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ttps://uhgazure.sharepoint.com/sites/OGSPAPhilippines/Shared Documents/PA Support Team/A ORx PA Ramp/2026 Ramp Class/"/>
    </mc:Choice>
  </mc:AlternateContent>
  <xr:revisionPtr revIDLastSave="696" documentId="120_S{3DB0132C-D855-52CB-B303-7C64C718234F}" xr6:coauthVersionLast="47" xr6:coauthVersionMax="47" xr10:uidLastSave="{8A81FDCE-534F-4E78-8E49-E850D4ADE12F}"/>
  <bookViews>
    <workbookView xWindow="-110" yWindow="-110" windowWidth="19420" windowHeight="11500" firstSheet="1" activeTab="1" xr2:uid="{F31E9D37-2880-471E-8874-705C41730307}"/>
  </bookViews>
  <sheets>
    <sheet name="Validation" sheetId="2" state="hidden" r:id="rId1"/>
    <sheet name="GANTT 2026" sheetId="1" r:id="rId2"/>
    <sheet name="Ramp ao 7.31" sheetId="21" r:id="rId3"/>
    <sheet name="Training Room" sheetId="20" r:id="rId4"/>
    <sheet name="Ramp ao 6.1" sheetId="16" state="hidden" r:id="rId5"/>
    <sheet name="Seats" sheetId="17" state="hidden" r:id="rId6"/>
    <sheet name="Seats 2" sheetId="18" state="hidden" r:id="rId7"/>
    <sheet name="LR Request" sheetId="6" r:id="rId8"/>
    <sheet name="Important Dates" sheetId="11" r:id="rId9"/>
    <sheet name="Overall Plan" sheetId="3" r:id="rId10"/>
    <sheet name="PBM Trainers" sheetId="4" state="hidden" r:id="rId11"/>
    <sheet name="Engagement Budget WIP" sheetId="19" state="hidden" r:id="rId12"/>
    <sheet name="NH Schedule fr WFM" sheetId="22" r:id="rId13"/>
    <sheet name="Daily View" sheetId="5" r:id="rId14"/>
    <sheet name="Rising Star" sheetId="10" r:id="rId15"/>
    <sheet name="RASCI" sheetId="9" r:id="rId16"/>
    <sheet name="PA Globalization" sheetId="12" r:id="rId17"/>
    <sheet name="PA Initiatives" sheetId="7" r:id="rId18"/>
    <sheet name="FGD" sheetId="14" r:id="rId19"/>
    <sheet name="Ramp Activities" sheetId="15" r:id="rId20"/>
    <sheet name="Zenarate" sheetId="8" state="hidden" r:id="rId21"/>
  </sheets>
  <externalReferences>
    <externalReference r:id="rId22"/>
    <externalReference r:id="rId23"/>
    <externalReference r:id="rId24"/>
  </externalReferences>
  <definedNames>
    <definedName name="_xlnm._FilterDatabase" localSheetId="11" hidden="1">'Engagement Budget WIP'!$A$2:$AH$19</definedName>
    <definedName name="_xlnm._FilterDatabase" localSheetId="1" hidden="1">'GANTT 2026'!$A$184:$CI$201</definedName>
    <definedName name="_xlnm._FilterDatabase" localSheetId="2" hidden="1">'Ramp ao 7.31'!$B$12:$Q$118</definedName>
    <definedName name="_xlnm._FilterDatabase" localSheetId="5" hidden="1">Seats!$A$100:$XEX$140</definedName>
    <definedName name="_xlnm._FilterDatabase" localSheetId="6" hidden="1">'Seats 2'!$A$100:$XEX$140</definedName>
    <definedName name="_xlnm._FilterDatabase" localSheetId="3" hidden="1">'Training Room'!$A$2:$M$17</definedName>
    <definedName name="Business_Name">'[1]Advocate Hiring Ramp Plan'!$B$9:$B$20</definedName>
    <definedName name="Display_Week">'[2]Activities Steady State '!$U$2</definedName>
    <definedName name="_xlnm.Print_Area" localSheetId="2">'Ramp ao 7.31'!$A$1:$KC$140</definedName>
    <definedName name="Project_Start">'[2]Activities Steady State '!$U$1</definedName>
    <definedName name="Summary">'Ramp ao 7.31'!$JS$4:$KV$10</definedName>
    <definedName name="valuevx">42.314159</definedName>
    <definedName name="wrn.Spring." hidden="1">{#N/A,#N/A,FALSE,"Index";"HIDE",#N/A,FALSE,"Income Statement";#N/A,#N/A,FALSE,"BS";#N/A,#N/A,FALSE,"CF";"stprint",#N/A,FALSE,"Segment Totals ";"HIDE",#N/A,FALSE,"HP";"HIDE",#N/A,FALSE,"SBS";"HIDE",#N/A,FALSE,"InsSvcs";"HIDE",#N/A,FALSE,"RSS";"HIDE",#N/A,FALSE,"SCS";"HIDE",#N/A,FALSE,"K_I";"HIDE",#N/A,FALSE,"ENT_SVC";"HIDE",#N/A,FALSE,"CORP"}</definedName>
    <definedName name="wrn.TOTAL." hidden="1">{#N/A,#N/A,FALSE,"IS";#N/A,#N/A,FALSE,"BS";#N/A,#N/A,FALSE,"CF";"HIDE",#N/A,FALSE,"HP";"HIDE",#N/A,FALSE,"SBS";"HIDE",#N/A,FALSE,"InsSvcs";"HIDE",#N/A,FALSE,"RSS";"HIDE",#N/A,FALSE,"SCS";"HIDE",#N/A,FALSE,"K_I";"HIDE",#N/A,FALSE,"ENT_SVC";"HIDE",#N/A,FALSE,"CORP"}</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3" i="1" l="1"/>
  <c r="C208" i="1"/>
  <c r="B208" i="1"/>
  <c r="D205" i="1"/>
  <c r="D206" i="1"/>
  <c r="D207" i="1"/>
  <c r="D204" i="1"/>
  <c r="F217" i="1"/>
  <c r="F218" i="1"/>
  <c r="F219" i="1"/>
  <c r="F220" i="1"/>
  <c r="F221" i="1"/>
  <c r="F222" i="1"/>
  <c r="B223" i="1"/>
  <c r="C223" i="1"/>
  <c r="D223" i="1"/>
  <c r="E223" i="1"/>
  <c r="K204" i="1"/>
  <c r="K205" i="1"/>
  <c r="K206" i="1"/>
  <c r="I207" i="1"/>
  <c r="J207" i="1"/>
  <c r="BB186" i="1"/>
  <c r="BC186" i="1" s="1"/>
  <c r="BD186" i="1" s="1"/>
  <c r="BE186" i="1" s="1"/>
  <c r="L187" i="1"/>
  <c r="M187" i="1"/>
  <c r="P187" i="1"/>
  <c r="Q187" i="1" s="1"/>
  <c r="R187" i="1" s="1"/>
  <c r="S187" i="1" s="1"/>
  <c r="T187" i="1" s="1"/>
  <c r="U187" i="1" s="1"/>
  <c r="V187" i="1" s="1"/>
  <c r="W187" i="1" s="1"/>
  <c r="L188" i="1"/>
  <c r="M188" i="1"/>
  <c r="P188" i="1"/>
  <c r="Q188" i="1" s="1"/>
  <c r="R188" i="1" s="1"/>
  <c r="S188" i="1" s="1"/>
  <c r="T188" i="1" s="1"/>
  <c r="U188" i="1" s="1"/>
  <c r="V188" i="1" s="1"/>
  <c r="W188" i="1" s="1"/>
  <c r="L189" i="1"/>
  <c r="M189" i="1"/>
  <c r="P189" i="1"/>
  <c r="Q189" i="1" s="1"/>
  <c r="R189" i="1" s="1"/>
  <c r="S189" i="1" s="1"/>
  <c r="T189" i="1" s="1"/>
  <c r="U189" i="1" s="1"/>
  <c r="V189" i="1" s="1"/>
  <c r="W189" i="1" s="1"/>
  <c r="L190" i="1"/>
  <c r="M190" i="1"/>
  <c r="P190" i="1"/>
  <c r="Q190" i="1" s="1"/>
  <c r="R190" i="1" s="1"/>
  <c r="S190" i="1" s="1"/>
  <c r="T190" i="1" s="1"/>
  <c r="U190" i="1" s="1"/>
  <c r="V190" i="1" s="1"/>
  <c r="W190" i="1" s="1"/>
  <c r="L191" i="1"/>
  <c r="M191" i="1"/>
  <c r="P191" i="1"/>
  <c r="Q191" i="1" s="1"/>
  <c r="R191" i="1" s="1"/>
  <c r="S191" i="1" s="1"/>
  <c r="T191" i="1" s="1"/>
  <c r="U191" i="1" s="1"/>
  <c r="V191" i="1" s="1"/>
  <c r="L192" i="1"/>
  <c r="M192" i="1"/>
  <c r="P192" i="1"/>
  <c r="Q192" i="1" s="1"/>
  <c r="R192" i="1" s="1"/>
  <c r="S192" i="1" s="1"/>
  <c r="T192" i="1" s="1"/>
  <c r="U192" i="1" s="1"/>
  <c r="V192" i="1" s="1"/>
  <c r="W192" i="1" s="1"/>
  <c r="L193" i="1"/>
  <c r="M193" i="1"/>
  <c r="P193" i="1"/>
  <c r="Q193" i="1" s="1"/>
  <c r="R193" i="1" s="1"/>
  <c r="S193" i="1" s="1"/>
  <c r="T193" i="1" s="1"/>
  <c r="U193" i="1" s="1"/>
  <c r="V193" i="1" s="1"/>
  <c r="W193" i="1" s="1"/>
  <c r="L194" i="1"/>
  <c r="M194" i="1"/>
  <c r="P194" i="1"/>
  <c r="Q194" i="1" s="1"/>
  <c r="R194" i="1" s="1"/>
  <c r="S194" i="1" s="1"/>
  <c r="T194" i="1" s="1"/>
  <c r="U194" i="1" s="1"/>
  <c r="V194" i="1" s="1"/>
  <c r="W194" i="1" s="1"/>
  <c r="L195" i="1"/>
  <c r="M195" i="1"/>
  <c r="P195" i="1"/>
  <c r="Q195" i="1" s="1"/>
  <c r="R195" i="1" s="1"/>
  <c r="S195" i="1" s="1"/>
  <c r="T195" i="1" s="1"/>
  <c r="U195" i="1" s="1"/>
  <c r="V195" i="1" s="1"/>
  <c r="W195" i="1" s="1"/>
  <c r="L196" i="1"/>
  <c r="M196" i="1"/>
  <c r="P196" i="1"/>
  <c r="Q196" i="1" s="1"/>
  <c r="R196" i="1" s="1"/>
  <c r="S196" i="1" s="1"/>
  <c r="T196" i="1" s="1"/>
  <c r="U196" i="1" s="1"/>
  <c r="V196" i="1" s="1"/>
  <c r="W196" i="1" s="1"/>
  <c r="L197" i="1"/>
  <c r="M197" i="1"/>
  <c r="P197" i="1"/>
  <c r="Q197" i="1" s="1"/>
  <c r="R197" i="1" s="1"/>
  <c r="S197" i="1" s="1"/>
  <c r="T197" i="1" s="1"/>
  <c r="U197" i="1" s="1"/>
  <c r="V197" i="1" s="1"/>
  <c r="W197" i="1" s="1"/>
  <c r="L198" i="1"/>
  <c r="M198" i="1"/>
  <c r="P198" i="1"/>
  <c r="Q198" i="1" s="1"/>
  <c r="R198" i="1" s="1"/>
  <c r="S198" i="1" s="1"/>
  <c r="T198" i="1" s="1"/>
  <c r="U198" i="1" s="1"/>
  <c r="V198" i="1" s="1"/>
  <c r="W198" i="1" s="1"/>
  <c r="L199" i="1"/>
  <c r="M199" i="1"/>
  <c r="P199" i="1"/>
  <c r="Q199" i="1" s="1"/>
  <c r="R199" i="1" s="1"/>
  <c r="S199" i="1" s="1"/>
  <c r="T199" i="1" s="1"/>
  <c r="U199" i="1" s="1"/>
  <c r="V199" i="1" s="1"/>
  <c r="W199" i="1" s="1"/>
  <c r="L200" i="1"/>
  <c r="M200" i="1"/>
  <c r="P200" i="1"/>
  <c r="Q200" i="1" s="1"/>
  <c r="R200" i="1" s="1"/>
  <c r="S200" i="1" s="1"/>
  <c r="T200" i="1" s="1"/>
  <c r="U200" i="1" s="1"/>
  <c r="V200" i="1" s="1"/>
  <c r="W200" i="1" s="1"/>
  <c r="L201" i="1"/>
  <c r="M201" i="1"/>
  <c r="P201" i="1"/>
  <c r="Q201" i="1" s="1"/>
  <c r="R201" i="1" s="1"/>
  <c r="S201" i="1" s="1"/>
  <c r="T201" i="1" s="1"/>
  <c r="U201" i="1" s="1"/>
  <c r="V201" i="1" s="1"/>
  <c r="W201" i="1" s="1"/>
  <c r="K207" i="1" l="1"/>
  <c r="F223" i="1"/>
  <c r="D22" i="11" l="1"/>
  <c r="C22" i="11"/>
  <c r="P146" i="1" l="1"/>
  <c r="J165" i="1" l="1"/>
  <c r="K163" i="1"/>
  <c r="K164" i="1"/>
  <c r="K162" i="1"/>
  <c r="I165" i="1"/>
  <c r="KU59" i="21" a="1"/>
  <c r="KU59" i="21" s="1"/>
  <c r="R120" i="21"/>
  <c r="T120" i="21"/>
  <c r="S120" i="21" s="1"/>
  <c r="AJ120" i="21"/>
  <c r="JS120" i="21"/>
  <c r="JU120" i="21"/>
  <c r="A121" i="21"/>
  <c r="A122" i="21" s="1"/>
  <c r="A123" i="21" s="1"/>
  <c r="A124" i="21" s="1"/>
  <c r="A125" i="21" s="1"/>
  <c r="A126" i="21" s="1"/>
  <c r="A127" i="21" s="1"/>
  <c r="AJ121" i="21"/>
  <c r="M122" i="21"/>
  <c r="P122" i="21"/>
  <c r="R122" i="21"/>
  <c r="S122" i="21"/>
  <c r="T122" i="21"/>
  <c r="AG122" i="21"/>
  <c r="AI122" i="21"/>
  <c r="AK122" i="21" s="1"/>
  <c r="AJ122" i="21"/>
  <c r="JQ122" i="21"/>
  <c r="JQ123" i="21" s="1"/>
  <c r="JR122" i="21"/>
  <c r="JR123" i="21" s="1"/>
  <c r="AJ124" i="21"/>
  <c r="R125" i="21"/>
  <c r="S125" i="21"/>
  <c r="T125" i="21"/>
  <c r="AG125" i="21"/>
  <c r="AI125" i="21"/>
  <c r="AK125" i="21" s="1"/>
  <c r="AJ125" i="21"/>
  <c r="JQ125" i="21"/>
  <c r="JQ126" i="21" s="1"/>
  <c r="JQ127" i="21" s="1"/>
  <c r="JR125" i="21"/>
  <c r="JR126" i="21" s="1"/>
  <c r="JR127" i="21" s="1"/>
  <c r="R126" i="21"/>
  <c r="S126" i="21"/>
  <c r="T126" i="21"/>
  <c r="AG126" i="21"/>
  <c r="AI126" i="21"/>
  <c r="AK126" i="21" s="1"/>
  <c r="AJ126" i="21"/>
  <c r="R127" i="21"/>
  <c r="S127" i="21"/>
  <c r="T127" i="21"/>
  <c r="AG127" i="21"/>
  <c r="AI127" i="21"/>
  <c r="AK127" i="21" s="1"/>
  <c r="AJ127" i="21"/>
  <c r="AJ128" i="21"/>
  <c r="R129" i="21"/>
  <c r="T129" i="21"/>
  <c r="S129" i="21" s="1"/>
  <c r="AJ129" i="21"/>
  <c r="JS129" i="21"/>
  <c r="JU129" i="21"/>
  <c r="A130" i="21"/>
  <c r="A131" i="21" s="1"/>
  <c r="A132" i="21" s="1"/>
  <c r="A133" i="21" s="1"/>
  <c r="A134" i="21" s="1"/>
  <c r="A135" i="21" s="1"/>
  <c r="A136" i="21" s="1"/>
  <c r="A137" i="21" s="1"/>
  <c r="A138" i="21" s="1"/>
  <c r="A139" i="21" s="1"/>
  <c r="R130" i="21"/>
  <c r="S130" i="21"/>
  <c r="T130" i="21"/>
  <c r="AG130" i="21"/>
  <c r="AI130" i="21"/>
  <c r="AK130" i="21" s="1"/>
  <c r="AJ130" i="21"/>
  <c r="R131" i="21"/>
  <c r="S131" i="21"/>
  <c r="T131" i="21"/>
  <c r="AG131" i="21"/>
  <c r="AI131" i="21"/>
  <c r="AK131" i="21" s="1"/>
  <c r="AJ131" i="21"/>
  <c r="R132" i="21"/>
  <c r="S132" i="21"/>
  <c r="T132" i="21"/>
  <c r="AG132" i="21"/>
  <c r="AI132" i="21"/>
  <c r="AK132" i="21" s="1"/>
  <c r="AJ132" i="21"/>
  <c r="R133" i="21"/>
  <c r="S133" i="21"/>
  <c r="T133" i="21"/>
  <c r="AG133" i="21"/>
  <c r="AI133" i="21"/>
  <c r="AK133" i="21" s="1"/>
  <c r="AJ133" i="21"/>
  <c r="R134" i="21"/>
  <c r="S134" i="21"/>
  <c r="T134" i="21"/>
  <c r="AG134" i="21"/>
  <c r="AI134" i="21"/>
  <c r="AK134" i="21" s="1"/>
  <c r="AJ134" i="21"/>
  <c r="R135" i="21"/>
  <c r="S135" i="21"/>
  <c r="T135" i="21"/>
  <c r="AG135" i="21"/>
  <c r="AI135" i="21"/>
  <c r="AK135" i="21" s="1"/>
  <c r="AJ135" i="21"/>
  <c r="R136" i="21"/>
  <c r="S136" i="21"/>
  <c r="T136" i="21"/>
  <c r="AG136" i="21"/>
  <c r="AI136" i="21"/>
  <c r="AK136" i="21" s="1"/>
  <c r="AJ136" i="21"/>
  <c r="R137" i="21"/>
  <c r="S137" i="21"/>
  <c r="T137" i="21"/>
  <c r="AG137" i="21"/>
  <c r="AI137" i="21"/>
  <c r="AJ137" i="21"/>
  <c r="AK137" i="21"/>
  <c r="R138" i="21"/>
  <c r="S138" i="21"/>
  <c r="T138" i="21"/>
  <c r="AG138" i="21"/>
  <c r="AI138" i="21"/>
  <c r="AK138" i="21" s="1"/>
  <c r="AJ138" i="21"/>
  <c r="R139" i="21"/>
  <c r="S139" i="21"/>
  <c r="T139" i="21"/>
  <c r="AG139" i="21"/>
  <c r="AI139" i="21"/>
  <c r="AK139" i="21" s="1"/>
  <c r="AJ139" i="21"/>
  <c r="U140" i="21"/>
  <c r="AD140" i="21"/>
  <c r="AE140" i="21"/>
  <c r="AF140" i="21"/>
  <c r="KF5" i="21"/>
  <c r="KH5" i="21"/>
  <c r="KJ5" i="21"/>
  <c r="KK5" i="21" s="1"/>
  <c r="KF6" i="21"/>
  <c r="KH6" i="21"/>
  <c r="KJ6" i="21"/>
  <c r="KK6" i="21"/>
  <c r="KR6" i="21"/>
  <c r="KR5" i="21" s="1" a="1"/>
  <c r="KR5" i="21" s="1"/>
  <c r="KS6" i="21"/>
  <c r="KF7" i="21"/>
  <c r="KH7" i="21"/>
  <c r="KR7" i="21"/>
  <c r="KS7" i="21"/>
  <c r="B8" i="21"/>
  <c r="KR8" i="21"/>
  <c r="KS8" i="21"/>
  <c r="JS9" i="21"/>
  <c r="JU9" i="21"/>
  <c r="JS10" i="21"/>
  <c r="JU10" i="21"/>
  <c r="JQ10" i="21" s="1"/>
  <c r="AN11" i="21"/>
  <c r="AO11" i="21" s="1"/>
  <c r="AP11" i="21" s="1"/>
  <c r="AQ11" i="21" s="1"/>
  <c r="AR11" i="21" s="1"/>
  <c r="AS11" i="21" s="1"/>
  <c r="AT11" i="21" s="1"/>
  <c r="AM12" i="21"/>
  <c r="R13" i="21"/>
  <c r="T13" i="21"/>
  <c r="S13" i="21" s="1"/>
  <c r="JS13" i="21"/>
  <c r="JU13" i="21"/>
  <c r="A14" i="2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97" i="21" s="1"/>
  <c r="A98" i="21" s="1"/>
  <c r="A99" i="21" s="1"/>
  <c r="A100" i="21" s="1"/>
  <c r="A101" i="21" s="1"/>
  <c r="A102" i="21" s="1"/>
  <c r="A103" i="21" s="1"/>
  <c r="A104" i="21" s="1"/>
  <c r="A105" i="21" s="1"/>
  <c r="A106" i="21" s="1"/>
  <c r="A107" i="21" s="1"/>
  <c r="A108" i="21" s="1"/>
  <c r="A109" i="21" s="1"/>
  <c r="A110" i="21" s="1"/>
  <c r="A111" i="21" s="1"/>
  <c r="JS14" i="21"/>
  <c r="JU14" i="21"/>
  <c r="LH14" i="21"/>
  <c r="K15" i="21"/>
  <c r="M15" i="21" s="1"/>
  <c r="P15" i="21"/>
  <c r="Q15" i="21"/>
  <c r="R15" i="21"/>
  <c r="S15" i="21"/>
  <c r="T15" i="21"/>
  <c r="V15" i="21"/>
  <c r="AI15" i="21"/>
  <c r="AK15" i="21" s="1"/>
  <c r="AJ15" i="21"/>
  <c r="JQ15" i="21"/>
  <c r="LH15" i="21"/>
  <c r="K16" i="21"/>
  <c r="M16" i="21"/>
  <c r="P16" i="21"/>
  <c r="Q16" i="21" s="1"/>
  <c r="R16" i="21"/>
  <c r="S16" i="21"/>
  <c r="T16" i="21"/>
  <c r="V16" i="21"/>
  <c r="AH16" i="21"/>
  <c r="AG16" i="21" s="1"/>
  <c r="AI16" i="21"/>
  <c r="AK16" i="21" s="1"/>
  <c r="AJ16" i="21"/>
  <c r="JQ16" i="21"/>
  <c r="LH16" i="21"/>
  <c r="K17" i="21"/>
  <c r="M17" i="21" s="1"/>
  <c r="P17" i="21"/>
  <c r="Q17" i="21" s="1"/>
  <c r="R17" i="21"/>
  <c r="S17" i="21"/>
  <c r="T17" i="21"/>
  <c r="V17" i="21"/>
  <c r="AH17" i="21" s="1"/>
  <c r="AG17" i="21" s="1"/>
  <c r="AI17" i="21"/>
  <c r="AK17" i="21" s="1"/>
  <c r="AJ17" i="21"/>
  <c r="JQ17" i="21"/>
  <c r="LH17" i="21"/>
  <c r="JS18" i="21"/>
  <c r="JU18" i="21"/>
  <c r="M19" i="21"/>
  <c r="K19" i="21" s="1"/>
  <c r="P19" i="21"/>
  <c r="Q19" i="21" s="1"/>
  <c r="R19" i="21"/>
  <c r="S19" i="21"/>
  <c r="T19" i="21"/>
  <c r="V19" i="21"/>
  <c r="AI19" i="21"/>
  <c r="AK19" i="21" s="1"/>
  <c r="AJ19" i="21"/>
  <c r="JQ19" i="21"/>
  <c r="M20" i="21"/>
  <c r="K20" i="21" s="1"/>
  <c r="P20" i="21"/>
  <c r="Q20" i="21" s="1"/>
  <c r="R20" i="21"/>
  <c r="S20" i="21"/>
  <c r="T20" i="21"/>
  <c r="V20" i="21"/>
  <c r="AH20" i="21"/>
  <c r="AG20" i="21" s="1"/>
  <c r="AI20" i="21"/>
  <c r="AK20" i="21" s="1"/>
  <c r="AJ20" i="21"/>
  <c r="JQ20" i="21"/>
  <c r="M21" i="21"/>
  <c r="K21" i="21" s="1"/>
  <c r="P21" i="21"/>
  <c r="Q21" i="21" s="1"/>
  <c r="R21" i="21"/>
  <c r="S21" i="21"/>
  <c r="T21" i="21"/>
  <c r="V21" i="21"/>
  <c r="AH21" i="21"/>
  <c r="AG21" i="21" s="1"/>
  <c r="AI21" i="21"/>
  <c r="AK21" i="21" s="1"/>
  <c r="AJ21" i="21"/>
  <c r="JQ21" i="21"/>
  <c r="M22" i="21"/>
  <c r="K22" i="21" s="1"/>
  <c r="P22" i="21"/>
  <c r="Q22" i="21" s="1"/>
  <c r="R22" i="21"/>
  <c r="S22" i="21"/>
  <c r="T22" i="21"/>
  <c r="V22" i="21"/>
  <c r="AH22" i="21"/>
  <c r="AG22" i="21" s="1"/>
  <c r="AI22" i="21"/>
  <c r="AK22" i="21" s="1"/>
  <c r="AJ22" i="21"/>
  <c r="JQ22" i="21"/>
  <c r="M23" i="21"/>
  <c r="K23" i="21" s="1"/>
  <c r="P23" i="21"/>
  <c r="Q23" i="21" s="1"/>
  <c r="R23" i="21"/>
  <c r="S23" i="21"/>
  <c r="T23" i="21"/>
  <c r="V23" i="21"/>
  <c r="AI23" i="21"/>
  <c r="AK23" i="21" s="1"/>
  <c r="AJ23" i="21"/>
  <c r="JQ23" i="21"/>
  <c r="M24" i="21"/>
  <c r="K24" i="21" s="1"/>
  <c r="P24" i="21"/>
  <c r="Q24" i="21" s="1"/>
  <c r="R24" i="21"/>
  <c r="S24" i="21"/>
  <c r="T24" i="21"/>
  <c r="V24" i="21"/>
  <c r="AH24" i="21" s="1"/>
  <c r="AG24" i="21" s="1"/>
  <c r="AI24" i="21"/>
  <c r="AK24" i="21" s="1"/>
  <c r="AJ24" i="21"/>
  <c r="JQ24" i="21"/>
  <c r="K25" i="21"/>
  <c r="M25" i="21"/>
  <c r="P25" i="21"/>
  <c r="Q25" i="21"/>
  <c r="R25" i="21"/>
  <c r="S25" i="21"/>
  <c r="T25" i="21"/>
  <c r="V25" i="21"/>
  <c r="AI25" i="21"/>
  <c r="AK25" i="21" s="1"/>
  <c r="AJ25" i="21"/>
  <c r="JQ25" i="21"/>
  <c r="M26" i="21"/>
  <c r="K26" i="21" s="1"/>
  <c r="P26" i="21"/>
  <c r="Q26" i="21" s="1"/>
  <c r="R26" i="21"/>
  <c r="S26" i="21"/>
  <c r="T26" i="21"/>
  <c r="V26" i="21"/>
  <c r="AI26" i="21"/>
  <c r="AK26" i="21" s="1"/>
  <c r="AJ26" i="21"/>
  <c r="JQ26" i="21"/>
  <c r="M27" i="21"/>
  <c r="K27" i="21" s="1"/>
  <c r="P27" i="21"/>
  <c r="Q27" i="21" s="1"/>
  <c r="R27" i="21"/>
  <c r="S27" i="21"/>
  <c r="T27" i="21"/>
  <c r="V27" i="21"/>
  <c r="AH27" i="21"/>
  <c r="AG27" i="21" s="1"/>
  <c r="AI27" i="21"/>
  <c r="AK27" i="21" s="1"/>
  <c r="AJ27" i="21"/>
  <c r="JQ27" i="21"/>
  <c r="LH27" i="21"/>
  <c r="K28" i="21"/>
  <c r="M28" i="21"/>
  <c r="P28" i="21"/>
  <c r="Q28" i="21" s="1"/>
  <c r="R28" i="21"/>
  <c r="S28" i="21"/>
  <c r="T28" i="21"/>
  <c r="V28" i="21"/>
  <c r="AH28" i="21" s="1"/>
  <c r="AG28" i="21"/>
  <c r="AI28" i="21"/>
  <c r="AK28" i="21" s="1"/>
  <c r="AJ28" i="21"/>
  <c r="JQ28" i="21"/>
  <c r="LH28" i="21"/>
  <c r="M29" i="21"/>
  <c r="K29" i="21" s="1"/>
  <c r="P29" i="21"/>
  <c r="Q29" i="21" s="1"/>
  <c r="R29" i="21"/>
  <c r="S29" i="21"/>
  <c r="T29" i="21"/>
  <c r="V29" i="21"/>
  <c r="AH29" i="21" s="1"/>
  <c r="AG29" i="21" s="1"/>
  <c r="AI29" i="21"/>
  <c r="AK29" i="21" s="1"/>
  <c r="AJ29" i="21"/>
  <c r="JQ29" i="21"/>
  <c r="M30" i="21"/>
  <c r="K30" i="21" s="1"/>
  <c r="P30" i="21"/>
  <c r="Q30" i="21" s="1"/>
  <c r="R30" i="21"/>
  <c r="S30" i="21"/>
  <c r="T30" i="21"/>
  <c r="V30" i="21"/>
  <c r="AI30" i="21"/>
  <c r="AK30" i="21" s="1"/>
  <c r="AJ30" i="21"/>
  <c r="JQ30" i="21"/>
  <c r="M31" i="21"/>
  <c r="K31" i="21" s="1"/>
  <c r="P31" i="21"/>
  <c r="Q31" i="21"/>
  <c r="R31" i="21"/>
  <c r="S31" i="21"/>
  <c r="T31" i="21"/>
  <c r="V31" i="21"/>
  <c r="AH31" i="21" s="1"/>
  <c r="AG31" i="21" s="1"/>
  <c r="AI31" i="21"/>
  <c r="AK31" i="21" s="1"/>
  <c r="AJ31" i="21"/>
  <c r="JQ31" i="21"/>
  <c r="M32" i="21"/>
  <c r="K32" i="21" s="1"/>
  <c r="P32" i="21"/>
  <c r="Q32" i="21" s="1"/>
  <c r="R32" i="21"/>
  <c r="S32" i="21"/>
  <c r="T32" i="21"/>
  <c r="V32" i="21"/>
  <c r="AH32" i="21"/>
  <c r="AG32" i="21" s="1"/>
  <c r="AI32" i="21"/>
  <c r="AK32" i="21" s="1"/>
  <c r="AJ32" i="21"/>
  <c r="JQ32" i="21"/>
  <c r="M33" i="21"/>
  <c r="K33" i="21" s="1"/>
  <c r="P33" i="21"/>
  <c r="Q33" i="21" s="1"/>
  <c r="R33" i="21"/>
  <c r="S33" i="21"/>
  <c r="T33" i="21"/>
  <c r="V33" i="21"/>
  <c r="AH33" i="21" s="1"/>
  <c r="AG33" i="21" s="1"/>
  <c r="AI33" i="21"/>
  <c r="AK33" i="21" s="1"/>
  <c r="AJ33" i="21"/>
  <c r="JQ33" i="21"/>
  <c r="LH33" i="21"/>
  <c r="M34" i="21"/>
  <c r="K34" i="21" s="1"/>
  <c r="P34" i="21"/>
  <c r="Q34" i="21"/>
  <c r="R34" i="21"/>
  <c r="S34" i="21"/>
  <c r="T34" i="21"/>
  <c r="V34" i="21"/>
  <c r="AH34" i="21"/>
  <c r="AG34" i="21" s="1"/>
  <c r="AI34" i="21"/>
  <c r="AK34" i="21" s="1"/>
  <c r="AJ34" i="21"/>
  <c r="JQ34" i="21"/>
  <c r="M35" i="21"/>
  <c r="K35" i="21" s="1"/>
  <c r="P35" i="21"/>
  <c r="Q35" i="21" s="1"/>
  <c r="R35" i="21"/>
  <c r="S35" i="21"/>
  <c r="T35" i="21"/>
  <c r="V35" i="21"/>
  <c r="AH35" i="21" s="1"/>
  <c r="AG35" i="21" s="1"/>
  <c r="AI35" i="21"/>
  <c r="AK35" i="21" s="1"/>
  <c r="AJ35" i="21"/>
  <c r="JQ35" i="21"/>
  <c r="K36" i="21"/>
  <c r="M36" i="21"/>
  <c r="P36" i="21"/>
  <c r="Q36" i="21" s="1"/>
  <c r="R36" i="21"/>
  <c r="S36" i="21"/>
  <c r="T36" i="21"/>
  <c r="V36" i="21"/>
  <c r="AH36" i="21" s="1"/>
  <c r="AG36" i="21" s="1"/>
  <c r="AI36" i="21"/>
  <c r="AK36" i="21" s="1"/>
  <c r="AJ36" i="21"/>
  <c r="JQ36" i="21"/>
  <c r="M37" i="21"/>
  <c r="K37" i="21" s="1"/>
  <c r="P37" i="21"/>
  <c r="Q37" i="21" s="1"/>
  <c r="R37" i="21"/>
  <c r="S37" i="21"/>
  <c r="T37" i="21"/>
  <c r="V37" i="21"/>
  <c r="AH37" i="21"/>
  <c r="AG37" i="21" s="1"/>
  <c r="AI37" i="21"/>
  <c r="AK37" i="21" s="1"/>
  <c r="AJ37" i="21"/>
  <c r="JQ37" i="21"/>
  <c r="LC37" i="21"/>
  <c r="LE37" i="21"/>
  <c r="LF37" i="21"/>
  <c r="M38" i="21"/>
  <c r="K38" i="21" s="1"/>
  <c r="P38" i="21"/>
  <c r="Q38" i="21"/>
  <c r="R38" i="21"/>
  <c r="S38" i="21"/>
  <c r="T38" i="21"/>
  <c r="V38" i="21"/>
  <c r="AH38" i="21" s="1"/>
  <c r="AG38" i="21" s="1"/>
  <c r="AI38" i="21"/>
  <c r="AK38" i="21" s="1"/>
  <c r="AJ38" i="21"/>
  <c r="JQ38" i="21"/>
  <c r="LH38" i="21"/>
  <c r="M39" i="21"/>
  <c r="K39" i="21" s="1"/>
  <c r="P39" i="21"/>
  <c r="Q39" i="21" s="1"/>
  <c r="R39" i="21"/>
  <c r="S39" i="21"/>
  <c r="T39" i="21"/>
  <c r="V39" i="21"/>
  <c r="AH39" i="21" s="1"/>
  <c r="AG39" i="21" s="1"/>
  <c r="AI39" i="21"/>
  <c r="AK39" i="21" s="1"/>
  <c r="AJ39" i="21"/>
  <c r="JQ39" i="21"/>
  <c r="M40" i="21"/>
  <c r="K40" i="21" s="1"/>
  <c r="P40" i="21"/>
  <c r="Q40" i="21" s="1"/>
  <c r="R40" i="21"/>
  <c r="S40" i="21"/>
  <c r="T40" i="21"/>
  <c r="V40" i="21"/>
  <c r="AH40" i="21"/>
  <c r="AG40" i="21" s="1"/>
  <c r="AI40" i="21"/>
  <c r="AK40" i="21" s="1"/>
  <c r="AJ40" i="21"/>
  <c r="JQ40" i="21"/>
  <c r="M41" i="21"/>
  <c r="K41" i="21" s="1"/>
  <c r="P41" i="21"/>
  <c r="Q41" i="21" s="1"/>
  <c r="R41" i="21"/>
  <c r="S41" i="21"/>
  <c r="T41" i="21"/>
  <c r="V41" i="21"/>
  <c r="AI41" i="21"/>
  <c r="AK41" i="21" s="1"/>
  <c r="AJ41" i="21"/>
  <c r="JQ41" i="21"/>
  <c r="LH41" i="21"/>
  <c r="M42" i="21"/>
  <c r="K42" i="21" s="1"/>
  <c r="P42" i="21"/>
  <c r="Q42" i="21" s="1"/>
  <c r="R42" i="21"/>
  <c r="S42" i="21"/>
  <c r="T42" i="21"/>
  <c r="V42" i="21"/>
  <c r="AH42" i="21" s="1"/>
  <c r="AG42" i="21" s="1"/>
  <c r="AI42" i="21"/>
  <c r="AK42" i="21" s="1"/>
  <c r="AJ42" i="21"/>
  <c r="JQ42" i="21"/>
  <c r="M43" i="21"/>
  <c r="K43" i="21" s="1"/>
  <c r="P43" i="21"/>
  <c r="Q43" i="21"/>
  <c r="R43" i="21"/>
  <c r="S43" i="21"/>
  <c r="T43" i="21"/>
  <c r="V43" i="21"/>
  <c r="AH43" i="21" s="1"/>
  <c r="AG43" i="21"/>
  <c r="AI43" i="21"/>
  <c r="AK43" i="21" s="1"/>
  <c r="AJ43" i="21"/>
  <c r="JQ43" i="21"/>
  <c r="K44" i="21"/>
  <c r="M44" i="21"/>
  <c r="P44" i="21"/>
  <c r="Q44" i="21"/>
  <c r="R44" i="21"/>
  <c r="S44" i="21"/>
  <c r="T44" i="21"/>
  <c r="V44" i="21"/>
  <c r="AI44" i="21"/>
  <c r="AK44" i="21" s="1"/>
  <c r="AJ44" i="21"/>
  <c r="JQ44" i="21"/>
  <c r="M45" i="21"/>
  <c r="K45" i="21" s="1"/>
  <c r="P45" i="21"/>
  <c r="Q45" i="21" s="1"/>
  <c r="R45" i="21"/>
  <c r="S45" i="21"/>
  <c r="T45" i="21"/>
  <c r="V45" i="21"/>
  <c r="AH45" i="21"/>
  <c r="AG45" i="21" s="1"/>
  <c r="AI45" i="21"/>
  <c r="AJ45" i="21"/>
  <c r="AK45" i="21"/>
  <c r="JQ45" i="21"/>
  <c r="M46" i="21"/>
  <c r="K46" i="21" s="1"/>
  <c r="P46" i="21"/>
  <c r="R46" i="21"/>
  <c r="S46" i="21"/>
  <c r="T46" i="21"/>
  <c r="V46" i="21"/>
  <c r="AH46" i="21" s="1"/>
  <c r="AG46" i="21" s="1"/>
  <c r="AI46" i="21"/>
  <c r="AK46" i="21" s="1"/>
  <c r="AJ46" i="21"/>
  <c r="JQ46" i="21"/>
  <c r="M47" i="21"/>
  <c r="K47" i="21" s="1"/>
  <c r="P47" i="21"/>
  <c r="Q47" i="21" s="1"/>
  <c r="R47" i="21"/>
  <c r="S47" i="21"/>
  <c r="T47" i="21"/>
  <c r="V47" i="21"/>
  <c r="AH47" i="21"/>
  <c r="AG47" i="21" s="1"/>
  <c r="AI47" i="21"/>
  <c r="AJ47" i="21"/>
  <c r="AK47" i="21"/>
  <c r="JQ47" i="21"/>
  <c r="M48" i="21"/>
  <c r="K48" i="21" s="1"/>
  <c r="P48" i="21"/>
  <c r="Q48" i="21" s="1"/>
  <c r="R48" i="21"/>
  <c r="S48" i="21"/>
  <c r="T48" i="21"/>
  <c r="V48" i="21"/>
  <c r="AH48" i="21"/>
  <c r="AG48" i="21" s="1"/>
  <c r="AI48" i="21"/>
  <c r="AK48" i="21" s="1"/>
  <c r="JQ48" i="21"/>
  <c r="K49" i="21"/>
  <c r="M49" i="21"/>
  <c r="P49" i="21"/>
  <c r="Q49" i="21"/>
  <c r="R49" i="21"/>
  <c r="S49" i="21"/>
  <c r="T49" i="21"/>
  <c r="V49" i="21"/>
  <c r="AI49" i="21"/>
  <c r="AK49" i="21" s="1"/>
  <c r="JQ49" i="21"/>
  <c r="K50" i="21"/>
  <c r="M50" i="21"/>
  <c r="P50" i="21"/>
  <c r="Q50" i="21" s="1"/>
  <c r="R50" i="21"/>
  <c r="S50" i="21"/>
  <c r="T50" i="21"/>
  <c r="V50" i="21"/>
  <c r="AI50" i="21"/>
  <c r="AK50" i="21" s="1"/>
  <c r="JQ50" i="21"/>
  <c r="JS51" i="21"/>
  <c r="JU51" i="21"/>
  <c r="K52" i="21"/>
  <c r="M52" i="21"/>
  <c r="P52" i="21"/>
  <c r="Q52" i="21"/>
  <c r="R52" i="21"/>
  <c r="S52" i="21"/>
  <c r="T52" i="21"/>
  <c r="V52" i="21"/>
  <c r="AH52" i="21"/>
  <c r="AG52" i="21" s="1"/>
  <c r="AI52" i="21"/>
  <c r="AK52" i="21" s="1"/>
  <c r="AJ52" i="21"/>
  <c r="JQ52" i="21"/>
  <c r="JR52" i="21"/>
  <c r="M53" i="21"/>
  <c r="K53" i="21" s="1"/>
  <c r="P53" i="21"/>
  <c r="Q53" i="21" s="1"/>
  <c r="R53" i="21"/>
  <c r="S53" i="21"/>
  <c r="T53" i="21"/>
  <c r="V53" i="21"/>
  <c r="JR53" i="21" s="1"/>
  <c r="AI53" i="21"/>
  <c r="AK53" i="21" s="1"/>
  <c r="AJ53" i="21"/>
  <c r="JQ53" i="21"/>
  <c r="K54" i="21"/>
  <c r="M54" i="21"/>
  <c r="P54" i="21"/>
  <c r="Q54" i="21" s="1"/>
  <c r="R54" i="21"/>
  <c r="S54" i="21"/>
  <c r="T54" i="21"/>
  <c r="V54" i="21"/>
  <c r="AI54" i="21"/>
  <c r="AK54" i="21" s="1"/>
  <c r="AJ54" i="21"/>
  <c r="JQ54" i="21"/>
  <c r="JU55" i="21"/>
  <c r="K56" i="21"/>
  <c r="M56" i="21"/>
  <c r="P56" i="21"/>
  <c r="Q56" i="21"/>
  <c r="R56" i="21"/>
  <c r="S56" i="21"/>
  <c r="T56" i="21"/>
  <c r="V56" i="21"/>
  <c r="AI56" i="21"/>
  <c r="AK56" i="21" s="1"/>
  <c r="AJ56" i="21"/>
  <c r="JQ56" i="21"/>
  <c r="P57" i="21"/>
  <c r="Q57" i="21" s="1"/>
  <c r="R57" i="21"/>
  <c r="S57" i="21"/>
  <c r="T57" i="21"/>
  <c r="V57" i="21"/>
  <c r="AH57" i="21"/>
  <c r="AG57" i="21" s="1"/>
  <c r="AI57" i="21"/>
  <c r="AJ57" i="21"/>
  <c r="AK57" i="21"/>
  <c r="JQ57" i="21"/>
  <c r="P58" i="21"/>
  <c r="Q58" i="21" s="1"/>
  <c r="R58" i="21"/>
  <c r="S58" i="21"/>
  <c r="T58" i="21"/>
  <c r="V58" i="21"/>
  <c r="AH58" i="21" s="1"/>
  <c r="AG58" i="21" s="1"/>
  <c r="AI58" i="21"/>
  <c r="AK58" i="21" s="1"/>
  <c r="AJ58" i="21"/>
  <c r="JQ58" i="21"/>
  <c r="JS59" i="21"/>
  <c r="JU59" i="21"/>
  <c r="KW59" i="21"/>
  <c r="KX59" i="21" s="1"/>
  <c r="M60" i="21"/>
  <c r="K60" i="21" s="1"/>
  <c r="P60" i="21"/>
  <c r="Q60" i="21" s="1"/>
  <c r="R60" i="21"/>
  <c r="S60" i="21"/>
  <c r="T60" i="21"/>
  <c r="V60" i="21"/>
  <c r="JR60" i="21" s="1"/>
  <c r="AI60" i="21"/>
  <c r="AK60" i="21" s="1"/>
  <c r="AJ60" i="21"/>
  <c r="JQ60" i="21"/>
  <c r="M61" i="21"/>
  <c r="K61" i="21" s="1"/>
  <c r="P61" i="21"/>
  <c r="Q61" i="21" s="1"/>
  <c r="R61" i="21"/>
  <c r="S61" i="21"/>
  <c r="T61" i="21"/>
  <c r="V61" i="21"/>
  <c r="AI61" i="21"/>
  <c r="AK61" i="21" s="1"/>
  <c r="AJ61" i="21"/>
  <c r="JQ61" i="21"/>
  <c r="M62" i="21"/>
  <c r="K62" i="21" s="1"/>
  <c r="P62" i="21"/>
  <c r="Q62" i="21"/>
  <c r="R62" i="21"/>
  <c r="S62" i="21"/>
  <c r="T62" i="21"/>
  <c r="V62" i="21"/>
  <c r="AH62" i="21" s="1"/>
  <c r="AG62" i="21" s="1"/>
  <c r="AI62" i="21"/>
  <c r="AK62" i="21" s="1"/>
  <c r="AJ62" i="21"/>
  <c r="JQ62" i="21"/>
  <c r="M63" i="21"/>
  <c r="K63" i="21" s="1"/>
  <c r="P63" i="21"/>
  <c r="Q63" i="21" s="1"/>
  <c r="R63" i="21"/>
  <c r="S63" i="21"/>
  <c r="T63" i="21"/>
  <c r="V63" i="21"/>
  <c r="AH63" i="21"/>
  <c r="AG63" i="21" s="1"/>
  <c r="AI63" i="21"/>
  <c r="AJ63" i="21"/>
  <c r="AK63" i="21"/>
  <c r="JQ63" i="21"/>
  <c r="KW63" i="21"/>
  <c r="K64" i="21"/>
  <c r="M64" i="21"/>
  <c r="P64" i="21"/>
  <c r="Q64" i="21" s="1"/>
  <c r="R64" i="21"/>
  <c r="S64" i="21"/>
  <c r="T64" i="21"/>
  <c r="V64" i="21"/>
  <c r="AH64" i="21" s="1"/>
  <c r="AG64" i="21" s="1"/>
  <c r="AI64" i="21"/>
  <c r="AK64" i="21" s="1"/>
  <c r="AJ64" i="21"/>
  <c r="JQ64" i="21"/>
  <c r="M65" i="21"/>
  <c r="K65" i="21" s="1"/>
  <c r="P65" i="21"/>
  <c r="Q65" i="21" s="1"/>
  <c r="R65" i="21"/>
  <c r="S65" i="21"/>
  <c r="T65" i="21"/>
  <c r="V65" i="21"/>
  <c r="AH65" i="21"/>
  <c r="AG65" i="21" s="1"/>
  <c r="AI65" i="21"/>
  <c r="AK65" i="21" s="1"/>
  <c r="AJ65" i="21"/>
  <c r="JQ65" i="21"/>
  <c r="M66" i="21"/>
  <c r="K66" i="21" s="1"/>
  <c r="P66" i="21"/>
  <c r="Q66" i="21"/>
  <c r="R66" i="21"/>
  <c r="S66" i="21"/>
  <c r="T66" i="21"/>
  <c r="V66" i="21"/>
  <c r="AH66" i="21"/>
  <c r="AG66" i="21" s="1"/>
  <c r="AI66" i="21"/>
  <c r="AK66" i="21" s="1"/>
  <c r="AJ66" i="21"/>
  <c r="JQ66" i="21"/>
  <c r="K67" i="21"/>
  <c r="M67" i="21"/>
  <c r="P67" i="21"/>
  <c r="Q67" i="21"/>
  <c r="R67" i="21"/>
  <c r="S67" i="21"/>
  <c r="T67" i="21"/>
  <c r="V67" i="21"/>
  <c r="AH67" i="21" s="1"/>
  <c r="AG67" i="21" s="1"/>
  <c r="AI67" i="21"/>
  <c r="AK67" i="21" s="1"/>
  <c r="AJ67" i="21"/>
  <c r="JQ67" i="21"/>
  <c r="K68" i="21"/>
  <c r="M68" i="21"/>
  <c r="P68" i="21"/>
  <c r="Q68" i="21"/>
  <c r="R68" i="21"/>
  <c r="S68" i="21"/>
  <c r="T68" i="21"/>
  <c r="V68" i="21"/>
  <c r="AH68" i="21" s="1"/>
  <c r="AG68" i="21" s="1"/>
  <c r="AI68" i="21"/>
  <c r="AK68" i="21" s="1"/>
  <c r="AJ68" i="21"/>
  <c r="JQ68" i="21"/>
  <c r="K69" i="21"/>
  <c r="M69" i="21"/>
  <c r="P69" i="21"/>
  <c r="Q69" i="21"/>
  <c r="R69" i="21"/>
  <c r="S69" i="21"/>
  <c r="T69" i="21"/>
  <c r="V69" i="21"/>
  <c r="AI69" i="21"/>
  <c r="AK69" i="21" s="1"/>
  <c r="AJ69" i="21"/>
  <c r="JQ69" i="21"/>
  <c r="K70" i="21"/>
  <c r="M70" i="21"/>
  <c r="P70" i="21"/>
  <c r="Q70" i="21"/>
  <c r="R70" i="21"/>
  <c r="S70" i="21"/>
  <c r="T70" i="21"/>
  <c r="V70" i="21"/>
  <c r="AH70" i="21"/>
  <c r="AG70" i="21" s="1"/>
  <c r="AI70" i="21"/>
  <c r="AK70" i="21" s="1"/>
  <c r="AJ70" i="21"/>
  <c r="JQ70" i="21"/>
  <c r="KU70" i="21"/>
  <c r="KW70" i="21"/>
  <c r="K71" i="21"/>
  <c r="M71" i="21"/>
  <c r="P71" i="21"/>
  <c r="Q71" i="21" s="1"/>
  <c r="R71" i="21"/>
  <c r="S71" i="21"/>
  <c r="T71" i="21"/>
  <c r="V71" i="21"/>
  <c r="AH71" i="21" s="1"/>
  <c r="AG71" i="21" s="1"/>
  <c r="AI71" i="21"/>
  <c r="AK71" i="21" s="1"/>
  <c r="AJ71" i="21"/>
  <c r="JQ71" i="21"/>
  <c r="KU71" i="21"/>
  <c r="M72" i="21"/>
  <c r="K72" i="21" s="1"/>
  <c r="P72" i="21"/>
  <c r="Q72" i="21" s="1"/>
  <c r="R72" i="21"/>
  <c r="S72" i="21"/>
  <c r="T72" i="21"/>
  <c r="V72" i="21"/>
  <c r="AI72" i="21"/>
  <c r="AK72" i="21" s="1"/>
  <c r="AJ72" i="21"/>
  <c r="JQ72" i="21"/>
  <c r="KU72" i="21"/>
  <c r="KW72" i="21" s="1"/>
  <c r="M73" i="21"/>
  <c r="K73" i="21" s="1"/>
  <c r="P73" i="21"/>
  <c r="Q73" i="21" s="1"/>
  <c r="R73" i="21"/>
  <c r="S73" i="21"/>
  <c r="T73" i="21"/>
  <c r="V73" i="21"/>
  <c r="AH73" i="21" s="1"/>
  <c r="AG73" i="21" s="1"/>
  <c r="AI73" i="21"/>
  <c r="AK73" i="21" s="1"/>
  <c r="AJ73" i="21"/>
  <c r="JQ73" i="21"/>
  <c r="KU73" i="21"/>
  <c r="KW73" i="21" s="1"/>
  <c r="M74" i="21"/>
  <c r="K74" i="21" s="1"/>
  <c r="P74" i="21"/>
  <c r="Q74" i="21"/>
  <c r="R74" i="21"/>
  <c r="S74" i="21"/>
  <c r="T74" i="21"/>
  <c r="V74" i="21"/>
  <c r="AH74" i="21" s="1"/>
  <c r="AG74" i="21" s="1"/>
  <c r="AI74" i="21"/>
  <c r="AJ74" i="21"/>
  <c r="AK74" i="21"/>
  <c r="JQ74" i="21"/>
  <c r="KU74" i="21"/>
  <c r="KW74" i="21"/>
  <c r="M75" i="21"/>
  <c r="K75" i="21" s="1"/>
  <c r="P75" i="21"/>
  <c r="Q75" i="21" s="1"/>
  <c r="R75" i="21"/>
  <c r="S75" i="21"/>
  <c r="T75" i="21"/>
  <c r="V75" i="21"/>
  <c r="AH75" i="21" s="1"/>
  <c r="AG75" i="21" s="1"/>
  <c r="AI75" i="21"/>
  <c r="AK75" i="21" s="1"/>
  <c r="AJ75" i="21"/>
  <c r="JQ75" i="21"/>
  <c r="KW75" i="21"/>
  <c r="M76" i="21"/>
  <c r="K76" i="21" s="1"/>
  <c r="P76" i="21"/>
  <c r="Q76" i="21" s="1"/>
  <c r="R76" i="21"/>
  <c r="S76" i="21"/>
  <c r="T76" i="21"/>
  <c r="V76" i="21"/>
  <c r="AH76" i="21" s="1"/>
  <c r="AG76" i="21" s="1"/>
  <c r="AI76" i="21"/>
  <c r="AK76" i="21" s="1"/>
  <c r="AJ76" i="21"/>
  <c r="JQ76" i="21"/>
  <c r="M77" i="21"/>
  <c r="K77" i="21" s="1"/>
  <c r="P77" i="21"/>
  <c r="Q77" i="21"/>
  <c r="R77" i="21"/>
  <c r="S77" i="21"/>
  <c r="T77" i="21"/>
  <c r="V77" i="21"/>
  <c r="AI77" i="21"/>
  <c r="AJ77" i="21"/>
  <c r="AK77" i="21"/>
  <c r="JQ77" i="21"/>
  <c r="M78" i="21"/>
  <c r="K78" i="21" s="1"/>
  <c r="P78" i="21"/>
  <c r="Q78" i="21"/>
  <c r="R78" i="21"/>
  <c r="S78" i="21"/>
  <c r="T78" i="21"/>
  <c r="V78" i="21"/>
  <c r="AH78" i="21" s="1"/>
  <c r="AG78" i="21" s="1"/>
  <c r="AI78" i="21"/>
  <c r="AK78" i="21" s="1"/>
  <c r="AJ78" i="21"/>
  <c r="JQ78" i="21"/>
  <c r="KW78" i="21"/>
  <c r="M79" i="21"/>
  <c r="K79" i="21" s="1"/>
  <c r="P79" i="21"/>
  <c r="Q79" i="21" s="1"/>
  <c r="R79" i="21"/>
  <c r="S79" i="21"/>
  <c r="T79" i="21"/>
  <c r="V79" i="21"/>
  <c r="AH79" i="21" s="1"/>
  <c r="AG79" i="21" s="1"/>
  <c r="AI79" i="21"/>
  <c r="AK79" i="21" s="1"/>
  <c r="AJ79" i="21"/>
  <c r="JQ79" i="21"/>
  <c r="KW79" i="21"/>
  <c r="M80" i="21"/>
  <c r="K80" i="21" s="1"/>
  <c r="P80" i="21"/>
  <c r="Q80" i="21" s="1"/>
  <c r="R80" i="21"/>
  <c r="S80" i="21"/>
  <c r="T80" i="21"/>
  <c r="V80" i="21"/>
  <c r="AH80" i="21"/>
  <c r="AG80" i="21" s="1"/>
  <c r="AI80" i="21"/>
  <c r="AJ80" i="21"/>
  <c r="AK80" i="21"/>
  <c r="JQ80" i="21"/>
  <c r="M81" i="21"/>
  <c r="K81" i="21" s="1"/>
  <c r="P81" i="21"/>
  <c r="Q81" i="21" s="1"/>
  <c r="R81" i="21"/>
  <c r="S81" i="21"/>
  <c r="T81" i="21"/>
  <c r="V81" i="21"/>
  <c r="AI81" i="21"/>
  <c r="AK81" i="21" s="1"/>
  <c r="AJ81" i="21"/>
  <c r="JQ81" i="21"/>
  <c r="JS82" i="21"/>
  <c r="JU82" i="21"/>
  <c r="R83" i="21"/>
  <c r="T83" i="21"/>
  <c r="S83" i="21" s="1"/>
  <c r="JS83" i="21"/>
  <c r="JU83" i="21"/>
  <c r="JS84" i="21"/>
  <c r="JU84" i="21"/>
  <c r="K85" i="21"/>
  <c r="M85" i="21" s="1"/>
  <c r="P85" i="21"/>
  <c r="Q85" i="21" s="1"/>
  <c r="R85" i="21"/>
  <c r="S85" i="21"/>
  <c r="T85" i="21"/>
  <c r="V85" i="21"/>
  <c r="JR85" i="21" s="1"/>
  <c r="AH85" i="21"/>
  <c r="AG85" i="21" s="1"/>
  <c r="AI85" i="21"/>
  <c r="AK85" i="21" s="1"/>
  <c r="AJ85" i="21"/>
  <c r="JQ85" i="21"/>
  <c r="K86" i="21"/>
  <c r="M86" i="21"/>
  <c r="P86" i="21"/>
  <c r="Q86" i="21"/>
  <c r="R86" i="21"/>
  <c r="S86" i="21"/>
  <c r="T86" i="21"/>
  <c r="V86" i="21"/>
  <c r="AH86" i="21" s="1"/>
  <c r="AG86" i="21" s="1"/>
  <c r="AI86" i="21"/>
  <c r="AK86" i="21" s="1"/>
  <c r="AJ86" i="21"/>
  <c r="JQ86" i="21"/>
  <c r="K87" i="21"/>
  <c r="M87" i="21"/>
  <c r="P87" i="21"/>
  <c r="Q87" i="21"/>
  <c r="R87" i="21"/>
  <c r="S87" i="21"/>
  <c r="T87" i="21"/>
  <c r="V87" i="21"/>
  <c r="AH87" i="21" s="1"/>
  <c r="AG87" i="21" s="1"/>
  <c r="AI87" i="21"/>
  <c r="AK87" i="21" s="1"/>
  <c r="AJ87" i="21"/>
  <c r="JQ87" i="21"/>
  <c r="K88" i="21"/>
  <c r="M88" i="21" s="1"/>
  <c r="P88" i="21"/>
  <c r="Q88" i="21" s="1"/>
  <c r="R88" i="21"/>
  <c r="S88" i="21"/>
  <c r="T88" i="21"/>
  <c r="V88" i="21"/>
  <c r="AH88" i="21" s="1"/>
  <c r="AG88" i="21" s="1"/>
  <c r="AI88" i="21"/>
  <c r="AK88" i="21" s="1"/>
  <c r="AJ88" i="21"/>
  <c r="JQ88" i="21"/>
  <c r="K89" i="21"/>
  <c r="M89" i="21" s="1"/>
  <c r="P89" i="21"/>
  <c r="Q89" i="21"/>
  <c r="R89" i="21"/>
  <c r="S89" i="21"/>
  <c r="T89" i="21"/>
  <c r="V89" i="21"/>
  <c r="AH89" i="21" s="1"/>
  <c r="AG89" i="21"/>
  <c r="AI89" i="21"/>
  <c r="AK89" i="21" s="1"/>
  <c r="AJ89" i="21"/>
  <c r="JQ89" i="21"/>
  <c r="K90" i="21"/>
  <c r="M90" i="21" s="1"/>
  <c r="P90" i="21"/>
  <c r="Q90" i="21" s="1"/>
  <c r="R90" i="21"/>
  <c r="S90" i="21"/>
  <c r="T90" i="21"/>
  <c r="V90" i="21"/>
  <c r="AH90" i="21" s="1"/>
  <c r="AG90" i="21" s="1"/>
  <c r="AI90" i="21"/>
  <c r="AJ90" i="21"/>
  <c r="AK90" i="21"/>
  <c r="JQ90" i="21"/>
  <c r="JS91" i="21"/>
  <c r="JU91" i="21"/>
  <c r="K92" i="21"/>
  <c r="M92" i="21" s="1"/>
  <c r="P92" i="21"/>
  <c r="Q92" i="21" s="1"/>
  <c r="R92" i="21"/>
  <c r="S92" i="21"/>
  <c r="T92" i="21"/>
  <c r="V92" i="21"/>
  <c r="JR92" i="21" s="1"/>
  <c r="AG92" i="21"/>
  <c r="AH92" i="21"/>
  <c r="AI92" i="21"/>
  <c r="AJ92" i="21"/>
  <c r="AK92" i="21"/>
  <c r="JQ92" i="21"/>
  <c r="K93" i="21"/>
  <c r="M93" i="21" s="1"/>
  <c r="P93" i="21"/>
  <c r="Q93" i="21" s="1"/>
  <c r="R93" i="21"/>
  <c r="T93" i="21"/>
  <c r="V93" i="21"/>
  <c r="AH93" i="21"/>
  <c r="AG93" i="21" s="1"/>
  <c r="AI93" i="21"/>
  <c r="AK93" i="21" s="1"/>
  <c r="AJ93" i="21"/>
  <c r="JQ93" i="21"/>
  <c r="JR93" i="21"/>
  <c r="K94" i="21"/>
  <c r="M94" i="21" s="1"/>
  <c r="P94" i="21"/>
  <c r="Q94" i="21" s="1"/>
  <c r="R94" i="21"/>
  <c r="T94" i="21"/>
  <c r="V94" i="21"/>
  <c r="AH94" i="21" s="1"/>
  <c r="AG94" i="21" s="1"/>
  <c r="AI94" i="21"/>
  <c r="AK94" i="21" s="1"/>
  <c r="AJ94" i="21"/>
  <c r="JQ94" i="21"/>
  <c r="K95" i="21"/>
  <c r="M95" i="21" s="1"/>
  <c r="P95" i="21"/>
  <c r="Q95" i="21" s="1"/>
  <c r="R95" i="21"/>
  <c r="S95" i="21"/>
  <c r="T95" i="21"/>
  <c r="V95" i="21"/>
  <c r="AH95" i="21" s="1"/>
  <c r="AG95" i="21" s="1"/>
  <c r="AI95" i="21"/>
  <c r="AK95" i="21" s="1"/>
  <c r="AJ95" i="21"/>
  <c r="JQ95" i="21"/>
  <c r="K96" i="21"/>
  <c r="M96" i="21" s="1"/>
  <c r="P96" i="21"/>
  <c r="Q96" i="21" s="1"/>
  <c r="R96" i="21"/>
  <c r="S96" i="21"/>
  <c r="T96" i="21"/>
  <c r="V96" i="21"/>
  <c r="AI96" i="21"/>
  <c r="AK96" i="21" s="1"/>
  <c r="AJ96" i="21"/>
  <c r="JQ96" i="21"/>
  <c r="K97" i="21"/>
  <c r="M97" i="21" s="1"/>
  <c r="P97" i="21"/>
  <c r="Q97" i="21"/>
  <c r="R97" i="21"/>
  <c r="T97" i="21"/>
  <c r="V97" i="21"/>
  <c r="AH97" i="21"/>
  <c r="AG97" i="21" s="1"/>
  <c r="AI97" i="21"/>
  <c r="AJ97" i="21"/>
  <c r="AK97" i="21"/>
  <c r="JQ97" i="21"/>
  <c r="K98" i="21"/>
  <c r="M98" i="21" s="1"/>
  <c r="P98" i="21"/>
  <c r="Q98" i="21"/>
  <c r="R98" i="21"/>
  <c r="T98" i="21"/>
  <c r="V98" i="21"/>
  <c r="AG98" i="21"/>
  <c r="AH98" i="21"/>
  <c r="AI98" i="21"/>
  <c r="AK98" i="21" s="1"/>
  <c r="AJ98" i="21"/>
  <c r="JQ98" i="21"/>
  <c r="K99" i="21"/>
  <c r="M99" i="21" s="1"/>
  <c r="P99" i="21"/>
  <c r="Q99" i="21" s="1"/>
  <c r="R99" i="21"/>
  <c r="T99" i="21"/>
  <c r="V99" i="21"/>
  <c r="AH99" i="21"/>
  <c r="AG99" i="21" s="1"/>
  <c r="AI99" i="21"/>
  <c r="AK99" i="21" s="1"/>
  <c r="AJ99" i="21"/>
  <c r="JQ99" i="21"/>
  <c r="K100" i="21"/>
  <c r="M100" i="21"/>
  <c r="P100" i="21"/>
  <c r="Q100" i="21" s="1"/>
  <c r="JQ100" i="21"/>
  <c r="JS101" i="21"/>
  <c r="JU101" i="21"/>
  <c r="K102" i="21"/>
  <c r="M102" i="21" s="1"/>
  <c r="R102" i="21"/>
  <c r="S102" i="21"/>
  <c r="T102" i="21"/>
  <c r="V102" i="21"/>
  <c r="JR102" i="21" s="1"/>
  <c r="JQ102" i="21"/>
  <c r="JS103" i="21"/>
  <c r="JU103" i="21"/>
  <c r="R104" i="21"/>
  <c r="S104" i="21"/>
  <c r="T104" i="21"/>
  <c r="V104" i="21"/>
  <c r="JR104" i="21" s="1"/>
  <c r="JQ104" i="21"/>
  <c r="R105" i="21"/>
  <c r="T105" i="21"/>
  <c r="S105" i="21" s="1"/>
  <c r="JS105" i="21"/>
  <c r="JU105" i="21"/>
  <c r="JS106" i="21"/>
  <c r="JU106" i="21"/>
  <c r="K107" i="21"/>
  <c r="M107" i="21" s="1"/>
  <c r="P107" i="21"/>
  <c r="Q107" i="21" s="1"/>
  <c r="R107" i="21"/>
  <c r="S107" i="21"/>
  <c r="T107" i="21"/>
  <c r="V107" i="21"/>
  <c r="AH107" i="21"/>
  <c r="AG107" i="21" s="1"/>
  <c r="AI107" i="21"/>
  <c r="AJ107" i="21"/>
  <c r="AK107" i="21"/>
  <c r="JQ107" i="21"/>
  <c r="JR107" i="21"/>
  <c r="JU108" i="21"/>
  <c r="M109" i="21"/>
  <c r="P109" i="21"/>
  <c r="R109" i="21"/>
  <c r="S109" i="21"/>
  <c r="T109" i="21"/>
  <c r="V109" i="21"/>
  <c r="AK109" i="21"/>
  <c r="JU110" i="21"/>
  <c r="M111" i="21"/>
  <c r="R111" i="21"/>
  <c r="S111" i="21"/>
  <c r="T111" i="21"/>
  <c r="V111" i="21"/>
  <c r="AK111" i="21"/>
  <c r="R112" i="21"/>
  <c r="T112" i="21"/>
  <c r="S112" i="21" s="1"/>
  <c r="AJ112" i="21"/>
  <c r="JS112" i="21"/>
  <c r="JU112" i="21"/>
  <c r="A113" i="21"/>
  <c r="A114" i="21" s="1"/>
  <c r="A115" i="21" s="1"/>
  <c r="A116" i="21" s="1"/>
  <c r="A117" i="21" s="1"/>
  <c r="A118" i="21" s="1"/>
  <c r="AJ113" i="21"/>
  <c r="R114" i="21"/>
  <c r="S114" i="21"/>
  <c r="T114" i="21"/>
  <c r="AG114" i="21"/>
  <c r="AI114" i="21"/>
  <c r="AK114" i="21" s="1"/>
  <c r="AJ114" i="21"/>
  <c r="R115" i="21"/>
  <c r="S115" i="21"/>
  <c r="T115" i="21"/>
  <c r="AG115" i="21"/>
  <c r="AI115" i="21"/>
  <c r="AK115" i="21" s="1"/>
  <c r="AJ115" i="21"/>
  <c r="R116" i="21"/>
  <c r="S116" i="21"/>
  <c r="T116" i="21"/>
  <c r="AG116" i="21"/>
  <c r="AI116" i="21"/>
  <c r="AK116" i="21" s="1"/>
  <c r="AJ116" i="21"/>
  <c r="R117" i="21"/>
  <c r="S117" i="21"/>
  <c r="T117" i="21"/>
  <c r="AG117" i="21"/>
  <c r="AI117" i="21"/>
  <c r="AJ117" i="21"/>
  <c r="AK117" i="21"/>
  <c r="R118" i="21"/>
  <c r="S118" i="21"/>
  <c r="T118" i="21"/>
  <c r="AG118" i="21"/>
  <c r="AI118" i="21"/>
  <c r="AJ118" i="21"/>
  <c r="AK118" i="21"/>
  <c r="Q146" i="1"/>
  <c r="R146" i="1" s="1"/>
  <c r="S146" i="1" s="1"/>
  <c r="T146" i="1" s="1"/>
  <c r="U146" i="1" s="1"/>
  <c r="V146" i="1" s="1"/>
  <c r="W146" i="1" s="1"/>
  <c r="P147" i="1"/>
  <c r="Q147" i="1" s="1"/>
  <c r="R147" i="1" s="1"/>
  <c r="S147" i="1" s="1"/>
  <c r="T147" i="1" s="1"/>
  <c r="U147" i="1" s="1"/>
  <c r="V147" i="1" s="1"/>
  <c r="W147" i="1" s="1"/>
  <c r="P148" i="1"/>
  <c r="Q148" i="1" s="1"/>
  <c r="R148" i="1" s="1"/>
  <c r="S148" i="1" s="1"/>
  <c r="T148" i="1" s="1"/>
  <c r="U148" i="1" s="1"/>
  <c r="V148" i="1" s="1"/>
  <c r="W148" i="1" s="1"/>
  <c r="P149" i="1"/>
  <c r="Q149" i="1" s="1"/>
  <c r="R149" i="1" s="1"/>
  <c r="S149" i="1" s="1"/>
  <c r="T149" i="1" s="1"/>
  <c r="U149" i="1" s="1"/>
  <c r="V149" i="1" s="1"/>
  <c r="P150" i="1"/>
  <c r="Q150" i="1" s="1"/>
  <c r="R150" i="1" s="1"/>
  <c r="S150" i="1" s="1"/>
  <c r="T150" i="1" s="1"/>
  <c r="U150" i="1" s="1"/>
  <c r="V150" i="1" s="1"/>
  <c r="W150" i="1" s="1"/>
  <c r="P151" i="1"/>
  <c r="Q151" i="1" s="1"/>
  <c r="R151" i="1" s="1"/>
  <c r="S151" i="1" s="1"/>
  <c r="T151" i="1" s="1"/>
  <c r="U151" i="1" s="1"/>
  <c r="V151" i="1" s="1"/>
  <c r="W151" i="1" s="1"/>
  <c r="P152" i="1"/>
  <c r="Q152" i="1" s="1"/>
  <c r="R152" i="1" s="1"/>
  <c r="S152" i="1" s="1"/>
  <c r="T152" i="1" s="1"/>
  <c r="U152" i="1" s="1"/>
  <c r="V152" i="1" s="1"/>
  <c r="W152" i="1" s="1"/>
  <c r="P153" i="1"/>
  <c r="Q153" i="1" s="1"/>
  <c r="R153" i="1" s="1"/>
  <c r="S153" i="1" s="1"/>
  <c r="T153" i="1" s="1"/>
  <c r="U153" i="1" s="1"/>
  <c r="V153" i="1" s="1"/>
  <c r="W153" i="1" s="1"/>
  <c r="P154" i="1"/>
  <c r="Q154" i="1" s="1"/>
  <c r="R154" i="1" s="1"/>
  <c r="S154" i="1" s="1"/>
  <c r="T154" i="1" s="1"/>
  <c r="U154" i="1" s="1"/>
  <c r="V154" i="1" s="1"/>
  <c r="W154" i="1" s="1"/>
  <c r="P155" i="1"/>
  <c r="Q155" i="1" s="1"/>
  <c r="R155" i="1" s="1"/>
  <c r="S155" i="1" s="1"/>
  <c r="T155" i="1" s="1"/>
  <c r="U155" i="1" s="1"/>
  <c r="V155" i="1" s="1"/>
  <c r="W155" i="1" s="1"/>
  <c r="P156" i="1"/>
  <c r="Q156" i="1" s="1"/>
  <c r="R156" i="1" s="1"/>
  <c r="S156" i="1" s="1"/>
  <c r="T156" i="1" s="1"/>
  <c r="U156" i="1" s="1"/>
  <c r="V156" i="1" s="1"/>
  <c r="W156" i="1" s="1"/>
  <c r="P157" i="1"/>
  <c r="Q157" i="1" s="1"/>
  <c r="R157" i="1" s="1"/>
  <c r="S157" i="1" s="1"/>
  <c r="T157" i="1" s="1"/>
  <c r="U157" i="1" s="1"/>
  <c r="V157" i="1" s="1"/>
  <c r="W157" i="1" s="1"/>
  <c r="P158" i="1"/>
  <c r="Q158" i="1" s="1"/>
  <c r="R158" i="1" s="1"/>
  <c r="S158" i="1" s="1"/>
  <c r="T158" i="1" s="1"/>
  <c r="U158" i="1" s="1"/>
  <c r="V158" i="1" s="1"/>
  <c r="W158" i="1" s="1"/>
  <c r="P159" i="1"/>
  <c r="Q159" i="1" s="1"/>
  <c r="R159" i="1" s="1"/>
  <c r="S159" i="1" s="1"/>
  <c r="T159" i="1" s="1"/>
  <c r="U159" i="1" s="1"/>
  <c r="V159" i="1" s="1"/>
  <c r="W159" i="1" s="1"/>
  <c r="P145" i="1"/>
  <c r="Q145" i="1" s="1"/>
  <c r="R145" i="1" s="1"/>
  <c r="S145" i="1" s="1"/>
  <c r="T145" i="1" s="1"/>
  <c r="U145" i="1" s="1"/>
  <c r="V145" i="1" s="1"/>
  <c r="W145" i="1" s="1"/>
  <c r="M146" i="1"/>
  <c r="M147" i="1"/>
  <c r="M148" i="1"/>
  <c r="M149" i="1"/>
  <c r="M150" i="1"/>
  <c r="M151" i="1"/>
  <c r="M152" i="1"/>
  <c r="M153" i="1"/>
  <c r="M154" i="1"/>
  <c r="M155" i="1"/>
  <c r="M156" i="1"/>
  <c r="M157" i="1"/>
  <c r="M158" i="1"/>
  <c r="M159" i="1"/>
  <c r="M145" i="1"/>
  <c r="F174" i="1"/>
  <c r="F175" i="1"/>
  <c r="F176" i="1"/>
  <c r="F177" i="1"/>
  <c r="F178" i="1"/>
  <c r="F179" i="1"/>
  <c r="B180" i="1"/>
  <c r="C180" i="1"/>
  <c r="D180" i="1"/>
  <c r="E180" i="1"/>
  <c r="B165" i="1"/>
  <c r="C165" i="1"/>
  <c r="BB144" i="1"/>
  <c r="BC144" i="1" s="1"/>
  <c r="BD144" i="1" s="1"/>
  <c r="BE144" i="1" s="1"/>
  <c r="L145" i="1"/>
  <c r="L146" i="1"/>
  <c r="L147" i="1"/>
  <c r="L148" i="1"/>
  <c r="L149" i="1"/>
  <c r="L150" i="1"/>
  <c r="L151" i="1"/>
  <c r="L152" i="1"/>
  <c r="L153" i="1"/>
  <c r="L154" i="1"/>
  <c r="L155" i="1"/>
  <c r="L156" i="1"/>
  <c r="L157" i="1"/>
  <c r="L158" i="1"/>
  <c r="L159" i="1"/>
  <c r="AU11" i="21" l="1"/>
  <c r="AV11" i="21" s="1"/>
  <c r="AW11" i="21" s="1"/>
  <c r="AX11" i="21" s="1"/>
  <c r="AY11" i="21" s="1"/>
  <c r="AZ11" i="21" s="1"/>
  <c r="BA11" i="21" s="1"/>
  <c r="AT12" i="21"/>
  <c r="AH53" i="21"/>
  <c r="AG53" i="21" s="1"/>
  <c r="JR94" i="21"/>
  <c r="JR95" i="21" s="1"/>
  <c r="JR96" i="21" s="1"/>
  <c r="JR97" i="21" s="1"/>
  <c r="JR98" i="21" s="1"/>
  <c r="JR99" i="21" s="1"/>
  <c r="JR100" i="21" s="1"/>
  <c r="F180" i="1"/>
  <c r="K165" i="1"/>
  <c r="BB11" i="21"/>
  <c r="BC11" i="21" s="1"/>
  <c r="BD11" i="21" s="1"/>
  <c r="BE11" i="21" s="1"/>
  <c r="BF11" i="21" s="1"/>
  <c r="BG11" i="21" s="1"/>
  <c r="BH11" i="21" s="1"/>
  <c r="BA12" i="21"/>
  <c r="AH23" i="21"/>
  <c r="AG23" i="21" s="1"/>
  <c r="JY10" i="21"/>
  <c r="S140" i="21"/>
  <c r="KY6" i="21"/>
  <c r="JR19" i="21"/>
  <c r="JR20" i="21" s="1"/>
  <c r="JR21" i="21" s="1"/>
  <c r="JR22" i="21" s="1"/>
  <c r="JR23" i="21" s="1"/>
  <c r="JR24" i="21" s="1"/>
  <c r="JR25" i="21" s="1"/>
  <c r="JR26" i="21" s="1"/>
  <c r="JR27" i="21" s="1"/>
  <c r="JR28" i="21" s="1"/>
  <c r="JR29" i="21" s="1"/>
  <c r="JR30" i="21" s="1"/>
  <c r="JR31" i="21" s="1"/>
  <c r="JR32" i="21" s="1"/>
  <c r="JR33" i="21" s="1"/>
  <c r="JR34" i="21" s="1"/>
  <c r="JR35" i="21" s="1"/>
  <c r="JR36" i="21" s="1"/>
  <c r="JR37" i="21" s="1"/>
  <c r="JR38" i="21" s="1"/>
  <c r="JR39" i="21" s="1"/>
  <c r="JR40" i="21" s="1"/>
  <c r="JR41" i="21" s="1"/>
  <c r="JR42" i="21" s="1"/>
  <c r="JR43" i="21" s="1"/>
  <c r="JR44" i="21" s="1"/>
  <c r="JR45" i="21" s="1"/>
  <c r="JR46" i="21" s="1"/>
  <c r="JR47" i="21" s="1"/>
  <c r="JR48" i="21" s="1"/>
  <c r="JR49" i="21" s="1"/>
  <c r="JR50" i="21" s="1"/>
  <c r="AH19" i="21"/>
  <c r="AG19" i="21" s="1"/>
  <c r="AH60" i="21"/>
  <c r="AG60" i="21" s="1"/>
  <c r="AH44" i="21"/>
  <c r="AG44" i="21" s="1"/>
  <c r="KY5" i="21"/>
  <c r="AH81" i="21"/>
  <c r="AG81" i="21" s="1"/>
  <c r="KW64" i="21"/>
  <c r="KW76" i="21"/>
  <c r="KW80" i="21"/>
  <c r="KW77" i="21"/>
  <c r="AH69" i="21"/>
  <c r="AG69" i="21" s="1"/>
  <c r="AH61" i="21"/>
  <c r="AG61" i="21" s="1"/>
  <c r="JR61" i="21"/>
  <c r="JR62" i="21" s="1"/>
  <c r="JR63" i="21" s="1"/>
  <c r="JR64" i="21" s="1"/>
  <c r="JR65" i="21" s="1"/>
  <c r="AH56" i="21"/>
  <c r="AG56" i="21" s="1"/>
  <c r="JR56" i="21"/>
  <c r="JR57" i="21" s="1"/>
  <c r="JR58" i="21" s="1"/>
  <c r="AH41" i="21"/>
  <c r="AG41" i="21" s="1"/>
  <c r="AH30" i="21"/>
  <c r="AG30" i="21" s="1"/>
  <c r="AK140" i="21"/>
  <c r="JR54" i="21"/>
  <c r="AH54" i="21"/>
  <c r="AG54" i="21" s="1"/>
  <c r="JX8" i="21"/>
  <c r="JW9" i="21"/>
  <c r="AH26" i="21"/>
  <c r="AG26" i="21" s="1"/>
  <c r="JR16" i="21"/>
  <c r="JR17" i="21" s="1"/>
  <c r="V140" i="21"/>
  <c r="JR15" i="21"/>
  <c r="AH15" i="21"/>
  <c r="AG15" i="21" s="1"/>
  <c r="AH77" i="21"/>
  <c r="AG77" i="21" s="1"/>
  <c r="AH96" i="21"/>
  <c r="AG96" i="21" s="1"/>
  <c r="KB6" i="21" s="1"/>
  <c r="AH72" i="21"/>
  <c r="AG72" i="21" s="1"/>
  <c r="AH50" i="21"/>
  <c r="AG50" i="21" s="1"/>
  <c r="AH49" i="21"/>
  <c r="AG49" i="21" s="1"/>
  <c r="AH25" i="21"/>
  <c r="AG25" i="21" s="1"/>
  <c r="KJ7" i="21"/>
  <c r="KK7" i="21" s="1"/>
  <c r="JT6" i="21" a="1"/>
  <c r="JT6" i="21" s="1"/>
  <c r="KB7" i="21"/>
  <c r="KC9" i="21"/>
  <c r="JT5" i="21" a="1"/>
  <c r="JT5" i="21" s="1"/>
  <c r="JV5" i="21"/>
  <c r="JV6" i="21"/>
  <c r="JV7" i="21"/>
  <c r="JX7" i="21"/>
  <c r="KB8" i="21"/>
  <c r="KE9" i="21"/>
  <c r="JR86" i="21"/>
  <c r="JR87" i="21" s="1"/>
  <c r="JR88" i="21" s="1"/>
  <c r="JR89" i="21" s="1"/>
  <c r="JR90" i="21" s="1"/>
  <c r="JT8" i="21" a="1"/>
  <c r="JT8" i="21" s="1"/>
  <c r="JT7" i="21" a="1"/>
  <c r="JT7" i="21" s="1"/>
  <c r="KA9" i="21"/>
  <c r="JV8" i="21"/>
  <c r="KW71" i="21"/>
  <c r="KY7" i="21"/>
  <c r="JR66" i="21"/>
  <c r="JR67" i="21" s="1"/>
  <c r="JR68" i="21" s="1"/>
  <c r="JR69" i="21" s="1"/>
  <c r="JR70" i="21" s="1"/>
  <c r="JR71" i="21" s="1"/>
  <c r="JR72" i="21" s="1"/>
  <c r="JR73" i="21" s="1"/>
  <c r="JR74" i="21" s="1"/>
  <c r="JR75" i="21" s="1"/>
  <c r="JR76" i="21" s="1"/>
  <c r="JR77" i="21" s="1"/>
  <c r="JR78" i="21" s="1"/>
  <c r="JR79" i="21" s="1"/>
  <c r="JR80" i="21" s="1"/>
  <c r="JR81" i="21" s="1"/>
  <c r="JQ9" i="21"/>
  <c r="AN4" i="19"/>
  <c r="AN5" i="19"/>
  <c r="AN6" i="19"/>
  <c r="AN7" i="19"/>
  <c r="AN8" i="19"/>
  <c r="AN9" i="19"/>
  <c r="AN3" i="19"/>
  <c r="AH18" i="19"/>
  <c r="AG18" i="19"/>
  <c r="D4" i="19"/>
  <c r="D5" i="19"/>
  <c r="D6" i="19"/>
  <c r="D7" i="19"/>
  <c r="D8" i="19"/>
  <c r="D9" i="19"/>
  <c r="D10" i="19"/>
  <c r="D11" i="19"/>
  <c r="D12" i="19"/>
  <c r="D13" i="19"/>
  <c r="D14" i="19"/>
  <c r="D15" i="19"/>
  <c r="D16" i="19"/>
  <c r="D17" i="19"/>
  <c r="D3" i="19"/>
  <c r="AF18" i="19"/>
  <c r="AE18" i="19"/>
  <c r="AD18" i="19"/>
  <c r="AC18" i="19"/>
  <c r="AB18" i="19"/>
  <c r="AA18" i="19"/>
  <c r="Z18" i="19"/>
  <c r="Y18" i="19"/>
  <c r="X18" i="19"/>
  <c r="W18" i="19"/>
  <c r="V18" i="19"/>
  <c r="U18" i="19"/>
  <c r="T18" i="19"/>
  <c r="S18" i="19"/>
  <c r="R18" i="19"/>
  <c r="Q18" i="19"/>
  <c r="P18" i="19"/>
  <c r="O18" i="19"/>
  <c r="N18" i="19"/>
  <c r="M18" i="19"/>
  <c r="L18" i="19"/>
  <c r="K18" i="19"/>
  <c r="J18" i="19"/>
  <c r="I18" i="19"/>
  <c r="H18" i="19"/>
  <c r="G18" i="19"/>
  <c r="H2" i="19"/>
  <c r="I2" i="19" s="1"/>
  <c r="J2" i="19" s="1"/>
  <c r="K2" i="19" s="1"/>
  <c r="L2" i="19" s="1"/>
  <c r="M2" i="19" s="1"/>
  <c r="N2" i="19" s="1"/>
  <c r="O2" i="19" s="1"/>
  <c r="P2" i="19" s="1"/>
  <c r="Q2" i="19" s="1"/>
  <c r="R2" i="19" s="1"/>
  <c r="S2" i="19" s="1"/>
  <c r="T2" i="19" s="1"/>
  <c r="U2" i="19" s="1"/>
  <c r="V2" i="19" s="1"/>
  <c r="W2" i="19" s="1"/>
  <c r="X2" i="19" s="1"/>
  <c r="Y2" i="19" s="1"/>
  <c r="Z2" i="19" s="1"/>
  <c r="AA2" i="19" s="1"/>
  <c r="AB2" i="19" s="1"/>
  <c r="AC2" i="19" s="1"/>
  <c r="AD2" i="19" s="1"/>
  <c r="AE2" i="19" s="1"/>
  <c r="AF2" i="19" s="1"/>
  <c r="AG2" i="19" s="1"/>
  <c r="KB5" i="21" l="1"/>
  <c r="KB4" i="21"/>
  <c r="BI11" i="21"/>
  <c r="BJ11" i="21" s="1"/>
  <c r="BK11" i="21" s="1"/>
  <c r="BL11" i="21" s="1"/>
  <c r="BM11" i="21" s="1"/>
  <c r="BN11" i="21" s="1"/>
  <c r="BO11" i="21" s="1"/>
  <c r="BH12" i="21"/>
  <c r="JX5" i="21"/>
  <c r="KD7" i="21"/>
  <c r="JZ7" i="21" s="1"/>
  <c r="KC7" i="21"/>
  <c r="JT4" i="21"/>
  <c r="JQ6" i="21" s="1"/>
  <c r="A9" i="21" s="1"/>
  <c r="KC8" i="21"/>
  <c r="KD8" i="21"/>
  <c r="JY8" i="21"/>
  <c r="JY7" i="21"/>
  <c r="JX6" i="21"/>
  <c r="JV4" i="21"/>
  <c r="AN10" i="19"/>
  <c r="AH19" i="19"/>
  <c r="JY6" i="21" l="1"/>
  <c r="KA10" i="21"/>
  <c r="JW10" i="21"/>
  <c r="KD6" i="21"/>
  <c r="JZ6" i="21" s="1"/>
  <c r="KC6" i="21"/>
  <c r="JX4" i="21"/>
  <c r="JY5" i="21"/>
  <c r="KC10" i="21"/>
  <c r="KE10" i="21"/>
  <c r="KC5" i="21"/>
  <c r="BO12" i="21"/>
  <c r="BP11" i="21"/>
  <c r="BQ11" i="21" s="1"/>
  <c r="BR11" i="21" s="1"/>
  <c r="BS11" i="21" s="1"/>
  <c r="BT11" i="21" s="1"/>
  <c r="BU11" i="21" s="1"/>
  <c r="BV11" i="21" s="1"/>
  <c r="KD5" i="21"/>
  <c r="JZ5" i="21" s="1"/>
  <c r="JQ8" i="21"/>
  <c r="AY129" i="17"/>
  <c r="AY136" i="17"/>
  <c r="AZ136" i="17" s="1"/>
  <c r="AW129" i="17"/>
  <c r="AX129" i="17" s="1"/>
  <c r="AV122" i="17"/>
  <c r="AW122" i="17" s="1"/>
  <c r="AX122" i="17" s="1"/>
  <c r="AY122" i="17" s="1"/>
  <c r="AZ122" i="17" s="1"/>
  <c r="AZ181" i="18"/>
  <c r="AY181" i="18"/>
  <c r="AX181" i="18"/>
  <c r="AW181" i="18"/>
  <c r="AV181" i="18"/>
  <c r="AU181" i="18"/>
  <c r="AT181" i="18"/>
  <c r="AZ151" i="18"/>
  <c r="AY151" i="18"/>
  <c r="AX151" i="18"/>
  <c r="AW151" i="18"/>
  <c r="AV151" i="18"/>
  <c r="AU151" i="18"/>
  <c r="AT151" i="18"/>
  <c r="AZ144" i="18"/>
  <c r="AY144" i="18"/>
  <c r="AX144" i="18"/>
  <c r="AW144" i="18"/>
  <c r="AV144" i="18"/>
  <c r="AU144" i="18"/>
  <c r="AT144" i="18"/>
  <c r="E138" i="18"/>
  <c r="D138" i="18"/>
  <c r="C138" i="18"/>
  <c r="B138" i="18"/>
  <c r="AZ137" i="18"/>
  <c r="AY137" i="18"/>
  <c r="AX137" i="18"/>
  <c r="AW137" i="18"/>
  <c r="AV137" i="18"/>
  <c r="AU137" i="18"/>
  <c r="AT137" i="18"/>
  <c r="F137" i="18"/>
  <c r="F136" i="18"/>
  <c r="F135" i="18"/>
  <c r="F133" i="18"/>
  <c r="F132" i="18"/>
  <c r="F131" i="18"/>
  <c r="AZ130" i="18"/>
  <c r="AY130" i="18"/>
  <c r="AX130" i="18"/>
  <c r="AW130" i="18"/>
  <c r="AV130" i="18"/>
  <c r="AU130" i="18"/>
  <c r="AT130" i="18"/>
  <c r="AZ123" i="18"/>
  <c r="AY123" i="18"/>
  <c r="AX123" i="18"/>
  <c r="AW123" i="18"/>
  <c r="AV123" i="18"/>
  <c r="AU123" i="18"/>
  <c r="AT123" i="18"/>
  <c r="C121" i="18"/>
  <c r="B121" i="18"/>
  <c r="BS116" i="18"/>
  <c r="BR116" i="18"/>
  <c r="BQ116" i="18"/>
  <c r="BP116" i="18"/>
  <c r="BO116" i="18"/>
  <c r="BN116" i="18"/>
  <c r="BM116" i="18"/>
  <c r="BL116" i="18"/>
  <c r="BK116" i="18"/>
  <c r="BJ116" i="18"/>
  <c r="BI116" i="18"/>
  <c r="BH116" i="18"/>
  <c r="BG116" i="18"/>
  <c r="BF116" i="18"/>
  <c r="BE116" i="18"/>
  <c r="BD116" i="18"/>
  <c r="BC116" i="18"/>
  <c r="BB116" i="18"/>
  <c r="BA116" i="18"/>
  <c r="AZ116" i="18"/>
  <c r="AY116" i="18"/>
  <c r="AX116" i="18"/>
  <c r="AW116" i="18"/>
  <c r="AV116" i="18"/>
  <c r="AU116" i="18"/>
  <c r="AT116" i="18"/>
  <c r="AS116" i="18"/>
  <c r="L115" i="18"/>
  <c r="L114" i="18"/>
  <c r="L113" i="18"/>
  <c r="L112" i="18"/>
  <c r="L111" i="18"/>
  <c r="L110" i="18"/>
  <c r="L109" i="18"/>
  <c r="L108" i="18"/>
  <c r="L107" i="18"/>
  <c r="L106" i="18"/>
  <c r="L105" i="18"/>
  <c r="L104" i="18"/>
  <c r="L103" i="18"/>
  <c r="L102" i="18"/>
  <c r="L101" i="18"/>
  <c r="AW100" i="18"/>
  <c r="AX100" i="18" s="1"/>
  <c r="AY100" i="18" s="1"/>
  <c r="AZ100" i="18" s="1"/>
  <c r="D96" i="18"/>
  <c r="C96" i="18"/>
  <c r="B96" i="18"/>
  <c r="F95" i="18"/>
  <c r="F94" i="18"/>
  <c r="E94" i="18"/>
  <c r="E93" i="18"/>
  <c r="F93" i="18" s="1"/>
  <c r="F92" i="18"/>
  <c r="F91" i="18"/>
  <c r="F90" i="18"/>
  <c r="F96" i="18" s="1"/>
  <c r="B86" i="18"/>
  <c r="B81" i="18"/>
  <c r="X75" i="18"/>
  <c r="Y75" i="18" s="1"/>
  <c r="Z75" i="18" s="1"/>
  <c r="AA75" i="18" s="1"/>
  <c r="AB75" i="18" s="1"/>
  <c r="AC75" i="18" s="1"/>
  <c r="U75" i="18"/>
  <c r="V75" i="18" s="1"/>
  <c r="X74" i="18"/>
  <c r="Y74" i="18" s="1"/>
  <c r="Z74" i="18" s="1"/>
  <c r="AA74" i="18" s="1"/>
  <c r="AB74" i="18" s="1"/>
  <c r="AC74" i="18" s="1"/>
  <c r="V74" i="18"/>
  <c r="U74" i="18"/>
  <c r="T74" i="18"/>
  <c r="X73" i="18"/>
  <c r="Y73" i="18" s="1"/>
  <c r="Z73" i="18" s="1"/>
  <c r="AA73" i="18" s="1"/>
  <c r="AB73" i="18" s="1"/>
  <c r="AC73" i="18" s="1"/>
  <c r="U73" i="18"/>
  <c r="V73" i="18" s="1"/>
  <c r="T73" i="18"/>
  <c r="Y72" i="18"/>
  <c r="Z72" i="18" s="1"/>
  <c r="AA72" i="18" s="1"/>
  <c r="AB72" i="18" s="1"/>
  <c r="AC72" i="18" s="1"/>
  <c r="X72" i="18"/>
  <c r="U72" i="18"/>
  <c r="V72" i="18" s="1"/>
  <c r="T72" i="18"/>
  <c r="X71" i="18"/>
  <c r="Y71" i="18" s="1"/>
  <c r="Z71" i="18" s="1"/>
  <c r="AA71" i="18" s="1"/>
  <c r="AB71" i="18" s="1"/>
  <c r="AC71" i="18" s="1"/>
  <c r="U71" i="18"/>
  <c r="V71" i="18" s="1"/>
  <c r="X70" i="18"/>
  <c r="Y70" i="18" s="1"/>
  <c r="Z70" i="18" s="1"/>
  <c r="AA70" i="18" s="1"/>
  <c r="AB70" i="18" s="1"/>
  <c r="AC70" i="18" s="1"/>
  <c r="V70" i="18"/>
  <c r="U70" i="18"/>
  <c r="T70" i="18"/>
  <c r="X69" i="18"/>
  <c r="Y69" i="18" s="1"/>
  <c r="Z69" i="18" s="1"/>
  <c r="AA69" i="18" s="1"/>
  <c r="AB69" i="18" s="1"/>
  <c r="AC69" i="18" s="1"/>
  <c r="U69" i="18"/>
  <c r="V69" i="18" s="1"/>
  <c r="T69" i="18"/>
  <c r="Y68" i="18"/>
  <c r="Z68" i="18" s="1"/>
  <c r="AA68" i="18" s="1"/>
  <c r="AB68" i="18" s="1"/>
  <c r="AC68" i="18" s="1"/>
  <c r="X68" i="18"/>
  <c r="U68" i="18"/>
  <c r="V68" i="18" s="1"/>
  <c r="T68" i="18"/>
  <c r="X67" i="18"/>
  <c r="Y67" i="18" s="1"/>
  <c r="Z67" i="18" s="1"/>
  <c r="AA67" i="18" s="1"/>
  <c r="AB67" i="18" s="1"/>
  <c r="AC67" i="18" s="1"/>
  <c r="U67" i="18"/>
  <c r="V67" i="18" s="1"/>
  <c r="X66" i="18"/>
  <c r="Y66" i="18" s="1"/>
  <c r="Z66" i="18" s="1"/>
  <c r="AA66" i="18" s="1"/>
  <c r="AB66" i="18" s="1"/>
  <c r="AC66" i="18" s="1"/>
  <c r="V66" i="18"/>
  <c r="U66" i="18"/>
  <c r="T66" i="18"/>
  <c r="X65" i="18"/>
  <c r="Y65" i="18" s="1"/>
  <c r="Z65" i="18" s="1"/>
  <c r="AA65" i="18" s="1"/>
  <c r="AB65" i="18" s="1"/>
  <c r="AC65" i="18" s="1"/>
  <c r="U65" i="18"/>
  <c r="V65" i="18" s="1"/>
  <c r="T65" i="18"/>
  <c r="X64" i="18"/>
  <c r="Y64" i="18" s="1"/>
  <c r="Z64" i="18" s="1"/>
  <c r="AA64" i="18" s="1"/>
  <c r="AB64" i="18" s="1"/>
  <c r="AC64" i="18" s="1"/>
  <c r="U64" i="18"/>
  <c r="V64" i="18" s="1"/>
  <c r="T64" i="18"/>
  <c r="X63" i="18"/>
  <c r="Y63" i="18" s="1"/>
  <c r="Z63" i="18" s="1"/>
  <c r="AA63" i="18" s="1"/>
  <c r="AB63" i="18" s="1"/>
  <c r="AC63" i="18" s="1"/>
  <c r="V63" i="18"/>
  <c r="U63" i="18"/>
  <c r="T63" i="18" s="1"/>
  <c r="X62" i="18"/>
  <c r="Y62" i="18" s="1"/>
  <c r="Z62" i="18" s="1"/>
  <c r="AA62" i="18" s="1"/>
  <c r="AB62" i="18" s="1"/>
  <c r="AC62" i="18" s="1"/>
  <c r="V62" i="18"/>
  <c r="U62" i="18"/>
  <c r="T62" i="18" s="1"/>
  <c r="X61" i="18"/>
  <c r="Y61" i="18" s="1"/>
  <c r="Z61" i="18" s="1"/>
  <c r="AA61" i="18" s="1"/>
  <c r="AB61" i="18" s="1"/>
  <c r="AC61" i="18" s="1"/>
  <c r="U61" i="18"/>
  <c r="V61" i="18" s="1"/>
  <c r="T61" i="18"/>
  <c r="AT55" i="18"/>
  <c r="AU55" i="18" s="1"/>
  <c r="AV55" i="18" s="1"/>
  <c r="AW55" i="18" s="1"/>
  <c r="AX55" i="18" s="1"/>
  <c r="AY55" i="18" s="1"/>
  <c r="AZ55" i="18" s="1"/>
  <c r="BA55" i="18" s="1"/>
  <c r="BB55" i="18" s="1"/>
  <c r="BC55" i="18" s="1"/>
  <c r="BD55" i="18" s="1"/>
  <c r="BE55" i="18" s="1"/>
  <c r="BF55" i="18" s="1"/>
  <c r="BG55" i="18" s="1"/>
  <c r="BH55" i="18" s="1"/>
  <c r="BI55" i="18" s="1"/>
  <c r="BJ55" i="18" s="1"/>
  <c r="BK55" i="18" s="1"/>
  <c r="BL55" i="18" s="1"/>
  <c r="BM55" i="18" s="1"/>
  <c r="BN55" i="18" s="1"/>
  <c r="BO55" i="18" s="1"/>
  <c r="BP55" i="18" s="1"/>
  <c r="BQ55" i="18" s="1"/>
  <c r="BR55" i="18" s="1"/>
  <c r="BS55" i="18" s="1"/>
  <c r="BT55" i="18" s="1"/>
  <c r="BU55" i="18" s="1"/>
  <c r="BV55" i="18" s="1"/>
  <c r="BW55" i="18" s="1"/>
  <c r="BX55" i="18" s="1"/>
  <c r="BY55" i="18" s="1"/>
  <c r="BZ55" i="18" s="1"/>
  <c r="CA55" i="18" s="1"/>
  <c r="CB55" i="18" s="1"/>
  <c r="CC55" i="18" s="1"/>
  <c r="CD55" i="18" s="1"/>
  <c r="CE55" i="18" s="1"/>
  <c r="CF55" i="18" s="1"/>
  <c r="CG55" i="18" s="1"/>
  <c r="CH55" i="18" s="1"/>
  <c r="CI55" i="18" s="1"/>
  <c r="CJ55" i="18" s="1"/>
  <c r="CK55" i="18" s="1"/>
  <c r="CL55" i="18" s="1"/>
  <c r="CM55" i="18" s="1"/>
  <c r="CN55" i="18" s="1"/>
  <c r="CO55" i="18" s="1"/>
  <c r="CP55" i="18" s="1"/>
  <c r="CQ55" i="18" s="1"/>
  <c r="CR55" i="18" s="1"/>
  <c r="CS55" i="18" s="1"/>
  <c r="CT55" i="18" s="1"/>
  <c r="CU55" i="18" s="1"/>
  <c r="CV55" i="18" s="1"/>
  <c r="CW55" i="18" s="1"/>
  <c r="CX55" i="18" s="1"/>
  <c r="CY55" i="18" s="1"/>
  <c r="CZ55" i="18" s="1"/>
  <c r="DA55" i="18" s="1"/>
  <c r="DB55" i="18" s="1"/>
  <c r="DC55" i="18" s="1"/>
  <c r="DD55" i="18" s="1"/>
  <c r="DE55" i="18" s="1"/>
  <c r="AS55" i="18"/>
  <c r="D51" i="18"/>
  <c r="C51" i="18"/>
  <c r="B51" i="18"/>
  <c r="E50" i="18"/>
  <c r="E48" i="18"/>
  <c r="E47" i="18"/>
  <c r="E46" i="18"/>
  <c r="E45" i="18"/>
  <c r="E51" i="18" s="1"/>
  <c r="AB18" i="18"/>
  <c r="AB19" i="18" s="1"/>
  <c r="AB17" i="18"/>
  <c r="AC17" i="18" s="1"/>
  <c r="AD17" i="18" s="1"/>
  <c r="AE17" i="18" s="1"/>
  <c r="AF17" i="18" s="1"/>
  <c r="AG17" i="18" s="1"/>
  <c r="AH17" i="18" s="1"/>
  <c r="AD16" i="18"/>
  <c r="AE16" i="18" s="1"/>
  <c r="AF16" i="18" s="1"/>
  <c r="AG16" i="18" s="1"/>
  <c r="AH16" i="18" s="1"/>
  <c r="AC16" i="18"/>
  <c r="BA10" i="18"/>
  <c r="BB10" i="18" s="1"/>
  <c r="BC10" i="18" s="1"/>
  <c r="BD10" i="18" s="1"/>
  <c r="BE10" i="18" s="1"/>
  <c r="BF10" i="18" s="1"/>
  <c r="BG10" i="18" s="1"/>
  <c r="BH10" i="18" s="1"/>
  <c r="BI10" i="18" s="1"/>
  <c r="BJ10" i="18" s="1"/>
  <c r="BK10" i="18" s="1"/>
  <c r="BL10" i="18" s="1"/>
  <c r="BM10" i="18" s="1"/>
  <c r="BN10" i="18" s="1"/>
  <c r="BO10" i="18" s="1"/>
  <c r="BP10" i="18" s="1"/>
  <c r="BQ10" i="18" s="1"/>
  <c r="BR10" i="18" s="1"/>
  <c r="BS10" i="18" s="1"/>
  <c r="BT10" i="18" s="1"/>
  <c r="BU10" i="18" s="1"/>
  <c r="BV10" i="18" s="1"/>
  <c r="BW10" i="18" s="1"/>
  <c r="BX10" i="18" s="1"/>
  <c r="BY10" i="18" s="1"/>
  <c r="BZ10" i="18" s="1"/>
  <c r="CA10" i="18" s="1"/>
  <c r="CB10" i="18" s="1"/>
  <c r="CC10" i="18" s="1"/>
  <c r="CD10" i="18" s="1"/>
  <c r="CE10" i="18" s="1"/>
  <c r="CF10" i="18" s="1"/>
  <c r="CG10" i="18" s="1"/>
  <c r="CH10" i="18" s="1"/>
  <c r="CI10" i="18" s="1"/>
  <c r="CJ10" i="18" s="1"/>
  <c r="CK10" i="18" s="1"/>
  <c r="CL10" i="18" s="1"/>
  <c r="CM10" i="18" s="1"/>
  <c r="CN10" i="18" s="1"/>
  <c r="CO10" i="18" s="1"/>
  <c r="CP10" i="18" s="1"/>
  <c r="CQ10" i="18" s="1"/>
  <c r="CR10" i="18" s="1"/>
  <c r="CS10" i="18" s="1"/>
  <c r="CT10" i="18" s="1"/>
  <c r="CU10" i="18" s="1"/>
  <c r="CV10" i="18" s="1"/>
  <c r="CW10" i="18" s="1"/>
  <c r="CX10" i="18" s="1"/>
  <c r="CY10" i="18" s="1"/>
  <c r="CZ10" i="18" s="1"/>
  <c r="DA10" i="18" s="1"/>
  <c r="DB10" i="18" s="1"/>
  <c r="DC10" i="18" s="1"/>
  <c r="DD10" i="18" s="1"/>
  <c r="DE10" i="18" s="1"/>
  <c r="DF10" i="18" s="1"/>
  <c r="DG10" i="18" s="1"/>
  <c r="DH10" i="18" s="1"/>
  <c r="DI10" i="18" s="1"/>
  <c r="DJ10" i="18" s="1"/>
  <c r="DK10" i="18" s="1"/>
  <c r="DL10" i="18" s="1"/>
  <c r="DM10" i="18" s="1"/>
  <c r="AZ151" i="17"/>
  <c r="AY151" i="17"/>
  <c r="AX151" i="17"/>
  <c r="AW151" i="17"/>
  <c r="AV151" i="17"/>
  <c r="AU151" i="17"/>
  <c r="AT151" i="17"/>
  <c r="AZ144" i="17"/>
  <c r="AY144" i="17"/>
  <c r="AX144" i="17"/>
  <c r="AW144" i="17"/>
  <c r="AV144" i="17"/>
  <c r="AU144" i="17"/>
  <c r="AT144" i="17"/>
  <c r="AU130" i="17"/>
  <c r="AV130" i="17"/>
  <c r="AW130" i="17"/>
  <c r="AX130" i="17"/>
  <c r="AY130" i="17"/>
  <c r="AZ130" i="17"/>
  <c r="AT130" i="17"/>
  <c r="AU181" i="17"/>
  <c r="AV181" i="17"/>
  <c r="AW181" i="17"/>
  <c r="AX181" i="17"/>
  <c r="AY181" i="17"/>
  <c r="AZ181" i="17"/>
  <c r="AT181" i="17"/>
  <c r="BV12" i="21" l="1"/>
  <c r="BW11" i="21"/>
  <c r="BX11" i="21" s="1"/>
  <c r="BY11" i="21" s="1"/>
  <c r="BZ11" i="21" s="1"/>
  <c r="CA11" i="21" s="1"/>
  <c r="CB11" i="21" s="1"/>
  <c r="CC11" i="21" s="1"/>
  <c r="JQ7" i="21"/>
  <c r="A10" i="21" s="1"/>
  <c r="KD4" i="21"/>
  <c r="JZ4" i="21" s="1"/>
  <c r="AZ129" i="17"/>
  <c r="F138" i="18"/>
  <c r="AC19" i="18"/>
  <c r="AD19" i="18" s="1"/>
  <c r="AE19" i="18" s="1"/>
  <c r="AF19" i="18" s="1"/>
  <c r="AG19" i="18" s="1"/>
  <c r="AH19" i="18" s="1"/>
  <c r="AB20" i="18"/>
  <c r="AC18" i="18"/>
  <c r="AD18" i="18" s="1"/>
  <c r="AE18" i="18" s="1"/>
  <c r="AF18" i="18" s="1"/>
  <c r="AG18" i="18" s="1"/>
  <c r="AH18" i="18" s="1"/>
  <c r="E96" i="18"/>
  <c r="T67" i="18"/>
  <c r="T71" i="18"/>
  <c r="T75" i="18"/>
  <c r="CD11" i="21" l="1"/>
  <c r="CE11" i="21" s="1"/>
  <c r="CF11" i="21" s="1"/>
  <c r="CG11" i="21" s="1"/>
  <c r="CH11" i="21" s="1"/>
  <c r="CI11" i="21" s="1"/>
  <c r="CJ11" i="21" s="1"/>
  <c r="CC12" i="21"/>
  <c r="AC20" i="18"/>
  <c r="AD20" i="18" s="1"/>
  <c r="AE20" i="18" s="1"/>
  <c r="AF20" i="18" s="1"/>
  <c r="AG20" i="18" s="1"/>
  <c r="AH20" i="18" s="1"/>
  <c r="AB21" i="18"/>
  <c r="CK11" i="21" l="1"/>
  <c r="CL11" i="21" s="1"/>
  <c r="CM11" i="21" s="1"/>
  <c r="CN11" i="21" s="1"/>
  <c r="CO11" i="21" s="1"/>
  <c r="CP11" i="21" s="1"/>
  <c r="CQ11" i="21" s="1"/>
  <c r="CJ12" i="21"/>
  <c r="AB22" i="18"/>
  <c r="AC21" i="18"/>
  <c r="AD21" i="18" s="1"/>
  <c r="AE21" i="18" s="1"/>
  <c r="AF21" i="18" s="1"/>
  <c r="AG21" i="18" s="1"/>
  <c r="AH21" i="18" s="1"/>
  <c r="CQ12" i="21" l="1"/>
  <c r="CR11" i="21"/>
  <c r="CS11" i="21" s="1"/>
  <c r="CT11" i="21" s="1"/>
  <c r="CU11" i="21" s="1"/>
  <c r="CV11" i="21" s="1"/>
  <c r="CW11" i="21" s="1"/>
  <c r="CX11" i="21" s="1"/>
  <c r="AC22" i="18"/>
  <c r="AD22" i="18" s="1"/>
  <c r="AE22" i="18" s="1"/>
  <c r="AF22" i="18" s="1"/>
  <c r="AG22" i="18" s="1"/>
  <c r="AH22" i="18" s="1"/>
  <c r="AB23" i="18"/>
  <c r="CX12" i="21" l="1"/>
  <c r="CY11" i="21"/>
  <c r="CZ11" i="21" s="1"/>
  <c r="DA11" i="21" s="1"/>
  <c r="DB11" i="21" s="1"/>
  <c r="DC11" i="21" s="1"/>
  <c r="DD11" i="21" s="1"/>
  <c r="DE11" i="21" s="1"/>
  <c r="AB24" i="18"/>
  <c r="AC23" i="18"/>
  <c r="AD23" i="18" s="1"/>
  <c r="AE23" i="18" s="1"/>
  <c r="AF23" i="18" s="1"/>
  <c r="AG23" i="18" s="1"/>
  <c r="AH23" i="18" s="1"/>
  <c r="DF11" i="21" l="1"/>
  <c r="DG11" i="21" s="1"/>
  <c r="DH11" i="21" s="1"/>
  <c r="DI11" i="21" s="1"/>
  <c r="DJ11" i="21" s="1"/>
  <c r="DK11" i="21" s="1"/>
  <c r="DL11" i="21" s="1"/>
  <c r="DE12" i="21"/>
  <c r="AC24" i="18"/>
  <c r="AD24" i="18" s="1"/>
  <c r="AE24" i="18" s="1"/>
  <c r="AF24" i="18" s="1"/>
  <c r="AG24" i="18" s="1"/>
  <c r="AH24" i="18" s="1"/>
  <c r="AB25" i="18"/>
  <c r="DM11" i="21" l="1"/>
  <c r="DN11" i="21" s="1"/>
  <c r="DO11" i="21" s="1"/>
  <c r="DP11" i="21" s="1"/>
  <c r="DQ11" i="21" s="1"/>
  <c r="DR11" i="21" s="1"/>
  <c r="DS11" i="21" s="1"/>
  <c r="DL12" i="21"/>
  <c r="AB26" i="18"/>
  <c r="AC25" i="18"/>
  <c r="AD25" i="18" s="1"/>
  <c r="AE25" i="18" s="1"/>
  <c r="AF25" i="18" s="1"/>
  <c r="AG25" i="18" s="1"/>
  <c r="AH25" i="18" s="1"/>
  <c r="DS12" i="21" l="1"/>
  <c r="DT11" i="21"/>
  <c r="DU11" i="21" s="1"/>
  <c r="DV11" i="21" s="1"/>
  <c r="DW11" i="21" s="1"/>
  <c r="DX11" i="21" s="1"/>
  <c r="DY11" i="21" s="1"/>
  <c r="DZ11" i="21" s="1"/>
  <c r="AB27" i="18"/>
  <c r="AC26" i="18"/>
  <c r="AD26" i="18" s="1"/>
  <c r="AE26" i="18" s="1"/>
  <c r="AF26" i="18" s="1"/>
  <c r="AG26" i="18" s="1"/>
  <c r="AH26" i="18" s="1"/>
  <c r="EA11" i="21" l="1"/>
  <c r="EB11" i="21" s="1"/>
  <c r="EC11" i="21" s="1"/>
  <c r="ED11" i="21" s="1"/>
  <c r="EE11" i="21" s="1"/>
  <c r="EF11" i="21" s="1"/>
  <c r="EG11" i="21" s="1"/>
  <c r="DZ12" i="21"/>
  <c r="AC27" i="18"/>
  <c r="AD27" i="18" s="1"/>
  <c r="AE27" i="18" s="1"/>
  <c r="AF27" i="18" s="1"/>
  <c r="AG27" i="18" s="1"/>
  <c r="AH27" i="18" s="1"/>
  <c r="AB28" i="18"/>
  <c r="EG12" i="21" l="1"/>
  <c r="EH11" i="21"/>
  <c r="EI11" i="21" s="1"/>
  <c r="EJ11" i="21" s="1"/>
  <c r="EK11" i="21" s="1"/>
  <c r="EL11" i="21" s="1"/>
  <c r="EM11" i="21" s="1"/>
  <c r="EN11" i="21" s="1"/>
  <c r="AB29" i="18"/>
  <c r="AC28" i="18"/>
  <c r="AD28" i="18" s="1"/>
  <c r="AE28" i="18" s="1"/>
  <c r="AF28" i="18" s="1"/>
  <c r="AG28" i="18" s="1"/>
  <c r="AH28" i="18" s="1"/>
  <c r="EO11" i="21" l="1"/>
  <c r="EP11" i="21" s="1"/>
  <c r="EQ11" i="21" s="1"/>
  <c r="ER11" i="21" s="1"/>
  <c r="ES11" i="21" s="1"/>
  <c r="ET11" i="21" s="1"/>
  <c r="EU11" i="21" s="1"/>
  <c r="EN12" i="21"/>
  <c r="AC29" i="18"/>
  <c r="AD29" i="18" s="1"/>
  <c r="AE29" i="18" s="1"/>
  <c r="AF29" i="18" s="1"/>
  <c r="AG29" i="18" s="1"/>
  <c r="AH29" i="18" s="1"/>
  <c r="AB30" i="18"/>
  <c r="AC30" i="18" s="1"/>
  <c r="AD30" i="18" s="1"/>
  <c r="AE30" i="18" s="1"/>
  <c r="AF30" i="18" s="1"/>
  <c r="AG30" i="18" s="1"/>
  <c r="AH30" i="18" s="1"/>
  <c r="EU12" i="21" l="1"/>
  <c r="EV11" i="21"/>
  <c r="EW11" i="21" s="1"/>
  <c r="EX11" i="21" s="1"/>
  <c r="EY11" i="21" s="1"/>
  <c r="EZ11" i="21" s="1"/>
  <c r="FA11" i="21" s="1"/>
  <c r="FB11" i="21" s="1"/>
  <c r="M70" i="11"/>
  <c r="N71" i="11" s="1"/>
  <c r="FC11" i="21" l="1"/>
  <c r="FD11" i="21" s="1"/>
  <c r="FE11" i="21" s="1"/>
  <c r="FF11" i="21" s="1"/>
  <c r="FG11" i="21" s="1"/>
  <c r="FH11" i="21" s="1"/>
  <c r="FI11" i="21" s="1"/>
  <c r="FB12" i="21"/>
  <c r="AU123" i="17"/>
  <c r="AV123" i="17"/>
  <c r="AW123" i="17"/>
  <c r="AX123" i="17"/>
  <c r="AY123" i="17"/>
  <c r="AZ123" i="17"/>
  <c r="AT123" i="17"/>
  <c r="AY137" i="17"/>
  <c r="AZ137" i="17"/>
  <c r="AU137" i="17"/>
  <c r="AV137" i="17"/>
  <c r="AW137" i="17"/>
  <c r="AX137" i="17"/>
  <c r="AT137" i="17"/>
  <c r="AT116" i="17"/>
  <c r="AU116" i="17"/>
  <c r="AV116" i="17"/>
  <c r="AW116" i="17"/>
  <c r="AX116" i="17"/>
  <c r="AY116" i="17"/>
  <c r="AZ116" i="17"/>
  <c r="BA116" i="17"/>
  <c r="BB116" i="17"/>
  <c r="BC116" i="17"/>
  <c r="BD116" i="17"/>
  <c r="BE116" i="17"/>
  <c r="BF116" i="17"/>
  <c r="BG116" i="17"/>
  <c r="BH116" i="17"/>
  <c r="BI116" i="17"/>
  <c r="BJ116" i="17"/>
  <c r="BK116" i="17"/>
  <c r="BL116" i="17"/>
  <c r="BM116" i="17"/>
  <c r="BN116" i="17"/>
  <c r="BO116" i="17"/>
  <c r="BP116" i="17"/>
  <c r="BQ116" i="17"/>
  <c r="BR116" i="17"/>
  <c r="BS116" i="17"/>
  <c r="AS116" i="17"/>
  <c r="E138" i="17"/>
  <c r="D138" i="17"/>
  <c r="C138" i="17"/>
  <c r="B138" i="17"/>
  <c r="F137" i="17"/>
  <c r="F136" i="17"/>
  <c r="F135" i="17"/>
  <c r="F133" i="17"/>
  <c r="F132" i="17"/>
  <c r="F131" i="17"/>
  <c r="C121" i="17"/>
  <c r="B121" i="17"/>
  <c r="L115" i="17"/>
  <c r="L114" i="17"/>
  <c r="L113" i="17"/>
  <c r="L112" i="17"/>
  <c r="L111" i="17"/>
  <c r="L110" i="17"/>
  <c r="L109" i="17"/>
  <c r="L108" i="17"/>
  <c r="L107" i="17"/>
  <c r="L106" i="17"/>
  <c r="L105" i="17"/>
  <c r="L104" i="17"/>
  <c r="L103" i="17"/>
  <c r="L102" i="17"/>
  <c r="L101" i="17"/>
  <c r="AW100" i="17"/>
  <c r="AX100" i="17" s="1"/>
  <c r="AY100" i="17" s="1"/>
  <c r="AZ100" i="17" s="1"/>
  <c r="D96" i="17"/>
  <c r="C96" i="17"/>
  <c r="B96" i="17"/>
  <c r="F95" i="17"/>
  <c r="E94" i="17"/>
  <c r="F94" i="17" s="1"/>
  <c r="E93" i="17"/>
  <c r="F93" i="17" s="1"/>
  <c r="F92" i="17"/>
  <c r="F91" i="17"/>
  <c r="F90" i="17"/>
  <c r="B86" i="17"/>
  <c r="B81" i="17"/>
  <c r="X75" i="17"/>
  <c r="Y75" i="17" s="1"/>
  <c r="Z75" i="17" s="1"/>
  <c r="AA75" i="17" s="1"/>
  <c r="AB75" i="17" s="1"/>
  <c r="AC75" i="17" s="1"/>
  <c r="U75" i="17"/>
  <c r="V75" i="17" s="1"/>
  <c r="X74" i="17"/>
  <c r="Y74" i="17" s="1"/>
  <c r="Z74" i="17" s="1"/>
  <c r="AA74" i="17" s="1"/>
  <c r="AB74" i="17" s="1"/>
  <c r="AC74" i="17" s="1"/>
  <c r="U74" i="17"/>
  <c r="V74" i="17" s="1"/>
  <c r="X73" i="17"/>
  <c r="Y73" i="17" s="1"/>
  <c r="Z73" i="17" s="1"/>
  <c r="AA73" i="17" s="1"/>
  <c r="AB73" i="17" s="1"/>
  <c r="AC73" i="17" s="1"/>
  <c r="U73" i="17"/>
  <c r="V73" i="17" s="1"/>
  <c r="X72" i="17"/>
  <c r="Y72" i="17" s="1"/>
  <c r="Z72" i="17" s="1"/>
  <c r="AA72" i="17" s="1"/>
  <c r="AB72" i="17" s="1"/>
  <c r="AC72" i="17" s="1"/>
  <c r="U72" i="17"/>
  <c r="V72" i="17" s="1"/>
  <c r="X71" i="17"/>
  <c r="Y71" i="17" s="1"/>
  <c r="Z71" i="17" s="1"/>
  <c r="AA71" i="17" s="1"/>
  <c r="AB71" i="17" s="1"/>
  <c r="AC71" i="17" s="1"/>
  <c r="U71" i="17"/>
  <c r="T71" i="17" s="1"/>
  <c r="X70" i="17"/>
  <c r="Y70" i="17" s="1"/>
  <c r="Z70" i="17" s="1"/>
  <c r="AA70" i="17" s="1"/>
  <c r="AB70" i="17" s="1"/>
  <c r="AC70" i="17" s="1"/>
  <c r="U70" i="17"/>
  <c r="V70" i="17" s="1"/>
  <c r="T70" i="17"/>
  <c r="X69" i="17"/>
  <c r="Y69" i="17" s="1"/>
  <c r="Z69" i="17" s="1"/>
  <c r="AA69" i="17" s="1"/>
  <c r="AB69" i="17" s="1"/>
  <c r="AC69" i="17" s="1"/>
  <c r="U69" i="17"/>
  <c r="V69" i="17" s="1"/>
  <c r="X68" i="17"/>
  <c r="Y68" i="17" s="1"/>
  <c r="Z68" i="17" s="1"/>
  <c r="AA68" i="17" s="1"/>
  <c r="AB68" i="17" s="1"/>
  <c r="AC68" i="17" s="1"/>
  <c r="U68" i="17"/>
  <c r="V68" i="17" s="1"/>
  <c r="X67" i="17"/>
  <c r="Y67" i="17" s="1"/>
  <c r="Z67" i="17" s="1"/>
  <c r="AA67" i="17" s="1"/>
  <c r="AB67" i="17" s="1"/>
  <c r="AC67" i="17" s="1"/>
  <c r="U67" i="17"/>
  <c r="V67" i="17" s="1"/>
  <c r="X66" i="17"/>
  <c r="Y66" i="17" s="1"/>
  <c r="Z66" i="17" s="1"/>
  <c r="AA66" i="17" s="1"/>
  <c r="AB66" i="17" s="1"/>
  <c r="AC66" i="17" s="1"/>
  <c r="U66" i="17"/>
  <c r="V66" i="17" s="1"/>
  <c r="X65" i="17"/>
  <c r="Y65" i="17" s="1"/>
  <c r="Z65" i="17" s="1"/>
  <c r="AA65" i="17" s="1"/>
  <c r="AB65" i="17" s="1"/>
  <c r="AC65" i="17" s="1"/>
  <c r="U65" i="17"/>
  <c r="V65" i="17" s="1"/>
  <c r="X64" i="17"/>
  <c r="Y64" i="17" s="1"/>
  <c r="Z64" i="17" s="1"/>
  <c r="AA64" i="17" s="1"/>
  <c r="AB64" i="17" s="1"/>
  <c r="AC64" i="17" s="1"/>
  <c r="U64" i="17"/>
  <c r="V64" i="17" s="1"/>
  <c r="X63" i="17"/>
  <c r="Y63" i="17" s="1"/>
  <c r="Z63" i="17" s="1"/>
  <c r="AA63" i="17" s="1"/>
  <c r="AB63" i="17" s="1"/>
  <c r="AC63" i="17" s="1"/>
  <c r="U63" i="17"/>
  <c r="V63" i="17" s="1"/>
  <c r="X62" i="17"/>
  <c r="Y62" i="17" s="1"/>
  <c r="Z62" i="17" s="1"/>
  <c r="AA62" i="17" s="1"/>
  <c r="AB62" i="17" s="1"/>
  <c r="AC62" i="17" s="1"/>
  <c r="U62" i="17"/>
  <c r="V62" i="17" s="1"/>
  <c r="X61" i="17"/>
  <c r="Y61" i="17" s="1"/>
  <c r="Z61" i="17" s="1"/>
  <c r="AA61" i="17" s="1"/>
  <c r="AB61" i="17" s="1"/>
  <c r="AC61" i="17" s="1"/>
  <c r="U61" i="17"/>
  <c r="V61" i="17" s="1"/>
  <c r="AS55" i="17"/>
  <c r="AT55" i="17" s="1"/>
  <c r="AU55" i="17" s="1"/>
  <c r="AV55" i="17" s="1"/>
  <c r="AW55" i="17" s="1"/>
  <c r="AX55" i="17" s="1"/>
  <c r="AY55" i="17" s="1"/>
  <c r="AZ55" i="17" s="1"/>
  <c r="BA55" i="17" s="1"/>
  <c r="BB55" i="17" s="1"/>
  <c r="BC55" i="17" s="1"/>
  <c r="BD55" i="17" s="1"/>
  <c r="BE55" i="17" s="1"/>
  <c r="BF55" i="17" s="1"/>
  <c r="BG55" i="17" s="1"/>
  <c r="BH55" i="17" s="1"/>
  <c r="BI55" i="17" s="1"/>
  <c r="BJ55" i="17" s="1"/>
  <c r="BK55" i="17" s="1"/>
  <c r="BL55" i="17" s="1"/>
  <c r="BM55" i="17" s="1"/>
  <c r="BN55" i="17" s="1"/>
  <c r="BO55" i="17" s="1"/>
  <c r="BP55" i="17" s="1"/>
  <c r="BQ55" i="17" s="1"/>
  <c r="BR55" i="17" s="1"/>
  <c r="BS55" i="17" s="1"/>
  <c r="BT55" i="17" s="1"/>
  <c r="BU55" i="17" s="1"/>
  <c r="BV55" i="17" s="1"/>
  <c r="BW55" i="17" s="1"/>
  <c r="BX55" i="17" s="1"/>
  <c r="BY55" i="17" s="1"/>
  <c r="BZ55" i="17" s="1"/>
  <c r="CA55" i="17" s="1"/>
  <c r="CB55" i="17" s="1"/>
  <c r="CC55" i="17" s="1"/>
  <c r="CD55" i="17" s="1"/>
  <c r="CE55" i="17" s="1"/>
  <c r="CF55" i="17" s="1"/>
  <c r="CG55" i="17" s="1"/>
  <c r="CH55" i="17" s="1"/>
  <c r="CI55" i="17" s="1"/>
  <c r="CJ55" i="17" s="1"/>
  <c r="CK55" i="17" s="1"/>
  <c r="CL55" i="17" s="1"/>
  <c r="CM55" i="17" s="1"/>
  <c r="CN55" i="17" s="1"/>
  <c r="CO55" i="17" s="1"/>
  <c r="CP55" i="17" s="1"/>
  <c r="CQ55" i="17" s="1"/>
  <c r="CR55" i="17" s="1"/>
  <c r="CS55" i="17" s="1"/>
  <c r="CT55" i="17" s="1"/>
  <c r="CU55" i="17" s="1"/>
  <c r="CV55" i="17" s="1"/>
  <c r="CW55" i="17" s="1"/>
  <c r="CX55" i="17" s="1"/>
  <c r="CY55" i="17" s="1"/>
  <c r="CZ55" i="17" s="1"/>
  <c r="DA55" i="17" s="1"/>
  <c r="DB55" i="17" s="1"/>
  <c r="DC55" i="17" s="1"/>
  <c r="DD55" i="17" s="1"/>
  <c r="DE55" i="17" s="1"/>
  <c r="D51" i="17"/>
  <c r="C51" i="17"/>
  <c r="B51" i="17"/>
  <c r="E50" i="17"/>
  <c r="E48" i="17"/>
  <c r="E47" i="17"/>
  <c r="E46" i="17"/>
  <c r="E45" i="17"/>
  <c r="AB17" i="17"/>
  <c r="AC17" i="17" s="1"/>
  <c r="AD17" i="17" s="1"/>
  <c r="AE17" i="17" s="1"/>
  <c r="AF17" i="17" s="1"/>
  <c r="AG17" i="17" s="1"/>
  <c r="AH17" i="17" s="1"/>
  <c r="AC16" i="17"/>
  <c r="AD16" i="17" s="1"/>
  <c r="AE16" i="17" s="1"/>
  <c r="AF16" i="17" s="1"/>
  <c r="AG16" i="17" s="1"/>
  <c r="AH16" i="17" s="1"/>
  <c r="BA10" i="17"/>
  <c r="BB10" i="17" s="1"/>
  <c r="BC10" i="17" s="1"/>
  <c r="BD10" i="17" s="1"/>
  <c r="BE10" i="17" s="1"/>
  <c r="BF10" i="17" s="1"/>
  <c r="BG10" i="17" s="1"/>
  <c r="BH10" i="17" s="1"/>
  <c r="BI10" i="17" s="1"/>
  <c r="BJ10" i="17" s="1"/>
  <c r="BK10" i="17" s="1"/>
  <c r="BL10" i="17" s="1"/>
  <c r="BM10" i="17" s="1"/>
  <c r="BN10" i="17" s="1"/>
  <c r="BO10" i="17" s="1"/>
  <c r="BP10" i="17" s="1"/>
  <c r="BQ10" i="17" s="1"/>
  <c r="BR10" i="17" s="1"/>
  <c r="BS10" i="17" s="1"/>
  <c r="BT10" i="17" s="1"/>
  <c r="BU10" i="17" s="1"/>
  <c r="BV10" i="17" s="1"/>
  <c r="BW10" i="17" s="1"/>
  <c r="BX10" i="17" s="1"/>
  <c r="BY10" i="17" s="1"/>
  <c r="BZ10" i="17" s="1"/>
  <c r="CA10" i="17" s="1"/>
  <c r="CB10" i="17" s="1"/>
  <c r="CC10" i="17" s="1"/>
  <c r="CD10" i="17" s="1"/>
  <c r="CE10" i="17" s="1"/>
  <c r="CF10" i="17" s="1"/>
  <c r="CG10" i="17" s="1"/>
  <c r="CH10" i="17" s="1"/>
  <c r="CI10" i="17" s="1"/>
  <c r="CJ10" i="17" s="1"/>
  <c r="CK10" i="17" s="1"/>
  <c r="CL10" i="17" s="1"/>
  <c r="CM10" i="17" s="1"/>
  <c r="CN10" i="17" s="1"/>
  <c r="CO10" i="17" s="1"/>
  <c r="CP10" i="17" s="1"/>
  <c r="CQ10" i="17" s="1"/>
  <c r="CR10" i="17" s="1"/>
  <c r="CS10" i="17" s="1"/>
  <c r="CT10" i="17" s="1"/>
  <c r="CU10" i="17" s="1"/>
  <c r="CV10" i="17" s="1"/>
  <c r="CW10" i="17" s="1"/>
  <c r="CX10" i="17" s="1"/>
  <c r="CY10" i="17" s="1"/>
  <c r="CZ10" i="17" s="1"/>
  <c r="DA10" i="17" s="1"/>
  <c r="DB10" i="17" s="1"/>
  <c r="DC10" i="17" s="1"/>
  <c r="DD10" i="17" s="1"/>
  <c r="DE10" i="17" s="1"/>
  <c r="DF10" i="17" s="1"/>
  <c r="DG10" i="17" s="1"/>
  <c r="DH10" i="17" s="1"/>
  <c r="DI10" i="17" s="1"/>
  <c r="DJ10" i="17" s="1"/>
  <c r="DK10" i="17" s="1"/>
  <c r="DL10" i="17" s="1"/>
  <c r="DM10" i="17" s="1"/>
  <c r="L102" i="1"/>
  <c r="L103" i="1"/>
  <c r="L104" i="1"/>
  <c r="L105" i="1"/>
  <c r="L106" i="1"/>
  <c r="L107" i="1"/>
  <c r="L108" i="1"/>
  <c r="L109" i="1"/>
  <c r="L110" i="1"/>
  <c r="L111" i="1"/>
  <c r="L112" i="1"/>
  <c r="L113" i="1"/>
  <c r="L114" i="1"/>
  <c r="L115" i="1"/>
  <c r="L101" i="1"/>
  <c r="FJ11" i="21" l="1"/>
  <c r="FK11" i="21" s="1"/>
  <c r="FL11" i="21" s="1"/>
  <c r="FM11" i="21" s="1"/>
  <c r="FN11" i="21" s="1"/>
  <c r="FO11" i="21" s="1"/>
  <c r="FP11" i="21" s="1"/>
  <c r="FI12" i="21"/>
  <c r="T67" i="17"/>
  <c r="T61" i="17"/>
  <c r="T69" i="17"/>
  <c r="T72" i="17"/>
  <c r="T75" i="17"/>
  <c r="E96" i="17"/>
  <c r="T68" i="17"/>
  <c r="T65" i="17"/>
  <c r="V71" i="17"/>
  <c r="E51" i="17"/>
  <c r="T63" i="17"/>
  <c r="T73" i="17"/>
  <c r="AB18" i="17"/>
  <c r="AB19" i="17" s="1"/>
  <c r="AC19" i="17" s="1"/>
  <c r="AD19" i="17" s="1"/>
  <c r="AE19" i="17" s="1"/>
  <c r="AF19" i="17" s="1"/>
  <c r="AG19" i="17" s="1"/>
  <c r="AH19" i="17" s="1"/>
  <c r="T74" i="17"/>
  <c r="T64" i="17"/>
  <c r="F138" i="17"/>
  <c r="F96" i="17"/>
  <c r="T62" i="17"/>
  <c r="T66" i="17"/>
  <c r="FQ11" i="21" l="1"/>
  <c r="FR11" i="21" s="1"/>
  <c r="FS11" i="21" s="1"/>
  <c r="FT11" i="21" s="1"/>
  <c r="FU11" i="21" s="1"/>
  <c r="FV11" i="21" s="1"/>
  <c r="FW11" i="21" s="1"/>
  <c r="FP12" i="21"/>
  <c r="AB20" i="17"/>
  <c r="AB21" i="17" s="1"/>
  <c r="AC18" i="17"/>
  <c r="AD18" i="17" s="1"/>
  <c r="AE18" i="17" s="1"/>
  <c r="AF18" i="17" s="1"/>
  <c r="AG18" i="17" s="1"/>
  <c r="AH18" i="17" s="1"/>
  <c r="FW12" i="21" l="1"/>
  <c r="FX11" i="21"/>
  <c r="FY11" i="21" s="1"/>
  <c r="FZ11" i="21" s="1"/>
  <c r="GA11" i="21" s="1"/>
  <c r="GB11" i="21" s="1"/>
  <c r="GC11" i="21" s="1"/>
  <c r="GD11" i="21" s="1"/>
  <c r="AC20" i="17"/>
  <c r="AD20" i="17" s="1"/>
  <c r="AE20" i="17" s="1"/>
  <c r="AF20" i="17" s="1"/>
  <c r="AG20" i="17" s="1"/>
  <c r="AH20" i="17" s="1"/>
  <c r="AC21" i="17"/>
  <c r="AD21" i="17" s="1"/>
  <c r="AE21" i="17" s="1"/>
  <c r="AF21" i="17" s="1"/>
  <c r="AG21" i="17" s="1"/>
  <c r="AH21" i="17" s="1"/>
  <c r="AB22" i="17"/>
  <c r="GD12" i="21" l="1"/>
  <c r="GE11" i="21"/>
  <c r="GF11" i="21" s="1"/>
  <c r="GG11" i="21" s="1"/>
  <c r="GH11" i="21" s="1"/>
  <c r="GI11" i="21" s="1"/>
  <c r="GJ11" i="21" s="1"/>
  <c r="GK11" i="21" s="1"/>
  <c r="AC22" i="17"/>
  <c r="AD22" i="17" s="1"/>
  <c r="AE22" i="17" s="1"/>
  <c r="AF22" i="17" s="1"/>
  <c r="AG22" i="17" s="1"/>
  <c r="AH22" i="17" s="1"/>
  <c r="AB23" i="17"/>
  <c r="GK12" i="21" l="1"/>
  <c r="GL11" i="21"/>
  <c r="GM11" i="21" s="1"/>
  <c r="GN11" i="21" s="1"/>
  <c r="GO11" i="21" s="1"/>
  <c r="GP11" i="21" s="1"/>
  <c r="GQ11" i="21" s="1"/>
  <c r="GR11" i="21" s="1"/>
  <c r="AB24" i="17"/>
  <c r="AC23" i="17"/>
  <c r="AD23" i="17" s="1"/>
  <c r="AE23" i="17" s="1"/>
  <c r="AF23" i="17" s="1"/>
  <c r="AG23" i="17" s="1"/>
  <c r="AH23" i="17" s="1"/>
  <c r="GS11" i="21" l="1"/>
  <c r="GT11" i="21" s="1"/>
  <c r="GU11" i="21" s="1"/>
  <c r="GV11" i="21" s="1"/>
  <c r="GW11" i="21" s="1"/>
  <c r="GX11" i="21" s="1"/>
  <c r="GY11" i="21" s="1"/>
  <c r="GR12" i="21"/>
  <c r="AC24" i="17"/>
  <c r="AD24" i="17" s="1"/>
  <c r="AE24" i="17" s="1"/>
  <c r="AF24" i="17" s="1"/>
  <c r="AG24" i="17" s="1"/>
  <c r="AH24" i="17" s="1"/>
  <c r="AB25" i="17"/>
  <c r="GY12" i="21" l="1"/>
  <c r="GZ11" i="21"/>
  <c r="HA11" i="21" s="1"/>
  <c r="HB11" i="21" s="1"/>
  <c r="HC11" i="21" s="1"/>
  <c r="HD11" i="21" s="1"/>
  <c r="HE11" i="21" s="1"/>
  <c r="HF11" i="21" s="1"/>
  <c r="AB26" i="17"/>
  <c r="AC25" i="17"/>
  <c r="AD25" i="17" s="1"/>
  <c r="AE25" i="17" s="1"/>
  <c r="AF25" i="17" s="1"/>
  <c r="AG25" i="17" s="1"/>
  <c r="AH25" i="17" s="1"/>
  <c r="HG11" i="21" l="1"/>
  <c r="HH11" i="21" s="1"/>
  <c r="HI11" i="21" s="1"/>
  <c r="HJ11" i="21" s="1"/>
  <c r="HK11" i="21" s="1"/>
  <c r="HL11" i="21" s="1"/>
  <c r="HM11" i="21" s="1"/>
  <c r="HF12" i="21"/>
  <c r="AC26" i="17"/>
  <c r="AD26" i="17" s="1"/>
  <c r="AE26" i="17" s="1"/>
  <c r="AF26" i="17" s="1"/>
  <c r="AG26" i="17" s="1"/>
  <c r="AH26" i="17" s="1"/>
  <c r="AB27" i="17"/>
  <c r="HM12" i="21" l="1"/>
  <c r="HN11" i="21"/>
  <c r="HO11" i="21" s="1"/>
  <c r="HP11" i="21" s="1"/>
  <c r="HQ11" i="21" s="1"/>
  <c r="HR11" i="21" s="1"/>
  <c r="HS11" i="21" s="1"/>
  <c r="HT11" i="21" s="1"/>
  <c r="AB28" i="17"/>
  <c r="AC27" i="17"/>
  <c r="AD27" i="17" s="1"/>
  <c r="AE27" i="17" s="1"/>
  <c r="AF27" i="17" s="1"/>
  <c r="AG27" i="17" s="1"/>
  <c r="AH27" i="17" s="1"/>
  <c r="HU11" i="21" l="1"/>
  <c r="HV11" i="21" s="1"/>
  <c r="HW11" i="21" s="1"/>
  <c r="HX11" i="21" s="1"/>
  <c r="HY11" i="21" s="1"/>
  <c r="HZ11" i="21" s="1"/>
  <c r="IA11" i="21" s="1"/>
  <c r="HT12" i="21"/>
  <c r="AB29" i="17"/>
  <c r="AC28" i="17"/>
  <c r="AD28" i="17" s="1"/>
  <c r="AE28" i="17" s="1"/>
  <c r="AF28" i="17" s="1"/>
  <c r="AG28" i="17" s="1"/>
  <c r="AH28" i="17" s="1"/>
  <c r="IA12" i="21" l="1"/>
  <c r="IB11" i="21"/>
  <c r="IC11" i="21" s="1"/>
  <c r="ID11" i="21" s="1"/>
  <c r="IE11" i="21" s="1"/>
  <c r="IF11" i="21" s="1"/>
  <c r="IG11" i="21" s="1"/>
  <c r="IH11" i="21" s="1"/>
  <c r="AC29" i="17"/>
  <c r="AD29" i="17" s="1"/>
  <c r="AE29" i="17" s="1"/>
  <c r="AF29" i="17" s="1"/>
  <c r="AG29" i="17" s="1"/>
  <c r="AH29" i="17" s="1"/>
  <c r="AB30" i="17"/>
  <c r="AC30" i="17" s="1"/>
  <c r="AD30" i="17" s="1"/>
  <c r="AE30" i="17" s="1"/>
  <c r="AF30" i="17" s="1"/>
  <c r="AG30" i="17" s="1"/>
  <c r="AH30" i="17" s="1"/>
  <c r="II11" i="21" l="1"/>
  <c r="IJ11" i="21" s="1"/>
  <c r="IK11" i="21" s="1"/>
  <c r="IL11" i="21" s="1"/>
  <c r="IM11" i="21" s="1"/>
  <c r="IN11" i="21" s="1"/>
  <c r="IO11" i="21" s="1"/>
  <c r="IH12" i="21"/>
  <c r="BB100" i="1"/>
  <c r="BC100" i="1" s="1"/>
  <c r="BD100" i="1" s="1"/>
  <c r="BE100" i="1" s="1"/>
  <c r="C121" i="1"/>
  <c r="B121" i="1"/>
  <c r="IO12" i="21" l="1"/>
  <c r="IP11" i="21"/>
  <c r="IQ11" i="21" s="1"/>
  <c r="IR11" i="21" s="1"/>
  <c r="IS11" i="21" s="1"/>
  <c r="IT11" i="21" s="1"/>
  <c r="IU11" i="21" s="1"/>
  <c r="IV11" i="21" s="1"/>
  <c r="C136" i="1"/>
  <c r="D136" i="1"/>
  <c r="E136" i="1"/>
  <c r="F131" i="1"/>
  <c r="F132" i="1"/>
  <c r="F133" i="1"/>
  <c r="F134" i="1"/>
  <c r="F135" i="1"/>
  <c r="F130" i="1"/>
  <c r="C96" i="1"/>
  <c r="D96" i="1"/>
  <c r="F91" i="1"/>
  <c r="F92" i="1"/>
  <c r="F95" i="1"/>
  <c r="F90" i="1"/>
  <c r="B136" i="1"/>
  <c r="B96" i="1"/>
  <c r="E93" i="1"/>
  <c r="F93" i="1" s="1"/>
  <c r="E94" i="1"/>
  <c r="F94" i="1" s="1"/>
  <c r="AX55" i="1"/>
  <c r="AY55" i="1" s="1"/>
  <c r="AZ55" i="1" s="1"/>
  <c r="BA55" i="1" s="1"/>
  <c r="BB55" i="1" s="1"/>
  <c r="BC55" i="1" s="1"/>
  <c r="BD55" i="1" s="1"/>
  <c r="BE55" i="1" s="1"/>
  <c r="BF55" i="1" s="1"/>
  <c r="BG55" i="1" s="1"/>
  <c r="BH55" i="1" s="1"/>
  <c r="BI55" i="1" s="1"/>
  <c r="BJ55" i="1" s="1"/>
  <c r="BK55" i="1" s="1"/>
  <c r="BL55" i="1" s="1"/>
  <c r="BM55" i="1" s="1"/>
  <c r="BN55" i="1" s="1"/>
  <c r="BO55" i="1" s="1"/>
  <c r="BP55" i="1" s="1"/>
  <c r="BQ55" i="1" s="1"/>
  <c r="BR55" i="1" s="1"/>
  <c r="BS55" i="1" s="1"/>
  <c r="BT55" i="1" s="1"/>
  <c r="BU55" i="1" s="1"/>
  <c r="BV55" i="1" s="1"/>
  <c r="BW55" i="1" s="1"/>
  <c r="BX55" i="1" s="1"/>
  <c r="BY55" i="1" s="1"/>
  <c r="BZ55" i="1" s="1"/>
  <c r="CA55" i="1" s="1"/>
  <c r="CB55" i="1" s="1"/>
  <c r="CC55" i="1" s="1"/>
  <c r="CD55" i="1" s="1"/>
  <c r="CE55" i="1" s="1"/>
  <c r="CF55" i="1" s="1"/>
  <c r="CG55" i="1" s="1"/>
  <c r="CH55" i="1" s="1"/>
  <c r="CI55" i="1" s="1"/>
  <c r="CJ55" i="1" s="1"/>
  <c r="CK55" i="1" s="1"/>
  <c r="CL55" i="1" s="1"/>
  <c r="CM55" i="1" s="1"/>
  <c r="CN55" i="1" s="1"/>
  <c r="CO55" i="1" s="1"/>
  <c r="CP55" i="1" s="1"/>
  <c r="CQ55" i="1" s="1"/>
  <c r="CR55" i="1" s="1"/>
  <c r="CS55" i="1" s="1"/>
  <c r="CT55" i="1" s="1"/>
  <c r="CU55" i="1" s="1"/>
  <c r="CV55" i="1" s="1"/>
  <c r="CW55" i="1" s="1"/>
  <c r="CX55" i="1" s="1"/>
  <c r="CY55" i="1" s="1"/>
  <c r="CZ55" i="1" s="1"/>
  <c r="DA55" i="1" s="1"/>
  <c r="DB55" i="1" s="1"/>
  <c r="DC55" i="1" s="1"/>
  <c r="DD55" i="1" s="1"/>
  <c r="DE55" i="1" s="1"/>
  <c r="DF55" i="1" s="1"/>
  <c r="DG55" i="1" s="1"/>
  <c r="DH55" i="1" s="1"/>
  <c r="DI55" i="1" s="1"/>
  <c r="DJ55" i="1" s="1"/>
  <c r="V62" i="1"/>
  <c r="W62" i="1" s="1"/>
  <c r="V63" i="1"/>
  <c r="U63" i="1" s="1"/>
  <c r="V64" i="1"/>
  <c r="W64" i="1" s="1"/>
  <c r="V65" i="1"/>
  <c r="W65" i="1" s="1"/>
  <c r="V66" i="1"/>
  <c r="U66" i="1" s="1"/>
  <c r="V67" i="1"/>
  <c r="U67" i="1" s="1"/>
  <c r="V68" i="1"/>
  <c r="W68" i="1" s="1"/>
  <c r="V69" i="1"/>
  <c r="U69" i="1" s="1"/>
  <c r="V70" i="1"/>
  <c r="W70" i="1" s="1"/>
  <c r="V71" i="1"/>
  <c r="W71" i="1" s="1"/>
  <c r="V72" i="1"/>
  <c r="W72" i="1" s="1"/>
  <c r="V73" i="1"/>
  <c r="W73" i="1" s="1"/>
  <c r="V74" i="1"/>
  <c r="W74" i="1" s="1"/>
  <c r="V75" i="1"/>
  <c r="U75" i="1" s="1"/>
  <c r="V61" i="1"/>
  <c r="U61" i="1" s="1"/>
  <c r="Y62" i="1"/>
  <c r="Y63" i="1"/>
  <c r="Y64" i="1"/>
  <c r="Y65" i="1"/>
  <c r="Y66" i="1"/>
  <c r="Y67" i="1"/>
  <c r="Y68" i="1"/>
  <c r="Y69" i="1"/>
  <c r="Y70" i="1"/>
  <c r="Y71" i="1"/>
  <c r="Y72" i="1"/>
  <c r="Y73" i="1"/>
  <c r="Y74" i="1"/>
  <c r="Y75" i="1"/>
  <c r="IW11" i="21" l="1"/>
  <c r="IX11" i="21" s="1"/>
  <c r="IY11" i="21" s="1"/>
  <c r="IZ11" i="21" s="1"/>
  <c r="JA11" i="21" s="1"/>
  <c r="JB11" i="21" s="1"/>
  <c r="JC11" i="21" s="1"/>
  <c r="IV12" i="21"/>
  <c r="E96" i="1"/>
  <c r="F96" i="1"/>
  <c r="F136" i="1"/>
  <c r="W67" i="1"/>
  <c r="U68" i="1"/>
  <c r="AD64" i="1"/>
  <c r="W69" i="1"/>
  <c r="AD62" i="1"/>
  <c r="AE62" i="1" s="1"/>
  <c r="AF62" i="1" s="1"/>
  <c r="AG62" i="1" s="1"/>
  <c r="AH62" i="1" s="1"/>
  <c r="W66" i="1"/>
  <c r="AD74" i="1"/>
  <c r="AE74" i="1" s="1"/>
  <c r="AF74" i="1" s="1"/>
  <c r="AG74" i="1" s="1"/>
  <c r="AH74" i="1" s="1"/>
  <c r="AD67" i="1"/>
  <c r="AE67" i="1" s="1"/>
  <c r="AF67" i="1" s="1"/>
  <c r="AG67" i="1" s="1"/>
  <c r="AH67" i="1" s="1"/>
  <c r="W75" i="1"/>
  <c r="AD75" i="1" s="1"/>
  <c r="AE75" i="1" s="1"/>
  <c r="AF75" i="1" s="1"/>
  <c r="AG75" i="1" s="1"/>
  <c r="AH75" i="1" s="1"/>
  <c r="U74" i="1"/>
  <c r="U62" i="1"/>
  <c r="U73" i="1"/>
  <c r="W63" i="1"/>
  <c r="AD63" i="1" s="1"/>
  <c r="U72" i="1"/>
  <c r="U71" i="1"/>
  <c r="U65" i="1"/>
  <c r="AE64" i="1"/>
  <c r="AF64" i="1" s="1"/>
  <c r="AG64" i="1" s="1"/>
  <c r="AH64" i="1" s="1"/>
  <c r="U64" i="1"/>
  <c r="U70" i="1"/>
  <c r="AD73" i="1"/>
  <c r="AD68" i="1"/>
  <c r="AD72" i="1"/>
  <c r="AD71" i="1"/>
  <c r="AD70" i="1"/>
  <c r="AD65" i="1"/>
  <c r="AD69" i="1"/>
  <c r="AD66" i="1"/>
  <c r="B81" i="1"/>
  <c r="B86" i="1"/>
  <c r="E46" i="1"/>
  <c r="E47" i="1"/>
  <c r="E48" i="1"/>
  <c r="E50" i="1"/>
  <c r="E45" i="1"/>
  <c r="C51" i="1"/>
  <c r="B51" i="1"/>
  <c r="N22" i="11"/>
  <c r="JC12" i="21" l="1"/>
  <c r="JD11" i="21"/>
  <c r="JE11" i="21" s="1"/>
  <c r="JF11" i="21" s="1"/>
  <c r="JG11" i="21" s="1"/>
  <c r="JH11" i="21" s="1"/>
  <c r="JI11" i="21" s="1"/>
  <c r="JJ11" i="21" s="1"/>
  <c r="AE69" i="1"/>
  <c r="AF69" i="1" s="1"/>
  <c r="AG69" i="1" s="1"/>
  <c r="AH69" i="1" s="1"/>
  <c r="AE63" i="1"/>
  <c r="AF63" i="1" s="1"/>
  <c r="AG63" i="1" s="1"/>
  <c r="AH63" i="1" s="1"/>
  <c r="AE72" i="1"/>
  <c r="AF72" i="1" s="1"/>
  <c r="AG72" i="1" s="1"/>
  <c r="AH72" i="1" s="1"/>
  <c r="AE73" i="1"/>
  <c r="AF73" i="1" s="1"/>
  <c r="AG73" i="1" s="1"/>
  <c r="AH73" i="1" s="1"/>
  <c r="AE65" i="1"/>
  <c r="AF65" i="1" s="1"/>
  <c r="AG65" i="1" s="1"/>
  <c r="AH65" i="1" s="1"/>
  <c r="AE70" i="1"/>
  <c r="AF70" i="1" s="1"/>
  <c r="AG70" i="1" s="1"/>
  <c r="AH70" i="1" s="1"/>
  <c r="AE71" i="1"/>
  <c r="AF71" i="1" s="1"/>
  <c r="AG71" i="1" s="1"/>
  <c r="AH71" i="1" s="1"/>
  <c r="AE68" i="1"/>
  <c r="AF68" i="1" s="1"/>
  <c r="AG68" i="1" s="1"/>
  <c r="AH68" i="1" s="1"/>
  <c r="AE66" i="1"/>
  <c r="AF66" i="1" s="1"/>
  <c r="AG66" i="1" s="1"/>
  <c r="AH66" i="1" s="1"/>
  <c r="E51" i="1"/>
  <c r="D51" i="1"/>
  <c r="M5" i="11"/>
  <c r="M6" i="11"/>
  <c r="M4" i="11"/>
  <c r="JJ12" i="21" l="1"/>
  <c r="JK11" i="21"/>
  <c r="JL11" i="21" s="1"/>
  <c r="JM11" i="21" s="1"/>
  <c r="JN11" i="21" s="1"/>
  <c r="JO11" i="21" s="1"/>
  <c r="JP11" i="21" s="1"/>
  <c r="M22" i="11"/>
  <c r="AG17" i="1"/>
  <c r="AG18" i="1" s="1"/>
  <c r="AG19" i="1" s="1"/>
  <c r="AG20" i="1" s="1"/>
  <c r="AG21" i="1" s="1"/>
  <c r="AG22" i="1" s="1"/>
  <c r="AG23" i="1" s="1"/>
  <c r="AG24" i="1" s="1"/>
  <c r="AG25" i="1" s="1"/>
  <c r="AG26" i="1" s="1"/>
  <c r="AG27" i="1" s="1"/>
  <c r="AG28" i="1" s="1"/>
  <c r="AG29" i="1" s="1"/>
  <c r="AG30" i="1" s="1"/>
  <c r="AH16" i="1" l="1"/>
  <c r="AI16" i="1" s="1"/>
  <c r="AJ16" i="1" s="1"/>
  <c r="AK16" i="1" s="1"/>
  <c r="AL16" i="1" s="1"/>
  <c r="AM16" i="1" s="1"/>
  <c r="AH18" i="1" l="1"/>
  <c r="AI18" i="1" s="1"/>
  <c r="AJ18" i="1" s="1"/>
  <c r="AK18" i="1" s="1"/>
  <c r="AL18" i="1" s="1"/>
  <c r="AM18" i="1" s="1"/>
  <c r="AH17" i="1"/>
  <c r="AI17" i="1" s="1"/>
  <c r="AJ17" i="1" s="1"/>
  <c r="AK17" i="1" s="1"/>
  <c r="AL17" i="1" s="1"/>
  <c r="AM17" i="1" s="1"/>
  <c r="BF10" i="1"/>
  <c r="BG10" i="1" s="1"/>
  <c r="BH10" i="1" s="1"/>
  <c r="BI10" i="1" s="1"/>
  <c r="BJ10" i="1" s="1"/>
  <c r="BK10" i="1" s="1"/>
  <c r="BL10" i="1" s="1"/>
  <c r="BM10" i="1" s="1"/>
  <c r="BN10" i="1" s="1"/>
  <c r="BO10" i="1" s="1"/>
  <c r="BP10" i="1" s="1"/>
  <c r="BQ10" i="1" s="1"/>
  <c r="BR10" i="1" s="1"/>
  <c r="BS10" i="1" s="1"/>
  <c r="BT10" i="1" s="1"/>
  <c r="BU10" i="1" s="1"/>
  <c r="BV10" i="1" s="1"/>
  <c r="BW10" i="1" s="1"/>
  <c r="BX10" i="1" s="1"/>
  <c r="BY10" i="1" s="1"/>
  <c r="BZ10" i="1" s="1"/>
  <c r="CA10" i="1" s="1"/>
  <c r="CB10" i="1" s="1"/>
  <c r="CC10" i="1" s="1"/>
  <c r="CD10" i="1" s="1"/>
  <c r="CE10" i="1" s="1"/>
  <c r="CF10" i="1" s="1"/>
  <c r="CG10" i="1" s="1"/>
  <c r="CH10" i="1" s="1"/>
  <c r="CI10" i="1" s="1"/>
  <c r="CJ10" i="1" s="1"/>
  <c r="CK10" i="1" s="1"/>
  <c r="CL10" i="1" s="1"/>
  <c r="CM10" i="1" s="1"/>
  <c r="CN10" i="1" s="1"/>
  <c r="CO10" i="1" s="1"/>
  <c r="CP10" i="1" s="1"/>
  <c r="CQ10" i="1" s="1"/>
  <c r="CR10" i="1" s="1"/>
  <c r="CS10" i="1" s="1"/>
  <c r="CT10" i="1" s="1"/>
  <c r="CU10" i="1" s="1"/>
  <c r="CV10" i="1" s="1"/>
  <c r="CW10" i="1" s="1"/>
  <c r="CX10" i="1" s="1"/>
  <c r="CY10" i="1" s="1"/>
  <c r="CZ10" i="1" s="1"/>
  <c r="DA10" i="1" s="1"/>
  <c r="DB10" i="1" s="1"/>
  <c r="DC10" i="1" s="1"/>
  <c r="DD10" i="1" s="1"/>
  <c r="DE10" i="1" s="1"/>
  <c r="DF10" i="1" s="1"/>
  <c r="DG10" i="1" s="1"/>
  <c r="DH10" i="1" s="1"/>
  <c r="DI10" i="1" s="1"/>
  <c r="DJ10" i="1" s="1"/>
  <c r="DK10" i="1" s="1"/>
  <c r="DL10" i="1" s="1"/>
  <c r="DM10" i="1" s="1"/>
  <c r="DN10" i="1" s="1"/>
  <c r="DO10" i="1" s="1"/>
  <c r="DP10" i="1" s="1"/>
  <c r="DQ10" i="1" s="1"/>
  <c r="DR10" i="1" s="1"/>
  <c r="AH19" i="1" l="1"/>
  <c r="AI19" i="1" s="1"/>
  <c r="AJ19" i="1" s="1"/>
  <c r="AK19" i="1" s="1"/>
  <c r="AL19" i="1" s="1"/>
  <c r="AM19" i="1" s="1"/>
  <c r="AH20" i="1" l="1"/>
  <c r="AI20" i="1" s="1"/>
  <c r="AJ20" i="1" s="1"/>
  <c r="AK20" i="1" s="1"/>
  <c r="AL20" i="1" s="1"/>
  <c r="AM20" i="1" s="1"/>
  <c r="AH21" i="1" l="1"/>
  <c r="AI21" i="1" s="1"/>
  <c r="AJ21" i="1" s="1"/>
  <c r="AK21" i="1" s="1"/>
  <c r="AL21" i="1" s="1"/>
  <c r="AM21" i="1" s="1"/>
  <c r="AH22" i="1" l="1"/>
  <c r="AI22" i="1" s="1"/>
  <c r="AJ22" i="1" s="1"/>
  <c r="AK22" i="1" s="1"/>
  <c r="AL22" i="1" s="1"/>
  <c r="AM22" i="1" s="1"/>
  <c r="AH23" i="1" l="1"/>
  <c r="AI23" i="1" s="1"/>
  <c r="AJ23" i="1" s="1"/>
  <c r="AK23" i="1" s="1"/>
  <c r="AL23" i="1" s="1"/>
  <c r="AM23" i="1" s="1"/>
  <c r="AH24" i="1" l="1"/>
  <c r="AI24" i="1" s="1"/>
  <c r="AJ24" i="1" s="1"/>
  <c r="AK24" i="1" s="1"/>
  <c r="AL24" i="1" s="1"/>
  <c r="AM24" i="1" s="1"/>
  <c r="AH25" i="1" l="1"/>
  <c r="AI25" i="1" s="1"/>
  <c r="AJ25" i="1" s="1"/>
  <c r="AK25" i="1" s="1"/>
  <c r="AL25" i="1" s="1"/>
  <c r="AM25" i="1" s="1"/>
  <c r="AH26" i="1" l="1"/>
  <c r="AI26" i="1" s="1"/>
  <c r="AJ26" i="1" s="1"/>
  <c r="AK26" i="1" s="1"/>
  <c r="AL26" i="1" s="1"/>
  <c r="AM26" i="1" s="1"/>
  <c r="AH27" i="1" l="1"/>
  <c r="AI27" i="1" s="1"/>
  <c r="AJ27" i="1" s="1"/>
  <c r="AK27" i="1" s="1"/>
  <c r="AL27" i="1" s="1"/>
  <c r="AM27" i="1" s="1"/>
  <c r="AH28" i="1" l="1"/>
  <c r="AI28" i="1" s="1"/>
  <c r="AJ28" i="1" s="1"/>
  <c r="AK28" i="1" s="1"/>
  <c r="AL28" i="1" s="1"/>
  <c r="AM28" i="1" s="1"/>
  <c r="AH30" i="1" l="1"/>
  <c r="AI30" i="1" s="1"/>
  <c r="AJ30" i="1" s="1"/>
  <c r="AK30" i="1" s="1"/>
  <c r="AL30" i="1" s="1"/>
  <c r="AM30" i="1" s="1"/>
  <c r="AH29" i="1"/>
  <c r="AI29" i="1" s="1"/>
  <c r="AJ29" i="1" s="1"/>
  <c r="AK29" i="1" s="1"/>
  <c r="AL29" i="1" s="1"/>
  <c r="AM29" i="1" s="1"/>
  <c r="W61" i="1" l="1"/>
  <c r="Y61" i="1" s="1"/>
  <c r="AD61" i="1" s="1"/>
  <c r="AE61" i="1" s="1"/>
  <c r="AF61" i="1" s="1"/>
  <c r="AG61" i="1" s="1"/>
  <c r="AH61" i="1" s="1"/>
  <c r="AL10"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tc={0CC69C2B-2478-4528-98C2-1AB60C75F0C8}</author>
    <author>Sarah Marie Ponce (she/her)</author>
  </authors>
  <commentList>
    <comment ref="X10" authorId="0" shapeId="0" xr:uid="{0CC69C2B-2478-4528-98C2-1AB60C75F0C8}">
      <text>
        <t>[Threaded comment]
Your version of Excel allows you to read this threaded comment; however, any edits to it will get removed if the file is opened in a newer version of Excel. Learn more: https://go.microsoft.com/fwlink/?linkid=870924
Comment:
    Day 1 NCNS
Background Verification</t>
      </text>
    </comment>
    <comment ref="K144" authorId="1" shapeId="0" xr:uid="{AE3F7DB7-F4A1-4C2E-A5E9-652D1AE47E5F}">
      <text>
        <r>
          <rPr>
            <b/>
            <sz val="9"/>
            <color indexed="81"/>
            <rFont val="Tahoma"/>
            <family val="2"/>
          </rPr>
          <t>Sarah Marie Ponce (she/her):</t>
        </r>
        <r>
          <rPr>
            <sz val="9"/>
            <color indexed="81"/>
            <rFont val="Tahoma"/>
            <family val="2"/>
          </rPr>
          <t xml:space="preserve">
1 Trainer
1 ELITE Partner
1 NH Supervisor
2 NH Coaches</t>
        </r>
      </text>
    </comment>
    <comment ref="AA145" authorId="1" shapeId="0" xr:uid="{5E1DF6E4-521F-46C0-9876-796FE5A00E4E}">
      <text>
        <r>
          <rPr>
            <b/>
            <sz val="9"/>
            <color indexed="81"/>
            <rFont val="Tahoma"/>
            <family val="2"/>
          </rPr>
          <t>Sarah Marie Ponce (she/her):</t>
        </r>
        <r>
          <rPr>
            <sz val="9"/>
            <color indexed="81"/>
            <rFont val="Tahoma"/>
            <family val="2"/>
          </rPr>
          <t xml:space="preserve">
Fax Cert: 8/17 - 8/18
Phone Cet: 8/26 - 8/28</t>
        </r>
      </text>
    </comment>
    <comment ref="K186" authorId="1" shapeId="0" xr:uid="{891AF80E-708C-4D5E-919E-0332EBCAB2C0}">
      <text>
        <r>
          <rPr>
            <b/>
            <sz val="9"/>
            <color indexed="81"/>
            <rFont val="Tahoma"/>
            <family val="2"/>
          </rPr>
          <t>Sarah Marie Ponce (she/her):</t>
        </r>
        <r>
          <rPr>
            <sz val="9"/>
            <color indexed="81"/>
            <rFont val="Tahoma"/>
            <family val="2"/>
          </rPr>
          <t xml:space="preserve">
1 Trainer
1 ELITE Partner
1 NH Supervisor
2 NH Coaches</t>
        </r>
      </text>
    </comment>
    <comment ref="AA187" authorId="1" shapeId="0" xr:uid="{C23938F8-32F0-49CA-AA74-4B95D9FAC81B}">
      <text>
        <r>
          <rPr>
            <b/>
            <sz val="9"/>
            <color indexed="81"/>
            <rFont val="Tahoma"/>
            <family val="2"/>
          </rPr>
          <t>Sarah Marie Ponce (she/her):</t>
        </r>
        <r>
          <rPr>
            <sz val="9"/>
            <color indexed="81"/>
            <rFont val="Tahoma"/>
            <family val="2"/>
          </rPr>
          <t xml:space="preserve">
Fax Cert: 8/17 - 8/18
Phone Cert: 8/26 - 8/28</t>
        </r>
      </text>
    </comment>
    <comment ref="AA188" authorId="1" shapeId="0" xr:uid="{B216BA20-A481-4C63-AF93-1BA70C5C0ED3}">
      <text>
        <r>
          <rPr>
            <b/>
            <sz val="9"/>
            <color indexed="81"/>
            <rFont val="Tahoma"/>
            <family val="2"/>
          </rPr>
          <t>Sarah Marie Ponce (she/her):</t>
        </r>
        <r>
          <rPr>
            <sz val="9"/>
            <color indexed="81"/>
            <rFont val="Tahoma"/>
            <family val="2"/>
          </rPr>
          <t xml:space="preserve">
Fax Cert: 8/31 - 9/1
Phone Cert: 9/9 - 9/11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tc={6F47C95C-7F4A-4AAD-B185-914966055013}</author>
    <author>Sarah Marie Ponce (she/her)</author>
  </authors>
  <commentList>
    <comment ref="W10" authorId="0" shapeId="0" xr:uid="{6F47C95C-7F4A-4AAD-B185-914966055013}">
      <text>
        <t>[Threaded comment]
Your version of Excel allows you to read this threaded comment; however, any edits to it will get removed if the file is opened in a newer version of Excel. Learn more: https://go.microsoft.com/fwlink/?linkid=870924
Comment:
    Day 1 NCNS
Background Verification</t>
      </text>
    </comment>
    <comment ref="AV122" authorId="1" shapeId="0" xr:uid="{0FA3F6E9-C7B3-48D2-9767-A669892ACDAE}">
      <text>
        <r>
          <rPr>
            <b/>
            <sz val="9"/>
            <color indexed="81"/>
            <rFont val="Tahoma"/>
            <family val="2"/>
          </rPr>
          <t>Sarah Marie Ponce (she/her):</t>
        </r>
        <r>
          <rPr>
            <sz val="9"/>
            <color indexed="81"/>
            <rFont val="Tahoma"/>
            <family val="2"/>
          </rPr>
          <t xml:space="preserve">
20 NH - 9.7 endorsement</t>
        </r>
      </text>
    </comment>
    <comment ref="AW122" authorId="1" shapeId="0" xr:uid="{EDDB112A-5B2E-4526-A193-B31A1187293E}">
      <text>
        <r>
          <rPr>
            <b/>
            <sz val="9"/>
            <color indexed="81"/>
            <rFont val="Tahoma"/>
            <family val="2"/>
          </rPr>
          <t>Sarah Marie Ponce (she/her):</t>
        </r>
        <r>
          <rPr>
            <sz val="9"/>
            <color indexed="81"/>
            <rFont val="Tahoma"/>
            <family val="2"/>
          </rPr>
          <t xml:space="preserve">
40 NH - 10.5 endorsement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tc={1EAFABAA-6178-4662-826C-319B0FB8AFD6}</author>
  </authors>
  <commentList>
    <comment ref="W10" authorId="0" shapeId="0" xr:uid="{1EAFABAA-6178-4662-826C-319B0FB8AFD6}">
      <text>
        <t>[Threaded comment]
Your version of Excel allows you to read this threaded comment; however, any edits to it will get removed if the file is opened in a newer version of Excel. Learn more: https://go.microsoft.com/fwlink/?linkid=870924
Comment:
    Day 1 NCNS
Background Verification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tc={D4A66E0C-7536-4468-85E8-17C391317C46}</author>
    <author>Sarah Marie Ponce (she/her)</author>
    <author>tc={FF83AEB1-DD77-46D3-81E1-091CA23525B5}</author>
    <author>tc={297A25C6-2CCD-454D-8459-C9A0DEA3D35A}</author>
  </authors>
  <commentList>
    <comment ref="K3" authorId="0" shapeId="0" xr:uid="{D4A66E0C-7536-4468-85E8-17C391317C46}">
      <text>
        <t xml:space="preserve">[Threaded comment]
Your version of Excel allows you to read this threaded comment; however, any edits to it will get removed if the file is opened in a newer version of Excel. Learn more: https://go.microsoft.com/fwlink/?linkid=870924
Comment:
    c/o Joan 
Reply:
    Speaker: Compliance Director and Compliance Consultant </t>
      </text>
    </comment>
    <comment ref="D4" authorId="1" shapeId="0" xr:uid="{5F64A58D-A55D-4C71-900E-C982DF87056F}">
      <text>
        <r>
          <rPr>
            <b/>
            <sz val="9"/>
            <color indexed="81"/>
            <rFont val="Tahoma"/>
            <family val="2"/>
          </rPr>
          <t>Sarah Marie Ponce (she/her):</t>
        </r>
        <r>
          <rPr>
            <sz val="9"/>
            <color indexed="81"/>
            <rFont val="Tahoma"/>
            <family val="2"/>
          </rPr>
          <t xml:space="preserve">
2 Trainers
2 AMs
2 SMEs
1 ELITE Partner</t>
        </r>
      </text>
    </comment>
    <comment ref="K4" authorId="2" shapeId="0" xr:uid="{FF83AEB1-DD77-46D3-81E1-091CA23525B5}">
      <text>
        <t>[Threaded comment]
Your version of Excel allows you to read this threaded comment; however, any edits to it will get removed if the file is opened in a newer version of Excel. Learn more: https://go.microsoft.com/fwlink/?linkid=870924
Comment:
    DAVAO  
Activity: Walk the Talk Session: A Compliance Initiative
Speaker: Siobal, Michelle, Compliance Consultant  
Date: May 15 Friday
Time: 9:15 - 10:00 pm Manila Time
Location: 6th floor pantry, OPTUM Davao City
Attendees: 
New Hire Classes:
2026 ORx PA DVO Batch 1
2026 ORx PA DVO Batch 2
Speaker: Siobal, Michelle  
Trainers: 
Sarael, John Irving P Vanzuela
Nena Narcissa C  
-------------------------------------------
QUEZON CITY 
Activity: Walk the Talk Session: A Compliance Initiative 
Speaker: Siobal, Michelle, Compliance Consultant   
Date: May 12, 2026 
Time: 9:15 - 10pm Manila Time  
Location: Onsite/Zamora Training Room, Bldg. N 
Attendees: 2026 ORx PA QC Batch 3
Trainer: Jam Aguilar 
POC: Joan Villamena, Compliance &amp; Ethics Ambassador</t>
      </text>
    </comment>
    <comment ref="D5" authorId="1" shapeId="0" xr:uid="{1FA22291-A364-49C4-92A2-985EC1C51581}">
      <text>
        <r>
          <rPr>
            <b/>
            <sz val="9"/>
            <color indexed="81"/>
            <rFont val="Tahoma"/>
            <family val="2"/>
          </rPr>
          <t>Sarah Marie Ponce (she/her):</t>
        </r>
        <r>
          <rPr>
            <sz val="9"/>
            <color indexed="81"/>
            <rFont val="Tahoma"/>
            <family val="2"/>
          </rPr>
          <t xml:space="preserve">
1 Trainer
1 AM
2 SMEs</t>
        </r>
      </text>
    </comment>
    <comment ref="D6" authorId="1" shapeId="0" xr:uid="{BC85530C-B0AA-4097-8646-6DDE63CA67A5}">
      <text>
        <r>
          <rPr>
            <b/>
            <sz val="9"/>
            <color indexed="81"/>
            <rFont val="Tahoma"/>
            <family val="2"/>
          </rPr>
          <t>Sarah Marie Ponce (she/her):</t>
        </r>
        <r>
          <rPr>
            <sz val="9"/>
            <color indexed="81"/>
            <rFont val="Tahoma"/>
            <family val="2"/>
          </rPr>
          <t xml:space="preserve">
1 NH Supervisor
3 Cluster Leads
3 ELITE Trainers
2 Trainers</t>
        </r>
      </text>
    </comment>
    <comment ref="K69" authorId="3" shapeId="0" xr:uid="{297A25C6-2CCD-454D-8459-C9A0DEA3D35A}">
      <text>
        <t xml:space="preserve">[Threaded comment]
Your version of Excel allows you to read this threaded comment; however, any edits to it will get removed if the file is opened in a newer version of Excel. Learn more: https://go.microsoft.com/fwlink/?linkid=870924
Comment:
    c/o Joan 
Reply:
    Speaker: Compliance Director and Compliance Consultant </t>
      </text>
    </comment>
    <comment ref="D70" authorId="1" shapeId="0" xr:uid="{D4CD8C54-3B11-4AEB-A746-E5851B080E48}">
      <text>
        <r>
          <rPr>
            <b/>
            <sz val="9"/>
            <color indexed="81"/>
            <rFont val="Tahoma"/>
            <family val="2"/>
          </rPr>
          <t>Sarah Marie Ponce (she/her):</t>
        </r>
        <r>
          <rPr>
            <sz val="9"/>
            <color indexed="81"/>
            <rFont val="Tahoma"/>
            <family val="2"/>
          </rPr>
          <t xml:space="preserve">
1 NH Supervisor
3 Cluster Leads
3 ELITE Trainers
2 Trainers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Sarah Marie Ponce (she/her)</author>
  </authors>
  <commentList>
    <comment ref="D2" authorId="0" shapeId="0" xr:uid="{DD2CD50F-7F89-4024-B026-1D8B8C084D9E}">
      <text>
        <r>
          <rPr>
            <b/>
            <sz val="9"/>
            <color indexed="81"/>
            <rFont val="Tahoma"/>
            <family val="2"/>
          </rPr>
          <t>Sarah Marie Ponce (she/her):</t>
        </r>
        <r>
          <rPr>
            <sz val="9"/>
            <color indexed="81"/>
            <rFont val="Tahoma"/>
            <family val="2"/>
          </rPr>
          <t xml:space="preserve">
Trainee HC + 6
1 - Trainer
1 - NH Supervisor
2 - Coaches/SMEs
2 - ELITE Support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<sst xmlns="http://schemas.openxmlformats.org/spreadsheetml/2006/main" count="11424" uniqueCount="1218">
  <si>
    <t>New Hire</t>
  </si>
  <si>
    <t>CEB</t>
  </si>
  <si>
    <t>FTE</t>
  </si>
  <si>
    <t>LS Trainer</t>
  </si>
  <si>
    <t>Planned</t>
  </si>
  <si>
    <t>2026 ORx PA DVO Batch 1</t>
  </si>
  <si>
    <t>FGD 1</t>
  </si>
  <si>
    <t>Redep</t>
  </si>
  <si>
    <t>DVO</t>
  </si>
  <si>
    <t>FTC</t>
  </si>
  <si>
    <t>Intern</t>
  </si>
  <si>
    <t>Completed</t>
  </si>
  <si>
    <t>2026 ORx PA DVO Batch 2</t>
  </si>
  <si>
    <t>FGD 2</t>
  </si>
  <si>
    <t>QC</t>
  </si>
  <si>
    <t>Tenured</t>
  </si>
  <si>
    <t>SME</t>
  </si>
  <si>
    <t>Cancelled</t>
  </si>
  <si>
    <t>2026 ORx PA QC Batch 3</t>
  </si>
  <si>
    <t>MKT</t>
  </si>
  <si>
    <t>On-Hold</t>
  </si>
  <si>
    <t>MCK</t>
  </si>
  <si>
    <t>Ongoing</t>
  </si>
  <si>
    <t>READINESS CALL</t>
  </si>
  <si>
    <t>Legend</t>
  </si>
  <si>
    <t>NEO</t>
  </si>
  <si>
    <t>CORE</t>
  </si>
  <si>
    <t>PST</t>
  </si>
  <si>
    <t>OJT</t>
  </si>
  <si>
    <t>RAMP</t>
  </si>
  <si>
    <t>Steady</t>
  </si>
  <si>
    <t>as of 5.26</t>
  </si>
  <si>
    <t>Classroom</t>
  </si>
  <si>
    <t>Production Seats</t>
  </si>
  <si>
    <t>Main LOB</t>
  </si>
  <si>
    <t>Sub LOB</t>
  </si>
  <si>
    <t>Class Type</t>
  </si>
  <si>
    <t>Site</t>
  </si>
  <si>
    <t>Tr Supervisor</t>
  </si>
  <si>
    <t>FTE/FTC</t>
  </si>
  <si>
    <t>Req ID</t>
  </si>
  <si>
    <t>Forecast UID</t>
  </si>
  <si>
    <t>Class ID</t>
  </si>
  <si>
    <t>WFM #</t>
  </si>
  <si>
    <t>WFM POC</t>
  </si>
  <si>
    <t>Skill</t>
  </si>
  <si>
    <t>PAS/PANDA</t>
  </si>
  <si>
    <t>LR Number</t>
  </si>
  <si>
    <t>Class Name</t>
  </si>
  <si>
    <t>Enrolled in OET Tool? Y/N</t>
  </si>
  <si>
    <t xml:space="preserve">Projected Tech HC </t>
  </si>
  <si>
    <t>Start HC</t>
  </si>
  <si>
    <t>In</t>
  </si>
  <si>
    <t>Out</t>
  </si>
  <si>
    <t>Uncontrollable Attrition</t>
  </si>
  <si>
    <t>Current HC</t>
  </si>
  <si>
    <t>End HC</t>
  </si>
  <si>
    <t>Running Throughput</t>
  </si>
  <si>
    <t>Final Throughput</t>
  </si>
  <si>
    <t>CORE Start</t>
  </si>
  <si>
    <t>CORE End</t>
  </si>
  <si>
    <t>PST Start</t>
  </si>
  <si>
    <t>PST End</t>
  </si>
  <si>
    <t>OJT Start</t>
  </si>
  <si>
    <t>OJT End</t>
  </si>
  <si>
    <t>RAMP Start</t>
  </si>
  <si>
    <t>RAMP End</t>
  </si>
  <si>
    <t>Steady Start</t>
  </si>
  <si>
    <t>CORE Trainer</t>
  </si>
  <si>
    <t>Process Trainer</t>
  </si>
  <si>
    <t>Trainer Type</t>
  </si>
  <si>
    <t>Coach Needed 1:10</t>
  </si>
  <si>
    <t>Fax Cert Coach</t>
  </si>
  <si>
    <t>Phone CRE Coach</t>
  </si>
  <si>
    <t>OJT Coach 1</t>
  </si>
  <si>
    <t>OJT Coach 2</t>
  </si>
  <si>
    <t>Ramp Coach</t>
  </si>
  <si>
    <t>Supervisor</t>
  </si>
  <si>
    <t>Schedule MNL</t>
  </si>
  <si>
    <t>TR - PST
(PM)  21:00 - 6:00</t>
  </si>
  <si>
    <t>Status</t>
  </si>
  <si>
    <t>Remarks</t>
  </si>
  <si>
    <t>ORx-Prior Authorization</t>
  </si>
  <si>
    <t>ORx-PA- P&amp;F</t>
  </si>
  <si>
    <t>Aldrin</t>
  </si>
  <si>
    <t>TIS/FC/395</t>
  </si>
  <si>
    <t>TIS/CLS/240</t>
  </si>
  <si>
    <t>NA</t>
  </si>
  <si>
    <t>Pending</t>
  </si>
  <si>
    <t>Gen PA</t>
  </si>
  <si>
    <t>PANDA</t>
  </si>
  <si>
    <t>LR#: -03/09/26-009264</t>
  </si>
  <si>
    <t>Y</t>
  </si>
  <si>
    <t>Nena Vanzuela</t>
  </si>
  <si>
    <t>Jessica Guevara</t>
  </si>
  <si>
    <t>Des Labro</t>
  </si>
  <si>
    <t>Erwin Ocampo</t>
  </si>
  <si>
    <t>Des &amp; Erwin</t>
  </si>
  <si>
    <t>Cyril Ladera</t>
  </si>
  <si>
    <t>9:00 PM - 6:00 AM MNL</t>
  </si>
  <si>
    <t>Room 6.1</t>
  </si>
  <si>
    <t>Moved start of training to April 6</t>
  </si>
  <si>
    <t>RC</t>
  </si>
  <si>
    <t>C</t>
  </si>
  <si>
    <t>O</t>
  </si>
  <si>
    <t>R</t>
  </si>
  <si>
    <t>S</t>
  </si>
  <si>
    <t>TIS/FC/396</t>
  </si>
  <si>
    <t>TIS/CLS/241</t>
  </si>
  <si>
    <t>Part D</t>
  </si>
  <si>
    <t>John Irving Sarael</t>
  </si>
  <si>
    <t>Ernie Gatchalian</t>
  </si>
  <si>
    <t>Jobert Yodico</t>
  </si>
  <si>
    <t>Carmina Villanueva</t>
  </si>
  <si>
    <t>Jobert &amp; Carmina</t>
  </si>
  <si>
    <t xml:space="preserve">Frencis Panlaroche </t>
  </si>
  <si>
    <t>Room 6.2</t>
  </si>
  <si>
    <t xml:space="preserve">TIS/FC/481 </t>
  </si>
  <si>
    <t>TIS/CLS/291</t>
  </si>
  <si>
    <t>Jam Aguilar</t>
  </si>
  <si>
    <t>MJ Carillo</t>
  </si>
  <si>
    <t>Ivy Reyes</t>
  </si>
  <si>
    <t>Leah Bringas</t>
  </si>
  <si>
    <t>Zamora (Building N)</t>
  </si>
  <si>
    <t>No class on Memorial Day - May 25</t>
  </si>
  <si>
    <t>N</t>
  </si>
  <si>
    <t>ORx Gov Prog Client Cons Comm Ops</t>
  </si>
  <si>
    <t>Sarah</t>
  </si>
  <si>
    <t>ORx Gov Prog Client Cons Comm Ops Batch 1</t>
  </si>
  <si>
    <t>Pending - Onshore</t>
  </si>
  <si>
    <t>Domestic</t>
  </si>
  <si>
    <t>CamSur CR 1F Bldg N</t>
  </si>
  <si>
    <t>PA Globalization - Conference room is good for 12</t>
  </si>
  <si>
    <t>ORx Medical Records Team</t>
  </si>
  <si>
    <t>ORx Medical Records Team Batch 1</t>
  </si>
  <si>
    <t>Paranaque CR 3.4 Bldg N</t>
  </si>
  <si>
    <t>PA Globalization - Conference room is good for 6 only</t>
  </si>
  <si>
    <t>Part D/Gen PA</t>
  </si>
  <si>
    <t>2026 ORx PA CEB Batch 4</t>
  </si>
  <si>
    <t>Jay Sabando</t>
  </si>
  <si>
    <t>2026 ORx PA CEB Batch 5</t>
  </si>
  <si>
    <t>Godfrey Taburnal</t>
  </si>
  <si>
    <t>2026 ORx PA QC Batch 6</t>
  </si>
  <si>
    <t>2026 ORx PA QC Batch 7</t>
  </si>
  <si>
    <t>Rein Amyl Lumabao</t>
  </si>
  <si>
    <t>2026 ORx PA DVO Batch 8</t>
  </si>
  <si>
    <t>2026 ORx PA DVO Batch 9</t>
  </si>
  <si>
    <t>2026 ORx PA CEB Batch 10</t>
  </si>
  <si>
    <t>2026 ORx PA QC Batch 11</t>
  </si>
  <si>
    <t>2026 ORx PA DVO Batch 12</t>
  </si>
  <si>
    <t>2026 ORx PA CEB Batch 13</t>
  </si>
  <si>
    <t>2026 ORx PA QC Batch 14</t>
  </si>
  <si>
    <t>2026 ORx PA DVO Batch 15</t>
  </si>
  <si>
    <t>2026 ORx PA CEB Batch 16</t>
  </si>
  <si>
    <t>2026 ORx PA QC Batch 17</t>
  </si>
  <si>
    <t>2026 ORx PA QC Batch 18</t>
  </si>
  <si>
    <t>Hiring per Site</t>
  </si>
  <si>
    <t>HC</t>
  </si>
  <si>
    <t>Davao</t>
  </si>
  <si>
    <t>8 coaches</t>
  </si>
  <si>
    <t>Total Ramp HC</t>
  </si>
  <si>
    <t>Cebu</t>
  </si>
  <si>
    <t>10 coaches</t>
  </si>
  <si>
    <t>12 coaches</t>
  </si>
  <si>
    <t>Required</t>
  </si>
  <si>
    <t>Support HC</t>
  </si>
  <si>
    <t>Total</t>
  </si>
  <si>
    <t>Tr Supervisor/Intern</t>
  </si>
  <si>
    <t>Trainer/Intern</t>
  </si>
  <si>
    <t>NH Supervisor</t>
  </si>
  <si>
    <t>CE</t>
  </si>
  <si>
    <t>ELITE</t>
  </si>
  <si>
    <t>NH Coach</t>
  </si>
  <si>
    <t>CORE: 7 days</t>
  </si>
  <si>
    <t>PST: 18 days</t>
  </si>
  <si>
    <t>OJT: 10 days</t>
  </si>
  <si>
    <t>OJT: 40 days</t>
  </si>
  <si>
    <t>as of 6.1 - CORE to RAMP</t>
  </si>
  <si>
    <t>2026 ORx PA CEB Batch 8</t>
  </si>
  <si>
    <t>Trainer 1</t>
  </si>
  <si>
    <t>2026 ORx PA QC Batch 9</t>
  </si>
  <si>
    <t>Trainer 2</t>
  </si>
  <si>
    <t>Trainer 3</t>
  </si>
  <si>
    <t>Trainer 4</t>
  </si>
  <si>
    <t>2026 ORx PA CEB Batch 12</t>
  </si>
  <si>
    <t>Trainer 5</t>
  </si>
  <si>
    <t>2026 ORx PA DVO Batch 13</t>
  </si>
  <si>
    <t>2026 ORx PA DVO Batch 14</t>
  </si>
  <si>
    <t>Trainer 6</t>
  </si>
  <si>
    <t>2026 ORx PA DVO Batch 16</t>
  </si>
  <si>
    <t>Trainer 7</t>
  </si>
  <si>
    <t>2026 ORx PA DVO Batch 17</t>
  </si>
  <si>
    <t>Trainer 8</t>
  </si>
  <si>
    <t>2026 ORx PA DVO Batch 18</t>
  </si>
  <si>
    <t>Trainer 9</t>
  </si>
  <si>
    <t>Buffer</t>
  </si>
  <si>
    <t>TBD</t>
  </si>
  <si>
    <t>Ramp: 40 days</t>
  </si>
  <si>
    <t>as of 6.1 - OPTIMIZED</t>
  </si>
  <si>
    <t>Tr Supervisor / Manager</t>
  </si>
  <si>
    <t>Total HC</t>
  </si>
  <si>
    <t>2026 OGA Contractor Tech 2.2.1</t>
  </si>
  <si>
    <t>2026 OGA Perm Tech 2.1.1</t>
  </si>
  <si>
    <t>2026 OGA Contractor Tech 2.2.2</t>
  </si>
  <si>
    <t>2026 OGA Perm Tech 2.1.2</t>
  </si>
  <si>
    <t>Robert Yodico</t>
  </si>
  <si>
    <t>2026 OGA Contractor Tech 2.2.3</t>
  </si>
  <si>
    <t>Mary Lyka Rota</t>
  </si>
  <si>
    <t>R - CORE</t>
  </si>
  <si>
    <t>R - PST</t>
  </si>
  <si>
    <t>R - OJT</t>
  </si>
  <si>
    <t>2026 OGA Contractor Tech 2.2.4</t>
  </si>
  <si>
    <t>Jeremiah Basanez</t>
  </si>
  <si>
    <t xml:space="preserve">     </t>
  </si>
  <si>
    <t>R - SPT</t>
  </si>
  <si>
    <t>2026 OGA Contractor Tech 2.2.5</t>
  </si>
  <si>
    <t>Ranjhel Carvajal</t>
  </si>
  <si>
    <t>2026 OGA Contractor Tech 2.2.6</t>
  </si>
  <si>
    <t>Asia Jamoos</t>
  </si>
  <si>
    <t>2026 OGA Contractor Tech 2.2.7</t>
  </si>
  <si>
    <t>Ron Cedrick Villasper</t>
  </si>
  <si>
    <t>2026 OGA Perm Tech 2.1.3</t>
  </si>
  <si>
    <t>2026 OGA Contractor Tech 2.2.8</t>
  </si>
  <si>
    <t>Chris Alburo</t>
  </si>
  <si>
    <t>2026 OGA Perm Tech 2.1.4</t>
  </si>
  <si>
    <t>2026 OGA Contractor Tech 2.2.9</t>
  </si>
  <si>
    <t>Bryan Tan</t>
  </si>
  <si>
    <t>2026 OGA Perm Tech 2.1.5</t>
  </si>
  <si>
    <t>2026 OGA Perm Tech 2.1.6</t>
  </si>
  <si>
    <t>ELITE Onboarding/Certification</t>
  </si>
  <si>
    <t>1 Trainer + 8 Interns</t>
  </si>
  <si>
    <t>Target Date</t>
  </si>
  <si>
    <t>WB 7.13 / WB 7.27</t>
  </si>
  <si>
    <t>as of 6.22</t>
  </si>
  <si>
    <t>Earliest Pullout:</t>
  </si>
  <si>
    <t xml:space="preserve">OJT End Date: </t>
  </si>
  <si>
    <t>AM</t>
  </si>
  <si>
    <t>Pre-Process Start</t>
  </si>
  <si>
    <t>Pre-Process End</t>
  </si>
  <si>
    <t>ELITE Partner</t>
  </si>
  <si>
    <t>Coach 1</t>
  </si>
  <si>
    <t>Coach 2</t>
  </si>
  <si>
    <t>A&amp;M Support</t>
  </si>
  <si>
    <t>2026 OGA Contractor Tech 2.2.1 CEB</t>
  </si>
  <si>
    <t>Arch</t>
  </si>
  <si>
    <t>Karel Namata</t>
  </si>
  <si>
    <t>Part D Ded.</t>
  </si>
  <si>
    <t>2026 OGA Perm Tech 2.1.1 QC</t>
  </si>
  <si>
    <t>Eunice</t>
  </si>
  <si>
    <t>2026 OGA Contractor Tech 2.2.2 CEB</t>
  </si>
  <si>
    <t>Lea F</t>
  </si>
  <si>
    <t>2026 OGA Perm Tech 2.1.2 QC</t>
  </si>
  <si>
    <t>Troi</t>
  </si>
  <si>
    <t>ICL BBC</t>
  </si>
  <si>
    <t>TRAINER ONB</t>
  </si>
  <si>
    <t>2026 OGA Contractor Tech 2.2.3 CEB</t>
  </si>
  <si>
    <t>Jennie Ann</t>
  </si>
  <si>
    <t>2026 OGA Contractor Tech 2.2.4 QC</t>
  </si>
  <si>
    <t>Raine</t>
  </si>
  <si>
    <t>CLASS OBS</t>
  </si>
  <si>
    <t>2026 OGA Contractor Tech 2.2.5 CEB</t>
  </si>
  <si>
    <t xml:space="preserve">Chim Efren </t>
  </si>
  <si>
    <t>2026 OGA Contractor Tech 2.2.6 QC</t>
  </si>
  <si>
    <t>Jamie</t>
  </si>
  <si>
    <t>2026 OGA Contractor Tech 2.2.7 QC</t>
  </si>
  <si>
    <t>AMA</t>
  </si>
  <si>
    <t>Legacy PA</t>
  </si>
  <si>
    <t>2026 OGA Perm Tech 2.1.3 DVO</t>
  </si>
  <si>
    <t>Ronnie</t>
  </si>
  <si>
    <t>2026 OGA Contractor Tech 2.2.8 CEB</t>
  </si>
  <si>
    <t>Vic F</t>
  </si>
  <si>
    <t>2026 OGA Perm Tech 2.1.4 DVO</t>
  </si>
  <si>
    <t>NH-  Req  from QC</t>
  </si>
  <si>
    <t>2026 OGA Contractor Tech 2.2.9 QC</t>
  </si>
  <si>
    <t>2026 OGA Perm Tech 2.1.5 QC</t>
  </si>
  <si>
    <t>2026 OGA Perm Tech 2.1.6 CEB</t>
  </si>
  <si>
    <t>Hiring per Skill</t>
  </si>
  <si>
    <t>as of 7.31</t>
  </si>
  <si>
    <t>Karel Namata/Heidi Jervoso (CRE-OJT)</t>
  </si>
  <si>
    <t>Heidi Jervoso (ELITE GMC)/Intern 1 (CRE-OJT)</t>
  </si>
  <si>
    <t>PR</t>
  </si>
  <si>
    <t>*Jay Sabando</t>
  </si>
  <si>
    <t>TOT Class Count:</t>
  </si>
  <si>
    <t>BASE RAMP:</t>
  </si>
  <si>
    <t>TARGET NET:</t>
  </si>
  <si>
    <t>+/-</t>
  </si>
  <si>
    <t>Run Rate:</t>
  </si>
  <si>
    <t>+/- vs. TARGET</t>
  </si>
  <si>
    <t>Existing Prod. FTE EST.</t>
  </si>
  <si>
    <t>January Prod. FTE REQ.</t>
  </si>
  <si>
    <t>January Prod. FTE EST.</t>
  </si>
  <si>
    <t>Classes</t>
  </si>
  <si>
    <t>RPh</t>
  </si>
  <si>
    <t>RPh/Nurse</t>
  </si>
  <si>
    <t>Upcoming / Planned</t>
  </si>
  <si>
    <t>Roster FTE</t>
  </si>
  <si>
    <t>Total Temp:</t>
  </si>
  <si>
    <r>
      <t xml:space="preserve">Prior Authorization - </t>
    </r>
    <r>
      <rPr>
        <b/>
        <sz val="16"/>
        <color rgb="FFFF612B"/>
        <rFont val="Aptos Narrow"/>
        <family val="2"/>
        <scheme val="minor"/>
      </rPr>
      <t>Enterprise</t>
    </r>
  </si>
  <si>
    <t>Class Count:</t>
  </si>
  <si>
    <t>Tech</t>
  </si>
  <si>
    <t>Tech/Clerk</t>
  </si>
  <si>
    <t>* Hiring Phase</t>
  </si>
  <si>
    <t>Total Offshore:</t>
  </si>
  <si>
    <t>Hiring &amp; Ramp: 2025/2026</t>
  </si>
  <si>
    <t>Target NET:</t>
  </si>
  <si>
    <t>Clerk</t>
  </si>
  <si>
    <t>TOTAL</t>
  </si>
  <si>
    <t>* Training</t>
  </si>
  <si>
    <t>Total Vendor:</t>
  </si>
  <si>
    <t>Date:</t>
  </si>
  <si>
    <t xml:space="preserve"> </t>
  </si>
  <si>
    <t>Nurse</t>
  </si>
  <si>
    <t>Complete / Graduated</t>
  </si>
  <si>
    <t>Started:</t>
  </si>
  <si>
    <t>Started</t>
  </si>
  <si>
    <t>Targeted NET Throughput</t>
  </si>
  <si>
    <t>Graduated:</t>
  </si>
  <si>
    <t>First Day of Week (Mon=2):</t>
  </si>
  <si>
    <t xml:space="preserve">  </t>
  </si>
  <si>
    <t>Labor Stream</t>
  </si>
  <si>
    <t>Req / Fieldglass Posting #</t>
  </si>
  <si>
    <t>Learning Request Submitted</t>
  </si>
  <si>
    <t>BSL</t>
  </si>
  <si>
    <t>Trainer</t>
  </si>
  <si>
    <t>POET / Support</t>
  </si>
  <si>
    <t>Site / Market</t>
  </si>
  <si>
    <t>Leader / POC</t>
  </si>
  <si>
    <t>Core Work Group</t>
  </si>
  <si>
    <t>BEGIN SOURCING</t>
  </si>
  <si>
    <t>Recruiting Duration</t>
  </si>
  <si>
    <t>END SOURCING</t>
  </si>
  <si>
    <t>Training Start</t>
  </si>
  <si>
    <t>Training Duration</t>
  </si>
  <si>
    <t>Training End</t>
  </si>
  <si>
    <t>Prod. Start</t>
  </si>
  <si>
    <t>Fill Rate %</t>
  </si>
  <si>
    <t>Attrition Rate %</t>
  </si>
  <si>
    <t>Throughput %</t>
  </si>
  <si>
    <t>Orig. Planned</t>
  </si>
  <si>
    <t>Planned Shortfall</t>
  </si>
  <si>
    <t>TIME ZONE</t>
  </si>
  <si>
    <t>Virtual / On-Site</t>
  </si>
  <si>
    <t>Room Capacity</t>
  </si>
  <si>
    <t>Pipeline</t>
  </si>
  <si>
    <t>Interviews (Y/N)</t>
  </si>
  <si>
    <t>Identified</t>
  </si>
  <si>
    <t>Cleared to Start</t>
  </si>
  <si>
    <t>In Training</t>
  </si>
  <si>
    <t>Graduated</t>
  </si>
  <si>
    <t>Asst. 1</t>
  </si>
  <si>
    <t>Asst. 2</t>
  </si>
  <si>
    <t>Asst. 3</t>
  </si>
  <si>
    <t>Asst. 4</t>
  </si>
  <si>
    <t>+/-  (Run Rate)</t>
  </si>
  <si>
    <t>Run-Up</t>
  </si>
  <si>
    <t>Position</t>
  </si>
  <si>
    <t>Type</t>
  </si>
  <si>
    <t>Production  (PA &amp; Appeals)</t>
  </si>
  <si>
    <t>Internal (Perm) Tech</t>
  </si>
  <si>
    <t>Technician OGA Perm</t>
  </si>
  <si>
    <t>-</t>
  </si>
  <si>
    <t>Orx Perm Tech - General</t>
  </si>
  <si>
    <t>Quinones, Natalia</t>
  </si>
  <si>
    <t>David Guererro</t>
  </si>
  <si>
    <t>V</t>
  </si>
  <si>
    <t>Technician</t>
  </si>
  <si>
    <t>Onshore Perm</t>
  </si>
  <si>
    <t>Technician OGA Contractor</t>
  </si>
  <si>
    <t>Team Rich</t>
  </si>
  <si>
    <t>Change Health</t>
  </si>
  <si>
    <t>CST</t>
  </si>
  <si>
    <t>Pharmacist Internal Perm</t>
  </si>
  <si>
    <t>Blanco, Norma</t>
  </si>
  <si>
    <t>Team Leye</t>
  </si>
  <si>
    <t>Legacy</t>
  </si>
  <si>
    <t>Contract Tech</t>
  </si>
  <si>
    <t>Orx Contractor Tech - General</t>
  </si>
  <si>
    <t>Onshore Contractor</t>
  </si>
  <si>
    <t>Legacy Blues</t>
  </si>
  <si>
    <t>Tami Gemette</t>
  </si>
  <si>
    <t>Mindy Rainwater/Jeannie Gonzalez</t>
  </si>
  <si>
    <t>EST</t>
  </si>
  <si>
    <t>Maria Lopez</t>
  </si>
  <si>
    <t>Desiree Taylor</t>
  </si>
  <si>
    <t xml:space="preserve">Team Rich </t>
  </si>
  <si>
    <t>FFS</t>
  </si>
  <si>
    <t>Appeals</t>
  </si>
  <si>
    <t>Nurse Internal Perm</t>
  </si>
  <si>
    <t>Kelly Brockert</t>
  </si>
  <si>
    <t>Melvin Suarez</t>
  </si>
  <si>
    <t>Pharmacist Internal Contractor</t>
  </si>
  <si>
    <t>C&amp;S</t>
  </si>
  <si>
    <t>Part D PT</t>
  </si>
  <si>
    <t>Gen PT</t>
  </si>
  <si>
    <t>Tentative</t>
  </si>
  <si>
    <t>Contract Clerk</t>
  </si>
  <si>
    <t>Orx Contractor Clerk - General</t>
  </si>
  <si>
    <t>Internal (Perm) Pharmacist</t>
  </si>
  <si>
    <t>Orx Perm Pharmacist - General</t>
  </si>
  <si>
    <t>State Specific Backfills</t>
  </si>
  <si>
    <t>Pharmacist</t>
  </si>
  <si>
    <t>Contract Pharmacist</t>
  </si>
  <si>
    <t>Orx Contractor RPh - General</t>
  </si>
  <si>
    <t>PST?</t>
  </si>
  <si>
    <t>ORx/LCTRx Def</t>
  </si>
  <si>
    <t>OPRO</t>
  </si>
  <si>
    <t>OVERALL</t>
  </si>
  <si>
    <t>%</t>
  </si>
  <si>
    <t>HealthTrust/ LCTRx Def</t>
  </si>
  <si>
    <t>E&amp;I/Peer</t>
  </si>
  <si>
    <t>GLP/CGM- D</t>
  </si>
  <si>
    <t>Internal Contractor</t>
  </si>
  <si>
    <t>OGA</t>
  </si>
  <si>
    <t>Internal Perm</t>
  </si>
  <si>
    <t>Vendor</t>
  </si>
  <si>
    <t>WA, KS, NC, FL</t>
  </si>
  <si>
    <t>PST/CST</t>
  </si>
  <si>
    <t>Canceled</t>
  </si>
  <si>
    <t>Internal (Perm) Nurse</t>
  </si>
  <si>
    <t>OGA - Offshore</t>
  </si>
  <si>
    <t>Perm Tech</t>
  </si>
  <si>
    <t xml:space="preserve">OGA Perm Tech </t>
  </si>
  <si>
    <t>Offshore Internal</t>
  </si>
  <si>
    <t xml:space="preserve">OGA Contractor Tech </t>
  </si>
  <si>
    <t/>
  </si>
  <si>
    <t>Perm Clerk</t>
  </si>
  <si>
    <t>OGA Clerks</t>
  </si>
  <si>
    <t>India HYDERABAD</t>
  </si>
  <si>
    <t>Perm RN</t>
  </si>
  <si>
    <t>OGA RN</t>
  </si>
  <si>
    <t>Philippines Cebu</t>
  </si>
  <si>
    <t>OPRO - Near Shore</t>
  </si>
  <si>
    <t>Internal Tech</t>
  </si>
  <si>
    <t>OPRO Internal Tech - PERM</t>
  </si>
  <si>
    <t>San Juan, PR</t>
  </si>
  <si>
    <t>Nearshore Contractor</t>
  </si>
  <si>
    <t>Internal Pharmacist</t>
  </si>
  <si>
    <t>OPRO Internal RPh - PERM</t>
  </si>
  <si>
    <t>OPRO Contract RPh - Temp</t>
  </si>
  <si>
    <t xml:space="preserve">Supervisor &amp; Lead </t>
  </si>
  <si>
    <t>Other</t>
  </si>
  <si>
    <t>Internal (Perm) Technician Lead*</t>
  </si>
  <si>
    <t>* Mult. Location(s)</t>
  </si>
  <si>
    <t>Internal (Perm) Technician Supervisor*</t>
  </si>
  <si>
    <t>Internal (Perm) Pharmacist Lead*</t>
  </si>
  <si>
    <t>Internal (Perm) Pharmacist Supervisor*</t>
  </si>
  <si>
    <t>Perm Tech Manager (Grade 28)</t>
  </si>
  <si>
    <t>Contingent</t>
  </si>
  <si>
    <r>
      <t xml:space="preserve">Vendor: </t>
    </r>
    <r>
      <rPr>
        <b/>
        <sz val="10"/>
        <color rgb="FFC00000"/>
        <rFont val="Arial Narrow"/>
        <family val="2"/>
      </rPr>
      <t xml:space="preserve">TTEC </t>
    </r>
    <r>
      <rPr>
        <b/>
        <sz val="10"/>
        <rFont val="Arial Narrow"/>
        <family val="2"/>
      </rPr>
      <t>(***NET LINE REQUIREMENT***)</t>
    </r>
  </si>
  <si>
    <t>Alorica</t>
  </si>
  <si>
    <t>General PA</t>
  </si>
  <si>
    <t>Offshore Vendor</t>
  </si>
  <si>
    <t>CONTINGENCY DATES / AVAILABILITY</t>
  </si>
  <si>
    <r>
      <t xml:space="preserve">*  </t>
    </r>
    <r>
      <rPr>
        <b/>
        <i/>
        <sz val="8"/>
        <rFont val="Arial"/>
        <family val="2"/>
      </rPr>
      <t>Start</t>
    </r>
    <r>
      <rPr>
        <i/>
        <sz val="8"/>
        <rFont val="Arial"/>
        <family val="2"/>
      </rPr>
      <t xml:space="preserve"> = Core Training</t>
    </r>
  </si>
  <si>
    <t>Old FTE/FTC</t>
  </si>
  <si>
    <t>New Class Type</t>
  </si>
  <si>
    <t>Classroom Start Date</t>
  </si>
  <si>
    <t>Classroom End Date</t>
  </si>
  <si>
    <t>Update</t>
  </si>
  <si>
    <t>New Start Date</t>
  </si>
  <si>
    <t>No changes</t>
  </si>
  <si>
    <t>FTE to FTC</t>
  </si>
  <si>
    <t>start date change</t>
  </si>
  <si>
    <t>FTE to FTCstart date change</t>
  </si>
  <si>
    <t>Schedule
(CORE to PST W3)</t>
  </si>
  <si>
    <t>Training Room</t>
  </si>
  <si>
    <t>Schedule (PST W4)</t>
  </si>
  <si>
    <t>Sarah Ponce</t>
  </si>
  <si>
    <t>11AM - 8PM MNL</t>
  </si>
  <si>
    <t>Filinvest, 11.2</t>
  </si>
  <si>
    <t>9PM - 6AM MNL</t>
  </si>
  <si>
    <t>Filinvest, 9.1</t>
  </si>
  <si>
    <t>TBA - Temp Room</t>
  </si>
  <si>
    <t>Filinvest, 12.1</t>
  </si>
  <si>
    <t>Filinvest 3&amp;4, 18.1</t>
  </si>
  <si>
    <t>Filinvest, 11.1</t>
  </si>
  <si>
    <t>Filinvest, 10.1</t>
  </si>
  <si>
    <t>Filinvest 3&amp;4, 18.2</t>
  </si>
  <si>
    <t xml:space="preserve">  </t>
  </si>
  <si>
    <t>2.1.1</t>
  </si>
  <si>
    <t>ok</t>
  </si>
  <si>
    <t>2.1.2</t>
  </si>
  <si>
    <t>2.1.3</t>
  </si>
  <si>
    <t>2.1.4</t>
  </si>
  <si>
    <t>2.1.5</t>
  </si>
  <si>
    <t>2.1.6</t>
  </si>
  <si>
    <t>Day 1 Core</t>
  </si>
  <si>
    <t>2.2.1</t>
  </si>
  <si>
    <t>2.2.2</t>
  </si>
  <si>
    <t>2.2.3</t>
  </si>
  <si>
    <t>2.2.4</t>
  </si>
  <si>
    <t>2.2.5</t>
  </si>
  <si>
    <t>2.2.6</t>
  </si>
  <si>
    <t>2.2.7</t>
  </si>
  <si>
    <t>2.2.8</t>
  </si>
  <si>
    <t>2.2.9</t>
  </si>
  <si>
    <t>2026 ORx PA QC Batch 5</t>
  </si>
  <si>
    <t>2026 ORx PA CEB Batch 6</t>
  </si>
  <si>
    <t>2026 ORx PA QC Batch 12</t>
  </si>
  <si>
    <t>2026 ORx PA CEB Batch 14</t>
  </si>
  <si>
    <t>2026 ORx PA QC Batch 16</t>
  </si>
  <si>
    <t>2026 ORx PA CEB Batch 18</t>
  </si>
  <si>
    <t>TOTAL SEATS</t>
  </si>
  <si>
    <t>Prod HC</t>
  </si>
  <si>
    <t>Training HC</t>
  </si>
  <si>
    <t>Training Support</t>
  </si>
  <si>
    <t>Steady Support</t>
  </si>
  <si>
    <t>Head Count Production</t>
  </si>
  <si>
    <t>Process Name</t>
  </si>
  <si>
    <t>CEBU</t>
  </si>
  <si>
    <t>DAVAO</t>
  </si>
  <si>
    <t>MAKATI</t>
  </si>
  <si>
    <t>Grand Total</t>
  </si>
  <si>
    <t>PA Correspondence Ops (PA Cops)</t>
  </si>
  <si>
    <t>PAS / CORR / UAT</t>
  </si>
  <si>
    <t>Prior Authorization - Adherence and Monitoring</t>
  </si>
  <si>
    <t>Prior Authorization - Appeals Verification</t>
  </si>
  <si>
    <t>Prior Authorization - BvD</t>
  </si>
  <si>
    <t>Prior Authorization - Clinical Appeals</t>
  </si>
  <si>
    <t>Prior Authorization - Community &amp; State</t>
  </si>
  <si>
    <t>Prior Authorization - Edits</t>
  </si>
  <si>
    <t>Prior Authorization - GLP1</t>
  </si>
  <si>
    <t>Prior Authorization - IRE Urgency</t>
  </si>
  <si>
    <t>Prior Authorization - Misroutes</t>
  </si>
  <si>
    <t>Prior Authorization - MPA Outreach</t>
  </si>
  <si>
    <t>Prior Authorization - Outbound Denial</t>
  </si>
  <si>
    <t>Prior Authorization - Outcome Notification</t>
  </si>
  <si>
    <t>Prior Authorization - Phone and Fax Gen PA</t>
  </si>
  <si>
    <t>Prior Authorization - Phone and Fax Part D</t>
  </si>
  <si>
    <t>Prior Authorization - SMEs</t>
  </si>
  <si>
    <t>Prior Authorization - UHCWest Fax</t>
  </si>
  <si>
    <t>RX Pharma PA - Tech</t>
  </si>
  <si>
    <t>RX Pharma PA - Tech Appeals</t>
  </si>
  <si>
    <t>RX Pharma PA - Tech Appeals Phones</t>
  </si>
  <si>
    <t>Production HC</t>
  </si>
  <si>
    <t>Prior Authorization Leadership &amp; Gen Management</t>
  </si>
  <si>
    <t>Learning Request</t>
  </si>
  <si>
    <t>Offering Code</t>
  </si>
  <si>
    <t>Course Name</t>
  </si>
  <si>
    <t>Start Date</t>
  </si>
  <si>
    <t>End Date</t>
  </si>
  <si>
    <t>Update Masterlist</t>
  </si>
  <si>
    <t>Change Facilitator</t>
  </si>
  <si>
    <t>Change Agenda</t>
  </si>
  <si>
    <t>OLC4717501</t>
  </si>
  <si>
    <t>PA Technician Gen PA &amp; Part D PANDA New Hire Agenda</t>
  </si>
  <si>
    <t>LSR19694</t>
  </si>
  <si>
    <t>LSR20022</t>
  </si>
  <si>
    <t>OLC4717546</t>
  </si>
  <si>
    <t>LSR19696</t>
  </si>
  <si>
    <t>LSR19738</t>
  </si>
  <si>
    <t>OLC4838760</t>
  </si>
  <si>
    <t>LSR20116</t>
  </si>
  <si>
    <t>386807 PA Technician Medicare Fax and Phone New Hire</t>
  </si>
  <si>
    <t>PA-06/06/24-006327 Technician PANDA Phone Upskill</t>
  </si>
  <si>
    <t>PA-06/06/24-006328 Technician PANDA ePA, Fax and Phone Upskill</t>
  </si>
  <si>
    <t>Description: New Course Request.</t>
  </si>
  <si>
    <t>Course Name: PA Technician Phone Upskill Agenda Guide</t>
  </si>
  <si>
    <t>Course Code: OLC1992888 </t>
  </si>
  <si>
    <t>Course Name: PA Technician STANDARD Non-Phone and Phone PANDA New Hire</t>
  </si>
  <si>
    <r>
      <t xml:space="preserve">Course Code: </t>
    </r>
    <r>
      <rPr>
        <b/>
        <sz val="11"/>
        <color rgb="FF000000"/>
        <rFont val="Arial Narrow"/>
        <family val="2"/>
      </rPr>
      <t>2083556 </t>
    </r>
  </si>
  <si>
    <t>PA - Technician MEDICARE Non-Phone and Phone PANDA New Hire</t>
  </si>
  <si>
    <r>
      <t xml:space="preserve">Course Code: </t>
    </r>
    <r>
      <rPr>
        <b/>
        <sz val="11"/>
        <color rgb="FF000000"/>
        <rFont val="Arial Narrow"/>
        <family val="2"/>
      </rPr>
      <t>2095734 </t>
    </r>
  </si>
  <si>
    <t>LR#: -12/17/24-007316</t>
  </si>
  <si>
    <t>Request Type: Update Existing Process or Training Material (Curriculum Maintenance)</t>
  </si>
  <si>
    <t>3362238 PA Technician Gen PA &amp; Part D PANDA New Hire Agenda</t>
  </si>
  <si>
    <r>
      <rPr>
        <sz val="11"/>
        <color rgb="FF000000"/>
        <rFont val="Arial Narrow"/>
        <family val="2"/>
      </rPr>
      <t>Course#: </t>
    </r>
    <r>
      <rPr>
        <b/>
        <sz val="11"/>
        <color rgb="FFCD5937"/>
        <rFont val="Calibri"/>
        <family val="2"/>
      </rPr>
      <t>3566547</t>
    </r>
  </si>
  <si>
    <r>
      <t>Class Name: </t>
    </r>
    <r>
      <rPr>
        <sz val="11"/>
        <color rgb="FF000000"/>
        <rFont val="Calibri"/>
        <family val="2"/>
      </rPr>
      <t>PA Technician Gen PA and Part D Phone Only New Hire Agenda</t>
    </r>
  </si>
  <si>
    <t>Operations</t>
  </si>
  <si>
    <t>LS</t>
  </si>
  <si>
    <t>Ops and LS</t>
  </si>
  <si>
    <t>Support (Coach/Trainer/Sup, ELITE Partner)</t>
  </si>
  <si>
    <t>Meet and Greet (Day 2)</t>
  </si>
  <si>
    <t>FGD 1 and Ops Talk (Day 18)
60 mins</t>
  </si>
  <si>
    <t>FGD 2
OJT 5
60 mins</t>
  </si>
  <si>
    <t>Traffic Light 1
CORE</t>
  </si>
  <si>
    <t>Traffic Light 2
PST</t>
  </si>
  <si>
    <t>Traffic Light 3
OJT</t>
  </si>
  <si>
    <t xml:space="preserve">Compliance Talk
OJT </t>
  </si>
  <si>
    <t>Graduation Day</t>
  </si>
  <si>
    <t>Graduation Budget</t>
  </si>
  <si>
    <t>Rising Stars / Top Performers</t>
  </si>
  <si>
    <t>Overall HC</t>
  </si>
  <si>
    <t>Overall Budget</t>
  </si>
  <si>
    <t>3600 + 600</t>
  </si>
  <si>
    <t>Categories</t>
  </si>
  <si>
    <t>Activities</t>
  </si>
  <si>
    <t>Owner</t>
  </si>
  <si>
    <t>Due Date</t>
  </si>
  <si>
    <t>Help Needed</t>
  </si>
  <si>
    <t>Remarks/Update</t>
  </si>
  <si>
    <t>Completion</t>
  </si>
  <si>
    <t>Pre-Ramp</t>
  </si>
  <si>
    <t>Data Gathering (FAQ, IO, QA, DDA)</t>
  </si>
  <si>
    <t>PBM CORE Revamp</t>
  </si>
  <si>
    <t>LS, SMEs</t>
  </si>
  <si>
    <t>CRE Revamp - QA, NPS, AHT, FAQs</t>
  </si>
  <si>
    <t>New Hire Agenda Enhancement</t>
  </si>
  <si>
    <t>New Hire Printout Update (Soft Copy)</t>
  </si>
  <si>
    <t>Phone Cheat Sheet Update</t>
  </si>
  <si>
    <t>Training Goal Agreement Update</t>
  </si>
  <si>
    <t>Training and Nesting Scorecard Update</t>
  </si>
  <si>
    <t>OLC Memo Update</t>
  </si>
  <si>
    <t>Ops, LS</t>
  </si>
  <si>
    <t>OJT Intraday</t>
  </si>
  <si>
    <t>Training Hub Update</t>
  </si>
  <si>
    <t>Readiness Tracker Update</t>
  </si>
  <si>
    <t>Dashboard</t>
  </si>
  <si>
    <t>Welcome to PA Deck</t>
  </si>
  <si>
    <t>Carlo</t>
  </si>
  <si>
    <t>Intern Onboarding</t>
  </si>
  <si>
    <t>Training Sharepoint</t>
  </si>
  <si>
    <t>Completed for Nena and Irving</t>
  </si>
  <si>
    <t>Training Deliverables</t>
  </si>
  <si>
    <t>Dashboard / Playbook</t>
  </si>
  <si>
    <t>CORE T3</t>
  </si>
  <si>
    <t>PA T3 Rise 360</t>
  </si>
  <si>
    <t>NH Standard Agenda T3 / Enhanced Agenda</t>
  </si>
  <si>
    <t>Zenarate</t>
  </si>
  <si>
    <t>Toolkit</t>
  </si>
  <si>
    <t>TLC</t>
  </si>
  <si>
    <t>Survey (MFWAO, Weekly, OJT)</t>
  </si>
  <si>
    <t>Training and Certification</t>
  </si>
  <si>
    <t>Ancillary Upskill - Trainers</t>
  </si>
  <si>
    <t>POET Advanced Education - Process Trainers</t>
  </si>
  <si>
    <t>Project Accelerate / 4RTM</t>
  </si>
  <si>
    <t>POET Certification - New Interns</t>
  </si>
  <si>
    <t>Universal Trainer Certification</t>
  </si>
  <si>
    <t>ICL Training - Interns</t>
  </si>
  <si>
    <t>New Hire Class Logistics</t>
  </si>
  <si>
    <t>Ramp GANTT (Forecast)</t>
  </si>
  <si>
    <t>Readiness Tracker entry</t>
  </si>
  <si>
    <t>Training Room Request (portal)</t>
  </si>
  <si>
    <t>Headset for SBS</t>
  </si>
  <si>
    <t>Notebooks, Pens</t>
  </si>
  <si>
    <t>Locker Request</t>
  </si>
  <si>
    <t>Access Card</t>
  </si>
  <si>
    <t>Ops</t>
  </si>
  <si>
    <t>Welcome Deck - PA</t>
  </si>
  <si>
    <t xml:space="preserve">Welcome Kit </t>
  </si>
  <si>
    <t>HAM Request - Machine New Asset Request</t>
  </si>
  <si>
    <t>Software Request</t>
  </si>
  <si>
    <t>Post Nesting</t>
  </si>
  <si>
    <t>Lessons Learned</t>
  </si>
  <si>
    <t>Reports</t>
  </si>
  <si>
    <t>Traffic Light 1 - CORE</t>
  </si>
  <si>
    <t>Traffic Light 2 - Process</t>
  </si>
  <si>
    <t>Traffic Light 3 - Nesting</t>
  </si>
  <si>
    <t>Ramp Activities</t>
  </si>
  <si>
    <t>Refresher 1</t>
  </si>
  <si>
    <t>SBL 1</t>
  </si>
  <si>
    <t>Refresher 2</t>
  </si>
  <si>
    <t>SBL 2</t>
  </si>
  <si>
    <t>Outlier Management</t>
  </si>
  <si>
    <t>Project LIFT</t>
  </si>
  <si>
    <t>Joan</t>
  </si>
  <si>
    <t>Name</t>
  </si>
  <si>
    <t>EID</t>
  </si>
  <si>
    <t>MSID</t>
  </si>
  <si>
    <t>Role</t>
  </si>
  <si>
    <t>Joan Villamena</t>
  </si>
  <si>
    <t>jvillame</t>
  </si>
  <si>
    <t>Operational Trainer Sr</t>
  </si>
  <si>
    <t>Badiang, Edbert Kent</t>
  </si>
  <si>
    <t>ebadiang</t>
  </si>
  <si>
    <t>Operational Trainer</t>
  </si>
  <si>
    <t>On T3</t>
  </si>
  <si>
    <t>Quijano, David Duvin</t>
  </si>
  <si>
    <t>dquijan1</t>
  </si>
  <si>
    <t>Vanzuela, Nena Narcissa</t>
  </si>
  <si>
    <t>nvanzuel</t>
  </si>
  <si>
    <t>Sarael, John Irving</t>
  </si>
  <si>
    <t>jsarael</t>
  </si>
  <si>
    <t>Batch</t>
  </si>
  <si>
    <t>Trainee HC</t>
  </si>
  <si>
    <t>Budget per Class</t>
  </si>
  <si>
    <t>Week</t>
  </si>
  <si>
    <t>Training Phase</t>
  </si>
  <si>
    <t>Budget per Training Phase</t>
  </si>
  <si>
    <t># of Classes</t>
  </si>
  <si>
    <t>Total Budget per Training Phase</t>
  </si>
  <si>
    <t>Month</t>
  </si>
  <si>
    <t>Budget per Month</t>
  </si>
  <si>
    <t>CORE / Pre-Process</t>
  </si>
  <si>
    <t>PST Week 1</t>
  </si>
  <si>
    <t>PST Week 2</t>
  </si>
  <si>
    <t>PST Week 3</t>
  </si>
  <si>
    <t>PST Week 4</t>
  </si>
  <si>
    <t>OJT Week 1</t>
  </si>
  <si>
    <t>OJT Week 2</t>
  </si>
  <si>
    <t>Total Weekly Budget</t>
  </si>
  <si>
    <t>Class #</t>
  </si>
  <si>
    <t>Leader/POC</t>
  </si>
  <si>
    <t>Work Group</t>
  </si>
  <si>
    <t>Planned Headcount</t>
  </si>
  <si>
    <t>Begin Source</t>
  </si>
  <si>
    <t>Start</t>
  </si>
  <si>
    <t>End</t>
  </si>
  <si>
    <t>Prod Date</t>
  </si>
  <si>
    <t>n</t>
  </si>
  <si>
    <t xml:space="preserve">Schedule 2 (CST) </t>
  </si>
  <si>
    <t xml:space="preserve">Schedule 3 (CST) </t>
  </si>
  <si>
    <t xml:space="preserve">Schedule 4 (CST) </t>
  </si>
  <si>
    <t>Time</t>
  </si>
  <si>
    <t># of Agents</t>
  </si>
  <si>
    <t>Work Days</t>
  </si>
  <si>
    <t>Perm</t>
  </si>
  <si>
    <t>Theresa Ramos</t>
  </si>
  <si>
    <t>8:00AM-5:00PM</t>
  </si>
  <si>
    <t xml:space="preserve">Mon - Fri </t>
  </si>
  <si>
    <t>8:30AM-5:30PM</t>
  </si>
  <si>
    <t>9:00AM-6:00PM</t>
  </si>
  <si>
    <t>10:00AM-7:00PM</t>
  </si>
  <si>
    <t>7:30AM-4:30PM</t>
  </si>
  <si>
    <t>9:30AM-6:30PM</t>
  </si>
  <si>
    <t>11:30AM-8:30PM</t>
  </si>
  <si>
    <t xml:space="preserve">Schedule 1 (CST) </t>
  </si>
  <si>
    <t>Temp</t>
  </si>
  <si>
    <t>12:00PM-9:00PM</t>
  </si>
  <si>
    <t>11:00 PM - 8:00 PM</t>
  </si>
  <si>
    <t>Mon-Fri</t>
  </si>
  <si>
    <t>1:30 PM - 10:30 PM</t>
  </si>
  <si>
    <t>7:00AM-4:00PM</t>
  </si>
  <si>
    <t>Sat Hours</t>
  </si>
  <si>
    <t>Sun Hours</t>
  </si>
  <si>
    <t>Tue-Sat</t>
  </si>
  <si>
    <t>8:00 AM - 5:00 PM</t>
  </si>
  <si>
    <t>8:30 AM - 5:30 PM</t>
  </si>
  <si>
    <t>Sun, Mon-Thurs</t>
  </si>
  <si>
    <t>Sun</t>
  </si>
  <si>
    <t>Mon</t>
  </si>
  <si>
    <t>Tue</t>
  </si>
  <si>
    <t>Wed</t>
  </si>
  <si>
    <t>Thu</t>
  </si>
  <si>
    <t>Fri</t>
  </si>
  <si>
    <t>Sat</t>
  </si>
  <si>
    <t>PST End Date</t>
  </si>
  <si>
    <t>OFF</t>
  </si>
  <si>
    <t>C1</t>
  </si>
  <si>
    <t>C2</t>
  </si>
  <si>
    <t>C3</t>
  </si>
  <si>
    <t>C4</t>
  </si>
  <si>
    <t>C5</t>
  </si>
  <si>
    <t>C6</t>
  </si>
  <si>
    <t>C7</t>
  </si>
  <si>
    <t>PST 1</t>
  </si>
  <si>
    <t>PST 2</t>
  </si>
  <si>
    <t>PST 3</t>
  </si>
  <si>
    <t>PST 4</t>
  </si>
  <si>
    <t>PST 5</t>
  </si>
  <si>
    <t>PST 6</t>
  </si>
  <si>
    <t>PST 7</t>
  </si>
  <si>
    <t>PST 8</t>
  </si>
  <si>
    <t>PST 9</t>
  </si>
  <si>
    <t>PST 10</t>
  </si>
  <si>
    <t>PST 11</t>
  </si>
  <si>
    <t>PST 12</t>
  </si>
  <si>
    <t>PST 13</t>
  </si>
  <si>
    <t>PST 14</t>
  </si>
  <si>
    <t>PST 15</t>
  </si>
  <si>
    <t>PST 16</t>
  </si>
  <si>
    <t>PST 17</t>
  </si>
  <si>
    <t>PST 18</t>
  </si>
  <si>
    <t>OJT 1</t>
  </si>
  <si>
    <t>OJT 2</t>
  </si>
  <si>
    <t>OJT 3</t>
  </si>
  <si>
    <t>OJT 4</t>
  </si>
  <si>
    <t>OJT 5</t>
  </si>
  <si>
    <t>OJT 6</t>
  </si>
  <si>
    <t>OJT 7</t>
  </si>
  <si>
    <t>OJT 8</t>
  </si>
  <si>
    <t>OJT 9</t>
  </si>
  <si>
    <t>OJT 10</t>
  </si>
  <si>
    <t>RAMP 1</t>
  </si>
  <si>
    <t>RAMP 2</t>
  </si>
  <si>
    <t>RAMP 3</t>
  </si>
  <si>
    <t>RAMP 4</t>
  </si>
  <si>
    <t>RAMP 5</t>
  </si>
  <si>
    <t>RAMP 6</t>
  </si>
  <si>
    <t>RAMP 7</t>
  </si>
  <si>
    <t>RAMP 8</t>
  </si>
  <si>
    <t>RAMP 9</t>
  </si>
  <si>
    <t>RAMP 10</t>
  </si>
  <si>
    <t>RAMP 11</t>
  </si>
  <si>
    <t>RAMP 12</t>
  </si>
  <si>
    <t>RAMP 13</t>
  </si>
  <si>
    <t>RAMP 14</t>
  </si>
  <si>
    <t>RAMP 15</t>
  </si>
  <si>
    <t>RAMP 16</t>
  </si>
  <si>
    <t>RAMP 17</t>
  </si>
  <si>
    <t>RAMP 18</t>
  </si>
  <si>
    <t>RAMP 19</t>
  </si>
  <si>
    <t>RAMP 20</t>
  </si>
  <si>
    <t>RAMP 21</t>
  </si>
  <si>
    <t>RAMP 22</t>
  </si>
  <si>
    <t>RAMP 23</t>
  </si>
  <si>
    <t>RAMP 24</t>
  </si>
  <si>
    <t>RAMP 25</t>
  </si>
  <si>
    <t>RAMP 26</t>
  </si>
  <si>
    <t>RAMP 27</t>
  </si>
  <si>
    <t>RAMP 28</t>
  </si>
  <si>
    <t>RAMP 29</t>
  </si>
  <si>
    <t>RAMP 30</t>
  </si>
  <si>
    <t>RAMP 31</t>
  </si>
  <si>
    <t>RAMP 32</t>
  </si>
  <si>
    <t>RAMP 33</t>
  </si>
  <si>
    <t>RAMP 34</t>
  </si>
  <si>
    <t>RAMP 35</t>
  </si>
  <si>
    <t>RAMP 36</t>
  </si>
  <si>
    <t>RAMP 37</t>
  </si>
  <si>
    <t>RAMP 38</t>
  </si>
  <si>
    <t>RAMP 39</t>
  </si>
  <si>
    <t>RAMP 40</t>
  </si>
  <si>
    <t>HTO</t>
  </si>
  <si>
    <t>STEADY</t>
  </si>
  <si>
    <t>Certification</t>
  </si>
  <si>
    <t>Fax Cert Readiness</t>
  </si>
  <si>
    <t>Day 7</t>
  </si>
  <si>
    <t>Phone Cert Readiness</t>
  </si>
  <si>
    <t>Day 14</t>
  </si>
  <si>
    <t>OJT Readiness</t>
  </si>
  <si>
    <t>Day 15</t>
  </si>
  <si>
    <t>Criteria</t>
  </si>
  <si>
    <t>Amount</t>
  </si>
  <si>
    <t>Awarding Due</t>
  </si>
  <si>
    <t>DVO Batch 1</t>
  </si>
  <si>
    <t>DVO Batch 2</t>
  </si>
  <si>
    <t>QC Batch 3</t>
  </si>
  <si>
    <t>CEB Batch 4</t>
  </si>
  <si>
    <t>Attendance: 40%
Final Assessment/Tollgate: 60%</t>
  </si>
  <si>
    <t>PST1</t>
  </si>
  <si>
    <t>Faith Desponte</t>
  </si>
  <si>
    <t>Hannah Mata</t>
  </si>
  <si>
    <t>Felix, Ferrer</t>
  </si>
  <si>
    <t>Phone and Fax</t>
  </si>
  <si>
    <t>Attendance: 40%
Assessment (Midterm A and B and Final Assessment): 30%
CRE (Fax and Phones) 30%</t>
  </si>
  <si>
    <t>PST18</t>
  </si>
  <si>
    <t>Laarni Galido</t>
  </si>
  <si>
    <t>Anna Lantud</t>
  </si>
  <si>
    <t>Highest score in Nesting Scorecard</t>
  </si>
  <si>
    <t>OJT10</t>
  </si>
  <si>
    <t>Stage</t>
  </si>
  <si>
    <t>Task</t>
  </si>
  <si>
    <t>Lead Coach</t>
  </si>
  <si>
    <t>Supporting Coach</t>
  </si>
  <si>
    <t>Acquiring Supervisor</t>
  </si>
  <si>
    <t>Ops Manager</t>
  </si>
  <si>
    <t>Training Supervisor</t>
  </si>
  <si>
    <t xml:space="preserve">Sr Tr Manager </t>
  </si>
  <si>
    <t>Director</t>
  </si>
  <si>
    <t>RA</t>
  </si>
  <si>
    <t>Readiness</t>
  </si>
  <si>
    <t>Asset Bundling Request</t>
  </si>
  <si>
    <t>A</t>
  </si>
  <si>
    <t>I</t>
  </si>
  <si>
    <t>Responsible</t>
  </si>
  <si>
    <t>Readiness Call / Meeting</t>
  </si>
  <si>
    <t>Accountable</t>
  </si>
  <si>
    <t>Training Calendar Upload</t>
  </si>
  <si>
    <t>Support</t>
  </si>
  <si>
    <t>HAM Requests</t>
  </si>
  <si>
    <t>Consulted</t>
  </si>
  <si>
    <t>BSL Tracker</t>
  </si>
  <si>
    <t>Informed</t>
  </si>
  <si>
    <t>RITM Request</t>
  </si>
  <si>
    <t>Nexidia, and IVR Request</t>
  </si>
  <si>
    <t>Collate Demographic Data</t>
  </si>
  <si>
    <t>Learning Request, Offering Request and Mass Enrollment</t>
  </si>
  <si>
    <t>Process Training</t>
  </si>
  <si>
    <t>Send Welcome Email/Outlook invite to necessary parties</t>
  </si>
  <si>
    <t>Training Goal Agreement</t>
  </si>
  <si>
    <t>Prepare class dashboard</t>
  </si>
  <si>
    <t>A / C</t>
  </si>
  <si>
    <t>Set up daily touchbase call with Ops</t>
  </si>
  <si>
    <t>Update Daily Attendance on SP</t>
  </si>
  <si>
    <t>Update Daily Training Report in Training Dashboard and send EOD</t>
  </si>
  <si>
    <t>Schedule and invite CE, Escalation and Ops for talk</t>
  </si>
  <si>
    <t>Update Trainee LH Tagging</t>
  </si>
  <si>
    <t>Create and save Monthly scorecard for class on SP</t>
  </si>
  <si>
    <t>Send/ Update Weekly EWS</t>
  </si>
  <si>
    <t>Trainee Lunch/Meal Break Adherence</t>
  </si>
  <si>
    <t>System Testing and Outages Monitoring</t>
  </si>
  <si>
    <t>Fax Certification</t>
  </si>
  <si>
    <t>Floor Walk - Fax Certification</t>
  </si>
  <si>
    <t>CRE Certification</t>
  </si>
  <si>
    <t>Floor Walk - CRE Certification</t>
  </si>
  <si>
    <t>Engagement Activities</t>
  </si>
  <si>
    <t>Conduct weekly Facilitator Observations</t>
  </si>
  <si>
    <t xml:space="preserve">1-on-1 Coaching with Trainers </t>
  </si>
  <si>
    <t>Scorecard Discussion with Trainer and Coaches</t>
  </si>
  <si>
    <t xml:space="preserve">Attrition Coaching/Intervention </t>
  </si>
  <si>
    <t>Attend Internal Team Meeting</t>
  </si>
  <si>
    <t>Allsec-Related Tasks
*PTO Requests
*Exception Handling
*Manual Correction
*OT Approvals
*Shift Correction
*Absconding and Separation</t>
  </si>
  <si>
    <t>*GSS and LH Transfer
Separation on LH</t>
  </si>
  <si>
    <t>Internal Daily Performance Calls (Prep for Daily Perf Call with Business Directors)</t>
  </si>
  <si>
    <t>Coaching and NTE/NOD issuance</t>
  </si>
  <si>
    <t>Learn Award Nominations</t>
  </si>
  <si>
    <t>OJT/Nesting</t>
  </si>
  <si>
    <t>OJT Debrief Sessions</t>
  </si>
  <si>
    <t>FAQ Tracking</t>
  </si>
  <si>
    <t>Weekly Audit 2 calls per agent and upload it in Call Audit Tool</t>
  </si>
  <si>
    <t>IDP Coaching and upload on pforms</t>
  </si>
  <si>
    <t>Daily NPS and FCR Scrubbing</t>
  </si>
  <si>
    <t>NPS Recovery call back</t>
  </si>
  <si>
    <t>AHT Outliers Audit</t>
  </si>
  <si>
    <t>Daily/ weekly performance scorecard</t>
  </si>
  <si>
    <t>NPS nonpromoter coaching</t>
  </si>
  <si>
    <t>Phone Audit, ERA and Dashboard Reporting</t>
  </si>
  <si>
    <t>As Needed</t>
  </si>
  <si>
    <t>Coach and Intern Screening</t>
  </si>
  <si>
    <t>Prepare data for Weekly Training Review with Ops</t>
  </si>
  <si>
    <t>Data for Daily Performance Calls with the Business Directors</t>
  </si>
  <si>
    <t>FGD with the class</t>
  </si>
  <si>
    <t>Transport No Show Review (BCP)</t>
  </si>
  <si>
    <t>Secure approvals</t>
  </si>
  <si>
    <t>LS MIS Files- Hiring Status, Throughput, Weekly MIS, MTD MIS,</t>
  </si>
  <si>
    <t>Update Weekly MIS File on SP</t>
  </si>
  <si>
    <t>Update Training Readiness Tool Weekly</t>
  </si>
  <si>
    <t>Interns Tracking- Monthly</t>
  </si>
  <si>
    <t>Monthly QVC Review</t>
  </si>
  <si>
    <t>Monthly EWF Budget Review</t>
  </si>
  <si>
    <t>Forecasting 2+10, 5+7 etc.</t>
  </si>
  <si>
    <t xml:space="preserve">TASK </t>
  </si>
  <si>
    <t>REMARKS</t>
  </si>
  <si>
    <t xml:space="preserve">ACTION ITEM </t>
  </si>
  <si>
    <t>New hire process training</t>
  </si>
  <si>
    <t xml:space="preserve">Support </t>
  </si>
  <si>
    <t>SMEs will facilitate NH class in the absence of training intern.</t>
  </si>
  <si>
    <r>
      <t xml:space="preserve">Refresher training </t>
    </r>
    <r>
      <rPr>
        <i/>
        <sz val="10"/>
        <color theme="1"/>
        <rFont val="Arial Narrow"/>
        <family val="2"/>
      </rPr>
      <t>(6 months up LOA, loaned to other business)</t>
    </r>
  </si>
  <si>
    <t>LS will conduct the training following the onshore agenda.</t>
  </si>
  <si>
    <t xml:space="preserve">SME to share support allocation and PTO calendar for coverage </t>
  </si>
  <si>
    <r>
      <t>Refresher training</t>
    </r>
    <r>
      <rPr>
        <i/>
        <sz val="10"/>
        <color theme="1"/>
        <rFont val="Arial Narrow"/>
        <family val="2"/>
      </rPr>
      <t xml:space="preserve"> (3-5 months LOA, ML)</t>
    </r>
  </si>
  <si>
    <t>LS to support SMEs if no available trainer to conduct the training.</t>
  </si>
  <si>
    <r>
      <t xml:space="preserve">Refresher training </t>
    </r>
    <r>
      <rPr>
        <i/>
        <sz val="10"/>
        <color theme="1"/>
        <rFont val="Arial Narrow"/>
        <family val="2"/>
      </rPr>
      <t>(1-2 months LOA)</t>
    </r>
  </si>
  <si>
    <t>Upskill training - PANDA</t>
  </si>
  <si>
    <t>LS to conduct the training.</t>
  </si>
  <si>
    <t>Upskill training - Ancillary</t>
  </si>
  <si>
    <t>Ancillary SMEs to conduct the training.</t>
  </si>
  <si>
    <t>Trainers to be trained and exposed to Ancillary</t>
  </si>
  <si>
    <t>TiDVids PKT</t>
  </si>
  <si>
    <t xml:space="preserve">LS will collaborate w/ SMEs in uploading in PBM Orx Training Portal 
</t>
  </si>
  <si>
    <t xml:space="preserve">Weekly meeting w/  LS &amp; SME </t>
  </si>
  <si>
    <t>Ancillary sup PKT</t>
  </si>
  <si>
    <t xml:space="preserve">Creation, Roll out, Monitoring, Reporting </t>
  </si>
  <si>
    <t>Ancillary techs PKT</t>
  </si>
  <si>
    <t xml:space="preserve">Informed </t>
  </si>
  <si>
    <t>Ramp virtual support and floorwalk</t>
  </si>
  <si>
    <t>LS can support the coaches or SMEs if needed.</t>
  </si>
  <si>
    <t>Ramp activities - Refresher</t>
  </si>
  <si>
    <t>In the absence of trainer aligned during ramp, lead coach will conduct the refresher sessions.</t>
  </si>
  <si>
    <t>Ramp activities - SBL</t>
  </si>
  <si>
    <t>In the absence of trainer, lead coach will conduct the SBL.</t>
  </si>
  <si>
    <t>Process updates and mailer</t>
  </si>
  <si>
    <t>LS can send mailers if needed.</t>
  </si>
  <si>
    <t>LS to send mailer reminder - TBD for topics</t>
  </si>
  <si>
    <t>Top IO, NPS and QA refresher</t>
  </si>
  <si>
    <t>LS can conduct refresher session if needed.</t>
  </si>
  <si>
    <t xml:space="preserve">Virtual support chat </t>
  </si>
  <si>
    <t xml:space="preserve">LS as additional support for VS  </t>
  </si>
  <si>
    <t xml:space="preserve">Mid Shift ( 10pm - 12am  local) OPS suggestion 
Alleah to share VS support allocation </t>
  </si>
  <si>
    <t>TNA training needs analysis activities for outliers</t>
  </si>
  <si>
    <t>LS to conduct required training activities.</t>
  </si>
  <si>
    <t>QA calibration</t>
  </si>
  <si>
    <t>LS to participate in the calib sessions.</t>
  </si>
  <si>
    <t xml:space="preserve">
walkthrough,setting of expectations: form to use  
frequency &amp; monitoring  - pending c/o SME
</t>
  </si>
  <si>
    <t xml:space="preserve">Coach and Intern Selection </t>
  </si>
  <si>
    <t xml:space="preserve">Accelerate &amp; POET Certification (Coaches) , Accelerate, POET &amp; OGA WTT for Interns </t>
  </si>
  <si>
    <t>Overall Training Materials  (refresher, upskill)</t>
  </si>
  <si>
    <r>
      <t xml:space="preserve">Way Forward - Ancillary materials </t>
    </r>
    <r>
      <rPr>
        <b/>
        <sz val="10"/>
        <color rgb="FF000000"/>
        <rFont val="Arial Narrow"/>
        <family val="2"/>
      </rPr>
      <t xml:space="preserve">Q3 </t>
    </r>
  </si>
  <si>
    <t xml:space="preserve">LS Creation of Training Materials for training agenda for employees who' are away 1 mo. / 3 mos. </t>
  </si>
  <si>
    <t xml:space="preserve">Training Materials - Process Updates during NH Agenda  </t>
  </si>
  <si>
    <t xml:space="preserve">LS to join the weekly process update meeting with SME team </t>
  </si>
  <si>
    <t xml:space="preserve">Weekly Support and LS Utilization </t>
  </si>
  <si>
    <t>LS and SME to send  weekly utilization  via outlook</t>
  </si>
  <si>
    <t xml:space="preserve">Domain Expert  - NH Training Visitation </t>
  </si>
  <si>
    <t xml:space="preserve">DE to visit NH class for feedback purposes. Frequency TBD </t>
  </si>
  <si>
    <t xml:space="preserve">Frequency TBD
Recommendation: Weekly (from CORE to OJT) </t>
  </si>
  <si>
    <t xml:space="preserve">Weekly touchbase of LS and SME Leads </t>
  </si>
  <si>
    <t xml:space="preserve">Every Monday, 9:00 am - 9:30 am CST 
for execution and monitoring </t>
  </si>
  <si>
    <t>Project Name</t>
  </si>
  <si>
    <t>Onshore Leader</t>
  </si>
  <si>
    <t>HC Needed</t>
  </si>
  <si>
    <t>Voice/ Non-Voice / Blended</t>
  </si>
  <si>
    <t>Description</t>
  </si>
  <si>
    <t>Sub Process 1</t>
  </si>
  <si>
    <t>Sub Process 2</t>
  </si>
  <si>
    <t>Sub Process 3</t>
  </si>
  <si>
    <t>Questionnaire</t>
  </si>
  <si>
    <t>Training Details</t>
  </si>
  <si>
    <t>Readout PPT</t>
  </si>
  <si>
    <t>ORX M3P (Medicare Prescription Payment) PBM Program</t>
  </si>
  <si>
    <t>Heidi Olson, Tyler Pieper, Kasey Olson</t>
  </si>
  <si>
    <t>1 SG 25</t>
  </si>
  <si>
    <t>Non-Voice</t>
  </si>
  <si>
    <t>"The process involves applying M3P payments to members' accounts. This includes accessing the bank's website to review check images and determine the correct account for payment application. Payments are processed by moving them from general suspense accounts to members' accounts, and then transferring the funds from ""on account"" status to open receivables.
Non-voice work type
Customers consist of UHC and Optum
Upstream processes involve accessing various systems, such as the Wells Fargo bank site, to research payments. All payments must be applied with complete accuracy to members' accounts, as they are connected to a Performance Guarantee.  "</t>
  </si>
  <si>
    <t> Assessment Questionnaire 2026 M3P RCM v1.0</t>
  </si>
  <si>
    <t>1 week PST
1 week OJT
4 weeks Ramp</t>
  </si>
  <si>
    <t>Global Governance Review 7088 for this engagement is DENIED - Requirements Not Met.</t>
  </si>
  <si>
    <t>ORx Government Program Ops</t>
  </si>
  <si>
    <t>Jean Hawkins, Paul Olson</t>
  </si>
  <si>
    <t>7 SG 26</t>
  </si>
  <si>
    <t xml:space="preserve"> Assessment Questionnaire 2026 - GP Regulated Operations v.10</t>
  </si>
  <si>
    <t>Alison Metzer</t>
  </si>
  <si>
    <t>2 SG 26 + 1 buffer</t>
  </si>
  <si>
    <t>Explanation of Benefits, Welcome Kit ID, EGWP Marketing Materials​</t>
  </si>
  <si>
    <r>
      <rPr>
        <b/>
        <sz val="11"/>
        <color theme="1"/>
        <rFont val="Arial Narrow"/>
        <family val="2"/>
      </rPr>
      <t xml:space="preserve">EOB
</t>
    </r>
    <r>
      <rPr>
        <sz val="11"/>
        <rFont val="Arial Narrow"/>
        <family val="2"/>
      </rPr>
      <t>Scope of Work</t>
    </r>
    <r>
      <rPr>
        <sz val="11"/>
        <color theme="1"/>
        <rFont val="Arial Narrow"/>
        <family val="2"/>
      </rPr>
      <t xml:space="preserve">
Template build and maintenance in english and required alternate languages
Validation of claim, benefit, and member information
Quality checks for accuracy, formatting, and compliance
Distribution of EOBs via print and/or digital channels
Handling of exceptions, reprints, and corrections
Reporting on quality and timeliness
How the Work Is Performed
Claim data is received from upstream adjudication systems
EOBs are produced using approved document generation platforms and templates with vendor delegation
Data files are QA'd each month by the team
Quality review occurs prior to release to ensure regulatory and contractual compliance
High Complexity
This work is high complexity due to non‑standardized EOB templates that vary by product, plan, and state, requiring interpretation rather than repeatable processing. Medicare benefit complexity adds additional risk, including multiple benefit phases, CMS coordination, and heightened regulatory scrutiny.
Errors have significant regulatory and member impact, driving increased appeals, grievances, and compliance exposure. The process also has a high exception rate, requiring experienced staff, and strong downstream influence on member inquiries, appeals, and provider disputes.
Overall, the work requires tenured knowledge, deep benefit expertise, and rigorous quality controls, making it more analytical than transactional.
</t>
    </r>
  </si>
  <si>
    <r>
      <rPr>
        <b/>
        <sz val="11"/>
        <color theme="1"/>
        <rFont val="Arial Narrow"/>
        <family val="2"/>
      </rPr>
      <t>Welcome Kit ID</t>
    </r>
    <r>
      <rPr>
        <sz val="11"/>
        <color theme="1"/>
        <rFont val="Arial Narrow"/>
        <family val="2"/>
      </rPr>
      <t xml:space="preserve">
Scope of Work
Intake of enrollment and eligibility data
Validation of member demographic and plan information
Generation of Welcome Kits and ID Cards using approved templates
Quality checks for accuracy and completeness
Distribution via print and/or digital channels
Handling of reprints, corrections, and address updates
How the Work Is Performed
Data is sourced from upstream enrollment and eligibility systems
Materials are generated through document and card production platforms
Processing follows documented SOPs with defined SLAs
Level of Complexity
Moderate Complexity
Template‑driven
Primarily demographic and enrollment data</t>
    </r>
  </si>
  <si>
    <r>
      <rPr>
        <b/>
        <sz val="11"/>
        <color theme="1"/>
        <rFont val="Arial Narrow"/>
        <family val="2"/>
      </rPr>
      <t>EGWP Marketing Materials</t>
    </r>
    <r>
      <rPr>
        <sz val="11"/>
        <color theme="1"/>
        <rFont val="Arial Narrow"/>
        <family val="2"/>
      </rPr>
      <t xml:space="preserve">
Scope of Work
Intake of approved marketing content and campaign requirements
Validation of member, group, and plan attributes for correct material assignment
Assembly and generation of EGWP marketing materials using approved templates
Quality checks for accuracy, branding, and regulatory compliance
Distribution via print and/or digital channels
Management of reprints, corrections, and distribution issues
Meet with Employer Groups to discuss materials
How the Work Is Performed
Work is template-driven and rules-based
Data inputs come from enrollment, group, and plan configuration systems
Materials are produced using marketing and document generation platforms
Processing follows documented SOPs and CMS marketing guidelines and templates
Exceptions are routed through defined review and escalation paths</t>
    </r>
  </si>
  <si>
    <t> Assessment Questionnaire 2026_Gov Prog Client Cons Comm Ops.xlsx</t>
  </si>
  <si>
    <t>Process Training to start on the Week of 1 June 2026
OJT to start of the Week of 15 June 2026
Ramp to start on the Week of 29 June 2026
Steady State to start on the Week of 13 July 2026</t>
  </si>
  <si>
    <t>For Implementation</t>
  </si>
  <si>
    <t>ORx Govt Prog Client Cons Comm Ops_Solution-Readout_v1.0.pptx</t>
  </si>
  <si>
    <t>Shelbie Reyer, Mallory Brown</t>
  </si>
  <si>
    <t>5 SG 23 + 1 buffer
1 SG 24 (SME)</t>
  </si>
  <si>
    <t>Review patient charts and payer requirements to determine whether
existing clinical documentation meets PA or reauthorization criteria,
Identify gaps in required clinicals based on therapy, payer, and timing of
PA expiration, Prepare and validate clinical documentation so PA teams
can submit clean, complete authorization requests, Support PA quality
by reducing rework, denials, and submission delays tied to incomplete
clinicals.</t>
  </si>
  <si>
    <t>Medical Records Team (MRT) – Clinical Documentation Support for PA and Reauthorization.  The process focuses on ensuring complete, valid, and payer‑appropriate clinical documentation is available to support prior authorizations (PA) and PA reauthorizations for infusion patients within Central Intake (OIS). MRT acts as the centralized owner for confirming and obtaining required clinical records so downstream PA submission can occur without delay.
Scope of work: Review patient charts and payer requirements to determine whether existing clinical documentation meets PA or reauthorization criteria, Identify gaps in required clinicals based on therapy, payer, and timing of PA expiration, Prepare and validate clinical documentation so PA teams can submit clean, complete authorization requests, Support PA quality by reducing rework, denials, and submission delays tied to incomplete clinicals
How is the work performed: MRT work is typically triggered in advance of PA expiration, when a task opens to confirm whether clinical documentation is still valid, Team members review the patient’s electronic medical record alongside payer‑specific requirements to assess documentation sufficiency
Level of Complexity: Moderate to High - Work requires interpretation of payer‑specific clinical requirements rather than simple document collection, Clinical needs vary by therapy, payer, and authorization type, increasing decision‑making complexity, Timing sensitivity is high, particularly for reauthorizations tied to expiring PAs</t>
  </si>
  <si>
    <t>Assessment Questionnaire 2026 - MRT_v1.0.xlsx</t>
  </si>
  <si>
    <t>New Employee Orientation is
on 22 May 2026​
Process Training is on the
Week 25 May 2026​
OJT is on the Week of 1 June
2026​
Ramp is on the Week of 8
June 2026​
Steady State is on</t>
  </si>
  <si>
    <t>ORx Medical Records Team_Solution-Readout_v1.0.pptx</t>
  </si>
  <si>
    <t>Year Implemented</t>
  </si>
  <si>
    <t>Target KPI</t>
  </si>
  <si>
    <t>Project Owner</t>
  </si>
  <si>
    <t>Link</t>
  </si>
  <si>
    <t>Details</t>
  </si>
  <si>
    <t>Future Plan/ Update</t>
  </si>
  <si>
    <t>ORx PA Decision Tree Migration to Pathways</t>
  </si>
  <si>
    <t>One-stop shop web-based program that 
combines process steps and corresponding spiels aiming to reduce handle time and improve new hire development on process familiarity.</t>
  </si>
  <si>
    <t>AHT, Quality, NPS</t>
  </si>
  <si>
    <t>OGA Optum Training + Ops Leads/SMEs</t>
  </si>
  <si>
    <t>Adaptive :- https://oga-learningsolutions.optum.com/ContactCenterAdaptivePathway/
Basic:- https://oga-learningsolutions.optum.com/ContactCenterBasicPathway/</t>
  </si>
  <si>
    <r>
      <rPr>
        <b/>
        <sz val="11"/>
        <color theme="1"/>
        <rFont val="Arial Narrow"/>
        <family val="2"/>
      </rPr>
      <t>Adaptive Pathways</t>
    </r>
    <r>
      <rPr>
        <sz val="11"/>
        <color theme="1"/>
        <rFont val="Arial Narrow"/>
        <family val="2"/>
      </rPr>
      <t xml:space="preserve">
1. PANDA Provider
2. PANDA Internal/Client Call Flow
3. PANDA Handling Non-Provider Calls
</t>
    </r>
    <r>
      <rPr>
        <b/>
        <sz val="11"/>
        <color theme="1"/>
        <rFont val="Arial Narrow"/>
        <family val="2"/>
      </rPr>
      <t>Basic Pathways</t>
    </r>
    <r>
      <rPr>
        <sz val="11"/>
        <color theme="1"/>
        <rFont val="Arial Narrow"/>
        <family val="2"/>
      </rPr>
      <t xml:space="preserve">
1. PBM - PA PANDA Fax
2. PBM - PA PANDA Phones</t>
    </r>
  </si>
  <si>
    <r>
      <t xml:space="preserve">1. </t>
    </r>
    <r>
      <rPr>
        <b/>
        <sz val="11"/>
        <color theme="1"/>
        <rFont val="Arial Narrow"/>
        <family val="2"/>
      </rPr>
      <t xml:space="preserve">Denial Pathways </t>
    </r>
    <r>
      <rPr>
        <sz val="11"/>
        <color theme="1"/>
        <rFont val="Arial Narrow"/>
        <family val="2"/>
      </rPr>
      <t xml:space="preserve">specific to PA Req, Med Nec, QL, NF, Plan Ex, Non FDA - completed; need to be SME review
2. </t>
    </r>
    <r>
      <rPr>
        <b/>
        <sz val="11"/>
        <color theme="1"/>
        <rFont val="Arial Narrow"/>
        <family val="2"/>
      </rPr>
      <t xml:space="preserve">CMM Pathways </t>
    </r>
    <r>
      <rPr>
        <sz val="11"/>
        <color theme="1"/>
        <rFont val="Arial Narrow"/>
        <family val="2"/>
      </rPr>
      <t>- Pending due to movement to Surescripts</t>
    </r>
  </si>
  <si>
    <t>Zenarate Stories</t>
  </si>
  <si>
    <t>Zenarate is an AI-powered simulation and coaching platform designed to train and enhance the performance of frontline agents through realistic conversation and software simulations. In Prior Auth, stories were created to practice for Authentication.</t>
  </si>
  <si>
    <t>Onshore OET (Ashley Butler team)
OGA Optum Training provides referenced materials and content.</t>
  </si>
  <si>
    <t>https://uhc.zenarate.com/zen-app/assignments/#/preview/4146
https://uhc.zenarate.com/zen-app/assignments/#/preview/4830</t>
  </si>
  <si>
    <t>Member Authentication - IVR
Member Authentication - IVR Non-Matched
Provider Authentication - IVR
Provider Authentication - IVR Differ Fax#
Pharmacy Authentication - IVR</t>
  </si>
  <si>
    <t xml:space="preserve">NextZen AI - stories that include simulation and QA scoring.
&gt;Simulation functionality has been delayed as per Ashley Butler. </t>
  </si>
  <si>
    <t>Pending SME Review (Zen Stories)
Check Status-Approved + PA Initiation (GenPA) - Non-Prepopulated Information - Zenarate Learning
Check Status-Denied (Plan Exclusion - MEDD) Refax - Prepopulated Information - Zenarate Learning
Check Status-Approved - Non Prepopulated Information - Zenarate Learning
Check Status-Denied (Formulary Alternatives - COMM) - Provider De Escalation
Check Status Denied - QL + Transfer (Part D)</t>
  </si>
  <si>
    <t>PANDA Training Environment</t>
  </si>
  <si>
    <t>PANDA similator wherein clerks can navigate and create dummy cases.</t>
  </si>
  <si>
    <t>Navigation, Quality, AHT</t>
  </si>
  <si>
    <r>
      <t xml:space="preserve">Pending </t>
    </r>
    <r>
      <rPr>
        <b/>
        <sz val="11"/>
        <color theme="1"/>
        <rFont val="Arial Narrow"/>
        <family val="2"/>
      </rPr>
      <t xml:space="preserve">Skillable </t>
    </r>
    <r>
      <rPr>
        <sz val="11"/>
        <color theme="1"/>
        <rFont val="Arial Narrow"/>
        <family val="2"/>
      </rPr>
      <t xml:space="preserve">access; no update this week
</t>
    </r>
    <r>
      <rPr>
        <b/>
        <sz val="11"/>
        <color theme="1"/>
        <rFont val="Arial Narrow"/>
        <family val="2"/>
      </rPr>
      <t>Alternative:</t>
    </r>
    <r>
      <rPr>
        <sz val="11"/>
        <color theme="1"/>
        <rFont val="Arial Narrow"/>
        <family val="2"/>
      </rPr>
      <t xml:space="preserve"> Fax Simulator</t>
    </r>
  </si>
  <si>
    <t>PBM Revamp</t>
  </si>
  <si>
    <t xml:space="preserve">2025 - This project aims to incorporate ELITE modules in the existing PBM agenda and aims to shorten the training duration from 10 days (6 days PBM + 4 days comms) to 5 days by converting some modules to web-based training. Collectively, the new agenda is renamed as CORE (Communications and Operational Readiness Training).​
</t>
  </si>
  <si>
    <t>Quality, NPS, AHT</t>
  </si>
  <si>
    <t>https://uhgazure.sharepoint.com/sites/OGSPAPhilippines/Shared%20Documents/Forms/AllItems.aspx?id=%2Fsites%2FOGSPAPhilippines%2FShared%20Documents%2FPA%20Support%20Team%2FA%20Training%20Agenda%2FPBM%20Curriculum%20and%20TR%20Materials&amp;viewid=df4d6e83%2Da1b3%2D4d27%2Da01f%2D78c1ab31bf76&amp;viewpath=%2Fsites%2FOGSPAPhilippines%2FShared%20Documents%2FForms%2FAllItems%2Easpx</t>
  </si>
  <si>
    <t>2025 - 2 days comms + 3 days PBM + 1 day mock call</t>
  </si>
  <si>
    <r>
      <t xml:space="preserve">2026 - The project aims to revamp the material based on the lessons learned, trainees' and leaders' feedback from 2025. Assertiveness training will also be incorporated to better prepare the clerks for denial calls. Target - 2 days comms, 5 days PBM. </t>
    </r>
    <r>
      <rPr>
        <b/>
        <sz val="11"/>
        <color theme="1"/>
        <rFont val="Arial Narrow"/>
        <family val="2"/>
      </rPr>
      <t>Status - Completed</t>
    </r>
    <r>
      <rPr>
        <sz val="11"/>
        <color theme="1"/>
        <rFont val="Arial Narrow"/>
        <family val="2"/>
      </rPr>
      <t xml:space="preserve">
Revamp 2: Additional revamp to create </t>
    </r>
    <r>
      <rPr>
        <b/>
        <sz val="11"/>
        <color theme="1"/>
        <rFont val="Arial Narrow"/>
        <family val="2"/>
      </rPr>
      <t xml:space="preserve">10-day agenda </t>
    </r>
    <r>
      <rPr>
        <sz val="11"/>
        <color theme="1"/>
        <rFont val="Arial Narrow"/>
        <family val="2"/>
      </rPr>
      <t>in anticipation for PST training days reduction. - Completed</t>
    </r>
  </si>
  <si>
    <t>Denial 101</t>
  </si>
  <si>
    <t>The projects aims to prepare clerks on how to better handle denial calls by providing suggested scripts and navigating the next steps. This will be added in the PST agenda before the OJT.</t>
  </si>
  <si>
    <t>NPS, Quality (FCR)</t>
  </si>
  <si>
    <t>Ongoing c/o Jam</t>
  </si>
  <si>
    <t>FGD Session</t>
  </si>
  <si>
    <t>Leader Attended (DM and up)</t>
  </si>
  <si>
    <t xml:space="preserve">Date </t>
  </si>
  <si>
    <t>Training Delivery</t>
  </si>
  <si>
    <t>Training Materials</t>
  </si>
  <si>
    <t>Training Pace</t>
  </si>
  <si>
    <t>Pay and Benefits of Optum</t>
  </si>
  <si>
    <t>Other Concerns</t>
  </si>
  <si>
    <t xml:space="preserve">OJT  (Supports/Trainers/Supervisor) </t>
  </si>
  <si>
    <t>KPI Concerns</t>
  </si>
  <si>
    <t>Process</t>
  </si>
  <si>
    <t>Phase</t>
  </si>
  <si>
    <t>Ramp Week</t>
  </si>
  <si>
    <t>Activity</t>
  </si>
  <si>
    <t>Pull Out Time Requirement</t>
  </si>
  <si>
    <t>in Scope</t>
  </si>
  <si>
    <t>Additional Activity</t>
  </si>
  <si>
    <t>Action Needed for Trainers</t>
  </si>
  <si>
    <t>F30</t>
  </si>
  <si>
    <t>Ramp Week 1</t>
  </si>
  <si>
    <t>Material Creation</t>
  </si>
  <si>
    <t>--</t>
  </si>
  <si>
    <t>SBS with Audit Form for the Outliers</t>
  </si>
  <si>
    <t>1. Identify top IO, NPS nonpromoter, QA audit markdown to be included in the refresher topic (nesting)
2. Send email proposal to supervisor for the refresher schedule.</t>
  </si>
  <si>
    <t>Ramp Week 2</t>
  </si>
  <si>
    <t>Refresher 1 (5-item PKT)</t>
  </si>
  <si>
    <t>60 minutes</t>
  </si>
  <si>
    <t>All Agents</t>
  </si>
  <si>
    <t>1. Send email proposal to supervisor for the SBL schedule.
2. Ensure that refresher schedule is plotted and all techs attended.
3. Send refresher completion report to trainer distro and leadership distro.</t>
  </si>
  <si>
    <t>Ramp Week 3</t>
  </si>
  <si>
    <t>SBL 1 / Ops PKT</t>
  </si>
  <si>
    <t>30 minutes</t>
  </si>
  <si>
    <t>1. Send daily completion report together with the challenges and audit scores.</t>
  </si>
  <si>
    <t>Ramp Week 4</t>
  </si>
  <si>
    <t>Reporting</t>
  </si>
  <si>
    <t>1. Share the refresher and SBL result to the leaders with insights and action taken or plan through email.</t>
  </si>
  <si>
    <t>F60</t>
  </si>
  <si>
    <t>Ramp Week 5</t>
  </si>
  <si>
    <r>
      <t>Material Creation</t>
    </r>
    <r>
      <rPr>
        <sz val="11"/>
        <color rgb="FF000000"/>
        <rFont val="Arial Narrow"/>
        <family val="2"/>
      </rPr>
      <t xml:space="preserve"> </t>
    </r>
  </si>
  <si>
    <t>1. Identify top IO, NPS nonpromoter, QA audit markdown to be included in the refresher topic (ramp week 1 - 4)
2. Identify outlier based on NPS, IO and QA (ramp week 1 -4) and ask recommendation from the sup.
3.  Send email proposal to supervisor for the refresher 2 schedule.</t>
  </si>
  <si>
    <t>Ramp Week 6</t>
  </si>
  <si>
    <t>Refresher 2 (5-item PKT)</t>
  </si>
  <si>
    <t>Outliers</t>
  </si>
  <si>
    <t>1. Send email proposal to supervisor for the SBL schedule.
2. Ensure that refresher schedule is plotted and all outliers attended.
3. Send refresher completion report to trainer distro and leadership distro.</t>
  </si>
  <si>
    <t>Ramp Week 7</t>
  </si>
  <si>
    <t>SBL 2 / Ops PKT</t>
  </si>
  <si>
    <t>Ramp Week 8</t>
  </si>
  <si>
    <t xml:space="preserve">Reporting </t>
  </si>
  <si>
    <t>Audit + IDP + Coaching</t>
  </si>
  <si>
    <t>2 audits / agent / week</t>
  </si>
  <si>
    <t>Audit + NPS Scrubbing</t>
  </si>
  <si>
    <t>12 / audits / day (bottom quartile)</t>
  </si>
  <si>
    <t>OJT Support</t>
  </si>
  <si>
    <t>Action</t>
  </si>
  <si>
    <t>Frequency</t>
  </si>
  <si>
    <t>Debriefing session</t>
  </si>
  <si>
    <t>Daily (30MINS/ preferably before trainees start taking calls)</t>
  </si>
  <si>
    <t>LS ELITE Trainer</t>
  </si>
  <si>
    <t>LS ELITE</t>
  </si>
  <si>
    <t>LS ELITE Manager, Operations</t>
  </si>
  <si>
    <t>Comms general feedback.</t>
  </si>
  <si>
    <t>Reinforcement of EOP.</t>
  </si>
  <si>
    <t>Comms  supplements- mailers and others.</t>
  </si>
  <si>
    <t>ELITE Refresher</t>
  </si>
  <si>
    <t>Daily (1HR)</t>
  </si>
  <si>
    <t>Topics:</t>
  </si>
  <si>
    <t xml:space="preserve">Day 01- NPS Promoter Mindset </t>
  </si>
  <si>
    <t>Day 02- Comms opportunities based on final mock call and call listening observations.</t>
  </si>
  <si>
    <t>Day 03- Comms opportunities based on final mock call and call listening observations.</t>
  </si>
  <si>
    <t>Day 04- Comms opportunities based on final mock call and call listening observations.</t>
  </si>
  <si>
    <t>Day 05- Comms opportunities based on final mock call and call listening observations.</t>
  </si>
  <si>
    <t>2 call audits and 1 coaching  per trainee/week</t>
  </si>
  <si>
    <t>Week 1</t>
  </si>
  <si>
    <r>
      <t xml:space="preserve">(1) </t>
    </r>
    <r>
      <rPr>
        <b/>
        <sz val="11"/>
        <color theme="1"/>
        <rFont val="Arial Narrow"/>
        <family val="2"/>
      </rPr>
      <t xml:space="preserve">Call 1 </t>
    </r>
    <r>
      <rPr>
        <sz val="11"/>
        <color theme="1"/>
        <rFont val="Arial Narrow"/>
        <family val="2"/>
      </rPr>
      <t>- side-by-side call listening</t>
    </r>
  </si>
  <si>
    <r>
      <t>(2)</t>
    </r>
    <r>
      <rPr>
        <b/>
        <sz val="11"/>
        <color theme="1"/>
        <rFont val="Arial Narrow"/>
        <family val="2"/>
      </rPr>
      <t xml:space="preserve"> Coaching</t>
    </r>
  </si>
  <si>
    <t>Call listening and Coaching</t>
  </si>
  <si>
    <r>
      <t xml:space="preserve">(3) </t>
    </r>
    <r>
      <rPr>
        <b/>
        <sz val="11"/>
        <color theme="1"/>
        <rFont val="Arial Narrow"/>
        <family val="2"/>
      </rPr>
      <t>Call 2</t>
    </r>
    <r>
      <rPr>
        <sz val="11"/>
        <color theme="1"/>
        <rFont val="Arial Narrow"/>
        <family val="2"/>
      </rPr>
      <t xml:space="preserve"> - side-by-side (prioritizing flagged trainees with communication opportunities &amp; those with Non-Promoters</t>
    </r>
  </si>
  <si>
    <t>Week 2</t>
  </si>
  <si>
    <t>Monday-Friday</t>
  </si>
  <si>
    <r>
      <t xml:space="preserve">(1) </t>
    </r>
    <r>
      <rPr>
        <b/>
        <sz val="11"/>
        <color theme="1"/>
        <rFont val="Arial Narrow"/>
        <family val="2"/>
      </rPr>
      <t>Call 1</t>
    </r>
    <r>
      <rPr>
        <sz val="11"/>
        <color theme="1"/>
        <rFont val="Arial Narrow"/>
        <family val="2"/>
      </rPr>
      <t xml:space="preserve"> - Random NICE Call Listening/ Trainee/s that incurred Non-Promoters.</t>
    </r>
  </si>
  <si>
    <r>
      <t xml:space="preserve">(2) </t>
    </r>
    <r>
      <rPr>
        <b/>
        <sz val="11"/>
        <color theme="1"/>
        <rFont val="Arial Narrow"/>
        <family val="2"/>
      </rPr>
      <t>Coaching</t>
    </r>
  </si>
  <si>
    <r>
      <t xml:space="preserve">(3) </t>
    </r>
    <r>
      <rPr>
        <b/>
        <sz val="11"/>
        <color theme="1"/>
        <rFont val="Arial Narrow"/>
        <family val="2"/>
      </rPr>
      <t>Call 2</t>
    </r>
    <r>
      <rPr>
        <sz val="11"/>
        <color theme="1"/>
        <rFont val="Arial Narrow"/>
        <family val="2"/>
      </rPr>
      <t xml:space="preserve"> - Side-by-Side</t>
    </r>
  </si>
  <si>
    <t>Ramp Support</t>
  </si>
  <si>
    <t>Resources Links and additional notes</t>
  </si>
  <si>
    <t>Prio Non-Promoters tagged under Comms.; If none-</t>
  </si>
  <si>
    <r>
      <t xml:space="preserve">(1) </t>
    </r>
    <r>
      <rPr>
        <b/>
        <sz val="11"/>
        <color theme="1"/>
        <rFont val="Arial Narrow"/>
        <family val="2"/>
      </rPr>
      <t>Call 1</t>
    </r>
    <r>
      <rPr>
        <sz val="11"/>
        <color theme="1"/>
        <rFont val="Arial Narrow"/>
        <family val="2"/>
      </rPr>
      <t>: NICE call listening</t>
    </r>
  </si>
  <si>
    <r>
      <t xml:space="preserve">(3) </t>
    </r>
    <r>
      <rPr>
        <b/>
        <sz val="11"/>
        <color theme="1"/>
        <rFont val="Arial Narrow"/>
        <family val="2"/>
      </rPr>
      <t>Call 2:</t>
    </r>
    <r>
      <rPr>
        <sz val="11"/>
        <color theme="1"/>
        <rFont val="Arial Narrow"/>
        <family val="2"/>
      </rPr>
      <t xml:space="preserve"> NICE call listening</t>
    </r>
  </si>
  <si>
    <t>Ramp support duration: 3 weeks</t>
  </si>
  <si>
    <t>1. Member Authentication - IVR</t>
  </si>
  <si>
    <t>1. Guided:  Zenarate - View Video(opens in a new tab)</t>
  </si>
  <si>
    <t>2. Unguided:  Zenarate - View Video(opens in a new tab)</t>
  </si>
  <si>
    <t>2. Member Authentication - IVR Non-Matched</t>
  </si>
  <si>
    <t>1. Guided: Zenarate - View Video(opens in a new tab)</t>
  </si>
  <si>
    <t>3. Provider Authentication - IVR</t>
  </si>
  <si>
    <t>2. Unguided: Zenarate - View Video(opens in a new tab)</t>
  </si>
  <si>
    <t>4. Provider Authentication - IVR Differ Fax#</t>
  </si>
  <si>
    <t>5. Pharmacy Authentication - IVR</t>
  </si>
  <si>
    <t>2. Unguided: Zenarate - View Video</t>
  </si>
  <si>
    <t>ao 7.30</t>
  </si>
  <si>
    <t>LSR</t>
  </si>
  <si>
    <t>LR</t>
  </si>
  <si>
    <t>07/21/26-009831</t>
  </si>
  <si>
    <t>Arch Herbias</t>
  </si>
  <si>
    <t>Eunice Catanyag</t>
  </si>
  <si>
    <t>Lea Fernandez</t>
  </si>
  <si>
    <t>Troi Dolina</t>
  </si>
  <si>
    <t>Jennie Ann Abrsado</t>
  </si>
  <si>
    <t>Raine Viloria</t>
  </si>
  <si>
    <t>Chim Variacion</t>
  </si>
  <si>
    <t>Ronnie Catarata</t>
  </si>
  <si>
    <t>Vic Fuentenegra</t>
  </si>
  <si>
    <t>OLC5125943</t>
  </si>
  <si>
    <t>LSR21349</t>
  </si>
  <si>
    <t>PBM PA - Technician Non-Phone and Phone Gen PA/Part D PANDA New Hire Agenda [3362238]</t>
  </si>
  <si>
    <t xml:space="preserve">LSR21368 </t>
  </si>
  <si>
    <t>OLC5124196</t>
  </si>
  <si>
    <t>Training Room 1</t>
  </si>
  <si>
    <t>Schedule</t>
  </si>
  <si>
    <t>Training Room 2</t>
  </si>
  <si>
    <t>TBA</t>
  </si>
  <si>
    <t>Filinvest TR 11.2</t>
  </si>
  <si>
    <t>Dates</t>
  </si>
  <si>
    <t>8/17 - 8/28</t>
  </si>
  <si>
    <t>7/27 - 8/14</t>
  </si>
  <si>
    <t>Filinvest TR 12.1</t>
  </si>
  <si>
    <t>8/17 - 9/4</t>
  </si>
  <si>
    <t>8/24 - 9/11</t>
  </si>
  <si>
    <t>Filinvest 3&amp;4, TR 18.1</t>
  </si>
  <si>
    <t>9/7 - 9/18</t>
  </si>
  <si>
    <t>Filinvest TR 10.1</t>
  </si>
  <si>
    <t>Filinvest TR 11.1</t>
  </si>
  <si>
    <t>9/7 - 9/25</t>
  </si>
  <si>
    <t>9/28 - 10/9</t>
  </si>
  <si>
    <t>9/21 - 10/9</t>
  </si>
  <si>
    <t>Filinvest TR 9.1</t>
  </si>
  <si>
    <t>10/12 - 10/23</t>
  </si>
  <si>
    <t>Felcris, MP 1</t>
  </si>
  <si>
    <t>Felcris, MP 2</t>
  </si>
  <si>
    <t>9/21 - 10/23</t>
  </si>
  <si>
    <t>10/12 - 11/13</t>
  </si>
  <si>
    <t>Bldg N, Temp Room 3</t>
  </si>
  <si>
    <t>8/10 - 8/21</t>
  </si>
  <si>
    <t>Bldg O, Makabulos</t>
  </si>
  <si>
    <t>Bldg N, Zamora</t>
  </si>
  <si>
    <t>9/14 - 9/25</t>
  </si>
  <si>
    <t>Bldg N, Temp Room 2</t>
  </si>
  <si>
    <t>8/31 - 10/2</t>
  </si>
  <si>
    <t>PR SME / Jay Sabando</t>
  </si>
  <si>
    <t>Bldg N, Gomez</t>
  </si>
  <si>
    <t>9/28 - 10/16</t>
  </si>
  <si>
    <t>9/14 - 10/2</t>
  </si>
  <si>
    <t>9/28 - 10/2</t>
  </si>
  <si>
    <t>10/5 - 10/16</t>
  </si>
  <si>
    <t>Bldg N, Temp Room 1</t>
  </si>
  <si>
    <t>2026 OGA Contractor Tech 2.2.8 DVO</t>
  </si>
  <si>
    <t>2026 OGA Contractor Tech 2.2.9 CEB</t>
  </si>
  <si>
    <t>2026 OGA Contractor Tech 2.2.10 DVO</t>
  </si>
  <si>
    <t>2026 OGA Contractor Tech 2.2.11 QC</t>
  </si>
  <si>
    <t>2026 OGA Perm Tech 2.1.3 QC</t>
  </si>
  <si>
    <t>2026 OGA Perm Tech 2.1.4 PR</t>
  </si>
  <si>
    <t>10/5 - 10/30</t>
  </si>
  <si>
    <t>Bldg O, Silang</t>
  </si>
  <si>
    <t>Bldg N, Burgos</t>
  </si>
  <si>
    <t>10/19 - 11/6</t>
  </si>
  <si>
    <t>Fax Cert SME/Coach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</si>
</sst>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d\-mmm;@"/>
    <numFmt numFmtId="165" formatCode="0.0%"/>
    <numFmt numFmtId="166" formatCode="0_);[Red]\(0\)"/>
    <numFmt numFmtId="167" formatCode="ddd\,\ mmm\ dd\,\ yyyy"/>
    <numFmt numFmtId="168" formatCode="_(* #,##0_);_(* \(#,##0\);_(* &quot;-&quot;??_);_(@_)"/>
    <numFmt numFmtId="169" formatCode="dd\ \-\ mmm\ \-\ yy"/>
    <numFmt numFmtId="170" formatCode="m/d/yy;@"/>
  </numFmts>
  <fonts count="170">
    <font>
      <sz val="11"/>
      <color theme="1"/>
      <name val="Aptos Narrow"/>
      <family val="2"/>
      <scheme val="minor"/>
    </font>
    <font>
      <b/>
      <sz val="10"/>
      <color rgb="FF000000"/>
      <name val="Arial Narrow"/>
      <family val="2"/>
    </font>
    <font>
      <sz val="10"/>
      <color rgb="FF000000"/>
      <name val="Arial Narrow"/>
      <family val="2"/>
    </font>
    <font>
      <sz val="10"/>
      <color theme="1"/>
      <name val="Arial Narrow"/>
      <family val="2"/>
    </font>
    <font>
      <b/>
      <u/>
      <sz val="10"/>
      <color theme="1"/>
      <name val="Arial Narrow"/>
      <family val="2"/>
    </font>
    <font>
      <b/>
      <sz val="10"/>
      <color theme="1"/>
      <name val="Arial Narrow"/>
      <family val="2"/>
    </font>
    <font>
      <sz val="10"/>
      <color theme="2"/>
      <name val="Arial Narrow"/>
      <family val="2"/>
    </font>
    <font>
      <b/>
      <sz val="10"/>
      <color theme="2"/>
      <name val="Arial Narrow"/>
      <family val="2"/>
    </font>
    <font>
      <sz val="10"/>
      <name val="Arial Narrow"/>
      <family val="2"/>
    </font>
    <font>
      <sz val="10"/>
      <color theme="0"/>
      <name val="Arial Narrow"/>
      <family val="2"/>
    </font>
    <font>
      <b/>
      <sz val="11"/>
      <color rgb="FF000000"/>
      <name val="Arial Narrow"/>
      <family val="2"/>
    </font>
    <font>
      <sz val="11"/>
      <color rgb="FF000000"/>
      <name val="Arial Narrow"/>
      <family val="2"/>
    </font>
    <font>
      <sz val="11"/>
      <color rgb="FF323334"/>
      <name val="Arial Narrow"/>
      <family val="2"/>
    </font>
    <font>
      <sz val="11"/>
      <color theme="1"/>
      <name val="Arial Narrow"/>
      <family val="2"/>
    </font>
    <font>
      <b/>
      <sz val="11"/>
      <color theme="1"/>
      <name val="Arial Narrow"/>
      <family val="2"/>
    </font>
    <font>
      <u/>
      <sz val="11"/>
      <color theme="10"/>
      <name val="Aptos Narrow"/>
      <family val="2"/>
      <scheme val="minor"/>
    </font>
    <font>
      <u/>
      <sz val="11"/>
      <color theme="10"/>
      <name val="Arial Narrow"/>
      <family val="2"/>
    </font>
    <font>
      <b/>
      <sz val="18"/>
      <color rgb="FF000000"/>
      <name val="Arial"/>
      <family val="2"/>
    </font>
    <font>
      <sz val="11"/>
      <color theme="1"/>
      <name val="Inherit"/>
    </font>
    <font>
      <b/>
      <sz val="11"/>
      <color theme="1"/>
      <name val="Inherit"/>
    </font>
    <font>
      <sz val="8"/>
      <name val="Aptos Narrow"/>
      <family val="2"/>
      <scheme val="minor"/>
    </font>
    <font>
      <sz val="10"/>
      <color rgb="FFFF0000"/>
      <name val="Arial Narrow"/>
      <family val="2"/>
    </font>
    <font>
      <sz val="8"/>
      <color theme="1"/>
      <name val="Arial Narrow"/>
      <family val="2"/>
    </font>
    <font>
      <sz val="11"/>
      <color rgb="FF000000"/>
      <name val="Inter"/>
      <family val="2"/>
      <charset val="1"/>
    </font>
    <font>
      <sz val="11"/>
      <color rgb="FF000000"/>
      <name val="Calibri"/>
      <family val="2"/>
    </font>
    <font>
      <b/>
      <sz val="10"/>
      <color theme="0"/>
      <name val="Arial Narrow"/>
      <family val="2"/>
    </font>
    <font>
      <sz val="10"/>
      <color theme="9" tint="-0.499984740745262"/>
      <name val="Arial Narrow"/>
      <family val="2"/>
    </font>
    <font>
      <sz val="10"/>
      <color theme="7" tint="-0.499984740745262"/>
      <name val="Arial Narrow"/>
      <family val="2"/>
    </font>
    <font>
      <i/>
      <sz val="10"/>
      <color theme="1"/>
      <name val="Arial Narrow"/>
      <family val="2"/>
    </font>
    <font>
      <b/>
      <sz val="11"/>
      <color rgb="FFCD5937"/>
      <name val="Calibri"/>
      <family val="2"/>
    </font>
    <font>
      <sz val="11"/>
      <color rgb="FFFF0000"/>
      <name val="Arial Narrow"/>
      <family val="2"/>
    </font>
    <font>
      <sz val="11"/>
      <name val="Arial Narrow"/>
      <family val="2"/>
    </font>
    <font>
      <b/>
      <sz val="10"/>
      <name val="Arial Narrow"/>
      <family val="2"/>
    </font>
    <font>
      <sz val="9"/>
      <color theme="2"/>
      <name val="Arial Narrow"/>
      <family val="2"/>
    </font>
    <font>
      <sz val="9"/>
      <color theme="1"/>
      <name val="Arial Narrow"/>
      <family val="2"/>
    </font>
    <font>
      <b/>
      <sz val="10"/>
      <color rgb="FFFF0000"/>
      <name val="Arial Narrow"/>
      <family val="2"/>
    </font>
    <font>
      <sz val="11"/>
      <color rgb="FFFFFFFF"/>
      <name val="Arial Narrow"/>
      <family val="2"/>
    </font>
    <font>
      <b/>
      <u/>
      <sz val="11"/>
      <color theme="1"/>
      <name val="Arial Narrow"/>
      <family val="2"/>
    </font>
    <font>
      <sz val="9"/>
      <color indexed="81"/>
      <name val="Tahoma"/>
      <family val="2"/>
    </font>
    <font>
      <b/>
      <sz val="9"/>
      <color indexed="81"/>
      <name val="Tahoma"/>
      <family val="2"/>
    </font>
    <font>
      <sz val="11"/>
      <color theme="1"/>
      <name val="Aptos Narrow"/>
      <family val="2"/>
      <scheme val="minor"/>
    </font>
    <font>
      <b/>
      <sz val="11"/>
      <color theme="1"/>
      <name val="Aptos Narrow"/>
      <family val="2"/>
      <scheme val="minor"/>
    </font>
    <font>
      <b/>
      <sz val="9"/>
      <color theme="1"/>
      <name val="Arial"/>
      <family val="2"/>
    </font>
    <font>
      <b/>
      <sz val="12"/>
      <color theme="1"/>
      <name val="Arial"/>
      <family val="2"/>
    </font>
    <font>
      <b/>
      <sz val="12"/>
      <color rgb="FF000000"/>
      <name val="Arial"/>
      <family val="2"/>
    </font>
    <font>
      <b/>
      <sz val="10"/>
      <color rgb="FF000000"/>
      <name val="Arial"/>
      <family val="2"/>
    </font>
    <font>
      <sz val="8"/>
      <color rgb="FF000000"/>
      <name val="Arial Narrow"/>
      <family val="2"/>
    </font>
    <font>
      <b/>
      <sz val="8"/>
      <color rgb="FF000000"/>
      <name val="Arial"/>
      <family val="2"/>
    </font>
    <font>
      <sz val="8"/>
      <color rgb="FF000000"/>
      <name val="Arial"/>
      <family val="2"/>
    </font>
    <font>
      <sz val="8"/>
      <color rgb="FF808080"/>
      <name val="Arial"/>
      <family val="2"/>
    </font>
    <font>
      <b/>
      <sz val="8"/>
      <color theme="1"/>
      <name val="Arial"/>
      <family val="2"/>
    </font>
    <font>
      <b/>
      <sz val="8"/>
      <color theme="1"/>
      <name val="Arial Narrow"/>
      <family val="2"/>
    </font>
    <font>
      <sz val="8"/>
      <color theme="1"/>
      <name val="Arial"/>
      <family val="2"/>
    </font>
    <font>
      <b/>
      <sz val="8"/>
      <color rgb="FF000000"/>
      <name val="Arial Narrow"/>
      <family val="2"/>
    </font>
    <font>
      <sz val="10"/>
      <color theme="1"/>
      <name val="Century Gothic"/>
      <family val="2"/>
    </font>
    <font>
      <b/>
      <sz val="10"/>
      <color theme="1"/>
      <name val="Century Gothic"/>
      <family val="2"/>
    </font>
    <font>
      <b/>
      <sz val="10"/>
      <color theme="0"/>
      <name val="Aptos Narrow"/>
      <family val="2"/>
      <scheme val="minor"/>
    </font>
    <font>
      <b/>
      <sz val="10"/>
      <name val="Aptos Narrow"/>
      <family val="2"/>
      <scheme val="minor"/>
    </font>
    <font>
      <b/>
      <sz val="15"/>
      <color theme="1"/>
      <name val="Aptos Narrow"/>
      <family val="2"/>
      <scheme val="minor"/>
    </font>
    <font>
      <b/>
      <sz val="12"/>
      <name val="Arial Narrow"/>
      <family val="2"/>
    </font>
    <font>
      <b/>
      <sz val="12"/>
      <color theme="1"/>
      <name val="Arial Narrow"/>
      <family val="2"/>
    </font>
    <font>
      <sz val="10"/>
      <color rgb="FFE7E6E6"/>
      <name val="Arial Narrow"/>
      <family val="2"/>
    </font>
    <font>
      <sz val="10"/>
      <name val="Arial"/>
      <family val="2"/>
    </font>
    <font>
      <sz val="10"/>
      <name val="Arial"/>
      <family val="2"/>
    </font>
    <font>
      <sz val="8"/>
      <name val="Arial"/>
      <family val="2"/>
    </font>
    <font>
      <b/>
      <sz val="10"/>
      <name val="Arial"/>
      <family val="2"/>
    </font>
    <font>
      <sz val="10"/>
      <color theme="0" tint="-0.34998626667073579"/>
      <name val="Arial"/>
      <family val="2"/>
    </font>
    <font>
      <b/>
      <sz val="22"/>
      <color theme="0" tint="-0.499984740745262"/>
      <name val="Aptos Narrow"/>
      <family val="2"/>
      <scheme val="minor"/>
    </font>
    <font>
      <b/>
      <u/>
      <sz val="11"/>
      <color theme="1"/>
      <name val="Aptos Narrow"/>
      <family val="2"/>
      <scheme val="minor"/>
    </font>
    <font>
      <sz val="10"/>
      <color theme="0"/>
      <name val="Arial"/>
      <family val="2"/>
    </font>
    <font>
      <b/>
      <sz val="10"/>
      <color theme="0"/>
      <name val="Arial"/>
      <family val="2"/>
    </font>
    <font>
      <b/>
      <sz val="12"/>
      <name val="Arial"/>
      <family val="2"/>
    </font>
    <font>
      <sz val="10"/>
      <color rgb="FFFF0000"/>
      <name val="Arial"/>
      <family val="2"/>
    </font>
    <font>
      <b/>
      <sz val="10"/>
      <color rgb="FFFF0000"/>
      <name val="Arial"/>
      <family val="2"/>
    </font>
    <font>
      <b/>
      <u/>
      <sz val="12"/>
      <color theme="1"/>
      <name val="Aptos Narrow"/>
      <family val="2"/>
      <scheme val="minor"/>
    </font>
    <font>
      <b/>
      <u/>
      <sz val="12"/>
      <color rgb="FFC00000"/>
      <name val="Aptos Narrow"/>
      <family val="2"/>
      <scheme val="minor"/>
    </font>
    <font>
      <b/>
      <u/>
      <sz val="12"/>
      <color theme="6" tint="-0.499984740745262"/>
      <name val="Aptos Narrow"/>
      <family val="2"/>
      <scheme val="minor"/>
    </font>
    <font>
      <b/>
      <i/>
      <sz val="9"/>
      <name val="Arial"/>
      <family val="2"/>
    </font>
    <font>
      <b/>
      <i/>
      <u/>
      <sz val="10"/>
      <name val="Arial"/>
      <family val="2"/>
    </font>
    <font>
      <i/>
      <sz val="8"/>
      <color theme="0" tint="-0.14999847407452621"/>
      <name val="Arial"/>
      <family val="2"/>
    </font>
    <font>
      <b/>
      <sz val="20"/>
      <color rgb="FFFF0000"/>
      <name val="Aptos Narrow"/>
      <family val="2"/>
      <scheme val="minor"/>
    </font>
    <font>
      <b/>
      <sz val="11"/>
      <color theme="1" tint="0.249977111117893"/>
      <name val="Aptos Narrow"/>
      <family val="2"/>
      <scheme val="minor"/>
    </font>
    <font>
      <b/>
      <sz val="10"/>
      <color theme="1" tint="0.249977111117893"/>
      <name val="Aptos Narrow"/>
      <family val="2"/>
      <scheme val="minor"/>
    </font>
    <font>
      <sz val="10"/>
      <color rgb="FFC00000"/>
      <name val="Arial"/>
      <family val="2"/>
    </font>
    <font>
      <b/>
      <sz val="10"/>
      <color rgb="FFC00000"/>
      <name val="Arial"/>
      <family val="2"/>
    </font>
    <font>
      <i/>
      <sz val="8"/>
      <color rgb="FFC00000"/>
      <name val="Arial"/>
      <family val="2"/>
    </font>
    <font>
      <b/>
      <i/>
      <sz val="8"/>
      <color rgb="FFC00000"/>
      <name val="Arial"/>
      <family val="2"/>
    </font>
    <font>
      <sz val="8"/>
      <color rgb="FFC00000"/>
      <name val="Arial"/>
      <family val="2"/>
    </font>
    <font>
      <b/>
      <i/>
      <sz val="10"/>
      <color theme="1"/>
      <name val="Aptos Narrow"/>
      <family val="2"/>
      <scheme val="minor"/>
    </font>
    <font>
      <b/>
      <i/>
      <sz val="10"/>
      <color theme="6" tint="-0.499984740745262"/>
      <name val="Aptos Narrow"/>
      <family val="2"/>
      <scheme val="minor"/>
    </font>
    <font>
      <b/>
      <sz val="9"/>
      <name val="Arial Narrow"/>
      <family val="2"/>
    </font>
    <font>
      <b/>
      <u/>
      <sz val="10"/>
      <name val="Arial"/>
      <family val="2"/>
    </font>
    <font>
      <u/>
      <sz val="10"/>
      <name val="Arial"/>
      <family val="2"/>
    </font>
    <font>
      <sz val="12"/>
      <color theme="0"/>
      <name val="Aptos Narrow"/>
      <family val="2"/>
      <scheme val="minor"/>
    </font>
    <font>
      <b/>
      <u/>
      <sz val="11"/>
      <color theme="0"/>
      <name val="Aptos Narrow"/>
      <family val="2"/>
      <scheme val="minor"/>
    </font>
    <font>
      <b/>
      <sz val="16"/>
      <color theme="0" tint="-0.499984740745262"/>
      <name val="Aptos Narrow"/>
      <family val="2"/>
      <scheme val="minor"/>
    </font>
    <font>
      <sz val="10"/>
      <color theme="1"/>
      <name val="Arial"/>
      <family val="2"/>
    </font>
    <font>
      <b/>
      <u/>
      <sz val="9"/>
      <color theme="1"/>
      <name val="Arial"/>
      <family val="2"/>
    </font>
    <font>
      <b/>
      <sz val="8"/>
      <name val="Arial"/>
      <family val="2"/>
    </font>
    <font>
      <sz val="12"/>
      <color theme="1"/>
      <name val="Arial"/>
      <family val="2"/>
    </font>
    <font>
      <b/>
      <sz val="11"/>
      <color rgb="FFFF0000"/>
      <name val="Aptos Narrow"/>
      <family val="2"/>
      <scheme val="minor"/>
    </font>
    <font>
      <b/>
      <sz val="10"/>
      <color rgb="FFFF0000"/>
      <name val="Aptos Narrow"/>
      <family val="2"/>
      <scheme val="minor"/>
    </font>
    <font>
      <b/>
      <i/>
      <sz val="10"/>
      <color theme="0" tint="-0.14999847407452621"/>
      <name val="Aptos Narrow"/>
      <family val="2"/>
      <scheme val="minor"/>
    </font>
    <font>
      <b/>
      <i/>
      <u/>
      <sz val="12"/>
      <color theme="1"/>
      <name val="Aptos Narrow"/>
      <family val="2"/>
      <scheme val="minor"/>
    </font>
    <font>
      <b/>
      <i/>
      <sz val="12"/>
      <color theme="1"/>
      <name val="Aptos Narrow"/>
      <family val="2"/>
      <scheme val="minor"/>
    </font>
    <font>
      <b/>
      <sz val="9"/>
      <color theme="1" tint="0.14999847407452621"/>
      <name val="Arial"/>
      <family val="2"/>
    </font>
    <font>
      <b/>
      <u/>
      <sz val="9"/>
      <name val="Arial"/>
      <family val="2"/>
    </font>
    <font>
      <i/>
      <sz val="10"/>
      <color theme="1"/>
      <name val="Arial"/>
      <family val="2"/>
    </font>
    <font>
      <b/>
      <i/>
      <sz val="9"/>
      <color theme="1" tint="0.14999847407452621"/>
      <name val="Arial"/>
      <family val="2"/>
    </font>
    <font>
      <b/>
      <i/>
      <sz val="8"/>
      <color theme="1"/>
      <name val="Arial"/>
      <family val="2"/>
    </font>
    <font>
      <i/>
      <sz val="8"/>
      <color theme="1"/>
      <name val="Arial"/>
      <family val="2"/>
    </font>
    <font>
      <b/>
      <sz val="8"/>
      <color rgb="FFFF0000"/>
      <name val="Arial"/>
      <family val="2"/>
    </font>
    <font>
      <b/>
      <u/>
      <sz val="11"/>
      <color theme="1" tint="0.249977111117893"/>
      <name val="Aptos Narrow"/>
      <family val="2"/>
      <scheme val="minor"/>
    </font>
    <font>
      <b/>
      <u/>
      <sz val="10"/>
      <color theme="1" tint="0.249977111117893"/>
      <name val="Aptos Narrow"/>
      <family val="2"/>
      <scheme val="minor"/>
    </font>
    <font>
      <b/>
      <i/>
      <sz val="8"/>
      <color theme="1" tint="0.14999847407452621"/>
      <name val="Arial"/>
      <family val="2"/>
    </font>
    <font>
      <b/>
      <u/>
      <sz val="10"/>
      <color rgb="FFFF0000"/>
      <name val="Arial"/>
      <family val="2"/>
    </font>
    <font>
      <i/>
      <sz val="8"/>
      <color theme="0"/>
      <name val="Arial"/>
      <family val="2"/>
    </font>
    <font>
      <sz val="8"/>
      <color theme="0"/>
      <name val="Arial"/>
      <family val="2"/>
    </font>
    <font>
      <b/>
      <sz val="8"/>
      <color rgb="FFC00000"/>
      <name val="Arial"/>
      <family val="2"/>
    </font>
    <font>
      <i/>
      <sz val="10"/>
      <color rgb="FFC00000"/>
      <name val="Arial"/>
      <family val="2"/>
    </font>
    <font>
      <sz val="10"/>
      <color indexed="9"/>
      <name val="Arial"/>
      <family val="2"/>
    </font>
    <font>
      <i/>
      <sz val="9"/>
      <color theme="0" tint="-0.34998626667073579"/>
      <name val="Arial"/>
      <family val="2"/>
    </font>
    <font>
      <b/>
      <sz val="9"/>
      <name val="Arial"/>
      <family val="2"/>
    </font>
    <font>
      <b/>
      <sz val="11"/>
      <name val="Arial"/>
      <family val="2"/>
    </font>
    <font>
      <b/>
      <sz val="10"/>
      <color theme="1"/>
      <name val="Arial"/>
      <family val="2"/>
    </font>
    <font>
      <b/>
      <i/>
      <sz val="11"/>
      <color theme="1"/>
      <name val="Aptos Narrow"/>
      <family val="2"/>
      <scheme val="minor"/>
    </font>
    <font>
      <b/>
      <sz val="11"/>
      <name val="Arial Narrow"/>
      <family val="2"/>
    </font>
    <font>
      <b/>
      <sz val="8"/>
      <name val="Arial Narrow"/>
      <family val="2"/>
    </font>
    <font>
      <sz val="8"/>
      <name val="Arial Narrow"/>
      <family val="2"/>
    </font>
    <font>
      <sz val="8"/>
      <color theme="0" tint="-0.34998626667073579"/>
      <name val="Arial"/>
      <family val="2"/>
    </font>
    <font>
      <sz val="8"/>
      <color theme="0" tint="-0.499984740745262"/>
      <name val="Arial"/>
      <family val="2"/>
    </font>
    <font>
      <i/>
      <sz val="8"/>
      <color theme="0" tint="-0.499984740745262"/>
      <name val="Arial"/>
      <family val="2"/>
    </font>
    <font>
      <sz val="8"/>
      <color theme="1" tint="0.499984740745262"/>
      <name val="Arial"/>
      <family val="2"/>
    </font>
    <font>
      <b/>
      <sz val="8"/>
      <color theme="1" tint="0.499984740745262"/>
      <name val="Arial"/>
      <family val="2"/>
    </font>
    <font>
      <b/>
      <sz val="8"/>
      <color theme="0"/>
      <name val="Arial"/>
      <family val="2"/>
    </font>
    <font>
      <sz val="8"/>
      <color rgb="FFFF0000"/>
      <name val="Arial Narrow"/>
      <family val="2"/>
    </font>
    <font>
      <b/>
      <sz val="9"/>
      <color rgb="FFC00000"/>
      <name val="Arial"/>
      <family val="2"/>
    </font>
    <font>
      <sz val="11"/>
      <name val="Calibri"/>
      <family val="2"/>
    </font>
    <font>
      <b/>
      <sz val="8"/>
      <color rgb="FFC00000"/>
      <name val="Arial Narrow"/>
      <family val="2"/>
    </font>
    <font>
      <b/>
      <sz val="11"/>
      <color theme="0"/>
      <name val="Arial Narrow"/>
      <family val="2"/>
    </font>
    <font>
      <b/>
      <sz val="8"/>
      <color theme="0" tint="-4.9989318521683403E-2"/>
      <name val="Arial"/>
      <family val="2"/>
    </font>
    <font>
      <b/>
      <sz val="11"/>
      <color rgb="FFC00000"/>
      <name val="Arial Narrow"/>
      <family val="2"/>
    </font>
    <font>
      <strike/>
      <sz val="8"/>
      <name val="Cambria"/>
      <family val="1"/>
    </font>
    <font>
      <b/>
      <sz val="8"/>
      <color theme="0"/>
      <name val="Arial Narrow"/>
      <family val="2"/>
    </font>
    <font>
      <b/>
      <sz val="9"/>
      <color theme="0"/>
      <name val="Arial"/>
      <family val="2"/>
    </font>
    <font>
      <b/>
      <strike/>
      <sz val="8"/>
      <name val="Cambria"/>
      <family val="1"/>
    </font>
    <font>
      <b/>
      <i/>
      <strike/>
      <sz val="8"/>
      <name val="Cambria"/>
      <family val="1"/>
    </font>
    <font>
      <i/>
      <strike/>
      <sz val="8"/>
      <name val="Cambria"/>
      <family val="1"/>
    </font>
    <font>
      <i/>
      <sz val="8"/>
      <name val="Arial"/>
      <family val="2"/>
    </font>
    <font>
      <sz val="8"/>
      <color theme="0" tint="-4.9989318521683403E-2"/>
      <name val="Arial"/>
      <family val="2"/>
    </font>
    <font>
      <b/>
      <strike/>
      <sz val="8"/>
      <name val="Arial Narrow"/>
      <family val="2"/>
    </font>
    <font>
      <sz val="8"/>
      <color rgb="FFC00000"/>
      <name val="Arial Narrow"/>
      <family val="2"/>
    </font>
    <font>
      <b/>
      <strike/>
      <sz val="8"/>
      <color rgb="FFC00000"/>
      <name val="Cambria"/>
      <family val="1"/>
    </font>
    <font>
      <b/>
      <sz val="8"/>
      <color theme="0" tint="-0.24994659260841701"/>
      <name val="Arial"/>
      <family val="2"/>
    </font>
    <font>
      <b/>
      <i/>
      <sz val="8"/>
      <color theme="0" tint="-0.24994659260841701"/>
      <name val="Arial"/>
      <family val="2"/>
    </font>
    <font>
      <i/>
      <sz val="10"/>
      <name val="Arial"/>
      <family val="2"/>
    </font>
    <font>
      <b/>
      <sz val="16"/>
      <color rgb="FFFF612B"/>
      <name val="Aptos Narrow"/>
      <family val="2"/>
      <scheme val="minor"/>
    </font>
    <font>
      <b/>
      <sz val="10"/>
      <color rgb="FFC00000"/>
      <name val="Arial Narrow"/>
      <family val="2"/>
    </font>
    <font>
      <b/>
      <i/>
      <sz val="8"/>
      <name val="Arial"/>
      <family val="2"/>
    </font>
    <font>
      <sz val="12"/>
      <color theme="1"/>
      <name val="Aptos"/>
      <family val="2"/>
    </font>
    <font>
      <sz val="11"/>
      <color theme="1"/>
      <name val="Aptos"/>
      <family val="2"/>
    </font>
    <font>
      <b/>
      <sz val="11"/>
      <color rgb="FF000000"/>
      <name val="Aptos Narrow"/>
      <family val="2"/>
    </font>
    <font>
      <sz val="11"/>
      <color rgb="FF000000"/>
      <name val="Aptos Narrow"/>
      <family val="2"/>
    </font>
    <font>
      <sz val="11"/>
      <color theme="1"/>
      <name val="Aptos Narrow"/>
      <family val="2"/>
    </font>
    <font>
      <sz val="10"/>
      <color theme="1"/>
      <name val="Arial Narrow"/>
    </font>
    <font>
      <sz val="11"/>
      <color theme="1"/>
      <name val="Arial Narrow"/>
    </font>
    <font>
      <sz val="11"/>
      <color rgb="FF000000"/>
      <name val="Arial Narrow"/>
    </font>
    <font>
      <sz val="10"/>
      <color rgb="FFE7E6E6"/>
      <name val="Tenorite"/>
    </font>
    <font>
      <sz val="10"/>
      <color rgb="FF000000"/>
      <name val="Tenorite"/>
    </font>
    <font>
      <b/>
      <sz val="10"/>
      <color rgb="FFE7E6E6"/>
      <name val="Arial Narrow"/>
      <family val="2"/>
    </font>
  </fonts>
  <fills count="76">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rgb="FF7030A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1" tint="0.14999847407452621"/>
        <bgColor indexed="64"/>
      </patternFill>
    </fill>
    <fill>
      <patternFill patternType="solid">
        <fgColor theme="9"/>
        <bgColor indexed="64"/>
      </patternFill>
    </fill>
    <fill>
      <patternFill patternType="solid">
        <fgColor theme="0"/>
        <bgColor indexed="64"/>
      </patternFill>
    </fill>
    <fill>
      <patternFill patternType="solid">
        <fgColor theme="4"/>
        <bgColor indexed="64"/>
      </patternFill>
    </fill>
    <fill>
      <patternFill patternType="solid">
        <fgColor rgb="FFF4B084"/>
        <bgColor rgb="FF000000"/>
      </patternFill>
    </fill>
    <fill>
      <patternFill patternType="solid">
        <fgColor rgb="FFFFFFFF"/>
        <bgColor rgb="FF000000"/>
      </patternFill>
    </fill>
    <fill>
      <patternFill patternType="solid">
        <fgColor rgb="FFFFFF00"/>
        <bgColor rgb="FF000000"/>
      </patternFill>
    </fill>
    <fill>
      <patternFill patternType="solid">
        <fgColor rgb="FFE97132"/>
        <bgColor rgb="FF000000"/>
      </patternFill>
    </fill>
    <fill>
      <patternFill patternType="solid">
        <fgColor rgb="FF92D050"/>
        <bgColor rgb="FF000000"/>
      </patternFill>
    </fill>
    <fill>
      <patternFill patternType="solid">
        <fgColor rgb="FF2D7DCE"/>
        <bgColor rgb="FF000000"/>
      </patternFill>
    </fill>
    <fill>
      <patternFill patternType="solid">
        <fgColor rgb="FF7030A0"/>
        <bgColor rgb="FF000000"/>
      </patternFill>
    </fill>
    <fill>
      <patternFill patternType="solid">
        <fgColor theme="0"/>
        <bgColor rgb="FF000000"/>
      </patternFill>
    </fill>
    <fill>
      <patternFill patternType="solid">
        <fgColor theme="1" tint="0.499984740745262"/>
        <bgColor indexed="64"/>
      </patternFill>
    </fill>
    <fill>
      <patternFill patternType="solid">
        <fgColor rgb="FF92D050"/>
        <bgColor indexed="64"/>
      </patternFill>
    </fill>
    <fill>
      <patternFill patternType="solid">
        <fgColor rgb="FFFBE2D5"/>
        <bgColor rgb="FF000000"/>
      </patternFill>
    </fill>
    <fill>
      <patternFill patternType="solid">
        <fgColor rgb="FF8ED973"/>
        <bgColor rgb="FF000000"/>
      </patternFill>
    </fill>
    <fill>
      <patternFill patternType="solid">
        <fgColor theme="0" tint="-0.14999847407452621"/>
        <bgColor indexed="64"/>
      </patternFill>
    </fill>
    <fill>
      <patternFill patternType="solid">
        <fgColor rgb="FFFF0000"/>
        <bgColor rgb="FF000000"/>
      </patternFill>
    </fill>
    <fill>
      <patternFill patternType="solid">
        <fgColor theme="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rgb="FFFFC000"/>
        <bgColor rgb="FF000000"/>
      </patternFill>
    </fill>
    <fill>
      <patternFill patternType="solid">
        <fgColor theme="4" tint="0.39997558519241921"/>
        <bgColor rgb="FF000000"/>
      </patternFill>
    </fill>
    <fill>
      <patternFill patternType="solid">
        <fgColor rgb="FFFF0000"/>
        <bgColor indexed="64"/>
      </patternFill>
    </fill>
    <fill>
      <patternFill patternType="solid">
        <fgColor theme="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D8E4BC"/>
        <bgColor indexed="64"/>
      </patternFill>
    </fill>
    <fill>
      <patternFill patternType="solid">
        <fgColor rgb="FFFFFFFF"/>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5DD96C"/>
        <bgColor indexed="64"/>
      </patternFill>
    </fill>
    <fill>
      <patternFill patternType="solid">
        <fgColor rgb="FF262626"/>
        <bgColor indexed="64"/>
      </patternFill>
    </fill>
    <fill>
      <patternFill patternType="solid">
        <fgColor indexed="9"/>
        <bgColor indexed="64"/>
      </patternFill>
    </fill>
    <fill>
      <patternFill patternType="solid">
        <fgColor theme="0" tint="-4.9989318521683403E-2"/>
        <bgColor indexed="64"/>
      </patternFill>
    </fill>
    <fill>
      <patternFill patternType="solid">
        <fgColor theme="6" tint="0.59996337778862885"/>
        <bgColor indexed="64"/>
      </patternFill>
    </fill>
    <fill>
      <gradientFill degree="90">
        <stop position="0">
          <color theme="0"/>
        </stop>
        <stop position="1">
          <color theme="0" tint="-0.34900967436750391"/>
        </stop>
      </gradientFill>
    </fill>
    <fill>
      <patternFill patternType="solid">
        <fgColor indexed="22"/>
        <bgColor indexed="64"/>
      </patternFill>
    </fill>
    <fill>
      <patternFill patternType="solid">
        <fgColor theme="1" tint="0.34998626667073579"/>
        <bgColor indexed="64"/>
      </patternFill>
    </fill>
    <fill>
      <patternFill patternType="solid">
        <fgColor rgb="FFFFFFE2"/>
        <bgColor indexed="64"/>
      </patternFill>
    </fill>
    <fill>
      <patternFill patternType="solid">
        <fgColor rgb="FFFFFFCC"/>
        <bgColor indexed="64"/>
      </patternFill>
    </fill>
    <fill>
      <patternFill patternType="solid">
        <fgColor rgb="FFFFFF99"/>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rgb="FFE97132"/>
        <bgColor indexed="64"/>
      </patternFill>
    </fill>
    <fill>
      <patternFill patternType="solid">
        <fgColor rgb="FFF7C7AC"/>
        <bgColor indexed="64"/>
      </patternFill>
    </fill>
    <fill>
      <patternFill patternType="solid">
        <fgColor rgb="FF94DCF8"/>
        <bgColor indexed="64"/>
      </patternFill>
    </fill>
    <fill>
      <patternFill patternType="solid">
        <fgColor rgb="FF70A8E0"/>
        <bgColor indexed="64"/>
      </patternFill>
    </fill>
    <fill>
      <patternFill patternType="solid">
        <fgColor rgb="FFCCCCFF"/>
        <bgColor indexed="64"/>
      </patternFill>
    </fill>
    <fill>
      <patternFill patternType="solid">
        <fgColor rgb="FFB5E6A2"/>
        <bgColor indexed="64"/>
      </patternFill>
    </fill>
    <fill>
      <patternFill patternType="solid">
        <fgColor rgb="FFE49EDD"/>
        <bgColor indexed="64"/>
      </patternFill>
    </fill>
    <fill>
      <patternFill patternType="solid">
        <fgColor rgb="FFFFCCCC"/>
        <bgColor indexed="64"/>
      </patternFill>
    </fill>
    <fill>
      <patternFill patternType="solid">
        <fgColor rgb="FF33CCCC"/>
        <bgColor indexed="64"/>
      </patternFill>
    </fill>
    <fill>
      <patternFill patternType="solid">
        <fgColor rgb="FF8ED973"/>
        <bgColor indexed="64"/>
      </patternFill>
    </fill>
    <fill>
      <patternFill patternType="solid">
        <fgColor rgb="FFCAEDFB"/>
        <bgColor indexed="64"/>
      </patternFill>
    </fill>
    <fill>
      <patternFill patternType="solid">
        <fgColor theme="6" tint="0.39997558519241921"/>
        <bgColor indexed="64"/>
      </patternFill>
    </fill>
    <fill>
      <patternFill patternType="solid">
        <fgColor rgb="FF0070C0"/>
        <bgColor indexed="64"/>
      </patternFill>
    </fill>
  </fills>
  <borders count="20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rgb="FFF2F2F2"/>
      </left>
      <right style="medium">
        <color rgb="FFF2F2F2"/>
      </right>
      <top/>
      <bottom style="medium">
        <color indexed="64"/>
      </bottom>
      <diagonal/>
    </border>
    <border>
      <left/>
      <right style="medium">
        <color rgb="FFF2F2F2"/>
      </right>
      <top/>
      <bottom style="medium">
        <color indexed="64"/>
      </bottom>
      <diagonal/>
    </border>
    <border>
      <left/>
      <right/>
      <top/>
      <bottom style="medium">
        <color rgb="FFBFBFBF"/>
      </bottom>
      <diagonal/>
    </border>
    <border>
      <left style="medium">
        <color rgb="FFEAEAEA"/>
      </left>
      <right/>
      <top/>
      <bottom style="medium">
        <color rgb="FFBFBFBF"/>
      </bottom>
      <diagonal/>
    </border>
    <border>
      <left style="medium">
        <color rgb="FFD9D9D9"/>
      </left>
      <right/>
      <top/>
      <bottom style="medium">
        <color rgb="FFBFBFBF"/>
      </bottom>
      <diagonal/>
    </border>
    <border>
      <left style="medium">
        <color rgb="FFD9D9D9"/>
      </left>
      <right style="medium">
        <color rgb="FFD9D9D9"/>
      </right>
      <top/>
      <bottom style="medium">
        <color rgb="FFBFBFBF"/>
      </bottom>
      <diagonal/>
    </border>
    <border>
      <left/>
      <right style="medium">
        <color rgb="FFD9D9D9"/>
      </right>
      <top/>
      <bottom style="medium">
        <color rgb="FFBFBFBF"/>
      </bottom>
      <diagonal/>
    </border>
    <border>
      <left style="thick">
        <color rgb="FFD9D9D9"/>
      </left>
      <right style="medium">
        <color rgb="FFD9D9D9"/>
      </right>
      <top/>
      <bottom style="medium">
        <color rgb="FFBFBFBF"/>
      </bottom>
      <diagonal/>
    </border>
    <border>
      <left style="thin">
        <color theme="0" tint="-0.499984740745262"/>
      </left>
      <right style="thin">
        <color theme="0" tint="-0.499984740745262"/>
      </right>
      <top style="thin">
        <color indexed="64"/>
      </top>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style="thin">
        <color theme="0" tint="-0.499984740745262"/>
      </left>
      <right style="thin">
        <color indexed="64"/>
      </right>
      <top style="thin">
        <color indexed="64"/>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style="thin">
        <color indexed="64"/>
      </top>
      <bottom style="thin">
        <color indexed="64"/>
      </bottom>
      <diagonal/>
    </border>
    <border>
      <left style="thin">
        <color indexed="64"/>
      </left>
      <right/>
      <top/>
      <bottom/>
      <diagonal/>
    </border>
    <border>
      <left/>
      <right style="thick">
        <color theme="0" tint="-0.499984740745262"/>
      </right>
      <top/>
      <bottom/>
      <diagonal/>
    </border>
    <border>
      <left style="thick">
        <color auto="1"/>
      </left>
      <right/>
      <top style="thick">
        <color auto="1"/>
      </top>
      <bottom/>
      <diagonal/>
    </border>
    <border>
      <left/>
      <right/>
      <top style="thick">
        <color indexed="64"/>
      </top>
      <bottom/>
      <diagonal/>
    </border>
    <border>
      <left/>
      <right style="thick">
        <color theme="1"/>
      </right>
      <top style="thick">
        <color auto="1"/>
      </top>
      <bottom/>
      <diagonal/>
    </border>
    <border>
      <left/>
      <right style="thick">
        <color auto="1"/>
      </right>
      <top style="thick">
        <color auto="1"/>
      </top>
      <bottom/>
      <diagonal/>
    </border>
    <border>
      <left style="thick">
        <color auto="1"/>
      </left>
      <right/>
      <top/>
      <bottom/>
      <diagonal/>
    </border>
    <border>
      <left style="medium">
        <color theme="1" tint="0.499984740745262"/>
      </left>
      <right/>
      <top/>
      <bottom/>
      <diagonal/>
    </border>
    <border>
      <left/>
      <right style="thick">
        <color theme="1"/>
      </right>
      <top/>
      <bottom/>
      <diagonal/>
    </border>
    <border>
      <left style="medium">
        <color theme="0" tint="-0.34998626667073579"/>
      </left>
      <right/>
      <top/>
      <bottom/>
      <diagonal/>
    </border>
    <border>
      <left style="medium">
        <color theme="0" tint="-0.499984740745262"/>
      </left>
      <right/>
      <top/>
      <bottom/>
      <diagonal/>
    </border>
    <border>
      <left/>
      <right style="thick">
        <color auto="1"/>
      </right>
      <top/>
      <bottom/>
      <diagonal/>
    </border>
    <border>
      <left style="medium">
        <color theme="0" tint="-0.24994659260841701"/>
      </left>
      <right style="thick">
        <color indexed="64"/>
      </right>
      <top/>
      <bottom/>
      <diagonal/>
    </border>
    <border>
      <left style="thick">
        <color indexed="64"/>
      </left>
      <right/>
      <top/>
      <bottom style="thick">
        <color indexed="64"/>
      </bottom>
      <diagonal/>
    </border>
    <border>
      <left/>
      <right/>
      <top/>
      <bottom style="thick">
        <color auto="1"/>
      </bottom>
      <diagonal/>
    </border>
    <border>
      <left style="medium">
        <color theme="1" tint="0.499984740745262"/>
      </left>
      <right/>
      <top/>
      <bottom style="thick">
        <color indexed="64"/>
      </bottom>
      <diagonal/>
    </border>
    <border>
      <left/>
      <right style="thick">
        <color theme="1"/>
      </right>
      <top/>
      <bottom style="thick">
        <color auto="1"/>
      </bottom>
      <diagonal/>
    </border>
    <border>
      <left style="medium">
        <color theme="0" tint="-0.34998626667073579"/>
      </left>
      <right/>
      <top/>
      <bottom style="thick">
        <color auto="1"/>
      </bottom>
      <diagonal/>
    </border>
    <border>
      <left style="medium">
        <color theme="0" tint="-0.499984740745262"/>
      </left>
      <right/>
      <top/>
      <bottom style="thick">
        <color auto="1"/>
      </bottom>
      <diagonal/>
    </border>
    <border>
      <left/>
      <right style="thick">
        <color indexed="64"/>
      </right>
      <top/>
      <bottom style="thick">
        <color auto="1"/>
      </bottom>
      <diagonal/>
    </border>
    <border>
      <left style="medium">
        <color theme="0" tint="-0.24994659260841701"/>
      </left>
      <right style="thick">
        <color indexed="64"/>
      </right>
      <top/>
      <bottom style="thick">
        <color auto="1"/>
      </bottom>
      <diagonal/>
    </border>
    <border>
      <left style="dotted">
        <color indexed="64"/>
      </left>
      <right/>
      <top style="thick">
        <color indexed="64"/>
      </top>
      <bottom/>
      <diagonal/>
    </border>
    <border>
      <left/>
      <right style="dotted">
        <color indexed="64"/>
      </right>
      <top style="thick">
        <color indexed="64"/>
      </top>
      <bottom/>
      <diagonal/>
    </border>
    <border>
      <left style="dotted">
        <color indexed="64"/>
      </left>
      <right/>
      <top/>
      <bottom style="thick">
        <color auto="1"/>
      </bottom>
      <diagonal/>
    </border>
    <border>
      <left/>
      <right style="dotted">
        <color indexed="64"/>
      </right>
      <top/>
      <bottom style="thick">
        <color auto="1"/>
      </bottom>
      <diagonal/>
    </border>
    <border>
      <left/>
      <right style="medium">
        <color theme="1" tint="0.499984740745262"/>
      </right>
      <top style="thin">
        <color indexed="64"/>
      </top>
      <bottom style="thin">
        <color indexed="22"/>
      </bottom>
      <diagonal/>
    </border>
    <border>
      <left/>
      <right/>
      <top style="thin">
        <color indexed="64"/>
      </top>
      <bottom style="thin">
        <color indexed="22"/>
      </bottom>
      <diagonal/>
    </border>
    <border>
      <left style="thick">
        <color theme="1"/>
      </left>
      <right/>
      <top/>
      <bottom/>
      <diagonal/>
    </border>
    <border>
      <left/>
      <right style="medium">
        <color theme="1" tint="0.499984740745262"/>
      </right>
      <top/>
      <bottom/>
      <diagonal/>
    </border>
    <border>
      <left/>
      <right/>
      <top style="thin">
        <color theme="0" tint="-0.24994659260841701"/>
      </top>
      <bottom style="thin">
        <color theme="0" tint="-0.24994659260841701"/>
      </bottom>
      <diagonal/>
    </border>
    <border>
      <left style="thin">
        <color indexed="22"/>
      </left>
      <right/>
      <top style="thin">
        <color theme="0" tint="-0.24994659260841701"/>
      </top>
      <bottom style="thin">
        <color theme="0" tint="-0.24994659260841701"/>
      </bottom>
      <diagonal/>
    </border>
    <border>
      <left style="medium">
        <color theme="1" tint="0.14996795556505021"/>
      </left>
      <right/>
      <top style="thin">
        <color theme="0" tint="-0.24994659260841701"/>
      </top>
      <bottom style="thin">
        <color theme="0" tint="-0.24994659260841701"/>
      </bottom>
      <diagonal/>
    </border>
    <border>
      <left/>
      <right style="thick">
        <color theme="1"/>
      </right>
      <top style="thin">
        <color theme="0" tint="-0.24994659260841701"/>
      </top>
      <bottom style="thin">
        <color theme="0" tint="-0.24994659260841701"/>
      </bottom>
      <diagonal/>
    </border>
    <border>
      <left style="dashed">
        <color auto="1"/>
      </left>
      <right/>
      <top/>
      <bottom/>
      <diagonal/>
    </border>
    <border>
      <left style="dashed">
        <color auto="1"/>
      </left>
      <right style="dashed">
        <color auto="1"/>
      </right>
      <top/>
      <bottom/>
      <diagonal/>
    </border>
    <border>
      <left/>
      <right/>
      <top style="thin">
        <color theme="0" tint="-0.24994659260841701"/>
      </top>
      <bottom style="thin">
        <color theme="0" tint="-0.14996795556505021"/>
      </bottom>
      <diagonal/>
    </border>
    <border>
      <left style="medium">
        <color theme="0" tint="-0.14996795556505021"/>
      </left>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14996795556505021"/>
      </left>
      <right/>
      <top style="thin">
        <color theme="0" tint="-0.24994659260841701"/>
      </top>
      <bottom style="thin">
        <color theme="0" tint="-0.24994659260841701"/>
      </bottom>
      <diagonal/>
    </border>
    <border>
      <left style="thick">
        <color theme="0" tint="-0.14990691854609822"/>
      </left>
      <right style="thin">
        <color theme="0" tint="-0.14996795556505021"/>
      </right>
      <top style="thin">
        <color theme="0" tint="-0.24994659260841701"/>
      </top>
      <bottom style="thin">
        <color theme="0" tint="-0.24994659260841701"/>
      </bottom>
      <diagonal/>
    </border>
    <border>
      <left/>
      <right style="thin">
        <color theme="0" tint="-0.14996795556505021"/>
      </right>
      <top style="thin">
        <color theme="0" tint="-0.24994659260841701"/>
      </top>
      <bottom style="thin">
        <color theme="0" tint="-0.24994659260841701"/>
      </bottom>
      <diagonal/>
    </border>
    <border>
      <left style="thin">
        <color theme="0" tint="-0.14996795556505021"/>
      </left>
      <right style="medium">
        <color theme="1" tint="0.499984740745262"/>
      </right>
      <top style="thin">
        <color theme="0" tint="-0.24994659260841701"/>
      </top>
      <bottom style="thin">
        <color theme="0" tint="-0.24994659260841701"/>
      </bottom>
      <diagonal/>
    </border>
    <border>
      <left/>
      <right style="medium">
        <color theme="1" tint="0.499984740745262"/>
      </right>
      <top style="thin">
        <color theme="0" tint="-0.24994659260841701"/>
      </top>
      <bottom style="thin">
        <color theme="0" tint="-0.24994659260841701"/>
      </bottom>
      <diagonal/>
    </border>
    <border>
      <left style="medium">
        <color theme="1" tint="0.499984740745262"/>
      </left>
      <right style="thin">
        <color indexed="64"/>
      </right>
      <top style="thin">
        <color theme="0" tint="-0.24994659260841701"/>
      </top>
      <bottom style="thin">
        <color theme="0" tint="-0.24994659260841701"/>
      </bottom>
      <diagonal/>
    </border>
    <border>
      <left style="medium">
        <color theme="1" tint="0.499984740745262"/>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bottom style="thin">
        <color theme="0" tint="-0.24994659260841701"/>
      </bottom>
      <diagonal/>
    </border>
    <border>
      <left style="medium">
        <color theme="1" tint="0.14996795556505021"/>
      </left>
      <right/>
      <top/>
      <bottom/>
      <diagonal/>
    </border>
    <border>
      <left/>
      <right/>
      <top style="medium">
        <color theme="1" tint="0.34998626667073579"/>
      </top>
      <bottom style="thin">
        <color theme="0" tint="-0.24994659260841701"/>
      </bottom>
      <diagonal/>
    </border>
    <border>
      <left/>
      <right style="thick">
        <color theme="1"/>
      </right>
      <top style="medium">
        <color theme="1" tint="0.34998626667073579"/>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14996795556505021"/>
      </bottom>
      <diagonal/>
    </border>
    <border>
      <left style="thin">
        <color theme="0" tint="-0.14996795556505021"/>
      </left>
      <right/>
      <top style="thin">
        <color theme="0" tint="-0.24994659260841701"/>
      </top>
      <bottom style="thin">
        <color theme="0" tint="-0.14996795556505021"/>
      </bottom>
      <diagonal/>
    </border>
    <border>
      <left/>
      <right style="thin">
        <color theme="0" tint="-0.14996795556505021"/>
      </right>
      <top style="thin">
        <color theme="0" tint="-0.24994659260841701"/>
      </top>
      <bottom style="thin">
        <color theme="0" tint="-0.14996795556505021"/>
      </bottom>
      <diagonal/>
    </border>
    <border>
      <left style="thin">
        <color theme="0" tint="-0.14996795556505021"/>
      </left>
      <right style="medium">
        <color theme="1" tint="0.499984740745262"/>
      </right>
      <top style="thin">
        <color theme="0" tint="-0.24994659260841701"/>
      </top>
      <bottom style="thin">
        <color theme="0" tint="-0.14993743705557422"/>
      </bottom>
      <diagonal/>
    </border>
    <border>
      <left/>
      <right/>
      <top style="thin">
        <color theme="0" tint="-0.24994659260841701"/>
      </top>
      <bottom/>
      <diagonal/>
    </border>
    <border>
      <left style="medium">
        <color theme="0" tint="-0.14996795556505021"/>
      </left>
      <right/>
      <top style="thin">
        <color theme="0" tint="-0.24994659260841701"/>
      </top>
      <bottom/>
      <diagonal/>
    </border>
    <border>
      <left style="thin">
        <color theme="0" tint="-0.14996795556505021"/>
      </left>
      <right style="thin">
        <color theme="0" tint="-0.14996795556505021"/>
      </right>
      <top style="thin">
        <color theme="0" tint="-0.24994659260841701"/>
      </top>
      <bottom/>
      <diagonal/>
    </border>
    <border>
      <left style="thin">
        <color theme="0" tint="-0.14996795556505021"/>
      </left>
      <right/>
      <top style="thin">
        <color theme="0" tint="-0.24994659260841701"/>
      </top>
      <bottom/>
      <diagonal/>
    </border>
    <border>
      <left/>
      <right style="thin">
        <color theme="0" tint="-0.14996795556505021"/>
      </right>
      <top style="thin">
        <color theme="0" tint="-0.24994659260841701"/>
      </top>
      <bottom/>
      <diagonal/>
    </border>
    <border>
      <left style="medium">
        <color theme="1" tint="0.14996795556505021"/>
      </left>
      <right/>
      <top style="thin">
        <color theme="0" tint="-0.24994659260841701"/>
      </top>
      <bottom/>
      <diagonal/>
    </border>
    <border>
      <left/>
      <right style="medium">
        <color theme="1" tint="0.499984740745262"/>
      </right>
      <top style="thin">
        <color theme="0" tint="-0.24994659260841701"/>
      </top>
      <bottom/>
      <diagonal/>
    </border>
    <border>
      <left/>
      <right/>
      <top style="thin">
        <color theme="0" tint="-0.24994659260841701"/>
      </top>
      <bottom style="medium">
        <color theme="1"/>
      </bottom>
      <diagonal/>
    </border>
    <border>
      <left style="thin">
        <color indexed="22"/>
      </left>
      <right/>
      <top style="thin">
        <color theme="0" tint="-0.24994659260841701"/>
      </top>
      <bottom style="medium">
        <color theme="1"/>
      </bottom>
      <diagonal/>
    </border>
    <border>
      <left/>
      <right/>
      <top style="thin">
        <color theme="0" tint="-0.24994659260841701"/>
      </top>
      <bottom style="medium">
        <color theme="0" tint="-0.499984740745262"/>
      </bottom>
      <diagonal/>
    </border>
    <border>
      <left style="medium">
        <color theme="0" tint="-0.14996795556505021"/>
      </left>
      <right/>
      <top style="thin">
        <color theme="0" tint="-0.24994659260841701"/>
      </top>
      <bottom style="medium">
        <color theme="1"/>
      </bottom>
      <diagonal/>
    </border>
    <border>
      <left/>
      <right style="thin">
        <color theme="0" tint="-0.14996795556505021"/>
      </right>
      <top style="thin">
        <color theme="0" tint="-0.24994659260841701"/>
      </top>
      <bottom style="medium">
        <color theme="1"/>
      </bottom>
      <diagonal/>
    </border>
    <border>
      <left style="thin">
        <color theme="0" tint="-0.14996795556505021"/>
      </left>
      <right style="thin">
        <color theme="0" tint="-0.14996795556505021"/>
      </right>
      <top style="thin">
        <color theme="0" tint="-0.24994659260841701"/>
      </top>
      <bottom style="medium">
        <color theme="1"/>
      </bottom>
      <diagonal/>
    </border>
    <border>
      <left style="thin">
        <color theme="0" tint="-0.14996795556505021"/>
      </left>
      <right/>
      <top style="thin">
        <color theme="0" tint="-0.24994659260841701"/>
      </top>
      <bottom style="medium">
        <color theme="1"/>
      </bottom>
      <diagonal/>
    </border>
    <border>
      <left style="thick">
        <color theme="0" tint="-0.14990691854609822"/>
      </left>
      <right style="thin">
        <color theme="0" tint="-0.14996795556505021"/>
      </right>
      <top style="thin">
        <color theme="0" tint="-0.24994659260841701"/>
      </top>
      <bottom style="medium">
        <color theme="1"/>
      </bottom>
      <diagonal/>
    </border>
    <border>
      <left style="thin">
        <color theme="0" tint="-0.14996795556505021"/>
      </left>
      <right style="medium">
        <color theme="1" tint="0.499984740745262"/>
      </right>
      <top/>
      <bottom style="medium">
        <color theme="1"/>
      </bottom>
      <diagonal/>
    </border>
    <border>
      <left style="medium">
        <color theme="1" tint="0.14996795556505021"/>
      </left>
      <right/>
      <top style="thin">
        <color theme="0" tint="-0.24994659260841701"/>
      </top>
      <bottom style="medium">
        <color theme="1"/>
      </bottom>
      <diagonal/>
    </border>
    <border>
      <left/>
      <right style="medium">
        <color theme="1" tint="0.499984740745262"/>
      </right>
      <top style="thin">
        <color theme="0" tint="-0.24994659260841701"/>
      </top>
      <bottom style="medium">
        <color theme="1"/>
      </bottom>
      <diagonal/>
    </border>
    <border>
      <left style="thin">
        <color indexed="22"/>
      </left>
      <right/>
      <top/>
      <bottom style="thin">
        <color theme="0" tint="-0.24994659260841701"/>
      </bottom>
      <diagonal/>
    </border>
    <border>
      <left style="medium">
        <color theme="1" tint="0.14996795556505021"/>
      </left>
      <right/>
      <top/>
      <bottom style="thin">
        <color theme="0" tint="-0.24994659260841701"/>
      </bottom>
      <diagonal/>
    </border>
    <border>
      <left style="thin">
        <color indexed="22"/>
      </left>
      <right style="thin">
        <color indexed="22"/>
      </right>
      <top style="thin">
        <color theme="0" tint="-0.24994659260841701"/>
      </top>
      <bottom style="thin">
        <color theme="1"/>
      </bottom>
      <diagonal/>
    </border>
    <border>
      <left style="thin">
        <color indexed="22"/>
      </left>
      <right style="thin">
        <color indexed="22"/>
      </right>
      <top style="thin">
        <color theme="0" tint="-0.24994659260841701"/>
      </top>
      <bottom style="medium">
        <color theme="0" tint="-0.499984740745262"/>
      </bottom>
      <diagonal/>
    </border>
    <border>
      <left style="thin">
        <color indexed="22"/>
      </left>
      <right/>
      <top style="thin">
        <color theme="0" tint="-0.24994659260841701"/>
      </top>
      <bottom style="medium">
        <color theme="0" tint="-0.499984740745262"/>
      </bottom>
      <diagonal/>
    </border>
    <border>
      <left style="medium">
        <color theme="0" tint="-0.14996795556505021"/>
      </left>
      <right/>
      <top style="thin">
        <color theme="0" tint="-0.24994659260841701"/>
      </top>
      <bottom style="medium">
        <color theme="0" tint="-0.499984740745262"/>
      </bottom>
      <diagonal/>
    </border>
    <border>
      <left style="thin">
        <color theme="0" tint="-0.14996795556505021"/>
      </left>
      <right style="thin">
        <color theme="0" tint="-0.14996795556505021"/>
      </right>
      <top style="thin">
        <color theme="0" tint="-0.24994659260841701"/>
      </top>
      <bottom style="medium">
        <color theme="0" tint="-0.499984740745262"/>
      </bottom>
      <diagonal/>
    </border>
    <border>
      <left style="thin">
        <color theme="0" tint="-0.14996795556505021"/>
      </left>
      <right/>
      <top style="thin">
        <color theme="0" tint="-0.24994659260841701"/>
      </top>
      <bottom style="medium">
        <color theme="0" tint="-0.499984740745262"/>
      </bottom>
      <diagonal/>
    </border>
    <border>
      <left style="medium">
        <color theme="1" tint="0.14996795556505021"/>
      </left>
      <right/>
      <top style="thin">
        <color theme="0" tint="-0.24994659260841701"/>
      </top>
      <bottom style="medium">
        <color theme="0" tint="-0.499984740745262"/>
      </bottom>
      <diagonal/>
    </border>
    <border>
      <left/>
      <right style="medium">
        <color theme="1" tint="0.499984740745262"/>
      </right>
      <top style="thin">
        <color theme="0" tint="-0.24994659260841701"/>
      </top>
      <bottom style="medium">
        <color theme="0" tint="-0.499984740745262"/>
      </bottom>
      <diagonal/>
    </border>
    <border>
      <left style="thin">
        <color indexed="22"/>
      </left>
      <right style="thin">
        <color indexed="22"/>
      </right>
      <top style="thin">
        <color theme="0" tint="-0.24994659260841701"/>
      </top>
      <bottom style="medium">
        <color theme="1"/>
      </bottom>
      <diagonal/>
    </border>
    <border>
      <left style="thin">
        <color theme="0" tint="-0.24994659260841701"/>
      </left>
      <right style="medium">
        <color theme="0" tint="-0.14996795556505021"/>
      </right>
      <top style="thin">
        <color theme="0" tint="-0.24994659260841701"/>
      </top>
      <bottom style="medium">
        <color auto="1"/>
      </bottom>
      <diagonal/>
    </border>
    <border>
      <left/>
      <right/>
      <top style="thin">
        <color theme="0" tint="-0.24994659260841701"/>
      </top>
      <bottom style="medium">
        <color auto="1"/>
      </bottom>
      <diagonal/>
    </border>
    <border>
      <left/>
      <right style="thin">
        <color theme="0" tint="-0.14996795556505021"/>
      </right>
      <top style="thin">
        <color theme="0" tint="-0.24994659260841701"/>
      </top>
      <bottom style="medium">
        <color auto="1"/>
      </bottom>
      <diagonal/>
    </border>
    <border>
      <left style="medium">
        <color theme="1" tint="0.14996795556505021"/>
      </left>
      <right/>
      <top style="medium">
        <color theme="1" tint="0.34998626667073579"/>
      </top>
      <bottom style="thin">
        <color theme="0" tint="-0.24994659260841701"/>
      </bottom>
      <diagonal/>
    </border>
    <border>
      <left/>
      <right/>
      <top style="medium">
        <color theme="1" tint="0.499984740745262"/>
      </top>
      <bottom style="thin">
        <color theme="0" tint="-0.24994659260841701"/>
      </bottom>
      <diagonal/>
    </border>
    <border>
      <left/>
      <right style="thick">
        <color theme="1"/>
      </right>
      <top style="medium">
        <color theme="1" tint="0.499984740745262"/>
      </top>
      <bottom style="thin">
        <color theme="0" tint="-0.24994659260841701"/>
      </bottom>
      <diagonal/>
    </border>
    <border>
      <left style="thick">
        <color theme="1"/>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right style="thick">
        <color theme="1"/>
      </right>
      <top/>
      <bottom style="thin">
        <color theme="0" tint="-0.24994659260841701"/>
      </bottom>
      <diagonal/>
    </border>
    <border>
      <left/>
      <right/>
      <top style="thin">
        <color theme="0" tint="-0.24994659260841701"/>
      </top>
      <bottom style="medium">
        <color theme="1" tint="0.34998626667073579"/>
      </bottom>
      <diagonal/>
    </border>
    <border>
      <left style="thin">
        <color indexed="22"/>
      </left>
      <right style="thin">
        <color indexed="22"/>
      </right>
      <top style="thin">
        <color theme="0" tint="-0.24994659260841701"/>
      </top>
      <bottom style="medium">
        <color theme="1" tint="0.34998626667073579"/>
      </bottom>
      <diagonal/>
    </border>
    <border>
      <left style="thin">
        <color indexed="22"/>
      </left>
      <right/>
      <top style="thin">
        <color theme="0" tint="-0.24994659260841701"/>
      </top>
      <bottom style="medium">
        <color theme="1" tint="0.34998626667073579"/>
      </bottom>
      <diagonal/>
    </border>
    <border>
      <left style="medium">
        <color theme="0" tint="-0.14996795556505021"/>
      </left>
      <right/>
      <top style="thin">
        <color theme="0" tint="-0.24994659260841701"/>
      </top>
      <bottom style="medium">
        <color theme="1" tint="0.34998626667073579"/>
      </bottom>
      <diagonal/>
    </border>
    <border>
      <left style="thin">
        <color theme="0" tint="-0.14996795556505021"/>
      </left>
      <right style="thin">
        <color theme="0" tint="-0.14996795556505021"/>
      </right>
      <top style="thin">
        <color theme="0" tint="-0.24994659260841701"/>
      </top>
      <bottom style="medium">
        <color theme="1" tint="0.34998626667073579"/>
      </bottom>
      <diagonal/>
    </border>
    <border>
      <left style="thin">
        <color theme="0" tint="-0.14996795556505021"/>
      </left>
      <right/>
      <top style="thin">
        <color theme="0" tint="-0.24994659260841701"/>
      </top>
      <bottom style="medium">
        <color theme="1" tint="0.34998626667073579"/>
      </bottom>
      <diagonal/>
    </border>
    <border>
      <left style="thick">
        <color theme="0" tint="-0.14990691854609822"/>
      </left>
      <right style="thin">
        <color theme="0" tint="-0.14996795556505021"/>
      </right>
      <top style="thin">
        <color theme="0" tint="-0.24994659260841701"/>
      </top>
      <bottom style="medium">
        <color theme="1" tint="0.34998626667073579"/>
      </bottom>
      <diagonal/>
    </border>
    <border>
      <left style="medium">
        <color theme="1" tint="0.14996795556505021"/>
      </left>
      <right/>
      <top style="thin">
        <color theme="0" tint="-0.24994659260841701"/>
      </top>
      <bottom style="medium">
        <color theme="1" tint="0.34998626667073579"/>
      </bottom>
      <diagonal/>
    </border>
    <border>
      <left/>
      <right style="medium">
        <color theme="1" tint="0.499984740745262"/>
      </right>
      <top style="thin">
        <color theme="0" tint="-0.24994659260841701"/>
      </top>
      <bottom style="medium">
        <color theme="1" tint="0.34998626667073579"/>
      </bottom>
      <diagonal/>
    </border>
    <border>
      <left style="medium">
        <color theme="1" tint="0.499984740745262"/>
      </left>
      <right style="thin">
        <color indexed="64"/>
      </right>
      <top style="thin">
        <color theme="0" tint="-0.24994659260841701"/>
      </top>
      <bottom style="medium">
        <color theme="1" tint="0.34998626667073579"/>
      </bottom>
      <diagonal/>
    </border>
    <border>
      <left style="medium">
        <color theme="1" tint="0.499984740745262"/>
      </left>
      <right style="thick">
        <color theme="1"/>
      </right>
      <top style="thin">
        <color theme="0" tint="-0.24994659260841701"/>
      </top>
      <bottom style="medium">
        <color theme="1" tint="0.34998626667073579"/>
      </bottom>
      <diagonal/>
    </border>
    <border>
      <left/>
      <right style="thin">
        <color theme="0" tint="-0.14996795556505021"/>
      </right>
      <top style="thin">
        <color theme="0" tint="-0.24994659260841701"/>
      </top>
      <bottom style="medium">
        <color theme="1" tint="0.34998626667073579"/>
      </bottom>
      <diagonal/>
    </border>
    <border>
      <left style="thin">
        <color theme="0" tint="-0.24994659260841701"/>
      </left>
      <right style="thin">
        <color indexed="22"/>
      </right>
      <top style="thin">
        <color theme="0" tint="-0.24994659260841701"/>
      </top>
      <bottom style="medium">
        <color theme="1"/>
      </bottom>
      <diagonal/>
    </border>
    <border>
      <left style="medium">
        <color theme="0" tint="-0.14996795556505021"/>
      </left>
      <right/>
      <top style="thin">
        <color theme="0" tint="-0.24994659260841701"/>
      </top>
      <bottom style="thin">
        <color theme="0" tint="-0.14996795556505021"/>
      </bottom>
      <diagonal/>
    </border>
    <border>
      <left style="thin">
        <color indexed="22"/>
      </left>
      <right/>
      <top style="thin">
        <color theme="0" tint="-0.24994659260841701"/>
      </top>
      <bottom style="thin">
        <color theme="0" tint="-0.14996795556505021"/>
      </bottom>
      <diagonal/>
    </border>
    <border>
      <left style="thin">
        <color theme="0" tint="-0.14996795556505021"/>
      </left>
      <right style="thin">
        <color theme="0" tint="-0.14996795556505021"/>
      </right>
      <top style="thin">
        <color indexed="22"/>
      </top>
      <bottom style="thin">
        <color indexed="22"/>
      </bottom>
      <diagonal/>
    </border>
    <border>
      <left style="medium">
        <color theme="1" tint="0.499984740745262"/>
      </left>
      <right/>
      <top style="thin">
        <color theme="0" tint="-0.24994659260841701"/>
      </top>
      <bottom/>
      <diagonal/>
    </border>
    <border>
      <left style="medium">
        <color theme="1" tint="0.499984740745262"/>
      </left>
      <right style="thin">
        <color indexed="64"/>
      </right>
      <top style="thin">
        <color theme="0" tint="-0.24994659260841701"/>
      </top>
      <bottom/>
      <diagonal/>
    </border>
    <border>
      <left/>
      <right/>
      <top/>
      <bottom style="medium">
        <color theme="1" tint="0.14993743705557422"/>
      </bottom>
      <diagonal/>
    </border>
    <border>
      <left/>
      <right/>
      <top/>
      <bottom style="medium">
        <color theme="1"/>
      </bottom>
      <diagonal/>
    </border>
    <border>
      <left style="medium">
        <color theme="1" tint="0.499984740745262"/>
      </left>
      <right/>
      <top/>
      <bottom style="medium">
        <color theme="1" tint="0.14993743705557422"/>
      </bottom>
      <diagonal/>
    </border>
    <border>
      <left/>
      <right/>
      <top/>
      <bottom style="medium">
        <color theme="1" tint="0.499984740745262"/>
      </bottom>
      <diagonal/>
    </border>
    <border>
      <left style="medium">
        <color theme="1" tint="0.14996795556505021"/>
      </left>
      <right/>
      <top/>
      <bottom style="medium">
        <color theme="1"/>
      </bottom>
      <diagonal/>
    </border>
    <border>
      <left/>
      <right style="medium">
        <color theme="1" tint="0.499984740745262"/>
      </right>
      <top/>
      <bottom style="medium">
        <color theme="1"/>
      </bottom>
      <diagonal/>
    </border>
    <border>
      <left style="medium">
        <color theme="1" tint="0.499984740745262"/>
      </left>
      <right/>
      <top/>
      <bottom style="medium">
        <color theme="1"/>
      </bottom>
      <diagonal/>
    </border>
    <border>
      <left style="thick">
        <color theme="1"/>
      </left>
      <right/>
      <top/>
      <bottom style="medium">
        <color theme="1"/>
      </bottom>
      <diagonal/>
    </border>
    <border>
      <left/>
      <right style="thick">
        <color theme="0" tint="-0.499984740745262"/>
      </right>
      <top/>
      <bottom style="medium">
        <color theme="1"/>
      </bottom>
      <diagonal/>
    </border>
    <border>
      <left/>
      <right/>
      <top style="medium">
        <color theme="1"/>
      </top>
      <bottom/>
      <diagonal/>
    </border>
    <border>
      <left/>
      <right style="thick">
        <color theme="1"/>
      </right>
      <top style="medium">
        <color theme="1"/>
      </top>
      <bottom/>
      <diagonal/>
    </border>
    <border>
      <left/>
      <right/>
      <top style="thin">
        <color indexed="22"/>
      </top>
      <bottom style="thin">
        <color indexed="22"/>
      </bottom>
      <diagonal/>
    </border>
    <border>
      <left/>
      <right style="thin">
        <color theme="0" tint="-0.14996795556505021"/>
      </right>
      <top style="thin">
        <color indexed="22"/>
      </top>
      <bottom style="thin">
        <color indexed="22"/>
      </bottom>
      <diagonal/>
    </border>
    <border>
      <left/>
      <right/>
      <top style="thin">
        <color indexed="22"/>
      </top>
      <bottom style="medium">
        <color theme="1" tint="0.34998626667073579"/>
      </bottom>
      <diagonal/>
    </border>
    <border>
      <left/>
      <right/>
      <top/>
      <bottom style="medium">
        <color theme="1" tint="0.34998626667073579"/>
      </bottom>
      <diagonal/>
    </border>
    <border>
      <left style="thin">
        <color theme="0" tint="-0.14996795556505021"/>
      </left>
      <right style="thin">
        <color theme="0" tint="-0.14996795556505021"/>
      </right>
      <top/>
      <bottom style="medium">
        <color theme="1" tint="0.34998626667073579"/>
      </bottom>
      <diagonal/>
    </border>
    <border>
      <left style="thin">
        <color theme="0" tint="-0.14996795556505021"/>
      </left>
      <right style="thin">
        <color theme="0" tint="-0.14996795556505021"/>
      </right>
      <top style="thin">
        <color indexed="22"/>
      </top>
      <bottom style="medium">
        <color theme="1" tint="0.34998626667073579"/>
      </bottom>
      <diagonal/>
    </border>
    <border>
      <left/>
      <right style="thin">
        <color theme="0" tint="-0.14996795556505021"/>
      </right>
      <top style="thin">
        <color indexed="22"/>
      </top>
      <bottom style="medium">
        <color theme="1" tint="0.34998626667073579"/>
      </bottom>
      <diagonal/>
    </border>
    <border>
      <left style="medium">
        <color theme="1" tint="0.499984740745262"/>
      </left>
      <right/>
      <top/>
      <bottom style="medium">
        <color theme="1" tint="0.34998626667073579"/>
      </bottom>
      <diagonal/>
    </border>
    <border>
      <left style="medium">
        <color theme="1" tint="0.14996795556505021"/>
      </left>
      <right/>
      <top/>
      <bottom style="medium">
        <color theme="1" tint="0.34998626667073579"/>
      </bottom>
      <diagonal/>
    </border>
    <border>
      <left/>
      <right style="medium">
        <color theme="1" tint="0.499984740745262"/>
      </right>
      <top/>
      <bottom style="medium">
        <color theme="1" tint="0.34998626667073579"/>
      </bottom>
      <diagonal/>
    </border>
    <border>
      <left style="medium">
        <color theme="1" tint="0.499984740745262"/>
      </left>
      <right style="thick">
        <color theme="1"/>
      </right>
      <top/>
      <bottom style="medium">
        <color theme="1" tint="0.34998626667073579"/>
      </bottom>
      <diagonal/>
    </border>
    <border>
      <left/>
      <right/>
      <top/>
      <bottom style="thick">
        <color theme="0" tint="-0.499984740745262"/>
      </bottom>
      <diagonal/>
    </border>
    <border>
      <left style="thick">
        <color theme="1"/>
      </left>
      <right/>
      <top/>
      <bottom style="thick">
        <color theme="0" tint="-0.499984740745262"/>
      </bottom>
      <diagonal/>
    </border>
    <border>
      <left/>
      <right style="thin">
        <color indexed="64"/>
      </right>
      <top style="thin">
        <color indexed="22"/>
      </top>
      <bottom style="thin">
        <color indexed="22"/>
      </bottom>
      <diagonal/>
    </border>
    <border>
      <left style="thin">
        <color theme="0" tint="-0.14996795556505021"/>
      </left>
      <right/>
      <top/>
      <bottom/>
      <diagonal/>
    </border>
    <border>
      <left style="thin">
        <color theme="0" tint="-0.14996795556505021"/>
      </left>
      <right style="thin">
        <color theme="0" tint="-0.14996795556505021"/>
      </right>
      <top/>
      <bottom/>
      <diagonal/>
    </border>
    <border>
      <left/>
      <right/>
      <top/>
      <bottom style="thick">
        <color theme="1" tint="0.499984740745262"/>
      </bottom>
      <diagonal/>
    </border>
    <border>
      <left/>
      <right style="thin">
        <color indexed="64"/>
      </right>
      <top/>
      <bottom style="thick">
        <color theme="1" tint="0.499984740745262"/>
      </bottom>
      <diagonal/>
    </border>
    <border>
      <left/>
      <right/>
      <top style="thick">
        <color theme="1" tint="0.499984740745262"/>
      </top>
      <bottom/>
      <diagonal/>
    </border>
    <border>
      <left/>
      <right style="thin">
        <color theme="1" tint="0.499984740745262"/>
      </right>
      <top style="thick">
        <color theme="1" tint="0.499984740745262"/>
      </top>
      <bottom/>
      <diagonal/>
    </border>
    <border>
      <left style="thin">
        <color theme="1" tint="0.499984740745262"/>
      </left>
      <right style="thin">
        <color theme="1" tint="0.499984740745262"/>
      </right>
      <top style="thick">
        <color theme="1" tint="0.499984740745262"/>
      </top>
      <bottom style="medium">
        <color theme="1" tint="0.499984740745262"/>
      </bottom>
      <diagonal/>
    </border>
    <border>
      <left style="thin">
        <color theme="1" tint="0.499984740745262"/>
      </left>
      <right/>
      <top style="thick">
        <color theme="1" tint="0.499984740745262"/>
      </top>
      <bottom style="medium">
        <color theme="1" tint="0.499984740745262"/>
      </bottom>
      <diagonal/>
    </border>
    <border>
      <left/>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style="thin">
        <color theme="0" tint="-0.14996795556505021"/>
      </left>
      <right style="thin">
        <color theme="0" tint="-0.14996795556505021"/>
      </right>
      <top/>
      <bottom style="thin">
        <color indexed="22"/>
      </bottom>
      <diagonal/>
    </border>
    <border>
      <left style="thick">
        <color theme="1"/>
      </left>
      <right/>
      <top/>
      <bottom style="thin">
        <color indexed="22"/>
      </bottom>
      <diagonal/>
    </border>
    <border>
      <left/>
      <right style="thin">
        <color indexed="64"/>
      </right>
      <top/>
      <bottom style="thin">
        <color indexed="22"/>
      </bottom>
      <diagonal/>
    </border>
    <border>
      <left style="thin">
        <color theme="0" tint="-0.14996795556505021"/>
      </left>
      <right/>
      <top/>
      <bottom style="thin">
        <color indexed="22"/>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theme="0" tint="-4.9989318521683403E-2"/>
      </left>
      <right style="thin">
        <color theme="0" tint="-4.9989318521683403E-2"/>
      </right>
      <top/>
      <bottom style="thin">
        <color indexed="64"/>
      </bottom>
      <diagonal/>
    </border>
    <border>
      <left/>
      <right style="thin">
        <color theme="0" tint="-0.14996795556505021"/>
      </right>
      <top/>
      <bottom style="thin">
        <color indexed="64"/>
      </bottom>
      <diagonal/>
    </border>
    <border>
      <left style="thin">
        <color theme="0" tint="-0.14996795556505021"/>
      </left>
      <right style="thin">
        <color theme="0" tint="-0.14996795556505021"/>
      </right>
      <top/>
      <bottom style="thin">
        <color indexed="64"/>
      </bottom>
      <diagonal/>
    </border>
    <border>
      <left/>
      <right style="medium">
        <color theme="1" tint="0.499984740745262"/>
      </right>
      <top/>
      <bottom style="thin">
        <color indexed="64"/>
      </bottom>
      <diagonal/>
    </border>
    <border>
      <left/>
      <right style="thin">
        <color indexed="55"/>
      </right>
      <top/>
      <bottom style="thin">
        <color indexed="64"/>
      </bottom>
      <diagonal/>
    </border>
    <border>
      <left style="thin">
        <color indexed="55"/>
      </left>
      <right/>
      <top/>
      <bottom style="thin">
        <color indexed="64"/>
      </bottom>
      <diagonal/>
    </border>
    <border>
      <left style="thin">
        <color theme="0" tint="-0.34998626667073579"/>
      </left>
      <right/>
      <top/>
      <bottom style="thin">
        <color indexed="64"/>
      </bottom>
      <diagonal/>
    </border>
    <border>
      <left/>
      <right style="medium">
        <color theme="1" tint="0.14996795556505021"/>
      </right>
      <top/>
      <bottom style="thin">
        <color indexed="64"/>
      </bottom>
      <diagonal/>
    </border>
    <border>
      <left style="medium">
        <color theme="1" tint="0.14996795556505021"/>
      </left>
      <right/>
      <top/>
      <bottom style="thin">
        <color indexed="64"/>
      </bottom>
      <diagonal/>
    </border>
    <border>
      <left style="medium">
        <color theme="1" tint="0.499984740745262"/>
      </left>
      <right/>
      <top/>
      <bottom style="thin">
        <color indexed="64"/>
      </bottom>
      <diagonal/>
    </border>
    <border>
      <left/>
      <right/>
      <top/>
      <bottom style="thin">
        <color indexed="22"/>
      </bottom>
      <diagonal/>
    </border>
    <border>
      <left style="medium">
        <color theme="1" tint="0.14996795556505021"/>
      </left>
      <right/>
      <top/>
      <bottom style="thin">
        <color indexed="22"/>
      </bottom>
      <diagonal/>
    </border>
    <border>
      <left/>
      <right style="medium">
        <color theme="1" tint="0.499984740745262"/>
      </right>
      <top/>
      <bottom style="thin">
        <color indexed="22"/>
      </bottom>
      <diagonal/>
    </border>
    <border>
      <left style="medium">
        <color theme="1" tint="0.499984740745262"/>
      </left>
      <right/>
      <top/>
      <bottom style="thin">
        <color indexed="22"/>
      </bottom>
      <diagonal/>
    </border>
    <border>
      <left style="dashed">
        <color auto="1"/>
      </left>
      <right style="dashed">
        <color auto="1"/>
      </right>
      <top/>
      <bottom style="thin">
        <color auto="1"/>
      </bottom>
      <diagonal/>
    </border>
    <border>
      <left/>
      <right/>
      <top/>
      <bottom style="thin">
        <color indexed="64"/>
      </bottom>
      <diagonal/>
    </border>
    <border>
      <left/>
      <right style="dashed">
        <color auto="1"/>
      </right>
      <top/>
      <bottom style="thin">
        <color auto="1"/>
      </bottom>
      <diagonal/>
    </border>
  </borders>
  <cellStyleXfs count="6">
    <xf numFmtId="0" fontId="0" fillId="0" borderId="0"/>
    <xf numFmtId="0" fontId="15" fillId="0" borderId="0" applyNumberFormat="0" applyFill="0" applyBorder="0" applyAlignment="0" applyProtection="0"/>
    <xf numFmtId="0" fontId="40" fillId="0" borderId="0"/>
    <xf numFmtId="0" fontId="62" fillId="0" borderId="0"/>
    <xf numFmtId="9" fontId="63" fillId="0" borderId="0" applyFont="0" applyFill="0" applyBorder="0" applyAlignment="0" applyProtection="0"/>
    <xf numFmtId="43" fontId="63" fillId="0" borderId="0" applyFont="0" applyFill="0" applyBorder="0" applyAlignment="0" applyProtection="0"/>
  </cellStyleXfs>
  <cellXfs count="1278">
    <xf numFmtId="0" fontId="0" fillId="0" borderId="0" xfId="0"/>
    <xf numFmtId="0" fontId="1" fillId="15" borderId="1" xfId="0" applyFont="1" applyFill="1" applyBorder="1" applyAlignment="1">
      <alignment horizontal="left"/>
    </xf>
    <xf numFmtId="0" fontId="1" fillId="15" borderId="4" xfId="0" applyFont="1" applyFill="1" applyBorder="1" applyAlignment="1">
      <alignment horizontal="left"/>
    </xf>
    <xf numFmtId="0" fontId="2" fillId="0" borderId="1" xfId="0" applyFont="1" applyBorder="1" applyAlignment="1">
      <alignment horizontal="left"/>
    </xf>
    <xf numFmtId="0" fontId="3" fillId="0" borderId="0" xfId="0" applyFont="1" applyAlignment="1">
      <alignment horizontal="left"/>
    </xf>
    <xf numFmtId="0" fontId="3" fillId="0" borderId="1" xfId="0" applyFont="1" applyBorder="1" applyAlignment="1">
      <alignment horizontal="left"/>
    </xf>
    <xf numFmtId="0" fontId="3" fillId="0" borderId="0" xfId="0" applyFont="1" applyAlignment="1">
      <alignment horizontal="left" vertical="center"/>
    </xf>
    <xf numFmtId="0" fontId="3" fillId="2" borderId="0" xfId="0" applyFont="1" applyFill="1" applyAlignment="1">
      <alignment horizontal="left" vertical="center"/>
    </xf>
    <xf numFmtId="0" fontId="3" fillId="0" borderId="0" xfId="0" applyFont="1" applyAlignment="1">
      <alignment horizontal="center" vertical="center"/>
    </xf>
    <xf numFmtId="0" fontId="4" fillId="0" borderId="0" xfId="0" applyFont="1" applyAlignment="1">
      <alignment horizontal="left" vertical="center"/>
    </xf>
    <xf numFmtId="0" fontId="3" fillId="3" borderId="0" xfId="0" applyFont="1" applyFill="1" applyAlignment="1">
      <alignment horizontal="left" vertical="center"/>
    </xf>
    <xf numFmtId="0" fontId="3" fillId="4" borderId="0" xfId="0" applyFont="1" applyFill="1" applyAlignment="1">
      <alignment horizontal="left" vertical="center"/>
    </xf>
    <xf numFmtId="0" fontId="3" fillId="5" borderId="0" xfId="0" applyFont="1" applyFill="1" applyAlignment="1">
      <alignment horizontal="left" vertical="center"/>
    </xf>
    <xf numFmtId="0" fontId="5" fillId="0" borderId="0" xfId="0" applyFont="1" applyAlignment="1">
      <alignment horizontal="left" vertical="center"/>
    </xf>
    <xf numFmtId="0" fontId="3" fillId="6" borderId="0" xfId="0" applyFont="1" applyFill="1" applyAlignment="1">
      <alignment horizontal="left" vertical="center"/>
    </xf>
    <xf numFmtId="0" fontId="3" fillId="7" borderId="0" xfId="0" applyFont="1" applyFill="1" applyAlignment="1">
      <alignment horizontal="left" vertical="center"/>
    </xf>
    <xf numFmtId="0" fontId="3" fillId="8" borderId="0" xfId="0" applyFont="1" applyFill="1" applyAlignment="1">
      <alignment horizontal="left" vertical="center"/>
    </xf>
    <xf numFmtId="0" fontId="3" fillId="0" borderId="0" xfId="0" applyFont="1"/>
    <xf numFmtId="0" fontId="3" fillId="0" borderId="0" xfId="0" applyFont="1" applyAlignment="1">
      <alignment horizontal="center"/>
    </xf>
    <xf numFmtId="0" fontId="6" fillId="11"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8" fillId="13" borderId="0" xfId="0" applyFont="1" applyFill="1" applyAlignment="1">
      <alignment horizontal="center" vertical="center"/>
    </xf>
    <xf numFmtId="0" fontId="2" fillId="17" borderId="0" xfId="0" applyFont="1" applyFill="1" applyAlignment="1">
      <alignment horizontal="left" vertical="center"/>
    </xf>
    <xf numFmtId="0" fontId="2" fillId="18" borderId="0" xfId="0" applyFont="1" applyFill="1" applyAlignment="1">
      <alignment horizontal="left" vertical="center"/>
    </xf>
    <xf numFmtId="0" fontId="2" fillId="19" borderId="0" xfId="0" applyFont="1" applyFill="1" applyAlignment="1">
      <alignment horizontal="left" vertical="center"/>
    </xf>
    <xf numFmtId="0" fontId="2" fillId="20" borderId="0" xfId="0" applyFont="1" applyFill="1" applyAlignment="1">
      <alignment horizontal="left" vertical="center"/>
    </xf>
    <xf numFmtId="0" fontId="2" fillId="21" borderId="0" xfId="0" applyFont="1" applyFill="1" applyAlignment="1">
      <alignment horizontal="left" vertical="center"/>
    </xf>
    <xf numFmtId="16" fontId="9" fillId="14" borderId="0" xfId="0" applyNumberFormat="1" applyFont="1" applyFill="1" applyAlignment="1">
      <alignment horizontal="center" vertical="center" textRotation="45" wrapText="1"/>
    </xf>
    <xf numFmtId="0" fontId="3" fillId="0" borderId="0" xfId="0" applyFont="1" applyAlignment="1">
      <alignment horizontal="center" vertical="center" wrapText="1"/>
    </xf>
    <xf numFmtId="0" fontId="3" fillId="4" borderId="0" xfId="0" applyFont="1" applyFill="1" applyAlignment="1">
      <alignment horizontal="center"/>
    </xf>
    <xf numFmtId="0" fontId="10" fillId="15" borderId="1" xfId="0" applyFont="1" applyFill="1" applyBorder="1" applyAlignment="1">
      <alignment horizontal="left" vertical="center"/>
    </xf>
    <xf numFmtId="0" fontId="11" fillId="0" borderId="1" xfId="0" applyFont="1" applyBorder="1" applyAlignment="1">
      <alignment horizontal="left"/>
    </xf>
    <xf numFmtId="0" fontId="11" fillId="0" borderId="0" xfId="0" applyFont="1"/>
    <xf numFmtId="16" fontId="11" fillId="0" borderId="1" xfId="0" applyNumberFormat="1" applyFont="1" applyBorder="1" applyAlignment="1">
      <alignment horizontal="left"/>
    </xf>
    <xf numFmtId="0" fontId="11" fillId="0" borderId="0" xfId="0" applyFont="1" applyAlignment="1">
      <alignment horizontal="left"/>
    </xf>
    <xf numFmtId="0" fontId="12" fillId="0" borderId="0" xfId="0" applyFont="1"/>
    <xf numFmtId="0" fontId="11" fillId="0" borderId="0" xfId="0" applyFont="1" applyAlignment="1">
      <alignment horizontal="left" vertical="center"/>
    </xf>
    <xf numFmtId="0" fontId="11" fillId="0" borderId="0" xfId="0" applyFont="1" applyAlignment="1">
      <alignment vertical="center"/>
    </xf>
    <xf numFmtId="0" fontId="11" fillId="16" borderId="1" xfId="0" applyFont="1" applyFill="1" applyBorder="1" applyAlignment="1">
      <alignment horizontal="left"/>
    </xf>
    <xf numFmtId="0" fontId="11" fillId="13" borderId="1" xfId="0" applyFont="1" applyFill="1" applyBorder="1" applyAlignment="1">
      <alignment horizontal="left"/>
    </xf>
    <xf numFmtId="16" fontId="11" fillId="13" borderId="1" xfId="0" applyNumberFormat="1" applyFont="1" applyFill="1" applyBorder="1" applyAlignment="1">
      <alignment horizontal="left"/>
    </xf>
    <xf numFmtId="0" fontId="11" fillId="22" borderId="1" xfId="0" applyFont="1" applyFill="1" applyBorder="1" applyAlignment="1">
      <alignment horizontal="left"/>
    </xf>
    <xf numFmtId="0" fontId="13" fillId="0" borderId="0" xfId="0" applyFont="1"/>
    <xf numFmtId="0" fontId="14" fillId="0" borderId="0" xfId="0" applyFont="1"/>
    <xf numFmtId="0" fontId="13" fillId="23" borderId="0" xfId="0" applyFont="1" applyFill="1"/>
    <xf numFmtId="0" fontId="10" fillId="0" borderId="0" xfId="0" applyFont="1" applyAlignment="1">
      <alignment horizontal="left"/>
    </xf>
    <xf numFmtId="0" fontId="13" fillId="0" borderId="0" xfId="0" applyFont="1" applyAlignment="1">
      <alignment horizontal="left" vertical="top" wrapText="1"/>
    </xf>
    <xf numFmtId="0" fontId="13" fillId="13" borderId="0" xfId="0" applyFont="1" applyFill="1" applyAlignment="1">
      <alignment horizontal="left" vertical="top" wrapText="1"/>
    </xf>
    <xf numFmtId="0" fontId="14" fillId="9" borderId="1" xfId="0" applyFont="1" applyFill="1" applyBorder="1" applyAlignment="1">
      <alignment horizontal="left" vertical="top" wrapText="1"/>
    </xf>
    <xf numFmtId="0" fontId="13" fillId="13" borderId="1" xfId="0" applyFont="1" applyFill="1" applyBorder="1" applyAlignment="1">
      <alignment horizontal="left" vertical="top" wrapText="1"/>
    </xf>
    <xf numFmtId="0" fontId="13" fillId="0" borderId="1" xfId="0" applyFont="1" applyBorder="1" applyAlignment="1">
      <alignment horizontal="left" vertical="top" wrapText="1"/>
    </xf>
    <xf numFmtId="0" fontId="16" fillId="0" borderId="1" xfId="1" applyFont="1" applyBorder="1" applyAlignment="1">
      <alignment horizontal="left" vertical="top" wrapText="1"/>
    </xf>
    <xf numFmtId="0" fontId="0" fillId="0" borderId="0" xfId="0" applyAlignment="1">
      <alignment horizontal="left" vertical="center" indent="1"/>
    </xf>
    <xf numFmtId="0" fontId="19" fillId="0" borderId="0" xfId="0" applyFont="1" applyAlignment="1">
      <alignment horizontal="left" vertical="center" indent="1"/>
    </xf>
    <xf numFmtId="0" fontId="18" fillId="0" borderId="0" xfId="0" applyFont="1" applyAlignment="1">
      <alignment horizontal="left" vertical="center" indent="1"/>
    </xf>
    <xf numFmtId="0" fontId="0" fillId="0" borderId="0" xfId="0" applyAlignment="1">
      <alignment horizontal="left" vertical="center" indent="2"/>
    </xf>
    <xf numFmtId="0" fontId="15" fillId="0" borderId="0" xfId="1" applyAlignment="1">
      <alignment horizontal="left" vertical="center" indent="2"/>
    </xf>
    <xf numFmtId="0" fontId="16" fillId="13" borderId="1" xfId="1" applyFont="1" applyFill="1" applyBorder="1" applyAlignment="1">
      <alignment horizontal="left" vertical="top" wrapText="1"/>
    </xf>
    <xf numFmtId="0" fontId="14" fillId="24" borderId="1" xfId="0" applyFont="1" applyFill="1" applyBorder="1" applyAlignment="1">
      <alignment horizontal="left" vertical="top" wrapText="1"/>
    </xf>
    <xf numFmtId="0" fontId="11" fillId="0" borderId="6" xfId="0" applyFont="1" applyBorder="1" applyAlignment="1">
      <alignment horizontal="left"/>
    </xf>
    <xf numFmtId="0" fontId="11" fillId="0" borderId="3" xfId="0" applyFont="1" applyBorder="1" applyAlignment="1">
      <alignment horizontal="left"/>
    </xf>
    <xf numFmtId="0" fontId="11" fillId="0" borderId="4" xfId="0" applyFont="1" applyBorder="1" applyAlignment="1">
      <alignment horizontal="left"/>
    </xf>
    <xf numFmtId="0" fontId="10" fillId="15" borderId="2" xfId="0" applyFont="1" applyFill="1" applyBorder="1" applyAlignment="1">
      <alignment horizontal="left" vertical="center"/>
    </xf>
    <xf numFmtId="0" fontId="8" fillId="0" borderId="0" xfId="0" applyFont="1" applyAlignment="1">
      <alignment horizontal="center"/>
    </xf>
    <xf numFmtId="0" fontId="13" fillId="23" borderId="0" xfId="0" applyFont="1" applyFill="1" applyAlignment="1">
      <alignment horizontal="center"/>
    </xf>
    <xf numFmtId="16" fontId="13" fillId="0" borderId="0" xfId="0" applyNumberFormat="1" applyFont="1" applyAlignment="1">
      <alignment horizontal="center"/>
    </xf>
    <xf numFmtId="0" fontId="13" fillId="0" borderId="0" xfId="0" applyFont="1" applyAlignment="1">
      <alignment horizontal="center"/>
    </xf>
    <xf numFmtId="0" fontId="14" fillId="4" borderId="0" xfId="0" applyFont="1" applyFill="1"/>
    <xf numFmtId="0" fontId="14" fillId="4" borderId="0" xfId="0" applyFont="1" applyFill="1" applyAlignment="1">
      <alignment horizontal="center"/>
    </xf>
    <xf numFmtId="0" fontId="2" fillId="0" borderId="0" xfId="0" applyFont="1" applyAlignment="1">
      <alignment horizontal="left"/>
    </xf>
    <xf numFmtId="0" fontId="3" fillId="13" borderId="0" xfId="0" applyFont="1" applyFill="1" applyAlignment="1">
      <alignment horizontal="center"/>
    </xf>
    <xf numFmtId="0" fontId="21" fillId="0" borderId="0" xfId="0" applyFont="1" applyAlignment="1">
      <alignment horizontal="center"/>
    </xf>
    <xf numFmtId="0" fontId="6" fillId="13" borderId="0" xfId="0" applyFont="1" applyFill="1" applyAlignment="1">
      <alignment horizontal="center" vertical="center" wrapText="1"/>
    </xf>
    <xf numFmtId="0" fontId="3" fillId="13" borderId="0" xfId="0" applyFont="1" applyFill="1" applyAlignment="1">
      <alignment horizontal="center" vertical="center" wrapText="1"/>
    </xf>
    <xf numFmtId="0" fontId="13" fillId="0" borderId="0" xfId="0" applyFont="1" applyAlignment="1">
      <alignment horizontal="left"/>
    </xf>
    <xf numFmtId="0" fontId="23" fillId="13" borderId="1" xfId="0" applyFont="1" applyFill="1" applyBorder="1"/>
    <xf numFmtId="0" fontId="23" fillId="22" borderId="1" xfId="0" applyFont="1" applyFill="1" applyBorder="1"/>
    <xf numFmtId="0" fontId="26" fillId="30" borderId="0" xfId="0" applyFont="1" applyFill="1" applyAlignment="1">
      <alignment horizontal="center" vertical="center"/>
    </xf>
    <xf numFmtId="0" fontId="27" fillId="31" borderId="0" xfId="0" applyFont="1" applyFill="1" applyAlignment="1">
      <alignment horizontal="center" vertical="center"/>
    </xf>
    <xf numFmtId="0" fontId="3" fillId="10" borderId="0" xfId="0" applyFont="1" applyFill="1" applyAlignment="1">
      <alignment horizontal="center" vertical="center"/>
    </xf>
    <xf numFmtId="0" fontId="3" fillId="32" borderId="0" xfId="0" applyFont="1" applyFill="1" applyAlignment="1">
      <alignment horizontal="center" vertical="center"/>
    </xf>
    <xf numFmtId="0" fontId="3" fillId="33" borderId="0" xfId="0" applyFont="1" applyFill="1" applyAlignment="1">
      <alignment horizontal="center" vertical="center"/>
    </xf>
    <xf numFmtId="0" fontId="3" fillId="13" borderId="0" xfId="0" applyFont="1" applyFill="1" applyAlignment="1">
      <alignment horizontal="center" vertical="center"/>
    </xf>
    <xf numFmtId="0" fontId="2" fillId="13" borderId="0" xfId="0" applyFont="1" applyFill="1" applyAlignment="1">
      <alignment horizontal="left" vertical="center" wrapText="1"/>
    </xf>
    <xf numFmtId="0" fontId="27" fillId="13" borderId="0" xfId="0" applyFont="1" applyFill="1" applyAlignment="1">
      <alignment horizontal="center" vertical="center"/>
    </xf>
    <xf numFmtId="0" fontId="26" fillId="13" borderId="0" xfId="0" applyFont="1" applyFill="1" applyAlignment="1">
      <alignment horizontal="center" vertical="center"/>
    </xf>
    <xf numFmtId="0" fontId="5" fillId="9" borderId="0" xfId="0" applyFont="1" applyFill="1" applyAlignment="1">
      <alignment horizontal="center" vertical="center" wrapText="1"/>
    </xf>
    <xf numFmtId="0" fontId="5" fillId="34" borderId="0" xfId="0" applyFont="1" applyFill="1" applyAlignment="1">
      <alignment horizontal="center" vertical="center" wrapText="1"/>
    </xf>
    <xf numFmtId="0" fontId="5" fillId="35" borderId="0" xfId="0" applyFont="1" applyFill="1" applyAlignment="1">
      <alignment horizontal="center" vertical="center" wrapText="1"/>
    </xf>
    <xf numFmtId="0" fontId="3" fillId="0" borderId="0" xfId="0" applyFont="1" applyAlignment="1">
      <alignment horizontal="left" vertical="center" wrapText="1"/>
    </xf>
    <xf numFmtId="0" fontId="26" fillId="30" borderId="7" xfId="0" applyFont="1" applyFill="1" applyBorder="1" applyAlignment="1">
      <alignment horizontal="left" vertical="center" wrapText="1"/>
    </xf>
    <xf numFmtId="0" fontId="26" fillId="10" borderId="7" xfId="0" applyFont="1" applyFill="1" applyBorder="1" applyAlignment="1">
      <alignment horizontal="left" vertical="center" wrapText="1"/>
    </xf>
    <xf numFmtId="0" fontId="2" fillId="0" borderId="0" xfId="0" applyFont="1" applyAlignment="1">
      <alignment horizontal="left" vertical="center" wrapText="1"/>
    </xf>
    <xf numFmtId="0" fontId="3" fillId="33" borderId="7"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2" fillId="0" borderId="0" xfId="0" applyFont="1" applyAlignment="1">
      <alignment horizontal="center" vertical="center" wrapText="1"/>
    </xf>
    <xf numFmtId="0" fontId="26" fillId="10" borderId="0" xfId="0" applyFont="1" applyFill="1" applyAlignment="1">
      <alignment horizontal="center" vertical="center"/>
    </xf>
    <xf numFmtId="0" fontId="2" fillId="13" borderId="0" xfId="0" applyFont="1" applyFill="1" applyAlignment="1">
      <alignment horizontal="center" vertical="center" wrapText="1"/>
    </xf>
    <xf numFmtId="0" fontId="25" fillId="29" borderId="8" xfId="0" applyFont="1" applyFill="1" applyBorder="1" applyAlignment="1">
      <alignment horizontal="center" vertical="center" wrapText="1"/>
    </xf>
    <xf numFmtId="0" fontId="25" fillId="29" borderId="9" xfId="0" applyFont="1" applyFill="1" applyBorder="1" applyAlignment="1">
      <alignment horizontal="center" vertical="center" wrapText="1"/>
    </xf>
    <xf numFmtId="0" fontId="25" fillId="29" borderId="9" xfId="0" applyFont="1" applyFill="1" applyBorder="1" applyAlignment="1">
      <alignment horizontal="center" vertical="center"/>
    </xf>
    <xf numFmtId="0" fontId="25" fillId="29" borderId="10" xfId="0" applyFont="1" applyFill="1" applyBorder="1" applyAlignment="1">
      <alignment horizontal="center" vertical="center"/>
    </xf>
    <xf numFmtId="0" fontId="3" fillId="3" borderId="11" xfId="0" applyFont="1" applyFill="1" applyBorder="1" applyAlignment="1">
      <alignment horizontal="center" vertical="center"/>
    </xf>
    <xf numFmtId="0" fontId="26" fillId="30" borderId="12" xfId="0" applyFont="1" applyFill="1" applyBorder="1" applyAlignment="1">
      <alignment horizontal="center" vertical="center"/>
    </xf>
    <xf numFmtId="0" fontId="3" fillId="0" borderId="12" xfId="0" applyFont="1" applyBorder="1" applyAlignment="1">
      <alignment horizontal="center" vertical="center"/>
    </xf>
    <xf numFmtId="0" fontId="3" fillId="3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33" borderId="13" xfId="0" applyFont="1" applyFill="1" applyBorder="1" applyAlignment="1">
      <alignment horizontal="center" vertical="center"/>
    </xf>
    <xf numFmtId="0" fontId="2" fillId="0" borderId="14" xfId="0" applyFont="1" applyBorder="1" applyAlignment="1">
      <alignment horizontal="left" vertical="center" wrapText="1"/>
    </xf>
    <xf numFmtId="0" fontId="3" fillId="0" borderId="14" xfId="0" applyFont="1" applyBorder="1" applyAlignment="1">
      <alignment horizontal="center" vertical="center"/>
    </xf>
    <xf numFmtId="0" fontId="3" fillId="13" borderId="14" xfId="0" applyFont="1" applyFill="1" applyBorder="1" applyAlignment="1">
      <alignment horizontal="center" vertical="center"/>
    </xf>
    <xf numFmtId="0" fontId="27" fillId="31" borderId="14" xfId="0" applyFont="1" applyFill="1" applyBorder="1" applyAlignment="1">
      <alignment horizontal="center" vertical="center"/>
    </xf>
    <xf numFmtId="0" fontId="26" fillId="10" borderId="14" xfId="0" applyFont="1" applyFill="1" applyBorder="1" applyAlignment="1">
      <alignment horizontal="center" vertical="center"/>
    </xf>
    <xf numFmtId="0" fontId="3" fillId="32" borderId="14" xfId="0" applyFont="1" applyFill="1" applyBorder="1" applyAlignment="1">
      <alignment horizontal="center" vertical="center"/>
    </xf>
    <xf numFmtId="0" fontId="26" fillId="30" borderId="14" xfId="0" applyFont="1" applyFill="1" applyBorder="1" applyAlignment="1">
      <alignment horizontal="center" vertical="center"/>
    </xf>
    <xf numFmtId="0" fontId="3" fillId="0" borderId="15" xfId="0" applyFont="1" applyBorder="1" applyAlignment="1">
      <alignment horizontal="center" vertical="center"/>
    </xf>
    <xf numFmtId="0" fontId="3" fillId="37" borderId="11" xfId="0" applyFont="1" applyFill="1" applyBorder="1" applyAlignment="1">
      <alignment horizontal="center" vertical="center"/>
    </xf>
    <xf numFmtId="0" fontId="13" fillId="0" borderId="0" xfId="0" applyFont="1" applyAlignment="1">
      <alignment vertical="top" wrapText="1"/>
    </xf>
    <xf numFmtId="0" fontId="13" fillId="0" borderId="0" xfId="0" applyFont="1" applyAlignment="1">
      <alignment vertical="top"/>
    </xf>
    <xf numFmtId="0" fontId="14" fillId="9" borderId="0" xfId="0" applyFont="1" applyFill="1" applyAlignment="1">
      <alignment vertical="top" wrapText="1"/>
    </xf>
    <xf numFmtId="0" fontId="14" fillId="9" borderId="0" xfId="0" applyFont="1" applyFill="1" applyAlignment="1">
      <alignment vertical="top"/>
    </xf>
    <xf numFmtId="0" fontId="30" fillId="0" borderId="0" xfId="0" applyFont="1" applyAlignment="1">
      <alignment vertical="top" wrapText="1"/>
    </xf>
    <xf numFmtId="0" fontId="30" fillId="0" borderId="0" xfId="0" applyFont="1" applyAlignment="1">
      <alignment vertical="top"/>
    </xf>
    <xf numFmtId="0" fontId="16" fillId="0" borderId="0" xfId="1" applyFont="1" applyAlignment="1">
      <alignment vertical="top" wrapText="1"/>
    </xf>
    <xf numFmtId="0" fontId="14" fillId="0" borderId="0" xfId="0" applyFont="1" applyAlignment="1">
      <alignment vertical="top"/>
    </xf>
    <xf numFmtId="0" fontId="14" fillId="34" borderId="0" xfId="0" applyFont="1" applyFill="1" applyAlignment="1">
      <alignment vertical="top"/>
    </xf>
    <xf numFmtId="0" fontId="3" fillId="4" borderId="0" xfId="0" applyFont="1" applyFill="1"/>
    <xf numFmtId="16" fontId="3" fillId="0" borderId="0" xfId="0" applyNumberFormat="1" applyFont="1" applyAlignment="1">
      <alignment horizontal="center" vertical="center"/>
    </xf>
    <xf numFmtId="16" fontId="3" fillId="13" borderId="0" xfId="0" applyNumberFormat="1" applyFont="1" applyFill="1" applyAlignment="1">
      <alignment horizontal="center" vertical="center"/>
    </xf>
    <xf numFmtId="0" fontId="5" fillId="0" borderId="0" xfId="0" applyFont="1" applyAlignment="1">
      <alignment horizontal="center" vertical="center"/>
    </xf>
    <xf numFmtId="0" fontId="32" fillId="0" borderId="0" xfId="0" applyFont="1" applyAlignment="1">
      <alignment horizontal="center" vertical="center"/>
    </xf>
    <xf numFmtId="0" fontId="2" fillId="0" borderId="0" xfId="0" applyFont="1" applyAlignment="1">
      <alignment horizontal="center" vertical="center"/>
    </xf>
    <xf numFmtId="14" fontId="3" fillId="0" borderId="0" xfId="0" applyNumberFormat="1" applyFont="1" applyAlignment="1">
      <alignment horizontal="center" vertical="center" textRotation="45"/>
    </xf>
    <xf numFmtId="0" fontId="28" fillId="27" borderId="0" xfId="0" applyFont="1" applyFill="1" applyAlignment="1">
      <alignment horizontal="center" vertical="center"/>
    </xf>
    <xf numFmtId="0" fontId="2" fillId="17" borderId="0" xfId="0" applyFont="1" applyFill="1" applyAlignment="1">
      <alignment horizontal="center" vertical="center"/>
    </xf>
    <xf numFmtId="0" fontId="2" fillId="18" borderId="0" xfId="0" applyFont="1" applyFill="1" applyAlignment="1">
      <alignment horizontal="center" vertical="center"/>
    </xf>
    <xf numFmtId="0" fontId="2" fillId="28" borderId="0" xfId="0" applyFont="1" applyFill="1" applyAlignment="1">
      <alignment horizontal="center" vertical="center"/>
    </xf>
    <xf numFmtId="0" fontId="2" fillId="26" borderId="0" xfId="0" applyFont="1" applyFill="1" applyAlignment="1">
      <alignment horizontal="center" vertical="center"/>
    </xf>
    <xf numFmtId="0" fontId="2" fillId="20" borderId="0" xfId="0" applyFont="1" applyFill="1" applyAlignment="1">
      <alignment horizontal="center" vertical="center"/>
    </xf>
    <xf numFmtId="0" fontId="2" fillId="21" borderId="0" xfId="0" applyFont="1" applyFill="1" applyAlignment="1">
      <alignment horizontal="center" vertical="center"/>
    </xf>
    <xf numFmtId="0" fontId="2" fillId="25" borderId="0" xfId="0" applyFont="1" applyFill="1" applyAlignment="1">
      <alignment horizontal="center" vertical="center"/>
    </xf>
    <xf numFmtId="0" fontId="3" fillId="4" borderId="0" xfId="0" applyFont="1" applyFill="1" applyAlignment="1">
      <alignment horizontal="center" vertical="center"/>
    </xf>
    <xf numFmtId="0" fontId="33" fillId="11"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34" fillId="8" borderId="1" xfId="0" applyFont="1" applyFill="1" applyBorder="1" applyAlignment="1">
      <alignment horizontal="center" vertical="center" wrapText="1"/>
    </xf>
    <xf numFmtId="0" fontId="33" fillId="11" borderId="3" xfId="0" applyFont="1" applyFill="1" applyBorder="1" applyAlignment="1">
      <alignment horizontal="center" vertical="center" wrapText="1"/>
    </xf>
    <xf numFmtId="14" fontId="34" fillId="0" borderId="0" xfId="0" applyNumberFormat="1" applyFont="1" applyAlignment="1">
      <alignment horizontal="center" vertical="center" textRotation="45"/>
    </xf>
    <xf numFmtId="0" fontId="34" fillId="0" borderId="0" xfId="0" applyFont="1" applyAlignment="1">
      <alignment horizontal="center" vertical="center"/>
    </xf>
    <xf numFmtId="0" fontId="15" fillId="0" borderId="0" xfId="1" applyAlignment="1">
      <alignment vertical="center"/>
    </xf>
    <xf numFmtId="0" fontId="15" fillId="0" borderId="0" xfId="1" applyAlignment="1">
      <alignment vertical="top"/>
    </xf>
    <xf numFmtId="0" fontId="7" fillId="11" borderId="1" xfId="0" applyFont="1" applyFill="1" applyBorder="1" applyAlignment="1">
      <alignment horizontal="center" vertical="center" wrapText="1"/>
    </xf>
    <xf numFmtId="0" fontId="1" fillId="18" borderId="0" xfId="0" applyFont="1" applyFill="1" applyAlignment="1">
      <alignment horizontal="center" vertical="center"/>
    </xf>
    <xf numFmtId="0" fontId="1" fillId="26" borderId="0" xfId="0" applyFont="1" applyFill="1" applyAlignment="1">
      <alignment horizontal="center" vertical="center"/>
    </xf>
    <xf numFmtId="0" fontId="5" fillId="0" borderId="0" xfId="0" applyFont="1" applyAlignment="1">
      <alignment horizontal="center"/>
    </xf>
    <xf numFmtId="16" fontId="5" fillId="0" borderId="0" xfId="0" applyNumberFormat="1" applyFont="1" applyAlignment="1">
      <alignment horizontal="center" vertical="center"/>
    </xf>
    <xf numFmtId="0" fontId="35" fillId="0" borderId="0" xfId="0" applyFont="1" applyAlignment="1">
      <alignment horizontal="center" vertical="center"/>
    </xf>
    <xf numFmtId="0" fontId="8" fillId="4" borderId="0" xfId="0" applyFont="1" applyFill="1" applyAlignment="1">
      <alignment horizontal="center" vertical="center"/>
    </xf>
    <xf numFmtId="0" fontId="3" fillId="13" borderId="0" xfId="0" applyFont="1" applyFill="1" applyAlignment="1">
      <alignment horizontal="left" vertical="center"/>
    </xf>
    <xf numFmtId="0" fontId="2" fillId="22" borderId="0" xfId="0" applyFont="1" applyFill="1" applyAlignment="1">
      <alignment horizontal="left" vertical="center"/>
    </xf>
    <xf numFmtId="0" fontId="32" fillId="0" borderId="0" xfId="0" applyFont="1" applyAlignment="1">
      <alignment horizontal="center"/>
    </xf>
    <xf numFmtId="0" fontId="14" fillId="0" borderId="0" xfId="0" applyFont="1" applyAlignment="1">
      <alignment vertical="center"/>
    </xf>
    <xf numFmtId="0" fontId="10" fillId="38" borderId="1" xfId="0" applyFont="1" applyFill="1" applyBorder="1" applyAlignment="1">
      <alignment horizontal="left" vertical="center" wrapText="1"/>
    </xf>
    <xf numFmtId="0" fontId="13" fillId="0" borderId="0" xfId="0" applyFont="1" applyAlignment="1">
      <alignment vertical="center"/>
    </xf>
    <xf numFmtId="0" fontId="11" fillId="0" borderId="1" xfId="0" applyFont="1" applyBorder="1" applyAlignment="1">
      <alignment horizontal="left" vertical="center" wrapText="1"/>
    </xf>
    <xf numFmtId="0" fontId="10" fillId="0" borderId="1" xfId="0" applyFont="1" applyBorder="1" applyAlignment="1">
      <alignment horizontal="left" vertical="center" wrapText="1"/>
    </xf>
    <xf numFmtId="0" fontId="13" fillId="0" borderId="1" xfId="0" applyFont="1" applyBorder="1" applyAlignment="1">
      <alignment vertical="center" wrapText="1"/>
    </xf>
    <xf numFmtId="0" fontId="13" fillId="32" borderId="1" xfId="0" applyFont="1" applyFill="1" applyBorder="1" applyAlignment="1">
      <alignment vertical="center" wrapText="1"/>
    </xf>
    <xf numFmtId="0" fontId="11" fillId="0" borderId="0" xfId="0" applyFont="1" applyAlignment="1">
      <alignment horizontal="left" vertical="center" wrapText="1"/>
    </xf>
    <xf numFmtId="0" fontId="36" fillId="16" borderId="0" xfId="0" applyFont="1" applyFill="1" applyAlignment="1">
      <alignment horizontal="left" vertical="center" wrapText="1"/>
    </xf>
    <xf numFmtId="0" fontId="37" fillId="0" borderId="0" xfId="0" applyFont="1" applyAlignment="1">
      <alignment vertical="center"/>
    </xf>
    <xf numFmtId="0" fontId="14" fillId="0" borderId="16" xfId="0" applyFont="1" applyBorder="1" applyAlignment="1">
      <alignment horizontal="center" vertical="center" wrapText="1"/>
    </xf>
    <xf numFmtId="0" fontId="14" fillId="0" borderId="17" xfId="0" applyFont="1" applyBorder="1" applyAlignment="1">
      <alignment horizontal="center" vertical="center" wrapText="1"/>
    </xf>
    <xf numFmtId="0" fontId="13" fillId="0" borderId="12" xfId="0" applyFont="1" applyBorder="1" applyAlignment="1">
      <alignment vertical="center" wrapText="1"/>
    </xf>
    <xf numFmtId="0" fontId="13" fillId="0" borderId="12" xfId="0" applyFont="1" applyBorder="1" applyAlignment="1">
      <alignment horizontal="left" vertical="center" wrapText="1"/>
    </xf>
    <xf numFmtId="0" fontId="13" fillId="0" borderId="19" xfId="0" applyFont="1" applyBorder="1" applyAlignment="1">
      <alignment vertical="center" wrapText="1"/>
    </xf>
    <xf numFmtId="0" fontId="13" fillId="0" borderId="20" xfId="0" applyFont="1" applyBorder="1" applyAlignment="1">
      <alignment vertical="center" wrapText="1"/>
    </xf>
    <xf numFmtId="0" fontId="13" fillId="0" borderId="15" xfId="0" applyFont="1" applyBorder="1" applyAlignment="1">
      <alignment vertical="center" wrapText="1"/>
    </xf>
    <xf numFmtId="0" fontId="37" fillId="0" borderId="12" xfId="0" applyFont="1" applyBorder="1" applyAlignment="1">
      <alignment vertical="center" wrapText="1"/>
    </xf>
    <xf numFmtId="0" fontId="13" fillId="0" borderId="15" xfId="0" applyFont="1" applyBorder="1" applyAlignment="1">
      <alignment horizontal="left" vertical="center" wrapText="1"/>
    </xf>
    <xf numFmtId="0" fontId="13" fillId="0" borderId="12" xfId="0" applyFont="1" applyBorder="1" applyAlignment="1">
      <alignment horizontal="center" vertical="center" wrapText="1"/>
    </xf>
    <xf numFmtId="0" fontId="10" fillId="38" borderId="1" xfId="0" applyFont="1" applyFill="1" applyBorder="1" applyAlignment="1">
      <alignment horizontal="left" vertical="top" wrapText="1"/>
    </xf>
    <xf numFmtId="0" fontId="10" fillId="38" borderId="1" xfId="0" applyFont="1" applyFill="1" applyBorder="1" applyAlignment="1">
      <alignment horizontal="left" vertical="top"/>
    </xf>
    <xf numFmtId="0" fontId="10" fillId="26" borderId="1" xfId="0" applyFont="1" applyFill="1" applyBorder="1" applyAlignment="1">
      <alignment horizontal="left" vertical="top"/>
    </xf>
    <xf numFmtId="0" fontId="10" fillId="26" borderId="1" xfId="0" applyFont="1" applyFill="1" applyBorder="1" applyAlignment="1">
      <alignment horizontal="left" vertical="top" wrapText="1"/>
    </xf>
    <xf numFmtId="0" fontId="10" fillId="39" borderId="1" xfId="0" applyFont="1" applyFill="1" applyBorder="1" applyAlignment="1">
      <alignment horizontal="left" vertical="top"/>
    </xf>
    <xf numFmtId="0" fontId="10" fillId="39" borderId="1" xfId="0" applyFont="1" applyFill="1" applyBorder="1" applyAlignment="1">
      <alignment horizontal="left" vertical="top" wrapText="1"/>
    </xf>
    <xf numFmtId="0" fontId="11" fillId="0" borderId="0" xfId="0" applyFont="1" applyAlignment="1">
      <alignment horizontal="left" vertical="top"/>
    </xf>
    <xf numFmtId="0" fontId="13" fillId="0" borderId="1" xfId="0" applyFont="1" applyBorder="1" applyAlignment="1">
      <alignment horizontal="left" vertical="top"/>
    </xf>
    <xf numFmtId="0" fontId="13" fillId="0" borderId="0" xfId="0" applyFont="1" applyAlignment="1">
      <alignment horizontal="left" vertical="top"/>
    </xf>
    <xf numFmtId="0" fontId="2" fillId="40" borderId="0" xfId="0" applyFont="1" applyFill="1" applyAlignment="1">
      <alignment horizontal="center" vertical="center"/>
    </xf>
    <xf numFmtId="14" fontId="3" fillId="0" borderId="0" xfId="0" applyNumberFormat="1" applyFont="1" applyAlignment="1">
      <alignment horizontal="left"/>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0" xfId="0" applyFont="1" applyAlignment="1">
      <alignment horizontal="center" vertical="center"/>
    </xf>
    <xf numFmtId="0" fontId="3" fillId="0" borderId="1" xfId="0" applyFont="1" applyBorder="1" applyAlignment="1">
      <alignment horizontal="center" vertical="center"/>
    </xf>
    <xf numFmtId="16" fontId="3" fillId="34" borderId="1" xfId="0" applyNumberFormat="1" applyFont="1" applyFill="1" applyBorder="1" applyAlignment="1">
      <alignment horizontal="center" vertical="center"/>
    </xf>
    <xf numFmtId="16" fontId="3" fillId="4" borderId="1" xfId="0" applyNumberFormat="1" applyFont="1" applyFill="1" applyBorder="1" applyAlignment="1">
      <alignment horizontal="center" vertical="center"/>
    </xf>
    <xf numFmtId="16" fontId="3" fillId="0" borderId="1" xfId="0" applyNumberFormat="1" applyFont="1" applyBorder="1" applyAlignment="1">
      <alignment horizontal="center" vertical="center"/>
    </xf>
    <xf numFmtId="0" fontId="25" fillId="41" borderId="1" xfId="0" applyFont="1" applyFill="1" applyBorder="1" applyAlignment="1">
      <alignment horizontal="center" vertical="center"/>
    </xf>
    <xf numFmtId="0" fontId="25" fillId="41" borderId="1" xfId="0" applyFont="1" applyFill="1" applyBorder="1" applyAlignment="1">
      <alignment horizontal="center" vertical="center" wrapText="1"/>
    </xf>
    <xf numFmtId="0" fontId="5" fillId="36" borderId="1" xfId="0" applyFont="1" applyFill="1" applyBorder="1" applyAlignment="1">
      <alignment horizontal="center" vertical="center"/>
    </xf>
    <xf numFmtId="14" fontId="5" fillId="3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0" fontId="8" fillId="13" borderId="0" xfId="0" applyFont="1" applyFill="1" applyAlignment="1">
      <alignment vertical="center"/>
    </xf>
    <xf numFmtId="0" fontId="5" fillId="0" borderId="0" xfId="0" applyFont="1"/>
    <xf numFmtId="0" fontId="41" fillId="33" borderId="1" xfId="2" applyFont="1" applyFill="1" applyBorder="1" applyAlignment="1">
      <alignment horizontal="center" vertical="center"/>
    </xf>
    <xf numFmtId="0" fontId="41" fillId="42" borderId="1" xfId="2" applyFont="1" applyFill="1" applyBorder="1" applyAlignment="1">
      <alignment horizontal="center" vertical="center"/>
    </xf>
    <xf numFmtId="0" fontId="41" fillId="43" borderId="1" xfId="2" applyFont="1" applyFill="1" applyBorder="1" applyAlignment="1">
      <alignment horizontal="center" vertical="center"/>
    </xf>
    <xf numFmtId="0" fontId="40" fillId="0" borderId="1" xfId="2" applyBorder="1" applyAlignment="1">
      <alignment horizontal="center" vertical="center"/>
    </xf>
    <xf numFmtId="0" fontId="41" fillId="13" borderId="0" xfId="2" applyFont="1" applyFill="1" applyAlignment="1">
      <alignment horizontal="center" vertical="center"/>
    </xf>
    <xf numFmtId="0" fontId="42" fillId="0" borderId="14" xfId="0" applyFont="1" applyBorder="1" applyAlignment="1">
      <alignment horizontal="center" vertical="center"/>
    </xf>
    <xf numFmtId="0" fontId="43" fillId="0" borderId="24" xfId="0" applyFont="1" applyBorder="1" applyAlignment="1">
      <alignment horizontal="center" vertical="center"/>
    </xf>
    <xf numFmtId="0" fontId="44" fillId="0" borderId="25" xfId="0" applyFont="1" applyBorder="1" applyAlignment="1">
      <alignment horizontal="center" vertical="center" wrapText="1"/>
    </xf>
    <xf numFmtId="0" fontId="44" fillId="0" borderId="14" xfId="0" applyFont="1" applyBorder="1" applyAlignment="1">
      <alignment horizontal="center" vertical="center" wrapText="1"/>
    </xf>
    <xf numFmtId="0" fontId="45" fillId="44" borderId="14" xfId="0" applyFont="1" applyFill="1" applyBorder="1" applyAlignment="1">
      <alignment horizontal="center" vertical="center" wrapText="1"/>
    </xf>
    <xf numFmtId="0" fontId="45" fillId="44" borderId="24" xfId="0" applyFont="1" applyFill="1" applyBorder="1" applyAlignment="1">
      <alignment horizontal="center" vertical="center"/>
    </xf>
    <xf numFmtId="0" fontId="45" fillId="44" borderId="25" xfId="0" applyFont="1" applyFill="1" applyBorder="1" applyAlignment="1">
      <alignment horizontal="center" vertical="center"/>
    </xf>
    <xf numFmtId="0" fontId="45" fillId="45" borderId="26" xfId="0" applyFont="1" applyFill="1" applyBorder="1" applyAlignment="1">
      <alignment vertical="center"/>
    </xf>
    <xf numFmtId="0" fontId="10" fillId="45" borderId="26" xfId="0" applyFont="1" applyFill="1" applyBorder="1" applyAlignment="1">
      <alignment vertical="center" wrapText="1"/>
    </xf>
    <xf numFmtId="0" fontId="46" fillId="45" borderId="26" xfId="0" applyFont="1" applyFill="1" applyBorder="1" applyAlignment="1">
      <alignment vertical="center"/>
    </xf>
    <xf numFmtId="0" fontId="47" fillId="45" borderId="26" xfId="0" applyFont="1" applyFill="1" applyBorder="1" applyAlignment="1">
      <alignment horizontal="center" vertical="center"/>
    </xf>
    <xf numFmtId="0" fontId="48" fillId="45" borderId="26" xfId="0" applyFont="1" applyFill="1" applyBorder="1" applyAlignment="1">
      <alignment horizontal="right" vertical="center"/>
    </xf>
    <xf numFmtId="0" fontId="48" fillId="45" borderId="26" xfId="0" applyFont="1" applyFill="1" applyBorder="1" applyAlignment="1">
      <alignment horizontal="center" vertical="center"/>
    </xf>
    <xf numFmtId="0" fontId="49" fillId="45" borderId="26" xfId="0" applyFont="1" applyFill="1" applyBorder="1" applyAlignment="1">
      <alignment horizontal="center" vertical="center"/>
    </xf>
    <xf numFmtId="0" fontId="50" fillId="0" borderId="26" xfId="0" applyFont="1" applyBorder="1" applyAlignment="1">
      <alignment vertical="center"/>
    </xf>
    <xf numFmtId="0" fontId="14" fillId="0" borderId="26" xfId="0" applyFont="1" applyBorder="1" applyAlignment="1">
      <alignment vertical="center"/>
    </xf>
    <xf numFmtId="0" fontId="22" fillId="0" borderId="26" xfId="0" applyFont="1" applyBorder="1" applyAlignment="1">
      <alignment vertical="center"/>
    </xf>
    <xf numFmtId="0" fontId="51" fillId="0" borderId="26" xfId="0" applyFont="1" applyBorder="1" applyAlignment="1">
      <alignment vertical="center"/>
    </xf>
    <xf numFmtId="0" fontId="50" fillId="0" borderId="26" xfId="0" applyFont="1" applyBorder="1" applyAlignment="1">
      <alignment horizontal="center" vertical="center"/>
    </xf>
    <xf numFmtId="0" fontId="52" fillId="0" borderId="26" xfId="0" applyFont="1" applyBorder="1" applyAlignment="1">
      <alignment horizontal="right" vertical="center"/>
    </xf>
    <xf numFmtId="0" fontId="49" fillId="0" borderId="26" xfId="0" applyFont="1" applyBorder="1" applyAlignment="1">
      <alignment horizontal="right" vertical="center"/>
    </xf>
    <xf numFmtId="0" fontId="52" fillId="0" borderId="26" xfId="0" applyFont="1" applyBorder="1" applyAlignment="1">
      <alignment vertical="center"/>
    </xf>
    <xf numFmtId="0" fontId="46" fillId="0" borderId="26" xfId="0" applyFont="1" applyBorder="1" applyAlignment="1">
      <alignment vertical="center"/>
    </xf>
    <xf numFmtId="0" fontId="46" fillId="0" borderId="27" xfId="0" applyFont="1" applyBorder="1" applyAlignment="1">
      <alignment vertical="center"/>
    </xf>
    <xf numFmtId="0" fontId="53" fillId="0" borderId="27" xfId="0" applyFont="1" applyBorder="1" applyAlignment="1">
      <alignment vertical="center"/>
    </xf>
    <xf numFmtId="14" fontId="50" fillId="0" borderId="28" xfId="0" applyNumberFormat="1" applyFont="1" applyBorder="1" applyAlignment="1">
      <alignment horizontal="center" vertical="center"/>
    </xf>
    <xf numFmtId="14" fontId="50" fillId="0" borderId="26" xfId="0" applyNumberFormat="1" applyFont="1" applyBorder="1" applyAlignment="1">
      <alignment horizontal="center" vertical="center"/>
    </xf>
    <xf numFmtId="9" fontId="48" fillId="44" borderId="29" xfId="0" applyNumberFormat="1" applyFont="1" applyFill="1" applyBorder="1" applyAlignment="1">
      <alignment horizontal="center" vertical="center"/>
    </xf>
    <xf numFmtId="0" fontId="48" fillId="44" borderId="30" xfId="0" applyFont="1" applyFill="1" applyBorder="1" applyAlignment="1">
      <alignment horizontal="center" vertical="center"/>
    </xf>
    <xf numFmtId="9" fontId="48" fillId="44" borderId="26" xfId="0" applyNumberFormat="1" applyFont="1" applyFill="1" applyBorder="1" applyAlignment="1">
      <alignment horizontal="center" vertical="center"/>
    </xf>
    <xf numFmtId="0" fontId="47" fillId="44" borderId="31" xfId="0" applyFont="1" applyFill="1" applyBorder="1" applyAlignment="1">
      <alignment horizontal="center" vertical="center"/>
    </xf>
    <xf numFmtId="0" fontId="49" fillId="44" borderId="30" xfId="0" applyFont="1" applyFill="1" applyBorder="1" applyAlignment="1">
      <alignment horizontal="center" vertical="center"/>
    </xf>
    <xf numFmtId="16" fontId="5" fillId="13" borderId="0" xfId="0" applyNumberFormat="1" applyFont="1" applyFill="1" applyAlignment="1">
      <alignment horizontal="center" vertical="center"/>
    </xf>
    <xf numFmtId="0" fontId="3" fillId="36" borderId="0" xfId="0" applyFont="1" applyFill="1"/>
    <xf numFmtId="0" fontId="3" fillId="13" borderId="0" xfId="0" applyFont="1" applyFill="1" applyAlignment="1">
      <alignment horizontal="left"/>
    </xf>
    <xf numFmtId="0" fontId="3" fillId="13" borderId="0" xfId="0" applyFont="1" applyFill="1"/>
    <xf numFmtId="0" fontId="3" fillId="36" borderId="0" xfId="0" applyFont="1" applyFill="1" applyAlignment="1">
      <alignment horizontal="center" vertical="center"/>
    </xf>
    <xf numFmtId="0" fontId="41" fillId="46" borderId="1" xfId="2" applyFont="1" applyFill="1" applyBorder="1" applyAlignment="1">
      <alignment horizontal="center" vertical="center"/>
    </xf>
    <xf numFmtId="0" fontId="41" fillId="37" borderId="1" xfId="2" applyFont="1" applyFill="1" applyBorder="1" applyAlignment="1">
      <alignment horizontal="center" vertical="center"/>
    </xf>
    <xf numFmtId="164" fontId="9" fillId="14" borderId="0" xfId="0" applyNumberFormat="1" applyFont="1" applyFill="1" applyAlignment="1">
      <alignment horizontal="center" vertical="center" textRotation="45" wrapText="1"/>
    </xf>
    <xf numFmtId="0" fontId="3" fillId="0" borderId="0" xfId="0" applyFont="1" applyAlignment="1">
      <alignment vertical="center"/>
    </xf>
    <xf numFmtId="0" fontId="7" fillId="12" borderId="2" xfId="0" applyFont="1" applyFill="1" applyBorder="1" applyAlignment="1">
      <alignment vertical="center" wrapText="1"/>
    </xf>
    <xf numFmtId="0" fontId="6" fillId="11" borderId="2" xfId="0" applyFont="1" applyFill="1" applyBorder="1" applyAlignment="1">
      <alignment vertical="center" wrapText="1"/>
    </xf>
    <xf numFmtId="0" fontId="6" fillId="11" borderId="3" xfId="0" applyFont="1" applyFill="1" applyBorder="1" applyAlignment="1">
      <alignment vertical="center" wrapText="1"/>
    </xf>
    <xf numFmtId="16" fontId="9" fillId="14" borderId="0" xfId="0" applyNumberFormat="1" applyFont="1" applyFill="1" applyAlignment="1">
      <alignment vertical="center" textRotation="45" wrapText="1"/>
    </xf>
    <xf numFmtId="0" fontId="3" fillId="13" borderId="0" xfId="0" applyFont="1" applyFill="1" applyAlignment="1">
      <alignment vertical="center"/>
    </xf>
    <xf numFmtId="0" fontId="3" fillId="2" borderId="0" xfId="0" applyFont="1" applyFill="1" applyAlignment="1">
      <alignment vertical="center"/>
    </xf>
    <xf numFmtId="0" fontId="2" fillId="17" borderId="0" xfId="0" applyFont="1" applyFill="1" applyAlignment="1">
      <alignment vertical="center"/>
    </xf>
    <xf numFmtId="0" fontId="2" fillId="18" borderId="0" xfId="0" applyFont="1" applyFill="1" applyAlignment="1">
      <alignment vertical="center"/>
    </xf>
    <xf numFmtId="0" fontId="2" fillId="19" borderId="0" xfId="0" applyFont="1" applyFill="1" applyAlignment="1">
      <alignment vertical="center"/>
    </xf>
    <xf numFmtId="0" fontId="3" fillId="3" borderId="0" xfId="0" applyFont="1" applyFill="1" applyAlignment="1">
      <alignment vertical="center"/>
    </xf>
    <xf numFmtId="0" fontId="2" fillId="22" borderId="0" xfId="0" applyFont="1" applyFill="1" applyAlignment="1">
      <alignment vertical="center"/>
    </xf>
    <xf numFmtId="0" fontId="3" fillId="4" borderId="0" xfId="0" applyFont="1" applyFill="1" applyAlignment="1">
      <alignment vertical="center"/>
    </xf>
    <xf numFmtId="0" fontId="2" fillId="20" borderId="0" xfId="0" applyFont="1" applyFill="1" applyAlignment="1">
      <alignment vertical="center"/>
    </xf>
    <xf numFmtId="0" fontId="2" fillId="21" borderId="0" xfId="0" applyFont="1" applyFill="1" applyAlignment="1">
      <alignment vertical="center"/>
    </xf>
    <xf numFmtId="164" fontId="9" fillId="14" borderId="0" xfId="0" applyNumberFormat="1" applyFont="1" applyFill="1" applyAlignment="1">
      <alignment vertical="center" textRotation="45" wrapText="1"/>
    </xf>
    <xf numFmtId="17" fontId="5" fillId="33" borderId="1" xfId="0" applyNumberFormat="1" applyFont="1" applyFill="1" applyBorder="1" applyAlignment="1">
      <alignment horizontal="center" vertical="center" wrapText="1"/>
    </xf>
    <xf numFmtId="0" fontId="5" fillId="0" borderId="1" xfId="0" applyFont="1" applyBorder="1" applyAlignment="1">
      <alignment horizontal="center" vertical="center"/>
    </xf>
    <xf numFmtId="0" fontId="28" fillId="0" borderId="1" xfId="0" applyFont="1" applyBorder="1" applyAlignment="1">
      <alignment horizontal="right" vertical="center"/>
    </xf>
    <xf numFmtId="0" fontId="41" fillId="42" borderId="0" xfId="2" applyFont="1" applyFill="1" applyAlignment="1">
      <alignment horizontal="center" vertical="center"/>
    </xf>
    <xf numFmtId="0" fontId="3" fillId="0" borderId="1" xfId="0" applyFont="1" applyBorder="1" applyAlignment="1">
      <alignment horizontal="center"/>
    </xf>
    <xf numFmtId="0" fontId="54" fillId="0" borderId="1" xfId="0" applyFont="1" applyBorder="1" applyAlignment="1">
      <alignment horizontal="center" vertical="center"/>
    </xf>
    <xf numFmtId="0" fontId="55" fillId="0" borderId="1" xfId="0" applyFont="1" applyBorder="1" applyAlignment="1">
      <alignment horizontal="center" vertical="center"/>
    </xf>
    <xf numFmtId="0" fontId="40" fillId="0" borderId="0" xfId="2" applyAlignment="1">
      <alignment horizontal="center"/>
    </xf>
    <xf numFmtId="0" fontId="40" fillId="0" borderId="0" xfId="2"/>
    <xf numFmtId="0" fontId="40" fillId="0" borderId="0" xfId="2" applyAlignment="1">
      <alignment horizontal="center" vertical="center"/>
    </xf>
    <xf numFmtId="16" fontId="57" fillId="9" borderId="32" xfId="2" applyNumberFormat="1" applyFont="1" applyFill="1" applyBorder="1" applyAlignment="1">
      <alignment horizontal="center" vertical="center" textRotation="90" wrapText="1"/>
    </xf>
    <xf numFmtId="16" fontId="57" fillId="9" borderId="33" xfId="2" applyNumberFormat="1" applyFont="1" applyFill="1" applyBorder="1" applyAlignment="1">
      <alignment horizontal="center" vertical="center" textRotation="90" wrapText="1"/>
    </xf>
    <xf numFmtId="16" fontId="57" fillId="9" borderId="34" xfId="2" applyNumberFormat="1" applyFont="1" applyFill="1" applyBorder="1" applyAlignment="1">
      <alignment horizontal="center" vertical="center" textRotation="90" wrapText="1"/>
    </xf>
    <xf numFmtId="16" fontId="57" fillId="9" borderId="35" xfId="2" applyNumberFormat="1" applyFont="1" applyFill="1" applyBorder="1" applyAlignment="1">
      <alignment horizontal="center" vertical="center" textRotation="90" wrapText="1"/>
    </xf>
    <xf numFmtId="0" fontId="56" fillId="5" borderId="2" xfId="2" applyFont="1" applyFill="1" applyBorder="1" applyAlignment="1">
      <alignment horizontal="center" vertical="center" wrapText="1"/>
    </xf>
    <xf numFmtId="0" fontId="56" fillId="5" borderId="1" xfId="2" applyFont="1" applyFill="1" applyBorder="1" applyAlignment="1">
      <alignment horizontal="center" vertical="center"/>
    </xf>
    <xf numFmtId="0" fontId="56" fillId="5" borderId="1" xfId="2" applyFont="1" applyFill="1" applyBorder="1" applyAlignment="1">
      <alignment horizontal="center" vertical="center" wrapText="1"/>
    </xf>
    <xf numFmtId="0" fontId="58" fillId="12" borderId="1" xfId="2" applyFont="1" applyFill="1" applyBorder="1" applyAlignment="1">
      <alignment horizontal="center" vertical="center"/>
    </xf>
    <xf numFmtId="0" fontId="3" fillId="0" borderId="36" xfId="2" applyFont="1" applyBorder="1" applyAlignment="1">
      <alignment horizontal="center"/>
    </xf>
    <xf numFmtId="16" fontId="3" fillId="0" borderId="37" xfId="2" applyNumberFormat="1" applyFont="1" applyBorder="1" applyAlignment="1">
      <alignment horizontal="center"/>
    </xf>
    <xf numFmtId="0" fontId="3" fillId="0" borderId="37" xfId="2" applyFont="1" applyBorder="1" applyAlignment="1">
      <alignment horizontal="center"/>
    </xf>
    <xf numFmtId="0" fontId="3" fillId="0" borderId="5" xfId="2" applyFont="1" applyBorder="1" applyAlignment="1">
      <alignment horizontal="center"/>
    </xf>
    <xf numFmtId="0" fontId="34" fillId="13" borderId="5" xfId="2" applyFont="1" applyFill="1" applyBorder="1" applyAlignment="1">
      <alignment horizontal="center" vertical="center"/>
    </xf>
    <xf numFmtId="0" fontId="13" fillId="0" borderId="0" xfId="2" applyFont="1"/>
    <xf numFmtId="0" fontId="13" fillId="0" borderId="1" xfId="2" applyFont="1" applyBorder="1" applyAlignment="1">
      <alignment horizontal="center" vertical="center"/>
    </xf>
    <xf numFmtId="0" fontId="13" fillId="0" borderId="1" xfId="2" applyFont="1" applyBorder="1" applyAlignment="1">
      <alignment horizontal="center"/>
    </xf>
    <xf numFmtId="0" fontId="14" fillId="47" borderId="1" xfId="2" applyFont="1" applyFill="1" applyBorder="1" applyAlignment="1">
      <alignment horizontal="center" vertical="center"/>
    </xf>
    <xf numFmtId="0" fontId="14" fillId="12" borderId="1" xfId="2" applyFont="1" applyFill="1" applyBorder="1" applyAlignment="1">
      <alignment horizontal="center" vertical="center"/>
    </xf>
    <xf numFmtId="0" fontId="34" fillId="0" borderId="37" xfId="2" applyFont="1" applyBorder="1" applyAlignment="1">
      <alignment horizontal="center" vertical="center"/>
    </xf>
    <xf numFmtId="0" fontId="3" fillId="0" borderId="0" xfId="2" applyFont="1" applyAlignment="1">
      <alignment horizontal="center" vertical="center"/>
    </xf>
    <xf numFmtId="16" fontId="3" fillId="0" borderId="0" xfId="2" applyNumberFormat="1" applyFont="1" applyAlignment="1">
      <alignment horizontal="center" vertical="center"/>
    </xf>
    <xf numFmtId="0" fontId="59" fillId="47" borderId="1" xfId="2" applyFont="1" applyFill="1" applyBorder="1" applyAlignment="1">
      <alignment horizontal="center" vertical="center"/>
    </xf>
    <xf numFmtId="0" fontId="60" fillId="47" borderId="1" xfId="2" applyFont="1" applyFill="1" applyBorder="1" applyAlignment="1">
      <alignment horizontal="center" vertical="center" wrapText="1"/>
    </xf>
    <xf numFmtId="0" fontId="13" fillId="0" borderId="0" xfId="2" applyFont="1" applyAlignment="1">
      <alignment vertical="center"/>
    </xf>
    <xf numFmtId="0" fontId="25" fillId="5" borderId="1" xfId="2" applyFont="1" applyFill="1" applyBorder="1" applyAlignment="1">
      <alignment horizontal="center" vertical="center" wrapText="1"/>
    </xf>
    <xf numFmtId="0" fontId="13" fillId="0" borderId="1" xfId="2" applyFont="1" applyBorder="1" applyAlignment="1">
      <alignment horizontal="center" vertical="center" wrapText="1"/>
    </xf>
    <xf numFmtId="0" fontId="13" fillId="0" borderId="0" xfId="2" applyFont="1" applyAlignment="1">
      <alignment horizontal="center" vertical="center"/>
    </xf>
    <xf numFmtId="17" fontId="13" fillId="0" borderId="1" xfId="2" applyNumberFormat="1" applyFont="1" applyBorder="1" applyAlignment="1">
      <alignment horizontal="center" vertical="center" wrapText="1"/>
    </xf>
    <xf numFmtId="0" fontId="2" fillId="17" borderId="1" xfId="0" applyFont="1" applyFill="1" applyBorder="1" applyAlignment="1">
      <alignment horizontal="center" vertical="center"/>
    </xf>
    <xf numFmtId="0" fontId="2" fillId="18" borderId="1" xfId="0" applyFont="1" applyFill="1" applyBorder="1" applyAlignment="1">
      <alignment horizontal="center" vertical="center"/>
    </xf>
    <xf numFmtId="0" fontId="2" fillId="19" borderId="1" xfId="0" applyFont="1" applyFill="1" applyBorder="1" applyAlignment="1">
      <alignment horizontal="center" vertical="center"/>
    </xf>
    <xf numFmtId="0" fontId="0" fillId="0" borderId="1" xfId="2" applyFont="1" applyBorder="1" applyAlignment="1">
      <alignment horizontal="center" vertical="center"/>
    </xf>
    <xf numFmtId="16" fontId="5" fillId="47" borderId="0" xfId="0" applyNumberFormat="1" applyFont="1" applyFill="1" applyAlignment="1">
      <alignment horizontal="center" vertical="center"/>
    </xf>
    <xf numFmtId="0" fontId="61" fillId="50" borderId="1" xfId="0" applyFont="1" applyFill="1" applyBorder="1" applyAlignment="1">
      <alignment horizontal="center" vertical="center" wrapText="1"/>
    </xf>
    <xf numFmtId="0" fontId="61" fillId="50" borderId="4" xfId="0" applyFont="1" applyFill="1" applyBorder="1" applyAlignment="1">
      <alignment horizontal="center" vertical="center" wrapText="1"/>
    </xf>
    <xf numFmtId="0" fontId="62" fillId="0" borderId="0" xfId="3"/>
    <xf numFmtId="0" fontId="64" fillId="0" borderId="0" xfId="3" applyFont="1" applyProtection="1">
      <protection locked="0"/>
    </xf>
    <xf numFmtId="0" fontId="64" fillId="0" borderId="0" xfId="3" applyFont="1"/>
    <xf numFmtId="0" fontId="65" fillId="0" borderId="0" xfId="3" applyFont="1"/>
    <xf numFmtId="0" fontId="62" fillId="0" borderId="0" xfId="3" applyAlignment="1">
      <alignment horizontal="left"/>
    </xf>
    <xf numFmtId="0" fontId="65" fillId="0" borderId="0" xfId="3" applyFont="1" applyAlignment="1">
      <alignment horizontal="left"/>
    </xf>
    <xf numFmtId="0" fontId="62" fillId="0" borderId="0" xfId="3" applyAlignment="1">
      <alignment horizontal="center"/>
    </xf>
    <xf numFmtId="0" fontId="65" fillId="0" borderId="0" xfId="3" applyFont="1" applyAlignment="1">
      <alignment horizontal="center"/>
    </xf>
    <xf numFmtId="0" fontId="66" fillId="0" borderId="0" xfId="3" applyFont="1" applyAlignment="1">
      <alignment horizontal="center"/>
    </xf>
    <xf numFmtId="0" fontId="67" fillId="0" borderId="0" xfId="3" applyFont="1" applyAlignment="1">
      <alignment horizontal="right"/>
    </xf>
    <xf numFmtId="0" fontId="68" fillId="42" borderId="38" xfId="3" applyFont="1" applyFill="1" applyBorder="1" applyAlignment="1">
      <alignment horizontal="center"/>
    </xf>
    <xf numFmtId="0" fontId="68" fillId="42" borderId="0" xfId="3" applyFont="1" applyFill="1" applyAlignment="1">
      <alignment horizontal="center"/>
    </xf>
    <xf numFmtId="0" fontId="41" fillId="42" borderId="0" xfId="3" applyFont="1" applyFill="1" applyAlignment="1">
      <alignment horizontal="center" vertical="center"/>
    </xf>
    <xf numFmtId="0" fontId="68" fillId="42" borderId="0" xfId="3" applyFont="1" applyFill="1"/>
    <xf numFmtId="0" fontId="68" fillId="42" borderId="39" xfId="3" applyFont="1" applyFill="1" applyBorder="1"/>
    <xf numFmtId="0" fontId="62" fillId="0" borderId="0" xfId="3" applyAlignment="1">
      <alignment horizontal="center" vertical="center"/>
    </xf>
    <xf numFmtId="0" fontId="62" fillId="51" borderId="0" xfId="3" applyFill="1"/>
    <xf numFmtId="0" fontId="62" fillId="51" borderId="0" xfId="3" applyFill="1" applyAlignment="1">
      <alignment horizontal="left"/>
    </xf>
    <xf numFmtId="0" fontId="62" fillId="51" borderId="0" xfId="3" applyFill="1" applyAlignment="1">
      <alignment horizontal="center"/>
    </xf>
    <xf numFmtId="0" fontId="65" fillId="51" borderId="0" xfId="3" applyFont="1" applyFill="1" applyAlignment="1">
      <alignment horizontal="left"/>
    </xf>
    <xf numFmtId="0" fontId="69" fillId="51" borderId="0" xfId="3" applyFont="1" applyFill="1" applyAlignment="1">
      <alignment horizontal="center"/>
    </xf>
    <xf numFmtId="0" fontId="70" fillId="51" borderId="0" xfId="3" applyFont="1" applyFill="1" applyAlignment="1">
      <alignment horizontal="center"/>
    </xf>
    <xf numFmtId="0" fontId="65" fillId="51" borderId="0" xfId="3" applyFont="1" applyFill="1" applyAlignment="1">
      <alignment horizontal="center"/>
    </xf>
    <xf numFmtId="0" fontId="65" fillId="51" borderId="0" xfId="3" applyFont="1" applyFill="1"/>
    <xf numFmtId="0" fontId="71" fillId="0" borderId="0" xfId="3" applyFont="1" applyProtection="1">
      <protection locked="0"/>
    </xf>
    <xf numFmtId="0" fontId="72" fillId="0" borderId="0" xfId="3" applyFont="1"/>
    <xf numFmtId="0" fontId="72" fillId="0" borderId="0" xfId="3" applyFont="1" applyAlignment="1">
      <alignment horizontal="center"/>
    </xf>
    <xf numFmtId="0" fontId="73" fillId="0" borderId="0" xfId="3" applyFont="1" applyAlignment="1">
      <alignment horizontal="left"/>
    </xf>
    <xf numFmtId="0" fontId="72" fillId="0" borderId="0" xfId="3" applyFont="1" applyAlignment="1">
      <alignment horizontal="left"/>
    </xf>
    <xf numFmtId="0" fontId="73" fillId="0" borderId="0" xfId="3" applyFont="1" applyAlignment="1">
      <alignment horizontal="center"/>
    </xf>
    <xf numFmtId="0" fontId="74" fillId="27" borderId="40" xfId="3" applyFont="1" applyFill="1" applyBorder="1" applyAlignment="1">
      <alignment horizontal="center"/>
    </xf>
    <xf numFmtId="0" fontId="74" fillId="27" borderId="41" xfId="3" applyFont="1" applyFill="1" applyBorder="1" applyAlignment="1">
      <alignment horizontal="center"/>
    </xf>
    <xf numFmtId="3" fontId="74" fillId="27" borderId="41" xfId="3" applyNumberFormat="1" applyFont="1" applyFill="1" applyBorder="1" applyAlignment="1">
      <alignment horizontal="center"/>
    </xf>
    <xf numFmtId="0" fontId="75" fillId="27" borderId="41" xfId="3" applyFont="1" applyFill="1" applyBorder="1" applyAlignment="1">
      <alignment horizontal="center"/>
    </xf>
    <xf numFmtId="3" fontId="75" fillId="27" borderId="41" xfId="3" applyNumberFormat="1" applyFont="1" applyFill="1" applyBorder="1" applyAlignment="1">
      <alignment horizontal="center"/>
    </xf>
    <xf numFmtId="3" fontId="68" fillId="27" borderId="42" xfId="3" applyNumberFormat="1" applyFont="1" applyFill="1" applyBorder="1" applyAlignment="1">
      <alignment horizontal="center"/>
    </xf>
    <xf numFmtId="165" fontId="68" fillId="27" borderId="42" xfId="4" applyNumberFormat="1" applyFont="1" applyFill="1" applyBorder="1" applyAlignment="1">
      <alignment horizontal="center"/>
    </xf>
    <xf numFmtId="165" fontId="76" fillId="27" borderId="43" xfId="4" applyNumberFormat="1" applyFont="1" applyFill="1" applyBorder="1" applyAlignment="1">
      <alignment horizontal="center"/>
    </xf>
    <xf numFmtId="165" fontId="68" fillId="52" borderId="0" xfId="4" applyNumberFormat="1" applyFont="1" applyFill="1" applyAlignment="1">
      <alignment horizontal="center"/>
    </xf>
    <xf numFmtId="165" fontId="0" fillId="0" borderId="0" xfId="4" applyNumberFormat="1" applyFont="1"/>
    <xf numFmtId="0" fontId="77" fillId="0" borderId="0" xfId="3" applyFont="1" applyAlignment="1">
      <alignment horizontal="left" indent="1"/>
    </xf>
    <xf numFmtId="0" fontId="78" fillId="0" borderId="0" xfId="3" applyFont="1" applyAlignment="1">
      <alignment horizontal="center"/>
    </xf>
    <xf numFmtId="1" fontId="79" fillId="0" borderId="0" xfId="3" applyNumberFormat="1" applyFont="1"/>
    <xf numFmtId="0" fontId="62" fillId="0" borderId="0" xfId="3" applyProtection="1">
      <protection locked="0"/>
    </xf>
    <xf numFmtId="0" fontId="80" fillId="0" borderId="0" xfId="3" applyFont="1" applyAlignment="1">
      <alignment horizontal="left" indent="11"/>
    </xf>
    <xf numFmtId="0" fontId="82" fillId="0" borderId="0" xfId="3" applyFont="1" applyAlignment="1">
      <alignment horizontal="center"/>
    </xf>
    <xf numFmtId="9" fontId="82" fillId="0" borderId="0" xfId="4" applyFont="1" applyAlignment="1">
      <alignment horizontal="center"/>
    </xf>
    <xf numFmtId="0" fontId="81" fillId="0" borderId="0" xfId="3" applyFont="1" applyAlignment="1">
      <alignment horizontal="center"/>
    </xf>
    <xf numFmtId="0" fontId="83" fillId="0" borderId="0" xfId="3" applyFont="1"/>
    <xf numFmtId="0" fontId="84" fillId="0" borderId="0" xfId="3" applyFont="1"/>
    <xf numFmtId="0" fontId="85" fillId="0" borderId="0" xfId="3" applyFont="1" applyAlignment="1">
      <alignment horizontal="center"/>
    </xf>
    <xf numFmtId="0" fontId="86" fillId="0" borderId="0" xfId="3" applyFont="1" applyAlignment="1">
      <alignment horizontal="center"/>
    </xf>
    <xf numFmtId="0" fontId="87" fillId="0" borderId="0" xfId="3" applyFont="1"/>
    <xf numFmtId="0" fontId="41" fillId="27" borderId="44" xfId="3" applyFont="1" applyFill="1" applyBorder="1" applyAlignment="1">
      <alignment horizontal="left" indent="2"/>
    </xf>
    <xf numFmtId="0" fontId="41" fillId="27" borderId="0" xfId="3" applyFont="1" applyFill="1" applyAlignment="1">
      <alignment horizontal="center"/>
    </xf>
    <xf numFmtId="0" fontId="41" fillId="27" borderId="45" xfId="3" applyFont="1" applyFill="1" applyBorder="1" applyAlignment="1">
      <alignment horizontal="left" indent="2"/>
    </xf>
    <xf numFmtId="1" fontId="41" fillId="27" borderId="0" xfId="3" applyNumberFormat="1" applyFont="1" applyFill="1" applyAlignment="1">
      <alignment horizontal="center"/>
    </xf>
    <xf numFmtId="166" fontId="88" fillId="27" borderId="46" xfId="3" applyNumberFormat="1" applyFont="1" applyFill="1" applyBorder="1" applyAlignment="1">
      <alignment horizontal="center"/>
    </xf>
    <xf numFmtId="165" fontId="88" fillId="27" borderId="0" xfId="4" applyNumberFormat="1" applyFont="1" applyFill="1" applyAlignment="1">
      <alignment horizontal="center"/>
    </xf>
    <xf numFmtId="0" fontId="41" fillId="27" borderId="47" xfId="3" applyFont="1" applyFill="1" applyBorder="1" applyAlignment="1">
      <alignment horizontal="left" indent="2"/>
    </xf>
    <xf numFmtId="166" fontId="88" fillId="27" borderId="48" xfId="3" applyNumberFormat="1" applyFont="1" applyFill="1" applyBorder="1" applyAlignment="1">
      <alignment horizontal="center"/>
    </xf>
    <xf numFmtId="165" fontId="89" fillId="27" borderId="49" xfId="4" applyNumberFormat="1" applyFont="1" applyFill="1" applyBorder="1" applyAlignment="1">
      <alignment horizontal="center"/>
    </xf>
    <xf numFmtId="165" fontId="88" fillId="27" borderId="47" xfId="4" applyNumberFormat="1" applyFont="1" applyFill="1" applyBorder="1" applyAlignment="1">
      <alignment horizontal="center"/>
    </xf>
    <xf numFmtId="3" fontId="88" fillId="27" borderId="0" xfId="4" applyNumberFormat="1" applyFont="1" applyFill="1" applyAlignment="1">
      <alignment horizontal="center"/>
    </xf>
    <xf numFmtId="165" fontId="88" fillId="27" borderId="50" xfId="4" applyNumberFormat="1" applyFont="1" applyFill="1" applyBorder="1" applyAlignment="1">
      <alignment horizontal="center"/>
    </xf>
    <xf numFmtId="165" fontId="88" fillId="52" borderId="0" xfId="4" applyNumberFormat="1" applyFont="1" applyFill="1" applyAlignment="1">
      <alignment horizontal="center"/>
    </xf>
    <xf numFmtId="0" fontId="90" fillId="0" borderId="0" xfId="3" applyFont="1" applyAlignment="1" applyProtection="1">
      <alignment horizontal="right" indent="1"/>
      <protection locked="0"/>
    </xf>
    <xf numFmtId="0" fontId="91" fillId="53" borderId="0" xfId="3" applyFont="1" applyFill="1" applyAlignment="1">
      <alignment horizontal="center"/>
    </xf>
    <xf numFmtId="0" fontId="78" fillId="0" borderId="0" xfId="3" applyFont="1" applyAlignment="1">
      <alignment horizontal="left" indent="1"/>
    </xf>
    <xf numFmtId="0" fontId="92" fillId="0" borderId="0" xfId="3" applyFont="1"/>
    <xf numFmtId="0" fontId="93" fillId="0" borderId="0" xfId="3" applyFont="1" applyAlignment="1">
      <alignment horizontal="right"/>
    </xf>
    <xf numFmtId="0" fontId="94" fillId="0" borderId="0" xfId="3" applyFont="1" applyAlignment="1">
      <alignment horizontal="center"/>
    </xf>
    <xf numFmtId="0" fontId="95" fillId="0" borderId="0" xfId="3" applyFont="1" applyAlignment="1">
      <alignment horizontal="left"/>
    </xf>
    <xf numFmtId="0" fontId="96" fillId="0" borderId="0" xfId="3" applyFont="1" applyAlignment="1">
      <alignment horizontal="center"/>
    </xf>
    <xf numFmtId="3" fontId="82" fillId="0" borderId="0" xfId="3" applyNumberFormat="1" applyFont="1" applyAlignment="1">
      <alignment horizontal="center"/>
    </xf>
    <xf numFmtId="3" fontId="81" fillId="0" borderId="0" xfId="3" applyNumberFormat="1" applyFont="1" applyAlignment="1">
      <alignment horizontal="center"/>
    </xf>
    <xf numFmtId="0" fontId="83" fillId="0" borderId="0" xfId="3" applyFont="1" applyAlignment="1">
      <alignment horizontal="center"/>
    </xf>
    <xf numFmtId="0" fontId="84" fillId="0" borderId="0" xfId="3" applyFont="1" applyAlignment="1">
      <alignment horizontal="center"/>
    </xf>
    <xf numFmtId="0" fontId="62" fillId="0" borderId="0" xfId="3" applyAlignment="1">
      <alignment horizontal="right"/>
    </xf>
    <xf numFmtId="1" fontId="62" fillId="0" borderId="0" xfId="3" applyNumberFormat="1"/>
    <xf numFmtId="0" fontId="98" fillId="53" borderId="0" xfId="3" applyFont="1" applyFill="1" applyAlignment="1">
      <alignment horizontal="left" indent="1"/>
    </xf>
    <xf numFmtId="0" fontId="62" fillId="53" borderId="0" xfId="3" applyFill="1"/>
    <xf numFmtId="0" fontId="99" fillId="0" borderId="0" xfId="3" applyFont="1" applyAlignment="1">
      <alignment horizontal="left"/>
    </xf>
    <xf numFmtId="0" fontId="72" fillId="0" borderId="0" xfId="3" applyFont="1" applyAlignment="1" applyProtection="1">
      <alignment horizontal="left" indent="11"/>
      <protection locked="0"/>
    </xf>
    <xf numFmtId="0" fontId="73" fillId="0" borderId="0" xfId="3" applyFont="1" applyAlignment="1" applyProtection="1">
      <alignment horizontal="left" indent="11"/>
      <protection locked="0"/>
    </xf>
    <xf numFmtId="0" fontId="96" fillId="0" borderId="0" xfId="3" applyFont="1" applyAlignment="1" applyProtection="1">
      <alignment horizontal="left" indent="11"/>
      <protection locked="0"/>
    </xf>
    <xf numFmtId="0" fontId="72" fillId="0" borderId="0" xfId="3" applyFont="1" applyAlignment="1" applyProtection="1">
      <alignment horizontal="center"/>
      <protection locked="0"/>
    </xf>
    <xf numFmtId="9" fontId="101" fillId="0" borderId="0" xfId="4" applyFont="1" applyAlignment="1">
      <alignment horizontal="center"/>
    </xf>
    <xf numFmtId="3" fontId="100" fillId="0" borderId="0" xfId="3" applyNumberFormat="1" applyFont="1" applyAlignment="1">
      <alignment horizontal="center"/>
    </xf>
    <xf numFmtId="165" fontId="102" fillId="27" borderId="49" xfId="4" applyNumberFormat="1" applyFont="1" applyFill="1" applyBorder="1" applyAlignment="1">
      <alignment horizontal="center"/>
    </xf>
    <xf numFmtId="165" fontId="103" fillId="27" borderId="47" xfId="4" applyNumberFormat="1" applyFont="1" applyFill="1" applyBorder="1" applyAlignment="1">
      <alignment horizontal="center"/>
    </xf>
    <xf numFmtId="3" fontId="103" fillId="27" borderId="0" xfId="4" applyNumberFormat="1" applyFont="1" applyFill="1" applyAlignment="1">
      <alignment horizontal="center"/>
    </xf>
    <xf numFmtId="165" fontId="104" fillId="27" borderId="50" xfId="4" applyNumberFormat="1" applyFont="1" applyFill="1" applyBorder="1" applyAlignment="1">
      <alignment horizontal="center"/>
    </xf>
    <xf numFmtId="0" fontId="105" fillId="0" borderId="0" xfId="3" applyFont="1" applyAlignment="1">
      <alignment horizontal="right"/>
    </xf>
    <xf numFmtId="167" fontId="105" fillId="0" borderId="0" xfId="3" applyNumberFormat="1" applyFont="1" applyAlignment="1" applyProtection="1">
      <alignment horizontal="left"/>
      <protection locked="0"/>
    </xf>
    <xf numFmtId="167" fontId="106" fillId="0" borderId="0" xfId="3" applyNumberFormat="1" applyFont="1" applyAlignment="1" applyProtection="1">
      <alignment horizontal="left"/>
      <protection locked="0"/>
    </xf>
    <xf numFmtId="0" fontId="107" fillId="0" borderId="0" xfId="3" applyFont="1" applyAlignment="1" applyProtection="1">
      <alignment horizontal="center"/>
      <protection locked="0"/>
    </xf>
    <xf numFmtId="0" fontId="73" fillId="0" borderId="0" xfId="3" applyFont="1" applyAlignment="1" applyProtection="1">
      <alignment horizontal="center"/>
      <protection locked="0"/>
    </xf>
    <xf numFmtId="3" fontId="101" fillId="0" borderId="0" xfId="3" applyNumberFormat="1" applyFont="1" applyAlignment="1">
      <alignment horizontal="center"/>
    </xf>
    <xf numFmtId="0" fontId="41" fillId="27" borderId="51" xfId="3" applyFont="1" applyFill="1" applyBorder="1" applyAlignment="1">
      <alignment horizontal="left" indent="2"/>
    </xf>
    <xf numFmtId="0" fontId="41" fillId="27" borderId="52" xfId="3" applyFont="1" applyFill="1" applyBorder="1" applyAlignment="1">
      <alignment horizontal="center"/>
    </xf>
    <xf numFmtId="0" fontId="41" fillId="27" borderId="53" xfId="3" applyFont="1" applyFill="1" applyBorder="1" applyAlignment="1">
      <alignment horizontal="left" indent="2"/>
    </xf>
    <xf numFmtId="1" fontId="41" fillId="27" borderId="52" xfId="3" applyNumberFormat="1" applyFont="1" applyFill="1" applyBorder="1" applyAlignment="1">
      <alignment horizontal="center"/>
    </xf>
    <xf numFmtId="166" fontId="88" fillId="27" borderId="54" xfId="3" applyNumberFormat="1" applyFont="1" applyFill="1" applyBorder="1" applyAlignment="1">
      <alignment horizontal="center"/>
    </xf>
    <xf numFmtId="165" fontId="88" fillId="27" borderId="52" xfId="4" applyNumberFormat="1" applyFont="1" applyFill="1" applyBorder="1" applyAlignment="1">
      <alignment horizontal="center"/>
    </xf>
    <xf numFmtId="0" fontId="41" fillId="27" borderId="55" xfId="3" applyFont="1" applyFill="1" applyBorder="1" applyAlignment="1">
      <alignment horizontal="left" indent="2"/>
    </xf>
    <xf numFmtId="166" fontId="88" fillId="27" borderId="56" xfId="3" applyNumberFormat="1" applyFont="1" applyFill="1" applyBorder="1" applyAlignment="1">
      <alignment horizontal="center"/>
    </xf>
    <xf numFmtId="165" fontId="102" fillId="27" borderId="57" xfId="4" applyNumberFormat="1" applyFont="1" applyFill="1" applyBorder="1" applyAlignment="1">
      <alignment horizontal="center"/>
    </xf>
    <xf numFmtId="165" fontId="88" fillId="27" borderId="55" xfId="4" applyNumberFormat="1" applyFont="1" applyFill="1" applyBorder="1" applyAlignment="1">
      <alignment horizontal="center"/>
    </xf>
    <xf numFmtId="165" fontId="88" fillId="27" borderId="58" xfId="4" applyNumberFormat="1" applyFont="1" applyFill="1" applyBorder="1" applyAlignment="1">
      <alignment horizontal="center"/>
    </xf>
    <xf numFmtId="0" fontId="90" fillId="0" borderId="0" xfId="3" applyFont="1" applyAlignment="1" applyProtection="1">
      <alignment horizontal="center" vertical="center"/>
      <protection locked="0"/>
    </xf>
    <xf numFmtId="0" fontId="91" fillId="53" borderId="0" xfId="3" applyFont="1" applyFill="1" applyAlignment="1">
      <alignment horizontal="center" vertical="center"/>
    </xf>
    <xf numFmtId="0" fontId="62" fillId="53" borderId="0" xfId="3" applyFill="1" applyAlignment="1">
      <alignment horizontal="center" vertical="center"/>
    </xf>
    <xf numFmtId="168" fontId="108" fillId="0" borderId="9" xfId="5" applyNumberFormat="1" applyFont="1" applyBorder="1" applyAlignment="1">
      <alignment horizontal="left" vertical="center"/>
    </xf>
    <xf numFmtId="0" fontId="108" fillId="0" borderId="9" xfId="3" applyFont="1" applyBorder="1" applyAlignment="1">
      <alignment horizontal="left"/>
    </xf>
    <xf numFmtId="14" fontId="72" fillId="0" borderId="0" xfId="3" applyNumberFormat="1" applyFont="1" applyAlignment="1" applyProtection="1">
      <alignment horizontal="center"/>
      <protection locked="0"/>
    </xf>
    <xf numFmtId="14" fontId="73" fillId="0" borderId="0" xfId="3" applyNumberFormat="1" applyFont="1" applyAlignment="1" applyProtection="1">
      <alignment horizontal="center"/>
      <protection locked="0"/>
    </xf>
    <xf numFmtId="0" fontId="109" fillId="0" borderId="0" xfId="3" applyFont="1" applyAlignment="1">
      <alignment horizontal="right"/>
    </xf>
    <xf numFmtId="14" fontId="110" fillId="0" borderId="0" xfId="3" applyNumberFormat="1" applyFont="1" applyAlignment="1" applyProtection="1">
      <alignment horizontal="center"/>
      <protection locked="0"/>
    </xf>
    <xf numFmtId="9" fontId="109" fillId="0" borderId="0" xfId="4" applyFont="1" applyAlignment="1">
      <alignment horizontal="center"/>
    </xf>
    <xf numFmtId="0" fontId="111" fillId="0" borderId="0" xfId="3" applyFont="1" applyAlignment="1">
      <alignment horizontal="center"/>
    </xf>
    <xf numFmtId="0" fontId="73" fillId="0" borderId="0" xfId="3" applyFont="1"/>
    <xf numFmtId="0" fontId="112" fillId="52" borderId="0" xfId="3" applyFont="1" applyFill="1" applyAlignment="1">
      <alignment horizontal="center"/>
    </xf>
    <xf numFmtId="0" fontId="113" fillId="52" borderId="0" xfId="3" applyFont="1" applyFill="1" applyAlignment="1">
      <alignment horizontal="center"/>
    </xf>
    <xf numFmtId="0" fontId="113" fillId="52" borderId="43" xfId="3" applyFont="1" applyFill="1" applyBorder="1" applyAlignment="1">
      <alignment horizontal="center"/>
    </xf>
    <xf numFmtId="168" fontId="114" fillId="0" borderId="14" xfId="5" applyNumberFormat="1" applyFont="1" applyBorder="1" applyAlignment="1">
      <alignment horizontal="left" vertical="center"/>
    </xf>
    <xf numFmtId="0" fontId="108" fillId="0" borderId="14" xfId="3" applyFont="1" applyBorder="1" applyAlignment="1">
      <alignment horizontal="left" vertical="center"/>
    </xf>
    <xf numFmtId="14" fontId="96" fillId="0" borderId="0" xfId="3" applyNumberFormat="1" applyFont="1" applyAlignment="1" applyProtection="1">
      <alignment horizontal="center"/>
      <protection locked="0"/>
    </xf>
    <xf numFmtId="165" fontId="81" fillId="52" borderId="52" xfId="4" applyNumberFormat="1" applyFont="1" applyFill="1" applyBorder="1" applyAlignment="1">
      <alignment horizontal="center"/>
    </xf>
    <xf numFmtId="0" fontId="113" fillId="52" borderId="52" xfId="3" applyFont="1" applyFill="1" applyBorder="1" applyAlignment="1">
      <alignment horizontal="center"/>
    </xf>
    <xf numFmtId="0" fontId="113" fillId="52" borderId="57" xfId="3" applyFont="1" applyFill="1" applyBorder="1" applyAlignment="1">
      <alignment horizontal="center"/>
    </xf>
    <xf numFmtId="14" fontId="72" fillId="13" borderId="0" xfId="3" applyNumberFormat="1" applyFont="1" applyFill="1" applyAlignment="1">
      <alignment horizontal="left"/>
    </xf>
    <xf numFmtId="0" fontId="69" fillId="0" borderId="0" xfId="3" applyFont="1"/>
    <xf numFmtId="0" fontId="70" fillId="0" borderId="0" xfId="3" applyFont="1"/>
    <xf numFmtId="0" fontId="116" fillId="51" borderId="0" xfId="3" applyFont="1" applyFill="1" applyAlignment="1">
      <alignment horizontal="right"/>
    </xf>
    <xf numFmtId="0" fontId="117" fillId="51" borderId="0" xfId="3" applyFont="1" applyFill="1" applyAlignment="1" applyProtection="1">
      <alignment horizontal="center"/>
      <protection locked="0"/>
    </xf>
    <xf numFmtId="0" fontId="87" fillId="51" borderId="0" xfId="3" applyFont="1" applyFill="1" applyAlignment="1" applyProtection="1">
      <alignment horizontal="center"/>
      <protection locked="0"/>
    </xf>
    <xf numFmtId="0" fontId="118" fillId="51" borderId="0" xfId="3" applyFont="1" applyFill="1" applyAlignment="1" applyProtection="1">
      <alignment horizontal="center"/>
      <protection locked="0"/>
    </xf>
    <xf numFmtId="14" fontId="119" fillId="0" borderId="0" xfId="3" applyNumberFormat="1" applyFont="1"/>
    <xf numFmtId="14" fontId="83" fillId="0" borderId="0" xfId="3" applyNumberFormat="1" applyFont="1"/>
    <xf numFmtId="14" fontId="120" fillId="0" borderId="0" xfId="3" applyNumberFormat="1" applyFont="1"/>
    <xf numFmtId="0" fontId="62" fillId="0" borderId="44" xfId="3" applyBorder="1" applyAlignment="1">
      <alignment horizontal="center"/>
    </xf>
    <xf numFmtId="165" fontId="62" fillId="0" borderId="0" xfId="3" applyNumberFormat="1"/>
    <xf numFmtId="0" fontId="121" fillId="0" borderId="0" xfId="3" applyFont="1"/>
    <xf numFmtId="0" fontId="41" fillId="42" borderId="44" xfId="3" applyFont="1" applyFill="1" applyBorder="1" applyAlignment="1">
      <alignment horizontal="center"/>
    </xf>
    <xf numFmtId="0" fontId="41" fillId="42" borderId="0" xfId="3" applyFont="1" applyFill="1" applyAlignment="1">
      <alignment horizontal="center"/>
    </xf>
    <xf numFmtId="0" fontId="41" fillId="42" borderId="0" xfId="3" applyFont="1" applyFill="1" applyAlignment="1">
      <alignment horizontal="center" wrapText="1"/>
    </xf>
    <xf numFmtId="0" fontId="125" fillId="42" borderId="0" xfId="3" applyFont="1" applyFill="1" applyAlignment="1">
      <alignment horizontal="left" wrapText="1"/>
    </xf>
    <xf numFmtId="0" fontId="125" fillId="42" borderId="39" xfId="3" applyFont="1" applyFill="1" applyBorder="1" applyAlignment="1">
      <alignment horizontal="left" wrapText="1"/>
    </xf>
    <xf numFmtId="9" fontId="91" fillId="0" borderId="0" xfId="4" applyFont="1"/>
    <xf numFmtId="0" fontId="77" fillId="0" borderId="0" xfId="3" applyFont="1"/>
    <xf numFmtId="0" fontId="64" fillId="54" borderId="63" xfId="3" applyFont="1" applyFill="1" applyBorder="1" applyAlignment="1" applyProtection="1">
      <alignment horizontal="center"/>
      <protection locked="0"/>
    </xf>
    <xf numFmtId="0" fontId="64" fillId="54" borderId="64" xfId="3" applyFont="1" applyFill="1" applyBorder="1" applyProtection="1">
      <protection locked="0"/>
    </xf>
    <xf numFmtId="165" fontId="130" fillId="42" borderId="65" xfId="4" applyNumberFormat="1" applyFont="1" applyFill="1" applyBorder="1" applyAlignment="1" applyProtection="1">
      <alignment horizontal="center"/>
      <protection locked="0"/>
    </xf>
    <xf numFmtId="165" fontId="130" fillId="42" borderId="0" xfId="4" applyNumberFormat="1" applyFont="1" applyFill="1" applyAlignment="1" applyProtection="1">
      <alignment horizontal="center"/>
      <protection locked="0"/>
    </xf>
    <xf numFmtId="165" fontId="130" fillId="42" borderId="66" xfId="4" applyNumberFormat="1" applyFont="1" applyFill="1" applyBorder="1" applyAlignment="1" applyProtection="1">
      <alignment horizontal="center"/>
      <protection locked="0"/>
    </xf>
    <xf numFmtId="0" fontId="107" fillId="42" borderId="0" xfId="3" applyFont="1" applyFill="1"/>
    <xf numFmtId="0" fontId="107" fillId="42" borderId="39" xfId="3" applyFont="1" applyFill="1" applyBorder="1"/>
    <xf numFmtId="0" fontId="122" fillId="0" borderId="0" xfId="3" applyFont="1" applyProtection="1">
      <protection locked="0"/>
    </xf>
    <xf numFmtId="0" fontId="98" fillId="0" borderId="67" xfId="3" applyFont="1" applyBorder="1" applyAlignment="1" applyProtection="1">
      <alignment horizontal="left"/>
      <protection locked="0"/>
    </xf>
    <xf numFmtId="0" fontId="127" fillId="0" borderId="67" xfId="3" applyFont="1" applyBorder="1" applyAlignment="1" applyProtection="1">
      <alignment horizontal="left"/>
      <protection locked="0"/>
    </xf>
    <xf numFmtId="0" fontId="128" fillId="0" borderId="67" xfId="3" applyFont="1" applyBorder="1" applyAlignment="1" applyProtection="1">
      <alignment horizontal="left"/>
      <protection locked="0"/>
    </xf>
    <xf numFmtId="170" fontId="64" fillId="0" borderId="68" xfId="3" applyNumberFormat="1" applyFont="1" applyBorder="1" applyAlignment="1" applyProtection="1">
      <alignment horizontal="center"/>
      <protection locked="0"/>
    </xf>
    <xf numFmtId="2" fontId="98" fillId="0" borderId="67" xfId="3" applyNumberFormat="1" applyFont="1" applyBorder="1" applyAlignment="1" applyProtection="1">
      <alignment horizontal="center"/>
      <protection locked="0"/>
    </xf>
    <xf numFmtId="170" fontId="64" fillId="0" borderId="67" xfId="3" applyNumberFormat="1" applyFont="1" applyBorder="1" applyAlignment="1" applyProtection="1">
      <alignment horizontal="center"/>
      <protection locked="0"/>
    </xf>
    <xf numFmtId="170" fontId="98" fillId="0" borderId="67" xfId="3" applyNumberFormat="1" applyFont="1" applyBorder="1" applyAlignment="1" applyProtection="1">
      <alignment horizontal="center"/>
      <protection locked="0"/>
    </xf>
    <xf numFmtId="2" fontId="64" fillId="0" borderId="67" xfId="3" applyNumberFormat="1" applyFont="1" applyBorder="1" applyAlignment="1" applyProtection="1">
      <alignment horizontal="center"/>
      <protection locked="0"/>
    </xf>
    <xf numFmtId="170" fontId="64" fillId="0" borderId="67" xfId="3" applyNumberFormat="1" applyFont="1" applyBorder="1" applyAlignment="1" applyProtection="1">
      <alignment horizontal="right"/>
      <protection locked="0"/>
    </xf>
    <xf numFmtId="170" fontId="98" fillId="0" borderId="67" xfId="3" applyNumberFormat="1" applyFont="1" applyBorder="1" applyAlignment="1" applyProtection="1">
      <alignment horizontal="right"/>
      <protection locked="0"/>
    </xf>
    <xf numFmtId="1" fontId="129" fillId="0" borderId="67" xfId="3" applyNumberFormat="1" applyFont="1" applyBorder="1" applyAlignment="1" applyProtection="1">
      <alignment horizontal="center"/>
      <protection locked="0"/>
    </xf>
    <xf numFmtId="1" fontId="64" fillId="0" borderId="67" xfId="3" applyNumberFormat="1" applyFont="1" applyBorder="1" applyAlignment="1" applyProtection="1">
      <alignment horizontal="center"/>
      <protection locked="0"/>
    </xf>
    <xf numFmtId="0" fontId="98" fillId="0" borderId="67" xfId="3" applyFont="1" applyBorder="1" applyAlignment="1" applyProtection="1">
      <alignment horizontal="center"/>
      <protection locked="0"/>
    </xf>
    <xf numFmtId="0" fontId="64" fillId="0" borderId="67" xfId="3" applyFont="1" applyBorder="1" applyProtection="1">
      <protection locked="0"/>
    </xf>
    <xf numFmtId="0" fontId="64" fillId="0" borderId="69" xfId="3" applyFont="1" applyBorder="1" applyProtection="1">
      <protection locked="0"/>
    </xf>
    <xf numFmtId="1" fontId="98" fillId="0" borderId="67" xfId="3" applyNumberFormat="1" applyFont="1" applyBorder="1" applyAlignment="1" applyProtection="1">
      <alignment horizontal="center"/>
      <protection locked="0"/>
    </xf>
    <xf numFmtId="1" fontId="98" fillId="0" borderId="70" xfId="3" applyNumberFormat="1" applyFont="1" applyBorder="1" applyAlignment="1" applyProtection="1">
      <alignment horizontal="center"/>
      <protection locked="0"/>
    </xf>
    <xf numFmtId="165" fontId="131" fillId="42" borderId="45" xfId="4" applyNumberFormat="1" applyFont="1" applyFill="1" applyBorder="1" applyAlignment="1" applyProtection="1">
      <alignment horizontal="left"/>
      <protection locked="0"/>
    </xf>
    <xf numFmtId="0" fontId="98" fillId="0" borderId="0" xfId="3" applyFont="1" applyAlignment="1" applyProtection="1">
      <alignment horizontal="right"/>
      <protection locked="0"/>
    </xf>
    <xf numFmtId="0" fontId="98" fillId="52" borderId="71" xfId="3" applyFont="1" applyFill="1" applyBorder="1" applyAlignment="1" applyProtection="1">
      <alignment horizontal="center"/>
      <protection locked="0"/>
    </xf>
    <xf numFmtId="0" fontId="98" fillId="52" borderId="0" xfId="3" applyFont="1" applyFill="1" applyAlignment="1" applyProtection="1">
      <alignment horizontal="center"/>
      <protection locked="0"/>
    </xf>
    <xf numFmtId="0" fontId="98" fillId="52" borderId="72" xfId="3" applyFont="1" applyFill="1" applyBorder="1" applyAlignment="1" applyProtection="1">
      <alignment horizontal="center"/>
      <protection locked="0"/>
    </xf>
    <xf numFmtId="0" fontId="64" fillId="0" borderId="67" xfId="3" applyFont="1" applyBorder="1" applyAlignment="1" applyProtection="1">
      <alignment horizontal="left"/>
      <protection locked="0"/>
    </xf>
    <xf numFmtId="0" fontId="128" fillId="0" borderId="67" xfId="3" applyFont="1" applyBorder="1" applyAlignment="1" applyProtection="1">
      <alignment horizontal="left" indent="1"/>
      <protection locked="0"/>
    </xf>
    <xf numFmtId="0" fontId="127" fillId="0" borderId="68" xfId="3" applyFont="1" applyBorder="1" applyAlignment="1" applyProtection="1">
      <alignment horizontal="left"/>
      <protection locked="0"/>
    </xf>
    <xf numFmtId="2" fontId="98" fillId="0" borderId="73" xfId="3" applyNumberFormat="1" applyFont="1" applyBorder="1" applyAlignment="1" applyProtection="1">
      <alignment horizontal="center"/>
      <protection locked="0"/>
    </xf>
    <xf numFmtId="170" fontId="98" fillId="0" borderId="74" xfId="3" applyNumberFormat="1" applyFont="1" applyBorder="1" applyAlignment="1" applyProtection="1">
      <alignment horizontal="center"/>
      <protection locked="0"/>
    </xf>
    <xf numFmtId="170" fontId="98" fillId="13" borderId="67" xfId="3" applyNumberFormat="1" applyFont="1" applyFill="1" applyBorder="1" applyAlignment="1" applyProtection="1">
      <alignment horizontal="center"/>
      <protection locked="0"/>
    </xf>
    <xf numFmtId="9" fontId="64" fillId="53" borderId="75" xfId="4" applyFont="1" applyFill="1" applyBorder="1" applyAlignment="1" applyProtection="1">
      <alignment horizontal="center"/>
      <protection locked="0"/>
    </xf>
    <xf numFmtId="9" fontId="64" fillId="53" borderId="76" xfId="4" applyFont="1" applyFill="1" applyBorder="1" applyAlignment="1" applyProtection="1">
      <alignment horizontal="center"/>
      <protection locked="0"/>
    </xf>
    <xf numFmtId="1" fontId="98" fillId="42" borderId="77" xfId="3" applyNumberFormat="1" applyFont="1" applyFill="1" applyBorder="1" applyAlignment="1" applyProtection="1">
      <alignment horizontal="center"/>
      <protection locked="0"/>
    </xf>
    <xf numFmtId="1" fontId="132" fillId="42" borderId="75" xfId="3" applyNumberFormat="1" applyFont="1" applyFill="1" applyBorder="1" applyAlignment="1" applyProtection="1">
      <alignment horizontal="center"/>
      <protection locked="0"/>
    </xf>
    <xf numFmtId="1" fontId="133" fillId="55" borderId="75" xfId="3" applyNumberFormat="1" applyFont="1" applyFill="1" applyBorder="1" applyAlignment="1" applyProtection="1">
      <alignment horizontal="center"/>
      <protection locked="0"/>
    </xf>
    <xf numFmtId="1" fontId="133" fillId="0" borderId="76" xfId="3" applyNumberFormat="1" applyFont="1" applyBorder="1" applyAlignment="1" applyProtection="1">
      <alignment horizontal="center"/>
      <protection locked="0"/>
    </xf>
    <xf numFmtId="1" fontId="64" fillId="55" borderId="76" xfId="3" applyNumberFormat="1" applyFont="1" applyFill="1" applyBorder="1" applyAlignment="1" applyProtection="1">
      <alignment horizontal="center"/>
      <protection locked="0"/>
    </xf>
    <xf numFmtId="1" fontId="64" fillId="0" borderId="75" xfId="3" applyNumberFormat="1" applyFont="1" applyBorder="1" applyAlignment="1" applyProtection="1">
      <alignment horizontal="center"/>
      <protection locked="0"/>
    </xf>
    <xf numFmtId="1" fontId="64" fillId="55" borderId="75" xfId="4" applyNumberFormat="1" applyFont="1" applyFill="1" applyBorder="1" applyAlignment="1" applyProtection="1">
      <alignment horizontal="center"/>
      <protection locked="0"/>
    </xf>
    <xf numFmtId="1" fontId="64" fillId="0" borderId="75" xfId="4" applyNumberFormat="1" applyFont="1" applyBorder="1" applyAlignment="1" applyProtection="1">
      <alignment horizontal="center"/>
      <protection locked="0"/>
    </xf>
    <xf numFmtId="1" fontId="98" fillId="0" borderId="78" xfId="4" applyNumberFormat="1" applyFont="1" applyBorder="1" applyAlignment="1" applyProtection="1">
      <alignment horizontal="center"/>
      <protection locked="0"/>
    </xf>
    <xf numFmtId="1" fontId="129" fillId="55" borderId="75" xfId="3" applyNumberFormat="1" applyFont="1" applyFill="1" applyBorder="1" applyAlignment="1" applyProtection="1">
      <alignment horizontal="center"/>
      <protection locked="0"/>
    </xf>
    <xf numFmtId="0" fontId="129" fillId="55" borderId="75" xfId="3" applyFont="1" applyFill="1" applyBorder="1" applyAlignment="1" applyProtection="1">
      <alignment horizontal="center"/>
      <protection locked="0"/>
    </xf>
    <xf numFmtId="1" fontId="64" fillId="55" borderId="75" xfId="3" applyNumberFormat="1" applyFont="1" applyFill="1" applyBorder="1" applyAlignment="1" applyProtection="1">
      <alignment horizontal="center"/>
      <protection locked="0"/>
    </xf>
    <xf numFmtId="9" fontId="134" fillId="56" borderId="79" xfId="4" applyFont="1" applyFill="1" applyBorder="1" applyAlignment="1" applyProtection="1">
      <alignment horizontal="center"/>
      <protection locked="0"/>
    </xf>
    <xf numFmtId="0" fontId="64" fillId="55" borderId="67" xfId="3" applyFont="1" applyFill="1" applyBorder="1" applyProtection="1">
      <protection locked="0"/>
    </xf>
    <xf numFmtId="0" fontId="64" fillId="55" borderId="69" xfId="3" applyFont="1" applyFill="1" applyBorder="1" applyProtection="1">
      <protection locked="0"/>
    </xf>
    <xf numFmtId="0" fontId="64" fillId="55" borderId="80" xfId="3" applyFont="1" applyFill="1" applyBorder="1" applyProtection="1">
      <protection locked="0"/>
    </xf>
    <xf numFmtId="1" fontId="122" fillId="55" borderId="81" xfId="3" applyNumberFormat="1" applyFont="1" applyFill="1" applyBorder="1" applyAlignment="1" applyProtection="1">
      <alignment horizontal="center"/>
      <protection locked="0"/>
    </xf>
    <xf numFmtId="1" fontId="122" fillId="55" borderId="82" xfId="3" applyNumberFormat="1" applyFont="1" applyFill="1" applyBorder="1" applyAlignment="1" applyProtection="1">
      <alignment horizontal="center"/>
      <protection locked="0"/>
    </xf>
    <xf numFmtId="0" fontId="131" fillId="42" borderId="45" xfId="4" applyNumberFormat="1" applyFont="1" applyFill="1" applyBorder="1" applyAlignment="1" applyProtection="1">
      <alignment horizontal="left"/>
      <protection locked="0"/>
    </xf>
    <xf numFmtId="0" fontId="98" fillId="0" borderId="71" xfId="3" applyFont="1" applyBorder="1" applyAlignment="1" applyProtection="1">
      <alignment horizontal="center"/>
      <protection locked="0"/>
    </xf>
    <xf numFmtId="0" fontId="98" fillId="0" borderId="0" xfId="3" applyFont="1" applyAlignment="1" applyProtection="1">
      <alignment horizontal="center"/>
      <protection locked="0"/>
    </xf>
    <xf numFmtId="0" fontId="98" fillId="0" borderId="72" xfId="3" applyFont="1" applyBorder="1" applyAlignment="1" applyProtection="1">
      <alignment horizontal="center"/>
      <protection locked="0"/>
    </xf>
    <xf numFmtId="170" fontId="98" fillId="13" borderId="74" xfId="3" applyNumberFormat="1" applyFont="1" applyFill="1" applyBorder="1" applyAlignment="1" applyProtection="1">
      <alignment horizontal="center"/>
      <protection locked="0"/>
    </xf>
    <xf numFmtId="1" fontId="98" fillId="34" borderId="77" xfId="3" applyNumberFormat="1" applyFont="1" applyFill="1" applyBorder="1" applyAlignment="1" applyProtection="1">
      <alignment horizontal="center"/>
      <protection locked="0"/>
    </xf>
    <xf numFmtId="0" fontId="98" fillId="0" borderId="0" xfId="3" applyFont="1" applyAlignment="1" applyProtection="1">
      <alignment horizontal="left"/>
      <protection locked="0"/>
    </xf>
    <xf numFmtId="0" fontId="126" fillId="0" borderId="0" xfId="3" applyFont="1" applyAlignment="1" applyProtection="1">
      <alignment horizontal="left"/>
      <protection locked="0"/>
    </xf>
    <xf numFmtId="0" fontId="127" fillId="0" borderId="0" xfId="3" applyFont="1" applyAlignment="1" applyProtection="1">
      <alignment horizontal="left"/>
      <protection locked="0"/>
    </xf>
    <xf numFmtId="0" fontId="128" fillId="0" borderId="0" xfId="3" applyFont="1" applyAlignment="1" applyProtection="1">
      <alignment horizontal="left"/>
      <protection locked="0"/>
    </xf>
    <xf numFmtId="2" fontId="64" fillId="0" borderId="0" xfId="3" applyNumberFormat="1" applyFont="1" applyAlignment="1" applyProtection="1">
      <alignment horizontal="center"/>
      <protection locked="0"/>
    </xf>
    <xf numFmtId="2" fontId="98" fillId="0" borderId="0" xfId="3" applyNumberFormat="1" applyFont="1" applyAlignment="1" applyProtection="1">
      <alignment horizontal="center"/>
      <protection locked="0"/>
    </xf>
    <xf numFmtId="170" fontId="64" fillId="0" borderId="0" xfId="3" applyNumberFormat="1" applyFont="1" applyAlignment="1" applyProtection="1">
      <alignment horizontal="center"/>
      <protection locked="0"/>
    </xf>
    <xf numFmtId="170" fontId="98" fillId="0" borderId="0" xfId="3" applyNumberFormat="1" applyFont="1" applyAlignment="1" applyProtection="1">
      <alignment horizontal="center"/>
      <protection locked="0"/>
    </xf>
    <xf numFmtId="170" fontId="64" fillId="0" borderId="0" xfId="3" applyNumberFormat="1" applyFont="1" applyAlignment="1" applyProtection="1">
      <alignment horizontal="right"/>
      <protection locked="0"/>
    </xf>
    <xf numFmtId="170" fontId="98" fillId="0" borderId="0" xfId="3" applyNumberFormat="1" applyFont="1" applyAlignment="1" applyProtection="1">
      <alignment horizontal="right"/>
      <protection locked="0"/>
    </xf>
    <xf numFmtId="1" fontId="129" fillId="0" borderId="0" xfId="3" applyNumberFormat="1" applyFont="1" applyAlignment="1" applyProtection="1">
      <alignment horizontal="center"/>
      <protection locked="0"/>
    </xf>
    <xf numFmtId="1" fontId="64" fillId="0" borderId="0" xfId="3" applyNumberFormat="1" applyFont="1" applyAlignment="1" applyProtection="1">
      <alignment horizontal="center"/>
      <protection locked="0"/>
    </xf>
    <xf numFmtId="0" fontId="98" fillId="0" borderId="84" xfId="3" applyFont="1" applyBorder="1" applyAlignment="1" applyProtection="1">
      <alignment horizontal="center"/>
      <protection locked="0"/>
    </xf>
    <xf numFmtId="0" fontId="64" fillId="0" borderId="84" xfId="3" applyFont="1" applyBorder="1" applyProtection="1">
      <protection locked="0"/>
    </xf>
    <xf numFmtId="0" fontId="64" fillId="0" borderId="85" xfId="3" applyFont="1" applyBorder="1" applyProtection="1">
      <protection locked="0"/>
    </xf>
    <xf numFmtId="1" fontId="98" fillId="0" borderId="86" xfId="3" applyNumberFormat="1" applyFont="1" applyBorder="1" applyAlignment="1" applyProtection="1">
      <alignment horizontal="center"/>
      <protection locked="0"/>
    </xf>
    <xf numFmtId="1" fontId="98" fillId="0" borderId="87" xfId="3" applyNumberFormat="1" applyFont="1" applyBorder="1" applyAlignment="1" applyProtection="1">
      <alignment horizontal="center"/>
      <protection locked="0"/>
    </xf>
    <xf numFmtId="0" fontId="127" fillId="34" borderId="68" xfId="3" applyFont="1" applyFill="1" applyBorder="1" applyAlignment="1" applyProtection="1">
      <alignment horizontal="left"/>
      <protection locked="0"/>
    </xf>
    <xf numFmtId="170" fontId="98" fillId="34" borderId="74" xfId="3" applyNumberFormat="1" applyFont="1" applyFill="1" applyBorder="1" applyAlignment="1" applyProtection="1">
      <alignment horizontal="center"/>
      <protection locked="0"/>
    </xf>
    <xf numFmtId="9" fontId="64" fillId="53" borderId="88" xfId="4" applyFont="1" applyFill="1" applyBorder="1" applyAlignment="1" applyProtection="1">
      <alignment horizontal="center"/>
      <protection locked="0"/>
    </xf>
    <xf numFmtId="9" fontId="64" fillId="53" borderId="89" xfId="4" applyFont="1" applyFill="1" applyBorder="1" applyAlignment="1" applyProtection="1">
      <alignment horizontal="center"/>
      <protection locked="0"/>
    </xf>
    <xf numFmtId="1" fontId="64" fillId="55" borderId="76" xfId="4" applyNumberFormat="1" applyFont="1" applyFill="1" applyBorder="1" applyAlignment="1" applyProtection="1">
      <alignment horizontal="center"/>
      <protection locked="0"/>
    </xf>
    <xf numFmtId="1" fontId="98" fillId="0" borderId="75" xfId="4" applyNumberFormat="1" applyFont="1" applyBorder="1" applyAlignment="1" applyProtection="1">
      <alignment horizontal="center"/>
      <protection locked="0"/>
    </xf>
    <xf numFmtId="1" fontId="129" fillId="55" borderId="78" xfId="3" applyNumberFormat="1" applyFont="1" applyFill="1" applyBorder="1" applyAlignment="1" applyProtection="1">
      <alignment horizontal="center"/>
      <protection locked="0"/>
    </xf>
    <xf numFmtId="0" fontId="129" fillId="55" borderId="78" xfId="3" applyFont="1" applyFill="1" applyBorder="1" applyAlignment="1" applyProtection="1">
      <alignment horizontal="center"/>
      <protection locked="0"/>
    </xf>
    <xf numFmtId="0" fontId="135" fillId="0" borderId="68" xfId="3" applyFont="1" applyBorder="1" applyAlignment="1" applyProtection="1">
      <alignment horizontal="left"/>
      <protection locked="0"/>
    </xf>
    <xf numFmtId="0" fontId="135" fillId="0" borderId="0" xfId="3" applyFont="1"/>
    <xf numFmtId="1" fontId="132" fillId="42" borderId="88" xfId="3" applyNumberFormat="1" applyFont="1" applyFill="1" applyBorder="1" applyAlignment="1" applyProtection="1">
      <alignment horizontal="center"/>
      <protection locked="0"/>
    </xf>
    <xf numFmtId="1" fontId="133" fillId="0" borderId="89" xfId="3" applyNumberFormat="1" applyFont="1" applyBorder="1" applyAlignment="1" applyProtection="1">
      <alignment horizontal="center"/>
      <protection locked="0"/>
    </xf>
    <xf numFmtId="1" fontId="64" fillId="55" borderId="89" xfId="3" applyNumberFormat="1" applyFont="1" applyFill="1" applyBorder="1" applyAlignment="1" applyProtection="1">
      <alignment horizontal="center"/>
      <protection locked="0"/>
    </xf>
    <xf numFmtId="1" fontId="129" fillId="55" borderId="88" xfId="3" applyNumberFormat="1" applyFont="1" applyFill="1" applyBorder="1" applyAlignment="1" applyProtection="1">
      <alignment horizontal="center"/>
      <protection locked="0"/>
    </xf>
    <xf numFmtId="0" fontId="129" fillId="55" borderId="88" xfId="3" applyFont="1" applyFill="1" applyBorder="1" applyAlignment="1" applyProtection="1">
      <alignment horizontal="center"/>
      <protection locked="0"/>
    </xf>
    <xf numFmtId="0" fontId="64" fillId="55" borderId="75" xfId="3" applyFont="1" applyFill="1" applyBorder="1" applyAlignment="1" applyProtection="1">
      <alignment horizontal="center"/>
      <protection locked="0"/>
    </xf>
    <xf numFmtId="0" fontId="136" fillId="0" borderId="0" xfId="3" applyFont="1" applyProtection="1">
      <protection locked="0"/>
    </xf>
    <xf numFmtId="0" fontId="127" fillId="4" borderId="68" xfId="3" applyFont="1" applyFill="1" applyBorder="1" applyAlignment="1" applyProtection="1">
      <alignment horizontal="left"/>
      <protection locked="0"/>
    </xf>
    <xf numFmtId="0" fontId="128" fillId="13" borderId="67" xfId="3" applyFont="1" applyFill="1" applyBorder="1" applyAlignment="1" applyProtection="1">
      <alignment horizontal="left" indent="1"/>
      <protection locked="0"/>
    </xf>
    <xf numFmtId="43" fontId="64" fillId="0" borderId="0" xfId="3" applyNumberFormat="1" applyFont="1" applyProtection="1">
      <protection locked="0"/>
    </xf>
    <xf numFmtId="1" fontId="133" fillId="0" borderId="75" xfId="3" applyNumberFormat="1" applyFont="1" applyBorder="1" applyAlignment="1" applyProtection="1">
      <alignment horizontal="center"/>
      <protection locked="0"/>
    </xf>
    <xf numFmtId="1" fontId="64" fillId="55" borderId="88" xfId="3" applyNumberFormat="1" applyFont="1" applyFill="1" applyBorder="1" applyAlignment="1" applyProtection="1">
      <alignment horizontal="center"/>
      <protection locked="0"/>
    </xf>
    <xf numFmtId="1" fontId="129" fillId="55" borderId="90" xfId="3" applyNumberFormat="1" applyFont="1" applyFill="1" applyBorder="1" applyAlignment="1" applyProtection="1">
      <alignment horizontal="center"/>
      <protection locked="0"/>
    </xf>
    <xf numFmtId="0" fontId="129" fillId="55" borderId="90" xfId="3" applyFont="1" applyFill="1" applyBorder="1" applyAlignment="1" applyProtection="1">
      <alignment horizontal="center"/>
      <protection locked="0"/>
    </xf>
    <xf numFmtId="0" fontId="137" fillId="0" borderId="0" xfId="3" applyFont="1" applyAlignment="1">
      <alignment horizontal="left" vertical="center" indent="2"/>
    </xf>
    <xf numFmtId="168" fontId="64" fillId="0" borderId="0" xfId="5" applyNumberFormat="1" applyFont="1" applyProtection="1">
      <protection locked="0"/>
    </xf>
    <xf numFmtId="1" fontId="64" fillId="52" borderId="75" xfId="4" applyNumberFormat="1" applyFont="1" applyFill="1" applyBorder="1" applyAlignment="1" applyProtection="1">
      <alignment horizontal="center"/>
      <protection locked="0"/>
    </xf>
    <xf numFmtId="2" fontId="98" fillId="0" borderId="92" xfId="3" applyNumberFormat="1" applyFont="1" applyBorder="1" applyAlignment="1" applyProtection="1">
      <alignment horizontal="center"/>
      <protection locked="0"/>
    </xf>
    <xf numFmtId="170" fontId="98" fillId="0" borderId="93" xfId="3" applyNumberFormat="1" applyFont="1" applyBorder="1" applyAlignment="1" applyProtection="1">
      <alignment horizontal="center"/>
      <protection locked="0"/>
    </xf>
    <xf numFmtId="1" fontId="64" fillId="0" borderId="94" xfId="3" applyNumberFormat="1" applyFont="1" applyBorder="1" applyAlignment="1" applyProtection="1">
      <alignment horizontal="center"/>
      <protection locked="0"/>
    </xf>
    <xf numFmtId="1" fontId="64" fillId="55" borderId="95" xfId="4" applyNumberFormat="1" applyFont="1" applyFill="1" applyBorder="1" applyAlignment="1" applyProtection="1">
      <alignment horizontal="center"/>
      <protection locked="0"/>
    </xf>
    <xf numFmtId="1" fontId="64" fillId="0" borderId="94" xfId="4" applyNumberFormat="1" applyFont="1" applyBorder="1" applyAlignment="1" applyProtection="1">
      <alignment horizontal="center"/>
      <protection locked="0"/>
    </xf>
    <xf numFmtId="1" fontId="64" fillId="52" borderId="94" xfId="4" applyNumberFormat="1" applyFont="1" applyFill="1" applyBorder="1" applyAlignment="1" applyProtection="1">
      <alignment horizontal="center"/>
      <protection locked="0"/>
    </xf>
    <xf numFmtId="1" fontId="98" fillId="0" borderId="94" xfId="4" applyNumberFormat="1" applyFont="1" applyBorder="1" applyAlignment="1" applyProtection="1">
      <alignment horizontal="center"/>
      <protection locked="0"/>
    </xf>
    <xf numFmtId="0" fontId="129" fillId="55" borderId="96" xfId="3" applyFont="1" applyFill="1" applyBorder="1" applyAlignment="1" applyProtection="1">
      <alignment horizontal="center"/>
      <protection locked="0"/>
    </xf>
    <xf numFmtId="1" fontId="64" fillId="55" borderId="94" xfId="3" applyNumberFormat="1" applyFont="1" applyFill="1" applyBorder="1" applyAlignment="1" applyProtection="1">
      <alignment horizontal="center"/>
      <protection locked="0"/>
    </xf>
    <xf numFmtId="0" fontId="64" fillId="55" borderId="92" xfId="3" applyFont="1" applyFill="1" applyBorder="1" applyProtection="1">
      <protection locked="0"/>
    </xf>
    <xf numFmtId="0" fontId="64" fillId="55" borderId="97" xfId="3" applyFont="1" applyFill="1" applyBorder="1" applyProtection="1">
      <protection locked="0"/>
    </xf>
    <xf numFmtId="0" fontId="64" fillId="55" borderId="98" xfId="3" applyFont="1" applyFill="1" applyBorder="1" applyProtection="1">
      <protection locked="0"/>
    </xf>
    <xf numFmtId="0" fontId="138" fillId="0" borderId="68" xfId="3" applyFont="1" applyBorder="1" applyAlignment="1" applyProtection="1">
      <alignment horizontal="left"/>
      <protection locked="0"/>
    </xf>
    <xf numFmtId="0" fontId="64" fillId="0" borderId="99" xfId="3" applyFont="1" applyBorder="1" applyAlignment="1" applyProtection="1">
      <alignment horizontal="left"/>
      <protection locked="0"/>
    </xf>
    <xf numFmtId="0" fontId="128" fillId="0" borderId="99" xfId="3" applyFont="1" applyBorder="1" applyAlignment="1" applyProtection="1">
      <alignment horizontal="left" indent="1"/>
      <protection locked="0"/>
    </xf>
    <xf numFmtId="0" fontId="138" fillId="0" borderId="101" xfId="3" applyFont="1" applyBorder="1" applyAlignment="1" applyProtection="1">
      <alignment horizontal="left"/>
      <protection locked="0"/>
    </xf>
    <xf numFmtId="170" fontId="64" fillId="0" borderId="100" xfId="3" applyNumberFormat="1" applyFont="1" applyBorder="1" applyAlignment="1" applyProtection="1">
      <alignment horizontal="center"/>
      <protection locked="0"/>
    </xf>
    <xf numFmtId="2" fontId="98" fillId="0" borderId="99" xfId="3" applyNumberFormat="1" applyFont="1" applyBorder="1" applyAlignment="1" applyProtection="1">
      <alignment horizontal="center"/>
      <protection locked="0"/>
    </xf>
    <xf numFmtId="170" fontId="64" fillId="0" borderId="99" xfId="3" applyNumberFormat="1" applyFont="1" applyBorder="1" applyAlignment="1" applyProtection="1">
      <alignment horizontal="center"/>
      <protection locked="0"/>
    </xf>
    <xf numFmtId="170" fontId="98" fillId="0" borderId="102" xfId="3" applyNumberFormat="1" applyFont="1" applyBorder="1" applyAlignment="1" applyProtection="1">
      <alignment horizontal="center"/>
      <protection locked="0"/>
    </xf>
    <xf numFmtId="2" fontId="64" fillId="0" borderId="99" xfId="3" applyNumberFormat="1" applyFont="1" applyBorder="1" applyAlignment="1" applyProtection="1">
      <alignment horizontal="center"/>
      <protection locked="0"/>
    </xf>
    <xf numFmtId="170" fontId="98" fillId="0" borderId="99" xfId="3" applyNumberFormat="1" applyFont="1" applyBorder="1" applyAlignment="1" applyProtection="1">
      <alignment horizontal="center"/>
      <protection locked="0"/>
    </xf>
    <xf numFmtId="170" fontId="98" fillId="13" borderId="103" xfId="3" applyNumberFormat="1" applyFont="1" applyFill="1" applyBorder="1" applyAlignment="1" applyProtection="1">
      <alignment horizontal="center"/>
      <protection locked="0"/>
    </xf>
    <xf numFmtId="9" fontId="64" fillId="53" borderId="104" xfId="4" applyFont="1" applyFill="1" applyBorder="1" applyAlignment="1" applyProtection="1">
      <alignment horizontal="center"/>
      <protection locked="0"/>
    </xf>
    <xf numFmtId="9" fontId="64" fillId="53" borderId="105" xfId="4" applyFont="1" applyFill="1" applyBorder="1" applyAlignment="1" applyProtection="1">
      <alignment horizontal="center"/>
      <protection locked="0"/>
    </xf>
    <xf numFmtId="1" fontId="132" fillId="42" borderId="104" xfId="3" applyNumberFormat="1" applyFont="1" applyFill="1" applyBorder="1" applyAlignment="1" applyProtection="1">
      <alignment horizontal="center"/>
      <protection locked="0"/>
    </xf>
    <xf numFmtId="1" fontId="133" fillId="55" borderId="104" xfId="3" applyNumberFormat="1" applyFont="1" applyFill="1" applyBorder="1" applyAlignment="1" applyProtection="1">
      <alignment horizontal="center"/>
      <protection locked="0"/>
    </xf>
    <xf numFmtId="1" fontId="133" fillId="0" borderId="105" xfId="3" applyNumberFormat="1" applyFont="1" applyBorder="1" applyAlignment="1" applyProtection="1">
      <alignment horizontal="center"/>
      <protection locked="0"/>
    </xf>
    <xf numFmtId="1" fontId="64" fillId="55" borderId="105" xfId="3" applyNumberFormat="1" applyFont="1" applyFill="1" applyBorder="1" applyAlignment="1" applyProtection="1">
      <alignment horizontal="center"/>
      <protection locked="0"/>
    </xf>
    <xf numFmtId="1" fontId="64" fillId="0" borderId="104" xfId="3" applyNumberFormat="1" applyFont="1" applyBorder="1" applyAlignment="1" applyProtection="1">
      <alignment horizontal="center"/>
      <protection locked="0"/>
    </xf>
    <xf numFmtId="1" fontId="64" fillId="55" borderId="105" xfId="4" applyNumberFormat="1" applyFont="1" applyFill="1" applyBorder="1" applyAlignment="1" applyProtection="1">
      <alignment horizontal="center"/>
      <protection locked="0"/>
    </xf>
    <xf numFmtId="1" fontId="64" fillId="0" borderId="104" xfId="4" applyNumberFormat="1" applyFont="1" applyBorder="1" applyAlignment="1" applyProtection="1">
      <alignment horizontal="center"/>
      <protection locked="0"/>
    </xf>
    <xf numFmtId="1" fontId="64" fillId="52" borderId="104" xfId="4" applyNumberFormat="1" applyFont="1" applyFill="1" applyBorder="1" applyAlignment="1" applyProtection="1">
      <alignment horizontal="center"/>
      <protection locked="0"/>
    </xf>
    <xf numFmtId="1" fontId="98" fillId="0" borderId="104" xfId="4" applyNumberFormat="1" applyFont="1" applyBorder="1" applyAlignment="1" applyProtection="1">
      <alignment horizontal="center"/>
      <protection locked="0"/>
    </xf>
    <xf numFmtId="0" fontId="129" fillId="55" borderId="103" xfId="3" applyFont="1" applyFill="1" applyBorder="1" applyAlignment="1" applyProtection="1">
      <alignment horizontal="center"/>
      <protection locked="0"/>
    </xf>
    <xf numFmtId="1" fontId="64" fillId="55" borderId="104" xfId="3" applyNumberFormat="1" applyFont="1" applyFill="1" applyBorder="1" applyAlignment="1" applyProtection="1">
      <alignment horizontal="center"/>
      <protection locked="0"/>
    </xf>
    <xf numFmtId="0" fontId="64" fillId="55" borderId="99" xfId="3" applyFont="1" applyFill="1" applyBorder="1" applyProtection="1">
      <protection locked="0"/>
    </xf>
    <xf numFmtId="0" fontId="64" fillId="55" borderId="108" xfId="3" applyFont="1" applyFill="1" applyBorder="1" applyProtection="1">
      <protection locked="0"/>
    </xf>
    <xf numFmtId="0" fontId="64" fillId="55" borderId="109" xfId="3" applyFont="1" applyFill="1" applyBorder="1" applyProtection="1">
      <protection locked="0"/>
    </xf>
    <xf numFmtId="0" fontId="98" fillId="0" borderId="84" xfId="3" applyFont="1" applyBorder="1" applyAlignment="1" applyProtection="1">
      <alignment horizontal="left"/>
      <protection locked="0"/>
    </xf>
    <xf numFmtId="0" fontId="126" fillId="0" borderId="84" xfId="3" applyFont="1" applyBorder="1" applyAlignment="1" applyProtection="1">
      <alignment horizontal="left"/>
      <protection locked="0"/>
    </xf>
    <xf numFmtId="0" fontId="127" fillId="0" borderId="84" xfId="3" applyFont="1" applyBorder="1" applyAlignment="1" applyProtection="1">
      <alignment horizontal="left"/>
      <protection locked="0"/>
    </xf>
    <xf numFmtId="0" fontId="128" fillId="0" borderId="84" xfId="3" applyFont="1" applyBorder="1" applyAlignment="1" applyProtection="1">
      <alignment horizontal="left"/>
      <protection locked="0"/>
    </xf>
    <xf numFmtId="170" fontId="64" fillId="0" borderId="110" xfId="3" applyNumberFormat="1" applyFont="1" applyBorder="1" applyAlignment="1" applyProtection="1">
      <alignment horizontal="center"/>
      <protection locked="0"/>
    </xf>
    <xf numFmtId="2" fontId="98" fillId="0" borderId="84" xfId="3" applyNumberFormat="1" applyFont="1" applyBorder="1" applyAlignment="1" applyProtection="1">
      <alignment horizontal="center"/>
      <protection locked="0"/>
    </xf>
    <xf numFmtId="170" fontId="64" fillId="0" borderId="84" xfId="3" applyNumberFormat="1" applyFont="1" applyBorder="1" applyAlignment="1" applyProtection="1">
      <alignment horizontal="center"/>
      <protection locked="0"/>
    </xf>
    <xf numFmtId="170" fontId="98" fillId="0" borderId="84" xfId="3" applyNumberFormat="1" applyFont="1" applyBorder="1" applyAlignment="1" applyProtection="1">
      <alignment horizontal="center"/>
      <protection locked="0"/>
    </xf>
    <xf numFmtId="2" fontId="64" fillId="0" borderId="84" xfId="3" applyNumberFormat="1" applyFont="1" applyBorder="1" applyAlignment="1" applyProtection="1">
      <alignment horizontal="center"/>
      <protection locked="0"/>
    </xf>
    <xf numFmtId="170" fontId="64" fillId="0" borderId="84" xfId="3" applyNumberFormat="1" applyFont="1" applyBorder="1" applyAlignment="1" applyProtection="1">
      <alignment horizontal="right"/>
      <protection locked="0"/>
    </xf>
    <xf numFmtId="170" fontId="132" fillId="0" borderId="84" xfId="3" applyNumberFormat="1" applyFont="1" applyBorder="1" applyAlignment="1" applyProtection="1">
      <alignment horizontal="right"/>
      <protection locked="0"/>
    </xf>
    <xf numFmtId="170" fontId="133" fillId="0" borderId="84" xfId="3" applyNumberFormat="1" applyFont="1" applyBorder="1" applyAlignment="1" applyProtection="1">
      <alignment horizontal="right"/>
      <protection locked="0"/>
    </xf>
    <xf numFmtId="170" fontId="98" fillId="0" borderId="84" xfId="3" applyNumberFormat="1" applyFont="1" applyBorder="1" applyAlignment="1" applyProtection="1">
      <alignment horizontal="right"/>
      <protection locked="0"/>
    </xf>
    <xf numFmtId="1" fontId="129" fillId="0" borderId="84" xfId="3" applyNumberFormat="1" applyFont="1" applyBorder="1" applyAlignment="1" applyProtection="1">
      <alignment horizontal="center"/>
      <protection locked="0"/>
    </xf>
    <xf numFmtId="170" fontId="129" fillId="0" borderId="84" xfId="3" applyNumberFormat="1" applyFont="1" applyBorder="1" applyAlignment="1" applyProtection="1">
      <alignment horizontal="center"/>
      <protection locked="0"/>
    </xf>
    <xf numFmtId="0" fontId="64" fillId="0" borderId="111" xfId="3" applyFont="1" applyBorder="1" applyProtection="1">
      <protection locked="0"/>
    </xf>
    <xf numFmtId="0" fontId="128" fillId="0" borderId="68" xfId="3" applyFont="1" applyBorder="1" applyAlignment="1" applyProtection="1">
      <alignment horizontal="left"/>
      <protection locked="0"/>
    </xf>
    <xf numFmtId="170" fontId="98" fillId="4" borderId="74" xfId="3" applyNumberFormat="1" applyFont="1" applyFill="1" applyBorder="1" applyAlignment="1" applyProtection="1">
      <alignment horizontal="center"/>
      <protection locked="0"/>
    </xf>
    <xf numFmtId="2" fontId="64" fillId="9" borderId="67" xfId="3" applyNumberFormat="1" applyFont="1" applyFill="1" applyBorder="1" applyAlignment="1" applyProtection="1">
      <alignment horizontal="center"/>
      <protection locked="0"/>
    </xf>
    <xf numFmtId="0" fontId="64" fillId="0" borderId="73" xfId="3" applyFont="1" applyBorder="1" applyAlignment="1" applyProtection="1">
      <alignment horizontal="left"/>
      <protection locked="0"/>
    </xf>
    <xf numFmtId="0" fontId="128" fillId="0" borderId="112" xfId="3" applyFont="1" applyBorder="1" applyAlignment="1" applyProtection="1">
      <alignment horizontal="left"/>
      <protection locked="0"/>
    </xf>
    <xf numFmtId="0" fontId="127" fillId="0" borderId="73" xfId="3" applyFont="1" applyBorder="1" applyAlignment="1" applyProtection="1">
      <alignment horizontal="left"/>
      <protection locked="0"/>
    </xf>
    <xf numFmtId="170" fontId="64" fillId="0" borderId="73" xfId="3" applyNumberFormat="1" applyFont="1" applyBorder="1" applyAlignment="1" applyProtection="1">
      <alignment horizontal="center"/>
      <protection locked="0"/>
    </xf>
    <xf numFmtId="1" fontId="98" fillId="0" borderId="75" xfId="3" applyNumberFormat="1" applyFont="1" applyBorder="1" applyAlignment="1" applyProtection="1">
      <alignment horizontal="center"/>
      <protection locked="0"/>
    </xf>
    <xf numFmtId="0" fontId="64" fillId="0" borderId="101" xfId="3" applyFont="1" applyBorder="1" applyAlignment="1" applyProtection="1">
      <alignment horizontal="left"/>
      <protection locked="0"/>
    </xf>
    <xf numFmtId="0" fontId="128" fillId="0" borderId="101" xfId="3" applyFont="1" applyBorder="1" applyAlignment="1" applyProtection="1">
      <alignment horizontal="left" indent="1"/>
      <protection locked="0"/>
    </xf>
    <xf numFmtId="0" fontId="128" fillId="0" borderId="113" xfId="3" applyFont="1" applyBorder="1" applyAlignment="1" applyProtection="1">
      <alignment horizontal="left"/>
      <protection locked="0"/>
    </xf>
    <xf numFmtId="0" fontId="127" fillId="0" borderId="101" xfId="3" applyFont="1" applyBorder="1" applyAlignment="1" applyProtection="1">
      <alignment horizontal="left"/>
      <protection locked="0"/>
    </xf>
    <xf numFmtId="170" fontId="64" fillId="0" borderId="114" xfId="3" applyNumberFormat="1" applyFont="1" applyBorder="1" applyAlignment="1" applyProtection="1">
      <alignment horizontal="center"/>
      <protection locked="0"/>
    </xf>
    <xf numFmtId="2" fontId="98" fillId="0" borderId="101" xfId="3" applyNumberFormat="1" applyFont="1" applyBorder="1" applyAlignment="1" applyProtection="1">
      <alignment horizontal="center"/>
      <protection locked="0"/>
    </xf>
    <xf numFmtId="170" fontId="64" fillId="0" borderId="101" xfId="3" applyNumberFormat="1" applyFont="1" applyBorder="1" applyAlignment="1" applyProtection="1">
      <alignment horizontal="center"/>
      <protection locked="0"/>
    </xf>
    <xf numFmtId="170" fontId="98" fillId="0" borderId="115" xfId="3" applyNumberFormat="1" applyFont="1" applyBorder="1" applyAlignment="1" applyProtection="1">
      <alignment horizontal="center"/>
      <protection locked="0"/>
    </xf>
    <xf numFmtId="2" fontId="64" fillId="9" borderId="101" xfId="3" applyNumberFormat="1" applyFont="1" applyFill="1" applyBorder="1" applyAlignment="1" applyProtection="1">
      <alignment horizontal="center"/>
      <protection locked="0"/>
    </xf>
    <xf numFmtId="170" fontId="98" fillId="0" borderId="101" xfId="3" applyNumberFormat="1" applyFont="1" applyBorder="1" applyAlignment="1" applyProtection="1">
      <alignment horizontal="center"/>
      <protection locked="0"/>
    </xf>
    <xf numFmtId="9" fontId="64" fillId="53" borderId="116" xfId="4" applyFont="1" applyFill="1" applyBorder="1" applyAlignment="1" applyProtection="1">
      <alignment horizontal="center"/>
      <protection locked="0"/>
    </xf>
    <xf numFmtId="9" fontId="64" fillId="53" borderId="117" xfId="4" applyFont="1" applyFill="1" applyBorder="1" applyAlignment="1" applyProtection="1">
      <alignment horizontal="center"/>
      <protection locked="0"/>
    </xf>
    <xf numFmtId="1" fontId="132" fillId="42" borderId="116" xfId="3" applyNumberFormat="1" applyFont="1" applyFill="1" applyBorder="1" applyAlignment="1" applyProtection="1">
      <alignment horizontal="center"/>
      <protection locked="0"/>
    </xf>
    <xf numFmtId="1" fontId="133" fillId="55" borderId="116" xfId="3" applyNumberFormat="1" applyFont="1" applyFill="1" applyBorder="1" applyAlignment="1" applyProtection="1">
      <alignment horizontal="center"/>
      <protection locked="0"/>
    </xf>
    <xf numFmtId="1" fontId="133" fillId="0" borderId="116" xfId="3" applyNumberFormat="1" applyFont="1" applyBorder="1" applyAlignment="1" applyProtection="1">
      <alignment horizontal="center"/>
      <protection locked="0"/>
    </xf>
    <xf numFmtId="1" fontId="64" fillId="55" borderId="116" xfId="3" applyNumberFormat="1" applyFont="1" applyFill="1" applyBorder="1" applyAlignment="1" applyProtection="1">
      <alignment horizontal="center"/>
      <protection locked="0"/>
    </xf>
    <xf numFmtId="1" fontId="64" fillId="0" borderId="116" xfId="3" applyNumberFormat="1" applyFont="1" applyBorder="1" applyAlignment="1" applyProtection="1">
      <alignment horizontal="center"/>
      <protection locked="0"/>
    </xf>
    <xf numFmtId="1" fontId="64" fillId="55" borderId="117" xfId="3" applyNumberFormat="1" applyFont="1" applyFill="1" applyBorder="1" applyAlignment="1" applyProtection="1">
      <alignment horizontal="center"/>
      <protection locked="0"/>
    </xf>
    <xf numFmtId="1" fontId="98" fillId="0" borderId="116" xfId="3" applyNumberFormat="1" applyFont="1" applyBorder="1" applyAlignment="1" applyProtection="1">
      <alignment horizontal="center"/>
      <protection locked="0"/>
    </xf>
    <xf numFmtId="1" fontId="129" fillId="55" borderId="116" xfId="3" applyNumberFormat="1" applyFont="1" applyFill="1" applyBorder="1" applyAlignment="1" applyProtection="1">
      <alignment horizontal="center"/>
      <protection locked="0"/>
    </xf>
    <xf numFmtId="0" fontId="129" fillId="55" borderId="116" xfId="3" applyFont="1" applyFill="1" applyBorder="1" applyAlignment="1" applyProtection="1">
      <alignment horizontal="center"/>
      <protection locked="0"/>
    </xf>
    <xf numFmtId="0" fontId="64" fillId="55" borderId="101" xfId="3" applyFont="1" applyFill="1" applyBorder="1" applyProtection="1">
      <protection locked="0"/>
    </xf>
    <xf numFmtId="0" fontId="64" fillId="55" borderId="118" xfId="3" applyFont="1" applyFill="1" applyBorder="1" applyProtection="1">
      <protection locked="0"/>
    </xf>
    <xf numFmtId="0" fontId="64" fillId="55" borderId="119" xfId="3" applyFont="1" applyFill="1" applyBorder="1" applyProtection="1">
      <protection locked="0"/>
    </xf>
    <xf numFmtId="165" fontId="131" fillId="42" borderId="0" xfId="4" applyNumberFormat="1" applyFont="1" applyFill="1" applyAlignment="1" applyProtection="1">
      <alignment horizontal="left"/>
      <protection locked="0"/>
    </xf>
    <xf numFmtId="1" fontId="64" fillId="0" borderId="84" xfId="3" applyNumberFormat="1" applyFont="1" applyBorder="1" applyAlignment="1" applyProtection="1">
      <alignment horizontal="center"/>
      <protection locked="0"/>
    </xf>
    <xf numFmtId="1" fontId="98" fillId="4" borderId="77" xfId="3" applyNumberFormat="1" applyFont="1" applyFill="1" applyBorder="1" applyAlignment="1" applyProtection="1">
      <alignment horizontal="center"/>
      <protection locked="0"/>
    </xf>
    <xf numFmtId="170" fontId="64" fillId="57" borderId="68" xfId="3" applyNumberFormat="1" applyFont="1" applyFill="1" applyBorder="1" applyAlignment="1" applyProtection="1">
      <alignment horizontal="center"/>
      <protection locked="0"/>
    </xf>
    <xf numFmtId="2" fontId="98" fillId="57" borderId="73" xfId="3" applyNumberFormat="1" applyFont="1" applyFill="1" applyBorder="1" applyAlignment="1" applyProtection="1">
      <alignment horizontal="center"/>
      <protection locked="0"/>
    </xf>
    <xf numFmtId="170" fontId="64" fillId="57" borderId="67" xfId="3" applyNumberFormat="1" applyFont="1" applyFill="1" applyBorder="1" applyAlignment="1" applyProtection="1">
      <alignment horizontal="center"/>
      <protection locked="0"/>
    </xf>
    <xf numFmtId="0" fontId="128" fillId="0" borderId="120" xfId="3" applyFont="1" applyBorder="1" applyAlignment="1" applyProtection="1">
      <alignment horizontal="left"/>
      <protection locked="0"/>
    </xf>
    <xf numFmtId="0" fontId="127" fillId="0" borderId="120" xfId="3" applyFont="1" applyBorder="1" applyAlignment="1" applyProtection="1">
      <alignment horizontal="left"/>
      <protection locked="0"/>
    </xf>
    <xf numFmtId="2" fontId="64" fillId="9" borderId="99" xfId="3" applyNumberFormat="1" applyFont="1" applyFill="1" applyBorder="1" applyAlignment="1" applyProtection="1">
      <alignment horizontal="center"/>
      <protection locked="0"/>
    </xf>
    <xf numFmtId="1" fontId="98" fillId="42" borderId="106" xfId="3" applyNumberFormat="1" applyFont="1" applyFill="1" applyBorder="1" applyAlignment="1" applyProtection="1">
      <alignment horizontal="center"/>
      <protection locked="0"/>
    </xf>
    <xf numFmtId="1" fontId="133" fillId="42" borderId="104" xfId="3" applyNumberFormat="1" applyFont="1" applyFill="1" applyBorder="1" applyAlignment="1" applyProtection="1">
      <alignment horizontal="center"/>
      <protection locked="0"/>
    </xf>
    <xf numFmtId="1" fontId="133" fillId="0" borderId="104" xfId="3" applyNumberFormat="1" applyFont="1" applyBorder="1" applyAlignment="1" applyProtection="1">
      <alignment horizontal="center"/>
      <protection locked="0"/>
    </xf>
    <xf numFmtId="1" fontId="98" fillId="0" borderId="103" xfId="4" applyNumberFormat="1" applyFont="1" applyBorder="1" applyAlignment="1" applyProtection="1">
      <alignment horizontal="center"/>
      <protection locked="0"/>
    </xf>
    <xf numFmtId="1" fontId="129" fillId="55" borderId="104" xfId="3" applyNumberFormat="1" applyFont="1" applyFill="1" applyBorder="1" applyAlignment="1" applyProtection="1">
      <alignment horizontal="center"/>
      <protection locked="0"/>
    </xf>
    <xf numFmtId="1" fontId="122" fillId="0" borderId="86" xfId="3" applyNumberFormat="1" applyFont="1" applyBorder="1" applyAlignment="1" applyProtection="1">
      <alignment horizontal="center"/>
      <protection locked="0"/>
    </xf>
    <xf numFmtId="1" fontId="122" fillId="0" borderId="87" xfId="3" applyNumberFormat="1" applyFont="1" applyBorder="1" applyAlignment="1" applyProtection="1">
      <alignment horizontal="center"/>
      <protection locked="0"/>
    </xf>
    <xf numFmtId="9" fontId="98" fillId="0" borderId="0" xfId="4" applyFont="1" applyAlignment="1" applyProtection="1">
      <alignment horizontal="center"/>
      <protection locked="0"/>
    </xf>
    <xf numFmtId="0" fontId="122" fillId="0" borderId="0" xfId="3" applyFont="1" applyAlignment="1" applyProtection="1">
      <alignment horizontal="center"/>
      <protection locked="0"/>
    </xf>
    <xf numFmtId="3" fontId="98" fillId="0" borderId="72" xfId="4" applyNumberFormat="1" applyFont="1" applyBorder="1" applyAlignment="1" applyProtection="1">
      <alignment horizontal="center"/>
      <protection locked="0"/>
    </xf>
    <xf numFmtId="9" fontId="98" fillId="0" borderId="72" xfId="4" applyFont="1" applyBorder="1" applyAlignment="1" applyProtection="1">
      <alignment horizontal="center"/>
      <protection locked="0"/>
    </xf>
    <xf numFmtId="3" fontId="98" fillId="52" borderId="72" xfId="4" applyNumberFormat="1" applyFont="1" applyFill="1" applyBorder="1" applyAlignment="1" applyProtection="1">
      <alignment horizontal="center"/>
      <protection locked="0"/>
    </xf>
    <xf numFmtId="9" fontId="98" fillId="52" borderId="72" xfId="4" applyFont="1" applyFill="1" applyBorder="1" applyAlignment="1" applyProtection="1">
      <alignment horizontal="center"/>
      <protection locked="0"/>
    </xf>
    <xf numFmtId="0" fontId="128" fillId="0" borderId="73" xfId="3" applyFont="1" applyBorder="1" applyAlignment="1" applyProtection="1">
      <alignment horizontal="left" indent="1"/>
      <protection locked="0"/>
    </xf>
    <xf numFmtId="0" fontId="127" fillId="4" borderId="83" xfId="3" applyFont="1" applyFill="1" applyBorder="1" applyAlignment="1" applyProtection="1">
      <alignment horizontal="left"/>
      <protection locked="0"/>
    </xf>
    <xf numFmtId="0" fontId="127" fillId="0" borderId="83" xfId="3" applyFont="1" applyBorder="1" applyAlignment="1" applyProtection="1">
      <alignment horizontal="left"/>
      <protection locked="0"/>
    </xf>
    <xf numFmtId="0" fontId="127" fillId="0" borderId="83" xfId="3" applyFont="1" applyBorder="1" applyAlignment="1">
      <alignment vertical="center"/>
    </xf>
    <xf numFmtId="0" fontId="128" fillId="0" borderId="100" xfId="3" applyFont="1" applyBorder="1" applyAlignment="1" applyProtection="1">
      <alignment horizontal="left"/>
      <protection locked="0"/>
    </xf>
    <xf numFmtId="170" fontId="64" fillId="0" borderId="102" xfId="3" applyNumberFormat="1" applyFont="1" applyBorder="1" applyAlignment="1" applyProtection="1">
      <alignment horizontal="center"/>
      <protection locked="0"/>
    </xf>
    <xf numFmtId="170" fontId="98" fillId="0" borderId="122" xfId="3" applyNumberFormat="1" applyFont="1" applyBorder="1" applyAlignment="1" applyProtection="1">
      <alignment horizontal="center"/>
      <protection locked="0"/>
    </xf>
    <xf numFmtId="170" fontId="98" fillId="0" borderId="123" xfId="3" applyNumberFormat="1" applyFont="1" applyBorder="1" applyAlignment="1" applyProtection="1">
      <alignment horizontal="center"/>
      <protection locked="0"/>
    </xf>
    <xf numFmtId="1" fontId="64" fillId="55" borderId="104" xfId="4" applyNumberFormat="1" applyFont="1" applyFill="1" applyBorder="1" applyAlignment="1" applyProtection="1">
      <alignment horizontal="center"/>
      <protection locked="0"/>
    </xf>
    <xf numFmtId="1" fontId="129" fillId="55" borderId="103" xfId="3" applyNumberFormat="1" applyFont="1" applyFill="1" applyBorder="1" applyAlignment="1" applyProtection="1">
      <alignment horizontal="center"/>
      <protection locked="0"/>
    </xf>
    <xf numFmtId="0" fontId="139" fillId="0" borderId="0" xfId="3" applyFont="1" applyAlignment="1" applyProtection="1">
      <alignment horizontal="left"/>
      <protection locked="0"/>
    </xf>
    <xf numFmtId="170" fontId="132" fillId="0" borderId="0" xfId="3" applyNumberFormat="1" applyFont="1" applyAlignment="1" applyProtection="1">
      <alignment horizontal="right"/>
      <protection locked="0"/>
    </xf>
    <xf numFmtId="170" fontId="133" fillId="0" borderId="0" xfId="3" applyNumberFormat="1" applyFont="1" applyAlignment="1" applyProtection="1">
      <alignment horizontal="right"/>
      <protection locked="0"/>
    </xf>
    <xf numFmtId="0" fontId="65" fillId="54" borderId="86" xfId="3" applyFont="1" applyFill="1" applyBorder="1" applyAlignment="1" applyProtection="1">
      <alignment horizontal="left"/>
      <protection locked="0"/>
    </xf>
    <xf numFmtId="0" fontId="126" fillId="54" borderId="86" xfId="3" applyFont="1" applyFill="1" applyBorder="1" applyAlignment="1" applyProtection="1">
      <alignment horizontal="left" wrapText="1"/>
      <protection locked="0"/>
    </xf>
    <xf numFmtId="0" fontId="127" fillId="54" borderId="86" xfId="3" applyFont="1" applyFill="1" applyBorder="1" applyAlignment="1" applyProtection="1">
      <alignment horizontal="left"/>
      <protection locked="0"/>
    </xf>
    <xf numFmtId="0" fontId="128" fillId="54" borderId="86" xfId="3" applyFont="1" applyFill="1" applyBorder="1" applyAlignment="1" applyProtection="1">
      <alignment horizontal="left"/>
      <protection locked="0"/>
    </xf>
    <xf numFmtId="170" fontId="64" fillId="54" borderId="86" xfId="3" applyNumberFormat="1" applyFont="1" applyFill="1" applyBorder="1" applyAlignment="1" applyProtection="1">
      <alignment horizontal="center"/>
      <protection locked="0"/>
    </xf>
    <xf numFmtId="2" fontId="98" fillId="54" borderId="86" xfId="3" applyNumberFormat="1" applyFont="1" applyFill="1" applyBorder="1" applyAlignment="1" applyProtection="1">
      <alignment horizontal="center"/>
      <protection locked="0"/>
    </xf>
    <xf numFmtId="170" fontId="98" fillId="54" borderId="86" xfId="3" applyNumberFormat="1" applyFont="1" applyFill="1" applyBorder="1" applyAlignment="1" applyProtection="1">
      <alignment horizontal="center"/>
      <protection locked="0"/>
    </xf>
    <xf numFmtId="2" fontId="64" fillId="54" borderId="86" xfId="3" applyNumberFormat="1" applyFont="1" applyFill="1" applyBorder="1" applyAlignment="1" applyProtection="1">
      <alignment horizontal="center"/>
      <protection locked="0"/>
    </xf>
    <xf numFmtId="170" fontId="64" fillId="54" borderId="86" xfId="3" applyNumberFormat="1" applyFont="1" applyFill="1" applyBorder="1" applyAlignment="1" applyProtection="1">
      <alignment horizontal="right"/>
      <protection locked="0"/>
    </xf>
    <xf numFmtId="1" fontId="64" fillId="54" borderId="86" xfId="3" applyNumberFormat="1" applyFont="1" applyFill="1" applyBorder="1" applyAlignment="1" applyProtection="1">
      <alignment horizontal="center"/>
      <protection locked="0"/>
    </xf>
    <xf numFmtId="1" fontId="132" fillId="54" borderId="86" xfId="4" applyNumberFormat="1" applyFont="1" applyFill="1" applyBorder="1" applyAlignment="1" applyProtection="1">
      <alignment horizontal="center"/>
      <protection locked="0"/>
    </xf>
    <xf numFmtId="1" fontId="133" fillId="54" borderId="86" xfId="3" applyNumberFormat="1" applyFont="1" applyFill="1" applyBorder="1" applyAlignment="1" applyProtection="1">
      <alignment horizontal="center"/>
      <protection locked="0"/>
    </xf>
    <xf numFmtId="1" fontId="64" fillId="54" borderId="86" xfId="4" applyNumberFormat="1" applyFont="1" applyFill="1" applyBorder="1" applyAlignment="1" applyProtection="1">
      <alignment horizontal="center"/>
      <protection locked="0"/>
    </xf>
    <xf numFmtId="1" fontId="98" fillId="54" borderId="86" xfId="4" applyNumberFormat="1" applyFont="1" applyFill="1" applyBorder="1" applyAlignment="1" applyProtection="1">
      <alignment horizontal="center"/>
      <protection locked="0"/>
    </xf>
    <xf numFmtId="0" fontId="64" fillId="54" borderId="86" xfId="3" applyFont="1" applyFill="1" applyBorder="1" applyAlignment="1" applyProtection="1">
      <alignment horizontal="center"/>
      <protection locked="0"/>
    </xf>
    <xf numFmtId="1" fontId="129" fillId="54" borderId="86" xfId="3" applyNumberFormat="1" applyFont="1" applyFill="1" applyBorder="1" applyAlignment="1" applyProtection="1">
      <alignment horizontal="center"/>
      <protection locked="0"/>
    </xf>
    <xf numFmtId="0" fontId="129" fillId="54" borderId="86" xfId="3" applyFont="1" applyFill="1" applyBorder="1" applyAlignment="1" applyProtection="1">
      <alignment horizontal="center"/>
      <protection locked="0"/>
    </xf>
    <xf numFmtId="0" fontId="98" fillId="54" borderId="86" xfId="3" applyFont="1" applyFill="1" applyBorder="1" applyAlignment="1" applyProtection="1">
      <alignment horizontal="center"/>
      <protection locked="0"/>
    </xf>
    <xf numFmtId="0" fontId="64" fillId="54" borderId="86" xfId="3" applyFont="1" applyFill="1" applyBorder="1" applyProtection="1">
      <protection locked="0"/>
    </xf>
    <xf numFmtId="0" fontId="64" fillId="54" borderId="124" xfId="3" applyFont="1" applyFill="1" applyBorder="1" applyProtection="1">
      <protection locked="0"/>
    </xf>
    <xf numFmtId="1" fontId="122" fillId="54" borderId="125" xfId="3" applyNumberFormat="1" applyFont="1" applyFill="1" applyBorder="1" applyAlignment="1" applyProtection="1">
      <alignment horizontal="center"/>
      <protection locked="0"/>
    </xf>
    <xf numFmtId="1" fontId="122" fillId="54" borderId="126" xfId="3" applyNumberFormat="1" applyFont="1" applyFill="1" applyBorder="1" applyAlignment="1" applyProtection="1">
      <alignment horizontal="center"/>
      <protection locked="0"/>
    </xf>
    <xf numFmtId="165" fontId="130" fillId="42" borderId="127" xfId="4" applyNumberFormat="1" applyFont="1" applyFill="1" applyBorder="1" applyAlignment="1" applyProtection="1">
      <alignment horizontal="center"/>
      <protection locked="0"/>
    </xf>
    <xf numFmtId="165" fontId="130" fillId="42" borderId="128" xfId="4" applyNumberFormat="1" applyFont="1" applyFill="1" applyBorder="1" applyAlignment="1" applyProtection="1">
      <alignment horizontal="center"/>
      <protection locked="0"/>
    </xf>
    <xf numFmtId="165" fontId="130" fillId="42" borderId="129" xfId="4" applyNumberFormat="1" applyFont="1" applyFill="1" applyBorder="1" applyAlignment="1" applyProtection="1">
      <alignment horizontal="center"/>
      <protection locked="0"/>
    </xf>
    <xf numFmtId="0" fontId="126" fillId="0" borderId="67" xfId="3" applyFont="1" applyBorder="1" applyAlignment="1" applyProtection="1">
      <alignment horizontal="left"/>
      <protection locked="0"/>
    </xf>
    <xf numFmtId="170" fontId="132" fillId="0" borderId="67" xfId="3" applyNumberFormat="1" applyFont="1" applyBorder="1" applyAlignment="1" applyProtection="1">
      <alignment horizontal="right"/>
      <protection locked="0"/>
    </xf>
    <xf numFmtId="170" fontId="133" fillId="0" borderId="67" xfId="3" applyNumberFormat="1" applyFont="1" applyBorder="1" applyAlignment="1" applyProtection="1">
      <alignment horizontal="right"/>
      <protection locked="0"/>
    </xf>
    <xf numFmtId="1" fontId="122" fillId="0" borderId="67" xfId="3" applyNumberFormat="1" applyFont="1" applyBorder="1" applyAlignment="1" applyProtection="1">
      <alignment horizontal="center"/>
      <protection locked="0"/>
    </xf>
    <xf numFmtId="1" fontId="122" fillId="0" borderId="70" xfId="3" applyNumberFormat="1" applyFont="1" applyBorder="1" applyAlignment="1" applyProtection="1">
      <alignment horizontal="center"/>
      <protection locked="0"/>
    </xf>
    <xf numFmtId="2" fontId="64" fillId="9" borderId="73" xfId="3" applyNumberFormat="1" applyFont="1" applyFill="1" applyBorder="1" applyAlignment="1" applyProtection="1">
      <alignment horizontal="center"/>
      <protection locked="0"/>
    </xf>
    <xf numFmtId="1" fontId="64" fillId="55" borderId="78" xfId="4" applyNumberFormat="1" applyFont="1" applyFill="1" applyBorder="1" applyAlignment="1" applyProtection="1">
      <alignment horizontal="center"/>
      <protection locked="0"/>
    </xf>
    <xf numFmtId="1" fontId="122" fillId="0" borderId="84" xfId="3" applyNumberFormat="1" applyFont="1" applyBorder="1" applyAlignment="1" applyProtection="1">
      <alignment horizontal="center"/>
      <protection locked="0"/>
    </xf>
    <xf numFmtId="1" fontId="122" fillId="0" borderId="130" xfId="3" applyNumberFormat="1" applyFont="1" applyBorder="1" applyAlignment="1" applyProtection="1">
      <alignment horizontal="center"/>
      <protection locked="0"/>
    </xf>
    <xf numFmtId="0" fontId="64" fillId="0" borderId="131" xfId="3" applyFont="1" applyBorder="1" applyAlignment="1" applyProtection="1">
      <alignment horizontal="left"/>
      <protection locked="0"/>
    </xf>
    <xf numFmtId="0" fontId="128" fillId="0" borderId="131" xfId="3" applyFont="1" applyBorder="1" applyAlignment="1" applyProtection="1">
      <alignment horizontal="left" indent="1"/>
      <protection locked="0"/>
    </xf>
    <xf numFmtId="0" fontId="128" fillId="0" borderId="132" xfId="3" applyFont="1" applyBorder="1" applyAlignment="1" applyProtection="1">
      <alignment horizontal="left"/>
      <protection locked="0"/>
    </xf>
    <xf numFmtId="0" fontId="127" fillId="0" borderId="131" xfId="3" applyFont="1" applyBorder="1" applyAlignment="1" applyProtection="1">
      <alignment horizontal="left"/>
      <protection locked="0"/>
    </xf>
    <xf numFmtId="170" fontId="64" fillId="0" borderId="133" xfId="3" applyNumberFormat="1" applyFont="1" applyBorder="1" applyAlignment="1" applyProtection="1">
      <alignment horizontal="center"/>
      <protection locked="0"/>
    </xf>
    <xf numFmtId="2" fontId="98" fillId="0" borderId="131" xfId="3" applyNumberFormat="1" applyFont="1" applyBorder="1" applyAlignment="1" applyProtection="1">
      <alignment horizontal="center"/>
      <protection locked="0"/>
    </xf>
    <xf numFmtId="170" fontId="64" fillId="0" borderId="131" xfId="3" applyNumberFormat="1" applyFont="1" applyBorder="1" applyAlignment="1" applyProtection="1">
      <alignment horizontal="center"/>
      <protection locked="0"/>
    </xf>
    <xf numFmtId="170" fontId="98" fillId="0" borderId="134" xfId="3" applyNumberFormat="1" applyFont="1" applyBorder="1" applyAlignment="1" applyProtection="1">
      <alignment horizontal="center"/>
      <protection locked="0"/>
    </xf>
    <xf numFmtId="2" fontId="64" fillId="58" borderId="131" xfId="3" applyNumberFormat="1" applyFont="1" applyFill="1" applyBorder="1" applyAlignment="1" applyProtection="1">
      <alignment horizontal="center"/>
      <protection locked="0"/>
    </xf>
    <xf numFmtId="170" fontId="98" fillId="0" borderId="131" xfId="3" applyNumberFormat="1" applyFont="1" applyBorder="1" applyAlignment="1" applyProtection="1">
      <alignment horizontal="center"/>
      <protection locked="0"/>
    </xf>
    <xf numFmtId="9" fontId="64" fillId="53" borderId="135" xfId="4" applyFont="1" applyFill="1" applyBorder="1" applyAlignment="1" applyProtection="1">
      <alignment horizontal="center"/>
      <protection locked="0"/>
    </xf>
    <xf numFmtId="9" fontId="64" fillId="53" borderId="136" xfId="4" applyFont="1" applyFill="1" applyBorder="1" applyAlignment="1" applyProtection="1">
      <alignment horizontal="center"/>
      <protection locked="0"/>
    </xf>
    <xf numFmtId="1" fontId="98" fillId="42" borderId="137" xfId="3" applyNumberFormat="1" applyFont="1" applyFill="1" applyBorder="1" applyAlignment="1" applyProtection="1">
      <alignment horizontal="center"/>
      <protection locked="0"/>
    </xf>
    <xf numFmtId="1" fontId="132" fillId="42" borderId="135" xfId="3" applyNumberFormat="1" applyFont="1" applyFill="1" applyBorder="1" applyAlignment="1" applyProtection="1">
      <alignment horizontal="center"/>
      <protection locked="0"/>
    </xf>
    <xf numFmtId="1" fontId="133" fillId="55" borderId="135" xfId="3" applyNumberFormat="1" applyFont="1" applyFill="1" applyBorder="1" applyAlignment="1" applyProtection="1">
      <alignment horizontal="center"/>
      <protection locked="0"/>
    </xf>
    <xf numFmtId="1" fontId="133" fillId="0" borderId="135" xfId="3" applyNumberFormat="1" applyFont="1" applyBorder="1" applyAlignment="1" applyProtection="1">
      <alignment horizontal="center"/>
      <protection locked="0"/>
    </xf>
    <xf numFmtId="1" fontId="64" fillId="55" borderId="135" xfId="3" applyNumberFormat="1" applyFont="1" applyFill="1" applyBorder="1" applyAlignment="1" applyProtection="1">
      <alignment horizontal="center"/>
      <protection locked="0"/>
    </xf>
    <xf numFmtId="1" fontId="64" fillId="0" borderId="135" xfId="3" applyNumberFormat="1" applyFont="1" applyBorder="1" applyAlignment="1" applyProtection="1">
      <alignment horizontal="center"/>
      <protection locked="0"/>
    </xf>
    <xf numFmtId="1" fontId="64" fillId="55" borderId="136" xfId="3" applyNumberFormat="1" applyFont="1" applyFill="1" applyBorder="1" applyAlignment="1" applyProtection="1">
      <alignment horizontal="center"/>
      <protection locked="0"/>
    </xf>
    <xf numFmtId="1" fontId="98" fillId="0" borderId="135" xfId="3" applyNumberFormat="1" applyFont="1" applyBorder="1" applyAlignment="1" applyProtection="1">
      <alignment horizontal="center"/>
      <protection locked="0"/>
    </xf>
    <xf numFmtId="1" fontId="129" fillId="55" borderId="135" xfId="3" applyNumberFormat="1" applyFont="1" applyFill="1" applyBorder="1" applyAlignment="1" applyProtection="1">
      <alignment horizontal="center"/>
      <protection locked="0"/>
    </xf>
    <xf numFmtId="0" fontId="129" fillId="55" borderId="135" xfId="3" applyFont="1" applyFill="1" applyBorder="1" applyAlignment="1" applyProtection="1">
      <alignment horizontal="center"/>
      <protection locked="0"/>
    </xf>
    <xf numFmtId="0" fontId="64" fillId="55" borderId="135" xfId="3" applyFont="1" applyFill="1" applyBorder="1" applyAlignment="1" applyProtection="1">
      <alignment horizontal="center"/>
      <protection locked="0"/>
    </xf>
    <xf numFmtId="0" fontId="64" fillId="55" borderId="131" xfId="3" applyFont="1" applyFill="1" applyBorder="1" applyProtection="1">
      <protection locked="0"/>
    </xf>
    <xf numFmtId="0" fontId="64" fillId="55" borderId="138" xfId="3" applyFont="1" applyFill="1" applyBorder="1" applyProtection="1">
      <protection locked="0"/>
    </xf>
    <xf numFmtId="0" fontId="64" fillId="55" borderId="139" xfId="3" applyFont="1" applyFill="1" applyBorder="1" applyProtection="1">
      <protection locked="0"/>
    </xf>
    <xf numFmtId="1" fontId="122" fillId="55" borderId="140" xfId="3" applyNumberFormat="1" applyFont="1" applyFill="1" applyBorder="1" applyAlignment="1" applyProtection="1">
      <alignment horizontal="center"/>
      <protection locked="0"/>
    </xf>
    <xf numFmtId="1" fontId="122" fillId="55" borderId="141" xfId="3" applyNumberFormat="1" applyFont="1" applyFill="1" applyBorder="1" applyAlignment="1" applyProtection="1">
      <alignment horizontal="center"/>
      <protection locked="0"/>
    </xf>
    <xf numFmtId="2" fontId="64" fillId="9" borderId="131" xfId="3" applyNumberFormat="1" applyFont="1" applyFill="1" applyBorder="1" applyAlignment="1" applyProtection="1">
      <alignment horizontal="center"/>
      <protection locked="0"/>
    </xf>
    <xf numFmtId="1" fontId="64" fillId="55" borderId="142" xfId="3" applyNumberFormat="1" applyFont="1" applyFill="1" applyBorder="1" applyAlignment="1" applyProtection="1">
      <alignment horizontal="center"/>
      <protection locked="0"/>
    </xf>
    <xf numFmtId="1" fontId="64" fillId="0" borderId="135" xfId="4" applyNumberFormat="1" applyFont="1" applyBorder="1" applyAlignment="1" applyProtection="1">
      <alignment horizontal="center"/>
      <protection locked="0"/>
    </xf>
    <xf numFmtId="1" fontId="98" fillId="55" borderId="135" xfId="4" applyNumberFormat="1" applyFont="1" applyFill="1" applyBorder="1" applyAlignment="1" applyProtection="1">
      <alignment horizontal="center"/>
      <protection locked="0"/>
    </xf>
    <xf numFmtId="0" fontId="64" fillId="0" borderId="135" xfId="3" applyFont="1" applyBorder="1" applyAlignment="1" applyProtection="1">
      <alignment horizontal="center"/>
      <protection locked="0"/>
    </xf>
    <xf numFmtId="0" fontId="65" fillId="54" borderId="84" xfId="3" applyFont="1" applyFill="1" applyBorder="1" applyAlignment="1" applyProtection="1">
      <alignment horizontal="left"/>
      <protection locked="0"/>
    </xf>
    <xf numFmtId="0" fontId="127" fillId="54" borderId="84" xfId="3" applyFont="1" applyFill="1" applyBorder="1" applyAlignment="1" applyProtection="1">
      <alignment horizontal="left"/>
      <protection locked="0"/>
    </xf>
    <xf numFmtId="0" fontId="128" fillId="54" borderId="84" xfId="3" applyFont="1" applyFill="1" applyBorder="1" applyAlignment="1" applyProtection="1">
      <alignment horizontal="left"/>
      <protection locked="0"/>
    </xf>
    <xf numFmtId="170" fontId="64" fillId="54" borderId="84" xfId="3" applyNumberFormat="1" applyFont="1" applyFill="1" applyBorder="1" applyAlignment="1" applyProtection="1">
      <alignment horizontal="center"/>
      <protection locked="0"/>
    </xf>
    <xf numFmtId="2" fontId="98" fillId="54" borderId="84" xfId="3" applyNumberFormat="1" applyFont="1" applyFill="1" applyBorder="1" applyAlignment="1" applyProtection="1">
      <alignment horizontal="center"/>
      <protection locked="0"/>
    </xf>
    <xf numFmtId="170" fontId="98" fillId="54" borderId="84" xfId="3" applyNumberFormat="1" applyFont="1" applyFill="1" applyBorder="1" applyAlignment="1" applyProtection="1">
      <alignment horizontal="center"/>
      <protection locked="0"/>
    </xf>
    <xf numFmtId="2" fontId="64" fillId="54" borderId="84" xfId="3" applyNumberFormat="1" applyFont="1" applyFill="1" applyBorder="1" applyAlignment="1" applyProtection="1">
      <alignment horizontal="center"/>
      <protection locked="0"/>
    </xf>
    <xf numFmtId="170" fontId="64" fillId="54" borderId="84" xfId="3" applyNumberFormat="1" applyFont="1" applyFill="1" applyBorder="1" applyAlignment="1" applyProtection="1">
      <alignment horizontal="right"/>
      <protection locked="0"/>
    </xf>
    <xf numFmtId="1" fontId="64" fillId="54" borderId="84" xfId="3" applyNumberFormat="1" applyFont="1" applyFill="1" applyBorder="1" applyAlignment="1" applyProtection="1">
      <alignment horizontal="center"/>
      <protection locked="0"/>
    </xf>
    <xf numFmtId="1" fontId="132" fillId="54" borderId="84" xfId="3" applyNumberFormat="1" applyFont="1" applyFill="1" applyBorder="1" applyAlignment="1" applyProtection="1">
      <alignment horizontal="center"/>
      <protection locked="0"/>
    </xf>
    <xf numFmtId="1" fontId="133" fillId="54" borderId="84" xfId="3" applyNumberFormat="1" applyFont="1" applyFill="1" applyBorder="1" applyAlignment="1" applyProtection="1">
      <alignment horizontal="center"/>
      <protection locked="0"/>
    </xf>
    <xf numFmtId="1" fontId="64" fillId="54" borderId="84" xfId="4" applyNumberFormat="1" applyFont="1" applyFill="1" applyBorder="1" applyAlignment="1" applyProtection="1">
      <alignment horizontal="center"/>
      <protection locked="0"/>
    </xf>
    <xf numFmtId="1" fontId="98" fillId="54" borderId="84" xfId="4" applyNumberFormat="1" applyFont="1" applyFill="1" applyBorder="1" applyAlignment="1" applyProtection="1">
      <alignment horizontal="center"/>
      <protection locked="0"/>
    </xf>
    <xf numFmtId="0" fontId="64" fillId="54" borderId="84" xfId="3" applyFont="1" applyFill="1" applyBorder="1" applyAlignment="1" applyProtection="1">
      <alignment horizontal="center"/>
      <protection locked="0"/>
    </xf>
    <xf numFmtId="1" fontId="129" fillId="54" borderId="84" xfId="3" applyNumberFormat="1" applyFont="1" applyFill="1" applyBorder="1" applyAlignment="1" applyProtection="1">
      <alignment horizontal="center"/>
      <protection locked="0"/>
    </xf>
    <xf numFmtId="0" fontId="129" fillId="54" borderId="84" xfId="3" applyFont="1" applyFill="1" applyBorder="1" applyAlignment="1" applyProtection="1">
      <alignment horizontal="center"/>
      <protection locked="0"/>
    </xf>
    <xf numFmtId="0" fontId="98" fillId="54" borderId="84" xfId="3" applyFont="1" applyFill="1" applyBorder="1" applyAlignment="1" applyProtection="1">
      <alignment horizontal="center"/>
      <protection locked="0"/>
    </xf>
    <xf numFmtId="0" fontId="64" fillId="54" borderId="84" xfId="3" applyFont="1" applyFill="1" applyBorder="1" applyProtection="1">
      <protection locked="0"/>
    </xf>
    <xf numFmtId="0" fontId="64" fillId="54" borderId="111" xfId="3" applyFont="1" applyFill="1" applyBorder="1" applyProtection="1">
      <protection locked="0"/>
    </xf>
    <xf numFmtId="1" fontId="122" fillId="54" borderId="86" xfId="3" applyNumberFormat="1" applyFont="1" applyFill="1" applyBorder="1" applyAlignment="1" applyProtection="1">
      <alignment horizontal="center"/>
      <protection locked="0"/>
    </xf>
    <xf numFmtId="1" fontId="122" fillId="54" borderId="87" xfId="3" applyNumberFormat="1" applyFont="1" applyFill="1" applyBorder="1" applyAlignment="1" applyProtection="1">
      <alignment horizontal="center"/>
      <protection locked="0"/>
    </xf>
    <xf numFmtId="0" fontId="128" fillId="0" borderId="133" xfId="3" applyFont="1" applyBorder="1" applyAlignment="1" applyProtection="1">
      <alignment horizontal="left"/>
      <protection locked="0"/>
    </xf>
    <xf numFmtId="1" fontId="64" fillId="55" borderId="136" xfId="4" applyNumberFormat="1" applyFont="1" applyFill="1" applyBorder="1" applyAlignment="1" applyProtection="1">
      <alignment horizontal="center"/>
      <protection locked="0"/>
    </xf>
    <xf numFmtId="1" fontId="64" fillId="55" borderId="142" xfId="4" applyNumberFormat="1" applyFont="1" applyFill="1" applyBorder="1" applyAlignment="1" applyProtection="1">
      <alignment horizontal="center"/>
      <protection locked="0"/>
    </xf>
    <xf numFmtId="9" fontId="134" fillId="56" borderId="136" xfId="4" applyFont="1" applyFill="1" applyBorder="1" applyAlignment="1" applyProtection="1">
      <alignment horizontal="center"/>
      <protection locked="0"/>
    </xf>
    <xf numFmtId="0" fontId="127" fillId="0" borderId="133" xfId="3" applyFont="1" applyBorder="1" applyAlignment="1" applyProtection="1">
      <alignment horizontal="left"/>
      <protection locked="0"/>
    </xf>
    <xf numFmtId="1" fontId="98" fillId="55" borderId="136" xfId="4" applyNumberFormat="1" applyFont="1" applyFill="1" applyBorder="1" applyAlignment="1" applyProtection="1">
      <alignment horizontal="center"/>
      <protection locked="0"/>
    </xf>
    <xf numFmtId="1" fontId="98" fillId="55" borderId="142" xfId="4" applyNumberFormat="1" applyFont="1" applyFill="1" applyBorder="1" applyAlignment="1" applyProtection="1">
      <alignment horizontal="center"/>
      <protection locked="0"/>
    </xf>
    <xf numFmtId="1" fontId="98" fillId="0" borderId="142" xfId="4" applyNumberFormat="1" applyFont="1" applyBorder="1" applyAlignment="1" applyProtection="1">
      <alignment horizontal="center"/>
      <protection locked="0"/>
    </xf>
    <xf numFmtId="0" fontId="122" fillId="55" borderId="140" xfId="3" applyFont="1" applyFill="1" applyBorder="1" applyAlignment="1" applyProtection="1">
      <alignment horizontal="center"/>
      <protection locked="0"/>
    </xf>
    <xf numFmtId="0" fontId="138" fillId="0" borderId="143" xfId="3" applyFont="1" applyBorder="1" applyAlignment="1">
      <alignment vertical="center"/>
    </xf>
    <xf numFmtId="170" fontId="98" fillId="59" borderId="131" xfId="3" applyNumberFormat="1" applyFont="1" applyFill="1" applyBorder="1" applyAlignment="1" applyProtection="1">
      <alignment horizontal="center"/>
      <protection locked="0"/>
    </xf>
    <xf numFmtId="1" fontId="118" fillId="42" borderId="137" xfId="3" applyNumberFormat="1" applyFont="1" applyFill="1" applyBorder="1" applyAlignment="1" applyProtection="1">
      <alignment horizontal="center"/>
      <protection locked="0"/>
    </xf>
    <xf numFmtId="0" fontId="126" fillId="54" borderId="84" xfId="3" applyFont="1" applyFill="1" applyBorder="1" applyAlignment="1" applyProtection="1">
      <alignment horizontal="left" wrapText="1"/>
      <protection locked="0"/>
    </xf>
    <xf numFmtId="0" fontId="122" fillId="0" borderId="67" xfId="3" applyFont="1" applyBorder="1" applyAlignment="1" applyProtection="1">
      <alignment horizontal="center"/>
      <protection locked="0"/>
    </xf>
    <xf numFmtId="0" fontId="122" fillId="0" borderId="70" xfId="3" applyFont="1" applyBorder="1" applyAlignment="1" applyProtection="1">
      <alignment horizontal="center"/>
      <protection locked="0"/>
    </xf>
    <xf numFmtId="165" fontId="130" fillId="0" borderId="65" xfId="4" applyNumberFormat="1" applyFont="1" applyBorder="1" applyAlignment="1" applyProtection="1">
      <alignment horizontal="center"/>
      <protection locked="0"/>
    </xf>
    <xf numFmtId="165" fontId="130" fillId="0" borderId="0" xfId="4" applyNumberFormat="1" applyFont="1" applyAlignment="1" applyProtection="1">
      <alignment horizontal="center"/>
      <protection locked="0"/>
    </xf>
    <xf numFmtId="165" fontId="130" fillId="0" borderId="66" xfId="4" applyNumberFormat="1" applyFont="1" applyBorder="1" applyAlignment="1" applyProtection="1">
      <alignment horizontal="center"/>
      <protection locked="0"/>
    </xf>
    <xf numFmtId="165" fontId="131" fillId="0" borderId="45" xfId="4" applyNumberFormat="1" applyFont="1" applyBorder="1" applyAlignment="1" applyProtection="1">
      <alignment horizontal="left"/>
      <protection locked="0"/>
    </xf>
    <xf numFmtId="0" fontId="107" fillId="0" borderId="0" xfId="3" applyFont="1"/>
    <xf numFmtId="0" fontId="107" fillId="0" borderId="39" xfId="3" applyFont="1" applyBorder="1"/>
    <xf numFmtId="170" fontId="98" fillId="0" borderId="144" xfId="3" applyNumberFormat="1" applyFont="1" applyBorder="1" applyAlignment="1" applyProtection="1">
      <alignment horizontal="center"/>
      <protection locked="0"/>
    </xf>
    <xf numFmtId="1" fontId="98" fillId="55" borderId="75" xfId="4" applyNumberFormat="1" applyFont="1" applyFill="1" applyBorder="1" applyAlignment="1" applyProtection="1">
      <alignment horizontal="center"/>
      <protection locked="0"/>
    </xf>
    <xf numFmtId="9" fontId="140" fillId="60" borderId="76" xfId="4" applyFont="1" applyFill="1" applyBorder="1" applyAlignment="1" applyProtection="1">
      <alignment horizontal="center"/>
      <protection locked="0"/>
    </xf>
    <xf numFmtId="0" fontId="122" fillId="55" borderId="81" xfId="3" applyFont="1" applyFill="1" applyBorder="1" applyAlignment="1" applyProtection="1">
      <alignment horizontal="center"/>
      <protection locked="0"/>
    </xf>
    <xf numFmtId="0" fontId="122" fillId="55" borderId="82" xfId="3" applyFont="1" applyFill="1" applyBorder="1" applyAlignment="1" applyProtection="1">
      <alignment horizontal="center"/>
      <protection locked="0"/>
    </xf>
    <xf numFmtId="1" fontId="131" fillId="42" borderId="45" xfId="4" applyNumberFormat="1" applyFont="1" applyFill="1" applyBorder="1" applyAlignment="1" applyProtection="1">
      <alignment horizontal="left"/>
      <protection locked="0"/>
    </xf>
    <xf numFmtId="0" fontId="127" fillId="57" borderId="131" xfId="3" applyFont="1" applyFill="1" applyBorder="1" applyAlignment="1" applyProtection="1">
      <alignment horizontal="left" indent="1"/>
      <protection locked="0"/>
    </xf>
    <xf numFmtId="1" fontId="64" fillId="55" borderId="135" xfId="4" applyNumberFormat="1" applyFont="1" applyFill="1" applyBorder="1" applyAlignment="1" applyProtection="1">
      <alignment horizontal="center"/>
      <protection locked="0"/>
    </xf>
    <xf numFmtId="9" fontId="140" fillId="60" borderId="136" xfId="4" applyFont="1" applyFill="1" applyBorder="1" applyAlignment="1" applyProtection="1">
      <alignment horizontal="center"/>
      <protection locked="0"/>
    </xf>
    <xf numFmtId="0" fontId="122" fillId="55" borderId="141" xfId="3" applyFont="1" applyFill="1" applyBorder="1" applyAlignment="1" applyProtection="1">
      <alignment horizontal="center"/>
      <protection locked="0"/>
    </xf>
    <xf numFmtId="0" fontId="64" fillId="0" borderId="84" xfId="3" applyFont="1" applyBorder="1" applyAlignment="1" applyProtection="1">
      <alignment horizontal="left"/>
      <protection locked="0"/>
    </xf>
    <xf numFmtId="0" fontId="122" fillId="0" borderId="86" xfId="3" applyFont="1" applyBorder="1" applyAlignment="1" applyProtection="1">
      <alignment horizontal="center"/>
      <protection locked="0"/>
    </xf>
    <xf numFmtId="0" fontId="122" fillId="0" borderId="87" xfId="3" applyFont="1" applyBorder="1" applyAlignment="1" applyProtection="1">
      <alignment horizontal="center"/>
      <protection locked="0"/>
    </xf>
    <xf numFmtId="0" fontId="137" fillId="0" borderId="0" xfId="3" applyFont="1" applyAlignment="1">
      <alignment vertical="center"/>
    </xf>
    <xf numFmtId="0" fontId="65" fillId="54" borderId="67" xfId="3" applyFont="1" applyFill="1" applyBorder="1" applyAlignment="1" applyProtection="1">
      <alignment horizontal="left"/>
      <protection locked="0"/>
    </xf>
    <xf numFmtId="0" fontId="141" fillId="54" borderId="67" xfId="3" applyFont="1" applyFill="1" applyBorder="1" applyAlignment="1" applyProtection="1">
      <alignment horizontal="left" wrapText="1"/>
      <protection locked="0"/>
    </xf>
    <xf numFmtId="0" fontId="127" fillId="54" borderId="67" xfId="3" applyFont="1" applyFill="1" applyBorder="1" applyAlignment="1" applyProtection="1">
      <alignment horizontal="left"/>
      <protection locked="0"/>
    </xf>
    <xf numFmtId="0" fontId="128" fillId="54" borderId="67" xfId="3" applyFont="1" applyFill="1" applyBorder="1" applyAlignment="1" applyProtection="1">
      <alignment horizontal="left"/>
      <protection locked="0"/>
    </xf>
    <xf numFmtId="170" fontId="64" fillId="54" borderId="67" xfId="3" applyNumberFormat="1" applyFont="1" applyFill="1" applyBorder="1" applyAlignment="1" applyProtection="1">
      <alignment horizontal="center"/>
      <protection locked="0"/>
    </xf>
    <xf numFmtId="2" fontId="98" fillId="54" borderId="67" xfId="3" applyNumberFormat="1" applyFont="1" applyFill="1" applyBorder="1" applyAlignment="1" applyProtection="1">
      <alignment horizontal="center"/>
      <protection locked="0"/>
    </xf>
    <xf numFmtId="170" fontId="98" fillId="54" borderId="67" xfId="3" applyNumberFormat="1" applyFont="1" applyFill="1" applyBorder="1" applyAlignment="1" applyProtection="1">
      <alignment horizontal="center"/>
      <protection locked="0"/>
    </xf>
    <xf numFmtId="2" fontId="64" fillId="54" borderId="67" xfId="3" applyNumberFormat="1" applyFont="1" applyFill="1" applyBorder="1" applyAlignment="1" applyProtection="1">
      <alignment horizontal="center"/>
      <protection locked="0"/>
    </xf>
    <xf numFmtId="170" fontId="64" fillId="54" borderId="67" xfId="3" applyNumberFormat="1" applyFont="1" applyFill="1" applyBorder="1" applyAlignment="1" applyProtection="1">
      <alignment horizontal="right"/>
      <protection locked="0"/>
    </xf>
    <xf numFmtId="1" fontId="64" fillId="54" borderId="67" xfId="3" applyNumberFormat="1" applyFont="1" applyFill="1" applyBorder="1" applyAlignment="1" applyProtection="1">
      <alignment horizontal="center"/>
      <protection locked="0"/>
    </xf>
    <xf numFmtId="1" fontId="132" fillId="54" borderId="67" xfId="3" applyNumberFormat="1" applyFont="1" applyFill="1" applyBorder="1" applyAlignment="1" applyProtection="1">
      <alignment horizontal="center"/>
      <protection locked="0"/>
    </xf>
    <xf numFmtId="1" fontId="133" fillId="54" borderId="67" xfId="3" applyNumberFormat="1" applyFont="1" applyFill="1" applyBorder="1" applyAlignment="1" applyProtection="1">
      <alignment horizontal="center"/>
      <protection locked="0"/>
    </xf>
    <xf numFmtId="1" fontId="64" fillId="54" borderId="67" xfId="4" applyNumberFormat="1" applyFont="1" applyFill="1" applyBorder="1" applyAlignment="1" applyProtection="1">
      <alignment horizontal="center"/>
      <protection locked="0"/>
    </xf>
    <xf numFmtId="1" fontId="98" fillId="54" borderId="67" xfId="4" applyNumberFormat="1" applyFont="1" applyFill="1" applyBorder="1" applyAlignment="1" applyProtection="1">
      <alignment horizontal="center"/>
      <protection locked="0"/>
    </xf>
    <xf numFmtId="0" fontId="64" fillId="54" borderId="67" xfId="3" applyFont="1" applyFill="1" applyBorder="1" applyAlignment="1" applyProtection="1">
      <alignment horizontal="center"/>
      <protection locked="0"/>
    </xf>
    <xf numFmtId="0" fontId="129" fillId="54" borderId="67" xfId="3" applyFont="1" applyFill="1" applyBorder="1" applyAlignment="1" applyProtection="1">
      <alignment horizontal="center"/>
      <protection locked="0"/>
    </xf>
    <xf numFmtId="0" fontId="98" fillId="54" borderId="67" xfId="3" applyFont="1" applyFill="1" applyBorder="1" applyAlignment="1" applyProtection="1">
      <alignment horizontal="center"/>
      <protection locked="0"/>
    </xf>
    <xf numFmtId="0" fontId="64" fillId="54" borderId="67" xfId="3" applyFont="1" applyFill="1" applyBorder="1" applyProtection="1">
      <protection locked="0"/>
    </xf>
    <xf numFmtId="0" fontId="64" fillId="54" borderId="69" xfId="3" applyFont="1" applyFill="1" applyBorder="1" applyProtection="1">
      <protection locked="0"/>
    </xf>
    <xf numFmtId="1" fontId="122" fillId="54" borderId="67" xfId="3" applyNumberFormat="1" applyFont="1" applyFill="1" applyBorder="1" applyAlignment="1" applyProtection="1">
      <alignment horizontal="center"/>
      <protection locked="0"/>
    </xf>
    <xf numFmtId="1" fontId="122" fillId="54" borderId="70" xfId="3" applyNumberFormat="1" applyFont="1" applyFill="1" applyBorder="1" applyAlignment="1" applyProtection="1">
      <alignment horizontal="center"/>
      <protection locked="0"/>
    </xf>
    <xf numFmtId="0" fontId="64" fillId="0" borderId="82" xfId="3" applyFont="1" applyBorder="1" applyProtection="1">
      <protection locked="0"/>
    </xf>
    <xf numFmtId="0" fontId="127" fillId="0" borderId="145" xfId="3" applyFont="1" applyBorder="1" applyAlignment="1" applyProtection="1">
      <alignment horizontal="left"/>
      <protection locked="0"/>
    </xf>
    <xf numFmtId="170" fontId="64" fillId="0" borderId="145" xfId="3" applyNumberFormat="1" applyFont="1" applyBorder="1" applyAlignment="1" applyProtection="1">
      <alignment horizontal="center"/>
      <protection locked="0"/>
    </xf>
    <xf numFmtId="2" fontId="98" fillId="9" borderId="73" xfId="3" applyNumberFormat="1" applyFont="1" applyFill="1" applyBorder="1" applyAlignment="1" applyProtection="1">
      <alignment horizontal="center"/>
      <protection locked="0"/>
    </xf>
    <xf numFmtId="170" fontId="98" fillId="0" borderId="73" xfId="3" applyNumberFormat="1" applyFont="1" applyBorder="1" applyAlignment="1" applyProtection="1">
      <alignment horizontal="center"/>
      <protection locked="0"/>
    </xf>
    <xf numFmtId="9" fontId="64" fillId="53" borderId="146" xfId="4" applyFont="1" applyFill="1" applyBorder="1" applyAlignment="1" applyProtection="1">
      <alignment horizontal="center"/>
      <protection locked="0"/>
    </xf>
    <xf numFmtId="1" fontId="133" fillId="55" borderId="88" xfId="3" applyNumberFormat="1" applyFont="1" applyFill="1" applyBorder="1" applyAlignment="1" applyProtection="1">
      <alignment horizontal="center"/>
      <protection locked="0"/>
    </xf>
    <xf numFmtId="1" fontId="64" fillId="55" borderId="88" xfId="4" applyNumberFormat="1" applyFont="1" applyFill="1" applyBorder="1" applyAlignment="1" applyProtection="1">
      <alignment horizontal="center"/>
      <protection locked="0"/>
    </xf>
    <xf numFmtId="1" fontId="98" fillId="55" borderId="88" xfId="4" applyNumberFormat="1" applyFont="1" applyFill="1" applyBorder="1" applyAlignment="1" applyProtection="1">
      <alignment horizontal="center"/>
      <protection locked="0"/>
    </xf>
    <xf numFmtId="0" fontId="64" fillId="55" borderId="88" xfId="3" applyFont="1" applyFill="1" applyBorder="1" applyAlignment="1" applyProtection="1">
      <alignment horizontal="center"/>
      <protection locked="0"/>
    </xf>
    <xf numFmtId="9" fontId="140" fillId="56" borderId="76" xfId="4" applyFont="1" applyFill="1" applyBorder="1" applyAlignment="1" applyProtection="1">
      <alignment horizontal="center"/>
      <protection locked="0"/>
    </xf>
    <xf numFmtId="0" fontId="64" fillId="55" borderId="147" xfId="3" applyFont="1" applyFill="1" applyBorder="1" applyProtection="1">
      <protection locked="0"/>
    </xf>
    <xf numFmtId="0" fontId="122" fillId="55" borderId="148" xfId="3" applyFont="1" applyFill="1" applyBorder="1" applyAlignment="1" applyProtection="1">
      <alignment horizontal="center"/>
      <protection locked="0"/>
    </xf>
    <xf numFmtId="0" fontId="122" fillId="55" borderId="147" xfId="3" applyFont="1" applyFill="1" applyBorder="1" applyAlignment="1" applyProtection="1">
      <alignment horizontal="center"/>
      <protection locked="0"/>
    </xf>
    <xf numFmtId="0" fontId="64" fillId="0" borderId="149" xfId="3" applyFont="1" applyBorder="1" applyAlignment="1" applyProtection="1">
      <alignment horizontal="left"/>
      <protection locked="0"/>
    </xf>
    <xf numFmtId="0" fontId="127" fillId="61" borderId="150" xfId="3" applyFont="1" applyFill="1" applyBorder="1" applyAlignment="1" applyProtection="1">
      <alignment horizontal="left" indent="1"/>
      <protection locked="0"/>
    </xf>
    <xf numFmtId="0" fontId="127" fillId="61" borderId="150" xfId="3" applyFont="1" applyFill="1" applyBorder="1" applyAlignment="1" applyProtection="1">
      <alignment horizontal="left"/>
      <protection locked="0"/>
    </xf>
    <xf numFmtId="0" fontId="128" fillId="61" borderId="150" xfId="3" applyFont="1" applyFill="1" applyBorder="1" applyAlignment="1" applyProtection="1">
      <alignment horizontal="left"/>
      <protection locked="0"/>
    </xf>
    <xf numFmtId="0" fontId="64" fillId="55" borderId="149" xfId="3" applyFont="1" applyFill="1" applyBorder="1" applyProtection="1">
      <protection locked="0"/>
    </xf>
    <xf numFmtId="0" fontId="64" fillId="55" borderId="151" xfId="3" applyFont="1" applyFill="1" applyBorder="1" applyProtection="1">
      <protection locked="0"/>
    </xf>
    <xf numFmtId="0" fontId="64" fillId="55" borderId="152" xfId="3" applyFont="1" applyFill="1" applyBorder="1" applyProtection="1">
      <protection locked="0"/>
    </xf>
    <xf numFmtId="0" fontId="64" fillId="55" borderId="150" xfId="3" applyFont="1" applyFill="1" applyBorder="1" applyProtection="1">
      <protection locked="0"/>
    </xf>
    <xf numFmtId="0" fontId="64" fillId="55" borderId="153" xfId="3" applyFont="1" applyFill="1" applyBorder="1" applyProtection="1">
      <protection locked="0"/>
    </xf>
    <xf numFmtId="0" fontId="64" fillId="55" borderId="154" xfId="3" applyFont="1" applyFill="1" applyBorder="1" applyProtection="1">
      <protection locked="0"/>
    </xf>
    <xf numFmtId="0" fontId="122" fillId="55" borderId="155" xfId="3" applyFont="1" applyFill="1" applyBorder="1" applyAlignment="1" applyProtection="1">
      <alignment horizontal="center"/>
      <protection locked="0"/>
    </xf>
    <xf numFmtId="165" fontId="130" fillId="42" borderId="156" xfId="4" applyNumberFormat="1" applyFont="1" applyFill="1" applyBorder="1" applyAlignment="1" applyProtection="1">
      <alignment horizontal="center"/>
      <protection locked="0"/>
    </xf>
    <xf numFmtId="165" fontId="130" fillId="42" borderId="150" xfId="4" applyNumberFormat="1" applyFont="1" applyFill="1" applyBorder="1" applyAlignment="1" applyProtection="1">
      <alignment horizontal="center"/>
      <protection locked="0"/>
    </xf>
    <xf numFmtId="165" fontId="130" fillId="42" borderId="154" xfId="4" applyNumberFormat="1" applyFont="1" applyFill="1" applyBorder="1" applyAlignment="1" applyProtection="1">
      <alignment horizontal="center"/>
      <protection locked="0"/>
    </xf>
    <xf numFmtId="1" fontId="131" fillId="42" borderId="155" xfId="4" applyNumberFormat="1" applyFont="1" applyFill="1" applyBorder="1" applyAlignment="1" applyProtection="1">
      <alignment horizontal="left"/>
      <protection locked="0"/>
    </xf>
    <xf numFmtId="0" fontId="107" fillId="42" borderId="150" xfId="3" applyFont="1" applyFill="1" applyBorder="1"/>
    <xf numFmtId="0" fontId="107" fillId="42" borderId="157" xfId="3" applyFont="1" applyFill="1" applyBorder="1"/>
    <xf numFmtId="0" fontId="64" fillId="55" borderId="0" xfId="3" applyFont="1" applyFill="1" applyProtection="1">
      <protection locked="0"/>
    </xf>
    <xf numFmtId="0" fontId="64" fillId="55" borderId="45" xfId="3" applyFont="1" applyFill="1" applyBorder="1" applyProtection="1">
      <protection locked="0"/>
    </xf>
    <xf numFmtId="0" fontId="122" fillId="0" borderId="158" xfId="3" applyFont="1" applyBorder="1" applyAlignment="1" applyProtection="1">
      <alignment horizontal="center"/>
      <protection locked="0"/>
    </xf>
    <xf numFmtId="0" fontId="122" fillId="0" borderId="159" xfId="3" applyFont="1" applyBorder="1" applyAlignment="1" applyProtection="1">
      <alignment horizontal="center"/>
      <protection locked="0"/>
    </xf>
    <xf numFmtId="0" fontId="64" fillId="0" borderId="160" xfId="3" applyFont="1" applyBorder="1" applyAlignment="1" applyProtection="1">
      <alignment horizontal="left"/>
      <protection locked="0"/>
    </xf>
    <xf numFmtId="0" fontId="128" fillId="0" borderId="160" xfId="3" applyFont="1" applyBorder="1" applyAlignment="1" applyProtection="1">
      <alignment horizontal="left" indent="1"/>
      <protection locked="0"/>
    </xf>
    <xf numFmtId="9" fontId="142" fillId="53" borderId="146" xfId="4" applyFont="1" applyFill="1" applyBorder="1" applyAlignment="1" applyProtection="1">
      <alignment horizontal="center"/>
      <protection locked="0"/>
    </xf>
    <xf numFmtId="1" fontId="64" fillId="42" borderId="146" xfId="3" applyNumberFormat="1" applyFont="1" applyFill="1" applyBorder="1" applyAlignment="1" applyProtection="1">
      <alignment horizontal="center"/>
      <protection locked="0"/>
    </xf>
    <xf numFmtId="1" fontId="98" fillId="55" borderId="146" xfId="3" applyNumberFormat="1" applyFont="1" applyFill="1" applyBorder="1" applyAlignment="1" applyProtection="1">
      <alignment horizontal="center"/>
      <protection locked="0"/>
    </xf>
    <xf numFmtId="1" fontId="64" fillId="55" borderId="146" xfId="3" applyNumberFormat="1" applyFont="1" applyFill="1" applyBorder="1" applyAlignment="1" applyProtection="1">
      <alignment horizontal="center"/>
      <protection locked="0"/>
    </xf>
    <xf numFmtId="0" fontId="64" fillId="55" borderId="146" xfId="3" applyFont="1" applyFill="1" applyBorder="1" applyAlignment="1" applyProtection="1">
      <alignment horizontal="center"/>
      <protection locked="0"/>
    </xf>
    <xf numFmtId="0" fontId="64" fillId="55" borderId="85" xfId="3" applyFont="1" applyFill="1" applyBorder="1" applyProtection="1">
      <protection locked="0"/>
    </xf>
    <xf numFmtId="0" fontId="64" fillId="55" borderId="66" xfId="3" applyFont="1" applyFill="1" applyBorder="1" applyProtection="1">
      <protection locked="0"/>
    </xf>
    <xf numFmtId="0" fontId="122" fillId="55" borderId="45" xfId="3" applyFont="1" applyFill="1" applyBorder="1" applyAlignment="1" applyProtection="1">
      <alignment horizontal="center"/>
      <protection locked="0"/>
    </xf>
    <xf numFmtId="1" fontId="64" fillId="55" borderId="146" xfId="4" applyNumberFormat="1" applyFont="1" applyFill="1" applyBorder="1" applyAlignment="1" applyProtection="1">
      <alignment horizontal="center"/>
      <protection locked="0"/>
    </xf>
    <xf numFmtId="1" fontId="98" fillId="55" borderId="146" xfId="4" applyNumberFormat="1" applyFont="1" applyFill="1" applyBorder="1" applyAlignment="1" applyProtection="1">
      <alignment horizontal="center"/>
      <protection locked="0"/>
    </xf>
    <xf numFmtId="1" fontId="122" fillId="55" borderId="45" xfId="3" applyNumberFormat="1" applyFont="1" applyFill="1" applyBorder="1" applyAlignment="1" applyProtection="1">
      <alignment horizontal="center"/>
      <protection locked="0"/>
    </xf>
    <xf numFmtId="0" fontId="64" fillId="0" borderId="162" xfId="3" applyFont="1" applyBorder="1" applyAlignment="1" applyProtection="1">
      <alignment horizontal="left"/>
      <protection locked="0"/>
    </xf>
    <xf numFmtId="0" fontId="128" fillId="0" borderId="162" xfId="3" applyFont="1" applyBorder="1" applyAlignment="1" applyProtection="1">
      <alignment horizontal="left" indent="1"/>
      <protection locked="0"/>
    </xf>
    <xf numFmtId="0" fontId="127" fillId="0" borderId="163" xfId="3" applyFont="1" applyBorder="1" applyAlignment="1" applyProtection="1">
      <alignment horizontal="left"/>
      <protection locked="0"/>
    </xf>
    <xf numFmtId="170" fontId="64" fillId="0" borderId="163" xfId="3" applyNumberFormat="1" applyFont="1" applyBorder="1" applyAlignment="1" applyProtection="1">
      <alignment horizontal="center"/>
      <protection locked="0"/>
    </xf>
    <xf numFmtId="2" fontId="98" fillId="9" borderId="163" xfId="3" applyNumberFormat="1" applyFont="1" applyFill="1" applyBorder="1" applyAlignment="1" applyProtection="1">
      <alignment horizontal="center"/>
      <protection locked="0"/>
    </xf>
    <xf numFmtId="170" fontId="98" fillId="0" borderId="163" xfId="3" applyNumberFormat="1" applyFont="1" applyBorder="1" applyAlignment="1" applyProtection="1">
      <alignment horizontal="center"/>
      <protection locked="0"/>
    </xf>
    <xf numFmtId="2" fontId="64" fillId="9" borderId="163" xfId="3" applyNumberFormat="1" applyFont="1" applyFill="1" applyBorder="1" applyAlignment="1" applyProtection="1">
      <alignment horizontal="center"/>
      <protection locked="0"/>
    </xf>
    <xf numFmtId="9" fontId="64" fillId="53" borderId="164" xfId="4" applyFont="1" applyFill="1" applyBorder="1" applyAlignment="1" applyProtection="1">
      <alignment horizontal="center"/>
      <protection locked="0"/>
    </xf>
    <xf numFmtId="9" fontId="64" fillId="53" borderId="165" xfId="4" applyFont="1" applyFill="1" applyBorder="1" applyAlignment="1" applyProtection="1">
      <alignment horizontal="center"/>
      <protection locked="0"/>
    </xf>
    <xf numFmtId="1" fontId="64" fillId="42" borderId="165" xfId="3" applyNumberFormat="1" applyFont="1" applyFill="1" applyBorder="1" applyAlignment="1" applyProtection="1">
      <alignment horizontal="center"/>
      <protection locked="0"/>
    </xf>
    <xf numFmtId="1" fontId="98" fillId="55" borderId="165" xfId="3" applyNumberFormat="1" applyFont="1" applyFill="1" applyBorder="1" applyAlignment="1" applyProtection="1">
      <alignment horizontal="center"/>
      <protection locked="0"/>
    </xf>
    <xf numFmtId="1" fontId="64" fillId="55" borderId="165" xfId="3" applyNumberFormat="1" applyFont="1" applyFill="1" applyBorder="1" applyAlignment="1" applyProtection="1">
      <alignment horizontal="center"/>
      <protection locked="0"/>
    </xf>
    <xf numFmtId="1" fontId="64" fillId="55" borderId="164" xfId="3" applyNumberFormat="1" applyFont="1" applyFill="1" applyBorder="1" applyAlignment="1" applyProtection="1">
      <alignment horizontal="center"/>
      <protection locked="0"/>
    </xf>
    <xf numFmtId="1" fontId="64" fillId="55" borderId="164" xfId="4" applyNumberFormat="1" applyFont="1" applyFill="1" applyBorder="1" applyAlignment="1" applyProtection="1">
      <alignment horizontal="center"/>
      <protection locked="0"/>
    </xf>
    <xf numFmtId="1" fontId="98" fillId="55" borderId="164" xfId="4" applyNumberFormat="1" applyFont="1" applyFill="1" applyBorder="1" applyAlignment="1" applyProtection="1">
      <alignment horizontal="center"/>
      <protection locked="0"/>
    </xf>
    <xf numFmtId="0" fontId="64" fillId="55" borderId="164" xfId="3" applyFont="1" applyFill="1" applyBorder="1" applyAlignment="1" applyProtection="1">
      <alignment horizontal="center"/>
      <protection locked="0"/>
    </xf>
    <xf numFmtId="0" fontId="129" fillId="55" borderId="164" xfId="3" applyFont="1" applyFill="1" applyBorder="1" applyAlignment="1" applyProtection="1">
      <alignment horizontal="center"/>
      <protection locked="0"/>
    </xf>
    <xf numFmtId="0" fontId="64" fillId="55" borderId="165" xfId="3" applyFont="1" applyFill="1" applyBorder="1" applyAlignment="1" applyProtection="1">
      <alignment horizontal="center"/>
      <protection locked="0"/>
    </xf>
    <xf numFmtId="0" fontId="64" fillId="55" borderId="163" xfId="3" applyFont="1" applyFill="1" applyBorder="1" applyProtection="1">
      <protection locked="0"/>
    </xf>
    <xf numFmtId="0" fontId="64" fillId="55" borderId="167" xfId="3" applyFont="1" applyFill="1" applyBorder="1" applyProtection="1">
      <protection locked="0"/>
    </xf>
    <xf numFmtId="0" fontId="64" fillId="55" borderId="168" xfId="3" applyFont="1" applyFill="1" applyBorder="1" applyProtection="1">
      <protection locked="0"/>
    </xf>
    <xf numFmtId="0" fontId="64" fillId="55" borderId="169" xfId="3" applyFont="1" applyFill="1" applyBorder="1" applyProtection="1">
      <protection locked="0"/>
    </xf>
    <xf numFmtId="1" fontId="122" fillId="55" borderId="167" xfId="3" applyNumberFormat="1" applyFont="1" applyFill="1" applyBorder="1" applyAlignment="1" applyProtection="1">
      <alignment horizontal="center"/>
      <protection locked="0"/>
    </xf>
    <xf numFmtId="1" fontId="122" fillId="55" borderId="170" xfId="3" applyNumberFormat="1" applyFont="1" applyFill="1" applyBorder="1" applyAlignment="1" applyProtection="1">
      <alignment horizontal="center"/>
      <protection locked="0"/>
    </xf>
    <xf numFmtId="0" fontId="64" fillId="0" borderId="171" xfId="3" applyFont="1" applyBorder="1" applyAlignment="1" applyProtection="1">
      <alignment horizontal="left"/>
      <protection locked="0"/>
    </xf>
    <xf numFmtId="0" fontId="90" fillId="0" borderId="171" xfId="3" applyFont="1" applyBorder="1" applyAlignment="1" applyProtection="1">
      <alignment horizontal="left" indent="1"/>
      <protection locked="0"/>
    </xf>
    <xf numFmtId="0" fontId="127" fillId="0" borderId="171" xfId="3" applyFont="1" applyBorder="1" applyAlignment="1" applyProtection="1">
      <alignment horizontal="left"/>
      <protection locked="0"/>
    </xf>
    <xf numFmtId="0" fontId="128" fillId="0" borderId="171" xfId="3" applyFont="1" applyBorder="1" applyAlignment="1" applyProtection="1">
      <alignment horizontal="left"/>
      <protection locked="0"/>
    </xf>
    <xf numFmtId="170" fontId="64" fillId="0" borderId="171" xfId="3" applyNumberFormat="1" applyFont="1" applyBorder="1" applyAlignment="1" applyProtection="1">
      <alignment horizontal="center"/>
      <protection locked="0"/>
    </xf>
    <xf numFmtId="170" fontId="98" fillId="0" borderId="171" xfId="3" applyNumberFormat="1" applyFont="1" applyBorder="1" applyAlignment="1" applyProtection="1">
      <alignment horizontal="center"/>
      <protection locked="0"/>
    </xf>
    <xf numFmtId="170" fontId="64" fillId="0" borderId="171" xfId="3" applyNumberFormat="1" applyFont="1" applyBorder="1" applyAlignment="1" applyProtection="1">
      <alignment horizontal="right"/>
      <protection locked="0"/>
    </xf>
    <xf numFmtId="170" fontId="98" fillId="0" borderId="171" xfId="3" applyNumberFormat="1" applyFont="1" applyBorder="1" applyAlignment="1" applyProtection="1">
      <alignment horizontal="right"/>
      <protection locked="0"/>
    </xf>
    <xf numFmtId="1" fontId="129" fillId="0" borderId="171" xfId="3" applyNumberFormat="1" applyFont="1" applyBorder="1" applyAlignment="1" applyProtection="1">
      <alignment horizontal="center"/>
      <protection locked="0"/>
    </xf>
    <xf numFmtId="1" fontId="64" fillId="13" borderId="171" xfId="3" applyNumberFormat="1" applyFont="1" applyFill="1" applyBorder="1" applyAlignment="1" applyProtection="1">
      <alignment horizontal="center"/>
      <protection locked="0"/>
    </xf>
    <xf numFmtId="170" fontId="64" fillId="13" borderId="171" xfId="3" applyNumberFormat="1" applyFont="1" applyFill="1" applyBorder="1" applyAlignment="1" applyProtection="1">
      <alignment horizontal="center"/>
      <protection locked="0"/>
    </xf>
    <xf numFmtId="0" fontId="64" fillId="13" borderId="171" xfId="3" applyFont="1" applyFill="1" applyBorder="1" applyProtection="1">
      <protection locked="0"/>
    </xf>
    <xf numFmtId="0" fontId="122" fillId="13" borderId="171" xfId="3" applyFont="1" applyFill="1" applyBorder="1" applyAlignment="1" applyProtection="1">
      <alignment horizontal="center"/>
      <protection locked="0"/>
    </xf>
    <xf numFmtId="165" fontId="130" fillId="0" borderId="172" xfId="4" applyNumberFormat="1" applyFont="1" applyBorder="1" applyAlignment="1" applyProtection="1">
      <alignment horizontal="center"/>
      <protection locked="0"/>
    </xf>
    <xf numFmtId="165" fontId="130" fillId="0" borderId="171" xfId="4" applyNumberFormat="1" applyFont="1" applyBorder="1" applyAlignment="1" applyProtection="1">
      <alignment horizontal="center"/>
      <protection locked="0"/>
    </xf>
    <xf numFmtId="165" fontId="131" fillId="0" borderId="171" xfId="4" applyNumberFormat="1" applyFont="1" applyBorder="1" applyAlignment="1" applyProtection="1">
      <alignment horizontal="left"/>
      <protection locked="0"/>
    </xf>
    <xf numFmtId="0" fontId="107" fillId="0" borderId="171" xfId="3" applyFont="1" applyBorder="1"/>
    <xf numFmtId="0" fontId="117" fillId="62" borderId="0" xfId="3" applyFont="1" applyFill="1" applyProtection="1">
      <protection locked="0"/>
    </xf>
    <xf numFmtId="0" fontId="90" fillId="0" borderId="160" xfId="3" applyFont="1" applyBorder="1" applyAlignment="1" applyProtection="1">
      <alignment horizontal="left" indent="1"/>
      <protection locked="0"/>
    </xf>
    <xf numFmtId="0" fontId="90" fillId="0" borderId="160" xfId="3" applyFont="1" applyBorder="1" applyAlignment="1" applyProtection="1">
      <alignment horizontal="left"/>
      <protection locked="0"/>
    </xf>
    <xf numFmtId="0" fontId="145" fillId="0" borderId="160" xfId="3" applyFont="1" applyBorder="1" applyAlignment="1" applyProtection="1">
      <alignment horizontal="left"/>
      <protection locked="0"/>
    </xf>
    <xf numFmtId="1" fontId="142" fillId="42" borderId="146" xfId="4" applyNumberFormat="1" applyFont="1" applyFill="1" applyBorder="1" applyAlignment="1" applyProtection="1">
      <alignment horizontal="center"/>
      <protection locked="0"/>
    </xf>
    <xf numFmtId="1" fontId="146" fillId="55" borderId="146" xfId="4" applyNumberFormat="1" applyFont="1" applyFill="1" applyBorder="1" applyAlignment="1" applyProtection="1">
      <alignment horizontal="center"/>
      <protection locked="0"/>
    </xf>
    <xf numFmtId="1" fontId="147" fillId="55" borderId="146" xfId="4" applyNumberFormat="1" applyFont="1" applyFill="1" applyBorder="1" applyAlignment="1" applyProtection="1">
      <alignment horizontal="center"/>
      <protection locked="0"/>
    </xf>
    <xf numFmtId="1" fontId="148" fillId="55" borderId="146" xfId="4" applyNumberFormat="1" applyFont="1" applyFill="1" applyBorder="1" applyAlignment="1" applyProtection="1">
      <alignment horizontal="center"/>
      <protection locked="0"/>
    </xf>
    <xf numFmtId="1" fontId="149" fillId="55" borderId="146" xfId="4" applyNumberFormat="1" applyFont="1" applyFill="1" applyBorder="1" applyAlignment="1" applyProtection="1">
      <alignment horizontal="center"/>
      <protection locked="0"/>
    </xf>
    <xf numFmtId="0" fontId="132" fillId="55" borderId="146" xfId="3" applyFont="1" applyFill="1" applyBorder="1" applyAlignment="1" applyProtection="1">
      <alignment horizontal="center"/>
      <protection locked="0"/>
    </xf>
    <xf numFmtId="9" fontId="98" fillId="42" borderId="146" xfId="4" applyFont="1" applyFill="1" applyBorder="1" applyAlignment="1" applyProtection="1">
      <alignment horizontal="center"/>
      <protection locked="0"/>
    </xf>
    <xf numFmtId="0" fontId="64" fillId="55" borderId="160" xfId="3" applyFont="1" applyFill="1" applyBorder="1" applyProtection="1">
      <protection locked="0"/>
    </xf>
    <xf numFmtId="0" fontId="122" fillId="55" borderId="160" xfId="3" applyFont="1" applyFill="1" applyBorder="1" applyAlignment="1" applyProtection="1">
      <alignment horizontal="center"/>
      <protection locked="0"/>
    </xf>
    <xf numFmtId="0" fontId="122" fillId="55" borderId="173" xfId="3" applyFont="1" applyFill="1" applyBorder="1" applyAlignment="1" applyProtection="1">
      <alignment horizontal="center"/>
      <protection locked="0"/>
    </xf>
    <xf numFmtId="165" fontId="130" fillId="42" borderId="38" xfId="4" applyNumberFormat="1" applyFont="1" applyFill="1" applyBorder="1" applyAlignment="1" applyProtection="1">
      <alignment horizontal="center"/>
      <protection locked="0"/>
    </xf>
    <xf numFmtId="0" fontId="107" fillId="42" borderId="66" xfId="3" applyFont="1" applyFill="1" applyBorder="1"/>
    <xf numFmtId="1" fontId="64" fillId="42" borderId="146" xfId="4" applyNumberFormat="1" applyFont="1" applyFill="1" applyBorder="1" applyAlignment="1" applyProtection="1">
      <alignment horizontal="center"/>
      <protection locked="0"/>
    </xf>
    <xf numFmtId="1" fontId="86" fillId="55" borderId="146" xfId="4" applyNumberFormat="1" applyFont="1" applyFill="1" applyBorder="1" applyAlignment="1" applyProtection="1">
      <alignment horizontal="center"/>
      <protection locked="0"/>
    </xf>
    <xf numFmtId="1" fontId="85" fillId="55" borderId="146" xfId="4" applyNumberFormat="1" applyFont="1" applyFill="1" applyBorder="1" applyAlignment="1" applyProtection="1">
      <alignment horizontal="center"/>
      <protection locked="0"/>
    </xf>
    <xf numFmtId="1" fontId="150" fillId="55" borderId="146" xfId="4" applyNumberFormat="1" applyFont="1" applyFill="1" applyBorder="1" applyAlignment="1" applyProtection="1">
      <alignment horizontal="center"/>
      <protection locked="0"/>
    </xf>
    <xf numFmtId="1" fontId="98" fillId="55" borderId="174" xfId="4" applyNumberFormat="1" applyFont="1" applyFill="1" applyBorder="1" applyAlignment="1" applyProtection="1">
      <alignment horizontal="center"/>
      <protection locked="0"/>
    </xf>
    <xf numFmtId="1" fontId="64" fillId="55" borderId="175" xfId="3" applyNumberFormat="1" applyFont="1" applyFill="1" applyBorder="1" applyAlignment="1" applyProtection="1">
      <alignment horizontal="center"/>
      <protection locked="0"/>
    </xf>
    <xf numFmtId="0" fontId="138" fillId="0" borderId="160" xfId="3" applyFont="1" applyBorder="1" applyAlignment="1" applyProtection="1">
      <alignment horizontal="left"/>
      <protection locked="0"/>
    </xf>
    <xf numFmtId="0" fontId="152" fillId="0" borderId="160" xfId="3" applyFont="1" applyBorder="1" applyAlignment="1" applyProtection="1">
      <alignment horizontal="center"/>
      <protection locked="0"/>
    </xf>
    <xf numFmtId="0" fontId="64" fillId="55" borderId="176" xfId="3" applyFont="1" applyFill="1" applyBorder="1" applyProtection="1">
      <protection locked="0"/>
    </xf>
    <xf numFmtId="0" fontId="122" fillId="55" borderId="176" xfId="3" applyFont="1" applyFill="1" applyBorder="1" applyAlignment="1" applyProtection="1">
      <alignment horizontal="center"/>
      <protection locked="0"/>
    </xf>
    <xf numFmtId="0" fontId="122" fillId="55" borderId="177" xfId="3" applyFont="1" applyFill="1" applyBorder="1" applyAlignment="1" applyProtection="1">
      <alignment horizontal="center"/>
      <protection locked="0"/>
    </xf>
    <xf numFmtId="0" fontId="107" fillId="42" borderId="176" xfId="3" applyFont="1" applyFill="1" applyBorder="1"/>
    <xf numFmtId="0" fontId="148" fillId="0" borderId="178" xfId="3" applyFont="1" applyBorder="1"/>
    <xf numFmtId="0" fontId="64" fillId="0" borderId="178" xfId="3" applyFont="1" applyBorder="1" applyAlignment="1">
      <alignment horizontal="left"/>
    </xf>
    <xf numFmtId="0" fontId="98" fillId="0" borderId="178" xfId="3" applyFont="1" applyBorder="1" applyAlignment="1">
      <alignment horizontal="left"/>
    </xf>
    <xf numFmtId="0" fontId="64" fillId="0" borderId="178" xfId="3" applyFont="1" applyBorder="1" applyAlignment="1">
      <alignment horizontal="center"/>
    </xf>
    <xf numFmtId="0" fontId="98" fillId="0" borderId="178" xfId="3" applyFont="1" applyBorder="1" applyAlignment="1">
      <alignment horizontal="center"/>
    </xf>
    <xf numFmtId="0" fontId="64" fillId="0" borderId="179" xfId="3" applyFont="1" applyBorder="1" applyAlignment="1">
      <alignment horizontal="center"/>
    </xf>
    <xf numFmtId="165" fontId="153" fillId="56" borderId="180" xfId="4" applyNumberFormat="1" applyFont="1" applyFill="1" applyBorder="1" applyAlignment="1">
      <alignment horizontal="center"/>
    </xf>
    <xf numFmtId="1" fontId="153" fillId="56" borderId="180" xfId="3" applyNumberFormat="1" applyFont="1" applyFill="1" applyBorder="1" applyAlignment="1">
      <alignment horizontal="center"/>
    </xf>
    <xf numFmtId="1" fontId="98" fillId="0" borderId="178" xfId="3" applyNumberFormat="1" applyFont="1" applyBorder="1" applyAlignment="1">
      <alignment horizontal="center"/>
    </xf>
    <xf numFmtId="0" fontId="98" fillId="0" borderId="179" xfId="3" applyFont="1" applyBorder="1" applyAlignment="1">
      <alignment horizontal="center"/>
    </xf>
    <xf numFmtId="1" fontId="153" fillId="56" borderId="181" xfId="3" applyNumberFormat="1" applyFont="1" applyFill="1" applyBorder="1" applyAlignment="1">
      <alignment horizontal="center"/>
    </xf>
    <xf numFmtId="0" fontId="62" fillId="0" borderId="178" xfId="3" applyBorder="1"/>
    <xf numFmtId="0" fontId="64" fillId="0" borderId="178" xfId="3" applyFont="1" applyBorder="1"/>
    <xf numFmtId="0" fontId="65" fillId="0" borderId="178" xfId="3" applyFont="1" applyBorder="1" applyAlignment="1">
      <alignment horizontal="center"/>
    </xf>
    <xf numFmtId="0" fontId="154" fillId="0" borderId="178" xfId="3" applyFont="1" applyBorder="1" applyAlignment="1">
      <alignment horizontal="left"/>
    </xf>
    <xf numFmtId="165" fontId="98" fillId="0" borderId="178" xfId="4" applyNumberFormat="1" applyFont="1" applyBorder="1" applyAlignment="1">
      <alignment horizontal="center"/>
    </xf>
    <xf numFmtId="0" fontId="155" fillId="0" borderId="178" xfId="3" applyFont="1" applyBorder="1"/>
    <xf numFmtId="0" fontId="155" fillId="0" borderId="0" xfId="3" applyFont="1"/>
    <xf numFmtId="9" fontId="62" fillId="0" borderId="0" xfId="3" applyNumberFormat="1"/>
    <xf numFmtId="1" fontId="154" fillId="0" borderId="0" xfId="3" applyNumberFormat="1" applyFont="1" applyAlignment="1">
      <alignment horizontal="left" vertical="top"/>
    </xf>
    <xf numFmtId="0" fontId="154" fillId="0" borderId="0" xfId="3" applyFont="1" applyAlignment="1">
      <alignment horizontal="left" vertical="top"/>
    </xf>
    <xf numFmtId="3" fontId="74" fillId="27" borderId="41" xfId="3" quotePrefix="1" applyNumberFormat="1" applyFont="1" applyFill="1" applyBorder="1" applyAlignment="1">
      <alignment horizontal="center"/>
    </xf>
    <xf numFmtId="165" fontId="74" fillId="27" borderId="43" xfId="4" quotePrefix="1" applyNumberFormat="1" applyFont="1" applyFill="1" applyBorder="1" applyAlignment="1">
      <alignment horizontal="center"/>
    </xf>
    <xf numFmtId="0" fontId="90" fillId="0" borderId="0" xfId="3" quotePrefix="1" applyFont="1" applyAlignment="1" applyProtection="1">
      <alignment horizontal="right" indent="1"/>
      <protection locked="0"/>
    </xf>
    <xf numFmtId="0" fontId="1"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160" fillId="0" borderId="0" xfId="0" applyFont="1" applyAlignment="1">
      <alignment vertical="center"/>
    </xf>
    <xf numFmtId="0" fontId="161" fillId="64" borderId="15" xfId="0" applyFont="1" applyFill="1" applyBorder="1" applyAlignment="1">
      <alignment horizontal="center" vertical="center" wrapText="1"/>
    </xf>
    <xf numFmtId="0" fontId="161" fillId="65" borderId="15" xfId="0" applyFont="1" applyFill="1" applyBorder="1" applyAlignment="1">
      <alignment horizontal="center" vertical="center" wrapText="1"/>
    </xf>
    <xf numFmtId="0" fontId="161" fillId="66" borderId="15" xfId="0" applyFont="1" applyFill="1" applyBorder="1" applyAlignment="1">
      <alignment horizontal="center" vertical="center" wrapText="1"/>
    </xf>
    <xf numFmtId="0" fontId="161" fillId="67" borderId="15" xfId="0" applyFont="1" applyFill="1" applyBorder="1" applyAlignment="1">
      <alignment horizontal="center" vertical="center" wrapText="1"/>
    </xf>
    <xf numFmtId="0" fontId="162" fillId="0" borderId="20" xfId="0" applyFont="1" applyBorder="1" applyAlignment="1">
      <alignment horizontal="center" vertical="center"/>
    </xf>
    <xf numFmtId="0" fontId="162" fillId="0" borderId="15" xfId="0" applyFont="1" applyBorder="1" applyAlignment="1">
      <alignment horizontal="center" vertical="center"/>
    </xf>
    <xf numFmtId="16" fontId="162" fillId="45" borderId="15" xfId="0" applyNumberFormat="1" applyFont="1" applyFill="1" applyBorder="1" applyAlignment="1">
      <alignment horizontal="center" vertical="center"/>
    </xf>
    <xf numFmtId="0" fontId="162" fillId="45" borderId="15" xfId="0" applyFont="1" applyFill="1" applyBorder="1" applyAlignment="1">
      <alignment horizontal="center" vertical="center"/>
    </xf>
    <xf numFmtId="0" fontId="162" fillId="45" borderId="15" xfId="0" applyFont="1" applyFill="1" applyBorder="1" applyAlignment="1">
      <alignment horizontal="center" vertical="center" wrapText="1"/>
    </xf>
    <xf numFmtId="0" fontId="162" fillId="0" borderId="20" xfId="0" applyFont="1" applyBorder="1" applyAlignment="1">
      <alignment horizontal="center" vertical="center" wrapText="1"/>
    </xf>
    <xf numFmtId="0" fontId="162" fillId="0" borderId="15" xfId="0" applyFont="1" applyBorder="1" applyAlignment="1">
      <alignment horizontal="center" vertical="center" wrapText="1"/>
    </xf>
    <xf numFmtId="16" fontId="162" fillId="0" borderId="15" xfId="0" applyNumberFormat="1" applyFont="1" applyBorder="1" applyAlignment="1">
      <alignment horizontal="center" vertical="center" wrapText="1"/>
    </xf>
    <xf numFmtId="0" fontId="159" fillId="0" borderId="15" xfId="0" applyFont="1" applyBorder="1" applyAlignment="1">
      <alignment horizontal="center" vertical="center" wrapText="1"/>
    </xf>
    <xf numFmtId="0" fontId="163" fillId="0" borderId="15" xfId="0" applyFont="1" applyBorder="1" applyAlignment="1">
      <alignment horizontal="center" vertical="center"/>
    </xf>
    <xf numFmtId="0" fontId="161" fillId="68" borderId="15" xfId="0" applyFont="1" applyFill="1" applyBorder="1" applyAlignment="1">
      <alignment horizontal="center" vertical="center" wrapText="1"/>
    </xf>
    <xf numFmtId="0" fontId="161" fillId="69" borderId="15" xfId="0" applyFont="1" applyFill="1" applyBorder="1" applyAlignment="1">
      <alignment horizontal="center" vertical="center" wrapText="1"/>
    </xf>
    <xf numFmtId="0" fontId="161" fillId="70" borderId="15" xfId="0" applyFont="1" applyFill="1" applyBorder="1" applyAlignment="1">
      <alignment horizontal="center" vertical="center" wrapText="1"/>
    </xf>
    <xf numFmtId="0" fontId="161" fillId="71" borderId="15" xfId="0" applyFont="1" applyFill="1" applyBorder="1" applyAlignment="1">
      <alignment horizontal="center" vertical="center" wrapText="1"/>
    </xf>
    <xf numFmtId="0" fontId="0" fillId="0" borderId="0" xfId="0" applyAlignment="1">
      <alignment vertical="center"/>
    </xf>
    <xf numFmtId="9" fontId="64" fillId="53" borderId="185" xfId="4" applyFont="1" applyFill="1" applyBorder="1" applyAlignment="1" applyProtection="1">
      <alignment horizontal="center"/>
      <protection locked="0"/>
    </xf>
    <xf numFmtId="1" fontId="64" fillId="55" borderId="185" xfId="3" applyNumberFormat="1" applyFont="1" applyFill="1" applyBorder="1" applyAlignment="1" applyProtection="1">
      <alignment horizontal="center"/>
      <protection locked="0"/>
    </xf>
    <xf numFmtId="1" fontId="64" fillId="55" borderId="185" xfId="4" applyNumberFormat="1" applyFont="1" applyFill="1" applyBorder="1" applyAlignment="1" applyProtection="1">
      <alignment horizontal="center"/>
      <protection locked="0"/>
    </xf>
    <xf numFmtId="1" fontId="98" fillId="55" borderId="185" xfId="4" applyNumberFormat="1" applyFont="1" applyFill="1" applyBorder="1" applyAlignment="1" applyProtection="1">
      <alignment horizontal="center"/>
      <protection locked="0"/>
    </xf>
    <xf numFmtId="0" fontId="64" fillId="55" borderId="185" xfId="3" applyFont="1" applyFill="1" applyBorder="1" applyAlignment="1" applyProtection="1">
      <alignment horizontal="center"/>
      <protection locked="0"/>
    </xf>
    <xf numFmtId="0" fontId="129" fillId="55" borderId="185" xfId="3" applyFont="1" applyFill="1" applyBorder="1" applyAlignment="1" applyProtection="1">
      <alignment horizontal="center"/>
      <protection locked="0"/>
    </xf>
    <xf numFmtId="0" fontId="117" fillId="62" borderId="186" xfId="3" applyFont="1" applyFill="1" applyBorder="1" applyProtection="1">
      <protection locked="0"/>
    </xf>
    <xf numFmtId="0" fontId="122" fillId="55" borderId="187" xfId="3" applyFont="1" applyFill="1" applyBorder="1" applyAlignment="1" applyProtection="1">
      <alignment horizontal="center"/>
      <protection locked="0"/>
    </xf>
    <xf numFmtId="1" fontId="148" fillId="55" borderId="188" xfId="4" applyNumberFormat="1" applyFont="1" applyFill="1" applyBorder="1" applyAlignment="1" applyProtection="1">
      <alignment horizontal="center"/>
      <protection locked="0"/>
    </xf>
    <xf numFmtId="1" fontId="64" fillId="55" borderId="188" xfId="4" applyNumberFormat="1" applyFont="1" applyFill="1" applyBorder="1" applyAlignment="1" applyProtection="1">
      <alignment horizontal="center"/>
      <protection locked="0"/>
    </xf>
    <xf numFmtId="1" fontId="85" fillId="55" borderId="188" xfId="4" applyNumberFormat="1" applyFont="1" applyFill="1" applyBorder="1" applyAlignment="1" applyProtection="1">
      <alignment horizontal="center"/>
      <protection locked="0"/>
    </xf>
    <xf numFmtId="1" fontId="64" fillId="42" borderId="188" xfId="4" applyNumberFormat="1" applyFont="1" applyFill="1" applyBorder="1" applyAlignment="1" applyProtection="1">
      <alignment horizontal="center"/>
      <protection locked="0"/>
    </xf>
    <xf numFmtId="0" fontId="2" fillId="16" borderId="189" xfId="0" applyFont="1" applyFill="1" applyBorder="1" applyAlignment="1">
      <alignment horizontal="left"/>
    </xf>
    <xf numFmtId="0" fontId="2" fillId="0" borderId="190" xfId="0" applyFont="1" applyBorder="1" applyAlignment="1">
      <alignment horizontal="left"/>
    </xf>
    <xf numFmtId="0" fontId="11" fillId="22" borderId="189" xfId="0" applyFont="1" applyFill="1" applyBorder="1" applyAlignment="1">
      <alignment horizontal="left"/>
    </xf>
    <xf numFmtId="0" fontId="122" fillId="0" borderId="191" xfId="3" applyFont="1" applyBorder="1" applyAlignment="1">
      <alignment horizontal="center"/>
    </xf>
    <xf numFmtId="0" fontId="71" fillId="0" borderId="192" xfId="3" applyFont="1" applyBorder="1" applyAlignment="1">
      <alignment horizontal="center" vertical="center"/>
    </xf>
    <xf numFmtId="0" fontId="123" fillId="0" borderId="192" xfId="3" applyFont="1" applyBorder="1" applyAlignment="1">
      <alignment horizontal="center" vertical="center" wrapText="1"/>
    </xf>
    <xf numFmtId="0" fontId="122" fillId="0" borderId="192" xfId="3" applyFont="1" applyBorder="1" applyAlignment="1">
      <alignment horizontal="center" vertical="center" wrapText="1"/>
    </xf>
    <xf numFmtId="0" fontId="66" fillId="0" borderId="191" xfId="3" applyFont="1" applyBorder="1" applyAlignment="1">
      <alignment horizontal="center" vertical="center" textRotation="60" wrapText="1"/>
    </xf>
    <xf numFmtId="0" fontId="65" fillId="53" borderId="191" xfId="3" applyFont="1" applyFill="1" applyBorder="1" applyAlignment="1">
      <alignment horizontal="center" textRotation="60" wrapText="1"/>
    </xf>
    <xf numFmtId="0" fontId="65" fillId="53" borderId="192" xfId="3" applyFont="1" applyFill="1" applyBorder="1" applyAlignment="1">
      <alignment horizontal="center" textRotation="60"/>
    </xf>
    <xf numFmtId="0" fontId="124" fillId="52" borderId="193" xfId="3" applyFont="1" applyFill="1" applyBorder="1" applyAlignment="1">
      <alignment horizontal="center" textRotation="60" wrapText="1"/>
    </xf>
    <xf numFmtId="0" fontId="65" fillId="0" borderId="193" xfId="3" applyFont="1" applyBorder="1" applyAlignment="1">
      <alignment horizontal="center" textRotation="60" wrapText="1"/>
    </xf>
    <xf numFmtId="0" fontId="66" fillId="0" borderId="194" xfId="3" applyFont="1" applyBorder="1" applyAlignment="1">
      <alignment horizontal="center" textRotation="60"/>
    </xf>
    <xf numFmtId="0" fontId="66" fillId="0" borderId="194" xfId="3" applyFont="1" applyBorder="1" applyAlignment="1">
      <alignment horizontal="left" textRotation="60"/>
    </xf>
    <xf numFmtId="0" fontId="124" fillId="52" borderId="193" xfId="3" quotePrefix="1" applyFont="1" applyFill="1" applyBorder="1" applyAlignment="1">
      <alignment horizontal="center" textRotation="60" wrapText="1"/>
    </xf>
    <xf numFmtId="0" fontId="65" fillId="0" borderId="195" xfId="3" applyFont="1" applyBorder="1" applyAlignment="1">
      <alignment horizontal="center"/>
    </xf>
    <xf numFmtId="0" fontId="65" fillId="0" borderId="201" xfId="3" applyFont="1" applyBorder="1" applyAlignment="1">
      <alignment horizontal="center" vertical="center" textRotation="90"/>
    </xf>
    <xf numFmtId="0" fontId="65" fillId="54" borderId="202" xfId="3" applyFont="1" applyFill="1" applyBorder="1" applyAlignment="1" applyProtection="1">
      <alignment horizontal="left"/>
      <protection locked="0"/>
    </xf>
    <xf numFmtId="0" fontId="126" fillId="54" borderId="202" xfId="3" applyFont="1" applyFill="1" applyBorder="1" applyAlignment="1" applyProtection="1">
      <alignment horizontal="left" wrapText="1"/>
      <protection locked="0"/>
    </xf>
    <xf numFmtId="0" fontId="126" fillId="54" borderId="202" xfId="3" applyFont="1" applyFill="1" applyBorder="1" applyAlignment="1" applyProtection="1">
      <alignment horizontal="center" wrapText="1"/>
      <protection locked="0"/>
    </xf>
    <xf numFmtId="0" fontId="127" fillId="54" borderId="202" xfId="3" applyFont="1" applyFill="1" applyBorder="1" applyAlignment="1" applyProtection="1">
      <alignment horizontal="left"/>
      <protection locked="0"/>
    </xf>
    <xf numFmtId="0" fontId="128" fillId="54" borderId="202" xfId="3" applyFont="1" applyFill="1" applyBorder="1" applyAlignment="1" applyProtection="1">
      <alignment horizontal="left"/>
      <protection locked="0"/>
    </xf>
    <xf numFmtId="170" fontId="64" fillId="54" borderId="202" xfId="3" applyNumberFormat="1" applyFont="1" applyFill="1" applyBorder="1" applyAlignment="1" applyProtection="1">
      <alignment horizontal="center"/>
      <protection locked="0"/>
    </xf>
    <xf numFmtId="170" fontId="98" fillId="54" borderId="202" xfId="3" applyNumberFormat="1" applyFont="1" applyFill="1" applyBorder="1" applyAlignment="1" applyProtection="1">
      <alignment horizontal="center"/>
      <protection locked="0"/>
    </xf>
    <xf numFmtId="170" fontId="64" fillId="54" borderId="202" xfId="3" applyNumberFormat="1" applyFont="1" applyFill="1" applyBorder="1" applyAlignment="1" applyProtection="1">
      <alignment horizontal="right"/>
      <protection locked="0"/>
    </xf>
    <xf numFmtId="170" fontId="98" fillId="54" borderId="202" xfId="3" applyNumberFormat="1" applyFont="1" applyFill="1" applyBorder="1" applyAlignment="1" applyProtection="1">
      <alignment horizontal="right"/>
      <protection locked="0"/>
    </xf>
    <xf numFmtId="1" fontId="64" fillId="54" borderId="202" xfId="4" applyNumberFormat="1" applyFont="1" applyFill="1" applyBorder="1" applyAlignment="1" applyProtection="1">
      <alignment horizontal="center"/>
      <protection locked="0"/>
    </xf>
    <xf numFmtId="1" fontId="64" fillId="54" borderId="202" xfId="3" applyNumberFormat="1" applyFont="1" applyFill="1" applyBorder="1" applyAlignment="1" applyProtection="1">
      <alignment horizontal="center"/>
      <protection locked="0"/>
    </xf>
    <xf numFmtId="0" fontId="64" fillId="54" borderId="202" xfId="3" applyFont="1" applyFill="1" applyBorder="1" applyProtection="1">
      <protection locked="0"/>
    </xf>
    <xf numFmtId="0" fontId="129" fillId="54" borderId="202" xfId="3" applyFont="1" applyFill="1" applyBorder="1" applyAlignment="1" applyProtection="1">
      <alignment horizontal="center"/>
      <protection locked="0"/>
    </xf>
    <xf numFmtId="0" fontId="98" fillId="54" borderId="202" xfId="3" applyFont="1" applyFill="1" applyBorder="1" applyAlignment="1" applyProtection="1">
      <alignment horizontal="center"/>
      <protection locked="0"/>
    </xf>
    <xf numFmtId="0" fontId="64" fillId="54" borderId="203" xfId="3" applyFont="1" applyFill="1" applyBorder="1" applyProtection="1">
      <protection locked="0"/>
    </xf>
    <xf numFmtId="0" fontId="64" fillId="54" borderId="204" xfId="3" applyFont="1" applyFill="1" applyBorder="1" applyProtection="1">
      <protection locked="0"/>
    </xf>
    <xf numFmtId="1" fontId="98" fillId="54" borderId="205" xfId="3" applyNumberFormat="1" applyFont="1" applyFill="1" applyBorder="1" applyAlignment="1" applyProtection="1">
      <alignment horizontal="center"/>
      <protection locked="0"/>
    </xf>
    <xf numFmtId="0" fontId="25" fillId="14" borderId="1" xfId="0" applyFont="1" applyFill="1" applyBorder="1" applyAlignment="1">
      <alignment horizontal="center" vertical="center" wrapText="1"/>
    </xf>
    <xf numFmtId="0" fontId="2" fillId="37" borderId="1" xfId="0" applyFont="1" applyFill="1" applyBorder="1" applyAlignment="1">
      <alignment horizontal="center" vertical="center"/>
    </xf>
    <xf numFmtId="0" fontId="5" fillId="9" borderId="4" xfId="0" applyFont="1" applyFill="1" applyBorder="1" applyAlignment="1">
      <alignment horizontal="center" vertical="center"/>
    </xf>
    <xf numFmtId="9" fontId="98" fillId="0" borderId="206" xfId="4" applyFont="1" applyBorder="1" applyAlignment="1" applyProtection="1">
      <alignment horizontal="center"/>
      <protection locked="0"/>
    </xf>
    <xf numFmtId="9" fontId="98" fillId="0" borderId="207" xfId="4" applyFont="1" applyBorder="1" applyAlignment="1" applyProtection="1">
      <alignment horizontal="center"/>
      <protection locked="0"/>
    </xf>
    <xf numFmtId="9" fontId="98" fillId="0" borderId="208" xfId="4" applyFont="1" applyBorder="1" applyAlignment="1" applyProtection="1">
      <alignment horizontal="center"/>
      <protection locked="0"/>
    </xf>
    <xf numFmtId="3" fontId="98" fillId="52" borderId="206" xfId="4" applyNumberFormat="1" applyFont="1" applyFill="1" applyBorder="1" applyAlignment="1" applyProtection="1">
      <alignment horizontal="center"/>
      <protection locked="0"/>
    </xf>
    <xf numFmtId="9" fontId="98" fillId="52" borderId="206" xfId="4" applyFont="1" applyFill="1" applyBorder="1" applyAlignment="1" applyProtection="1">
      <alignment horizontal="center"/>
      <protection locked="0"/>
    </xf>
    <xf numFmtId="0" fontId="98" fillId="0" borderId="202" xfId="3" applyFont="1" applyBorder="1" applyAlignment="1" applyProtection="1">
      <alignment horizontal="left"/>
      <protection locked="0"/>
    </xf>
    <xf numFmtId="0" fontId="127" fillId="0" borderId="202" xfId="3" applyFont="1" applyBorder="1" applyAlignment="1" applyProtection="1">
      <alignment horizontal="left"/>
      <protection locked="0"/>
    </xf>
    <xf numFmtId="0" fontId="128" fillId="0" borderId="202" xfId="3" applyFont="1" applyBorder="1" applyAlignment="1" applyProtection="1">
      <alignment horizontal="left"/>
      <protection locked="0"/>
    </xf>
    <xf numFmtId="170" fontId="64" fillId="0" borderId="202" xfId="3" applyNumberFormat="1" applyFont="1" applyBorder="1" applyAlignment="1" applyProtection="1">
      <alignment horizontal="center"/>
      <protection locked="0"/>
    </xf>
    <xf numFmtId="2" fontId="98" fillId="9" borderId="202" xfId="3" applyNumberFormat="1" applyFont="1" applyFill="1" applyBorder="1" applyAlignment="1" applyProtection="1">
      <alignment horizontal="center"/>
      <protection locked="0"/>
    </xf>
    <xf numFmtId="170" fontId="98" fillId="0" borderId="202" xfId="3" applyNumberFormat="1" applyFont="1" applyBorder="1" applyAlignment="1" applyProtection="1">
      <alignment horizontal="center"/>
      <protection locked="0"/>
    </xf>
    <xf numFmtId="2" fontId="64" fillId="9" borderId="202" xfId="3" applyNumberFormat="1" applyFont="1" applyFill="1" applyBorder="1" applyAlignment="1" applyProtection="1">
      <alignment horizontal="center"/>
      <protection locked="0"/>
    </xf>
    <xf numFmtId="170" fontId="64" fillId="0" borderId="202" xfId="3" applyNumberFormat="1" applyFont="1" applyBorder="1" applyAlignment="1" applyProtection="1">
      <alignment horizontal="right"/>
      <protection locked="0"/>
    </xf>
    <xf numFmtId="170" fontId="98" fillId="0" borderId="202" xfId="3" applyNumberFormat="1" applyFont="1" applyBorder="1" applyAlignment="1" applyProtection="1">
      <alignment horizontal="right"/>
      <protection locked="0"/>
    </xf>
    <xf numFmtId="1" fontId="129" fillId="0" borderId="202" xfId="3" applyNumberFormat="1" applyFont="1" applyBorder="1" applyAlignment="1" applyProtection="1">
      <alignment horizontal="center"/>
      <protection locked="0"/>
    </xf>
    <xf numFmtId="1" fontId="64" fillId="0" borderId="202" xfId="3" applyNumberFormat="1" applyFont="1" applyBorder="1" applyAlignment="1" applyProtection="1">
      <alignment horizontal="center"/>
      <protection locked="0"/>
    </xf>
    <xf numFmtId="0" fontId="134" fillId="62" borderId="202" xfId="3" applyFont="1" applyFill="1" applyBorder="1" applyAlignment="1" applyProtection="1">
      <alignment horizontal="left"/>
      <protection locked="0"/>
    </xf>
    <xf numFmtId="0" fontId="143" fillId="62" borderId="202" xfId="3" applyFont="1" applyFill="1" applyBorder="1" applyAlignment="1" applyProtection="1">
      <alignment horizontal="left"/>
      <protection locked="0"/>
    </xf>
    <xf numFmtId="170" fontId="134" fillId="62" borderId="202" xfId="3" applyNumberFormat="1" applyFont="1" applyFill="1" applyBorder="1" applyAlignment="1" applyProtection="1">
      <alignment horizontal="center"/>
      <protection locked="0"/>
    </xf>
    <xf numFmtId="170" fontId="117" fillId="62" borderId="202" xfId="3" applyNumberFormat="1" applyFont="1" applyFill="1" applyBorder="1" applyAlignment="1" applyProtection="1">
      <alignment horizontal="center"/>
      <protection locked="0"/>
    </xf>
    <xf numFmtId="1" fontId="117" fillId="62" borderId="202" xfId="3" applyNumberFormat="1" applyFont="1" applyFill="1" applyBorder="1" applyAlignment="1" applyProtection="1">
      <alignment horizontal="center"/>
      <protection locked="0"/>
    </xf>
    <xf numFmtId="0" fontId="117" fillId="62" borderId="202" xfId="3" applyFont="1" applyFill="1" applyBorder="1" applyProtection="1">
      <protection locked="0"/>
    </xf>
    <xf numFmtId="1" fontId="144" fillId="62" borderId="202" xfId="3" applyNumberFormat="1" applyFont="1" applyFill="1" applyBorder="1" applyAlignment="1" applyProtection="1">
      <alignment horizontal="center"/>
      <protection locked="0"/>
    </xf>
    <xf numFmtId="0" fontId="142" fillId="0" borderId="202" xfId="3" applyFont="1" applyBorder="1" applyAlignment="1" applyProtection="1">
      <alignment horizontal="left"/>
      <protection locked="0"/>
    </xf>
    <xf numFmtId="0" fontId="145" fillId="0" borderId="202" xfId="3" applyFont="1" applyBorder="1" applyAlignment="1" applyProtection="1">
      <alignment horizontal="left"/>
      <protection locked="0"/>
    </xf>
    <xf numFmtId="170" fontId="142" fillId="0" borderId="202" xfId="3" applyNumberFormat="1" applyFont="1" applyBorder="1" applyAlignment="1" applyProtection="1">
      <alignment horizontal="center"/>
      <protection locked="0"/>
    </xf>
    <xf numFmtId="2" fontId="145" fillId="9" borderId="202" xfId="3" applyNumberFormat="1" applyFont="1" applyFill="1" applyBorder="1" applyAlignment="1" applyProtection="1">
      <alignment horizontal="center"/>
      <protection locked="0"/>
    </xf>
    <xf numFmtId="170" fontId="145" fillId="0" borderId="202" xfId="3" applyNumberFormat="1" applyFont="1" applyBorder="1" applyAlignment="1" applyProtection="1">
      <alignment horizontal="center"/>
      <protection locked="0"/>
    </xf>
    <xf numFmtId="2" fontId="142" fillId="9" borderId="202" xfId="3" applyNumberFormat="1" applyFont="1" applyFill="1" applyBorder="1" applyAlignment="1" applyProtection="1">
      <alignment horizontal="center"/>
      <protection locked="0"/>
    </xf>
    <xf numFmtId="0" fontId="64" fillId="55" borderId="202" xfId="3" applyFont="1" applyFill="1" applyBorder="1" applyProtection="1">
      <protection locked="0"/>
    </xf>
    <xf numFmtId="0" fontId="122" fillId="55" borderId="202" xfId="3" applyFont="1" applyFill="1" applyBorder="1" applyAlignment="1" applyProtection="1">
      <alignment horizontal="center"/>
      <protection locked="0"/>
    </xf>
    <xf numFmtId="0" fontId="151" fillId="0" borderId="202" xfId="3" applyFont="1" applyBorder="1" applyAlignment="1" applyProtection="1">
      <alignment horizontal="left"/>
      <protection locked="0"/>
    </xf>
    <xf numFmtId="0" fontId="34" fillId="13" borderId="191" xfId="2" applyFont="1" applyFill="1" applyBorder="1" applyAlignment="1">
      <alignment horizontal="center" vertical="center"/>
    </xf>
    <xf numFmtId="0" fontId="34" fillId="0" borderId="192" xfId="2" applyFont="1" applyBorder="1" applyAlignment="1">
      <alignment horizontal="center" vertical="center"/>
    </xf>
    <xf numFmtId="16" fontId="5" fillId="9" borderId="0" xfId="0" applyNumberFormat="1" applyFont="1" applyFill="1" applyAlignment="1">
      <alignment horizontal="center" vertical="center"/>
    </xf>
    <xf numFmtId="0" fontId="3" fillId="48" borderId="0" xfId="0" applyFont="1" applyFill="1" applyAlignment="1">
      <alignment horizontal="center" vertical="center"/>
    </xf>
    <xf numFmtId="0" fontId="3" fillId="49" borderId="0" xfId="0" applyFont="1" applyFill="1" applyAlignment="1">
      <alignment horizontal="center" vertical="center"/>
    </xf>
    <xf numFmtId="0" fontId="3" fillId="2" borderId="0" xfId="0" applyFont="1" applyFill="1" applyAlignment="1">
      <alignment horizontal="center" vertical="center"/>
    </xf>
    <xf numFmtId="0" fontId="22" fillId="0" borderId="0" xfId="3" applyFont="1" applyAlignment="1" applyProtection="1">
      <alignment horizontal="left"/>
      <protection locked="0"/>
    </xf>
    <xf numFmtId="0" fontId="43" fillId="0" borderId="192" xfId="3" applyFont="1" applyBorder="1" applyAlignment="1">
      <alignment horizontal="center" vertical="center" wrapText="1"/>
    </xf>
    <xf numFmtId="0" fontId="43" fillId="0" borderId="191" xfId="3" applyFont="1" applyBorder="1" applyAlignment="1">
      <alignment horizontal="center" vertical="center" wrapText="1"/>
    </xf>
    <xf numFmtId="165" fontId="52" fillId="42" borderId="0" xfId="4" applyNumberFormat="1" applyFont="1" applyFill="1" applyAlignment="1" applyProtection="1">
      <alignment horizontal="center"/>
      <protection locked="0"/>
    </xf>
    <xf numFmtId="0" fontId="14" fillId="0" borderId="67" xfId="3" applyFont="1" applyBorder="1" applyAlignment="1" applyProtection="1">
      <alignment horizontal="left"/>
      <protection locked="0"/>
    </xf>
    <xf numFmtId="0" fontId="22" fillId="0" borderId="68" xfId="3" applyFont="1" applyBorder="1" applyAlignment="1" applyProtection="1">
      <alignment horizontal="left"/>
      <protection locked="0"/>
    </xf>
    <xf numFmtId="0" fontId="22" fillId="34" borderId="68" xfId="3" applyFont="1" applyFill="1" applyBorder="1" applyAlignment="1" applyProtection="1">
      <alignment horizontal="left"/>
      <protection locked="0"/>
    </xf>
    <xf numFmtId="0" fontId="53" fillId="34" borderId="83" xfId="3" applyFont="1" applyFill="1" applyBorder="1" applyAlignment="1">
      <alignment vertical="center"/>
    </xf>
    <xf numFmtId="0" fontId="32" fillId="0" borderId="0" xfId="3" applyFont="1" applyAlignment="1" applyProtection="1">
      <alignment horizontal="center"/>
      <protection locked="0"/>
    </xf>
    <xf numFmtId="1" fontId="50" fillId="42" borderId="77" xfId="3" applyNumberFormat="1" applyFont="1" applyFill="1" applyBorder="1" applyAlignment="1" applyProtection="1">
      <alignment horizontal="center"/>
      <protection locked="0"/>
    </xf>
    <xf numFmtId="1" fontId="52" fillId="55" borderId="76" xfId="3" applyNumberFormat="1" applyFont="1" applyFill="1" applyBorder="1" applyAlignment="1" applyProtection="1">
      <alignment horizontal="center"/>
      <protection locked="0"/>
    </xf>
    <xf numFmtId="9" fontId="50" fillId="57" borderId="91" xfId="4" applyFont="1" applyFill="1" applyBorder="1" applyAlignment="1" applyProtection="1">
      <alignment horizontal="center"/>
      <protection locked="0"/>
    </xf>
    <xf numFmtId="0" fontId="22" fillId="58" borderId="68" xfId="3" applyFont="1" applyFill="1" applyBorder="1" applyAlignment="1" applyProtection="1">
      <alignment horizontal="left"/>
      <protection locked="0"/>
    </xf>
    <xf numFmtId="0" fontId="22" fillId="0" borderId="100" xfId="3" applyFont="1" applyBorder="1" applyAlignment="1" applyProtection="1">
      <alignment horizontal="left"/>
      <protection locked="0"/>
    </xf>
    <xf numFmtId="1" fontId="50" fillId="42" borderId="106" xfId="3" applyNumberFormat="1" applyFont="1" applyFill="1" applyBorder="1" applyAlignment="1" applyProtection="1">
      <alignment horizontal="center"/>
      <protection locked="0"/>
    </xf>
    <xf numFmtId="9" fontId="50" fillId="57" borderId="107" xfId="4" applyFont="1" applyFill="1" applyBorder="1" applyAlignment="1" applyProtection="1">
      <alignment horizontal="center"/>
      <protection locked="0"/>
    </xf>
    <xf numFmtId="170" fontId="52" fillId="0" borderId="84" xfId="3" applyNumberFormat="1" applyFont="1" applyBorder="1" applyAlignment="1" applyProtection="1">
      <alignment horizontal="right"/>
      <protection locked="0"/>
    </xf>
    <xf numFmtId="0" fontId="22" fillId="0" borderId="114" xfId="3" applyFont="1" applyBorder="1" applyAlignment="1" applyProtection="1">
      <alignment horizontal="left"/>
      <protection locked="0"/>
    </xf>
    <xf numFmtId="0" fontId="14" fillId="0" borderId="84" xfId="3" applyFont="1" applyBorder="1" applyAlignment="1" applyProtection="1">
      <alignment horizontal="left"/>
      <protection locked="0"/>
    </xf>
    <xf numFmtId="0" fontId="53" fillId="0" borderId="83" xfId="3" applyFont="1" applyBorder="1" applyAlignment="1">
      <alignment vertical="center"/>
    </xf>
    <xf numFmtId="0" fontId="53" fillId="4" borderId="83" xfId="3" applyFont="1" applyFill="1" applyBorder="1" applyAlignment="1">
      <alignment vertical="center"/>
    </xf>
    <xf numFmtId="0" fontId="51" fillId="0" borderId="83" xfId="3" applyFont="1" applyBorder="1" applyAlignment="1">
      <alignment vertical="center"/>
    </xf>
    <xf numFmtId="0" fontId="51" fillId="58" borderId="121" xfId="3" applyFont="1" applyFill="1" applyBorder="1" applyAlignment="1" applyProtection="1">
      <alignment horizontal="left"/>
      <protection locked="0"/>
    </xf>
    <xf numFmtId="9" fontId="50" fillId="57" borderId="79" xfId="4" applyFont="1" applyFill="1" applyBorder="1" applyAlignment="1" applyProtection="1">
      <alignment horizontal="center"/>
      <protection locked="0"/>
    </xf>
    <xf numFmtId="1" fontId="52" fillId="54" borderId="86" xfId="3" applyNumberFormat="1" applyFont="1" applyFill="1" applyBorder="1" applyAlignment="1" applyProtection="1">
      <alignment horizontal="center"/>
      <protection locked="0"/>
    </xf>
    <xf numFmtId="170" fontId="52" fillId="0" borderId="67" xfId="3" applyNumberFormat="1" applyFont="1" applyBorder="1" applyAlignment="1" applyProtection="1">
      <alignment horizontal="right"/>
      <protection locked="0"/>
    </xf>
    <xf numFmtId="0" fontId="51" fillId="0" borderId="68" xfId="3" applyFont="1" applyBorder="1" applyAlignment="1" applyProtection="1">
      <alignment horizontal="left"/>
      <protection locked="0"/>
    </xf>
    <xf numFmtId="0" fontId="51" fillId="34" borderId="68" xfId="3" applyFont="1" applyFill="1" applyBorder="1" applyAlignment="1" applyProtection="1">
      <alignment horizontal="left"/>
      <protection locked="0"/>
    </xf>
    <xf numFmtId="170" fontId="50" fillId="0" borderId="84" xfId="3" applyNumberFormat="1" applyFont="1" applyBorder="1" applyAlignment="1" applyProtection="1">
      <alignment horizontal="right"/>
      <protection locked="0"/>
    </xf>
    <xf numFmtId="0" fontId="22" fillId="0" borderId="133" xfId="3" applyFont="1" applyBorder="1" applyAlignment="1" applyProtection="1">
      <alignment horizontal="left"/>
      <protection locked="0"/>
    </xf>
    <xf numFmtId="9" fontId="50" fillId="57" borderId="136" xfId="4" applyFont="1" applyFill="1" applyBorder="1" applyAlignment="1" applyProtection="1">
      <alignment horizontal="center"/>
      <protection locked="0"/>
    </xf>
    <xf numFmtId="0" fontId="51" fillId="0" borderId="131" xfId="3" applyFont="1" applyBorder="1" applyAlignment="1" applyProtection="1">
      <alignment horizontal="left"/>
      <protection locked="0"/>
    </xf>
    <xf numFmtId="1" fontId="50" fillId="55" borderId="142" xfId="4" applyNumberFormat="1" applyFont="1" applyFill="1" applyBorder="1" applyAlignment="1" applyProtection="1">
      <alignment horizontal="center"/>
      <protection locked="0"/>
    </xf>
    <xf numFmtId="0" fontId="14" fillId="54" borderId="84" xfId="3" applyFont="1" applyFill="1" applyBorder="1" applyAlignment="1" applyProtection="1">
      <alignment horizontal="left" wrapText="1"/>
      <protection locked="0"/>
    </xf>
    <xf numFmtId="1" fontId="50" fillId="54" borderId="84" xfId="3" applyNumberFormat="1" applyFont="1" applyFill="1" applyBorder="1" applyAlignment="1" applyProtection="1">
      <alignment horizontal="center"/>
      <protection locked="0"/>
    </xf>
    <xf numFmtId="170" fontId="50" fillId="0" borderId="67" xfId="3" applyNumberFormat="1" applyFont="1" applyBorder="1" applyAlignment="1" applyProtection="1">
      <alignment horizontal="right"/>
      <protection locked="0"/>
    </xf>
    <xf numFmtId="0" fontId="51" fillId="0" borderId="133" xfId="3" applyFont="1" applyBorder="1" applyAlignment="1" applyProtection="1">
      <alignment horizontal="left"/>
      <protection locked="0"/>
    </xf>
    <xf numFmtId="1" fontId="52" fillId="54" borderId="84" xfId="3" applyNumberFormat="1" applyFont="1" applyFill="1" applyBorder="1" applyAlignment="1" applyProtection="1">
      <alignment horizontal="center"/>
      <protection locked="0"/>
    </xf>
    <xf numFmtId="0" fontId="32" fillId="0" borderId="67" xfId="3" applyFont="1" applyBorder="1" applyAlignment="1" applyProtection="1">
      <alignment horizontal="left"/>
      <protection locked="0"/>
    </xf>
    <xf numFmtId="1" fontId="52" fillId="55" borderId="78" xfId="4" applyNumberFormat="1" applyFont="1" applyFill="1" applyBorder="1" applyAlignment="1" applyProtection="1">
      <alignment horizontal="center"/>
      <protection locked="0"/>
    </xf>
    <xf numFmtId="0" fontId="22" fillId="0" borderId="132" xfId="3" applyFont="1" applyBorder="1" applyAlignment="1" applyProtection="1">
      <alignment horizontal="left"/>
      <protection locked="0"/>
    </xf>
    <xf numFmtId="1" fontId="52" fillId="55" borderId="142" xfId="4" applyNumberFormat="1" applyFont="1" applyFill="1" applyBorder="1" applyAlignment="1" applyProtection="1">
      <alignment horizontal="center"/>
      <protection locked="0"/>
    </xf>
    <xf numFmtId="1" fontId="52" fillId="54" borderId="67" xfId="3" applyNumberFormat="1" applyFont="1" applyFill="1" applyBorder="1" applyAlignment="1" applyProtection="1">
      <alignment horizontal="center"/>
      <protection locked="0"/>
    </xf>
    <xf numFmtId="0" fontId="51" fillId="0" borderId="145" xfId="3" applyFont="1" applyBorder="1" applyAlignment="1" applyProtection="1">
      <alignment horizontal="left"/>
      <protection locked="0"/>
    </xf>
    <xf numFmtId="0" fontId="22" fillId="0" borderId="145" xfId="3" applyFont="1" applyBorder="1" applyAlignment="1" applyProtection="1">
      <alignment horizontal="left"/>
      <protection locked="0"/>
    </xf>
    <xf numFmtId="1" fontId="52" fillId="55" borderId="90" xfId="4" applyNumberFormat="1" applyFont="1" applyFill="1" applyBorder="1" applyAlignment="1" applyProtection="1">
      <alignment horizontal="center"/>
      <protection locked="0"/>
    </xf>
    <xf numFmtId="9" fontId="50" fillId="61" borderId="99" xfId="4" applyFont="1" applyFill="1" applyBorder="1" applyAlignment="1" applyProtection="1">
      <alignment horizontal="center"/>
      <protection locked="0"/>
    </xf>
    <xf numFmtId="0" fontId="32" fillId="0" borderId="202" xfId="3" applyFont="1" applyBorder="1" applyAlignment="1" applyProtection="1">
      <alignment horizontal="left"/>
      <protection locked="0"/>
    </xf>
    <xf numFmtId="170" fontId="52" fillId="0" borderId="202" xfId="3" applyNumberFormat="1" applyFont="1" applyBorder="1" applyAlignment="1" applyProtection="1">
      <alignment horizontal="right"/>
      <protection locked="0"/>
    </xf>
    <xf numFmtId="0" fontId="51" fillId="0" borderId="160" xfId="3" applyFont="1" applyBorder="1" applyAlignment="1" applyProtection="1">
      <alignment horizontal="left"/>
      <protection locked="0"/>
    </xf>
    <xf numFmtId="0" fontId="22" fillId="0" borderId="202" xfId="3" applyFont="1" applyBorder="1" applyAlignment="1" applyProtection="1">
      <alignment horizontal="left"/>
      <protection locked="0"/>
    </xf>
    <xf numFmtId="1" fontId="52" fillId="55" borderId="161" xfId="4" applyNumberFormat="1" applyFont="1" applyFill="1" applyBorder="1" applyAlignment="1" applyProtection="1">
      <alignment horizontal="center"/>
      <protection locked="0"/>
    </xf>
    <xf numFmtId="9" fontId="50" fillId="27" borderId="76" xfId="4" applyFont="1" applyFill="1" applyBorder="1" applyAlignment="1" applyProtection="1">
      <alignment horizontal="center"/>
      <protection locked="0"/>
    </xf>
    <xf numFmtId="0" fontId="51" fillId="0" borderId="162" xfId="3" applyFont="1" applyBorder="1" applyAlignment="1" applyProtection="1">
      <alignment horizontal="left"/>
      <protection locked="0"/>
    </xf>
    <xf numFmtId="0" fontId="22" fillId="0" borderId="163" xfId="3" applyFont="1" applyBorder="1" applyAlignment="1" applyProtection="1">
      <alignment horizontal="left"/>
      <protection locked="0"/>
    </xf>
    <xf numFmtId="1" fontId="52" fillId="55" borderId="166" xfId="4" applyNumberFormat="1" applyFont="1" applyFill="1" applyBorder="1" applyAlignment="1" applyProtection="1">
      <alignment horizontal="center"/>
      <protection locked="0"/>
    </xf>
    <xf numFmtId="9" fontId="50" fillId="27" borderId="136" xfId="4" applyFont="1" applyFill="1" applyBorder="1" applyAlignment="1" applyProtection="1">
      <alignment horizontal="center"/>
      <protection locked="0"/>
    </xf>
    <xf numFmtId="0" fontId="25" fillId="62" borderId="202" xfId="3" applyFont="1" applyFill="1" applyBorder="1" applyAlignment="1" applyProtection="1">
      <alignment horizontal="left"/>
      <protection locked="0"/>
    </xf>
    <xf numFmtId="0" fontId="1" fillId="45" borderId="0" xfId="0" applyFont="1" applyFill="1" applyAlignment="1">
      <alignment horizontal="center" vertical="center"/>
    </xf>
    <xf numFmtId="0" fontId="2" fillId="4" borderId="1" xfId="0" applyFont="1" applyFill="1" applyBorder="1" applyAlignment="1">
      <alignment horizontal="center" vertical="center" wrapText="1"/>
    </xf>
    <xf numFmtId="0" fontId="2" fillId="45" borderId="189" xfId="0" applyFont="1" applyFill="1" applyBorder="1" applyAlignment="1">
      <alignment horizontal="center" vertical="center"/>
    </xf>
    <xf numFmtId="0" fontId="2" fillId="45" borderId="1" xfId="0" applyFont="1" applyFill="1" applyBorder="1" applyAlignment="1">
      <alignment horizontal="center" vertical="center"/>
    </xf>
    <xf numFmtId="16" fontId="2" fillId="0" borderId="1" xfId="0" applyNumberFormat="1" applyFont="1" applyBorder="1" applyAlignment="1">
      <alignment horizontal="center" vertical="center"/>
    </xf>
    <xf numFmtId="16" fontId="2" fillId="6" borderId="1" xfId="0" applyNumberFormat="1" applyFont="1" applyFill="1" applyBorder="1" applyAlignment="1">
      <alignment horizontal="center" vertical="center"/>
    </xf>
    <xf numFmtId="16" fontId="5" fillId="4" borderId="0" xfId="0" applyNumberFormat="1" applyFont="1" applyFill="1" applyAlignment="1">
      <alignment horizontal="center" vertical="center"/>
    </xf>
    <xf numFmtId="0" fontId="3" fillId="12" borderId="0" xfId="0" applyFont="1" applyFill="1" applyAlignment="1">
      <alignment horizontal="center"/>
    </xf>
    <xf numFmtId="0" fontId="164" fillId="0" borderId="0" xfId="0" applyFont="1" applyAlignment="1">
      <alignment horizontal="left"/>
    </xf>
    <xf numFmtId="0" fontId="164" fillId="0" borderId="1" xfId="0" applyFont="1" applyBorder="1" applyAlignment="1">
      <alignment horizontal="center" vertical="center"/>
    </xf>
    <xf numFmtId="0" fontId="164" fillId="0" borderId="0" xfId="0" applyFont="1" applyAlignment="1">
      <alignment horizontal="center"/>
    </xf>
    <xf numFmtId="0" fontId="164" fillId="7" borderId="2" xfId="0" applyFont="1" applyFill="1" applyBorder="1" applyAlignment="1">
      <alignment horizontal="center" vertical="center" wrapText="1"/>
    </xf>
    <xf numFmtId="0" fontId="165" fillId="0" borderId="1" xfId="0" applyFont="1" applyBorder="1" applyAlignment="1">
      <alignment horizontal="center" vertical="center"/>
    </xf>
    <xf numFmtId="0" fontId="166" fillId="0" borderId="6" xfId="0" applyFont="1" applyBorder="1" applyAlignment="1">
      <alignment horizontal="left"/>
    </xf>
    <xf numFmtId="0" fontId="167" fillId="50" borderId="16" xfId="0" applyFont="1" applyFill="1" applyBorder="1" applyAlignment="1">
      <alignment horizontal="center" vertical="center" wrapText="1"/>
    </xf>
    <xf numFmtId="0" fontId="167" fillId="50" borderId="17" xfId="0" applyFont="1" applyFill="1" applyBorder="1" applyAlignment="1">
      <alignment horizontal="center" vertical="center" wrapText="1"/>
    </xf>
    <xf numFmtId="0" fontId="168" fillId="4" borderId="17" xfId="0" applyFont="1" applyFill="1" applyBorder="1" applyAlignment="1">
      <alignment horizontal="center" vertical="center" wrapText="1"/>
    </xf>
    <xf numFmtId="0" fontId="168" fillId="45" borderId="20" xfId="0" applyFont="1" applyFill="1" applyBorder="1" applyAlignment="1">
      <alignment horizontal="center" vertical="center"/>
    </xf>
    <xf numFmtId="0" fontId="168" fillId="45" borderId="15" xfId="0" applyFont="1" applyFill="1" applyBorder="1" applyAlignment="1">
      <alignment horizontal="center" vertical="center"/>
    </xf>
    <xf numFmtId="0" fontId="168" fillId="0" borderId="15" xfId="0" applyFont="1" applyBorder="1" applyAlignment="1">
      <alignment horizontal="center" vertical="center"/>
    </xf>
    <xf numFmtId="16" fontId="168" fillId="0" borderId="15" xfId="0" applyNumberFormat="1" applyFont="1" applyBorder="1" applyAlignment="1">
      <alignment horizontal="center" vertical="center"/>
    </xf>
    <xf numFmtId="16" fontId="168" fillId="72" borderId="15" xfId="0" applyNumberFormat="1" applyFont="1" applyFill="1" applyBorder="1" applyAlignment="1">
      <alignment horizontal="center" vertical="center"/>
    </xf>
    <xf numFmtId="0" fontId="168" fillId="72" borderId="15" xfId="0" applyFont="1" applyFill="1" applyBorder="1" applyAlignment="1">
      <alignment horizontal="center" vertical="center"/>
    </xf>
    <xf numFmtId="16" fontId="168" fillId="73" borderId="15" xfId="0" applyNumberFormat="1" applyFont="1" applyFill="1" applyBorder="1" applyAlignment="1">
      <alignment horizontal="center" vertical="center"/>
    </xf>
    <xf numFmtId="0" fontId="168" fillId="40" borderId="20" xfId="0" applyFont="1" applyFill="1" applyBorder="1" applyAlignment="1">
      <alignment horizontal="center" vertical="center"/>
    </xf>
    <xf numFmtId="0" fontId="168" fillId="40" borderId="15" xfId="0" applyFont="1" applyFill="1" applyBorder="1" applyAlignment="1">
      <alignment horizontal="center" vertical="center"/>
    </xf>
    <xf numFmtId="16" fontId="168" fillId="40" borderId="15" xfId="0" applyNumberFormat="1" applyFont="1" applyFill="1" applyBorder="1" applyAlignment="1">
      <alignment horizontal="center" vertical="center"/>
    </xf>
    <xf numFmtId="0" fontId="168" fillId="0" borderId="20" xfId="0" applyFont="1" applyBorder="1" applyAlignment="1">
      <alignment horizontal="center" vertical="center"/>
    </xf>
    <xf numFmtId="0" fontId="8" fillId="74" borderId="0" xfId="0" applyFont="1" applyFill="1" applyAlignment="1">
      <alignment horizontal="center" vertical="center"/>
    </xf>
    <xf numFmtId="0" fontId="3" fillId="74" borderId="0" xfId="0" applyFont="1" applyFill="1" applyAlignment="1">
      <alignment horizontal="center"/>
    </xf>
    <xf numFmtId="0" fontId="3" fillId="74" borderId="0" xfId="0" applyFont="1" applyFill="1"/>
    <xf numFmtId="16" fontId="5" fillId="74" borderId="0" xfId="0" applyNumberFormat="1" applyFont="1" applyFill="1" applyAlignment="1">
      <alignment horizontal="center" vertical="center"/>
    </xf>
    <xf numFmtId="0" fontId="3" fillId="74" borderId="0" xfId="0" applyFont="1" applyFill="1" applyAlignment="1">
      <alignment horizontal="center" vertical="center"/>
    </xf>
    <xf numFmtId="0" fontId="3" fillId="70" borderId="0" xfId="0" applyFont="1" applyFill="1" applyAlignment="1">
      <alignment horizontal="center" vertical="center"/>
    </xf>
    <xf numFmtId="0" fontId="2" fillId="45" borderId="0" xfId="0" applyFont="1" applyFill="1" applyAlignment="1">
      <alignment horizontal="center" vertical="center"/>
    </xf>
    <xf numFmtId="0" fontId="166" fillId="0" borderId="1" xfId="0" applyFont="1" applyBorder="1" applyAlignment="1">
      <alignment horizontal="left"/>
    </xf>
    <xf numFmtId="0" fontId="5" fillId="9" borderId="3" xfId="0" applyFont="1" applyFill="1" applyBorder="1" applyAlignment="1">
      <alignment horizontal="center" vertical="center"/>
    </xf>
    <xf numFmtId="0" fontId="5" fillId="9" borderId="5" xfId="0" applyFont="1" applyFill="1" applyBorder="1" applyAlignment="1">
      <alignment horizontal="center" vertical="center"/>
    </xf>
    <xf numFmtId="0" fontId="5" fillId="9" borderId="4" xfId="0" applyFont="1" applyFill="1" applyBorder="1" applyAlignment="1">
      <alignment horizontal="center" vertical="center"/>
    </xf>
    <xf numFmtId="0" fontId="5" fillId="10" borderId="1" xfId="0" applyFont="1" applyFill="1" applyBorder="1" applyAlignment="1">
      <alignment horizontal="center" vertical="center"/>
    </xf>
    <xf numFmtId="0" fontId="41" fillId="42" borderId="0" xfId="3" applyFont="1" applyFill="1" applyAlignment="1">
      <alignment horizontal="center" vertical="center"/>
    </xf>
    <xf numFmtId="0" fontId="62" fillId="0" borderId="0" xfId="3" applyAlignment="1">
      <alignment horizontal="center" vertical="center"/>
    </xf>
    <xf numFmtId="0" fontId="62" fillId="0" borderId="0" xfId="3"/>
    <xf numFmtId="165" fontId="74" fillId="27" borderId="40" xfId="4" applyNumberFormat="1" applyFont="1" applyFill="1" applyBorder="1" applyAlignment="1">
      <alignment horizontal="center"/>
    </xf>
    <xf numFmtId="165" fontId="74" fillId="27" borderId="41" xfId="4" applyNumberFormat="1" applyFont="1" applyFill="1" applyBorder="1" applyAlignment="1">
      <alignment horizontal="center"/>
    </xf>
    <xf numFmtId="165" fontId="75" fillId="27" borderId="41" xfId="4" applyNumberFormat="1" applyFont="1" applyFill="1" applyBorder="1" applyAlignment="1">
      <alignment horizontal="center"/>
    </xf>
    <xf numFmtId="0" fontId="81" fillId="0" borderId="0" xfId="3" applyFont="1" applyAlignment="1">
      <alignment horizontal="right"/>
    </xf>
    <xf numFmtId="0" fontId="112" fillId="52" borderId="41" xfId="3" applyFont="1" applyFill="1" applyBorder="1" applyAlignment="1">
      <alignment horizontal="center"/>
    </xf>
    <xf numFmtId="0" fontId="112" fillId="52" borderId="60" xfId="3" applyFont="1" applyFill="1" applyBorder="1" applyAlignment="1">
      <alignment horizontal="center"/>
    </xf>
    <xf numFmtId="0" fontId="100" fillId="0" borderId="0" xfId="3" applyFont="1" applyAlignment="1">
      <alignment horizontal="right"/>
    </xf>
    <xf numFmtId="3" fontId="42" fillId="0" borderId="0" xfId="3" applyNumberFormat="1" applyFont="1" applyAlignment="1">
      <alignment horizontal="center" vertical="center"/>
    </xf>
    <xf numFmtId="3" fontId="97" fillId="0" borderId="0" xfId="3" applyNumberFormat="1" applyFont="1" applyAlignment="1">
      <alignment horizontal="center" vertical="center"/>
    </xf>
    <xf numFmtId="0" fontId="97" fillId="0" borderId="0" xfId="3" applyFont="1" applyAlignment="1">
      <alignment horizontal="center" vertical="center"/>
    </xf>
    <xf numFmtId="165" fontId="97" fillId="0" borderId="0" xfId="4" applyNumberFormat="1" applyFont="1" applyAlignment="1">
      <alignment horizontal="center" vertical="center"/>
    </xf>
    <xf numFmtId="3" fontId="68" fillId="52" borderId="44" xfId="3" applyNumberFormat="1" applyFont="1" applyFill="1" applyBorder="1" applyAlignment="1">
      <alignment horizontal="center"/>
    </xf>
    <xf numFmtId="3" fontId="68" fillId="52" borderId="0" xfId="3" applyNumberFormat="1" applyFont="1" applyFill="1" applyAlignment="1">
      <alignment horizontal="center"/>
    </xf>
    <xf numFmtId="0" fontId="42" fillId="0" borderId="0" xfId="3" applyFont="1" applyAlignment="1">
      <alignment horizontal="center" vertical="center"/>
    </xf>
    <xf numFmtId="165" fontId="81" fillId="52" borderId="52" xfId="4" applyNumberFormat="1" applyFont="1" applyFill="1" applyBorder="1" applyAlignment="1">
      <alignment horizontal="center"/>
    </xf>
    <xf numFmtId="0" fontId="68" fillId="52" borderId="41" xfId="3" applyFont="1" applyFill="1" applyBorder="1" applyAlignment="1">
      <alignment horizontal="center"/>
    </xf>
    <xf numFmtId="0" fontId="112" fillId="52" borderId="59" xfId="3" applyFont="1" applyFill="1" applyBorder="1" applyAlignment="1">
      <alignment horizontal="center"/>
    </xf>
    <xf numFmtId="169" fontId="98" fillId="52" borderId="197" xfId="3" applyNumberFormat="1" applyFont="1" applyFill="1" applyBorder="1" applyAlignment="1">
      <alignment horizontal="center" vertical="center" textRotation="90"/>
    </xf>
    <xf numFmtId="169" fontId="65" fillId="52" borderId="191" xfId="3" applyNumberFormat="1" applyFont="1" applyFill="1" applyBorder="1" applyAlignment="1">
      <alignment horizontal="center" vertical="center" textRotation="90"/>
    </xf>
    <xf numFmtId="169" fontId="65" fillId="52" borderId="196" xfId="3" applyNumberFormat="1" applyFont="1" applyFill="1" applyBorder="1" applyAlignment="1">
      <alignment horizontal="center" vertical="center" textRotation="90"/>
    </xf>
    <xf numFmtId="165" fontId="81" fillId="52" borderId="62" xfId="4" applyNumberFormat="1" applyFont="1" applyFill="1" applyBorder="1" applyAlignment="1">
      <alignment horizontal="center"/>
    </xf>
    <xf numFmtId="0" fontId="115" fillId="0" borderId="0" xfId="3" applyFont="1" applyAlignment="1">
      <alignment horizontal="center"/>
    </xf>
    <xf numFmtId="169" fontId="98" fillId="52" borderId="191" xfId="3" applyNumberFormat="1" applyFont="1" applyFill="1" applyBorder="1" applyAlignment="1">
      <alignment horizontal="center" vertical="center" textRotation="90"/>
    </xf>
    <xf numFmtId="165" fontId="41" fillId="52" borderId="51" xfId="4" applyNumberFormat="1" applyFont="1" applyFill="1" applyBorder="1" applyAlignment="1">
      <alignment horizontal="center"/>
    </xf>
    <xf numFmtId="165" fontId="41" fillId="52" borderId="52" xfId="4" applyNumberFormat="1" applyFont="1" applyFill="1" applyBorder="1" applyAlignment="1">
      <alignment horizontal="center"/>
    </xf>
    <xf numFmtId="165" fontId="81" fillId="52" borderId="61" xfId="4" applyNumberFormat="1" applyFont="1" applyFill="1" applyBorder="1" applyAlignment="1">
      <alignment horizontal="center"/>
    </xf>
    <xf numFmtId="169" fontId="98" fillId="52" borderId="198" xfId="3" applyNumberFormat="1" applyFont="1" applyFill="1" applyBorder="1" applyAlignment="1">
      <alignment horizontal="center" vertical="center" textRotation="90"/>
    </xf>
    <xf numFmtId="169" fontId="98" fillId="52" borderId="199" xfId="3" applyNumberFormat="1" applyFont="1" applyFill="1" applyBorder="1" applyAlignment="1">
      <alignment horizontal="center" vertical="center" textRotation="90"/>
    </xf>
    <xf numFmtId="169" fontId="118" fillId="42" borderId="200" xfId="3" applyNumberFormat="1" applyFont="1" applyFill="1" applyBorder="1" applyAlignment="1">
      <alignment horizontal="center" vertical="center" textRotation="90"/>
    </xf>
    <xf numFmtId="169" fontId="118" fillId="42" borderId="191" xfId="3" applyNumberFormat="1" applyFont="1" applyFill="1" applyBorder="1" applyAlignment="1">
      <alignment horizontal="center" vertical="center" textRotation="90"/>
    </xf>
    <xf numFmtId="169" fontId="118" fillId="42" borderId="195" xfId="3" applyNumberFormat="1" applyFont="1" applyFill="1" applyBorder="1" applyAlignment="1">
      <alignment horizontal="center" vertical="center" textRotation="90"/>
    </xf>
    <xf numFmtId="169" fontId="98" fillId="52" borderId="196" xfId="3" applyNumberFormat="1" applyFont="1" applyFill="1" applyBorder="1" applyAlignment="1">
      <alignment horizontal="center" vertical="center" textRotation="90"/>
    </xf>
    <xf numFmtId="0" fontId="1" fillId="9" borderId="2" xfId="0" applyFont="1" applyFill="1" applyBorder="1" applyAlignment="1">
      <alignment horizontal="center" vertical="center"/>
    </xf>
    <xf numFmtId="0" fontId="5" fillId="0" borderId="0" xfId="0" applyFont="1" applyAlignment="1">
      <alignment horizontal="center" vertical="center"/>
    </xf>
    <xf numFmtId="0" fontId="5" fillId="3" borderId="21" xfId="0" applyFont="1" applyFill="1" applyBorder="1" applyAlignment="1">
      <alignment horizontal="center" vertical="center"/>
    </xf>
    <xf numFmtId="0" fontId="5" fillId="3" borderId="2" xfId="0" applyFont="1" applyFill="1" applyBorder="1" applyAlignment="1">
      <alignment horizontal="center" vertical="center"/>
    </xf>
    <xf numFmtId="0" fontId="5" fillId="31" borderId="22" xfId="0" applyFont="1" applyFill="1" applyBorder="1" applyAlignment="1">
      <alignment horizontal="center" vertical="center"/>
    </xf>
    <xf numFmtId="0" fontId="5" fillId="31" borderId="23" xfId="0" applyFont="1" applyFill="1" applyBorder="1" applyAlignment="1">
      <alignment horizontal="center" vertical="center"/>
    </xf>
    <xf numFmtId="0" fontId="5" fillId="31" borderId="21" xfId="0" applyFont="1" applyFill="1" applyBorder="1" applyAlignment="1">
      <alignment horizontal="center" vertical="center"/>
    </xf>
    <xf numFmtId="0" fontId="5" fillId="36" borderId="22" xfId="0" applyFont="1" applyFill="1" applyBorder="1" applyAlignment="1">
      <alignment horizontal="center" vertical="center"/>
    </xf>
    <xf numFmtId="0" fontId="5" fillId="36" borderId="23" xfId="0" applyFont="1" applyFill="1" applyBorder="1" applyAlignment="1">
      <alignment horizontal="center" vertical="center"/>
    </xf>
    <xf numFmtId="0" fontId="5" fillId="36" borderId="21" xfId="0" applyFont="1" applyFill="1" applyBorder="1" applyAlignment="1">
      <alignment horizontal="center" vertical="center"/>
    </xf>
    <xf numFmtId="0" fontId="58" fillId="12" borderId="5" xfId="2" applyFont="1" applyFill="1" applyBorder="1" applyAlignment="1">
      <alignment horizontal="center" vertical="center"/>
    </xf>
    <xf numFmtId="0" fontId="58" fillId="12" borderId="4" xfId="2" applyFont="1" applyFill="1" applyBorder="1" applyAlignment="1">
      <alignment horizontal="center" vertical="center"/>
    </xf>
    <xf numFmtId="0" fontId="161" fillId="63" borderId="18" xfId="0" applyFont="1" applyFill="1" applyBorder="1" applyAlignment="1">
      <alignment horizontal="center" vertical="center" wrapText="1"/>
    </xf>
    <xf numFmtId="0" fontId="161" fillId="63" borderId="20" xfId="0" applyFont="1" applyFill="1" applyBorder="1" applyAlignment="1">
      <alignment horizontal="center" vertical="center" wrapText="1"/>
    </xf>
    <xf numFmtId="0" fontId="161" fillId="67" borderId="184" xfId="0" applyFont="1" applyFill="1" applyBorder="1" applyAlignment="1">
      <alignment horizontal="center" vertical="center" wrapText="1"/>
    </xf>
    <xf numFmtId="0" fontId="161" fillId="67" borderId="182" xfId="0" applyFont="1" applyFill="1" applyBorder="1" applyAlignment="1">
      <alignment horizontal="center" vertical="center" wrapText="1"/>
    </xf>
    <xf numFmtId="0" fontId="161" fillId="67" borderId="17" xfId="0" applyFont="1" applyFill="1" applyBorder="1" applyAlignment="1">
      <alignment horizontal="center" vertical="center" wrapText="1"/>
    </xf>
    <xf numFmtId="0" fontId="161" fillId="63" borderId="183" xfId="0" applyFont="1" applyFill="1" applyBorder="1" applyAlignment="1">
      <alignment horizontal="center" vertical="center" wrapText="1"/>
    </xf>
    <xf numFmtId="0" fontId="161" fillId="64" borderId="184" xfId="0" applyFont="1" applyFill="1" applyBorder="1" applyAlignment="1">
      <alignment horizontal="center" vertical="center" wrapText="1"/>
    </xf>
    <xf numFmtId="0" fontId="161" fillId="64" borderId="182" xfId="0" applyFont="1" applyFill="1" applyBorder="1" applyAlignment="1">
      <alignment horizontal="center" vertical="center" wrapText="1"/>
    </xf>
    <xf numFmtId="0" fontId="161" fillId="64" borderId="17" xfId="0" applyFont="1" applyFill="1" applyBorder="1" applyAlignment="1">
      <alignment horizontal="center" vertical="center" wrapText="1"/>
    </xf>
    <xf numFmtId="0" fontId="161" fillId="65" borderId="184" xfId="0" applyFont="1" applyFill="1" applyBorder="1" applyAlignment="1">
      <alignment horizontal="center" vertical="center" wrapText="1"/>
    </xf>
    <xf numFmtId="0" fontId="161" fillId="65" borderId="182" xfId="0" applyFont="1" applyFill="1" applyBorder="1" applyAlignment="1">
      <alignment horizontal="center" vertical="center" wrapText="1"/>
    </xf>
    <xf numFmtId="0" fontId="161" fillId="65" borderId="17" xfId="0" applyFont="1" applyFill="1" applyBorder="1" applyAlignment="1">
      <alignment horizontal="center" vertical="center" wrapText="1"/>
    </xf>
    <xf numFmtId="0" fontId="161" fillId="66" borderId="184" xfId="0" applyFont="1" applyFill="1" applyBorder="1" applyAlignment="1">
      <alignment horizontal="center" vertical="center" wrapText="1"/>
    </xf>
    <xf numFmtId="0" fontId="161" fillId="66" borderId="182" xfId="0" applyFont="1" applyFill="1" applyBorder="1" applyAlignment="1">
      <alignment horizontal="center" vertical="center" wrapText="1"/>
    </xf>
    <xf numFmtId="0" fontId="161" fillId="66" borderId="17" xfId="0" applyFont="1" applyFill="1" applyBorder="1" applyAlignment="1">
      <alignment horizontal="center" vertical="center" wrapText="1"/>
    </xf>
    <xf numFmtId="0" fontId="161" fillId="71" borderId="184" xfId="0" applyFont="1" applyFill="1" applyBorder="1" applyAlignment="1">
      <alignment horizontal="center" vertical="center" wrapText="1"/>
    </xf>
    <xf numFmtId="0" fontId="161" fillId="71" borderId="182" xfId="0" applyFont="1" applyFill="1" applyBorder="1" applyAlignment="1">
      <alignment horizontal="center" vertical="center" wrapText="1"/>
    </xf>
    <xf numFmtId="0" fontId="161" fillId="71" borderId="17" xfId="0" applyFont="1" applyFill="1" applyBorder="1" applyAlignment="1">
      <alignment horizontal="center" vertical="center" wrapText="1"/>
    </xf>
    <xf numFmtId="0" fontId="161" fillId="68" borderId="184" xfId="0" applyFont="1" applyFill="1" applyBorder="1" applyAlignment="1">
      <alignment horizontal="center" vertical="center" wrapText="1"/>
    </xf>
    <xf numFmtId="0" fontId="161" fillId="68" borderId="182" xfId="0" applyFont="1" applyFill="1" applyBorder="1" applyAlignment="1">
      <alignment horizontal="center" vertical="center" wrapText="1"/>
    </xf>
    <xf numFmtId="0" fontId="161" fillId="68" borderId="17" xfId="0" applyFont="1" applyFill="1" applyBorder="1" applyAlignment="1">
      <alignment horizontal="center" vertical="center" wrapText="1"/>
    </xf>
    <xf numFmtId="0" fontId="161" fillId="69" borderId="184" xfId="0" applyFont="1" applyFill="1" applyBorder="1" applyAlignment="1">
      <alignment horizontal="center" vertical="center" wrapText="1"/>
    </xf>
    <xf numFmtId="0" fontId="161" fillId="69" borderId="182" xfId="0" applyFont="1" applyFill="1" applyBorder="1" applyAlignment="1">
      <alignment horizontal="center" vertical="center" wrapText="1"/>
    </xf>
    <xf numFmtId="0" fontId="161" fillId="69" borderId="17" xfId="0" applyFont="1" applyFill="1" applyBorder="1" applyAlignment="1">
      <alignment horizontal="center" vertical="center" wrapText="1"/>
    </xf>
    <xf numFmtId="0" fontId="161" fillId="70" borderId="184" xfId="0" applyFont="1" applyFill="1" applyBorder="1" applyAlignment="1">
      <alignment horizontal="center" vertical="center" wrapText="1"/>
    </xf>
    <xf numFmtId="0" fontId="161" fillId="70" borderId="182" xfId="0" applyFont="1" applyFill="1" applyBorder="1" applyAlignment="1">
      <alignment horizontal="center" vertical="center" wrapText="1"/>
    </xf>
    <xf numFmtId="0" fontId="161" fillId="70" borderId="17" xfId="0" applyFont="1" applyFill="1" applyBorder="1" applyAlignment="1">
      <alignment horizontal="center" vertical="center" wrapText="1"/>
    </xf>
    <xf numFmtId="0" fontId="13" fillId="0" borderId="18" xfId="0" applyFont="1" applyBorder="1" applyAlignment="1">
      <alignment vertical="center" wrapText="1"/>
    </xf>
    <xf numFmtId="0" fontId="13" fillId="0" borderId="19" xfId="0" applyFont="1" applyBorder="1" applyAlignment="1">
      <alignment vertical="center" wrapText="1"/>
    </xf>
    <xf numFmtId="0" fontId="13" fillId="0" borderId="20" xfId="0" applyFont="1" applyBorder="1" applyAlignment="1">
      <alignment vertical="center" wrapText="1"/>
    </xf>
    <xf numFmtId="0" fontId="17" fillId="0" borderId="0" xfId="0" applyFont="1" applyAlignment="1">
      <alignment horizontal="center" vertical="center" wrapText="1"/>
    </xf>
    <xf numFmtId="0" fontId="1" fillId="45" borderId="0" xfId="0" applyFont="1" applyFill="1" applyAlignment="1">
      <alignment horizontal="left" vertical="center"/>
    </xf>
    <xf numFmtId="0" fontId="25" fillId="75"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169" fillId="50" borderId="1" xfId="0" applyFont="1" applyFill="1" applyBorder="1" applyAlignment="1">
      <alignment horizontal="center" vertical="center" wrapText="1"/>
    </xf>
    <xf numFmtId="0" fontId="169" fillId="50" borderId="4" xfId="0" applyFont="1" applyFill="1" applyBorder="1" applyAlignment="1">
      <alignment horizontal="center" vertical="center" wrapText="1"/>
    </xf>
    <xf numFmtId="0" fontId="1" fillId="4" borderId="1" xfId="0" applyFont="1" applyFill="1" applyBorder="1" applyAlignment="1">
      <alignment horizontal="center" vertical="center" wrapText="1"/>
    </xf>
  </cellXfs>
  <cellStyles count="6">
    <cellStyle name="Comma 2" xfId="5" xr:uid="{30816792-6B80-4E2D-8B85-679B6CE322A4}"/>
    <cellStyle name="Hyperlink" xfId="1" builtinId="8"/>
    <cellStyle name="Normal" xfId="0" builtinId="0"/>
    <cellStyle name="Normal 2" xfId="3" xr:uid="{80FE0E32-87F8-4B83-BFAB-AAFCF2289352}"/>
    <cellStyle name="Normal 7 3" xfId="2" xr:uid="{62E443E8-F08C-426D-8E9B-8A0FA2FD8C1C}"/>
    <cellStyle name="Percent 2" xfId="4" xr:uid="{00196C00-CACE-445C-8355-59EDEC6DB455}"/>
  </cellStyles>
  <dxfs count="162">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indexed="23"/>
        </patternFill>
      </fill>
    </dxf>
    <dxf>
      <fill>
        <gradientFill degree="90">
          <stop position="0">
            <color rgb="FFFFC000"/>
          </stop>
          <stop position="1">
            <color theme="0" tint="-0.25098422193060094"/>
          </stop>
        </gradientFill>
      </fill>
    </dxf>
    <dxf>
      <font>
        <condense val="0"/>
        <extend val="0"/>
        <color auto="1"/>
      </font>
      <fill>
        <patternFill>
          <bgColor rgb="FFC00000"/>
        </patternFill>
      </fill>
    </dxf>
    <dxf>
      <fill>
        <patternFill>
          <bgColor indexed="23"/>
        </patternFill>
      </fill>
    </dxf>
    <dxf>
      <fill>
        <gradientFill degree="90">
          <stop position="0">
            <color rgb="FFFFC000"/>
          </stop>
          <stop position="1">
            <color theme="0" tint="-0.25098422193060094"/>
          </stop>
        </gradientFill>
      </fill>
    </dxf>
    <dxf>
      <font>
        <condense val="0"/>
        <extend val="0"/>
        <color auto="1"/>
      </font>
      <fill>
        <patternFill>
          <bgColor rgb="FFC00000"/>
        </patternFill>
      </fill>
    </dxf>
    <dxf>
      <fill>
        <patternFill>
          <bgColor indexed="63"/>
        </patternFill>
      </fill>
    </dxf>
    <dxf>
      <fill>
        <patternFill>
          <bgColor rgb="FFFFC000"/>
        </patternFill>
      </fill>
    </dxf>
    <dxf>
      <font>
        <color rgb="FF9C0006"/>
      </font>
      <fill>
        <patternFill>
          <bgColor rgb="FFFFC7CE"/>
        </patternFill>
      </fill>
    </dxf>
    <dxf>
      <font>
        <color rgb="FF9C0006"/>
      </font>
      <fill>
        <patternFill>
          <bgColor rgb="FFFFC7CE"/>
        </patternFill>
      </fill>
    </dxf>
    <dxf>
      <font>
        <b/>
        <i val="0"/>
        <color theme="1"/>
      </font>
      <fill>
        <patternFill>
          <bgColor rgb="FFFFC000"/>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b/>
        <i val="0"/>
        <color theme="0"/>
      </font>
      <fill>
        <patternFill>
          <bgColor theme="1" tint="0.499984740745262"/>
        </patternFill>
      </fill>
    </dxf>
    <dxf>
      <font>
        <b/>
        <i val="0"/>
        <color theme="1"/>
      </font>
      <fill>
        <patternFill>
          <bgColor theme="6" tint="0.39994506668294322"/>
        </patternFill>
      </fill>
    </dxf>
    <dxf>
      <font>
        <b/>
        <i val="0"/>
        <color theme="1"/>
      </font>
      <fill>
        <patternFill>
          <bgColor theme="6" tint="0.39994506668294322"/>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b/>
        <i val="0"/>
        <color theme="1"/>
      </font>
      <fill>
        <patternFill>
          <bgColor rgb="FFFFC000"/>
        </patternFill>
      </fill>
    </dxf>
    <dxf>
      <font>
        <color rgb="FF9C0006"/>
      </font>
      <fill>
        <patternFill>
          <bgColor rgb="FFFFC7CE"/>
        </patternFill>
      </fill>
    </dxf>
    <dxf>
      <font>
        <color rgb="FF9C0006"/>
      </font>
      <fill>
        <patternFill>
          <bgColor rgb="FFFFC7CE"/>
        </patternFill>
      </fill>
    </dxf>
    <dxf>
      <font>
        <b/>
        <i val="0"/>
        <color theme="0"/>
      </font>
      <fill>
        <patternFill>
          <bgColor theme="1" tint="0.14996795556505021"/>
        </patternFill>
      </fill>
    </dxf>
    <dxf>
      <font>
        <color rgb="FF006100"/>
      </font>
      <fill>
        <patternFill>
          <bgColor rgb="FFC6EFCE"/>
        </patternFill>
      </fill>
    </dxf>
    <dxf>
      <font>
        <b/>
        <i val="0"/>
        <color theme="0"/>
      </font>
      <fill>
        <patternFill>
          <bgColor theme="2" tint="-0.499984740745262"/>
        </patternFill>
      </fill>
    </dxf>
    <dxf>
      <font>
        <b/>
        <i val="0"/>
        <color theme="1"/>
      </font>
      <fill>
        <patternFill>
          <bgColor theme="6" tint="0.39994506668294322"/>
        </patternFill>
      </fill>
    </dxf>
    <dxf>
      <font>
        <b/>
        <i val="0"/>
        <color theme="1"/>
      </font>
      <fill>
        <patternFill>
          <bgColor theme="6" tint="0.39994506668294322"/>
        </patternFill>
      </fill>
    </dxf>
    <dxf>
      <font>
        <b/>
        <i val="0"/>
        <color theme="0"/>
      </font>
      <fill>
        <patternFill>
          <bgColor theme="1"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color rgb="FF9C0006"/>
      </font>
      <fill>
        <patternFill>
          <bgColor rgb="FFFFC7CE"/>
        </patternFill>
      </fill>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
      <font>
        <b/>
        <i val="0"/>
        <color theme="1"/>
      </font>
      <fill>
        <patternFill patternType="solid">
          <bgColor theme="0" tint="-4.9989318521683403E-2"/>
        </patternFill>
      </fill>
      <border>
        <left style="thin">
          <color theme="1"/>
        </left>
        <right style="thin">
          <color theme="1"/>
        </right>
        <top style="thin">
          <color theme="1"/>
        </top>
        <bottom style="thin">
          <color theme="1"/>
        </bottom>
      </border>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cid:image002.png@01DCB311.C24F5FF0" TargetMode="External"/><Relationship Id="rId2" Type="http://schemas.openxmlformats.org/officeDocument/2006/relationships/image" Target="cid:image006.png@01DCB1A4.BF88D1C0" TargetMode="External"/><Relationship Id="rId1" Type="http://schemas.openxmlformats.org/officeDocument/2006/relationships/image" Target="../media/image5.png"/><Relationship Id="rId4" Type="http://schemas.openxmlformats.org/officeDocument/2006/relationships/image" Target="cid:image003.png@01DCB598.91D84B00" TargetMode="External"/></Relationships>
</file>

<file path=xl/drawings/drawing1.xml><?xml version="1.0" encoding="utf-8"?>
<xdr:wsDr xmlns:xdr="http://schemas.openxmlformats.org/drawingml/2006/spreadsheetDrawing" xmlns:a="http://schemas.openxmlformats.org/drawingml/2006/main">
  <xdr:oneCellAnchor>
    <xdr:from>
      <xdr:col>0</xdr:col>
      <xdr:colOff>55435</xdr:colOff>
      <xdr:row>181</xdr:row>
      <xdr:rowOff>91609</xdr:rowOff>
    </xdr:from>
    <xdr:ext cx="893587" cy="276033"/>
    <xdr:pic>
      <xdr:nvPicPr>
        <xdr:cNvPr id="2" name="Picture 2" descr="Our Businesses - Optum Overview - UHG">
          <a:extLst>
            <a:ext uri="{FF2B5EF4-FFF2-40B4-BE49-F238E27FC236}">
              <a16:creationId xmlns:a16="http://schemas.microsoft.com/office/drawing/2014/main" id="{9E4A2102-9517-4807-A00F-E6C89465A3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 y="91609"/>
          <a:ext cx="893587" cy="276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122</xdr:col>
      <xdr:colOff>9525</xdr:colOff>
      <xdr:row>4</xdr:row>
      <xdr:rowOff>161924</xdr:rowOff>
    </xdr:from>
    <xdr:to>
      <xdr:col>186</xdr:col>
      <xdr:colOff>9527</xdr:colOff>
      <xdr:row>6</xdr:row>
      <xdr:rowOff>123824</xdr:rowOff>
    </xdr:to>
    <xdr:sp macro="" textlink="">
      <xdr:nvSpPr>
        <xdr:cNvPr id="3" name="TextBox 2">
          <a:extLst>
            <a:ext uri="{FF2B5EF4-FFF2-40B4-BE49-F238E27FC236}">
              <a16:creationId xmlns:a16="http://schemas.microsoft.com/office/drawing/2014/main" id="{0AF1104B-20CA-4150-9945-4DE2287B9421}"/>
            </a:ext>
          </a:extLst>
        </xdr:cNvPr>
        <xdr:cNvSpPr txBox="1"/>
      </xdr:nvSpPr>
      <xdr:spPr>
        <a:xfrm>
          <a:off x="16081375" y="390524"/>
          <a:ext cx="2032002"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2"/>
          <a:r>
            <a:rPr lang="en-US" sz="1200" b="1">
              <a:solidFill>
                <a:schemeClr val="tx1"/>
              </a:solidFill>
            </a:rPr>
            <a:t>SUMMARY</a:t>
          </a:r>
        </a:p>
      </xdr:txBody>
    </xdr:sp>
    <xdr:clientData/>
  </xdr:twoCellAnchor>
  <xdr:twoCellAnchor editAs="oneCell">
    <xdr:from>
      <xdr:col>183</xdr:col>
      <xdr:colOff>0</xdr:colOff>
      <xdr:row>4</xdr:row>
      <xdr:rowOff>85725</xdr:rowOff>
    </xdr:from>
    <xdr:to>
      <xdr:col>184</xdr:col>
      <xdr:colOff>0</xdr:colOff>
      <xdr:row>142</xdr:row>
      <xdr:rowOff>133350</xdr:rowOff>
    </xdr:to>
    <xdr:pic>
      <xdr:nvPicPr>
        <xdr:cNvPr id="4" name="Picture 3" descr="Arrow Right Circle&quot; Icon - Download for free – Iconduck">
          <a:extLst>
            <a:ext uri="{FF2B5EF4-FFF2-40B4-BE49-F238E27FC236}">
              <a16:creationId xmlns:a16="http://schemas.microsoft.com/office/drawing/2014/main" id="{6C93A8FB-8172-45E1-A3EB-9DC739FDCA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08600" y="314325"/>
          <a:ext cx="517525" cy="46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264</xdr:col>
      <xdr:colOff>7266</xdr:colOff>
      <xdr:row>3</xdr:row>
      <xdr:rowOff>1</xdr:rowOff>
    </xdr:from>
    <xdr:to>
      <xdr:col>266</xdr:col>
      <xdr:colOff>54</xdr:colOff>
      <xdr:row>142</xdr:row>
      <xdr:rowOff>66675</xdr:rowOff>
    </xdr:to>
    <xdr:pic>
      <xdr:nvPicPr>
        <xdr:cNvPr id="5" name="Picture 4">
          <a:extLst>
            <a:ext uri="{FF2B5EF4-FFF2-40B4-BE49-F238E27FC236}">
              <a16:creationId xmlns:a16="http://schemas.microsoft.com/office/drawing/2014/main" id="{E68732BD-BD40-4F21-9727-12B2DD77A22B}"/>
            </a:ext>
          </a:extLst>
        </xdr:cNvPr>
        <xdr:cNvPicPr>
          <a:picLocks noChangeAspect="1"/>
        </xdr:cNvPicPr>
      </xdr:nvPicPr>
      <xdr:blipFill>
        <a:blip xmlns:r="http://schemas.openxmlformats.org/officeDocument/2006/relationships" r:embed="rId2"/>
        <a:stretch>
          <a:fillRect/>
        </a:stretch>
      </xdr:blipFill>
      <xdr:spPr>
        <a:xfrm>
          <a:off x="20587616" y="38101"/>
          <a:ext cx="837338"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91721</xdr:colOff>
      <xdr:row>96</xdr:row>
      <xdr:rowOff>55323</xdr:rowOff>
    </xdr:from>
    <xdr:to>
      <xdr:col>0</xdr:col>
      <xdr:colOff>985308</xdr:colOff>
      <xdr:row>97</xdr:row>
      <xdr:rowOff>168070</xdr:rowOff>
    </xdr:to>
    <xdr:pic>
      <xdr:nvPicPr>
        <xdr:cNvPr id="2" name="Picture 1" descr="Our Businesses - Optum Overview - UHG">
          <a:extLst>
            <a:ext uri="{FF2B5EF4-FFF2-40B4-BE49-F238E27FC236}">
              <a16:creationId xmlns:a16="http://schemas.microsoft.com/office/drawing/2014/main" id="{B9407473-B656-4FDA-B8FF-44FE4AD890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721" y="55323"/>
          <a:ext cx="893587" cy="277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91721</xdr:colOff>
      <xdr:row>96</xdr:row>
      <xdr:rowOff>55323</xdr:rowOff>
    </xdr:from>
    <xdr:to>
      <xdr:col>0</xdr:col>
      <xdr:colOff>985308</xdr:colOff>
      <xdr:row>97</xdr:row>
      <xdr:rowOff>168070</xdr:rowOff>
    </xdr:to>
    <xdr:pic>
      <xdr:nvPicPr>
        <xdr:cNvPr id="2" name="Picture 1" descr="Our Businesses - Optum Overview - UHG">
          <a:extLst>
            <a:ext uri="{FF2B5EF4-FFF2-40B4-BE49-F238E27FC236}">
              <a16:creationId xmlns:a16="http://schemas.microsoft.com/office/drawing/2014/main" id="{318E2789-9B0A-4DCC-8B43-1747695349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721" y="17263823"/>
          <a:ext cx="893587" cy="277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54</xdr:col>
      <xdr:colOff>30115</xdr:colOff>
      <xdr:row>0</xdr:row>
      <xdr:rowOff>219075</xdr:rowOff>
    </xdr:from>
    <xdr:to>
      <xdr:col>55</xdr:col>
      <xdr:colOff>17993</xdr:colOff>
      <xdr:row>8</xdr:row>
      <xdr:rowOff>95250</xdr:rowOff>
    </xdr:to>
    <xdr:sp macro="" textlink="">
      <xdr:nvSpPr>
        <xdr:cNvPr id="2" name="Rectangle: Rounded Corners 1">
          <a:extLst>
            <a:ext uri="{FF2B5EF4-FFF2-40B4-BE49-F238E27FC236}">
              <a16:creationId xmlns:a16="http://schemas.microsoft.com/office/drawing/2014/main" id="{D7729587-0E39-9912-F821-6D7AF5FFBA6D}"/>
            </a:ext>
          </a:extLst>
        </xdr:cNvPr>
        <xdr:cNvSpPr/>
      </xdr:nvSpPr>
      <xdr:spPr>
        <a:xfrm>
          <a:off x="33729565" y="219075"/>
          <a:ext cx="568903" cy="1581150"/>
        </a:xfrm>
        <a:prstGeom prst="roundRect">
          <a:avLst/>
        </a:prstGeom>
        <a:noFill/>
        <a:ln w="57150">
          <a:solidFill>
            <a:srgbClr val="FF0000"/>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600075</xdr:colOff>
      <xdr:row>1</xdr:row>
      <xdr:rowOff>0</xdr:rowOff>
    </xdr:from>
    <xdr:to>
      <xdr:col>0</xdr:col>
      <xdr:colOff>600075</xdr:colOff>
      <xdr:row>9</xdr:row>
      <xdr:rowOff>101600</xdr:rowOff>
    </xdr:to>
    <xdr:pic>
      <xdr:nvPicPr>
        <xdr:cNvPr id="2" name="Picture 1" descr="image">
          <a:extLst>
            <a:ext uri="{FF2B5EF4-FFF2-40B4-BE49-F238E27FC236}">
              <a16:creationId xmlns:a16="http://schemas.microsoft.com/office/drawing/2014/main" id="{0F6BEAB2-F6A3-466F-AA35-7AEA22B430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900" y="381000"/>
          <a:ext cx="0" cy="1673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152400</xdr:colOff>
      <xdr:row>1</xdr:row>
      <xdr:rowOff>152400</xdr:rowOff>
    </xdr:to>
    <xdr:pic>
      <xdr:nvPicPr>
        <xdr:cNvPr id="2" name="Picture 1" descr="​xlsx icon">
          <a:extLst>
            <a:ext uri="{FF2B5EF4-FFF2-40B4-BE49-F238E27FC236}">
              <a16:creationId xmlns:a16="http://schemas.microsoft.com/office/drawing/2014/main" id="{B25A8309-D643-36D4-8FA0-A32F73E9158A}"/>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035800" y="1778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2</xdr:row>
      <xdr:rowOff>0</xdr:rowOff>
    </xdr:from>
    <xdr:to>
      <xdr:col>8</xdr:col>
      <xdr:colOff>152400</xdr:colOff>
      <xdr:row>2</xdr:row>
      <xdr:rowOff>152400</xdr:rowOff>
    </xdr:to>
    <xdr:pic>
      <xdr:nvPicPr>
        <xdr:cNvPr id="3" name="Picture 2" descr="​xlsx icon">
          <a:extLst>
            <a:ext uri="{FF2B5EF4-FFF2-40B4-BE49-F238E27FC236}">
              <a16:creationId xmlns:a16="http://schemas.microsoft.com/office/drawing/2014/main" id="{75990197-1F7A-4B69-C18F-1E5F56242EA7}"/>
            </a:ext>
          </a:extLst>
        </xdr:cNvPr>
        <xdr:cNvPicPr>
          <a:picLocks noChangeAspect="1" noChangeArrowheads="1"/>
        </xdr:cNvPicPr>
      </xdr:nvPicPr>
      <xdr:blipFill>
        <a:blip xmlns:r="http://schemas.openxmlformats.org/officeDocument/2006/relationships" r:embed="rId1" r:link="rId3" cstate="print">
          <a:extLst>
            <a:ext uri="{28A0092B-C50C-407E-A947-70E740481C1C}">
              <a14:useLocalDpi xmlns:a14="http://schemas.microsoft.com/office/drawing/2010/main" val="0"/>
            </a:ext>
          </a:extLst>
        </a:blip>
        <a:srcRect/>
        <a:stretch>
          <a:fillRect/>
        </a:stretch>
      </xdr:blipFill>
      <xdr:spPr bwMode="auto">
        <a:xfrm>
          <a:off x="7956550" y="3035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3</xdr:row>
      <xdr:rowOff>0</xdr:rowOff>
    </xdr:from>
    <xdr:to>
      <xdr:col>8</xdr:col>
      <xdr:colOff>152400</xdr:colOff>
      <xdr:row>3</xdr:row>
      <xdr:rowOff>152400</xdr:rowOff>
    </xdr:to>
    <xdr:pic>
      <xdr:nvPicPr>
        <xdr:cNvPr id="4" name="Picture 3" descr="​xlsx icon">
          <a:extLst>
            <a:ext uri="{FF2B5EF4-FFF2-40B4-BE49-F238E27FC236}">
              <a16:creationId xmlns:a16="http://schemas.microsoft.com/office/drawing/2014/main" id="{4CF522AF-60CE-7DFD-ECAA-3F4F7324D205}"/>
            </a:ext>
          </a:extLst>
        </xdr:cNvPr>
        <xdr:cNvPicPr>
          <a:picLocks noChangeAspect="1" noChangeArrowheads="1"/>
        </xdr:cNvPicPr>
      </xdr:nvPicPr>
      <xdr:blipFill>
        <a:blip xmlns:r="http://schemas.openxmlformats.org/officeDocument/2006/relationships" r:embed="rId1" r:link="rId4" cstate="print">
          <a:extLst>
            <a:ext uri="{28A0092B-C50C-407E-A947-70E740481C1C}">
              <a14:useLocalDpi xmlns:a14="http://schemas.microsoft.com/office/drawing/2010/main" val="0"/>
            </a:ext>
          </a:extLst>
        </a:blip>
        <a:srcRect/>
        <a:stretch>
          <a:fillRect/>
        </a:stretch>
      </xdr:blipFill>
      <xdr:spPr bwMode="auto">
        <a:xfrm>
          <a:off x="7956550" y="3689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ms/OptumHealthCareAdvisor/Shared%20Documents/General/04%20OptumGuide%202025%20AEB%20Ramp/03%20Hiring/01%20Hiring%20Dashboard/OptumGuide%202025%20AEB%20Ramp%20Hiring%20Dashboard%20(Masterfile).xlsx" TargetMode="External"/><Relationship Id="rId2" Type="http://schemas.openxmlformats.org/officeDocument/2006/relationships/externalLinkPath" Target="https://uhgazure.sharepoint.com/teams/OptumHealthCareAdvisor/Shared%20Documents/General/04%20OptumGuide%202025%20AEB%20Ramp/03%20Hiring/01%20Hiring%20Dashboard/OptumGuide%202025%20AEB%20Ramp%20Hiring%20Dashboard%20(Masterfile).xlsx" TargetMode="External"/><Relationship Id="rId1" Type="http://schemas.openxmlformats.org/officeDocument/2006/relationships/externalLinkPath" Target="/teams/OptumHealthCareAdvisor/Shared%20Documents/General/04%20OptumGuide%202025%20AEB%20Ramp/03%20Hiring/01%20Hiring%20Dashboard/OptumGuide%202025%20AEB%20Ramp%20Hiring%20Dashboard%20(Masterfil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HCCapDev/Managers/OPTUM%20GUIDE/02%20Optum%20Guide%20Training%20Presentations/Weekly%20Touchbase%20Domestic%20&amp;%20OGA%20Training%20Team%20Gantt.xlsx" TargetMode="External"/><Relationship Id="rId2" Type="http://schemas.openxmlformats.org/officeDocument/2006/relationships/externalLinkPath" Target="https://uhgazure.sharepoint.com/sites/UHCCapDev/Managers/OPTUM%20GUIDE/02%20Optum%20Guide%20Training%20Presentations/Weekly%20Touchbase%20Domestic%20&amp;%20OGA%20Training%20Team%20Gantt.xlsx" TargetMode="External"/><Relationship Id="rId1" Type="http://schemas.openxmlformats.org/officeDocument/2006/relationships/externalLinkPath" Target="/sites/UHCCapDev/Managers/OPTUM%20GUIDE/02%20Optum%20Guide%20Training%20Presentations/Weekly%20Touchbase%20Domestic%20&amp;%20OGA%20Training%20Team%20Gant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Prior%20Authorization\2026\Iterations\07%20July\Prior%20Auth%20Cap%20Plan%20_PRE_8+4_070126%20USE.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dvocate Hiring Dashboard"/>
      <sheetName val="Support Hiring Dashboard"/>
      <sheetName val="Hiring Non-Negotiables"/>
      <sheetName val="Advocate Hiring Ramp Plan"/>
      <sheetName val="Helper Sheet"/>
      <sheetName val="Support Hiring Requirement"/>
      <sheetName val="Job Requisition"/>
      <sheetName val="PEME Compliance"/>
      <sheetName val="Training Duration"/>
      <sheetName val="Support Hiring Demographics"/>
      <sheetName val="Agent Demographics - QC"/>
      <sheetName val="Agent Demographics - ALA"/>
      <sheetName val="Agent Demographics - MKT"/>
      <sheetName val="Agent Demographics - MCK"/>
      <sheetName val="Agent Demographics - DVO"/>
      <sheetName val="Agent Demographics - CEB"/>
      <sheetName val="Hiring Status Dispostion Codes"/>
      <sheetName val="PEME Disposition Codes"/>
      <sheetName val="Demographics Error Glossary"/>
      <sheetName val="Educational Attainment Mapping"/>
      <sheetName val="Location Code"/>
      <sheetName val="Support Role Matrix"/>
    </sheetNames>
    <sheetDataSet>
      <sheetData sheetId="0"/>
      <sheetData sheetId="1"/>
      <sheetData sheetId="2"/>
      <sheetData sheetId="3">
        <row r="9">
          <cell r="B9" t="str">
            <v>OptumGuide</v>
          </cell>
        </row>
        <row r="10">
          <cell r="B10" t="str">
            <v>OptumGuide</v>
          </cell>
        </row>
        <row r="11">
          <cell r="B11" t="str">
            <v>OptumGuide</v>
          </cell>
        </row>
        <row r="12">
          <cell r="B12" t="str">
            <v>OptumGuide</v>
          </cell>
        </row>
        <row r="13">
          <cell r="B13"/>
        </row>
        <row r="14">
          <cell r="B14"/>
        </row>
        <row r="15">
          <cell r="B15"/>
        </row>
        <row r="16">
          <cell r="B16"/>
        </row>
        <row r="17">
          <cell r="B17"/>
        </row>
        <row r="18">
          <cell r="B18"/>
        </row>
        <row r="19">
          <cell r="B19"/>
        </row>
        <row r="20">
          <cell r="B20"/>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
          <cell r="B3" t="e">
            <v>#VALUE!</v>
          </cell>
        </row>
      </sheetData>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ctivities Steady State "/>
      <sheetName val="Topics covered "/>
      <sheetName val="Process Standardization "/>
      <sheetName val="Gantt NH Class "/>
      <sheetName val="Agenda consideration Sup Class"/>
      <sheetName val="Question on 2025 Curriculum"/>
      <sheetName val="List for FedEx Surest TRN"/>
      <sheetName val="StrengtheningOperationsSuppor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 Pos Enterprise"/>
    </sheet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Umaguing, Sanipilip A" id="{CC05C7FB-3123-4C2B-907B-93437E54D577}" userId="S::sani_umaguing@uhc.com::e3f5ad1b-04cb-4703-b040-e7e61c6abf5a" providerId="AD"/>
  <person displayName="Villamena, Joan D" id="{F2F42991-BB1F-415A-BF46-BC08ED4317D2}" userId="S::joan_villamena@optum.com::3497b933-7318-4992-87b1-067f0d77067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X10" dT="2023-12-14T16:36:37.20" personId="{CC05C7FB-3123-4C2B-907B-93437E54D577}" id="{0CC69C2B-2478-4528-98C2-1AB60C75F0C8}">
    <text>Day 1 NCNS
Background Verification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W10" dT="2023-12-14T16:36:37.20" personId="{CC05C7FB-3123-4C2B-907B-93437E54D577}" id="{6F47C95C-7F4A-4AAD-B185-914966055013}">
    <text>Day 1 NCNS
Background Verification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W10" dT="2023-12-14T16:36:37.20" personId="{CC05C7FB-3123-4C2B-907B-93437E54D577}" id="{1EAFABAA-6178-4662-826C-319B0FB8AFD6}">
    <text>Day 1 NCNS
Background Verification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K3" dT="2025-11-10T18:58:23.01" personId="{F2F42991-BB1F-415A-BF46-BC08ED4317D2}" id="{D4A66E0C-7536-4468-85E8-17C391317C46}">
    <text xml:space="preserve">c/o Joan </text>
  </threadedComment>
  <threadedComment ref="K3" dT="2026-05-04T16:38:58.35" personId="{F2F42991-BB1F-415A-BF46-BC08ED4317D2}" id="{385CA8A5-D341-470E-8DE0-9A1650164105}" parentId="{D4A66E0C-7536-4468-85E8-17C391317C46}">
    <text xml:space="preserve">Speaker: Compliance Director and Compliance Consultant </text>
  </threadedComment>
  <threadedComment ref="K4" dT="2026-05-05T15:12:47.77" personId="{F2F42991-BB1F-415A-BF46-BC08ED4317D2}" id="{FF83AEB1-DD77-46D3-81E1-091CA23525B5}">
    <text>DAVAO  
Activity: Walk the Talk Session: A Compliance Initiative
Speaker: Siobal, Michelle, Compliance Consultant  
Date: May 15 Friday
Time: 9:15 - 10:00 pm Manila Time
Location: 6th floor pantry, OPTUM Davao City
Attendees: 
New Hire Classes:
2026 ORx PA DVO Batch 1
2026 ORx PA DVO Batch 2
Speaker: Siobal, Michelle  
Trainers: 
Sarael, John Irving P Vanzuela
Nena Narcissa C  
-------------------------------------------
QUEZON CITY 
Activity: Walk the Talk Session: A Compliance Initiative 
Speaker: Siobal, Michelle, Compliance Consultant   
Date: May 12, 2026 
Time: 9:15 - 10pm Manila Time  
Location: Onsite/Zamora Training Room, Bldg. N 
Attendees: 2026 ORx PA QC Batch 3
Trainer: Jam Aguilar 
POC: Joan Villamena, Compliance &amp; Ethics Ambassador</text>
  </threadedComment>
  <threadedComment ref="K69" dT="2025-11-10T18:58:23.01" personId="{F2F42991-BB1F-415A-BF46-BC08ED4317D2}" id="{297A25C6-2CCD-454D-8459-C9A0DEA3D35A}">
    <text xml:space="preserve">c/o Joan </text>
  </threadedComment>
  <threadedComment ref="K69" dT="2026-05-04T16:38:58.35" personId="{F2F42991-BB1F-415A-BF46-BC08ED4317D2}" id="{17B9BEC4-0D1A-40F9-9E40-36A30ECB4515}" parentId="{297A25C6-2CCD-454D-8459-C9A0DEA3D35A}">
    <text xml:space="preserve">Speaker: Compliance Director and Compliance Consultant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hyperlink" Target="../../../../../../:x:/t/OptumRx2026Globalization-ORxGovernmentProgClientConsCommOps/IQAjW9o7kg_nRrNTHNSVUyo1ARSRWHLnaS2pt8N5y4-mEXQ" TargetMode="External"/><Relationship Id="rId7" Type="http://schemas.openxmlformats.org/officeDocument/2006/relationships/drawing" Target="../drawings/drawing7.xml"/><Relationship Id="rId2" Type="http://schemas.openxmlformats.org/officeDocument/2006/relationships/hyperlink" Target="../../../../../../:x:/t/OptumRx2026Globalization-GovernmentProgramOperations/IQAHy0H_pVhqTp7YE8yDO9n8AWq2gwtXwBGK1qPFt3nMYLc" TargetMode="External"/><Relationship Id="rId1" Type="http://schemas.openxmlformats.org/officeDocument/2006/relationships/hyperlink" Target="../../../../../../:x:/t/OptumRx2026Globalization-ORxM3PPBMPrograms/IQCOLM4JDmhSQqYuMZn2mzo_ASXTFrQIQKhAZnM_z8NhZzI" TargetMode="External"/><Relationship Id="rId6" Type="http://schemas.openxmlformats.org/officeDocument/2006/relationships/hyperlink" Target="../../../../../../:p:/t/OptumRx2026Globalization-ORxGovernmentProgClientConsCommOps/IQAYaR0WTCDZTY-wNgtRuUqZAQ5s499JM1_AHONoH0bYgaA?CID=C481E393-0D57-48C8-83FF-7DA35A05C95B&amp;wdLOR=cE8762F42-F47C-4905-A3C2-F33499C7AF8A" TargetMode="External"/><Relationship Id="rId5" Type="http://schemas.openxmlformats.org/officeDocument/2006/relationships/hyperlink" Target="../../../../../../:p:/t/OptumRx2026Globalization-ORxMedicalRecordsTeam2/IQAtC3GxvTAvQI5D2MxxFOoZAWNt-rb1kcuSmUOpYZvd7lQ?CT=1776786591897&amp;OR=Outlook-Body&amp;CID=6A170068-7D3E-40C1-9F3B-01A4A15F54A9&amp;wdLOR=c3CCC72BA-6D6D-4CE1-B0BC-81D223B22363" TargetMode="External"/><Relationship Id="rId4" Type="http://schemas.openxmlformats.org/officeDocument/2006/relationships/hyperlink" Target="../../../../../../:x:/r/teams/OptumRx2026Globalization-ORxMedicalRecordsTeam2/_layouts/15/Doc.aspx?sourcedoc=%7B4AB87607-884B-4BCF-9D45-C8CA7354C0D7%7D&amp;file=Assessment%20Questionnaire%202026%20-%20MRT_v1.0.xlsx&amp;action=default&amp;mobileredirect=true"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Forms/AllItems.aspx?id=%2Fsites%2FOGSPAPhilippines%2FShared%20Documents%2FPA%20Support%20Team%2FA%20Training%20Agenda%2FPBM%20Curriculum%20and%20TR%20Materials&amp;viewid=df4d6e83%2Da1b3%2D4d27%2Da01f%2D78c1ab31bf76&amp;viewpath=%2Fsites%2FOGSPAPhilippines%2FShared%20Documents%2FForms%2FAllItems%2Easpx" TargetMode="External"/><Relationship Id="rId2" Type="http://schemas.openxmlformats.org/officeDocument/2006/relationships/hyperlink" Target="https://uhc.zenarate.com/zen-app/assignments/" TargetMode="External"/><Relationship Id="rId1" Type="http://schemas.openxmlformats.org/officeDocument/2006/relationships/hyperlink" Target="https://oga-learningsolutions.optum.com/ContactCenterAdaptivePathway/"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optum.zenarate.com/index.php?r=video/view&amp;storyId=65712&amp;mode=guide&amp;source=home&amp;noVideo=1&amp;assignmentId=0&amp;topicId=4830&amp;sectionId=13173" TargetMode="External"/><Relationship Id="rId3" Type="http://schemas.openxmlformats.org/officeDocument/2006/relationships/hyperlink" Target="https://optum.zenarate.com/index.php?r=video/view&amp;storyId=65476&amp;mode=guide&amp;source=home&amp;noVideo=1&amp;assignmentId=0&amp;topicId=4830&amp;sectionId=13171" TargetMode="External"/><Relationship Id="rId7" Type="http://schemas.openxmlformats.org/officeDocument/2006/relationships/hyperlink" Target="https://optum.zenarate.com/index.php?r=video/view&amp;storyId=65723&amp;mode=guide&amp;source=home&amp;noVideo=1&amp;assignmentId=0&amp;topicId=4830&amp;sectionId=13173" TargetMode="External"/><Relationship Id="rId2" Type="http://schemas.openxmlformats.org/officeDocument/2006/relationships/hyperlink" Target="https://optum.zenarate.com/index.php?r=video/view&amp;storyId=65721&amp;mode=guide&amp;source=home&amp;noVideo=1&amp;assignmentId=0&amp;topicId=4830&amp;sectionId=13170" TargetMode="External"/><Relationship Id="rId1" Type="http://schemas.openxmlformats.org/officeDocument/2006/relationships/hyperlink" Target="https://optum.zenarate.com/index.php?r=video/view&amp;storyId=65724&amp;mode=guide&amp;source=home&amp;noVideo=1&amp;assignmentId=0&amp;topicId=4830&amp;sectionId=13170" TargetMode="External"/><Relationship Id="rId6" Type="http://schemas.openxmlformats.org/officeDocument/2006/relationships/hyperlink" Target="https://optum.zenarate.com/index.php?r=video/view&amp;storyId=65478&amp;mode=guide&amp;source=home&amp;noVideo=1&amp;assignmentId=0&amp;topicId=4830&amp;sectionId=13172" TargetMode="External"/><Relationship Id="rId5" Type="http://schemas.openxmlformats.org/officeDocument/2006/relationships/hyperlink" Target="https://optum.zenarate.com/index.php?r=video/view&amp;storyId=65480&amp;mode=guide&amp;source=home&amp;noVideo=1&amp;assignmentId=0&amp;topicId=4830&amp;sectionId=13172" TargetMode="External"/><Relationship Id="rId10" Type="http://schemas.openxmlformats.org/officeDocument/2006/relationships/hyperlink" Target="https://optum.zenarate.com/index.php?r=video/view&amp;storyId=65456&amp;mode=guide&amp;source=home&amp;noVideo=1&amp;assignmentId=0&amp;topicId=4830&amp;sectionId=13174" TargetMode="External"/><Relationship Id="rId4" Type="http://schemas.openxmlformats.org/officeDocument/2006/relationships/hyperlink" Target="https://optum.zenarate.com/index.php?r=video/view&amp;storyId=65472&amp;mode=guide&amp;source=home&amp;noVideo=1&amp;assignmentId=0&amp;topicId=4830&amp;sectionId=13171" TargetMode="External"/><Relationship Id="rId9" Type="http://schemas.openxmlformats.org/officeDocument/2006/relationships/hyperlink" Target="https://optum.zenarate.com/index.php?r=video/view&amp;storyId=65471&amp;mode=guide&amp;source=home&amp;noVideo=1&amp;assignmentId=0&amp;topicId=4830&amp;sectionId=131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73AB-614C-4431-9659-EA20A6D2F3E9}">
  <sheetPr codeName="Sheet1"/>
  <dimension ref="B2:J6"/>
  <sheetViews>
    <sheetView workbookViewId="0">
      <selection activeCell="H25" sqref="H25"/>
    </sheetView>
  </sheetViews>
  <sheetFormatPr defaultRowHeight="14.5"/>
  <cols>
    <col min="8" max="8" width="19.453125" bestFit="1" customWidth="1"/>
  </cols>
  <sheetData>
    <row r="2" spans="2:10">
      <c r="B2" t="s">
        <v>0</v>
      </c>
      <c r="C2" t="s">
        <v>1</v>
      </c>
      <c r="D2" t="s">
        <v>2</v>
      </c>
      <c r="E2" t="s">
        <v>3</v>
      </c>
      <c r="F2" t="s">
        <v>4</v>
      </c>
      <c r="H2" s="4" t="s">
        <v>5</v>
      </c>
      <c r="J2" t="s">
        <v>6</v>
      </c>
    </row>
    <row r="3" spans="2:10">
      <c r="B3" t="s">
        <v>7</v>
      </c>
      <c r="C3" t="s">
        <v>8</v>
      </c>
      <c r="D3" t="s">
        <v>9</v>
      </c>
      <c r="E3" t="s">
        <v>10</v>
      </c>
      <c r="F3" t="s">
        <v>11</v>
      </c>
      <c r="H3" s="4" t="s">
        <v>12</v>
      </c>
      <c r="J3" t="s">
        <v>13</v>
      </c>
    </row>
    <row r="4" spans="2:10">
      <c r="C4" t="s">
        <v>14</v>
      </c>
      <c r="D4" t="s">
        <v>15</v>
      </c>
      <c r="E4" t="s">
        <v>16</v>
      </c>
      <c r="F4" t="s">
        <v>17</v>
      </c>
      <c r="H4" s="4" t="s">
        <v>18</v>
      </c>
    </row>
    <row r="5" spans="2:10">
      <c r="C5" t="s">
        <v>19</v>
      </c>
      <c r="F5" t="s">
        <v>20</v>
      </c>
    </row>
    <row r="6" spans="2:10">
      <c r="C6" t="s">
        <v>21</v>
      </c>
      <c r="F6"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B3CA-0164-4AD9-B5B4-14519B754E22}">
  <sheetPr codeName="Sheet3">
    <tabColor rgb="FF92D050"/>
  </sheetPr>
  <dimension ref="A1:XFC250"/>
  <sheetViews>
    <sheetView showGridLines="0" tabSelected="1" topLeftCell="AV185" zoomScale="80" zoomScaleNormal="80" workbookViewId="0">
      <selection activeCell="AY187" sqref="AY187:BE187"/>
    </sheetView>
  </sheetViews>
  <sheetFormatPr defaultColWidth="8.7265625" defaultRowHeight="13" outlineLevelCol="1"/>
  <cols>
    <col min="1" max="1" width="23.1796875" style="17" customWidth="1"/>
    <col min="2" max="2" width="14.81640625" style="17" customWidth="1"/>
    <col min="3" max="3" width="11.54296875" style="17" customWidth="1"/>
    <col min="4" max="4" width="10.54296875" style="17" customWidth="1"/>
    <col min="5" max="5" width="4.1796875" style="17" hidden="1" customWidth="1"/>
    <col min="6" max="6" width="10.54296875" style="17" customWidth="1"/>
    <col min="7" max="7" width="9.26953125" style="17" hidden="1" customWidth="1"/>
    <col min="8" max="8" width="28.54296875" style="17" customWidth="1"/>
    <col min="9" max="9" width="9.7265625" style="17" customWidth="1"/>
    <col min="10" max="12" width="8.26953125" style="17" customWidth="1"/>
    <col min="13" max="13" width="11" style="17" customWidth="1"/>
    <col min="14" max="14" width="17" style="17" customWidth="1"/>
    <col min="15" max="15" width="10.81640625" style="17" customWidth="1"/>
    <col min="16" max="16" width="9.7265625" style="17" customWidth="1"/>
    <col min="17" max="17" width="13.453125" style="17" customWidth="1"/>
    <col min="18" max="18" width="13.54296875" style="17" customWidth="1"/>
    <col min="19" max="19" width="10.453125" style="17" customWidth="1"/>
    <col min="20" max="20" width="8.7265625" style="18"/>
    <col min="21" max="22" width="8.7265625" style="17" customWidth="1" outlineLevel="1"/>
    <col min="23" max="23" width="12.7265625" style="17" customWidth="1" outlineLevel="1"/>
    <col min="24" max="24" width="20.81640625" style="17" customWidth="1" outlineLevel="1"/>
    <col min="25" max="29" width="18.54296875" style="17" customWidth="1" outlineLevel="1"/>
    <col min="30" max="30" width="8.7265625" style="17" customWidth="1" outlineLevel="1"/>
    <col min="31" max="31" width="10.81640625" style="17" customWidth="1" outlineLevel="1"/>
    <col min="32" max="32" width="9.54296875" style="17" customWidth="1" outlineLevel="1"/>
    <col min="33" max="42" width="8.7265625" style="8" customWidth="1"/>
    <col min="43" max="43" width="18.54296875" style="17" customWidth="1"/>
    <col min="44" max="44" width="14.54296875" style="17" bestFit="1" customWidth="1"/>
    <col min="45" max="45" width="17.54296875" style="17" bestFit="1" customWidth="1"/>
    <col min="46" max="52" width="11.453125" style="17" customWidth="1"/>
    <col min="53" max="57" width="15.54296875" style="17" customWidth="1"/>
    <col min="58" max="60" width="13.453125" style="17" customWidth="1"/>
    <col min="61" max="76" width="10.54296875" style="17" customWidth="1"/>
    <col min="77" max="16384" width="8.7265625" style="17"/>
  </cols>
  <sheetData>
    <row r="1" spans="1:122" hidden="1">
      <c r="A1" s="6"/>
      <c r="B1" s="6"/>
      <c r="C1" s="6"/>
      <c r="D1" s="6"/>
      <c r="E1" s="6"/>
      <c r="F1" s="7" t="s">
        <v>23</v>
      </c>
      <c r="G1" s="7"/>
      <c r="H1" s="6"/>
      <c r="I1" s="6"/>
      <c r="J1" s="6"/>
      <c r="K1" s="6"/>
      <c r="L1" s="6"/>
      <c r="M1" s="6"/>
      <c r="N1" s="6"/>
      <c r="O1" s="6"/>
      <c r="P1" s="6"/>
      <c r="Q1" s="6"/>
      <c r="R1" s="6"/>
      <c r="S1" s="6"/>
      <c r="T1" s="8"/>
      <c r="U1" s="6"/>
      <c r="V1" s="6"/>
      <c r="W1" s="6"/>
      <c r="X1" s="6"/>
      <c r="Y1" s="6"/>
      <c r="Z1" s="6"/>
      <c r="AA1" s="6"/>
      <c r="AB1" s="6"/>
      <c r="AC1" s="6"/>
      <c r="AD1" s="6"/>
      <c r="AE1" s="6"/>
      <c r="AF1" s="6"/>
      <c r="AQ1" s="6"/>
      <c r="AR1" s="6"/>
      <c r="AS1" s="6"/>
      <c r="AT1" s="6"/>
      <c r="AU1" s="8"/>
      <c r="AV1" s="8"/>
      <c r="AW1" s="8"/>
      <c r="AX1" s="8"/>
      <c r="AY1" s="8"/>
      <c r="AZ1" s="6"/>
      <c r="BA1" s="6"/>
      <c r="BB1" s="6"/>
      <c r="BC1" s="6"/>
      <c r="BD1" s="6"/>
    </row>
    <row r="2" spans="1:122" hidden="1">
      <c r="A2" s="6"/>
      <c r="B2" s="6"/>
      <c r="C2" s="6"/>
      <c r="D2" s="6"/>
      <c r="E2" s="9" t="s">
        <v>24</v>
      </c>
      <c r="F2" s="10" t="s">
        <v>25</v>
      </c>
      <c r="G2" s="10"/>
      <c r="H2" s="6"/>
      <c r="I2" s="6"/>
      <c r="J2" s="6"/>
      <c r="K2" s="6"/>
      <c r="L2" s="6"/>
      <c r="M2" s="6"/>
      <c r="N2" s="6"/>
      <c r="O2" s="6"/>
      <c r="P2" s="6"/>
      <c r="Q2" s="6"/>
      <c r="R2" s="6"/>
      <c r="S2" s="6"/>
      <c r="T2" s="8"/>
      <c r="U2" s="6"/>
      <c r="V2" s="6"/>
      <c r="W2" s="6"/>
      <c r="X2" s="6"/>
      <c r="Y2" s="6"/>
      <c r="Z2" s="6"/>
      <c r="AA2" s="6"/>
      <c r="AB2" s="6"/>
      <c r="AC2" s="6"/>
      <c r="AD2" s="6"/>
      <c r="AE2" s="6"/>
      <c r="AF2" s="6"/>
      <c r="AQ2" s="6"/>
      <c r="AR2" s="6"/>
      <c r="AS2" s="6"/>
      <c r="AT2" s="6"/>
      <c r="AU2" s="8"/>
      <c r="AV2" s="8"/>
      <c r="AW2" s="8"/>
      <c r="AX2" s="8"/>
      <c r="AY2" s="8"/>
      <c r="AZ2" s="6"/>
      <c r="BA2" s="6"/>
      <c r="BB2" s="6"/>
      <c r="BC2" s="6"/>
      <c r="BD2" s="6"/>
    </row>
    <row r="3" spans="1:122" hidden="1">
      <c r="A3" s="6"/>
      <c r="B3" s="6"/>
      <c r="C3" s="6"/>
      <c r="D3" s="6"/>
      <c r="E3" s="6"/>
      <c r="F3" s="11" t="s">
        <v>26</v>
      </c>
      <c r="G3" s="11"/>
      <c r="H3" s="6"/>
      <c r="I3" s="6"/>
      <c r="J3" s="6"/>
      <c r="K3" s="6"/>
      <c r="L3" s="6"/>
      <c r="M3" s="6"/>
      <c r="N3" s="6"/>
      <c r="O3" s="6"/>
      <c r="P3" s="6"/>
      <c r="Q3" s="6"/>
      <c r="R3" s="6"/>
      <c r="S3" s="6"/>
      <c r="T3" s="8"/>
      <c r="U3" s="6"/>
      <c r="V3" s="6"/>
      <c r="W3" s="6"/>
      <c r="X3" s="6"/>
      <c r="Y3" s="6"/>
      <c r="Z3" s="6"/>
      <c r="AA3" s="6"/>
      <c r="AB3" s="6"/>
      <c r="AC3" s="6"/>
      <c r="AD3" s="6"/>
      <c r="AE3" s="6"/>
      <c r="AF3" s="6"/>
      <c r="AQ3" s="6"/>
      <c r="AR3" s="6"/>
      <c r="AS3" s="6"/>
      <c r="AT3" s="6"/>
      <c r="AU3" s="8"/>
      <c r="AV3" s="8"/>
      <c r="AW3" s="8"/>
      <c r="AX3" s="8"/>
      <c r="AY3" s="8"/>
      <c r="AZ3" s="6"/>
      <c r="BA3" s="6"/>
      <c r="BB3" s="6"/>
      <c r="BC3" s="6"/>
      <c r="BD3" s="6"/>
    </row>
    <row r="4" spans="1:122" hidden="1">
      <c r="A4" s="6"/>
      <c r="B4" s="6"/>
      <c r="C4" s="6"/>
      <c r="D4" s="6"/>
      <c r="E4" s="6"/>
      <c r="F4" s="12" t="s">
        <v>27</v>
      </c>
      <c r="G4" s="12"/>
      <c r="H4" s="6"/>
      <c r="I4" s="6"/>
      <c r="J4" s="6"/>
      <c r="K4" s="6"/>
      <c r="L4" s="6"/>
      <c r="M4" s="6"/>
      <c r="N4" s="6"/>
      <c r="O4" s="6"/>
      <c r="P4" s="6"/>
      <c r="Q4" s="6"/>
      <c r="R4" s="6"/>
      <c r="S4" s="6"/>
      <c r="T4" s="8"/>
      <c r="U4" s="6"/>
      <c r="V4" s="6"/>
      <c r="W4" s="6"/>
      <c r="X4" s="6"/>
      <c r="Y4" s="6"/>
      <c r="Z4" s="6"/>
      <c r="AA4" s="6"/>
      <c r="AB4" s="6"/>
      <c r="AC4" s="6"/>
      <c r="AD4" s="6"/>
      <c r="AE4" s="6"/>
      <c r="AF4" s="6"/>
      <c r="AQ4" s="13"/>
      <c r="AR4" s="6"/>
      <c r="AS4" s="6"/>
      <c r="AT4" s="6"/>
      <c r="AU4" s="8"/>
      <c r="AV4" s="8"/>
      <c r="AW4" s="8"/>
      <c r="AX4" s="8"/>
      <c r="AY4" s="8"/>
      <c r="AZ4" s="6"/>
      <c r="BA4" s="6"/>
      <c r="BB4" s="6"/>
      <c r="BC4" s="6"/>
      <c r="BD4" s="6"/>
    </row>
    <row r="5" spans="1:122" hidden="1">
      <c r="A5" s="6"/>
      <c r="B5" s="6"/>
      <c r="C5" s="6"/>
      <c r="D5" s="6"/>
      <c r="E5" s="6"/>
      <c r="F5" s="14" t="s">
        <v>28</v>
      </c>
      <c r="G5" s="14"/>
      <c r="H5" s="6"/>
      <c r="I5" s="6"/>
      <c r="J5" s="6"/>
      <c r="K5" s="6"/>
      <c r="L5" s="6"/>
      <c r="M5" s="6"/>
      <c r="N5" s="6"/>
      <c r="O5" s="6"/>
      <c r="P5" s="6"/>
      <c r="Q5" s="6"/>
      <c r="R5" s="6"/>
      <c r="S5" s="6"/>
      <c r="T5" s="8"/>
      <c r="U5" s="6"/>
      <c r="V5" s="6"/>
      <c r="W5" s="6"/>
      <c r="X5" s="6"/>
      <c r="Y5" s="6"/>
      <c r="Z5" s="6"/>
      <c r="AA5" s="6"/>
      <c r="AB5" s="6"/>
      <c r="AC5" s="6"/>
      <c r="AD5" s="6"/>
      <c r="AE5" s="6"/>
      <c r="AF5" s="6"/>
      <c r="AQ5" s="6"/>
      <c r="AR5" s="6"/>
      <c r="AS5" s="6"/>
      <c r="AT5" s="6"/>
      <c r="AU5" s="8"/>
      <c r="AV5" s="8"/>
      <c r="AW5" s="8"/>
      <c r="AX5" s="8"/>
      <c r="AY5" s="8"/>
      <c r="AZ5" s="6"/>
      <c r="BA5" s="6"/>
      <c r="BB5" s="6"/>
      <c r="BC5" s="6"/>
      <c r="BD5" s="6"/>
    </row>
    <row r="6" spans="1:122" hidden="1">
      <c r="A6" s="6"/>
      <c r="B6" s="6"/>
      <c r="C6" s="6"/>
      <c r="D6" s="6"/>
      <c r="E6" s="6"/>
      <c r="F6" s="15" t="s">
        <v>29</v>
      </c>
      <c r="G6" s="15"/>
      <c r="H6" s="6"/>
      <c r="I6" s="6"/>
      <c r="J6" s="6"/>
      <c r="K6" s="6"/>
      <c r="L6" s="6"/>
      <c r="M6" s="6"/>
      <c r="N6" s="6"/>
      <c r="O6" s="6"/>
      <c r="P6" s="6"/>
      <c r="Q6" s="6"/>
      <c r="R6" s="6"/>
      <c r="S6" s="6"/>
      <c r="T6" s="8"/>
      <c r="U6" s="6"/>
      <c r="V6" s="6"/>
      <c r="W6" s="6"/>
      <c r="X6" s="6"/>
      <c r="Y6" s="6"/>
      <c r="Z6" s="6"/>
      <c r="AA6" s="6"/>
      <c r="AB6" s="6"/>
      <c r="AC6" s="6"/>
      <c r="AD6" s="6"/>
      <c r="AE6" s="6"/>
      <c r="AF6" s="6"/>
      <c r="AQ6" s="6"/>
      <c r="AR6" s="6"/>
      <c r="AS6" s="6"/>
      <c r="AT6" s="6"/>
      <c r="AU6" s="8"/>
      <c r="AV6" s="8"/>
      <c r="AW6" s="8"/>
      <c r="AX6" s="8"/>
      <c r="AY6" s="8"/>
      <c r="AZ6" s="6"/>
      <c r="BA6" s="6"/>
      <c r="BB6" s="6"/>
      <c r="BC6" s="6"/>
      <c r="BD6" s="6"/>
    </row>
    <row r="7" spans="1:122" hidden="1">
      <c r="A7" s="6"/>
      <c r="B7" s="6"/>
      <c r="C7" s="6"/>
      <c r="D7" s="6"/>
      <c r="E7" s="6"/>
      <c r="F7" s="16" t="s">
        <v>30</v>
      </c>
      <c r="G7" s="16"/>
      <c r="H7" s="6"/>
      <c r="I7" s="6"/>
      <c r="J7" s="6"/>
      <c r="K7" s="6"/>
      <c r="L7" s="6"/>
      <c r="M7" s="6"/>
      <c r="N7" s="6"/>
      <c r="O7" s="6"/>
      <c r="P7" s="6"/>
      <c r="Q7" s="6"/>
      <c r="R7" s="6"/>
      <c r="S7" s="6"/>
      <c r="T7" s="8"/>
      <c r="U7" s="6"/>
      <c r="V7" s="6"/>
      <c r="W7" s="6"/>
      <c r="X7" s="6"/>
      <c r="Y7" s="6"/>
      <c r="Z7" s="6"/>
      <c r="AA7" s="6"/>
      <c r="AB7" s="6"/>
      <c r="AC7" s="6"/>
      <c r="AD7" s="6"/>
      <c r="AE7" s="6"/>
      <c r="AF7" s="6"/>
      <c r="AQ7" s="6"/>
      <c r="AR7" s="6"/>
      <c r="AS7" s="6"/>
      <c r="AT7" s="6"/>
      <c r="AU7" s="8"/>
      <c r="AV7" s="8"/>
      <c r="AW7" s="8"/>
      <c r="AX7" s="8"/>
      <c r="AY7" s="8"/>
      <c r="AZ7" s="6"/>
      <c r="BA7" s="6"/>
      <c r="BB7" s="6"/>
      <c r="BC7" s="6"/>
      <c r="BD7" s="6"/>
    </row>
    <row r="8" spans="1:122" hidden="1">
      <c r="A8" s="6"/>
      <c r="B8" s="6"/>
      <c r="C8" s="6"/>
      <c r="D8" s="6"/>
      <c r="E8" s="6"/>
      <c r="F8" s="6"/>
      <c r="G8" s="6"/>
      <c r="H8" s="6"/>
      <c r="I8" s="6"/>
      <c r="J8" s="6"/>
      <c r="K8" s="6"/>
      <c r="L8" s="6"/>
      <c r="M8" s="6"/>
      <c r="N8" s="6"/>
      <c r="O8" s="6"/>
      <c r="P8" s="6"/>
      <c r="Q8" s="6"/>
      <c r="R8" s="6"/>
      <c r="S8" s="6"/>
      <c r="T8" s="8"/>
      <c r="U8" s="6"/>
      <c r="V8" s="6"/>
      <c r="W8" s="6"/>
      <c r="X8" s="6"/>
      <c r="Y8" s="6"/>
      <c r="Z8" s="6"/>
      <c r="AA8" s="6"/>
      <c r="AB8" s="6"/>
      <c r="AC8" s="6"/>
      <c r="AD8" s="6"/>
      <c r="AE8" s="6"/>
      <c r="AF8" s="6"/>
      <c r="AQ8" s="6"/>
      <c r="AR8" s="6"/>
      <c r="AS8" s="6"/>
      <c r="AT8" s="6"/>
      <c r="AU8" s="8"/>
      <c r="AV8" s="8"/>
      <c r="AW8" s="8"/>
      <c r="AX8" s="8"/>
      <c r="AY8" s="8"/>
      <c r="AZ8" s="6"/>
      <c r="BA8" s="6"/>
      <c r="BB8" s="6"/>
      <c r="BC8" s="6"/>
      <c r="BD8" s="6"/>
    </row>
    <row r="9" spans="1:122" hidden="1">
      <c r="A9" s="216" t="s">
        <v>31</v>
      </c>
      <c r="AH9" s="1190" t="s">
        <v>32</v>
      </c>
      <c r="AI9" s="1191"/>
      <c r="AJ9" s="1191"/>
      <c r="AK9" s="1192"/>
      <c r="AL9" s="1193" t="s">
        <v>33</v>
      </c>
      <c r="AM9" s="1193"/>
      <c r="AN9" s="1193"/>
      <c r="AO9" s="1193"/>
      <c r="AP9" s="1193"/>
      <c r="AU9" s="18"/>
      <c r="AV9" s="18"/>
      <c r="AW9" s="18"/>
      <c r="AX9" s="18"/>
      <c r="AY9" s="18"/>
    </row>
    <row r="10" spans="1:122" s="35" customFormat="1" ht="52" hidden="1">
      <c r="A10" s="19" t="s">
        <v>34</v>
      </c>
      <c r="B10" s="19" t="s">
        <v>35</v>
      </c>
      <c r="C10" s="19" t="s">
        <v>36</v>
      </c>
      <c r="D10" s="19" t="s">
        <v>37</v>
      </c>
      <c r="E10" s="19" t="s">
        <v>38</v>
      </c>
      <c r="F10" s="19" t="s">
        <v>39</v>
      </c>
      <c r="G10" s="19" t="s">
        <v>40</v>
      </c>
      <c r="H10" s="19" t="s">
        <v>41</v>
      </c>
      <c r="I10" s="19" t="s">
        <v>42</v>
      </c>
      <c r="J10" s="19" t="s">
        <v>43</v>
      </c>
      <c r="K10" s="19"/>
      <c r="L10" s="19"/>
      <c r="M10" s="19" t="s">
        <v>44</v>
      </c>
      <c r="N10" s="19"/>
      <c r="O10" s="19" t="s">
        <v>45</v>
      </c>
      <c r="P10" s="26" t="s">
        <v>46</v>
      </c>
      <c r="Q10" s="26" t="s">
        <v>47</v>
      </c>
      <c r="R10" s="19" t="s">
        <v>48</v>
      </c>
      <c r="S10" s="19" t="s">
        <v>49</v>
      </c>
      <c r="T10" s="19" t="s">
        <v>50</v>
      </c>
      <c r="U10" s="19" t="s">
        <v>51</v>
      </c>
      <c r="V10" s="19" t="s">
        <v>52</v>
      </c>
      <c r="W10" s="19" t="s">
        <v>53</v>
      </c>
      <c r="X10" s="19" t="s">
        <v>54</v>
      </c>
      <c r="Y10" s="19" t="s">
        <v>55</v>
      </c>
      <c r="Z10" s="19"/>
      <c r="AA10" s="19"/>
      <c r="AB10" s="19"/>
      <c r="AC10" s="19"/>
      <c r="AD10" s="19" t="s">
        <v>56</v>
      </c>
      <c r="AE10" s="19" t="s">
        <v>57</v>
      </c>
      <c r="AF10" s="19" t="s">
        <v>58</v>
      </c>
      <c r="AG10" s="19" t="s">
        <v>25</v>
      </c>
      <c r="AH10" s="20" t="s">
        <v>59</v>
      </c>
      <c r="AI10" s="20" t="s">
        <v>60</v>
      </c>
      <c r="AJ10" s="21" t="s">
        <v>61</v>
      </c>
      <c r="AK10" s="21" t="s">
        <v>62</v>
      </c>
      <c r="AL10" s="22" t="s">
        <v>63</v>
      </c>
      <c r="AM10" s="22" t="s">
        <v>64</v>
      </c>
      <c r="AN10" s="23" t="s">
        <v>65</v>
      </c>
      <c r="AO10" s="23" t="s">
        <v>66</v>
      </c>
      <c r="AP10" s="24" t="s">
        <v>67</v>
      </c>
      <c r="AQ10" s="19" t="s">
        <v>68</v>
      </c>
      <c r="AR10" s="19" t="s">
        <v>69</v>
      </c>
      <c r="AS10" s="19" t="s">
        <v>70</v>
      </c>
      <c r="AT10" s="160" t="s">
        <v>71</v>
      </c>
      <c r="AU10" s="25" t="s">
        <v>72</v>
      </c>
      <c r="AV10" s="25" t="s">
        <v>73</v>
      </c>
      <c r="AW10" s="25" t="s">
        <v>74</v>
      </c>
      <c r="AX10" s="25" t="s">
        <v>75</v>
      </c>
      <c r="AY10" s="25" t="s">
        <v>76</v>
      </c>
      <c r="AZ10" s="26" t="s">
        <v>77</v>
      </c>
      <c r="BA10" s="26" t="s">
        <v>78</v>
      </c>
      <c r="BB10" s="26" t="s">
        <v>79</v>
      </c>
      <c r="BC10" s="26" t="s">
        <v>80</v>
      </c>
      <c r="BD10" s="27" t="s">
        <v>81</v>
      </c>
      <c r="BE10" s="34">
        <v>46026</v>
      </c>
      <c r="BF10" s="34">
        <f>BE10+7</f>
        <v>46033</v>
      </c>
      <c r="BG10" s="34">
        <f t="shared" ref="BG10:DR10" si="0">BF10+7</f>
        <v>46040</v>
      </c>
      <c r="BH10" s="34">
        <f t="shared" si="0"/>
        <v>46047</v>
      </c>
      <c r="BI10" s="34">
        <f t="shared" si="0"/>
        <v>46054</v>
      </c>
      <c r="BJ10" s="34">
        <f t="shared" si="0"/>
        <v>46061</v>
      </c>
      <c r="BK10" s="34">
        <f t="shared" si="0"/>
        <v>46068</v>
      </c>
      <c r="BL10" s="34">
        <f t="shared" si="0"/>
        <v>46075</v>
      </c>
      <c r="BM10" s="34">
        <f t="shared" si="0"/>
        <v>46082</v>
      </c>
      <c r="BN10" s="34">
        <f t="shared" si="0"/>
        <v>46089</v>
      </c>
      <c r="BO10" s="34">
        <f t="shared" si="0"/>
        <v>46096</v>
      </c>
      <c r="BP10" s="34">
        <f t="shared" si="0"/>
        <v>46103</v>
      </c>
      <c r="BQ10" s="34">
        <f t="shared" si="0"/>
        <v>46110</v>
      </c>
      <c r="BR10" s="34">
        <f t="shared" si="0"/>
        <v>46117</v>
      </c>
      <c r="BS10" s="34">
        <f t="shared" si="0"/>
        <v>46124</v>
      </c>
      <c r="BT10" s="34">
        <f t="shared" si="0"/>
        <v>46131</v>
      </c>
      <c r="BU10" s="34">
        <f t="shared" si="0"/>
        <v>46138</v>
      </c>
      <c r="BV10" s="34">
        <f t="shared" si="0"/>
        <v>46145</v>
      </c>
      <c r="BW10" s="34">
        <f t="shared" si="0"/>
        <v>46152</v>
      </c>
      <c r="BX10" s="34">
        <f t="shared" si="0"/>
        <v>46159</v>
      </c>
      <c r="BY10" s="34">
        <f t="shared" si="0"/>
        <v>46166</v>
      </c>
      <c r="BZ10" s="34">
        <f t="shared" si="0"/>
        <v>46173</v>
      </c>
      <c r="CA10" s="34">
        <f t="shared" si="0"/>
        <v>46180</v>
      </c>
      <c r="CB10" s="34">
        <f t="shared" si="0"/>
        <v>46187</v>
      </c>
      <c r="CC10" s="34">
        <f t="shared" si="0"/>
        <v>46194</v>
      </c>
      <c r="CD10" s="34">
        <f t="shared" si="0"/>
        <v>46201</v>
      </c>
      <c r="CE10" s="34">
        <f t="shared" si="0"/>
        <v>46208</v>
      </c>
      <c r="CF10" s="34">
        <f t="shared" si="0"/>
        <v>46215</v>
      </c>
      <c r="CG10" s="34">
        <f t="shared" si="0"/>
        <v>46222</v>
      </c>
      <c r="CH10" s="34">
        <f t="shared" si="0"/>
        <v>46229</v>
      </c>
      <c r="CI10" s="34">
        <f t="shared" si="0"/>
        <v>46236</v>
      </c>
      <c r="CJ10" s="34">
        <f t="shared" si="0"/>
        <v>46243</v>
      </c>
      <c r="CK10" s="34">
        <f t="shared" si="0"/>
        <v>46250</v>
      </c>
      <c r="CL10" s="34">
        <f t="shared" si="0"/>
        <v>46257</v>
      </c>
      <c r="CM10" s="34">
        <f t="shared" si="0"/>
        <v>46264</v>
      </c>
      <c r="CN10" s="34">
        <f t="shared" si="0"/>
        <v>46271</v>
      </c>
      <c r="CO10" s="34">
        <f t="shared" si="0"/>
        <v>46278</v>
      </c>
      <c r="CP10" s="34">
        <f t="shared" si="0"/>
        <v>46285</v>
      </c>
      <c r="CQ10" s="34">
        <f t="shared" si="0"/>
        <v>46292</v>
      </c>
      <c r="CR10" s="34">
        <f t="shared" si="0"/>
        <v>46299</v>
      </c>
      <c r="CS10" s="34">
        <f t="shared" si="0"/>
        <v>46306</v>
      </c>
      <c r="CT10" s="34">
        <f t="shared" si="0"/>
        <v>46313</v>
      </c>
      <c r="CU10" s="34">
        <f t="shared" si="0"/>
        <v>46320</v>
      </c>
      <c r="CV10" s="34">
        <f t="shared" si="0"/>
        <v>46327</v>
      </c>
      <c r="CW10" s="34">
        <f t="shared" si="0"/>
        <v>46334</v>
      </c>
      <c r="CX10" s="34">
        <f t="shared" si="0"/>
        <v>46341</v>
      </c>
      <c r="CY10" s="34">
        <f t="shared" si="0"/>
        <v>46348</v>
      </c>
      <c r="CZ10" s="34">
        <f t="shared" si="0"/>
        <v>46355</v>
      </c>
      <c r="DA10" s="34">
        <f t="shared" si="0"/>
        <v>46362</v>
      </c>
      <c r="DB10" s="34">
        <f t="shared" si="0"/>
        <v>46369</v>
      </c>
      <c r="DC10" s="34">
        <f t="shared" si="0"/>
        <v>46376</v>
      </c>
      <c r="DD10" s="34">
        <f t="shared" si="0"/>
        <v>46383</v>
      </c>
      <c r="DE10" s="34">
        <f t="shared" si="0"/>
        <v>46390</v>
      </c>
      <c r="DF10" s="34">
        <f t="shared" si="0"/>
        <v>46397</v>
      </c>
      <c r="DG10" s="34">
        <f t="shared" si="0"/>
        <v>46404</v>
      </c>
      <c r="DH10" s="34">
        <f t="shared" si="0"/>
        <v>46411</v>
      </c>
      <c r="DI10" s="34">
        <f t="shared" si="0"/>
        <v>46418</v>
      </c>
      <c r="DJ10" s="34">
        <f t="shared" si="0"/>
        <v>46425</v>
      </c>
      <c r="DK10" s="34">
        <f t="shared" si="0"/>
        <v>46432</v>
      </c>
      <c r="DL10" s="34">
        <f t="shared" si="0"/>
        <v>46439</v>
      </c>
      <c r="DM10" s="34">
        <f t="shared" si="0"/>
        <v>46446</v>
      </c>
      <c r="DN10" s="34">
        <f t="shared" si="0"/>
        <v>46453</v>
      </c>
      <c r="DO10" s="34">
        <f t="shared" si="0"/>
        <v>46460</v>
      </c>
      <c r="DP10" s="34">
        <f t="shared" si="0"/>
        <v>46467</v>
      </c>
      <c r="DQ10" s="34">
        <f t="shared" si="0"/>
        <v>46474</v>
      </c>
      <c r="DR10" s="34">
        <f t="shared" si="0"/>
        <v>46481</v>
      </c>
    </row>
    <row r="11" spans="1:122" s="18" customFormat="1" hidden="1">
      <c r="A11" s="28" t="s">
        <v>82</v>
      </c>
      <c r="B11" s="28" t="s">
        <v>83</v>
      </c>
      <c r="C11" s="28" t="s">
        <v>7</v>
      </c>
      <c r="D11" s="18" t="s">
        <v>8</v>
      </c>
      <c r="E11" s="28" t="s">
        <v>84</v>
      </c>
      <c r="F11" s="28" t="s">
        <v>15</v>
      </c>
      <c r="G11" s="28">
        <v>2347612</v>
      </c>
      <c r="H11" s="18" t="s">
        <v>85</v>
      </c>
      <c r="I11" s="18" t="s">
        <v>86</v>
      </c>
      <c r="J11" s="18" t="s">
        <v>87</v>
      </c>
      <c r="M11" s="18" t="s">
        <v>88</v>
      </c>
      <c r="O11" s="18" t="s">
        <v>89</v>
      </c>
      <c r="P11" s="18" t="s">
        <v>90</v>
      </c>
      <c r="Q11" s="76" t="s">
        <v>91</v>
      </c>
      <c r="R11" s="4" t="s">
        <v>5</v>
      </c>
      <c r="S11" s="169" t="s">
        <v>92</v>
      </c>
      <c r="T11" s="18">
        <v>22</v>
      </c>
      <c r="AG11" s="8" t="s">
        <v>87</v>
      </c>
      <c r="AH11" s="134">
        <v>46118</v>
      </c>
      <c r="AI11" s="134">
        <v>46126</v>
      </c>
      <c r="AJ11" s="134">
        <v>46127</v>
      </c>
      <c r="AK11" s="134">
        <v>46150</v>
      </c>
      <c r="AL11" s="134">
        <v>46153</v>
      </c>
      <c r="AM11" s="134">
        <v>46164</v>
      </c>
      <c r="AN11" s="134">
        <v>46168</v>
      </c>
      <c r="AO11" s="134">
        <v>46220</v>
      </c>
      <c r="AP11" s="134">
        <v>46223</v>
      </c>
      <c r="AQ11" s="18" t="s">
        <v>93</v>
      </c>
      <c r="AR11" s="18" t="s">
        <v>93</v>
      </c>
      <c r="AS11" s="18" t="s">
        <v>3</v>
      </c>
      <c r="AT11" s="18">
        <v>2</v>
      </c>
      <c r="AU11" s="18" t="s">
        <v>94</v>
      </c>
      <c r="AV11" s="163" t="s">
        <v>88</v>
      </c>
      <c r="AW11" s="77" t="s">
        <v>95</v>
      </c>
      <c r="AX11" s="77" t="s">
        <v>96</v>
      </c>
      <c r="AY11" s="77" t="s">
        <v>97</v>
      </c>
      <c r="AZ11" s="77" t="s">
        <v>98</v>
      </c>
      <c r="BA11" s="18" t="s">
        <v>99</v>
      </c>
      <c r="BB11" s="18" t="s">
        <v>100</v>
      </c>
      <c r="BC11" s="18" t="s">
        <v>22</v>
      </c>
      <c r="BD11" s="4" t="s">
        <v>101</v>
      </c>
      <c r="BP11" s="7" t="s">
        <v>102</v>
      </c>
      <c r="BQ11" s="7" t="s">
        <v>102</v>
      </c>
      <c r="BR11" s="29" t="s">
        <v>103</v>
      </c>
      <c r="BS11" s="30">
        <v>1</v>
      </c>
      <c r="BT11" s="30">
        <v>2</v>
      </c>
      <c r="BU11" s="30">
        <v>3</v>
      </c>
      <c r="BV11" s="30">
        <v>4</v>
      </c>
      <c r="BW11" s="31" t="s">
        <v>104</v>
      </c>
      <c r="BX11" s="31" t="s">
        <v>104</v>
      </c>
      <c r="BY11" s="32" t="s">
        <v>105</v>
      </c>
      <c r="BZ11" s="32" t="s">
        <v>105</v>
      </c>
      <c r="CA11" s="32" t="s">
        <v>105</v>
      </c>
      <c r="CB11" s="32" t="s">
        <v>105</v>
      </c>
      <c r="CC11" s="32" t="s">
        <v>105</v>
      </c>
      <c r="CD11" s="32" t="s">
        <v>105</v>
      </c>
      <c r="CE11" s="32" t="s">
        <v>105</v>
      </c>
      <c r="CF11" s="32" t="s">
        <v>105</v>
      </c>
      <c r="CG11" s="33" t="s">
        <v>106</v>
      </c>
    </row>
    <row r="12" spans="1:122" s="18" customFormat="1" hidden="1">
      <c r="A12" s="28" t="s">
        <v>82</v>
      </c>
      <c r="B12" s="28" t="s">
        <v>83</v>
      </c>
      <c r="C12" s="28" t="s">
        <v>7</v>
      </c>
      <c r="D12" s="18" t="s">
        <v>8</v>
      </c>
      <c r="E12" s="28" t="s">
        <v>84</v>
      </c>
      <c r="F12" s="28" t="s">
        <v>15</v>
      </c>
      <c r="G12" s="28">
        <v>2347612</v>
      </c>
      <c r="H12" s="18" t="s">
        <v>107</v>
      </c>
      <c r="I12" s="18" t="s">
        <v>108</v>
      </c>
      <c r="J12" s="18" t="s">
        <v>87</v>
      </c>
      <c r="M12" s="18" t="s">
        <v>88</v>
      </c>
      <c r="O12" s="18" t="s">
        <v>109</v>
      </c>
      <c r="P12" s="18" t="s">
        <v>90</v>
      </c>
      <c r="Q12" s="76" t="s">
        <v>91</v>
      </c>
      <c r="R12" s="4" t="s">
        <v>12</v>
      </c>
      <c r="S12" s="169" t="s">
        <v>92</v>
      </c>
      <c r="T12" s="18">
        <v>21</v>
      </c>
      <c r="AG12" s="8" t="s">
        <v>87</v>
      </c>
      <c r="AH12" s="134">
        <v>46118</v>
      </c>
      <c r="AI12" s="134">
        <v>46126</v>
      </c>
      <c r="AJ12" s="134">
        <v>46127</v>
      </c>
      <c r="AK12" s="134">
        <v>46150</v>
      </c>
      <c r="AL12" s="134">
        <v>46153</v>
      </c>
      <c r="AM12" s="134">
        <v>46164</v>
      </c>
      <c r="AN12" s="134">
        <v>46168</v>
      </c>
      <c r="AO12" s="134">
        <v>46220</v>
      </c>
      <c r="AP12" s="134">
        <v>46223</v>
      </c>
      <c r="AQ12" s="18" t="s">
        <v>110</v>
      </c>
      <c r="AR12" s="18" t="s">
        <v>110</v>
      </c>
      <c r="AS12" s="18" t="s">
        <v>3</v>
      </c>
      <c r="AT12" s="18">
        <v>2</v>
      </c>
      <c r="AU12" s="18" t="s">
        <v>111</v>
      </c>
      <c r="AV12" s="163" t="s">
        <v>88</v>
      </c>
      <c r="AW12" s="77" t="s">
        <v>112</v>
      </c>
      <c r="AX12" s="77" t="s">
        <v>113</v>
      </c>
      <c r="AY12" s="77" t="s">
        <v>114</v>
      </c>
      <c r="AZ12" s="77" t="s">
        <v>115</v>
      </c>
      <c r="BA12" s="18" t="s">
        <v>99</v>
      </c>
      <c r="BB12" s="18" t="s">
        <v>116</v>
      </c>
      <c r="BC12" s="18" t="s">
        <v>22</v>
      </c>
      <c r="BD12" s="4" t="s">
        <v>101</v>
      </c>
      <c r="BP12" s="7" t="s">
        <v>102</v>
      </c>
      <c r="BQ12" s="7" t="s">
        <v>102</v>
      </c>
      <c r="BR12" s="29" t="s">
        <v>103</v>
      </c>
      <c r="BS12" s="30">
        <v>1</v>
      </c>
      <c r="BT12" s="30">
        <v>2</v>
      </c>
      <c r="BU12" s="30">
        <v>3</v>
      </c>
      <c r="BV12" s="30">
        <v>4</v>
      </c>
      <c r="BW12" s="31" t="s">
        <v>104</v>
      </c>
      <c r="BX12" s="31" t="s">
        <v>104</v>
      </c>
      <c r="BY12" s="32" t="s">
        <v>105</v>
      </c>
      <c r="BZ12" s="32" t="s">
        <v>105</v>
      </c>
      <c r="CA12" s="32" t="s">
        <v>105</v>
      </c>
      <c r="CB12" s="32" t="s">
        <v>105</v>
      </c>
      <c r="CC12" s="32" t="s">
        <v>105</v>
      </c>
      <c r="CD12" s="32" t="s">
        <v>105</v>
      </c>
      <c r="CE12" s="32" t="s">
        <v>105</v>
      </c>
      <c r="CF12" s="32" t="s">
        <v>105</v>
      </c>
      <c r="CG12" s="33" t="s">
        <v>106</v>
      </c>
    </row>
    <row r="13" spans="1:122" s="18" customFormat="1" hidden="1">
      <c r="A13" s="28" t="s">
        <v>82</v>
      </c>
      <c r="B13" s="28" t="s">
        <v>83</v>
      </c>
      <c r="C13" s="28" t="s">
        <v>0</v>
      </c>
      <c r="D13" s="18" t="s">
        <v>14</v>
      </c>
      <c r="E13" s="28" t="s">
        <v>84</v>
      </c>
      <c r="F13" s="28" t="s">
        <v>2</v>
      </c>
      <c r="G13" s="28">
        <v>2347612</v>
      </c>
      <c r="H13" s="77" t="s">
        <v>117</v>
      </c>
      <c r="I13" s="77" t="s">
        <v>118</v>
      </c>
      <c r="J13" s="18" t="s">
        <v>87</v>
      </c>
      <c r="M13" s="18" t="s">
        <v>88</v>
      </c>
      <c r="O13" s="18" t="s">
        <v>89</v>
      </c>
      <c r="P13" s="18" t="s">
        <v>90</v>
      </c>
      <c r="Q13" s="76" t="s">
        <v>91</v>
      </c>
      <c r="R13" s="4" t="s">
        <v>18</v>
      </c>
      <c r="S13" s="169" t="s">
        <v>92</v>
      </c>
      <c r="T13" s="18">
        <v>15</v>
      </c>
      <c r="AG13" s="135">
        <v>46136</v>
      </c>
      <c r="AH13" s="135">
        <v>46139</v>
      </c>
      <c r="AI13" s="135">
        <v>46147</v>
      </c>
      <c r="AJ13" s="135">
        <v>46148</v>
      </c>
      <c r="AK13" s="135">
        <v>46174</v>
      </c>
      <c r="AL13" s="135">
        <v>46175</v>
      </c>
      <c r="AM13" s="135">
        <v>46188</v>
      </c>
      <c r="AN13" s="135">
        <v>46189</v>
      </c>
      <c r="AO13" s="135">
        <v>46244</v>
      </c>
      <c r="AP13" s="135">
        <v>46245</v>
      </c>
      <c r="AQ13" s="18" t="s">
        <v>119</v>
      </c>
      <c r="AR13" s="18" t="s">
        <v>119</v>
      </c>
      <c r="AS13" s="18" t="s">
        <v>3</v>
      </c>
      <c r="AT13" s="18">
        <v>1</v>
      </c>
      <c r="AU13" s="77" t="s">
        <v>120</v>
      </c>
      <c r="AV13" s="77" t="s">
        <v>120</v>
      </c>
      <c r="AW13" s="77" t="s">
        <v>120</v>
      </c>
      <c r="AX13" s="77" t="s">
        <v>121</v>
      </c>
      <c r="AY13" s="77" t="s">
        <v>121</v>
      </c>
      <c r="AZ13" s="77" t="s">
        <v>122</v>
      </c>
      <c r="BA13" s="18" t="s">
        <v>99</v>
      </c>
      <c r="BB13" s="77" t="s">
        <v>123</v>
      </c>
      <c r="BC13" s="18" t="s">
        <v>22</v>
      </c>
      <c r="BD13" s="4" t="s">
        <v>124</v>
      </c>
      <c r="BR13" s="7" t="s">
        <v>102</v>
      </c>
      <c r="BS13" s="7" t="s">
        <v>102</v>
      </c>
      <c r="BT13" s="10" t="s">
        <v>125</v>
      </c>
      <c r="BU13" s="29" t="s">
        <v>103</v>
      </c>
      <c r="BV13" s="30">
        <v>1</v>
      </c>
      <c r="BW13" s="30">
        <v>2</v>
      </c>
      <c r="BX13" s="30">
        <v>3</v>
      </c>
      <c r="BY13" s="30">
        <v>4</v>
      </c>
      <c r="BZ13" s="31" t="s">
        <v>104</v>
      </c>
      <c r="CA13" s="31" t="s">
        <v>104</v>
      </c>
      <c r="CB13" s="32" t="s">
        <v>105</v>
      </c>
      <c r="CC13" s="32" t="s">
        <v>105</v>
      </c>
      <c r="CD13" s="32" t="s">
        <v>105</v>
      </c>
      <c r="CE13" s="32" t="s">
        <v>105</v>
      </c>
      <c r="CF13" s="32" t="s">
        <v>105</v>
      </c>
      <c r="CG13" s="32" t="s">
        <v>105</v>
      </c>
      <c r="CH13" s="32" t="s">
        <v>105</v>
      </c>
      <c r="CI13" s="32" t="s">
        <v>105</v>
      </c>
      <c r="CJ13" s="33" t="s">
        <v>106</v>
      </c>
    </row>
    <row r="14" spans="1:122" s="18" customFormat="1" hidden="1">
      <c r="A14" s="28" t="s">
        <v>82</v>
      </c>
      <c r="B14" s="215" t="s">
        <v>126</v>
      </c>
      <c r="C14" s="28" t="s">
        <v>0</v>
      </c>
      <c r="D14" s="18" t="s">
        <v>14</v>
      </c>
      <c r="E14" s="28" t="s">
        <v>127</v>
      </c>
      <c r="F14" s="28" t="s">
        <v>2</v>
      </c>
      <c r="G14" s="166"/>
      <c r="H14" s="36"/>
      <c r="I14" s="36"/>
      <c r="J14" s="18" t="s">
        <v>87</v>
      </c>
      <c r="M14" s="18" t="s">
        <v>87</v>
      </c>
      <c r="O14" s="18" t="s">
        <v>87</v>
      </c>
      <c r="P14" s="18" t="s">
        <v>87</v>
      </c>
      <c r="Q14" s="76" t="s">
        <v>87</v>
      </c>
      <c r="R14" s="4" t="s">
        <v>128</v>
      </c>
      <c r="S14" s="70" t="s">
        <v>87</v>
      </c>
      <c r="T14" s="18">
        <v>3</v>
      </c>
      <c r="AG14" s="135">
        <v>46171</v>
      </c>
      <c r="AH14" s="135" t="s">
        <v>87</v>
      </c>
      <c r="AI14" s="135" t="s">
        <v>87</v>
      </c>
      <c r="AJ14" s="135">
        <v>46174</v>
      </c>
      <c r="AK14" s="135">
        <v>46185</v>
      </c>
      <c r="AL14" s="135">
        <v>46188</v>
      </c>
      <c r="AM14" s="135">
        <v>46199</v>
      </c>
      <c r="AN14" s="135">
        <v>46202</v>
      </c>
      <c r="AO14" s="135">
        <v>46213</v>
      </c>
      <c r="AP14" s="135">
        <v>46216</v>
      </c>
      <c r="AQ14" s="18" t="s">
        <v>87</v>
      </c>
      <c r="AR14" s="18" t="s">
        <v>129</v>
      </c>
      <c r="AS14" s="18" t="s">
        <v>130</v>
      </c>
      <c r="AT14" s="18" t="s">
        <v>87</v>
      </c>
      <c r="AU14" s="18" t="s">
        <v>87</v>
      </c>
      <c r="AV14" s="18" t="s">
        <v>87</v>
      </c>
      <c r="AW14" s="18" t="s">
        <v>88</v>
      </c>
      <c r="AX14" s="18" t="s">
        <v>87</v>
      </c>
      <c r="AY14" s="18" t="s">
        <v>87</v>
      </c>
      <c r="AZ14" s="77" t="s">
        <v>88</v>
      </c>
      <c r="BA14" s="18" t="s">
        <v>99</v>
      </c>
      <c r="BB14" s="77" t="s">
        <v>131</v>
      </c>
      <c r="BC14" s="18" t="s">
        <v>4</v>
      </c>
      <c r="BD14" s="4" t="s">
        <v>132</v>
      </c>
      <c r="BR14" s="167"/>
      <c r="BS14" s="167"/>
      <c r="BT14" s="167"/>
      <c r="BU14" s="168"/>
      <c r="BV14" s="168"/>
      <c r="BW14" s="168"/>
      <c r="BX14" s="168"/>
      <c r="BY14" s="168"/>
      <c r="BZ14" s="10" t="s">
        <v>125</v>
      </c>
      <c r="CA14" s="30">
        <v>1</v>
      </c>
      <c r="CB14" s="30">
        <v>2</v>
      </c>
      <c r="CC14" s="31" t="s">
        <v>104</v>
      </c>
      <c r="CD14" s="31" t="s">
        <v>104</v>
      </c>
      <c r="CE14" s="32" t="s">
        <v>105</v>
      </c>
      <c r="CF14" s="32" t="s">
        <v>105</v>
      </c>
      <c r="CG14" s="33" t="s">
        <v>106</v>
      </c>
      <c r="CH14" s="168"/>
      <c r="CI14" s="168"/>
      <c r="CJ14" s="168"/>
      <c r="CK14" s="77"/>
      <c r="CL14" s="77"/>
      <c r="CM14" s="77"/>
    </row>
    <row r="15" spans="1:122" s="18" customFormat="1" hidden="1">
      <c r="A15" s="28" t="s">
        <v>82</v>
      </c>
      <c r="B15" s="215" t="s">
        <v>133</v>
      </c>
      <c r="C15" s="28" t="s">
        <v>0</v>
      </c>
      <c r="D15" s="18" t="s">
        <v>14</v>
      </c>
      <c r="E15" s="28" t="s">
        <v>127</v>
      </c>
      <c r="F15" s="28" t="s">
        <v>2</v>
      </c>
      <c r="G15" s="166"/>
      <c r="H15" s="36"/>
      <c r="I15" s="36"/>
      <c r="J15" s="18" t="s">
        <v>87</v>
      </c>
      <c r="M15" s="18" t="s">
        <v>87</v>
      </c>
      <c r="O15" s="18" t="s">
        <v>87</v>
      </c>
      <c r="P15" s="18" t="s">
        <v>87</v>
      </c>
      <c r="Q15" s="76" t="s">
        <v>87</v>
      </c>
      <c r="R15" s="4" t="s">
        <v>134</v>
      </c>
      <c r="S15" s="70" t="s">
        <v>87</v>
      </c>
      <c r="T15" s="18">
        <v>7</v>
      </c>
      <c r="AG15" s="135">
        <v>46164</v>
      </c>
      <c r="AH15" s="135" t="s">
        <v>87</v>
      </c>
      <c r="AI15" s="135" t="s">
        <v>87</v>
      </c>
      <c r="AJ15" s="135">
        <v>46167</v>
      </c>
      <c r="AK15" s="135">
        <v>46171</v>
      </c>
      <c r="AL15" s="135">
        <v>46174</v>
      </c>
      <c r="AM15" s="135">
        <v>46178</v>
      </c>
      <c r="AN15" s="135">
        <v>46181</v>
      </c>
      <c r="AO15" s="135">
        <v>46192</v>
      </c>
      <c r="AP15" s="135">
        <v>46195</v>
      </c>
      <c r="AQ15" s="18" t="s">
        <v>87</v>
      </c>
      <c r="AR15" s="18" t="s">
        <v>129</v>
      </c>
      <c r="AS15" s="18" t="s">
        <v>130</v>
      </c>
      <c r="AT15" s="18" t="s">
        <v>87</v>
      </c>
      <c r="AU15" s="18" t="s">
        <v>87</v>
      </c>
      <c r="AV15" s="18" t="s">
        <v>87</v>
      </c>
      <c r="AW15" s="18" t="s">
        <v>88</v>
      </c>
      <c r="AX15" s="18" t="s">
        <v>87</v>
      </c>
      <c r="AY15" s="18" t="s">
        <v>87</v>
      </c>
      <c r="AZ15" s="77" t="s">
        <v>88</v>
      </c>
      <c r="BA15" s="18" t="s">
        <v>99</v>
      </c>
      <c r="BB15" s="77" t="s">
        <v>135</v>
      </c>
      <c r="BC15" s="18" t="s">
        <v>4</v>
      </c>
      <c r="BD15" s="4" t="s">
        <v>136</v>
      </c>
      <c r="BR15" s="167"/>
      <c r="BS15" s="167"/>
      <c r="BT15" s="167"/>
      <c r="BU15" s="168"/>
      <c r="BV15" s="168"/>
      <c r="BW15" s="168"/>
      <c r="BX15" s="10" t="s">
        <v>125</v>
      </c>
      <c r="BY15" s="30">
        <v>1</v>
      </c>
      <c r="BZ15" s="31" t="s">
        <v>104</v>
      </c>
      <c r="CA15" s="32" t="s">
        <v>105</v>
      </c>
      <c r="CB15" s="32" t="s">
        <v>105</v>
      </c>
      <c r="CC15" s="33" t="s">
        <v>106</v>
      </c>
      <c r="CD15" s="168"/>
      <c r="CE15" s="168"/>
      <c r="CF15" s="168"/>
      <c r="CG15" s="168"/>
      <c r="CH15" s="168"/>
      <c r="CI15" s="168"/>
      <c r="CJ15" s="168"/>
      <c r="CK15" s="77"/>
      <c r="CL15" s="77"/>
      <c r="CM15" s="77"/>
    </row>
    <row r="16" spans="1:122" hidden="1">
      <c r="A16" s="28" t="s">
        <v>82</v>
      </c>
      <c r="B16" s="28" t="s">
        <v>83</v>
      </c>
      <c r="C16" s="28" t="s">
        <v>0</v>
      </c>
      <c r="D16" s="18" t="s">
        <v>1</v>
      </c>
      <c r="E16" s="18" t="s">
        <v>127</v>
      </c>
      <c r="F16" s="28" t="s">
        <v>2</v>
      </c>
      <c r="G16" s="77" t="s">
        <v>88</v>
      </c>
      <c r="H16" s="133"/>
      <c r="I16" s="133"/>
      <c r="J16" s="18" t="s">
        <v>87</v>
      </c>
      <c r="K16" s="18"/>
      <c r="L16" s="18"/>
      <c r="M16" s="18" t="s">
        <v>88</v>
      </c>
      <c r="N16" s="18"/>
      <c r="O16" s="18" t="s">
        <v>137</v>
      </c>
      <c r="P16" s="18" t="s">
        <v>90</v>
      </c>
      <c r="Q16" s="17" t="s">
        <v>88</v>
      </c>
      <c r="R16" s="17" t="s">
        <v>138</v>
      </c>
      <c r="S16" s="78" t="s">
        <v>125</v>
      </c>
      <c r="T16" s="18">
        <v>20</v>
      </c>
      <c r="AG16" s="164">
        <v>46241</v>
      </c>
      <c r="AH16" s="134">
        <f>AG16+3</f>
        <v>46244</v>
      </c>
      <c r="AI16" s="134">
        <f>AH16+8</f>
        <v>46252</v>
      </c>
      <c r="AJ16" s="134">
        <f>AI16+1</f>
        <v>46253</v>
      </c>
      <c r="AK16" s="134">
        <f>AJ16+23</f>
        <v>46276</v>
      </c>
      <c r="AL16" s="134">
        <f>AK16+3</f>
        <v>46279</v>
      </c>
      <c r="AM16" s="134">
        <f>AL16+12</f>
        <v>46291</v>
      </c>
      <c r="AQ16" s="8" t="s">
        <v>139</v>
      </c>
      <c r="AR16" s="8" t="s">
        <v>139</v>
      </c>
      <c r="AS16" s="8" t="s">
        <v>3</v>
      </c>
      <c r="AT16" s="18">
        <v>2</v>
      </c>
      <c r="AU16" s="36" t="s">
        <v>88</v>
      </c>
      <c r="AV16" s="36" t="s">
        <v>88</v>
      </c>
      <c r="AW16" s="36" t="s">
        <v>88</v>
      </c>
      <c r="AX16" s="36" t="s">
        <v>88</v>
      </c>
      <c r="AY16" s="36" t="s">
        <v>88</v>
      </c>
      <c r="AZ16" s="36" t="s">
        <v>88</v>
      </c>
      <c r="BA16" s="18" t="s">
        <v>99</v>
      </c>
      <c r="BB16" s="18" t="s">
        <v>88</v>
      </c>
      <c r="BC16" s="18" t="s">
        <v>4</v>
      </c>
      <c r="CI16" s="10" t="s">
        <v>125</v>
      </c>
      <c r="CJ16" s="29" t="s">
        <v>103</v>
      </c>
      <c r="CK16" s="30">
        <v>1</v>
      </c>
      <c r="CL16" s="30">
        <v>2</v>
      </c>
      <c r="CM16" s="30">
        <v>3</v>
      </c>
      <c r="CN16" s="30">
        <v>4</v>
      </c>
      <c r="CO16" s="31" t="s">
        <v>104</v>
      </c>
      <c r="CP16" s="31" t="s">
        <v>104</v>
      </c>
      <c r="CQ16" s="32" t="s">
        <v>105</v>
      </c>
      <c r="CR16" s="32" t="s">
        <v>105</v>
      </c>
      <c r="CS16" s="32" t="s">
        <v>105</v>
      </c>
      <c r="CT16" s="32" t="s">
        <v>105</v>
      </c>
      <c r="CU16" s="32" t="s">
        <v>105</v>
      </c>
      <c r="CV16" s="32" t="s">
        <v>105</v>
      </c>
      <c r="CW16" s="32" t="s">
        <v>105</v>
      </c>
      <c r="CX16" s="32" t="s">
        <v>105</v>
      </c>
      <c r="CY16" s="33" t="s">
        <v>106</v>
      </c>
    </row>
    <row r="17" spans="1:117" hidden="1">
      <c r="A17" s="28" t="s">
        <v>82</v>
      </c>
      <c r="B17" s="28" t="s">
        <v>83</v>
      </c>
      <c r="C17" s="28" t="s">
        <v>0</v>
      </c>
      <c r="D17" s="18" t="s">
        <v>1</v>
      </c>
      <c r="E17" s="18" t="s">
        <v>127</v>
      </c>
      <c r="F17" s="28" t="s">
        <v>9</v>
      </c>
      <c r="G17" s="77" t="s">
        <v>88</v>
      </c>
      <c r="H17" s="133"/>
      <c r="I17" s="133"/>
      <c r="J17" s="18" t="s">
        <v>87</v>
      </c>
      <c r="K17" s="18"/>
      <c r="L17" s="18"/>
      <c r="M17" s="18" t="s">
        <v>88</v>
      </c>
      <c r="N17" s="18"/>
      <c r="O17" s="18" t="s">
        <v>137</v>
      </c>
      <c r="P17" s="18" t="s">
        <v>90</v>
      </c>
      <c r="Q17" s="17" t="s">
        <v>88</v>
      </c>
      <c r="R17" s="17" t="s">
        <v>140</v>
      </c>
      <c r="S17" s="78" t="s">
        <v>125</v>
      </c>
      <c r="T17" s="18">
        <v>20</v>
      </c>
      <c r="AG17" s="164">
        <f>AG16+7</f>
        <v>46248</v>
      </c>
      <c r="AH17" s="134">
        <f t="shared" ref="AH17:AH30" si="1">AG17+3</f>
        <v>46251</v>
      </c>
      <c r="AI17" s="134">
        <f t="shared" ref="AI17:AI30" si="2">AH17+8</f>
        <v>46259</v>
      </c>
      <c r="AJ17" s="134">
        <f t="shared" ref="AJ17:AJ30" si="3">AI17+1</f>
        <v>46260</v>
      </c>
      <c r="AK17" s="134">
        <f t="shared" ref="AK17:AK30" si="4">AJ17+23</f>
        <v>46283</v>
      </c>
      <c r="AL17" s="134">
        <f t="shared" ref="AL17:AL30" si="5">AK17+3</f>
        <v>46286</v>
      </c>
      <c r="AM17" s="134">
        <f t="shared" ref="AM17:AM30" si="6">AL17+12</f>
        <v>46298</v>
      </c>
      <c r="AQ17" s="8" t="s">
        <v>141</v>
      </c>
      <c r="AR17" s="8" t="s">
        <v>141</v>
      </c>
      <c r="AS17" s="8" t="s">
        <v>3</v>
      </c>
      <c r="AT17" s="18">
        <v>2</v>
      </c>
      <c r="AU17" s="36" t="s">
        <v>88</v>
      </c>
      <c r="AV17" s="36" t="s">
        <v>88</v>
      </c>
      <c r="AW17" s="36" t="s">
        <v>88</v>
      </c>
      <c r="AX17" s="36" t="s">
        <v>88</v>
      </c>
      <c r="AY17" s="36" t="s">
        <v>88</v>
      </c>
      <c r="AZ17" s="36" t="s">
        <v>88</v>
      </c>
      <c r="BA17" s="18" t="s">
        <v>99</v>
      </c>
      <c r="BB17" s="18" t="s">
        <v>88</v>
      </c>
      <c r="BC17" s="18" t="s">
        <v>4</v>
      </c>
      <c r="CJ17" s="10" t="s">
        <v>125</v>
      </c>
      <c r="CK17" s="29" t="s">
        <v>103</v>
      </c>
      <c r="CL17" s="30">
        <v>1</v>
      </c>
      <c r="CM17" s="30">
        <v>2</v>
      </c>
      <c r="CN17" s="30">
        <v>3</v>
      </c>
      <c r="CO17" s="30">
        <v>4</v>
      </c>
      <c r="CP17" s="31" t="s">
        <v>104</v>
      </c>
      <c r="CQ17" s="31" t="s">
        <v>104</v>
      </c>
      <c r="CR17" s="32" t="s">
        <v>105</v>
      </c>
      <c r="CS17" s="32" t="s">
        <v>105</v>
      </c>
      <c r="CT17" s="32" t="s">
        <v>105</v>
      </c>
      <c r="CU17" s="32" t="s">
        <v>105</v>
      </c>
      <c r="CV17" s="32" t="s">
        <v>105</v>
      </c>
      <c r="CW17" s="32" t="s">
        <v>105</v>
      </c>
      <c r="CX17" s="32" t="s">
        <v>105</v>
      </c>
      <c r="CY17" s="32" t="s">
        <v>105</v>
      </c>
      <c r="CZ17" s="33" t="s">
        <v>106</v>
      </c>
    </row>
    <row r="18" spans="1:117" hidden="1">
      <c r="A18" s="28" t="s">
        <v>82</v>
      </c>
      <c r="B18" s="28" t="s">
        <v>83</v>
      </c>
      <c r="C18" s="28" t="s">
        <v>0</v>
      </c>
      <c r="D18" s="18" t="s">
        <v>14</v>
      </c>
      <c r="E18" s="18" t="s">
        <v>127</v>
      </c>
      <c r="F18" s="28" t="s">
        <v>2</v>
      </c>
      <c r="G18" s="77" t="s">
        <v>88</v>
      </c>
      <c r="H18" s="133"/>
      <c r="I18" s="133"/>
      <c r="J18" s="18" t="s">
        <v>87</v>
      </c>
      <c r="K18" s="18"/>
      <c r="L18" s="18"/>
      <c r="M18" s="18" t="s">
        <v>88</v>
      </c>
      <c r="N18" s="18"/>
      <c r="O18" s="18" t="s">
        <v>137</v>
      </c>
      <c r="P18" s="18" t="s">
        <v>90</v>
      </c>
      <c r="Q18" s="17" t="s">
        <v>88</v>
      </c>
      <c r="R18" s="17" t="s">
        <v>142</v>
      </c>
      <c r="S18" s="78" t="s">
        <v>125</v>
      </c>
      <c r="T18" s="18">
        <v>20</v>
      </c>
      <c r="AG18" s="164">
        <f t="shared" ref="AG18:AG30" si="7">AG17+7</f>
        <v>46255</v>
      </c>
      <c r="AH18" s="134">
        <f t="shared" si="1"/>
        <v>46258</v>
      </c>
      <c r="AI18" s="134">
        <f t="shared" si="2"/>
        <v>46266</v>
      </c>
      <c r="AJ18" s="134">
        <f t="shared" si="3"/>
        <v>46267</v>
      </c>
      <c r="AK18" s="134">
        <f t="shared" si="4"/>
        <v>46290</v>
      </c>
      <c r="AL18" s="134">
        <f t="shared" si="5"/>
        <v>46293</v>
      </c>
      <c r="AM18" s="134">
        <f t="shared" si="6"/>
        <v>46305</v>
      </c>
      <c r="AQ18" s="8" t="s">
        <v>119</v>
      </c>
      <c r="AR18" s="8" t="s">
        <v>119</v>
      </c>
      <c r="AS18" s="8" t="s">
        <v>3</v>
      </c>
      <c r="AT18" s="18">
        <v>2</v>
      </c>
      <c r="AU18" s="36" t="s">
        <v>88</v>
      </c>
      <c r="AV18" s="36" t="s">
        <v>88</v>
      </c>
      <c r="AW18" s="36" t="s">
        <v>88</v>
      </c>
      <c r="AX18" s="36" t="s">
        <v>88</v>
      </c>
      <c r="AY18" s="36" t="s">
        <v>88</v>
      </c>
      <c r="AZ18" s="36" t="s">
        <v>88</v>
      </c>
      <c r="BA18" s="18" t="s">
        <v>99</v>
      </c>
      <c r="BB18" s="18" t="s">
        <v>88</v>
      </c>
      <c r="BC18" s="18" t="s">
        <v>4</v>
      </c>
      <c r="CK18" s="10" t="s">
        <v>125</v>
      </c>
      <c r="CL18" s="29" t="s">
        <v>103</v>
      </c>
      <c r="CM18" s="30">
        <v>1</v>
      </c>
      <c r="CN18" s="30">
        <v>2</v>
      </c>
      <c r="CO18" s="30">
        <v>3</v>
      </c>
      <c r="CP18" s="30">
        <v>4</v>
      </c>
      <c r="CQ18" s="31" t="s">
        <v>104</v>
      </c>
      <c r="CR18" s="31" t="s">
        <v>104</v>
      </c>
      <c r="CS18" s="32" t="s">
        <v>105</v>
      </c>
      <c r="CT18" s="32" t="s">
        <v>105</v>
      </c>
      <c r="CU18" s="32" t="s">
        <v>105</v>
      </c>
      <c r="CV18" s="32" t="s">
        <v>105</v>
      </c>
      <c r="CW18" s="32" t="s">
        <v>105</v>
      </c>
      <c r="CX18" s="32" t="s">
        <v>105</v>
      </c>
      <c r="CY18" s="32" t="s">
        <v>105</v>
      </c>
      <c r="CZ18" s="32" t="s">
        <v>105</v>
      </c>
      <c r="DA18" s="33" t="s">
        <v>106</v>
      </c>
    </row>
    <row r="19" spans="1:117" hidden="1">
      <c r="A19" s="28" t="s">
        <v>82</v>
      </c>
      <c r="B19" s="28" t="s">
        <v>83</v>
      </c>
      <c r="C19" s="28" t="s">
        <v>0</v>
      </c>
      <c r="D19" s="18" t="s">
        <v>14</v>
      </c>
      <c r="E19" s="18" t="s">
        <v>127</v>
      </c>
      <c r="F19" s="28" t="s">
        <v>9</v>
      </c>
      <c r="G19" s="77" t="s">
        <v>88</v>
      </c>
      <c r="H19" s="133"/>
      <c r="I19" s="133"/>
      <c r="J19" s="18" t="s">
        <v>87</v>
      </c>
      <c r="K19" s="18"/>
      <c r="L19" s="18"/>
      <c r="M19" s="18" t="s">
        <v>88</v>
      </c>
      <c r="N19" s="18"/>
      <c r="O19" s="18" t="s">
        <v>137</v>
      </c>
      <c r="P19" s="18" t="s">
        <v>90</v>
      </c>
      <c r="Q19" s="17" t="s">
        <v>88</v>
      </c>
      <c r="R19" s="17" t="s">
        <v>143</v>
      </c>
      <c r="S19" s="78" t="s">
        <v>125</v>
      </c>
      <c r="T19" s="18">
        <v>20</v>
      </c>
      <c r="AG19" s="164">
        <f t="shared" si="7"/>
        <v>46262</v>
      </c>
      <c r="AH19" s="134">
        <f t="shared" si="1"/>
        <v>46265</v>
      </c>
      <c r="AI19" s="134">
        <f t="shared" si="2"/>
        <v>46273</v>
      </c>
      <c r="AJ19" s="134">
        <f t="shared" si="3"/>
        <v>46274</v>
      </c>
      <c r="AK19" s="134">
        <f t="shared" si="4"/>
        <v>46297</v>
      </c>
      <c r="AL19" s="134">
        <f t="shared" si="5"/>
        <v>46300</v>
      </c>
      <c r="AM19" s="134">
        <f t="shared" si="6"/>
        <v>46312</v>
      </c>
      <c r="AQ19" s="8" t="s">
        <v>144</v>
      </c>
      <c r="AR19" s="8" t="s">
        <v>144</v>
      </c>
      <c r="AS19" s="8" t="s">
        <v>3</v>
      </c>
      <c r="AT19" s="18">
        <v>2</v>
      </c>
      <c r="AU19" s="36" t="s">
        <v>88</v>
      </c>
      <c r="AV19" s="36" t="s">
        <v>88</v>
      </c>
      <c r="AW19" s="36" t="s">
        <v>88</v>
      </c>
      <c r="AX19" s="36" t="s">
        <v>88</v>
      </c>
      <c r="AY19" s="36" t="s">
        <v>88</v>
      </c>
      <c r="AZ19" s="36" t="s">
        <v>88</v>
      </c>
      <c r="BA19" s="18" t="s">
        <v>99</v>
      </c>
      <c r="BB19" s="18" t="s">
        <v>88</v>
      </c>
      <c r="BC19" s="18" t="s">
        <v>4</v>
      </c>
      <c r="CL19" s="10" t="s">
        <v>125</v>
      </c>
      <c r="CM19" s="29" t="s">
        <v>103</v>
      </c>
      <c r="CN19" s="30">
        <v>1</v>
      </c>
      <c r="CO19" s="30">
        <v>2</v>
      </c>
      <c r="CP19" s="30">
        <v>3</v>
      </c>
      <c r="CQ19" s="30">
        <v>4</v>
      </c>
      <c r="CR19" s="31" t="s">
        <v>104</v>
      </c>
      <c r="CS19" s="31" t="s">
        <v>104</v>
      </c>
      <c r="CT19" s="32" t="s">
        <v>105</v>
      </c>
      <c r="CU19" s="32" t="s">
        <v>105</v>
      </c>
      <c r="CV19" s="32" t="s">
        <v>105</v>
      </c>
      <c r="CW19" s="32" t="s">
        <v>105</v>
      </c>
      <c r="CX19" s="32" t="s">
        <v>105</v>
      </c>
      <c r="CY19" s="32" t="s">
        <v>105</v>
      </c>
      <c r="CZ19" s="32" t="s">
        <v>105</v>
      </c>
      <c r="DA19" s="32" t="s">
        <v>105</v>
      </c>
      <c r="DB19" s="33" t="s">
        <v>106</v>
      </c>
    </row>
    <row r="20" spans="1:117" hidden="1">
      <c r="A20" s="28" t="s">
        <v>82</v>
      </c>
      <c r="B20" s="28" t="s">
        <v>83</v>
      </c>
      <c r="C20" s="28" t="s">
        <v>0</v>
      </c>
      <c r="D20" s="18" t="s">
        <v>8</v>
      </c>
      <c r="E20" s="18" t="s">
        <v>127</v>
      </c>
      <c r="F20" s="28" t="s">
        <v>2</v>
      </c>
      <c r="G20" s="77" t="s">
        <v>88</v>
      </c>
      <c r="H20" s="133"/>
      <c r="I20" s="133"/>
      <c r="J20" s="18" t="s">
        <v>87</v>
      </c>
      <c r="K20" s="18"/>
      <c r="L20" s="18"/>
      <c r="M20" s="18" t="s">
        <v>88</v>
      </c>
      <c r="N20" s="18"/>
      <c r="O20" s="18" t="s">
        <v>137</v>
      </c>
      <c r="P20" s="18" t="s">
        <v>90</v>
      </c>
      <c r="Q20" s="17" t="s">
        <v>88</v>
      </c>
      <c r="R20" s="17" t="s">
        <v>145</v>
      </c>
      <c r="S20" s="78" t="s">
        <v>125</v>
      </c>
      <c r="T20" s="18">
        <v>20</v>
      </c>
      <c r="AG20" s="164">
        <f t="shared" si="7"/>
        <v>46269</v>
      </c>
      <c r="AH20" s="134">
        <f t="shared" si="1"/>
        <v>46272</v>
      </c>
      <c r="AI20" s="134">
        <f t="shared" si="2"/>
        <v>46280</v>
      </c>
      <c r="AJ20" s="134">
        <f t="shared" si="3"/>
        <v>46281</v>
      </c>
      <c r="AK20" s="134">
        <f t="shared" si="4"/>
        <v>46304</v>
      </c>
      <c r="AL20" s="134">
        <f t="shared" si="5"/>
        <v>46307</v>
      </c>
      <c r="AM20" s="134">
        <f t="shared" si="6"/>
        <v>46319</v>
      </c>
      <c r="AQ20" s="18" t="s">
        <v>93</v>
      </c>
      <c r="AR20" s="18" t="s">
        <v>93</v>
      </c>
      <c r="AS20" s="8" t="s">
        <v>3</v>
      </c>
      <c r="AT20" s="18">
        <v>2</v>
      </c>
      <c r="AU20" s="36" t="s">
        <v>88</v>
      </c>
      <c r="AV20" s="36" t="s">
        <v>88</v>
      </c>
      <c r="AW20" s="36" t="s">
        <v>88</v>
      </c>
      <c r="AX20" s="36" t="s">
        <v>88</v>
      </c>
      <c r="AY20" s="36" t="s">
        <v>88</v>
      </c>
      <c r="AZ20" s="36" t="s">
        <v>88</v>
      </c>
      <c r="BA20" s="18" t="s">
        <v>99</v>
      </c>
      <c r="BB20" s="18" t="s">
        <v>88</v>
      </c>
      <c r="BC20" s="18" t="s">
        <v>4</v>
      </c>
      <c r="CM20" s="10" t="s">
        <v>125</v>
      </c>
      <c r="CN20" s="29" t="s">
        <v>103</v>
      </c>
      <c r="CO20" s="30">
        <v>1</v>
      </c>
      <c r="CP20" s="30">
        <v>2</v>
      </c>
      <c r="CQ20" s="30">
        <v>3</v>
      </c>
      <c r="CR20" s="30">
        <v>4</v>
      </c>
      <c r="CS20" s="31" t="s">
        <v>104</v>
      </c>
      <c r="CT20" s="31" t="s">
        <v>104</v>
      </c>
      <c r="CU20" s="32" t="s">
        <v>105</v>
      </c>
      <c r="CV20" s="32" t="s">
        <v>105</v>
      </c>
      <c r="CW20" s="32" t="s">
        <v>105</v>
      </c>
      <c r="CX20" s="32" t="s">
        <v>105</v>
      </c>
      <c r="CY20" s="32" t="s">
        <v>105</v>
      </c>
      <c r="CZ20" s="32" t="s">
        <v>105</v>
      </c>
      <c r="DA20" s="32" t="s">
        <v>105</v>
      </c>
      <c r="DB20" s="32" t="s">
        <v>105</v>
      </c>
      <c r="DC20" s="33" t="s">
        <v>106</v>
      </c>
    </row>
    <row r="21" spans="1:117" hidden="1">
      <c r="A21" s="28" t="s">
        <v>82</v>
      </c>
      <c r="B21" s="28" t="s">
        <v>83</v>
      </c>
      <c r="C21" s="28" t="s">
        <v>0</v>
      </c>
      <c r="D21" s="18" t="s">
        <v>8</v>
      </c>
      <c r="E21" s="18" t="s">
        <v>127</v>
      </c>
      <c r="F21" s="28" t="s">
        <v>9</v>
      </c>
      <c r="G21" s="77" t="s">
        <v>88</v>
      </c>
      <c r="H21" s="133"/>
      <c r="I21" s="133"/>
      <c r="J21" s="18" t="s">
        <v>87</v>
      </c>
      <c r="K21" s="18"/>
      <c r="L21" s="18"/>
      <c r="M21" s="18" t="s">
        <v>88</v>
      </c>
      <c r="N21" s="18"/>
      <c r="O21" s="18" t="s">
        <v>137</v>
      </c>
      <c r="P21" s="18" t="s">
        <v>90</v>
      </c>
      <c r="Q21" s="17" t="s">
        <v>88</v>
      </c>
      <c r="R21" s="17" t="s">
        <v>146</v>
      </c>
      <c r="S21" s="78" t="s">
        <v>125</v>
      </c>
      <c r="T21" s="18">
        <v>20</v>
      </c>
      <c r="AG21" s="164">
        <f t="shared" si="7"/>
        <v>46276</v>
      </c>
      <c r="AH21" s="134">
        <f t="shared" si="1"/>
        <v>46279</v>
      </c>
      <c r="AI21" s="134">
        <f t="shared" si="2"/>
        <v>46287</v>
      </c>
      <c r="AJ21" s="134">
        <f t="shared" si="3"/>
        <v>46288</v>
      </c>
      <c r="AK21" s="134">
        <f t="shared" si="4"/>
        <v>46311</v>
      </c>
      <c r="AL21" s="134">
        <f t="shared" si="5"/>
        <v>46314</v>
      </c>
      <c r="AM21" s="134">
        <f t="shared" si="6"/>
        <v>46326</v>
      </c>
      <c r="AQ21" s="18" t="s">
        <v>110</v>
      </c>
      <c r="AR21" s="18" t="s">
        <v>110</v>
      </c>
      <c r="AS21" s="8" t="s">
        <v>3</v>
      </c>
      <c r="AT21" s="18">
        <v>2</v>
      </c>
      <c r="AU21" s="36" t="s">
        <v>88</v>
      </c>
      <c r="AV21" s="36" t="s">
        <v>88</v>
      </c>
      <c r="AW21" s="36" t="s">
        <v>88</v>
      </c>
      <c r="AX21" s="36" t="s">
        <v>88</v>
      </c>
      <c r="AY21" s="36" t="s">
        <v>88</v>
      </c>
      <c r="AZ21" s="36" t="s">
        <v>88</v>
      </c>
      <c r="BA21" s="18" t="s">
        <v>99</v>
      </c>
      <c r="BB21" s="18" t="s">
        <v>88</v>
      </c>
      <c r="BC21" s="18" t="s">
        <v>4</v>
      </c>
      <c r="CN21" s="10" t="s">
        <v>125</v>
      </c>
      <c r="CO21" s="29" t="s">
        <v>103</v>
      </c>
      <c r="CP21" s="30">
        <v>1</v>
      </c>
      <c r="CQ21" s="30">
        <v>2</v>
      </c>
      <c r="CR21" s="30">
        <v>3</v>
      </c>
      <c r="CS21" s="30">
        <v>4</v>
      </c>
      <c r="CT21" s="31" t="s">
        <v>104</v>
      </c>
      <c r="CU21" s="31" t="s">
        <v>104</v>
      </c>
      <c r="CV21" s="32" t="s">
        <v>105</v>
      </c>
      <c r="CW21" s="32" t="s">
        <v>105</v>
      </c>
      <c r="CX21" s="32" t="s">
        <v>105</v>
      </c>
      <c r="CY21" s="32" t="s">
        <v>105</v>
      </c>
      <c r="CZ21" s="32" t="s">
        <v>105</v>
      </c>
      <c r="DA21" s="32" t="s">
        <v>105</v>
      </c>
      <c r="DB21" s="32" t="s">
        <v>105</v>
      </c>
      <c r="DC21" s="32" t="s">
        <v>105</v>
      </c>
      <c r="DD21" s="33" t="s">
        <v>106</v>
      </c>
    </row>
    <row r="22" spans="1:117" hidden="1">
      <c r="A22" s="28" t="s">
        <v>82</v>
      </c>
      <c r="B22" s="28" t="s">
        <v>83</v>
      </c>
      <c r="C22" s="28" t="s">
        <v>0</v>
      </c>
      <c r="D22" s="18" t="s">
        <v>1</v>
      </c>
      <c r="E22" s="18" t="s">
        <v>127</v>
      </c>
      <c r="F22" s="28" t="s">
        <v>9</v>
      </c>
      <c r="G22" s="77" t="s">
        <v>88</v>
      </c>
      <c r="H22" s="133"/>
      <c r="I22" s="133"/>
      <c r="J22" s="18" t="s">
        <v>87</v>
      </c>
      <c r="K22" s="18"/>
      <c r="L22" s="18"/>
      <c r="M22" s="18" t="s">
        <v>88</v>
      </c>
      <c r="N22" s="18"/>
      <c r="O22" s="18" t="s">
        <v>137</v>
      </c>
      <c r="P22" s="18" t="s">
        <v>90</v>
      </c>
      <c r="Q22" s="17" t="s">
        <v>88</v>
      </c>
      <c r="R22" s="17" t="s">
        <v>147</v>
      </c>
      <c r="S22" s="78" t="s">
        <v>125</v>
      </c>
      <c r="T22" s="18">
        <v>20</v>
      </c>
      <c r="AG22" s="164">
        <f t="shared" si="7"/>
        <v>46283</v>
      </c>
      <c r="AH22" s="134">
        <f t="shared" si="1"/>
        <v>46286</v>
      </c>
      <c r="AI22" s="134">
        <f t="shared" si="2"/>
        <v>46294</v>
      </c>
      <c r="AJ22" s="134">
        <f t="shared" si="3"/>
        <v>46295</v>
      </c>
      <c r="AK22" s="134">
        <f t="shared" si="4"/>
        <v>46318</v>
      </c>
      <c r="AL22" s="134">
        <f t="shared" si="5"/>
        <v>46321</v>
      </c>
      <c r="AM22" s="134">
        <f t="shared" si="6"/>
        <v>46333</v>
      </c>
      <c r="AQ22" s="8"/>
      <c r="AR22" s="8"/>
      <c r="AS22" s="8"/>
      <c r="AT22" s="18">
        <v>2</v>
      </c>
      <c r="AU22" s="36" t="s">
        <v>88</v>
      </c>
      <c r="AV22" s="36" t="s">
        <v>88</v>
      </c>
      <c r="AW22" s="36" t="s">
        <v>88</v>
      </c>
      <c r="AX22" s="36" t="s">
        <v>88</v>
      </c>
      <c r="AY22" s="36" t="s">
        <v>88</v>
      </c>
      <c r="AZ22" s="36" t="s">
        <v>88</v>
      </c>
      <c r="BA22" s="18" t="s">
        <v>99</v>
      </c>
      <c r="BB22" s="18" t="s">
        <v>88</v>
      </c>
      <c r="BC22" s="18" t="s">
        <v>4</v>
      </c>
      <c r="CO22" s="10" t="s">
        <v>125</v>
      </c>
      <c r="CP22" s="29" t="s">
        <v>103</v>
      </c>
      <c r="CQ22" s="30">
        <v>1</v>
      </c>
      <c r="CR22" s="30">
        <v>2</v>
      </c>
      <c r="CS22" s="30">
        <v>3</v>
      </c>
      <c r="CT22" s="30">
        <v>4</v>
      </c>
      <c r="CU22" s="31" t="s">
        <v>104</v>
      </c>
      <c r="CV22" s="31" t="s">
        <v>104</v>
      </c>
      <c r="CW22" s="32" t="s">
        <v>105</v>
      </c>
      <c r="CX22" s="32" t="s">
        <v>105</v>
      </c>
      <c r="CY22" s="32" t="s">
        <v>105</v>
      </c>
      <c r="CZ22" s="32" t="s">
        <v>105</v>
      </c>
      <c r="DA22" s="32" t="s">
        <v>105</v>
      </c>
      <c r="DB22" s="32" t="s">
        <v>105</v>
      </c>
      <c r="DC22" s="32" t="s">
        <v>105</v>
      </c>
      <c r="DD22" s="32" t="s">
        <v>105</v>
      </c>
      <c r="DE22" s="33" t="s">
        <v>106</v>
      </c>
    </row>
    <row r="23" spans="1:117" hidden="1">
      <c r="A23" s="28" t="s">
        <v>82</v>
      </c>
      <c r="B23" s="28" t="s">
        <v>83</v>
      </c>
      <c r="C23" s="28" t="s">
        <v>0</v>
      </c>
      <c r="D23" s="18" t="s">
        <v>14</v>
      </c>
      <c r="E23" s="18" t="s">
        <v>127</v>
      </c>
      <c r="F23" s="28" t="s">
        <v>9</v>
      </c>
      <c r="G23" s="77" t="s">
        <v>88</v>
      </c>
      <c r="H23" s="133"/>
      <c r="I23" s="133"/>
      <c r="J23" s="18" t="s">
        <v>87</v>
      </c>
      <c r="K23" s="18"/>
      <c r="L23" s="18"/>
      <c r="M23" s="18" t="s">
        <v>88</v>
      </c>
      <c r="N23" s="18"/>
      <c r="O23" s="18" t="s">
        <v>137</v>
      </c>
      <c r="P23" s="18" t="s">
        <v>90</v>
      </c>
      <c r="Q23" s="17" t="s">
        <v>88</v>
      </c>
      <c r="R23" s="17" t="s">
        <v>148</v>
      </c>
      <c r="S23" s="78" t="s">
        <v>125</v>
      </c>
      <c r="T23" s="18">
        <v>20</v>
      </c>
      <c r="AG23" s="164">
        <f t="shared" si="7"/>
        <v>46290</v>
      </c>
      <c r="AH23" s="134">
        <f t="shared" si="1"/>
        <v>46293</v>
      </c>
      <c r="AI23" s="134">
        <f t="shared" si="2"/>
        <v>46301</v>
      </c>
      <c r="AJ23" s="134">
        <f t="shared" si="3"/>
        <v>46302</v>
      </c>
      <c r="AK23" s="134">
        <f t="shared" si="4"/>
        <v>46325</v>
      </c>
      <c r="AL23" s="134">
        <f t="shared" si="5"/>
        <v>46328</v>
      </c>
      <c r="AM23" s="134">
        <f t="shared" si="6"/>
        <v>46340</v>
      </c>
      <c r="AQ23" s="8"/>
      <c r="AR23" s="8"/>
      <c r="AS23" s="8"/>
      <c r="AT23" s="18">
        <v>2</v>
      </c>
      <c r="AU23" s="36" t="s">
        <v>88</v>
      </c>
      <c r="AV23" s="36" t="s">
        <v>88</v>
      </c>
      <c r="AW23" s="36" t="s">
        <v>88</v>
      </c>
      <c r="AX23" s="36" t="s">
        <v>88</v>
      </c>
      <c r="AY23" s="36" t="s">
        <v>88</v>
      </c>
      <c r="AZ23" s="36" t="s">
        <v>88</v>
      </c>
      <c r="BA23" s="18" t="s">
        <v>99</v>
      </c>
      <c r="BB23" s="18" t="s">
        <v>88</v>
      </c>
      <c r="BC23" s="18" t="s">
        <v>4</v>
      </c>
      <c r="CP23" s="10" t="s">
        <v>125</v>
      </c>
      <c r="CQ23" s="29" t="s">
        <v>103</v>
      </c>
      <c r="CR23" s="30">
        <v>1</v>
      </c>
      <c r="CS23" s="30">
        <v>2</v>
      </c>
      <c r="CT23" s="30">
        <v>3</v>
      </c>
      <c r="CU23" s="30">
        <v>4</v>
      </c>
      <c r="CV23" s="31" t="s">
        <v>104</v>
      </c>
      <c r="CW23" s="31" t="s">
        <v>104</v>
      </c>
      <c r="CX23" s="32" t="s">
        <v>105</v>
      </c>
      <c r="CY23" s="32" t="s">
        <v>105</v>
      </c>
      <c r="CZ23" s="32" t="s">
        <v>105</v>
      </c>
      <c r="DA23" s="32" t="s">
        <v>105</v>
      </c>
      <c r="DB23" s="32" t="s">
        <v>105</v>
      </c>
      <c r="DC23" s="32" t="s">
        <v>105</v>
      </c>
      <c r="DD23" s="32" t="s">
        <v>105</v>
      </c>
      <c r="DE23" s="32" t="s">
        <v>105</v>
      </c>
      <c r="DF23" s="33" t="s">
        <v>106</v>
      </c>
    </row>
    <row r="24" spans="1:117" hidden="1">
      <c r="A24" s="28" t="s">
        <v>82</v>
      </c>
      <c r="B24" s="28" t="s">
        <v>83</v>
      </c>
      <c r="C24" s="28" t="s">
        <v>0</v>
      </c>
      <c r="D24" s="18" t="s">
        <v>8</v>
      </c>
      <c r="E24" s="18" t="s">
        <v>127</v>
      </c>
      <c r="F24" s="28" t="s">
        <v>2</v>
      </c>
      <c r="G24" s="77" t="s">
        <v>88</v>
      </c>
      <c r="H24" s="133"/>
      <c r="I24" s="133"/>
      <c r="J24" s="18" t="s">
        <v>87</v>
      </c>
      <c r="K24" s="18"/>
      <c r="L24" s="18"/>
      <c r="M24" s="18" t="s">
        <v>88</v>
      </c>
      <c r="N24" s="18"/>
      <c r="O24" s="18" t="s">
        <v>137</v>
      </c>
      <c r="P24" s="18" t="s">
        <v>90</v>
      </c>
      <c r="Q24" s="17" t="s">
        <v>88</v>
      </c>
      <c r="R24" s="17" t="s">
        <v>149</v>
      </c>
      <c r="S24" s="78" t="s">
        <v>125</v>
      </c>
      <c r="T24" s="18">
        <v>20</v>
      </c>
      <c r="AG24" s="164">
        <f t="shared" si="7"/>
        <v>46297</v>
      </c>
      <c r="AH24" s="134">
        <f t="shared" si="1"/>
        <v>46300</v>
      </c>
      <c r="AI24" s="134">
        <f t="shared" si="2"/>
        <v>46308</v>
      </c>
      <c r="AJ24" s="134">
        <f t="shared" si="3"/>
        <v>46309</v>
      </c>
      <c r="AK24" s="134">
        <f t="shared" si="4"/>
        <v>46332</v>
      </c>
      <c r="AL24" s="134">
        <f t="shared" si="5"/>
        <v>46335</v>
      </c>
      <c r="AM24" s="134">
        <f t="shared" si="6"/>
        <v>46347</v>
      </c>
      <c r="AQ24" s="8"/>
      <c r="AR24" s="8"/>
      <c r="AS24" s="8"/>
      <c r="AT24" s="18">
        <v>2</v>
      </c>
      <c r="AU24" s="36" t="s">
        <v>88</v>
      </c>
      <c r="AV24" s="36" t="s">
        <v>88</v>
      </c>
      <c r="AW24" s="36" t="s">
        <v>88</v>
      </c>
      <c r="AX24" s="36" t="s">
        <v>88</v>
      </c>
      <c r="AY24" s="36" t="s">
        <v>88</v>
      </c>
      <c r="AZ24" s="36" t="s">
        <v>88</v>
      </c>
      <c r="BA24" s="18" t="s">
        <v>99</v>
      </c>
      <c r="BB24" s="18" t="s">
        <v>88</v>
      </c>
      <c r="BC24" s="18" t="s">
        <v>4</v>
      </c>
      <c r="CS24" s="10" t="s">
        <v>125</v>
      </c>
      <c r="CT24" s="29" t="s">
        <v>103</v>
      </c>
      <c r="CU24" s="30">
        <v>1</v>
      </c>
      <c r="CV24" s="30">
        <v>2</v>
      </c>
      <c r="CW24" s="30">
        <v>3</v>
      </c>
      <c r="CX24" s="30">
        <v>4</v>
      </c>
      <c r="CY24" s="31" t="s">
        <v>104</v>
      </c>
      <c r="CZ24" s="31" t="s">
        <v>104</v>
      </c>
      <c r="DA24" s="32" t="s">
        <v>105</v>
      </c>
      <c r="DB24" s="32" t="s">
        <v>105</v>
      </c>
      <c r="DC24" s="32" t="s">
        <v>105</v>
      </c>
      <c r="DD24" s="32" t="s">
        <v>105</v>
      </c>
      <c r="DE24" s="32" t="s">
        <v>105</v>
      </c>
      <c r="DF24" s="32" t="s">
        <v>105</v>
      </c>
      <c r="DG24" s="32" t="s">
        <v>105</v>
      </c>
      <c r="DH24" s="32" t="s">
        <v>105</v>
      </c>
      <c r="DI24" s="33" t="s">
        <v>106</v>
      </c>
    </row>
    <row r="25" spans="1:117" hidden="1">
      <c r="A25" s="28" t="s">
        <v>82</v>
      </c>
      <c r="B25" s="28" t="s">
        <v>83</v>
      </c>
      <c r="C25" s="28" t="s">
        <v>0</v>
      </c>
      <c r="D25" s="18" t="s">
        <v>1</v>
      </c>
      <c r="E25" s="18" t="s">
        <v>127</v>
      </c>
      <c r="F25" s="28" t="s">
        <v>2</v>
      </c>
      <c r="G25" s="77" t="s">
        <v>88</v>
      </c>
      <c r="H25" s="133"/>
      <c r="I25" s="133"/>
      <c r="J25" s="18" t="s">
        <v>87</v>
      </c>
      <c r="K25" s="18"/>
      <c r="L25" s="18"/>
      <c r="M25" s="18" t="s">
        <v>88</v>
      </c>
      <c r="N25" s="18"/>
      <c r="O25" s="18" t="s">
        <v>137</v>
      </c>
      <c r="P25" s="18" t="s">
        <v>90</v>
      </c>
      <c r="Q25" s="17" t="s">
        <v>88</v>
      </c>
      <c r="R25" s="17" t="s">
        <v>150</v>
      </c>
      <c r="S25" s="78" t="s">
        <v>125</v>
      </c>
      <c r="T25" s="18">
        <v>20</v>
      </c>
      <c r="AG25" s="164">
        <f t="shared" si="7"/>
        <v>46304</v>
      </c>
      <c r="AH25" s="134">
        <f t="shared" si="1"/>
        <v>46307</v>
      </c>
      <c r="AI25" s="134">
        <f t="shared" si="2"/>
        <v>46315</v>
      </c>
      <c r="AJ25" s="134">
        <f t="shared" si="3"/>
        <v>46316</v>
      </c>
      <c r="AK25" s="134">
        <f t="shared" si="4"/>
        <v>46339</v>
      </c>
      <c r="AL25" s="134">
        <f t="shared" si="5"/>
        <v>46342</v>
      </c>
      <c r="AM25" s="134">
        <f t="shared" si="6"/>
        <v>46354</v>
      </c>
      <c r="AQ25" s="8"/>
      <c r="AR25" s="8"/>
      <c r="AS25" s="8"/>
      <c r="AT25" s="18">
        <v>2</v>
      </c>
      <c r="AU25" s="36" t="s">
        <v>88</v>
      </c>
      <c r="AV25" s="36" t="s">
        <v>88</v>
      </c>
      <c r="AW25" s="36" t="s">
        <v>88</v>
      </c>
      <c r="AX25" s="36" t="s">
        <v>88</v>
      </c>
      <c r="AY25" s="36" t="s">
        <v>88</v>
      </c>
      <c r="AZ25" s="36" t="s">
        <v>88</v>
      </c>
      <c r="BA25" s="18" t="s">
        <v>99</v>
      </c>
      <c r="BB25" s="18" t="s">
        <v>88</v>
      </c>
      <c r="BC25" s="18" t="s">
        <v>4</v>
      </c>
      <c r="CR25" s="10" t="s">
        <v>125</v>
      </c>
      <c r="CS25" s="29" t="s">
        <v>103</v>
      </c>
      <c r="CT25" s="30">
        <v>1</v>
      </c>
      <c r="CU25" s="30">
        <v>2</v>
      </c>
      <c r="CV25" s="30">
        <v>3</v>
      </c>
      <c r="CW25" s="30">
        <v>4</v>
      </c>
      <c r="CX25" s="31" t="s">
        <v>104</v>
      </c>
      <c r="CY25" s="31" t="s">
        <v>104</v>
      </c>
      <c r="CZ25" s="32" t="s">
        <v>105</v>
      </c>
      <c r="DA25" s="32" t="s">
        <v>105</v>
      </c>
      <c r="DB25" s="32" t="s">
        <v>105</v>
      </c>
      <c r="DC25" s="32" t="s">
        <v>105</v>
      </c>
      <c r="DD25" s="32" t="s">
        <v>105</v>
      </c>
      <c r="DE25" s="32" t="s">
        <v>105</v>
      </c>
      <c r="DF25" s="32" t="s">
        <v>105</v>
      </c>
      <c r="DG25" s="32" t="s">
        <v>105</v>
      </c>
      <c r="DH25" s="33" t="s">
        <v>106</v>
      </c>
    </row>
    <row r="26" spans="1:117" hidden="1">
      <c r="A26" s="28" t="s">
        <v>82</v>
      </c>
      <c r="B26" s="28" t="s">
        <v>83</v>
      </c>
      <c r="C26" s="28" t="s">
        <v>0</v>
      </c>
      <c r="D26" s="18" t="s">
        <v>14</v>
      </c>
      <c r="E26" s="18" t="s">
        <v>127</v>
      </c>
      <c r="F26" s="28" t="s">
        <v>2</v>
      </c>
      <c r="G26" s="77" t="s">
        <v>88</v>
      </c>
      <c r="H26" s="133"/>
      <c r="I26" s="133"/>
      <c r="J26" s="18" t="s">
        <v>87</v>
      </c>
      <c r="K26" s="18"/>
      <c r="L26" s="18"/>
      <c r="M26" s="18" t="s">
        <v>88</v>
      </c>
      <c r="N26" s="18"/>
      <c r="O26" s="18" t="s">
        <v>137</v>
      </c>
      <c r="P26" s="18" t="s">
        <v>90</v>
      </c>
      <c r="Q26" s="17" t="s">
        <v>88</v>
      </c>
      <c r="R26" s="17" t="s">
        <v>151</v>
      </c>
      <c r="S26" s="78" t="s">
        <v>125</v>
      </c>
      <c r="T26" s="18">
        <v>20</v>
      </c>
      <c r="AG26" s="164">
        <f t="shared" si="7"/>
        <v>46311</v>
      </c>
      <c r="AH26" s="134">
        <f t="shared" si="1"/>
        <v>46314</v>
      </c>
      <c r="AI26" s="134">
        <f t="shared" si="2"/>
        <v>46322</v>
      </c>
      <c r="AJ26" s="134">
        <f t="shared" si="3"/>
        <v>46323</v>
      </c>
      <c r="AK26" s="134">
        <f t="shared" si="4"/>
        <v>46346</v>
      </c>
      <c r="AL26" s="134">
        <f t="shared" si="5"/>
        <v>46349</v>
      </c>
      <c r="AM26" s="134">
        <f t="shared" si="6"/>
        <v>46361</v>
      </c>
      <c r="AQ26" s="8"/>
      <c r="AR26" s="8"/>
      <c r="AS26" s="8"/>
      <c r="AT26" s="18">
        <v>2</v>
      </c>
      <c r="AU26" s="36" t="s">
        <v>88</v>
      </c>
      <c r="AV26" s="36" t="s">
        <v>88</v>
      </c>
      <c r="AW26" s="36" t="s">
        <v>88</v>
      </c>
      <c r="AX26" s="36" t="s">
        <v>88</v>
      </c>
      <c r="AY26" s="36" t="s">
        <v>88</v>
      </c>
      <c r="AZ26" s="36" t="s">
        <v>88</v>
      </c>
      <c r="BA26" s="18" t="s">
        <v>99</v>
      </c>
      <c r="BB26" s="18" t="s">
        <v>88</v>
      </c>
      <c r="BC26" s="18" t="s">
        <v>4</v>
      </c>
      <c r="CS26" s="10" t="s">
        <v>125</v>
      </c>
      <c r="CT26" s="29" t="s">
        <v>103</v>
      </c>
      <c r="CU26" s="30">
        <v>1</v>
      </c>
      <c r="CV26" s="30">
        <v>2</v>
      </c>
      <c r="CW26" s="30">
        <v>3</v>
      </c>
      <c r="CX26" s="30">
        <v>4</v>
      </c>
      <c r="CY26" s="31" t="s">
        <v>104</v>
      </c>
      <c r="CZ26" s="31" t="s">
        <v>104</v>
      </c>
      <c r="DA26" s="32" t="s">
        <v>105</v>
      </c>
      <c r="DB26" s="32" t="s">
        <v>105</v>
      </c>
      <c r="DC26" s="32" t="s">
        <v>105</v>
      </c>
      <c r="DD26" s="32" t="s">
        <v>105</v>
      </c>
      <c r="DE26" s="32" t="s">
        <v>105</v>
      </c>
      <c r="DF26" s="32" t="s">
        <v>105</v>
      </c>
      <c r="DG26" s="32" t="s">
        <v>105</v>
      </c>
      <c r="DH26" s="32" t="s">
        <v>105</v>
      </c>
      <c r="DI26" s="33" t="s">
        <v>106</v>
      </c>
    </row>
    <row r="27" spans="1:117" hidden="1">
      <c r="A27" s="28" t="s">
        <v>82</v>
      </c>
      <c r="B27" s="28" t="s">
        <v>83</v>
      </c>
      <c r="C27" s="28" t="s">
        <v>0</v>
      </c>
      <c r="D27" s="18" t="s">
        <v>8</v>
      </c>
      <c r="E27" s="18" t="s">
        <v>127</v>
      </c>
      <c r="F27" s="28" t="s">
        <v>9</v>
      </c>
      <c r="G27" s="77" t="s">
        <v>88</v>
      </c>
      <c r="H27" s="133"/>
      <c r="I27" s="133"/>
      <c r="J27" s="18" t="s">
        <v>87</v>
      </c>
      <c r="K27" s="18"/>
      <c r="L27" s="18"/>
      <c r="M27" s="18" t="s">
        <v>88</v>
      </c>
      <c r="N27" s="18"/>
      <c r="O27" s="18" t="s">
        <v>137</v>
      </c>
      <c r="P27" s="18" t="s">
        <v>90</v>
      </c>
      <c r="Q27" s="17" t="s">
        <v>88</v>
      </c>
      <c r="R27" s="17" t="s">
        <v>152</v>
      </c>
      <c r="S27" s="78" t="s">
        <v>125</v>
      </c>
      <c r="T27" s="18">
        <v>20</v>
      </c>
      <c r="AG27" s="164">
        <f t="shared" si="7"/>
        <v>46318</v>
      </c>
      <c r="AH27" s="134">
        <f t="shared" si="1"/>
        <v>46321</v>
      </c>
      <c r="AI27" s="134">
        <f t="shared" si="2"/>
        <v>46329</v>
      </c>
      <c r="AJ27" s="134">
        <f t="shared" si="3"/>
        <v>46330</v>
      </c>
      <c r="AK27" s="134">
        <f t="shared" si="4"/>
        <v>46353</v>
      </c>
      <c r="AL27" s="134">
        <f t="shared" si="5"/>
        <v>46356</v>
      </c>
      <c r="AM27" s="134">
        <f t="shared" si="6"/>
        <v>46368</v>
      </c>
      <c r="AQ27" s="8"/>
      <c r="AR27" s="8"/>
      <c r="AS27" s="8"/>
      <c r="AT27" s="18">
        <v>2</v>
      </c>
      <c r="AU27" s="36" t="s">
        <v>88</v>
      </c>
      <c r="AV27" s="36" t="s">
        <v>88</v>
      </c>
      <c r="AW27" s="36" t="s">
        <v>88</v>
      </c>
      <c r="AX27" s="36" t="s">
        <v>88</v>
      </c>
      <c r="AY27" s="36" t="s">
        <v>88</v>
      </c>
      <c r="AZ27" s="36" t="s">
        <v>88</v>
      </c>
      <c r="BA27" s="18" t="s">
        <v>99</v>
      </c>
      <c r="BB27" s="18" t="s">
        <v>88</v>
      </c>
      <c r="BC27" s="18" t="s">
        <v>4</v>
      </c>
      <c r="CT27" s="10" t="s">
        <v>125</v>
      </c>
      <c r="CU27" s="29" t="s">
        <v>103</v>
      </c>
      <c r="CV27" s="30">
        <v>1</v>
      </c>
      <c r="CW27" s="30">
        <v>2</v>
      </c>
      <c r="CX27" s="30">
        <v>3</v>
      </c>
      <c r="CY27" s="30">
        <v>4</v>
      </c>
      <c r="CZ27" s="31" t="s">
        <v>104</v>
      </c>
      <c r="DA27" s="31" t="s">
        <v>104</v>
      </c>
      <c r="DB27" s="32" t="s">
        <v>105</v>
      </c>
      <c r="DC27" s="32" t="s">
        <v>105</v>
      </c>
      <c r="DD27" s="32" t="s">
        <v>105</v>
      </c>
      <c r="DE27" s="32" t="s">
        <v>105</v>
      </c>
      <c r="DF27" s="32" t="s">
        <v>105</v>
      </c>
      <c r="DG27" s="32" t="s">
        <v>105</v>
      </c>
      <c r="DH27" s="32" t="s">
        <v>105</v>
      </c>
      <c r="DI27" s="32" t="s">
        <v>105</v>
      </c>
      <c r="DJ27" s="33" t="s">
        <v>106</v>
      </c>
    </row>
    <row r="28" spans="1:117" hidden="1">
      <c r="A28" s="28" t="s">
        <v>82</v>
      </c>
      <c r="B28" s="28" t="s">
        <v>83</v>
      </c>
      <c r="C28" s="28" t="s">
        <v>0</v>
      </c>
      <c r="D28" s="18" t="s">
        <v>1</v>
      </c>
      <c r="E28" s="18" t="s">
        <v>127</v>
      </c>
      <c r="F28" s="28" t="s">
        <v>9</v>
      </c>
      <c r="G28" s="77" t="s">
        <v>88</v>
      </c>
      <c r="H28" s="133"/>
      <c r="I28" s="133"/>
      <c r="J28" s="18" t="s">
        <v>87</v>
      </c>
      <c r="K28" s="18"/>
      <c r="L28" s="18"/>
      <c r="M28" s="18" t="s">
        <v>88</v>
      </c>
      <c r="N28" s="18"/>
      <c r="O28" s="18" t="s">
        <v>137</v>
      </c>
      <c r="P28" s="18" t="s">
        <v>90</v>
      </c>
      <c r="Q28" s="17" t="s">
        <v>88</v>
      </c>
      <c r="R28" s="17" t="s">
        <v>153</v>
      </c>
      <c r="S28" s="78" t="s">
        <v>125</v>
      </c>
      <c r="T28" s="18">
        <v>20</v>
      </c>
      <c r="AG28" s="164">
        <f t="shared" si="7"/>
        <v>46325</v>
      </c>
      <c r="AH28" s="134">
        <f t="shared" si="1"/>
        <v>46328</v>
      </c>
      <c r="AI28" s="134">
        <f t="shared" si="2"/>
        <v>46336</v>
      </c>
      <c r="AJ28" s="134">
        <f t="shared" si="3"/>
        <v>46337</v>
      </c>
      <c r="AK28" s="134">
        <f t="shared" si="4"/>
        <v>46360</v>
      </c>
      <c r="AL28" s="134">
        <f t="shared" si="5"/>
        <v>46363</v>
      </c>
      <c r="AM28" s="134">
        <f t="shared" si="6"/>
        <v>46375</v>
      </c>
      <c r="AQ28" s="8"/>
      <c r="AR28" s="8"/>
      <c r="AS28" s="8"/>
      <c r="AT28" s="18">
        <v>2</v>
      </c>
      <c r="AU28" s="36" t="s">
        <v>88</v>
      </c>
      <c r="AV28" s="36" t="s">
        <v>88</v>
      </c>
      <c r="AW28" s="36" t="s">
        <v>88</v>
      </c>
      <c r="AX28" s="36" t="s">
        <v>88</v>
      </c>
      <c r="AY28" s="36" t="s">
        <v>88</v>
      </c>
      <c r="AZ28" s="36" t="s">
        <v>88</v>
      </c>
      <c r="BA28" s="18" t="s">
        <v>99</v>
      </c>
      <c r="BB28" s="18" t="s">
        <v>88</v>
      </c>
      <c r="BC28" s="18" t="s">
        <v>4</v>
      </c>
      <c r="CU28" s="10" t="s">
        <v>125</v>
      </c>
      <c r="CV28" s="29" t="s">
        <v>103</v>
      </c>
      <c r="CW28" s="30">
        <v>1</v>
      </c>
      <c r="CX28" s="30">
        <v>2</v>
      </c>
      <c r="CY28" s="30">
        <v>3</v>
      </c>
      <c r="CZ28" s="30">
        <v>4</v>
      </c>
      <c r="DA28" s="31" t="s">
        <v>104</v>
      </c>
      <c r="DB28" s="31" t="s">
        <v>104</v>
      </c>
      <c r="DC28" s="32" t="s">
        <v>105</v>
      </c>
      <c r="DD28" s="32" t="s">
        <v>105</v>
      </c>
      <c r="DE28" s="32" t="s">
        <v>105</v>
      </c>
      <c r="DF28" s="32" t="s">
        <v>105</v>
      </c>
      <c r="DG28" s="32" t="s">
        <v>105</v>
      </c>
      <c r="DH28" s="32" t="s">
        <v>105</v>
      </c>
      <c r="DI28" s="32" t="s">
        <v>105</v>
      </c>
      <c r="DJ28" s="32" t="s">
        <v>105</v>
      </c>
      <c r="DK28" s="33" t="s">
        <v>106</v>
      </c>
    </row>
    <row r="29" spans="1:117" hidden="1">
      <c r="A29" s="28" t="s">
        <v>82</v>
      </c>
      <c r="B29" s="28" t="s">
        <v>83</v>
      </c>
      <c r="C29" s="28" t="s">
        <v>0</v>
      </c>
      <c r="D29" s="18" t="s">
        <v>14</v>
      </c>
      <c r="E29" s="18" t="s">
        <v>127</v>
      </c>
      <c r="F29" s="28" t="s">
        <v>9</v>
      </c>
      <c r="G29" s="77" t="s">
        <v>88</v>
      </c>
      <c r="H29" s="133"/>
      <c r="I29" s="133"/>
      <c r="J29" s="18" t="s">
        <v>87</v>
      </c>
      <c r="K29" s="18"/>
      <c r="L29" s="18"/>
      <c r="M29" s="18" t="s">
        <v>88</v>
      </c>
      <c r="N29" s="18"/>
      <c r="O29" s="18" t="s">
        <v>137</v>
      </c>
      <c r="P29" s="18" t="s">
        <v>90</v>
      </c>
      <c r="Q29" s="17" t="s">
        <v>88</v>
      </c>
      <c r="R29" s="17" t="s">
        <v>154</v>
      </c>
      <c r="S29" s="78" t="s">
        <v>125</v>
      </c>
      <c r="T29" s="18">
        <v>20</v>
      </c>
      <c r="AG29" s="164">
        <f t="shared" si="7"/>
        <v>46332</v>
      </c>
      <c r="AH29" s="134">
        <f t="shared" si="1"/>
        <v>46335</v>
      </c>
      <c r="AI29" s="134">
        <f t="shared" si="2"/>
        <v>46343</v>
      </c>
      <c r="AJ29" s="134">
        <f t="shared" si="3"/>
        <v>46344</v>
      </c>
      <c r="AK29" s="134">
        <f t="shared" si="4"/>
        <v>46367</v>
      </c>
      <c r="AL29" s="134">
        <f t="shared" si="5"/>
        <v>46370</v>
      </c>
      <c r="AM29" s="134">
        <f t="shared" si="6"/>
        <v>46382</v>
      </c>
      <c r="AQ29" s="8"/>
      <c r="AR29" s="8"/>
      <c r="AS29" s="8"/>
      <c r="AT29" s="18">
        <v>2</v>
      </c>
      <c r="AU29" s="36" t="s">
        <v>88</v>
      </c>
      <c r="AV29" s="36" t="s">
        <v>88</v>
      </c>
      <c r="AW29" s="36" t="s">
        <v>88</v>
      </c>
      <c r="AX29" s="36" t="s">
        <v>88</v>
      </c>
      <c r="AY29" s="36" t="s">
        <v>88</v>
      </c>
      <c r="AZ29" s="36" t="s">
        <v>88</v>
      </c>
      <c r="BA29" s="18" t="s">
        <v>99</v>
      </c>
      <c r="BB29" s="18" t="s">
        <v>88</v>
      </c>
      <c r="BC29" s="18" t="s">
        <v>4</v>
      </c>
      <c r="CV29" s="10" t="s">
        <v>125</v>
      </c>
      <c r="CW29" s="29" t="s">
        <v>103</v>
      </c>
      <c r="CX29" s="30">
        <v>1</v>
      </c>
      <c r="CY29" s="30">
        <v>2</v>
      </c>
      <c r="CZ29" s="30">
        <v>3</v>
      </c>
      <c r="DA29" s="30">
        <v>4</v>
      </c>
      <c r="DB29" s="31" t="s">
        <v>104</v>
      </c>
      <c r="DC29" s="31" t="s">
        <v>104</v>
      </c>
      <c r="DD29" s="32" t="s">
        <v>105</v>
      </c>
      <c r="DE29" s="32" t="s">
        <v>105</v>
      </c>
      <c r="DF29" s="32" t="s">
        <v>105</v>
      </c>
      <c r="DG29" s="32" t="s">
        <v>105</v>
      </c>
      <c r="DH29" s="32" t="s">
        <v>105</v>
      </c>
      <c r="DI29" s="32" t="s">
        <v>105</v>
      </c>
      <c r="DJ29" s="32" t="s">
        <v>105</v>
      </c>
      <c r="DK29" s="32" t="s">
        <v>105</v>
      </c>
      <c r="DL29" s="33" t="s">
        <v>106</v>
      </c>
    </row>
    <row r="30" spans="1:117" hidden="1">
      <c r="A30" s="28" t="s">
        <v>82</v>
      </c>
      <c r="B30" s="28" t="s">
        <v>83</v>
      </c>
      <c r="C30" s="28" t="s">
        <v>0</v>
      </c>
      <c r="D30" s="18" t="s">
        <v>14</v>
      </c>
      <c r="E30" s="18" t="s">
        <v>127</v>
      </c>
      <c r="F30" s="28" t="s">
        <v>9</v>
      </c>
      <c r="G30" s="77" t="s">
        <v>88</v>
      </c>
      <c r="H30" s="133"/>
      <c r="I30" s="133"/>
      <c r="J30" s="18" t="s">
        <v>87</v>
      </c>
      <c r="K30" s="18"/>
      <c r="L30" s="18"/>
      <c r="M30" s="18" t="s">
        <v>88</v>
      </c>
      <c r="N30" s="18"/>
      <c r="O30" s="18" t="s">
        <v>137</v>
      </c>
      <c r="P30" s="18" t="s">
        <v>90</v>
      </c>
      <c r="Q30" s="17" t="s">
        <v>88</v>
      </c>
      <c r="R30" s="17" t="s">
        <v>155</v>
      </c>
      <c r="S30" s="78" t="s">
        <v>125</v>
      </c>
      <c r="T30" s="18">
        <v>20</v>
      </c>
      <c r="AG30" s="164">
        <f t="shared" si="7"/>
        <v>46339</v>
      </c>
      <c r="AH30" s="134">
        <f t="shared" si="1"/>
        <v>46342</v>
      </c>
      <c r="AI30" s="134">
        <f t="shared" si="2"/>
        <v>46350</v>
      </c>
      <c r="AJ30" s="134">
        <f t="shared" si="3"/>
        <v>46351</v>
      </c>
      <c r="AK30" s="134">
        <f t="shared" si="4"/>
        <v>46374</v>
      </c>
      <c r="AL30" s="134">
        <f t="shared" si="5"/>
        <v>46377</v>
      </c>
      <c r="AM30" s="134">
        <f t="shared" si="6"/>
        <v>46389</v>
      </c>
      <c r="AQ30" s="8"/>
      <c r="AR30" s="8"/>
      <c r="AS30" s="8"/>
      <c r="AT30" s="18">
        <v>2</v>
      </c>
      <c r="AU30" s="36" t="s">
        <v>88</v>
      </c>
      <c r="AV30" s="36" t="s">
        <v>88</v>
      </c>
      <c r="AW30" s="36" t="s">
        <v>88</v>
      </c>
      <c r="AX30" s="36" t="s">
        <v>88</v>
      </c>
      <c r="AY30" s="36" t="s">
        <v>88</v>
      </c>
      <c r="AZ30" s="36" t="s">
        <v>88</v>
      </c>
      <c r="BA30" s="18" t="s">
        <v>99</v>
      </c>
      <c r="BB30" s="18" t="s">
        <v>88</v>
      </c>
      <c r="BC30" s="18" t="s">
        <v>4</v>
      </c>
      <c r="CW30" s="10" t="s">
        <v>125</v>
      </c>
      <c r="CX30" s="29" t="s">
        <v>103</v>
      </c>
      <c r="CY30" s="30">
        <v>1</v>
      </c>
      <c r="CZ30" s="30">
        <v>2</v>
      </c>
      <c r="DA30" s="30">
        <v>3</v>
      </c>
      <c r="DB30" s="30">
        <v>4</v>
      </c>
      <c r="DC30" s="31" t="s">
        <v>104</v>
      </c>
      <c r="DD30" s="31" t="s">
        <v>104</v>
      </c>
      <c r="DE30" s="32" t="s">
        <v>105</v>
      </c>
      <c r="DF30" s="32" t="s">
        <v>105</v>
      </c>
      <c r="DG30" s="32" t="s">
        <v>105</v>
      </c>
      <c r="DH30" s="32" t="s">
        <v>105</v>
      </c>
      <c r="DI30" s="32" t="s">
        <v>105</v>
      </c>
      <c r="DJ30" s="32" t="s">
        <v>105</v>
      </c>
      <c r="DK30" s="32" t="s">
        <v>105</v>
      </c>
      <c r="DL30" s="32" t="s">
        <v>105</v>
      </c>
      <c r="DM30" s="33" t="s">
        <v>106</v>
      </c>
    </row>
    <row r="31" spans="1:117" hidden="1"/>
    <row r="32" spans="1:117" ht="14.5" hidden="1">
      <c r="A32" s="217" t="s">
        <v>156</v>
      </c>
      <c r="B32" s="217" t="s">
        <v>157</v>
      </c>
      <c r="C32" s="49"/>
      <c r="D32" s="49"/>
      <c r="E32" s="49"/>
    </row>
    <row r="33" spans="1:34" ht="14" hidden="1">
      <c r="A33" s="204" t="s">
        <v>14</v>
      </c>
      <c r="B33" s="204">
        <v>120</v>
      </c>
      <c r="C33" s="49"/>
      <c r="D33" s="49"/>
      <c r="E33" s="49"/>
    </row>
    <row r="34" spans="1:34" ht="14" hidden="1">
      <c r="A34" s="204" t="s">
        <v>1</v>
      </c>
      <c r="B34" s="204">
        <v>100</v>
      </c>
      <c r="C34" s="49"/>
      <c r="D34" s="49"/>
      <c r="E34" s="49"/>
    </row>
    <row r="35" spans="1:34" ht="14" hidden="1">
      <c r="A35" s="204" t="s">
        <v>8</v>
      </c>
      <c r="B35" s="204">
        <v>80</v>
      </c>
      <c r="C35" s="49"/>
      <c r="D35" s="49"/>
      <c r="E35" s="49"/>
      <c r="T35" s="18" t="s">
        <v>158</v>
      </c>
      <c r="AG35" s="137">
        <v>4</v>
      </c>
      <c r="AH35" s="8" t="s">
        <v>159</v>
      </c>
    </row>
    <row r="36" spans="1:34" ht="14.5" hidden="1">
      <c r="A36" s="217" t="s">
        <v>160</v>
      </c>
      <c r="B36" s="217">
        <v>300</v>
      </c>
      <c r="C36" s="49"/>
      <c r="D36" s="49"/>
      <c r="E36" s="49"/>
      <c r="T36" s="18" t="s">
        <v>161</v>
      </c>
      <c r="AG36" s="136">
        <v>5</v>
      </c>
      <c r="AH36" s="8" t="s">
        <v>162</v>
      </c>
    </row>
    <row r="37" spans="1:34" ht="14" hidden="1">
      <c r="A37" s="49"/>
      <c r="B37" s="49"/>
      <c r="C37" s="49"/>
      <c r="D37" s="49"/>
      <c r="E37" s="49"/>
      <c r="T37" s="18" t="s">
        <v>14</v>
      </c>
      <c r="AG37" s="136">
        <v>6</v>
      </c>
      <c r="AH37" s="8" t="s">
        <v>163</v>
      </c>
    </row>
    <row r="38" spans="1:34" ht="14.5" hidden="1">
      <c r="A38" s="218" t="s">
        <v>39</v>
      </c>
      <c r="B38" s="218" t="s">
        <v>157</v>
      </c>
      <c r="C38" s="49"/>
      <c r="D38" s="49"/>
      <c r="E38" s="49"/>
    </row>
    <row r="39" spans="1:34" ht="14" hidden="1">
      <c r="A39" s="204" t="s">
        <v>2</v>
      </c>
      <c r="B39" s="204">
        <v>120</v>
      </c>
      <c r="C39" s="49"/>
      <c r="D39" s="49"/>
      <c r="E39" s="49"/>
    </row>
    <row r="40" spans="1:34" ht="14" hidden="1">
      <c r="A40" s="204" t="s">
        <v>9</v>
      </c>
      <c r="B40" s="204">
        <v>180</v>
      </c>
      <c r="C40" s="49"/>
      <c r="D40" s="49"/>
      <c r="E40" s="49"/>
    </row>
    <row r="41" spans="1:34" ht="14.5" hidden="1">
      <c r="A41" s="218" t="s">
        <v>160</v>
      </c>
      <c r="B41" s="218">
        <v>300</v>
      </c>
      <c r="C41" s="49"/>
      <c r="D41" s="49"/>
      <c r="E41" s="49"/>
    </row>
    <row r="42" spans="1:34" ht="14" hidden="1">
      <c r="A42" s="49"/>
      <c r="B42" s="49"/>
      <c r="C42" s="49"/>
      <c r="D42" s="49"/>
      <c r="E42" s="49"/>
    </row>
    <row r="43" spans="1:34" ht="14.5" hidden="1">
      <c r="A43" s="49"/>
      <c r="B43" s="221" t="s">
        <v>164</v>
      </c>
      <c r="C43" s="49"/>
      <c r="D43" s="49"/>
      <c r="E43" s="49"/>
    </row>
    <row r="44" spans="1:34" ht="14.5" hidden="1">
      <c r="A44" s="219" t="s">
        <v>165</v>
      </c>
      <c r="B44" s="219" t="s">
        <v>14</v>
      </c>
      <c r="C44" s="219" t="s">
        <v>1</v>
      </c>
      <c r="D44" s="219" t="s">
        <v>8</v>
      </c>
      <c r="E44" s="219" t="s">
        <v>166</v>
      </c>
    </row>
    <row r="45" spans="1:34" ht="14.5" hidden="1">
      <c r="A45" s="220" t="s">
        <v>167</v>
      </c>
      <c r="B45" s="220">
        <v>1</v>
      </c>
      <c r="C45" s="220">
        <v>1</v>
      </c>
      <c r="D45" s="220">
        <v>0</v>
      </c>
      <c r="E45" s="204">
        <f>SUM(B45:D45)</f>
        <v>2</v>
      </c>
    </row>
    <row r="46" spans="1:34" ht="14.5" hidden="1">
      <c r="A46" s="220" t="s">
        <v>168</v>
      </c>
      <c r="B46" s="220">
        <v>6</v>
      </c>
      <c r="C46" s="220">
        <v>5</v>
      </c>
      <c r="D46" s="220">
        <v>4</v>
      </c>
      <c r="E46" s="204">
        <f t="shared" ref="E46:E50" si="8">SUM(B46:D46)</f>
        <v>15</v>
      </c>
    </row>
    <row r="47" spans="1:34" ht="14.5" hidden="1">
      <c r="A47" s="220" t="s">
        <v>169</v>
      </c>
      <c r="B47" s="220">
        <v>6</v>
      </c>
      <c r="C47" s="220">
        <v>5</v>
      </c>
      <c r="D47" s="220">
        <v>4</v>
      </c>
      <c r="E47" s="204">
        <f t="shared" si="8"/>
        <v>15</v>
      </c>
    </row>
    <row r="48" spans="1:34" ht="14.5" hidden="1">
      <c r="A48" s="220" t="s">
        <v>170</v>
      </c>
      <c r="B48" s="220"/>
      <c r="C48" s="220"/>
      <c r="D48" s="220"/>
      <c r="E48" s="204">
        <f t="shared" si="8"/>
        <v>0</v>
      </c>
    </row>
    <row r="49" spans="1:16383" ht="14.5" hidden="1">
      <c r="A49" s="220" t="s">
        <v>171</v>
      </c>
      <c r="B49" s="220"/>
      <c r="C49" s="220"/>
      <c r="D49" s="220"/>
      <c r="E49" s="204">
        <v>0</v>
      </c>
    </row>
    <row r="50" spans="1:16383" ht="14.5" hidden="1">
      <c r="A50" s="220" t="s">
        <v>172</v>
      </c>
      <c r="B50" s="220">
        <v>12</v>
      </c>
      <c r="C50" s="220">
        <v>10</v>
      </c>
      <c r="D50" s="220">
        <v>8</v>
      </c>
      <c r="E50" s="204">
        <f t="shared" si="8"/>
        <v>30</v>
      </c>
    </row>
    <row r="51" spans="1:16383" ht="14.5" hidden="1">
      <c r="A51" s="219" t="s">
        <v>166</v>
      </c>
      <c r="B51" s="219">
        <f>SUM(B45:B50)</f>
        <v>25</v>
      </c>
      <c r="C51" s="219">
        <f>SUM(C45:C50)</f>
        <v>21</v>
      </c>
      <c r="D51" s="219">
        <f>SUM(D45:D50)</f>
        <v>16</v>
      </c>
      <c r="E51" s="219">
        <f>SUM(E45:E50)</f>
        <v>62</v>
      </c>
    </row>
    <row r="52" spans="1:16383" ht="14" hidden="1">
      <c r="A52" s="49"/>
      <c r="B52" s="49"/>
      <c r="C52" s="49"/>
      <c r="D52" s="49"/>
      <c r="E52" s="49"/>
    </row>
    <row r="53" spans="1:16383" ht="14" hidden="1">
      <c r="A53" s="49"/>
      <c r="B53" s="49"/>
      <c r="C53" s="49"/>
      <c r="D53" s="49"/>
      <c r="E53" s="49"/>
      <c r="V53" s="216" t="s">
        <v>173</v>
      </c>
      <c r="X53" s="216" t="s">
        <v>174</v>
      </c>
      <c r="AD53" s="216" t="s">
        <v>175</v>
      </c>
      <c r="AF53" s="216" t="s">
        <v>176</v>
      </c>
    </row>
    <row r="54" spans="1:16383" hidden="1">
      <c r="A54" s="216" t="s">
        <v>177</v>
      </c>
      <c r="U54" s="8"/>
      <c r="V54" s="1190" t="s">
        <v>32</v>
      </c>
      <c r="W54" s="1191"/>
      <c r="X54" s="1191"/>
      <c r="Y54" s="1192"/>
      <c r="Z54" s="1057"/>
      <c r="AA54" s="1057"/>
      <c r="AB54" s="1057"/>
      <c r="AC54" s="1057"/>
      <c r="AD54" s="1193" t="s">
        <v>33</v>
      </c>
      <c r="AE54" s="1193"/>
      <c r="AF54" s="1193"/>
      <c r="AG54" s="1193"/>
      <c r="AH54" s="1193"/>
      <c r="AI54" s="17"/>
      <c r="AJ54" s="17"/>
      <c r="AK54" s="17"/>
      <c r="AL54" s="17"/>
      <c r="AM54" s="18"/>
      <c r="AN54" s="18"/>
      <c r="AO54" s="18"/>
      <c r="AP54" s="18"/>
      <c r="AQ54" s="18"/>
    </row>
    <row r="55" spans="1:16383" ht="52" hidden="1">
      <c r="A55" s="19" t="s">
        <v>34</v>
      </c>
      <c r="B55" s="19" t="s">
        <v>35</v>
      </c>
      <c r="C55" s="19" t="s">
        <v>36</v>
      </c>
      <c r="D55" s="19" t="s">
        <v>37</v>
      </c>
      <c r="E55" s="19" t="s">
        <v>38</v>
      </c>
      <c r="F55" s="19" t="s">
        <v>39</v>
      </c>
      <c r="G55" s="19" t="s">
        <v>40</v>
      </c>
      <c r="H55" s="19" t="s">
        <v>41</v>
      </c>
      <c r="I55" s="19" t="s">
        <v>42</v>
      </c>
      <c r="J55" s="19" t="s">
        <v>43</v>
      </c>
      <c r="K55" s="19"/>
      <c r="L55" s="19"/>
      <c r="M55" s="19" t="s">
        <v>44</v>
      </c>
      <c r="N55" s="19"/>
      <c r="O55" s="19" t="s">
        <v>45</v>
      </c>
      <c r="P55" s="26" t="s">
        <v>46</v>
      </c>
      <c r="Q55" s="26" t="s">
        <v>47</v>
      </c>
      <c r="R55" s="19" t="s">
        <v>48</v>
      </c>
      <c r="S55" s="19" t="s">
        <v>49</v>
      </c>
      <c r="T55" s="19" t="s">
        <v>50</v>
      </c>
      <c r="U55" s="19" t="s">
        <v>25</v>
      </c>
      <c r="V55" s="20" t="s">
        <v>59</v>
      </c>
      <c r="W55" s="20" t="s">
        <v>60</v>
      </c>
      <c r="X55" s="21" t="s">
        <v>61</v>
      </c>
      <c r="Y55" s="21" t="s">
        <v>62</v>
      </c>
      <c r="Z55" s="21"/>
      <c r="AA55" s="21"/>
      <c r="AB55" s="21"/>
      <c r="AC55" s="21"/>
      <c r="AD55" s="22" t="s">
        <v>63</v>
      </c>
      <c r="AE55" s="22" t="s">
        <v>64</v>
      </c>
      <c r="AF55" s="23" t="s">
        <v>65</v>
      </c>
      <c r="AG55" s="23" t="s">
        <v>66</v>
      </c>
      <c r="AH55" s="24" t="s">
        <v>67</v>
      </c>
      <c r="AI55" s="19" t="s">
        <v>68</v>
      </c>
      <c r="AJ55" s="19" t="s">
        <v>69</v>
      </c>
      <c r="AK55" s="19" t="s">
        <v>70</v>
      </c>
      <c r="AL55" s="160" t="s">
        <v>71</v>
      </c>
      <c r="AM55" s="25" t="s">
        <v>72</v>
      </c>
      <c r="AN55" s="25" t="s">
        <v>73</v>
      </c>
      <c r="AO55" s="25" t="s">
        <v>74</v>
      </c>
      <c r="AP55" s="25" t="s">
        <v>75</v>
      </c>
      <c r="AQ55" s="25" t="s">
        <v>76</v>
      </c>
      <c r="AR55" s="26" t="s">
        <v>77</v>
      </c>
      <c r="AS55" s="26" t="s">
        <v>78</v>
      </c>
      <c r="AT55" s="26" t="s">
        <v>79</v>
      </c>
      <c r="AU55" s="26" t="s">
        <v>80</v>
      </c>
      <c r="AV55" s="27" t="s">
        <v>81</v>
      </c>
      <c r="AW55" s="34">
        <v>46027</v>
      </c>
      <c r="AX55" s="34">
        <f>AW55+7</f>
        <v>46034</v>
      </c>
      <c r="AY55" s="34">
        <f>AX55+7</f>
        <v>46041</v>
      </c>
      <c r="AZ55" s="34">
        <f>AY55+7</f>
        <v>46048</v>
      </c>
      <c r="BA55" s="34">
        <f t="shared" ref="BA55:DJ55" si="9">AZ55+7</f>
        <v>46055</v>
      </c>
      <c r="BB55" s="34">
        <f t="shared" si="9"/>
        <v>46062</v>
      </c>
      <c r="BC55" s="34">
        <f t="shared" si="9"/>
        <v>46069</v>
      </c>
      <c r="BD55" s="34">
        <f t="shared" si="9"/>
        <v>46076</v>
      </c>
      <c r="BE55" s="34">
        <f t="shared" si="9"/>
        <v>46083</v>
      </c>
      <c r="BF55" s="34">
        <f t="shared" si="9"/>
        <v>46090</v>
      </c>
      <c r="BG55" s="34">
        <f t="shared" si="9"/>
        <v>46097</v>
      </c>
      <c r="BH55" s="34">
        <f t="shared" si="9"/>
        <v>46104</v>
      </c>
      <c r="BI55" s="34">
        <f t="shared" si="9"/>
        <v>46111</v>
      </c>
      <c r="BJ55" s="34">
        <f t="shared" si="9"/>
        <v>46118</v>
      </c>
      <c r="BK55" s="34">
        <f t="shared" si="9"/>
        <v>46125</v>
      </c>
      <c r="BL55" s="34">
        <f t="shared" si="9"/>
        <v>46132</v>
      </c>
      <c r="BM55" s="34">
        <f t="shared" si="9"/>
        <v>46139</v>
      </c>
      <c r="BN55" s="34">
        <f t="shared" si="9"/>
        <v>46146</v>
      </c>
      <c r="BO55" s="34">
        <f t="shared" si="9"/>
        <v>46153</v>
      </c>
      <c r="BP55" s="34">
        <f t="shared" si="9"/>
        <v>46160</v>
      </c>
      <c r="BQ55" s="34">
        <f t="shared" si="9"/>
        <v>46167</v>
      </c>
      <c r="BR55" s="34">
        <f t="shared" si="9"/>
        <v>46174</v>
      </c>
      <c r="BS55" s="34">
        <f t="shared" si="9"/>
        <v>46181</v>
      </c>
      <c r="BT55" s="34">
        <f t="shared" si="9"/>
        <v>46188</v>
      </c>
      <c r="BU55" s="34">
        <f t="shared" si="9"/>
        <v>46195</v>
      </c>
      <c r="BV55" s="34">
        <f t="shared" si="9"/>
        <v>46202</v>
      </c>
      <c r="BW55" s="34">
        <f t="shared" si="9"/>
        <v>46209</v>
      </c>
      <c r="BX55" s="34">
        <f t="shared" si="9"/>
        <v>46216</v>
      </c>
      <c r="BY55" s="34">
        <f t="shared" si="9"/>
        <v>46223</v>
      </c>
      <c r="BZ55" s="34">
        <f t="shared" si="9"/>
        <v>46230</v>
      </c>
      <c r="CA55" s="34">
        <f t="shared" si="9"/>
        <v>46237</v>
      </c>
      <c r="CB55" s="34">
        <f t="shared" si="9"/>
        <v>46244</v>
      </c>
      <c r="CC55" s="34">
        <f t="shared" si="9"/>
        <v>46251</v>
      </c>
      <c r="CD55" s="34">
        <f t="shared" si="9"/>
        <v>46258</v>
      </c>
      <c r="CE55" s="34">
        <f t="shared" si="9"/>
        <v>46265</v>
      </c>
      <c r="CF55" s="34">
        <f t="shared" si="9"/>
        <v>46272</v>
      </c>
      <c r="CG55" s="34">
        <f t="shared" si="9"/>
        <v>46279</v>
      </c>
      <c r="CH55" s="34">
        <f t="shared" si="9"/>
        <v>46286</v>
      </c>
      <c r="CI55" s="34">
        <f t="shared" si="9"/>
        <v>46293</v>
      </c>
      <c r="CJ55" s="34">
        <f t="shared" si="9"/>
        <v>46300</v>
      </c>
      <c r="CK55" s="34">
        <f t="shared" si="9"/>
        <v>46307</v>
      </c>
      <c r="CL55" s="34">
        <f t="shared" si="9"/>
        <v>46314</v>
      </c>
      <c r="CM55" s="34">
        <f t="shared" si="9"/>
        <v>46321</v>
      </c>
      <c r="CN55" s="34">
        <f t="shared" si="9"/>
        <v>46328</v>
      </c>
      <c r="CO55" s="34">
        <f t="shared" si="9"/>
        <v>46335</v>
      </c>
      <c r="CP55" s="34">
        <f t="shared" si="9"/>
        <v>46342</v>
      </c>
      <c r="CQ55" s="34">
        <f t="shared" si="9"/>
        <v>46349</v>
      </c>
      <c r="CR55" s="34">
        <f t="shared" si="9"/>
        <v>46356</v>
      </c>
      <c r="CS55" s="34">
        <f t="shared" si="9"/>
        <v>46363</v>
      </c>
      <c r="CT55" s="34">
        <f t="shared" si="9"/>
        <v>46370</v>
      </c>
      <c r="CU55" s="34">
        <f t="shared" si="9"/>
        <v>46377</v>
      </c>
      <c r="CV55" s="34">
        <f t="shared" si="9"/>
        <v>46384</v>
      </c>
      <c r="CW55" s="34">
        <f t="shared" si="9"/>
        <v>46391</v>
      </c>
      <c r="CX55" s="34">
        <f t="shared" si="9"/>
        <v>46398</v>
      </c>
      <c r="CY55" s="34">
        <f t="shared" si="9"/>
        <v>46405</v>
      </c>
      <c r="CZ55" s="34">
        <f t="shared" si="9"/>
        <v>46412</v>
      </c>
      <c r="DA55" s="34">
        <f t="shared" si="9"/>
        <v>46419</v>
      </c>
      <c r="DB55" s="34">
        <f t="shared" si="9"/>
        <v>46426</v>
      </c>
      <c r="DC55" s="34">
        <f t="shared" si="9"/>
        <v>46433</v>
      </c>
      <c r="DD55" s="34">
        <f t="shared" si="9"/>
        <v>46440</v>
      </c>
      <c r="DE55" s="34">
        <f t="shared" si="9"/>
        <v>46447</v>
      </c>
      <c r="DF55" s="34">
        <f t="shared" si="9"/>
        <v>46454</v>
      </c>
      <c r="DG55" s="34">
        <f t="shared" si="9"/>
        <v>46461</v>
      </c>
      <c r="DH55" s="34">
        <f t="shared" si="9"/>
        <v>46468</v>
      </c>
      <c r="DI55" s="34">
        <f t="shared" si="9"/>
        <v>46475</v>
      </c>
      <c r="DJ55" s="34">
        <f t="shared" si="9"/>
        <v>46482</v>
      </c>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c r="JY55" s="35"/>
      <c r="JZ55" s="35"/>
      <c r="KA55" s="35"/>
      <c r="KB55" s="35"/>
      <c r="KC55" s="35"/>
      <c r="KD55" s="35"/>
      <c r="KE55" s="35"/>
      <c r="KF55" s="35"/>
      <c r="KG55" s="35"/>
      <c r="KH55" s="35"/>
      <c r="KI55" s="35"/>
      <c r="KJ55" s="35"/>
      <c r="KK55" s="35"/>
      <c r="KL55" s="35"/>
      <c r="KM55" s="35"/>
      <c r="KN55" s="35"/>
      <c r="KO55" s="35"/>
      <c r="KP55" s="35"/>
      <c r="KQ55" s="35"/>
      <c r="KR55" s="35"/>
      <c r="KS55" s="35"/>
      <c r="KT55" s="35"/>
      <c r="KU55" s="35"/>
      <c r="KV55" s="35"/>
      <c r="KW55" s="35"/>
      <c r="KX55" s="35"/>
      <c r="KY55" s="35"/>
      <c r="KZ55" s="35"/>
      <c r="LA55" s="35"/>
      <c r="LB55" s="35"/>
      <c r="LC55" s="35"/>
      <c r="LD55" s="35"/>
      <c r="LE55" s="35"/>
      <c r="LF55" s="35"/>
      <c r="LG55" s="35"/>
      <c r="LH55" s="35"/>
      <c r="LI55" s="35"/>
      <c r="LJ55" s="35"/>
      <c r="LK55" s="35"/>
      <c r="LL55" s="35"/>
      <c r="LM55" s="35"/>
      <c r="LN55" s="35"/>
      <c r="LO55" s="35"/>
      <c r="LP55" s="35"/>
      <c r="LQ55" s="35"/>
      <c r="LR55" s="35"/>
      <c r="LS55" s="35"/>
      <c r="LT55" s="35"/>
      <c r="LU55" s="35"/>
      <c r="LV55" s="35"/>
      <c r="LW55" s="35"/>
      <c r="LX55" s="35"/>
      <c r="LY55" s="35"/>
      <c r="LZ55" s="35"/>
      <c r="MA55" s="35"/>
      <c r="MB55" s="35"/>
      <c r="MC55" s="35"/>
      <c r="MD55" s="35"/>
      <c r="ME55" s="35"/>
      <c r="MF55" s="35"/>
      <c r="MG55" s="35"/>
      <c r="MH55" s="35"/>
      <c r="MI55" s="35"/>
      <c r="MJ55" s="35"/>
      <c r="MK55" s="35"/>
      <c r="ML55" s="35"/>
      <c r="MM55" s="35"/>
      <c r="MN55" s="35"/>
      <c r="MO55" s="35"/>
      <c r="MP55" s="35"/>
      <c r="MQ55" s="35"/>
      <c r="MR55" s="35"/>
      <c r="MS55" s="35"/>
      <c r="MT55" s="35"/>
      <c r="MU55" s="35"/>
      <c r="MV55" s="35"/>
      <c r="MW55" s="35"/>
      <c r="MX55" s="35"/>
      <c r="MY55" s="35"/>
      <c r="MZ55" s="35"/>
      <c r="NA55" s="35"/>
      <c r="NB55" s="35"/>
      <c r="NC55" s="35"/>
      <c r="ND55" s="35"/>
      <c r="NE55" s="35"/>
      <c r="NF55" s="35"/>
      <c r="NG55" s="35"/>
      <c r="NH55" s="35"/>
      <c r="NI55" s="35"/>
      <c r="NJ55" s="35"/>
      <c r="NK55" s="35"/>
      <c r="NL55" s="35"/>
      <c r="NM55" s="35"/>
      <c r="NN55" s="35"/>
      <c r="NO55" s="35"/>
      <c r="NP55" s="35"/>
      <c r="NQ55" s="35"/>
      <c r="NR55" s="35"/>
      <c r="NS55" s="35"/>
      <c r="NT55" s="35"/>
      <c r="NU55" s="35"/>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35"/>
      <c r="QP55" s="35"/>
      <c r="QQ55" s="35"/>
      <c r="QR55" s="35"/>
      <c r="QS55" s="35"/>
      <c r="QT55" s="35"/>
      <c r="QU55" s="35"/>
      <c r="QV55" s="35"/>
      <c r="QW55" s="35"/>
      <c r="QX55" s="35"/>
      <c r="QY55" s="35"/>
      <c r="QZ55" s="35"/>
      <c r="RA55" s="35"/>
      <c r="RB55" s="35"/>
      <c r="RC55" s="35"/>
      <c r="RD55" s="35"/>
      <c r="RE55" s="35"/>
      <c r="RF55" s="35"/>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35"/>
      <c r="SK55" s="35"/>
      <c r="SL55" s="35"/>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35"/>
      <c r="UB55" s="35"/>
      <c r="UC55" s="35"/>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35"/>
      <c r="WY55" s="35"/>
      <c r="WZ55" s="35"/>
      <c r="XA55" s="35"/>
      <c r="XB55" s="35"/>
      <c r="XC55" s="35"/>
      <c r="XD55" s="35"/>
      <c r="XE55" s="35"/>
      <c r="XF55" s="35"/>
      <c r="XG55" s="35"/>
      <c r="XH55" s="35"/>
      <c r="XI55" s="35"/>
      <c r="XJ55" s="35"/>
      <c r="XK55" s="35"/>
      <c r="XL55" s="35"/>
      <c r="XM55" s="35"/>
      <c r="XN55" s="35"/>
      <c r="XO55" s="35"/>
      <c r="XP55" s="35"/>
      <c r="XQ55" s="35"/>
      <c r="XR55" s="35"/>
      <c r="XS55" s="35"/>
      <c r="XT55" s="35"/>
      <c r="XU55" s="35"/>
      <c r="XV55" s="35"/>
      <c r="XW55" s="35"/>
      <c r="XX55" s="35"/>
      <c r="XY55" s="35"/>
      <c r="XZ55" s="35"/>
      <c r="YA55" s="35"/>
      <c r="YB55" s="35"/>
      <c r="YC55" s="35"/>
      <c r="YD55" s="35"/>
      <c r="YE55" s="35"/>
      <c r="YF55" s="35"/>
      <c r="YG55" s="35"/>
      <c r="YH55" s="35"/>
      <c r="YI55" s="35"/>
      <c r="YJ55" s="35"/>
      <c r="YK55" s="35"/>
      <c r="YL55" s="35"/>
      <c r="YM55" s="35"/>
      <c r="YN55" s="35"/>
      <c r="YO55" s="35"/>
      <c r="YP55" s="35"/>
      <c r="YQ55" s="35"/>
      <c r="YR55" s="35"/>
      <c r="YS55" s="35"/>
      <c r="YT55" s="35"/>
      <c r="YU55" s="35"/>
      <c r="YV55" s="35"/>
      <c r="YW55" s="35"/>
      <c r="YX55" s="35"/>
      <c r="YY55" s="35"/>
      <c r="YZ55" s="35"/>
      <c r="ZA55" s="35"/>
      <c r="ZB55" s="35"/>
      <c r="ZC55" s="35"/>
      <c r="ZD55" s="35"/>
      <c r="ZE55" s="35"/>
      <c r="ZF55" s="35"/>
      <c r="ZG55" s="35"/>
      <c r="ZH55" s="35"/>
      <c r="ZI55" s="35"/>
      <c r="ZJ55" s="35"/>
      <c r="ZK55" s="35"/>
      <c r="ZL55" s="35"/>
      <c r="ZM55" s="35"/>
      <c r="ZN55" s="35"/>
      <c r="ZO55" s="35"/>
      <c r="ZP55" s="35"/>
      <c r="ZQ55" s="35"/>
      <c r="ZR55" s="35"/>
      <c r="ZS55" s="35"/>
      <c r="ZT55" s="35"/>
      <c r="ZU55" s="35"/>
      <c r="ZV55" s="35"/>
      <c r="ZW55" s="35"/>
      <c r="ZX55" s="35"/>
      <c r="ZY55" s="35"/>
      <c r="ZZ55" s="35"/>
      <c r="AAA55" s="35"/>
      <c r="AAB55" s="35"/>
      <c r="AAC55" s="35"/>
      <c r="AAD55" s="35"/>
      <c r="AAE55" s="35"/>
      <c r="AAF55" s="35"/>
      <c r="AAG55" s="35"/>
      <c r="AAH55" s="35"/>
      <c r="AAI55" s="35"/>
      <c r="AAJ55" s="35"/>
      <c r="AAK55" s="35"/>
      <c r="AAL55" s="35"/>
      <c r="AAM55" s="35"/>
      <c r="AAN55" s="35"/>
      <c r="AAO55" s="35"/>
      <c r="AAP55" s="35"/>
      <c r="AAQ55" s="35"/>
      <c r="AAR55" s="35"/>
      <c r="AAS55" s="35"/>
      <c r="AAT55" s="35"/>
      <c r="AAU55" s="35"/>
      <c r="AAV55" s="35"/>
      <c r="AAW55" s="35"/>
      <c r="AAX55" s="35"/>
      <c r="AAY55" s="35"/>
      <c r="AAZ55" s="35"/>
      <c r="ABA55" s="35"/>
      <c r="ABB55" s="35"/>
      <c r="ABC55" s="35"/>
      <c r="ABD55" s="35"/>
      <c r="ABE55" s="35"/>
      <c r="ABF55" s="35"/>
      <c r="ABG55" s="35"/>
      <c r="ABH55" s="35"/>
      <c r="ABI55" s="35"/>
      <c r="ABJ55" s="35"/>
      <c r="ABK55" s="35"/>
      <c r="ABL55" s="35"/>
      <c r="ABM55" s="35"/>
      <c r="ABN55" s="35"/>
      <c r="ABO55" s="35"/>
      <c r="ABP55" s="35"/>
      <c r="ABQ55" s="35"/>
      <c r="ABR55" s="35"/>
      <c r="ABS55" s="35"/>
      <c r="ABT55" s="35"/>
      <c r="ABU55" s="35"/>
      <c r="ABV55" s="35"/>
      <c r="ABW55" s="35"/>
      <c r="ABX55" s="35"/>
      <c r="ABY55" s="35"/>
      <c r="ABZ55" s="35"/>
      <c r="ACA55" s="35"/>
      <c r="ACB55" s="35"/>
      <c r="ACC55" s="35"/>
      <c r="ACD55" s="35"/>
      <c r="ACE55" s="35"/>
      <c r="ACF55" s="35"/>
      <c r="ACG55" s="35"/>
      <c r="ACH55" s="35"/>
      <c r="ACI55" s="35"/>
      <c r="ACJ55" s="35"/>
      <c r="ACK55" s="35"/>
      <c r="ACL55" s="35"/>
      <c r="ACM55" s="35"/>
      <c r="ACN55" s="35"/>
      <c r="ACO55" s="35"/>
      <c r="ACP55" s="35"/>
      <c r="ACQ55" s="35"/>
      <c r="ACR55" s="35"/>
      <c r="ACS55" s="35"/>
      <c r="ACT55" s="35"/>
      <c r="ACU55" s="35"/>
      <c r="ACV55" s="35"/>
      <c r="ACW55" s="35"/>
      <c r="ACX55" s="35"/>
      <c r="ACY55" s="35"/>
      <c r="ACZ55" s="35"/>
      <c r="ADA55" s="35"/>
      <c r="ADB55" s="35"/>
      <c r="ADC55" s="35"/>
      <c r="ADD55" s="35"/>
      <c r="ADE55" s="35"/>
      <c r="ADF55" s="35"/>
      <c r="ADG55" s="35"/>
      <c r="ADH55" s="35"/>
      <c r="ADI55" s="35"/>
      <c r="ADJ55" s="35"/>
      <c r="ADK55" s="35"/>
      <c r="ADL55" s="35"/>
      <c r="ADM55" s="35"/>
      <c r="ADN55" s="35"/>
      <c r="ADO55" s="35"/>
      <c r="ADP55" s="35"/>
      <c r="ADQ55" s="35"/>
      <c r="ADR55" s="35"/>
      <c r="ADS55" s="35"/>
      <c r="ADT55" s="35"/>
      <c r="ADU55" s="35"/>
      <c r="ADV55" s="35"/>
      <c r="ADW55" s="35"/>
      <c r="ADX55" s="35"/>
      <c r="ADY55" s="35"/>
      <c r="ADZ55" s="35"/>
      <c r="AEA55" s="35"/>
      <c r="AEB55" s="35"/>
      <c r="AEC55" s="35"/>
      <c r="AED55" s="35"/>
      <c r="AEE55" s="35"/>
      <c r="AEF55" s="35"/>
      <c r="AEG55" s="35"/>
      <c r="AEH55" s="35"/>
      <c r="AEI55" s="35"/>
      <c r="AEJ55" s="35"/>
      <c r="AEK55" s="35"/>
      <c r="AEL55" s="35"/>
      <c r="AEM55" s="35"/>
      <c r="AEN55" s="35"/>
      <c r="AEO55" s="35"/>
      <c r="AEP55" s="35"/>
      <c r="AEQ55" s="35"/>
      <c r="AER55" s="35"/>
      <c r="AES55" s="35"/>
      <c r="AET55" s="35"/>
      <c r="AEU55" s="35"/>
      <c r="AEV55" s="35"/>
      <c r="AEW55" s="35"/>
      <c r="AEX55" s="35"/>
      <c r="AEY55" s="35"/>
      <c r="AEZ55" s="35"/>
      <c r="AFA55" s="35"/>
      <c r="AFB55" s="35"/>
      <c r="AFC55" s="35"/>
      <c r="AFD55" s="35"/>
      <c r="AFE55" s="35"/>
      <c r="AFF55" s="35"/>
      <c r="AFG55" s="35"/>
      <c r="AFH55" s="35"/>
      <c r="AFI55" s="35"/>
      <c r="AFJ55" s="35"/>
      <c r="AFK55" s="35"/>
      <c r="AFL55" s="35"/>
      <c r="AFM55" s="35"/>
      <c r="AFN55" s="35"/>
      <c r="AFO55" s="35"/>
      <c r="AFP55" s="35"/>
      <c r="AFQ55" s="35"/>
      <c r="AFR55" s="35"/>
      <c r="AFS55" s="35"/>
      <c r="AFT55" s="35"/>
      <c r="AFU55" s="35"/>
      <c r="AFV55" s="35"/>
      <c r="AFW55" s="35"/>
      <c r="AFX55" s="35"/>
      <c r="AFY55" s="35"/>
      <c r="AFZ55" s="35"/>
      <c r="AGA55" s="35"/>
      <c r="AGB55" s="35"/>
      <c r="AGC55" s="35"/>
      <c r="AGD55" s="35"/>
      <c r="AGE55" s="35"/>
      <c r="AGF55" s="35"/>
      <c r="AGG55" s="35"/>
      <c r="AGH55" s="35"/>
      <c r="AGI55" s="35"/>
      <c r="AGJ55" s="35"/>
      <c r="AGK55" s="35"/>
      <c r="AGL55" s="35"/>
      <c r="AGM55" s="35"/>
      <c r="AGN55" s="35"/>
      <c r="AGO55" s="35"/>
      <c r="AGP55" s="35"/>
      <c r="AGQ55" s="35"/>
      <c r="AGR55" s="35"/>
      <c r="AGS55" s="35"/>
      <c r="AGT55" s="35"/>
      <c r="AGU55" s="35"/>
      <c r="AGV55" s="35"/>
      <c r="AGW55" s="35"/>
      <c r="AGX55" s="35"/>
      <c r="AGY55" s="35"/>
      <c r="AGZ55" s="35"/>
      <c r="AHA55" s="35"/>
      <c r="AHB55" s="35"/>
      <c r="AHC55" s="35"/>
      <c r="AHD55" s="35"/>
      <c r="AHE55" s="35"/>
      <c r="AHF55" s="35"/>
      <c r="AHG55" s="35"/>
      <c r="AHH55" s="35"/>
      <c r="AHI55" s="35"/>
      <c r="AHJ55" s="35"/>
      <c r="AHK55" s="35"/>
      <c r="AHL55" s="35"/>
      <c r="AHM55" s="35"/>
      <c r="AHN55" s="35"/>
      <c r="AHO55" s="35"/>
      <c r="AHP55" s="35"/>
      <c r="AHQ55" s="35"/>
      <c r="AHR55" s="35"/>
      <c r="AHS55" s="35"/>
      <c r="AHT55" s="35"/>
      <c r="AHU55" s="35"/>
      <c r="AHV55" s="35"/>
      <c r="AHW55" s="35"/>
      <c r="AHX55" s="35"/>
      <c r="AHY55" s="35"/>
      <c r="AHZ55" s="35"/>
      <c r="AIA55" s="35"/>
      <c r="AIB55" s="35"/>
      <c r="AIC55" s="35"/>
      <c r="AID55" s="35"/>
      <c r="AIE55" s="35"/>
      <c r="AIF55" s="35"/>
      <c r="AIG55" s="35"/>
      <c r="AIH55" s="35"/>
      <c r="AII55" s="35"/>
      <c r="AIJ55" s="35"/>
      <c r="AIK55" s="35"/>
      <c r="AIL55" s="35"/>
      <c r="AIM55" s="35"/>
      <c r="AIN55" s="35"/>
      <c r="AIO55" s="35"/>
      <c r="AIP55" s="35"/>
      <c r="AIQ55" s="35"/>
      <c r="AIR55" s="35"/>
      <c r="AIS55" s="35"/>
      <c r="AIT55" s="35"/>
      <c r="AIU55" s="35"/>
      <c r="AIV55" s="35"/>
      <c r="AIW55" s="35"/>
      <c r="AIX55" s="35"/>
      <c r="AIY55" s="35"/>
      <c r="AIZ55" s="35"/>
      <c r="AJA55" s="35"/>
      <c r="AJB55" s="35"/>
      <c r="AJC55" s="35"/>
      <c r="AJD55" s="35"/>
      <c r="AJE55" s="35"/>
      <c r="AJF55" s="35"/>
      <c r="AJG55" s="35"/>
      <c r="AJH55" s="35"/>
      <c r="AJI55" s="35"/>
      <c r="AJJ55" s="35"/>
      <c r="AJK55" s="35"/>
      <c r="AJL55" s="35"/>
      <c r="AJM55" s="35"/>
      <c r="AJN55" s="35"/>
      <c r="AJO55" s="35"/>
      <c r="AJP55" s="35"/>
      <c r="AJQ55" s="35"/>
      <c r="AJR55" s="35"/>
      <c r="AJS55" s="35"/>
      <c r="AJT55" s="35"/>
      <c r="AJU55" s="35"/>
      <c r="AJV55" s="35"/>
      <c r="AJW55" s="35"/>
      <c r="AJX55" s="35"/>
      <c r="AJY55" s="35"/>
      <c r="AJZ55" s="35"/>
      <c r="AKA55" s="35"/>
      <c r="AKB55" s="35"/>
      <c r="AKC55" s="35"/>
      <c r="AKD55" s="35"/>
      <c r="AKE55" s="35"/>
      <c r="AKF55" s="35"/>
      <c r="AKG55" s="35"/>
      <c r="AKH55" s="35"/>
      <c r="AKI55" s="35"/>
      <c r="AKJ55" s="35"/>
      <c r="AKK55" s="35"/>
      <c r="AKL55" s="35"/>
      <c r="AKM55" s="35"/>
      <c r="AKN55" s="35"/>
      <c r="AKO55" s="35"/>
      <c r="AKP55" s="35"/>
      <c r="AKQ55" s="35"/>
      <c r="AKR55" s="35"/>
      <c r="AKS55" s="35"/>
      <c r="AKT55" s="35"/>
      <c r="AKU55" s="35"/>
      <c r="AKV55" s="35"/>
      <c r="AKW55" s="35"/>
      <c r="AKX55" s="35"/>
      <c r="AKY55" s="35"/>
      <c r="AKZ55" s="35"/>
      <c r="ALA55" s="35"/>
      <c r="ALB55" s="35"/>
      <c r="ALC55" s="35"/>
      <c r="ALD55" s="35"/>
      <c r="ALE55" s="35"/>
      <c r="ALF55" s="35"/>
      <c r="ALG55" s="35"/>
      <c r="ALH55" s="35"/>
      <c r="ALI55" s="35"/>
      <c r="ALJ55" s="35"/>
      <c r="ALK55" s="35"/>
      <c r="ALL55" s="35"/>
      <c r="ALM55" s="35"/>
      <c r="ALN55" s="35"/>
      <c r="ALO55" s="35"/>
      <c r="ALP55" s="35"/>
      <c r="ALQ55" s="35"/>
      <c r="ALR55" s="35"/>
      <c r="ALS55" s="35"/>
      <c r="ALT55" s="35"/>
      <c r="ALU55" s="35"/>
      <c r="ALV55" s="35"/>
      <c r="ALW55" s="35"/>
      <c r="ALX55" s="35"/>
      <c r="ALY55" s="35"/>
      <c r="ALZ55" s="35"/>
      <c r="AMA55" s="35"/>
      <c r="AMB55" s="35"/>
      <c r="AMC55" s="35"/>
      <c r="AMD55" s="35"/>
      <c r="AME55" s="35"/>
      <c r="AMF55" s="35"/>
      <c r="AMG55" s="35"/>
      <c r="AMH55" s="35"/>
      <c r="AMI55" s="35"/>
      <c r="AMJ55" s="35"/>
      <c r="AMK55" s="35"/>
      <c r="AML55" s="35"/>
      <c r="AMM55" s="35"/>
      <c r="AMN55" s="35"/>
      <c r="AMO55" s="35"/>
      <c r="AMP55" s="35"/>
      <c r="AMQ55" s="35"/>
      <c r="AMR55" s="35"/>
      <c r="AMS55" s="35"/>
      <c r="AMT55" s="35"/>
      <c r="AMU55" s="35"/>
      <c r="AMV55" s="35"/>
      <c r="AMW55" s="35"/>
      <c r="AMX55" s="35"/>
      <c r="AMY55" s="35"/>
      <c r="AMZ55" s="35"/>
      <c r="ANA55" s="35"/>
      <c r="ANB55" s="35"/>
      <c r="ANC55" s="35"/>
      <c r="AND55" s="35"/>
      <c r="ANE55" s="35"/>
      <c r="ANF55" s="35"/>
      <c r="ANG55" s="35"/>
      <c r="ANH55" s="35"/>
      <c r="ANI55" s="35"/>
      <c r="ANJ55" s="35"/>
      <c r="ANK55" s="35"/>
      <c r="ANL55" s="35"/>
      <c r="ANM55" s="35"/>
      <c r="ANN55" s="35"/>
      <c r="ANO55" s="35"/>
      <c r="ANP55" s="35"/>
      <c r="ANQ55" s="35"/>
      <c r="ANR55" s="35"/>
      <c r="ANS55" s="35"/>
      <c r="ANT55" s="35"/>
      <c r="ANU55" s="35"/>
      <c r="ANV55" s="35"/>
      <c r="ANW55" s="35"/>
      <c r="ANX55" s="35"/>
      <c r="ANY55" s="35"/>
      <c r="ANZ55" s="35"/>
      <c r="AOA55" s="35"/>
      <c r="AOB55" s="35"/>
      <c r="AOC55" s="35"/>
      <c r="AOD55" s="35"/>
      <c r="AOE55" s="35"/>
      <c r="AOF55" s="35"/>
      <c r="AOG55" s="35"/>
      <c r="AOH55" s="35"/>
      <c r="AOI55" s="35"/>
      <c r="AOJ55" s="35"/>
      <c r="AOK55" s="35"/>
      <c r="AOL55" s="35"/>
      <c r="AOM55" s="35"/>
      <c r="AON55" s="35"/>
      <c r="AOO55" s="35"/>
      <c r="AOP55" s="35"/>
      <c r="AOQ55" s="35"/>
      <c r="AOR55" s="35"/>
      <c r="AOS55" s="35"/>
      <c r="AOT55" s="35"/>
      <c r="AOU55" s="35"/>
      <c r="AOV55" s="35"/>
      <c r="AOW55" s="35"/>
      <c r="AOX55" s="35"/>
      <c r="AOY55" s="35"/>
      <c r="AOZ55" s="35"/>
      <c r="APA55" s="35"/>
      <c r="APB55" s="35"/>
      <c r="APC55" s="35"/>
      <c r="APD55" s="35"/>
      <c r="APE55" s="35"/>
      <c r="APF55" s="35"/>
      <c r="APG55" s="35"/>
      <c r="APH55" s="35"/>
      <c r="API55" s="35"/>
      <c r="APJ55" s="35"/>
      <c r="APK55" s="35"/>
      <c r="APL55" s="35"/>
      <c r="APM55" s="35"/>
      <c r="APN55" s="35"/>
      <c r="APO55" s="35"/>
      <c r="APP55" s="35"/>
      <c r="APQ55" s="35"/>
      <c r="APR55" s="35"/>
      <c r="APS55" s="35"/>
      <c r="APT55" s="35"/>
      <c r="APU55" s="35"/>
      <c r="APV55" s="35"/>
      <c r="APW55" s="35"/>
      <c r="APX55" s="35"/>
      <c r="APY55" s="35"/>
      <c r="APZ55" s="35"/>
      <c r="AQA55" s="35"/>
      <c r="AQB55" s="35"/>
      <c r="AQC55" s="35"/>
      <c r="AQD55" s="35"/>
      <c r="AQE55" s="35"/>
      <c r="AQF55" s="35"/>
      <c r="AQG55" s="35"/>
      <c r="AQH55" s="35"/>
      <c r="AQI55" s="35"/>
      <c r="AQJ55" s="35"/>
      <c r="AQK55" s="35"/>
      <c r="AQL55" s="35"/>
      <c r="AQM55" s="35"/>
      <c r="AQN55" s="35"/>
      <c r="AQO55" s="35"/>
      <c r="AQP55" s="35"/>
      <c r="AQQ55" s="35"/>
      <c r="AQR55" s="35"/>
      <c r="AQS55" s="35"/>
      <c r="AQT55" s="35"/>
      <c r="AQU55" s="35"/>
      <c r="AQV55" s="35"/>
      <c r="AQW55" s="35"/>
      <c r="AQX55" s="35"/>
      <c r="AQY55" s="35"/>
      <c r="AQZ55" s="35"/>
      <c r="ARA55" s="35"/>
      <c r="ARB55" s="35"/>
      <c r="ARC55" s="35"/>
      <c r="ARD55" s="35"/>
      <c r="ARE55" s="35"/>
      <c r="ARF55" s="35"/>
      <c r="ARG55" s="35"/>
      <c r="ARH55" s="35"/>
      <c r="ARI55" s="35"/>
      <c r="ARJ55" s="35"/>
      <c r="ARK55" s="35"/>
      <c r="ARL55" s="35"/>
      <c r="ARM55" s="35"/>
      <c r="ARN55" s="35"/>
      <c r="ARO55" s="35"/>
      <c r="ARP55" s="35"/>
      <c r="ARQ55" s="35"/>
      <c r="ARR55" s="35"/>
      <c r="ARS55" s="35"/>
      <c r="ART55" s="35"/>
      <c r="ARU55" s="35"/>
      <c r="ARV55" s="35"/>
      <c r="ARW55" s="35"/>
      <c r="ARX55" s="35"/>
      <c r="ARY55" s="35"/>
      <c r="ARZ55" s="35"/>
      <c r="ASA55" s="35"/>
      <c r="ASB55" s="35"/>
      <c r="ASC55" s="35"/>
      <c r="ASD55" s="35"/>
      <c r="ASE55" s="35"/>
      <c r="ASF55" s="35"/>
      <c r="ASG55" s="35"/>
      <c r="ASH55" s="35"/>
      <c r="ASI55" s="35"/>
      <c r="ASJ55" s="35"/>
      <c r="ASK55" s="35"/>
      <c r="ASL55" s="35"/>
      <c r="ASM55" s="35"/>
      <c r="ASN55" s="35"/>
      <c r="ASO55" s="35"/>
      <c r="ASP55" s="35"/>
      <c r="ASQ55" s="35"/>
      <c r="ASR55" s="35"/>
      <c r="ASS55" s="35"/>
      <c r="AST55" s="35"/>
      <c r="ASU55" s="35"/>
      <c r="ASV55" s="35"/>
      <c r="ASW55" s="35"/>
      <c r="ASX55" s="35"/>
      <c r="ASY55" s="35"/>
      <c r="ASZ55" s="35"/>
      <c r="ATA55" s="35"/>
      <c r="ATB55" s="35"/>
      <c r="ATC55" s="35"/>
      <c r="ATD55" s="35"/>
      <c r="ATE55" s="35"/>
      <c r="ATF55" s="35"/>
      <c r="ATG55" s="35"/>
      <c r="ATH55" s="35"/>
      <c r="ATI55" s="35"/>
      <c r="ATJ55" s="35"/>
      <c r="ATK55" s="35"/>
      <c r="ATL55" s="35"/>
      <c r="ATM55" s="35"/>
      <c r="ATN55" s="35"/>
      <c r="ATO55" s="35"/>
      <c r="ATP55" s="35"/>
      <c r="ATQ55" s="35"/>
      <c r="ATR55" s="35"/>
      <c r="ATS55" s="35"/>
      <c r="ATT55" s="35"/>
      <c r="ATU55" s="35"/>
      <c r="ATV55" s="35"/>
      <c r="ATW55" s="35"/>
      <c r="ATX55" s="35"/>
      <c r="ATY55" s="35"/>
      <c r="ATZ55" s="35"/>
      <c r="AUA55" s="35"/>
      <c r="AUB55" s="35"/>
      <c r="AUC55" s="35"/>
      <c r="AUD55" s="35"/>
      <c r="AUE55" s="35"/>
      <c r="AUF55" s="35"/>
      <c r="AUG55" s="35"/>
      <c r="AUH55" s="35"/>
      <c r="AUI55" s="35"/>
      <c r="AUJ55" s="35"/>
      <c r="AUK55" s="35"/>
      <c r="AUL55" s="35"/>
      <c r="AUM55" s="35"/>
      <c r="AUN55" s="35"/>
      <c r="AUO55" s="35"/>
      <c r="AUP55" s="35"/>
      <c r="AUQ55" s="35"/>
      <c r="AUR55" s="35"/>
      <c r="AUS55" s="35"/>
      <c r="AUT55" s="35"/>
      <c r="AUU55" s="35"/>
      <c r="AUV55" s="35"/>
      <c r="AUW55" s="35"/>
      <c r="AUX55" s="35"/>
      <c r="AUY55" s="35"/>
      <c r="AUZ55" s="35"/>
      <c r="AVA55" s="35"/>
      <c r="AVB55" s="35"/>
      <c r="AVC55" s="35"/>
      <c r="AVD55" s="35"/>
      <c r="AVE55" s="35"/>
      <c r="AVF55" s="35"/>
      <c r="AVG55" s="35"/>
      <c r="AVH55" s="35"/>
      <c r="AVI55" s="35"/>
      <c r="AVJ55" s="35"/>
      <c r="AVK55" s="35"/>
      <c r="AVL55" s="35"/>
      <c r="AVM55" s="35"/>
      <c r="AVN55" s="35"/>
      <c r="AVO55" s="35"/>
      <c r="AVP55" s="35"/>
      <c r="AVQ55" s="35"/>
      <c r="AVR55" s="35"/>
      <c r="AVS55" s="35"/>
      <c r="AVT55" s="35"/>
      <c r="AVU55" s="35"/>
      <c r="AVV55" s="35"/>
      <c r="AVW55" s="35"/>
      <c r="AVX55" s="35"/>
      <c r="AVY55" s="35"/>
      <c r="AVZ55" s="35"/>
      <c r="AWA55" s="35"/>
      <c r="AWB55" s="35"/>
      <c r="AWC55" s="35"/>
      <c r="AWD55" s="35"/>
      <c r="AWE55" s="35"/>
      <c r="AWF55" s="35"/>
      <c r="AWG55" s="35"/>
      <c r="AWH55" s="35"/>
      <c r="AWI55" s="35"/>
      <c r="AWJ55" s="35"/>
      <c r="AWK55" s="35"/>
      <c r="AWL55" s="35"/>
      <c r="AWM55" s="35"/>
      <c r="AWN55" s="35"/>
      <c r="AWO55" s="35"/>
      <c r="AWP55" s="35"/>
      <c r="AWQ55" s="35"/>
      <c r="AWR55" s="35"/>
      <c r="AWS55" s="35"/>
      <c r="AWT55" s="35"/>
      <c r="AWU55" s="35"/>
      <c r="AWV55" s="35"/>
      <c r="AWW55" s="35"/>
      <c r="AWX55" s="35"/>
      <c r="AWY55" s="35"/>
      <c r="AWZ55" s="35"/>
      <c r="AXA55" s="35"/>
      <c r="AXB55" s="35"/>
      <c r="AXC55" s="35"/>
      <c r="AXD55" s="35"/>
      <c r="AXE55" s="35"/>
      <c r="AXF55" s="35"/>
      <c r="AXG55" s="35"/>
      <c r="AXH55" s="35"/>
      <c r="AXI55" s="35"/>
      <c r="AXJ55" s="35"/>
      <c r="AXK55" s="35"/>
      <c r="AXL55" s="35"/>
      <c r="AXM55" s="35"/>
      <c r="AXN55" s="35"/>
      <c r="AXO55" s="35"/>
      <c r="AXP55" s="35"/>
      <c r="AXQ55" s="35"/>
      <c r="AXR55" s="35"/>
      <c r="AXS55" s="35"/>
      <c r="AXT55" s="35"/>
      <c r="AXU55" s="35"/>
      <c r="AXV55" s="35"/>
      <c r="AXW55" s="35"/>
      <c r="AXX55" s="35"/>
      <c r="AXY55" s="35"/>
      <c r="AXZ55" s="35"/>
      <c r="AYA55" s="35"/>
      <c r="AYB55" s="35"/>
      <c r="AYC55" s="35"/>
      <c r="AYD55" s="35"/>
      <c r="AYE55" s="35"/>
      <c r="AYF55" s="35"/>
      <c r="AYG55" s="35"/>
      <c r="AYH55" s="35"/>
      <c r="AYI55" s="35"/>
      <c r="AYJ55" s="35"/>
      <c r="AYK55" s="35"/>
      <c r="AYL55" s="35"/>
      <c r="AYM55" s="35"/>
      <c r="AYN55" s="35"/>
      <c r="AYO55" s="35"/>
      <c r="AYP55" s="35"/>
      <c r="AYQ55" s="35"/>
      <c r="AYR55" s="35"/>
      <c r="AYS55" s="35"/>
      <c r="AYT55" s="35"/>
      <c r="AYU55" s="35"/>
      <c r="AYV55" s="35"/>
      <c r="AYW55" s="35"/>
      <c r="AYX55" s="35"/>
      <c r="AYY55" s="35"/>
      <c r="AYZ55" s="35"/>
      <c r="AZA55" s="35"/>
      <c r="AZB55" s="35"/>
      <c r="AZC55" s="35"/>
      <c r="AZD55" s="35"/>
      <c r="AZE55" s="35"/>
      <c r="AZF55" s="35"/>
      <c r="AZG55" s="35"/>
      <c r="AZH55" s="35"/>
      <c r="AZI55" s="35"/>
      <c r="AZJ55" s="35"/>
      <c r="AZK55" s="35"/>
      <c r="AZL55" s="35"/>
      <c r="AZM55" s="35"/>
      <c r="AZN55" s="35"/>
      <c r="AZO55" s="35"/>
      <c r="AZP55" s="35"/>
      <c r="AZQ55" s="35"/>
      <c r="AZR55" s="35"/>
      <c r="AZS55" s="35"/>
      <c r="AZT55" s="35"/>
      <c r="AZU55" s="35"/>
      <c r="AZV55" s="35"/>
      <c r="AZW55" s="35"/>
      <c r="AZX55" s="35"/>
      <c r="AZY55" s="35"/>
      <c r="AZZ55" s="35"/>
      <c r="BAA55" s="35"/>
      <c r="BAB55" s="35"/>
      <c r="BAC55" s="35"/>
      <c r="BAD55" s="35"/>
      <c r="BAE55" s="35"/>
      <c r="BAF55" s="35"/>
      <c r="BAG55" s="35"/>
      <c r="BAH55" s="35"/>
      <c r="BAI55" s="35"/>
      <c r="BAJ55" s="35"/>
      <c r="BAK55" s="35"/>
      <c r="BAL55" s="35"/>
      <c r="BAM55" s="35"/>
      <c r="BAN55" s="35"/>
      <c r="BAO55" s="35"/>
      <c r="BAP55" s="35"/>
      <c r="BAQ55" s="35"/>
      <c r="BAR55" s="35"/>
      <c r="BAS55" s="35"/>
      <c r="BAT55" s="35"/>
      <c r="BAU55" s="35"/>
      <c r="BAV55" s="35"/>
      <c r="BAW55" s="35"/>
      <c r="BAX55" s="35"/>
      <c r="BAY55" s="35"/>
      <c r="BAZ55" s="35"/>
      <c r="BBA55" s="35"/>
      <c r="BBB55" s="35"/>
      <c r="BBC55" s="35"/>
      <c r="BBD55" s="35"/>
      <c r="BBE55" s="35"/>
      <c r="BBF55" s="35"/>
      <c r="BBG55" s="35"/>
      <c r="BBH55" s="35"/>
      <c r="BBI55" s="35"/>
      <c r="BBJ55" s="35"/>
      <c r="BBK55" s="35"/>
      <c r="BBL55" s="35"/>
      <c r="BBM55" s="35"/>
      <c r="BBN55" s="35"/>
      <c r="BBO55" s="35"/>
      <c r="BBP55" s="35"/>
      <c r="BBQ55" s="35"/>
      <c r="BBR55" s="35"/>
      <c r="BBS55" s="35"/>
      <c r="BBT55" s="35"/>
      <c r="BBU55" s="35"/>
      <c r="BBV55" s="35"/>
      <c r="BBW55" s="35"/>
      <c r="BBX55" s="35"/>
      <c r="BBY55" s="35"/>
      <c r="BBZ55" s="35"/>
      <c r="BCA55" s="35"/>
      <c r="BCB55" s="35"/>
      <c r="BCC55" s="35"/>
      <c r="BCD55" s="35"/>
      <c r="BCE55" s="35"/>
      <c r="BCF55" s="35"/>
      <c r="BCG55" s="35"/>
      <c r="BCH55" s="35"/>
      <c r="BCI55" s="35"/>
      <c r="BCJ55" s="35"/>
      <c r="BCK55" s="35"/>
      <c r="BCL55" s="35"/>
      <c r="BCM55" s="35"/>
      <c r="BCN55" s="35"/>
      <c r="BCO55" s="35"/>
      <c r="BCP55" s="35"/>
      <c r="BCQ55" s="35"/>
      <c r="BCR55" s="35"/>
      <c r="BCS55" s="35"/>
      <c r="BCT55" s="35"/>
      <c r="BCU55" s="35"/>
      <c r="BCV55" s="35"/>
      <c r="BCW55" s="35"/>
      <c r="BCX55" s="35"/>
      <c r="BCY55" s="35"/>
      <c r="BCZ55" s="35"/>
      <c r="BDA55" s="35"/>
      <c r="BDB55" s="35"/>
      <c r="BDC55" s="35"/>
      <c r="BDD55" s="35"/>
      <c r="BDE55" s="35"/>
      <c r="BDF55" s="35"/>
      <c r="BDG55" s="35"/>
      <c r="BDH55" s="35"/>
      <c r="BDI55" s="35"/>
      <c r="BDJ55" s="35"/>
      <c r="BDK55" s="35"/>
      <c r="BDL55" s="35"/>
      <c r="BDM55" s="35"/>
      <c r="BDN55" s="35"/>
      <c r="BDO55" s="35"/>
      <c r="BDP55" s="35"/>
      <c r="BDQ55" s="35"/>
      <c r="BDR55" s="35"/>
      <c r="BDS55" s="35"/>
      <c r="BDT55" s="35"/>
      <c r="BDU55" s="35"/>
      <c r="BDV55" s="35"/>
      <c r="BDW55" s="35"/>
      <c r="BDX55" s="35"/>
      <c r="BDY55" s="35"/>
      <c r="BDZ55" s="35"/>
      <c r="BEA55" s="35"/>
      <c r="BEB55" s="35"/>
      <c r="BEC55" s="35"/>
      <c r="BED55" s="35"/>
      <c r="BEE55" s="35"/>
      <c r="BEF55" s="35"/>
      <c r="BEG55" s="35"/>
      <c r="BEH55" s="35"/>
      <c r="BEI55" s="35"/>
      <c r="BEJ55" s="35"/>
      <c r="BEK55" s="35"/>
      <c r="BEL55" s="35"/>
      <c r="BEM55" s="35"/>
      <c r="BEN55" s="35"/>
      <c r="BEO55" s="35"/>
      <c r="BEP55" s="35"/>
      <c r="BEQ55" s="35"/>
      <c r="BER55" s="35"/>
      <c r="BES55" s="35"/>
      <c r="BET55" s="35"/>
      <c r="BEU55" s="35"/>
      <c r="BEV55" s="35"/>
      <c r="BEW55" s="35"/>
      <c r="BEX55" s="35"/>
      <c r="BEY55" s="35"/>
      <c r="BEZ55" s="35"/>
      <c r="BFA55" s="35"/>
      <c r="BFB55" s="35"/>
      <c r="BFC55" s="35"/>
      <c r="BFD55" s="35"/>
      <c r="BFE55" s="35"/>
      <c r="BFF55" s="35"/>
      <c r="BFG55" s="35"/>
      <c r="BFH55" s="35"/>
      <c r="BFI55" s="35"/>
      <c r="BFJ55" s="35"/>
      <c r="BFK55" s="35"/>
      <c r="BFL55" s="35"/>
      <c r="BFM55" s="35"/>
      <c r="BFN55" s="35"/>
      <c r="BFO55" s="35"/>
      <c r="BFP55" s="35"/>
      <c r="BFQ55" s="35"/>
      <c r="BFR55" s="35"/>
      <c r="BFS55" s="35"/>
      <c r="BFT55" s="35"/>
      <c r="BFU55" s="35"/>
      <c r="BFV55" s="35"/>
      <c r="BFW55" s="35"/>
      <c r="BFX55" s="35"/>
      <c r="BFY55" s="35"/>
      <c r="BFZ55" s="35"/>
      <c r="BGA55" s="35"/>
      <c r="BGB55" s="35"/>
      <c r="BGC55" s="35"/>
      <c r="BGD55" s="35"/>
      <c r="BGE55" s="35"/>
      <c r="BGF55" s="35"/>
      <c r="BGG55" s="35"/>
      <c r="BGH55" s="35"/>
      <c r="BGI55" s="35"/>
      <c r="BGJ55" s="35"/>
      <c r="BGK55" s="35"/>
      <c r="BGL55" s="35"/>
      <c r="BGM55" s="35"/>
      <c r="BGN55" s="35"/>
      <c r="BGO55" s="35"/>
      <c r="BGP55" s="35"/>
      <c r="BGQ55" s="35"/>
      <c r="BGR55" s="35"/>
      <c r="BGS55" s="35"/>
      <c r="BGT55" s="35"/>
      <c r="BGU55" s="35"/>
      <c r="BGV55" s="35"/>
      <c r="BGW55" s="35"/>
      <c r="BGX55" s="35"/>
      <c r="BGY55" s="35"/>
      <c r="BGZ55" s="35"/>
      <c r="BHA55" s="35"/>
      <c r="BHB55" s="35"/>
      <c r="BHC55" s="35"/>
      <c r="BHD55" s="35"/>
      <c r="BHE55" s="35"/>
      <c r="BHF55" s="35"/>
      <c r="BHG55" s="35"/>
      <c r="BHH55" s="35"/>
      <c r="BHI55" s="35"/>
      <c r="BHJ55" s="35"/>
      <c r="BHK55" s="35"/>
      <c r="BHL55" s="35"/>
      <c r="BHM55" s="35"/>
      <c r="BHN55" s="35"/>
      <c r="BHO55" s="35"/>
      <c r="BHP55" s="35"/>
      <c r="BHQ55" s="35"/>
      <c r="BHR55" s="35"/>
      <c r="BHS55" s="35"/>
      <c r="BHT55" s="35"/>
      <c r="BHU55" s="35"/>
      <c r="BHV55" s="35"/>
      <c r="BHW55" s="35"/>
      <c r="BHX55" s="35"/>
      <c r="BHY55" s="35"/>
      <c r="BHZ55" s="35"/>
      <c r="BIA55" s="35"/>
      <c r="BIB55" s="35"/>
      <c r="BIC55" s="35"/>
      <c r="BID55" s="35"/>
      <c r="BIE55" s="35"/>
      <c r="BIF55" s="35"/>
      <c r="BIG55" s="35"/>
      <c r="BIH55" s="35"/>
      <c r="BII55" s="35"/>
      <c r="BIJ55" s="35"/>
      <c r="BIK55" s="35"/>
      <c r="BIL55" s="35"/>
      <c r="BIM55" s="35"/>
      <c r="BIN55" s="35"/>
      <c r="BIO55" s="35"/>
      <c r="BIP55" s="35"/>
      <c r="BIQ55" s="35"/>
      <c r="BIR55" s="35"/>
      <c r="BIS55" s="35"/>
      <c r="BIT55" s="35"/>
      <c r="BIU55" s="35"/>
      <c r="BIV55" s="35"/>
      <c r="BIW55" s="35"/>
      <c r="BIX55" s="35"/>
      <c r="BIY55" s="35"/>
      <c r="BIZ55" s="35"/>
      <c r="BJA55" s="35"/>
      <c r="BJB55" s="35"/>
      <c r="BJC55" s="35"/>
      <c r="BJD55" s="35"/>
      <c r="BJE55" s="35"/>
      <c r="BJF55" s="35"/>
      <c r="BJG55" s="35"/>
      <c r="BJH55" s="35"/>
      <c r="BJI55" s="35"/>
      <c r="BJJ55" s="35"/>
      <c r="BJK55" s="35"/>
      <c r="BJL55" s="35"/>
      <c r="BJM55" s="35"/>
      <c r="BJN55" s="35"/>
      <c r="BJO55" s="35"/>
      <c r="BJP55" s="35"/>
      <c r="BJQ55" s="35"/>
      <c r="BJR55" s="35"/>
      <c r="BJS55" s="35"/>
      <c r="BJT55" s="35"/>
      <c r="BJU55" s="35"/>
      <c r="BJV55" s="35"/>
      <c r="BJW55" s="35"/>
      <c r="BJX55" s="35"/>
      <c r="BJY55" s="35"/>
      <c r="BJZ55" s="35"/>
      <c r="BKA55" s="35"/>
      <c r="BKB55" s="35"/>
      <c r="BKC55" s="35"/>
      <c r="BKD55" s="35"/>
      <c r="BKE55" s="35"/>
      <c r="BKF55" s="35"/>
      <c r="BKG55" s="35"/>
      <c r="BKH55" s="35"/>
      <c r="BKI55" s="35"/>
      <c r="BKJ55" s="35"/>
      <c r="BKK55" s="35"/>
      <c r="BKL55" s="35"/>
      <c r="BKM55" s="35"/>
      <c r="BKN55" s="35"/>
      <c r="BKO55" s="35"/>
      <c r="BKP55" s="35"/>
      <c r="BKQ55" s="35"/>
      <c r="BKR55" s="35"/>
      <c r="BKS55" s="35"/>
      <c r="BKT55" s="35"/>
      <c r="BKU55" s="35"/>
      <c r="BKV55" s="35"/>
      <c r="BKW55" s="35"/>
      <c r="BKX55" s="35"/>
      <c r="BKY55" s="35"/>
      <c r="BKZ55" s="35"/>
      <c r="BLA55" s="35"/>
      <c r="BLB55" s="35"/>
      <c r="BLC55" s="35"/>
      <c r="BLD55" s="35"/>
      <c r="BLE55" s="35"/>
      <c r="BLF55" s="35"/>
      <c r="BLG55" s="35"/>
      <c r="BLH55" s="35"/>
      <c r="BLI55" s="35"/>
      <c r="BLJ55" s="35"/>
      <c r="BLK55" s="35"/>
      <c r="BLL55" s="35"/>
      <c r="BLM55" s="35"/>
      <c r="BLN55" s="35"/>
      <c r="BLO55" s="35"/>
      <c r="BLP55" s="35"/>
      <c r="BLQ55" s="35"/>
      <c r="BLR55" s="35"/>
      <c r="BLS55" s="35"/>
      <c r="BLT55" s="35"/>
      <c r="BLU55" s="35"/>
      <c r="BLV55" s="35"/>
      <c r="BLW55" s="35"/>
      <c r="BLX55" s="35"/>
      <c r="BLY55" s="35"/>
      <c r="BLZ55" s="35"/>
      <c r="BMA55" s="35"/>
      <c r="BMB55" s="35"/>
      <c r="BMC55" s="35"/>
      <c r="BMD55" s="35"/>
      <c r="BME55" s="35"/>
      <c r="BMF55" s="35"/>
      <c r="BMG55" s="35"/>
      <c r="BMH55" s="35"/>
      <c r="BMI55" s="35"/>
      <c r="BMJ55" s="35"/>
      <c r="BMK55" s="35"/>
      <c r="BML55" s="35"/>
      <c r="BMM55" s="35"/>
      <c r="BMN55" s="35"/>
      <c r="BMO55" s="35"/>
      <c r="BMP55" s="35"/>
      <c r="BMQ55" s="35"/>
      <c r="BMR55" s="35"/>
      <c r="BMS55" s="35"/>
      <c r="BMT55" s="35"/>
      <c r="BMU55" s="35"/>
      <c r="BMV55" s="35"/>
      <c r="BMW55" s="35"/>
      <c r="BMX55" s="35"/>
      <c r="BMY55" s="35"/>
      <c r="BMZ55" s="35"/>
      <c r="BNA55" s="35"/>
      <c r="BNB55" s="35"/>
      <c r="BNC55" s="35"/>
      <c r="BND55" s="35"/>
      <c r="BNE55" s="35"/>
      <c r="BNF55" s="35"/>
      <c r="BNG55" s="35"/>
      <c r="BNH55" s="35"/>
      <c r="BNI55" s="35"/>
      <c r="BNJ55" s="35"/>
      <c r="BNK55" s="35"/>
      <c r="BNL55" s="35"/>
      <c r="BNM55" s="35"/>
      <c r="BNN55" s="35"/>
      <c r="BNO55" s="35"/>
      <c r="BNP55" s="35"/>
      <c r="BNQ55" s="35"/>
      <c r="BNR55" s="35"/>
      <c r="BNS55" s="35"/>
      <c r="BNT55" s="35"/>
      <c r="BNU55" s="35"/>
      <c r="BNV55" s="35"/>
      <c r="BNW55" s="35"/>
      <c r="BNX55" s="35"/>
      <c r="BNY55" s="35"/>
      <c r="BNZ55" s="35"/>
      <c r="BOA55" s="35"/>
      <c r="BOB55" s="35"/>
      <c r="BOC55" s="35"/>
      <c r="BOD55" s="35"/>
      <c r="BOE55" s="35"/>
      <c r="BOF55" s="35"/>
      <c r="BOG55" s="35"/>
      <c r="BOH55" s="35"/>
      <c r="BOI55" s="35"/>
      <c r="BOJ55" s="35"/>
      <c r="BOK55" s="35"/>
      <c r="BOL55" s="35"/>
      <c r="BOM55" s="35"/>
      <c r="BON55" s="35"/>
      <c r="BOO55" s="35"/>
      <c r="BOP55" s="35"/>
      <c r="BOQ55" s="35"/>
      <c r="BOR55" s="35"/>
      <c r="BOS55" s="35"/>
      <c r="BOT55" s="35"/>
      <c r="BOU55" s="35"/>
      <c r="BOV55" s="35"/>
      <c r="BOW55" s="35"/>
      <c r="BOX55" s="35"/>
      <c r="BOY55" s="35"/>
      <c r="BOZ55" s="35"/>
      <c r="BPA55" s="35"/>
      <c r="BPB55" s="35"/>
      <c r="BPC55" s="35"/>
      <c r="BPD55" s="35"/>
      <c r="BPE55" s="35"/>
      <c r="BPF55" s="35"/>
      <c r="BPG55" s="35"/>
      <c r="BPH55" s="35"/>
      <c r="BPI55" s="35"/>
      <c r="BPJ55" s="35"/>
      <c r="BPK55" s="35"/>
      <c r="BPL55" s="35"/>
      <c r="BPM55" s="35"/>
      <c r="BPN55" s="35"/>
      <c r="BPO55" s="35"/>
      <c r="BPP55" s="35"/>
      <c r="BPQ55" s="35"/>
      <c r="BPR55" s="35"/>
      <c r="BPS55" s="35"/>
      <c r="BPT55" s="35"/>
      <c r="BPU55" s="35"/>
      <c r="BPV55" s="35"/>
      <c r="BPW55" s="35"/>
      <c r="BPX55" s="35"/>
      <c r="BPY55" s="35"/>
      <c r="BPZ55" s="35"/>
      <c r="BQA55" s="35"/>
      <c r="BQB55" s="35"/>
      <c r="BQC55" s="35"/>
      <c r="BQD55" s="35"/>
      <c r="BQE55" s="35"/>
      <c r="BQF55" s="35"/>
      <c r="BQG55" s="35"/>
      <c r="BQH55" s="35"/>
      <c r="BQI55" s="35"/>
      <c r="BQJ55" s="35"/>
      <c r="BQK55" s="35"/>
      <c r="BQL55" s="35"/>
      <c r="BQM55" s="35"/>
      <c r="BQN55" s="35"/>
      <c r="BQO55" s="35"/>
      <c r="BQP55" s="35"/>
      <c r="BQQ55" s="35"/>
      <c r="BQR55" s="35"/>
      <c r="BQS55" s="35"/>
      <c r="BQT55" s="35"/>
      <c r="BQU55" s="35"/>
      <c r="BQV55" s="35"/>
      <c r="BQW55" s="35"/>
      <c r="BQX55" s="35"/>
      <c r="BQY55" s="35"/>
      <c r="BQZ55" s="35"/>
      <c r="BRA55" s="35"/>
      <c r="BRB55" s="35"/>
      <c r="BRC55" s="35"/>
      <c r="BRD55" s="35"/>
      <c r="BRE55" s="35"/>
      <c r="BRF55" s="35"/>
      <c r="BRG55" s="35"/>
      <c r="BRH55" s="35"/>
      <c r="BRI55" s="35"/>
      <c r="BRJ55" s="35"/>
      <c r="BRK55" s="35"/>
      <c r="BRL55" s="35"/>
      <c r="BRM55" s="35"/>
      <c r="BRN55" s="35"/>
      <c r="BRO55" s="35"/>
      <c r="BRP55" s="35"/>
      <c r="BRQ55" s="35"/>
      <c r="BRR55" s="35"/>
      <c r="BRS55" s="35"/>
      <c r="BRT55" s="35"/>
      <c r="BRU55" s="35"/>
      <c r="BRV55" s="35"/>
      <c r="BRW55" s="35"/>
      <c r="BRX55" s="35"/>
      <c r="BRY55" s="35"/>
      <c r="BRZ55" s="35"/>
      <c r="BSA55" s="35"/>
      <c r="BSB55" s="35"/>
      <c r="BSC55" s="35"/>
      <c r="BSD55" s="35"/>
      <c r="BSE55" s="35"/>
      <c r="BSF55" s="35"/>
      <c r="BSG55" s="35"/>
      <c r="BSH55" s="35"/>
      <c r="BSI55" s="35"/>
      <c r="BSJ55" s="35"/>
      <c r="BSK55" s="35"/>
      <c r="BSL55" s="35"/>
      <c r="BSM55" s="35"/>
      <c r="BSN55" s="35"/>
      <c r="BSO55" s="35"/>
      <c r="BSP55" s="35"/>
      <c r="BSQ55" s="35"/>
      <c r="BSR55" s="35"/>
      <c r="BSS55" s="35"/>
      <c r="BST55" s="35"/>
      <c r="BSU55" s="35"/>
      <c r="BSV55" s="35"/>
      <c r="BSW55" s="35"/>
      <c r="BSX55" s="35"/>
      <c r="BSY55" s="35"/>
      <c r="BSZ55" s="35"/>
      <c r="BTA55" s="35"/>
      <c r="BTB55" s="35"/>
      <c r="BTC55" s="35"/>
      <c r="BTD55" s="35"/>
      <c r="BTE55" s="35"/>
      <c r="BTF55" s="35"/>
      <c r="BTG55" s="35"/>
      <c r="BTH55" s="35"/>
      <c r="BTI55" s="35"/>
      <c r="BTJ55" s="35"/>
      <c r="BTK55" s="35"/>
      <c r="BTL55" s="35"/>
      <c r="BTM55" s="35"/>
      <c r="BTN55" s="35"/>
      <c r="BTO55" s="35"/>
      <c r="BTP55" s="35"/>
      <c r="BTQ55" s="35"/>
      <c r="BTR55" s="35"/>
      <c r="BTS55" s="35"/>
      <c r="BTT55" s="35"/>
      <c r="BTU55" s="35"/>
      <c r="BTV55" s="35"/>
      <c r="BTW55" s="35"/>
      <c r="BTX55" s="35"/>
      <c r="BTY55" s="35"/>
      <c r="BTZ55" s="35"/>
      <c r="BUA55" s="35"/>
      <c r="BUB55" s="35"/>
      <c r="BUC55" s="35"/>
      <c r="BUD55" s="35"/>
      <c r="BUE55" s="35"/>
      <c r="BUF55" s="35"/>
      <c r="BUG55" s="35"/>
      <c r="BUH55" s="35"/>
      <c r="BUI55" s="35"/>
      <c r="BUJ55" s="35"/>
      <c r="BUK55" s="35"/>
      <c r="BUL55" s="35"/>
      <c r="BUM55" s="35"/>
      <c r="BUN55" s="35"/>
      <c r="BUO55" s="35"/>
      <c r="BUP55" s="35"/>
      <c r="BUQ55" s="35"/>
      <c r="BUR55" s="35"/>
      <c r="BUS55" s="35"/>
      <c r="BUT55" s="35"/>
      <c r="BUU55" s="35"/>
      <c r="BUV55" s="35"/>
      <c r="BUW55" s="35"/>
      <c r="BUX55" s="35"/>
      <c r="BUY55" s="35"/>
      <c r="BUZ55" s="35"/>
      <c r="BVA55" s="35"/>
      <c r="BVB55" s="35"/>
      <c r="BVC55" s="35"/>
      <c r="BVD55" s="35"/>
      <c r="BVE55" s="35"/>
      <c r="BVF55" s="35"/>
      <c r="BVG55" s="35"/>
      <c r="BVH55" s="35"/>
      <c r="BVI55" s="35"/>
      <c r="BVJ55" s="35"/>
      <c r="BVK55" s="35"/>
      <c r="BVL55" s="35"/>
      <c r="BVM55" s="35"/>
      <c r="BVN55" s="35"/>
      <c r="BVO55" s="35"/>
      <c r="BVP55" s="35"/>
      <c r="BVQ55" s="35"/>
      <c r="BVR55" s="35"/>
      <c r="BVS55" s="35"/>
      <c r="BVT55" s="35"/>
      <c r="BVU55" s="35"/>
      <c r="BVV55" s="35"/>
      <c r="BVW55" s="35"/>
      <c r="BVX55" s="35"/>
      <c r="BVY55" s="35"/>
      <c r="BVZ55" s="35"/>
      <c r="BWA55" s="35"/>
      <c r="BWB55" s="35"/>
      <c r="BWC55" s="35"/>
      <c r="BWD55" s="35"/>
      <c r="BWE55" s="35"/>
      <c r="BWF55" s="35"/>
      <c r="BWG55" s="35"/>
      <c r="BWH55" s="35"/>
      <c r="BWI55" s="35"/>
      <c r="BWJ55" s="35"/>
      <c r="BWK55" s="35"/>
      <c r="BWL55" s="35"/>
      <c r="BWM55" s="35"/>
      <c r="BWN55" s="35"/>
      <c r="BWO55" s="35"/>
      <c r="BWP55" s="35"/>
      <c r="BWQ55" s="35"/>
      <c r="BWR55" s="35"/>
      <c r="BWS55" s="35"/>
      <c r="BWT55" s="35"/>
      <c r="BWU55" s="35"/>
      <c r="BWV55" s="35"/>
      <c r="BWW55" s="35"/>
      <c r="BWX55" s="35"/>
      <c r="BWY55" s="35"/>
      <c r="BWZ55" s="35"/>
      <c r="BXA55" s="35"/>
      <c r="BXB55" s="35"/>
      <c r="BXC55" s="35"/>
      <c r="BXD55" s="35"/>
      <c r="BXE55" s="35"/>
      <c r="BXF55" s="35"/>
      <c r="BXG55" s="35"/>
      <c r="BXH55" s="35"/>
      <c r="BXI55" s="35"/>
      <c r="BXJ55" s="35"/>
      <c r="BXK55" s="35"/>
      <c r="BXL55" s="35"/>
      <c r="BXM55" s="35"/>
      <c r="BXN55" s="35"/>
      <c r="BXO55" s="35"/>
      <c r="BXP55" s="35"/>
      <c r="BXQ55" s="35"/>
      <c r="BXR55" s="35"/>
      <c r="BXS55" s="35"/>
      <c r="BXT55" s="35"/>
      <c r="BXU55" s="35"/>
      <c r="BXV55" s="35"/>
      <c r="BXW55" s="35"/>
      <c r="BXX55" s="35"/>
      <c r="BXY55" s="35"/>
      <c r="BXZ55" s="35"/>
      <c r="BYA55" s="35"/>
      <c r="BYB55" s="35"/>
      <c r="BYC55" s="35"/>
      <c r="BYD55" s="35"/>
      <c r="BYE55" s="35"/>
      <c r="BYF55" s="35"/>
      <c r="BYG55" s="35"/>
      <c r="BYH55" s="35"/>
      <c r="BYI55" s="35"/>
      <c r="BYJ55" s="35"/>
      <c r="BYK55" s="35"/>
      <c r="BYL55" s="35"/>
      <c r="BYM55" s="35"/>
      <c r="BYN55" s="35"/>
      <c r="BYO55" s="35"/>
      <c r="BYP55" s="35"/>
      <c r="BYQ55" s="35"/>
      <c r="BYR55" s="35"/>
      <c r="BYS55" s="35"/>
      <c r="BYT55" s="35"/>
      <c r="BYU55" s="35"/>
      <c r="BYV55" s="35"/>
      <c r="BYW55" s="35"/>
      <c r="BYX55" s="35"/>
      <c r="BYY55" s="35"/>
      <c r="BYZ55" s="35"/>
      <c r="BZA55" s="35"/>
      <c r="BZB55" s="35"/>
      <c r="BZC55" s="35"/>
      <c r="BZD55" s="35"/>
      <c r="BZE55" s="35"/>
      <c r="BZF55" s="35"/>
      <c r="BZG55" s="35"/>
      <c r="BZH55" s="35"/>
      <c r="BZI55" s="35"/>
      <c r="BZJ55" s="35"/>
      <c r="BZK55" s="35"/>
      <c r="BZL55" s="35"/>
      <c r="BZM55" s="35"/>
      <c r="BZN55" s="35"/>
      <c r="BZO55" s="35"/>
      <c r="BZP55" s="35"/>
      <c r="BZQ55" s="35"/>
      <c r="BZR55" s="35"/>
      <c r="BZS55" s="35"/>
      <c r="BZT55" s="35"/>
      <c r="BZU55" s="35"/>
      <c r="BZV55" s="35"/>
      <c r="BZW55" s="35"/>
      <c r="BZX55" s="35"/>
      <c r="BZY55" s="35"/>
      <c r="BZZ55" s="35"/>
      <c r="CAA55" s="35"/>
      <c r="CAB55" s="35"/>
      <c r="CAC55" s="35"/>
      <c r="CAD55" s="35"/>
      <c r="CAE55" s="35"/>
      <c r="CAF55" s="35"/>
      <c r="CAG55" s="35"/>
      <c r="CAH55" s="35"/>
      <c r="CAI55" s="35"/>
      <c r="CAJ55" s="35"/>
      <c r="CAK55" s="35"/>
      <c r="CAL55" s="35"/>
      <c r="CAM55" s="35"/>
      <c r="CAN55" s="35"/>
      <c r="CAO55" s="35"/>
      <c r="CAP55" s="35"/>
      <c r="CAQ55" s="35"/>
      <c r="CAR55" s="35"/>
      <c r="CAS55" s="35"/>
      <c r="CAT55" s="35"/>
      <c r="CAU55" s="35"/>
      <c r="CAV55" s="35"/>
      <c r="CAW55" s="35"/>
      <c r="CAX55" s="35"/>
      <c r="CAY55" s="35"/>
      <c r="CAZ55" s="35"/>
      <c r="CBA55" s="35"/>
      <c r="CBB55" s="35"/>
      <c r="CBC55" s="35"/>
      <c r="CBD55" s="35"/>
      <c r="CBE55" s="35"/>
      <c r="CBF55" s="35"/>
      <c r="CBG55" s="35"/>
      <c r="CBH55" s="35"/>
      <c r="CBI55" s="35"/>
      <c r="CBJ55" s="35"/>
      <c r="CBK55" s="35"/>
      <c r="CBL55" s="35"/>
      <c r="CBM55" s="35"/>
      <c r="CBN55" s="35"/>
      <c r="CBO55" s="35"/>
      <c r="CBP55" s="35"/>
      <c r="CBQ55" s="35"/>
      <c r="CBR55" s="35"/>
      <c r="CBS55" s="35"/>
      <c r="CBT55" s="35"/>
      <c r="CBU55" s="35"/>
      <c r="CBV55" s="35"/>
      <c r="CBW55" s="35"/>
      <c r="CBX55" s="35"/>
      <c r="CBY55" s="35"/>
      <c r="CBZ55" s="35"/>
      <c r="CCA55" s="35"/>
      <c r="CCB55" s="35"/>
      <c r="CCC55" s="35"/>
      <c r="CCD55" s="35"/>
      <c r="CCE55" s="35"/>
      <c r="CCF55" s="35"/>
      <c r="CCG55" s="35"/>
      <c r="CCH55" s="35"/>
      <c r="CCI55" s="35"/>
      <c r="CCJ55" s="35"/>
      <c r="CCK55" s="35"/>
      <c r="CCL55" s="35"/>
      <c r="CCM55" s="35"/>
      <c r="CCN55" s="35"/>
      <c r="CCO55" s="35"/>
      <c r="CCP55" s="35"/>
      <c r="CCQ55" s="35"/>
      <c r="CCR55" s="35"/>
      <c r="CCS55" s="35"/>
      <c r="CCT55" s="35"/>
      <c r="CCU55" s="35"/>
      <c r="CCV55" s="35"/>
      <c r="CCW55" s="35"/>
      <c r="CCX55" s="35"/>
      <c r="CCY55" s="35"/>
      <c r="CCZ55" s="35"/>
      <c r="CDA55" s="35"/>
      <c r="CDB55" s="35"/>
      <c r="CDC55" s="35"/>
      <c r="CDD55" s="35"/>
      <c r="CDE55" s="35"/>
      <c r="CDF55" s="35"/>
      <c r="CDG55" s="35"/>
      <c r="CDH55" s="35"/>
      <c r="CDI55" s="35"/>
      <c r="CDJ55" s="35"/>
      <c r="CDK55" s="35"/>
      <c r="CDL55" s="35"/>
      <c r="CDM55" s="35"/>
      <c r="CDN55" s="35"/>
      <c r="CDO55" s="35"/>
      <c r="CDP55" s="35"/>
      <c r="CDQ55" s="35"/>
      <c r="CDR55" s="35"/>
      <c r="CDS55" s="35"/>
      <c r="CDT55" s="35"/>
      <c r="CDU55" s="35"/>
      <c r="CDV55" s="35"/>
      <c r="CDW55" s="35"/>
      <c r="CDX55" s="35"/>
      <c r="CDY55" s="35"/>
      <c r="CDZ55" s="35"/>
      <c r="CEA55" s="35"/>
      <c r="CEB55" s="35"/>
      <c r="CEC55" s="35"/>
      <c r="CED55" s="35"/>
      <c r="CEE55" s="35"/>
      <c r="CEF55" s="35"/>
      <c r="CEG55" s="35"/>
      <c r="CEH55" s="35"/>
      <c r="CEI55" s="35"/>
      <c r="CEJ55" s="35"/>
      <c r="CEK55" s="35"/>
      <c r="CEL55" s="35"/>
      <c r="CEM55" s="35"/>
      <c r="CEN55" s="35"/>
      <c r="CEO55" s="35"/>
      <c r="CEP55" s="35"/>
      <c r="CEQ55" s="35"/>
      <c r="CER55" s="35"/>
      <c r="CES55" s="35"/>
      <c r="CET55" s="35"/>
      <c r="CEU55" s="35"/>
      <c r="CEV55" s="35"/>
      <c r="CEW55" s="35"/>
      <c r="CEX55" s="35"/>
      <c r="CEY55" s="35"/>
      <c r="CEZ55" s="35"/>
      <c r="CFA55" s="35"/>
      <c r="CFB55" s="35"/>
      <c r="CFC55" s="35"/>
      <c r="CFD55" s="35"/>
      <c r="CFE55" s="35"/>
      <c r="CFF55" s="35"/>
      <c r="CFG55" s="35"/>
      <c r="CFH55" s="35"/>
      <c r="CFI55" s="35"/>
      <c r="CFJ55" s="35"/>
      <c r="CFK55" s="35"/>
      <c r="CFL55" s="35"/>
      <c r="CFM55" s="35"/>
      <c r="CFN55" s="35"/>
      <c r="CFO55" s="35"/>
      <c r="CFP55" s="35"/>
      <c r="CFQ55" s="35"/>
      <c r="CFR55" s="35"/>
      <c r="CFS55" s="35"/>
      <c r="CFT55" s="35"/>
      <c r="CFU55" s="35"/>
      <c r="CFV55" s="35"/>
      <c r="CFW55" s="35"/>
      <c r="CFX55" s="35"/>
      <c r="CFY55" s="35"/>
      <c r="CFZ55" s="35"/>
      <c r="CGA55" s="35"/>
      <c r="CGB55" s="35"/>
      <c r="CGC55" s="35"/>
      <c r="CGD55" s="35"/>
      <c r="CGE55" s="35"/>
      <c r="CGF55" s="35"/>
      <c r="CGG55" s="35"/>
      <c r="CGH55" s="35"/>
      <c r="CGI55" s="35"/>
      <c r="CGJ55" s="35"/>
      <c r="CGK55" s="35"/>
      <c r="CGL55" s="35"/>
      <c r="CGM55" s="35"/>
      <c r="CGN55" s="35"/>
      <c r="CGO55" s="35"/>
      <c r="CGP55" s="35"/>
      <c r="CGQ55" s="35"/>
      <c r="CGR55" s="35"/>
      <c r="CGS55" s="35"/>
      <c r="CGT55" s="35"/>
      <c r="CGU55" s="35"/>
      <c r="CGV55" s="35"/>
      <c r="CGW55" s="35"/>
      <c r="CGX55" s="35"/>
      <c r="CGY55" s="35"/>
      <c r="CGZ55" s="35"/>
      <c r="CHA55" s="35"/>
      <c r="CHB55" s="35"/>
      <c r="CHC55" s="35"/>
      <c r="CHD55" s="35"/>
      <c r="CHE55" s="35"/>
      <c r="CHF55" s="35"/>
      <c r="CHG55" s="35"/>
      <c r="CHH55" s="35"/>
      <c r="CHI55" s="35"/>
      <c r="CHJ55" s="35"/>
      <c r="CHK55" s="35"/>
      <c r="CHL55" s="35"/>
      <c r="CHM55" s="35"/>
      <c r="CHN55" s="35"/>
      <c r="CHO55" s="35"/>
      <c r="CHP55" s="35"/>
      <c r="CHQ55" s="35"/>
      <c r="CHR55" s="35"/>
      <c r="CHS55" s="35"/>
      <c r="CHT55" s="35"/>
      <c r="CHU55" s="35"/>
      <c r="CHV55" s="35"/>
      <c r="CHW55" s="35"/>
      <c r="CHX55" s="35"/>
      <c r="CHY55" s="35"/>
      <c r="CHZ55" s="35"/>
      <c r="CIA55" s="35"/>
      <c r="CIB55" s="35"/>
      <c r="CIC55" s="35"/>
      <c r="CID55" s="35"/>
      <c r="CIE55" s="35"/>
      <c r="CIF55" s="35"/>
      <c r="CIG55" s="35"/>
      <c r="CIH55" s="35"/>
      <c r="CII55" s="35"/>
      <c r="CIJ55" s="35"/>
      <c r="CIK55" s="35"/>
      <c r="CIL55" s="35"/>
      <c r="CIM55" s="35"/>
      <c r="CIN55" s="35"/>
      <c r="CIO55" s="35"/>
      <c r="CIP55" s="35"/>
      <c r="CIQ55" s="35"/>
      <c r="CIR55" s="35"/>
      <c r="CIS55" s="35"/>
      <c r="CIT55" s="35"/>
      <c r="CIU55" s="35"/>
      <c r="CIV55" s="35"/>
      <c r="CIW55" s="35"/>
      <c r="CIX55" s="35"/>
      <c r="CIY55" s="35"/>
      <c r="CIZ55" s="35"/>
      <c r="CJA55" s="35"/>
      <c r="CJB55" s="35"/>
      <c r="CJC55" s="35"/>
      <c r="CJD55" s="35"/>
      <c r="CJE55" s="35"/>
      <c r="CJF55" s="35"/>
      <c r="CJG55" s="35"/>
      <c r="CJH55" s="35"/>
      <c r="CJI55" s="35"/>
      <c r="CJJ55" s="35"/>
      <c r="CJK55" s="35"/>
      <c r="CJL55" s="35"/>
      <c r="CJM55" s="35"/>
      <c r="CJN55" s="35"/>
      <c r="CJO55" s="35"/>
      <c r="CJP55" s="35"/>
      <c r="CJQ55" s="35"/>
      <c r="CJR55" s="35"/>
      <c r="CJS55" s="35"/>
      <c r="CJT55" s="35"/>
      <c r="CJU55" s="35"/>
      <c r="CJV55" s="35"/>
      <c r="CJW55" s="35"/>
      <c r="CJX55" s="35"/>
      <c r="CJY55" s="35"/>
      <c r="CJZ55" s="35"/>
      <c r="CKA55" s="35"/>
      <c r="CKB55" s="35"/>
      <c r="CKC55" s="35"/>
      <c r="CKD55" s="35"/>
      <c r="CKE55" s="35"/>
      <c r="CKF55" s="35"/>
      <c r="CKG55" s="35"/>
      <c r="CKH55" s="35"/>
      <c r="CKI55" s="35"/>
      <c r="CKJ55" s="35"/>
      <c r="CKK55" s="35"/>
      <c r="CKL55" s="35"/>
      <c r="CKM55" s="35"/>
      <c r="CKN55" s="35"/>
      <c r="CKO55" s="35"/>
      <c r="CKP55" s="35"/>
      <c r="CKQ55" s="35"/>
      <c r="CKR55" s="35"/>
      <c r="CKS55" s="35"/>
      <c r="CKT55" s="35"/>
      <c r="CKU55" s="35"/>
      <c r="CKV55" s="35"/>
      <c r="CKW55" s="35"/>
      <c r="CKX55" s="35"/>
      <c r="CKY55" s="35"/>
      <c r="CKZ55" s="35"/>
      <c r="CLA55" s="35"/>
      <c r="CLB55" s="35"/>
      <c r="CLC55" s="35"/>
      <c r="CLD55" s="35"/>
      <c r="CLE55" s="35"/>
      <c r="CLF55" s="35"/>
      <c r="CLG55" s="35"/>
      <c r="CLH55" s="35"/>
      <c r="CLI55" s="35"/>
      <c r="CLJ55" s="35"/>
      <c r="CLK55" s="35"/>
      <c r="CLL55" s="35"/>
      <c r="CLM55" s="35"/>
      <c r="CLN55" s="35"/>
      <c r="CLO55" s="35"/>
      <c r="CLP55" s="35"/>
      <c r="CLQ55" s="35"/>
      <c r="CLR55" s="35"/>
      <c r="CLS55" s="35"/>
      <c r="CLT55" s="35"/>
      <c r="CLU55" s="35"/>
      <c r="CLV55" s="35"/>
      <c r="CLW55" s="35"/>
      <c r="CLX55" s="35"/>
      <c r="CLY55" s="35"/>
      <c r="CLZ55" s="35"/>
      <c r="CMA55" s="35"/>
      <c r="CMB55" s="35"/>
      <c r="CMC55" s="35"/>
      <c r="CMD55" s="35"/>
      <c r="CME55" s="35"/>
      <c r="CMF55" s="35"/>
      <c r="CMG55" s="35"/>
      <c r="CMH55" s="35"/>
      <c r="CMI55" s="35"/>
      <c r="CMJ55" s="35"/>
      <c r="CMK55" s="35"/>
      <c r="CML55" s="35"/>
      <c r="CMM55" s="35"/>
      <c r="CMN55" s="35"/>
      <c r="CMO55" s="35"/>
      <c r="CMP55" s="35"/>
      <c r="CMQ55" s="35"/>
      <c r="CMR55" s="35"/>
      <c r="CMS55" s="35"/>
      <c r="CMT55" s="35"/>
      <c r="CMU55" s="35"/>
      <c r="CMV55" s="35"/>
      <c r="CMW55" s="35"/>
      <c r="CMX55" s="35"/>
      <c r="CMY55" s="35"/>
      <c r="CMZ55" s="35"/>
      <c r="CNA55" s="35"/>
      <c r="CNB55" s="35"/>
      <c r="CNC55" s="35"/>
      <c r="CND55" s="35"/>
      <c r="CNE55" s="35"/>
      <c r="CNF55" s="35"/>
      <c r="CNG55" s="35"/>
      <c r="CNH55" s="35"/>
      <c r="CNI55" s="35"/>
      <c r="CNJ55" s="35"/>
      <c r="CNK55" s="35"/>
      <c r="CNL55" s="35"/>
      <c r="CNM55" s="35"/>
      <c r="CNN55" s="35"/>
      <c r="CNO55" s="35"/>
      <c r="CNP55" s="35"/>
      <c r="CNQ55" s="35"/>
      <c r="CNR55" s="35"/>
      <c r="CNS55" s="35"/>
      <c r="CNT55" s="35"/>
      <c r="CNU55" s="35"/>
      <c r="CNV55" s="35"/>
      <c r="CNW55" s="35"/>
      <c r="CNX55" s="35"/>
      <c r="CNY55" s="35"/>
      <c r="CNZ55" s="35"/>
      <c r="COA55" s="35"/>
      <c r="COB55" s="35"/>
      <c r="COC55" s="35"/>
      <c r="COD55" s="35"/>
      <c r="COE55" s="35"/>
      <c r="COF55" s="35"/>
      <c r="COG55" s="35"/>
      <c r="COH55" s="35"/>
      <c r="COI55" s="35"/>
      <c r="COJ55" s="35"/>
      <c r="COK55" s="35"/>
      <c r="COL55" s="35"/>
      <c r="COM55" s="35"/>
      <c r="CON55" s="35"/>
      <c r="COO55" s="35"/>
      <c r="COP55" s="35"/>
      <c r="COQ55" s="35"/>
      <c r="COR55" s="35"/>
      <c r="COS55" s="35"/>
      <c r="COT55" s="35"/>
      <c r="COU55" s="35"/>
      <c r="COV55" s="35"/>
      <c r="COW55" s="35"/>
      <c r="COX55" s="35"/>
      <c r="COY55" s="35"/>
      <c r="COZ55" s="35"/>
      <c r="CPA55" s="35"/>
      <c r="CPB55" s="35"/>
      <c r="CPC55" s="35"/>
      <c r="CPD55" s="35"/>
      <c r="CPE55" s="35"/>
      <c r="CPF55" s="35"/>
      <c r="CPG55" s="35"/>
      <c r="CPH55" s="35"/>
      <c r="CPI55" s="35"/>
      <c r="CPJ55" s="35"/>
      <c r="CPK55" s="35"/>
      <c r="CPL55" s="35"/>
      <c r="CPM55" s="35"/>
      <c r="CPN55" s="35"/>
      <c r="CPO55" s="35"/>
      <c r="CPP55" s="35"/>
      <c r="CPQ55" s="35"/>
      <c r="CPR55" s="35"/>
      <c r="CPS55" s="35"/>
      <c r="CPT55" s="35"/>
      <c r="CPU55" s="35"/>
      <c r="CPV55" s="35"/>
      <c r="CPW55" s="35"/>
      <c r="CPX55" s="35"/>
      <c r="CPY55" s="35"/>
      <c r="CPZ55" s="35"/>
      <c r="CQA55" s="35"/>
      <c r="CQB55" s="35"/>
      <c r="CQC55" s="35"/>
      <c r="CQD55" s="35"/>
      <c r="CQE55" s="35"/>
      <c r="CQF55" s="35"/>
      <c r="CQG55" s="35"/>
      <c r="CQH55" s="35"/>
      <c r="CQI55" s="35"/>
      <c r="CQJ55" s="35"/>
      <c r="CQK55" s="35"/>
      <c r="CQL55" s="35"/>
      <c r="CQM55" s="35"/>
      <c r="CQN55" s="35"/>
      <c r="CQO55" s="35"/>
      <c r="CQP55" s="35"/>
      <c r="CQQ55" s="35"/>
      <c r="CQR55" s="35"/>
      <c r="CQS55" s="35"/>
      <c r="CQT55" s="35"/>
      <c r="CQU55" s="35"/>
      <c r="CQV55" s="35"/>
      <c r="CQW55" s="35"/>
      <c r="CQX55" s="35"/>
      <c r="CQY55" s="35"/>
      <c r="CQZ55" s="35"/>
      <c r="CRA55" s="35"/>
      <c r="CRB55" s="35"/>
      <c r="CRC55" s="35"/>
      <c r="CRD55" s="35"/>
      <c r="CRE55" s="35"/>
      <c r="CRF55" s="35"/>
      <c r="CRG55" s="35"/>
      <c r="CRH55" s="35"/>
      <c r="CRI55" s="35"/>
      <c r="CRJ55" s="35"/>
      <c r="CRK55" s="35"/>
      <c r="CRL55" s="35"/>
      <c r="CRM55" s="35"/>
      <c r="CRN55" s="35"/>
      <c r="CRO55" s="35"/>
      <c r="CRP55" s="35"/>
      <c r="CRQ55" s="35"/>
      <c r="CRR55" s="35"/>
      <c r="CRS55" s="35"/>
      <c r="CRT55" s="35"/>
      <c r="CRU55" s="35"/>
      <c r="CRV55" s="35"/>
      <c r="CRW55" s="35"/>
      <c r="CRX55" s="35"/>
      <c r="CRY55" s="35"/>
      <c r="CRZ55" s="35"/>
      <c r="CSA55" s="35"/>
      <c r="CSB55" s="35"/>
      <c r="CSC55" s="35"/>
      <c r="CSD55" s="35"/>
      <c r="CSE55" s="35"/>
      <c r="CSF55" s="35"/>
      <c r="CSG55" s="35"/>
      <c r="CSH55" s="35"/>
      <c r="CSI55" s="35"/>
      <c r="CSJ55" s="35"/>
      <c r="CSK55" s="35"/>
      <c r="CSL55" s="35"/>
      <c r="CSM55" s="35"/>
      <c r="CSN55" s="35"/>
      <c r="CSO55" s="35"/>
      <c r="CSP55" s="35"/>
      <c r="CSQ55" s="35"/>
      <c r="CSR55" s="35"/>
      <c r="CSS55" s="35"/>
      <c r="CST55" s="35"/>
      <c r="CSU55" s="35"/>
      <c r="CSV55" s="35"/>
      <c r="CSW55" s="35"/>
      <c r="CSX55" s="35"/>
      <c r="CSY55" s="35"/>
      <c r="CSZ55" s="35"/>
      <c r="CTA55" s="35"/>
      <c r="CTB55" s="35"/>
      <c r="CTC55" s="35"/>
      <c r="CTD55" s="35"/>
      <c r="CTE55" s="35"/>
      <c r="CTF55" s="35"/>
      <c r="CTG55" s="35"/>
      <c r="CTH55" s="35"/>
      <c r="CTI55" s="35"/>
      <c r="CTJ55" s="35"/>
      <c r="CTK55" s="35"/>
      <c r="CTL55" s="35"/>
      <c r="CTM55" s="35"/>
      <c r="CTN55" s="35"/>
      <c r="CTO55" s="35"/>
      <c r="CTP55" s="35"/>
      <c r="CTQ55" s="35"/>
      <c r="CTR55" s="35"/>
      <c r="CTS55" s="35"/>
      <c r="CTT55" s="35"/>
      <c r="CTU55" s="35"/>
      <c r="CTV55" s="35"/>
      <c r="CTW55" s="35"/>
      <c r="CTX55" s="35"/>
      <c r="CTY55" s="35"/>
      <c r="CTZ55" s="35"/>
      <c r="CUA55" s="35"/>
      <c r="CUB55" s="35"/>
      <c r="CUC55" s="35"/>
      <c r="CUD55" s="35"/>
      <c r="CUE55" s="35"/>
      <c r="CUF55" s="35"/>
      <c r="CUG55" s="35"/>
      <c r="CUH55" s="35"/>
      <c r="CUI55" s="35"/>
      <c r="CUJ55" s="35"/>
      <c r="CUK55" s="35"/>
      <c r="CUL55" s="35"/>
      <c r="CUM55" s="35"/>
      <c r="CUN55" s="35"/>
      <c r="CUO55" s="35"/>
      <c r="CUP55" s="35"/>
      <c r="CUQ55" s="35"/>
      <c r="CUR55" s="35"/>
      <c r="CUS55" s="35"/>
      <c r="CUT55" s="35"/>
      <c r="CUU55" s="35"/>
      <c r="CUV55" s="35"/>
      <c r="CUW55" s="35"/>
      <c r="CUX55" s="35"/>
      <c r="CUY55" s="35"/>
      <c r="CUZ55" s="35"/>
      <c r="CVA55" s="35"/>
      <c r="CVB55" s="35"/>
      <c r="CVC55" s="35"/>
      <c r="CVD55" s="35"/>
      <c r="CVE55" s="35"/>
      <c r="CVF55" s="35"/>
      <c r="CVG55" s="35"/>
      <c r="CVH55" s="35"/>
      <c r="CVI55" s="35"/>
      <c r="CVJ55" s="35"/>
      <c r="CVK55" s="35"/>
      <c r="CVL55" s="35"/>
      <c r="CVM55" s="35"/>
      <c r="CVN55" s="35"/>
      <c r="CVO55" s="35"/>
      <c r="CVP55" s="35"/>
      <c r="CVQ55" s="35"/>
      <c r="CVR55" s="35"/>
      <c r="CVS55" s="35"/>
      <c r="CVT55" s="35"/>
      <c r="CVU55" s="35"/>
      <c r="CVV55" s="35"/>
      <c r="CVW55" s="35"/>
      <c r="CVX55" s="35"/>
      <c r="CVY55" s="35"/>
      <c r="CVZ55" s="35"/>
      <c r="CWA55" s="35"/>
      <c r="CWB55" s="35"/>
      <c r="CWC55" s="35"/>
      <c r="CWD55" s="35"/>
      <c r="CWE55" s="35"/>
      <c r="CWF55" s="35"/>
      <c r="CWG55" s="35"/>
      <c r="CWH55" s="35"/>
      <c r="CWI55" s="35"/>
      <c r="CWJ55" s="35"/>
      <c r="CWK55" s="35"/>
      <c r="CWL55" s="35"/>
      <c r="CWM55" s="35"/>
      <c r="CWN55" s="35"/>
      <c r="CWO55" s="35"/>
      <c r="CWP55" s="35"/>
      <c r="CWQ55" s="35"/>
      <c r="CWR55" s="35"/>
      <c r="CWS55" s="35"/>
      <c r="CWT55" s="35"/>
      <c r="CWU55" s="35"/>
      <c r="CWV55" s="35"/>
      <c r="CWW55" s="35"/>
      <c r="CWX55" s="35"/>
      <c r="CWY55" s="35"/>
      <c r="CWZ55" s="35"/>
      <c r="CXA55" s="35"/>
      <c r="CXB55" s="35"/>
      <c r="CXC55" s="35"/>
      <c r="CXD55" s="35"/>
      <c r="CXE55" s="35"/>
      <c r="CXF55" s="35"/>
      <c r="CXG55" s="35"/>
      <c r="CXH55" s="35"/>
      <c r="CXI55" s="35"/>
      <c r="CXJ55" s="35"/>
      <c r="CXK55" s="35"/>
      <c r="CXL55" s="35"/>
      <c r="CXM55" s="35"/>
      <c r="CXN55" s="35"/>
      <c r="CXO55" s="35"/>
      <c r="CXP55" s="35"/>
      <c r="CXQ55" s="35"/>
      <c r="CXR55" s="35"/>
      <c r="CXS55" s="35"/>
      <c r="CXT55" s="35"/>
      <c r="CXU55" s="35"/>
      <c r="CXV55" s="35"/>
      <c r="CXW55" s="35"/>
      <c r="CXX55" s="35"/>
      <c r="CXY55" s="35"/>
      <c r="CXZ55" s="35"/>
      <c r="CYA55" s="35"/>
      <c r="CYB55" s="35"/>
      <c r="CYC55" s="35"/>
      <c r="CYD55" s="35"/>
      <c r="CYE55" s="35"/>
      <c r="CYF55" s="35"/>
      <c r="CYG55" s="35"/>
      <c r="CYH55" s="35"/>
      <c r="CYI55" s="35"/>
      <c r="CYJ55" s="35"/>
      <c r="CYK55" s="35"/>
      <c r="CYL55" s="35"/>
      <c r="CYM55" s="35"/>
      <c r="CYN55" s="35"/>
      <c r="CYO55" s="35"/>
      <c r="CYP55" s="35"/>
      <c r="CYQ55" s="35"/>
      <c r="CYR55" s="35"/>
      <c r="CYS55" s="35"/>
      <c r="CYT55" s="35"/>
      <c r="CYU55" s="35"/>
      <c r="CYV55" s="35"/>
      <c r="CYW55" s="35"/>
      <c r="CYX55" s="35"/>
      <c r="CYY55" s="35"/>
      <c r="CYZ55" s="35"/>
      <c r="CZA55" s="35"/>
      <c r="CZB55" s="35"/>
      <c r="CZC55" s="35"/>
      <c r="CZD55" s="35"/>
      <c r="CZE55" s="35"/>
      <c r="CZF55" s="35"/>
      <c r="CZG55" s="35"/>
      <c r="CZH55" s="35"/>
      <c r="CZI55" s="35"/>
      <c r="CZJ55" s="35"/>
      <c r="CZK55" s="35"/>
      <c r="CZL55" s="35"/>
      <c r="CZM55" s="35"/>
      <c r="CZN55" s="35"/>
      <c r="CZO55" s="35"/>
      <c r="CZP55" s="35"/>
      <c r="CZQ55" s="35"/>
      <c r="CZR55" s="35"/>
      <c r="CZS55" s="35"/>
      <c r="CZT55" s="35"/>
      <c r="CZU55" s="35"/>
      <c r="CZV55" s="35"/>
      <c r="CZW55" s="35"/>
      <c r="CZX55" s="35"/>
      <c r="CZY55" s="35"/>
      <c r="CZZ55" s="35"/>
      <c r="DAA55" s="35"/>
      <c r="DAB55" s="35"/>
      <c r="DAC55" s="35"/>
      <c r="DAD55" s="35"/>
      <c r="DAE55" s="35"/>
      <c r="DAF55" s="35"/>
      <c r="DAG55" s="35"/>
      <c r="DAH55" s="35"/>
      <c r="DAI55" s="35"/>
      <c r="DAJ55" s="35"/>
      <c r="DAK55" s="35"/>
      <c r="DAL55" s="35"/>
      <c r="DAM55" s="35"/>
      <c r="DAN55" s="35"/>
      <c r="DAO55" s="35"/>
      <c r="DAP55" s="35"/>
      <c r="DAQ55" s="35"/>
      <c r="DAR55" s="35"/>
      <c r="DAS55" s="35"/>
      <c r="DAT55" s="35"/>
      <c r="DAU55" s="35"/>
      <c r="DAV55" s="35"/>
      <c r="DAW55" s="35"/>
      <c r="DAX55" s="35"/>
      <c r="DAY55" s="35"/>
      <c r="DAZ55" s="35"/>
      <c r="DBA55" s="35"/>
      <c r="DBB55" s="35"/>
      <c r="DBC55" s="35"/>
      <c r="DBD55" s="35"/>
      <c r="DBE55" s="35"/>
      <c r="DBF55" s="35"/>
      <c r="DBG55" s="35"/>
      <c r="DBH55" s="35"/>
      <c r="DBI55" s="35"/>
      <c r="DBJ55" s="35"/>
      <c r="DBK55" s="35"/>
      <c r="DBL55" s="35"/>
      <c r="DBM55" s="35"/>
      <c r="DBN55" s="35"/>
      <c r="DBO55" s="35"/>
      <c r="DBP55" s="35"/>
      <c r="DBQ55" s="35"/>
      <c r="DBR55" s="35"/>
      <c r="DBS55" s="35"/>
      <c r="DBT55" s="35"/>
      <c r="DBU55" s="35"/>
      <c r="DBV55" s="35"/>
      <c r="DBW55" s="35"/>
      <c r="DBX55" s="35"/>
      <c r="DBY55" s="35"/>
      <c r="DBZ55" s="35"/>
      <c r="DCA55" s="35"/>
      <c r="DCB55" s="35"/>
      <c r="DCC55" s="35"/>
      <c r="DCD55" s="35"/>
      <c r="DCE55" s="35"/>
      <c r="DCF55" s="35"/>
      <c r="DCG55" s="35"/>
      <c r="DCH55" s="35"/>
      <c r="DCI55" s="35"/>
      <c r="DCJ55" s="35"/>
      <c r="DCK55" s="35"/>
      <c r="DCL55" s="35"/>
      <c r="DCM55" s="35"/>
      <c r="DCN55" s="35"/>
      <c r="DCO55" s="35"/>
      <c r="DCP55" s="35"/>
      <c r="DCQ55" s="35"/>
      <c r="DCR55" s="35"/>
      <c r="DCS55" s="35"/>
      <c r="DCT55" s="35"/>
      <c r="DCU55" s="35"/>
      <c r="DCV55" s="35"/>
      <c r="DCW55" s="35"/>
      <c r="DCX55" s="35"/>
      <c r="DCY55" s="35"/>
      <c r="DCZ55" s="35"/>
      <c r="DDA55" s="35"/>
      <c r="DDB55" s="35"/>
      <c r="DDC55" s="35"/>
      <c r="DDD55" s="35"/>
      <c r="DDE55" s="35"/>
      <c r="DDF55" s="35"/>
      <c r="DDG55" s="35"/>
      <c r="DDH55" s="35"/>
      <c r="DDI55" s="35"/>
      <c r="DDJ55" s="35"/>
      <c r="DDK55" s="35"/>
      <c r="DDL55" s="35"/>
      <c r="DDM55" s="35"/>
      <c r="DDN55" s="35"/>
      <c r="DDO55" s="35"/>
      <c r="DDP55" s="35"/>
      <c r="DDQ55" s="35"/>
      <c r="DDR55" s="35"/>
      <c r="DDS55" s="35"/>
      <c r="DDT55" s="35"/>
      <c r="DDU55" s="35"/>
      <c r="DDV55" s="35"/>
      <c r="DDW55" s="35"/>
      <c r="DDX55" s="35"/>
      <c r="DDY55" s="35"/>
      <c r="DDZ55" s="35"/>
      <c r="DEA55" s="35"/>
      <c r="DEB55" s="35"/>
      <c r="DEC55" s="35"/>
      <c r="DED55" s="35"/>
      <c r="DEE55" s="35"/>
      <c r="DEF55" s="35"/>
      <c r="DEG55" s="35"/>
      <c r="DEH55" s="35"/>
      <c r="DEI55" s="35"/>
      <c r="DEJ55" s="35"/>
      <c r="DEK55" s="35"/>
      <c r="DEL55" s="35"/>
      <c r="DEM55" s="35"/>
      <c r="DEN55" s="35"/>
      <c r="DEO55" s="35"/>
      <c r="DEP55" s="35"/>
      <c r="DEQ55" s="35"/>
      <c r="DER55" s="35"/>
      <c r="DES55" s="35"/>
      <c r="DET55" s="35"/>
      <c r="DEU55" s="35"/>
      <c r="DEV55" s="35"/>
      <c r="DEW55" s="35"/>
      <c r="DEX55" s="35"/>
      <c r="DEY55" s="35"/>
      <c r="DEZ55" s="35"/>
      <c r="DFA55" s="35"/>
      <c r="DFB55" s="35"/>
      <c r="DFC55" s="35"/>
      <c r="DFD55" s="35"/>
      <c r="DFE55" s="35"/>
      <c r="DFF55" s="35"/>
      <c r="DFG55" s="35"/>
      <c r="DFH55" s="35"/>
      <c r="DFI55" s="35"/>
      <c r="DFJ55" s="35"/>
      <c r="DFK55" s="35"/>
      <c r="DFL55" s="35"/>
      <c r="DFM55" s="35"/>
      <c r="DFN55" s="35"/>
      <c r="DFO55" s="35"/>
      <c r="DFP55" s="35"/>
      <c r="DFQ55" s="35"/>
      <c r="DFR55" s="35"/>
      <c r="DFS55" s="35"/>
      <c r="DFT55" s="35"/>
      <c r="DFU55" s="35"/>
      <c r="DFV55" s="35"/>
      <c r="DFW55" s="35"/>
      <c r="DFX55" s="35"/>
      <c r="DFY55" s="35"/>
      <c r="DFZ55" s="35"/>
      <c r="DGA55" s="35"/>
      <c r="DGB55" s="35"/>
      <c r="DGC55" s="35"/>
      <c r="DGD55" s="35"/>
      <c r="DGE55" s="35"/>
      <c r="DGF55" s="35"/>
      <c r="DGG55" s="35"/>
      <c r="DGH55" s="35"/>
      <c r="DGI55" s="35"/>
      <c r="DGJ55" s="35"/>
      <c r="DGK55" s="35"/>
      <c r="DGL55" s="35"/>
      <c r="DGM55" s="35"/>
      <c r="DGN55" s="35"/>
      <c r="DGO55" s="35"/>
      <c r="DGP55" s="35"/>
      <c r="DGQ55" s="35"/>
      <c r="DGR55" s="35"/>
      <c r="DGS55" s="35"/>
      <c r="DGT55" s="35"/>
      <c r="DGU55" s="35"/>
      <c r="DGV55" s="35"/>
      <c r="DGW55" s="35"/>
      <c r="DGX55" s="35"/>
      <c r="DGY55" s="35"/>
      <c r="DGZ55" s="35"/>
      <c r="DHA55" s="35"/>
      <c r="DHB55" s="35"/>
      <c r="DHC55" s="35"/>
      <c r="DHD55" s="35"/>
      <c r="DHE55" s="35"/>
      <c r="DHF55" s="35"/>
      <c r="DHG55" s="35"/>
      <c r="DHH55" s="35"/>
      <c r="DHI55" s="35"/>
      <c r="DHJ55" s="35"/>
      <c r="DHK55" s="35"/>
      <c r="DHL55" s="35"/>
      <c r="DHM55" s="35"/>
      <c r="DHN55" s="35"/>
      <c r="DHO55" s="35"/>
      <c r="DHP55" s="35"/>
      <c r="DHQ55" s="35"/>
      <c r="DHR55" s="35"/>
      <c r="DHS55" s="35"/>
      <c r="DHT55" s="35"/>
      <c r="DHU55" s="35"/>
      <c r="DHV55" s="35"/>
      <c r="DHW55" s="35"/>
      <c r="DHX55" s="35"/>
      <c r="DHY55" s="35"/>
      <c r="DHZ55" s="35"/>
      <c r="DIA55" s="35"/>
      <c r="DIB55" s="35"/>
      <c r="DIC55" s="35"/>
      <c r="DID55" s="35"/>
      <c r="DIE55" s="35"/>
      <c r="DIF55" s="35"/>
      <c r="DIG55" s="35"/>
      <c r="DIH55" s="35"/>
      <c r="DII55" s="35"/>
      <c r="DIJ55" s="35"/>
      <c r="DIK55" s="35"/>
      <c r="DIL55" s="35"/>
      <c r="DIM55" s="35"/>
      <c r="DIN55" s="35"/>
      <c r="DIO55" s="35"/>
      <c r="DIP55" s="35"/>
      <c r="DIQ55" s="35"/>
      <c r="DIR55" s="35"/>
      <c r="DIS55" s="35"/>
      <c r="DIT55" s="35"/>
      <c r="DIU55" s="35"/>
      <c r="DIV55" s="35"/>
      <c r="DIW55" s="35"/>
      <c r="DIX55" s="35"/>
      <c r="DIY55" s="35"/>
      <c r="DIZ55" s="35"/>
      <c r="DJA55" s="35"/>
      <c r="DJB55" s="35"/>
      <c r="DJC55" s="35"/>
      <c r="DJD55" s="35"/>
      <c r="DJE55" s="35"/>
      <c r="DJF55" s="35"/>
      <c r="DJG55" s="35"/>
      <c r="DJH55" s="35"/>
      <c r="DJI55" s="35"/>
      <c r="DJJ55" s="35"/>
      <c r="DJK55" s="35"/>
      <c r="DJL55" s="35"/>
      <c r="DJM55" s="35"/>
      <c r="DJN55" s="35"/>
      <c r="DJO55" s="35"/>
      <c r="DJP55" s="35"/>
      <c r="DJQ55" s="35"/>
      <c r="DJR55" s="35"/>
      <c r="DJS55" s="35"/>
      <c r="DJT55" s="35"/>
      <c r="DJU55" s="35"/>
      <c r="DJV55" s="35"/>
      <c r="DJW55" s="35"/>
      <c r="DJX55" s="35"/>
      <c r="DJY55" s="35"/>
      <c r="DJZ55" s="35"/>
      <c r="DKA55" s="35"/>
      <c r="DKB55" s="35"/>
      <c r="DKC55" s="35"/>
      <c r="DKD55" s="35"/>
      <c r="DKE55" s="35"/>
      <c r="DKF55" s="35"/>
      <c r="DKG55" s="35"/>
      <c r="DKH55" s="35"/>
      <c r="DKI55" s="35"/>
      <c r="DKJ55" s="35"/>
      <c r="DKK55" s="35"/>
      <c r="DKL55" s="35"/>
      <c r="DKM55" s="35"/>
      <c r="DKN55" s="35"/>
      <c r="DKO55" s="35"/>
      <c r="DKP55" s="35"/>
      <c r="DKQ55" s="35"/>
      <c r="DKR55" s="35"/>
      <c r="DKS55" s="35"/>
      <c r="DKT55" s="35"/>
      <c r="DKU55" s="35"/>
      <c r="DKV55" s="35"/>
      <c r="DKW55" s="35"/>
      <c r="DKX55" s="35"/>
      <c r="DKY55" s="35"/>
      <c r="DKZ55" s="35"/>
      <c r="DLA55" s="35"/>
      <c r="DLB55" s="35"/>
      <c r="DLC55" s="35"/>
      <c r="DLD55" s="35"/>
      <c r="DLE55" s="35"/>
      <c r="DLF55" s="35"/>
      <c r="DLG55" s="35"/>
      <c r="DLH55" s="35"/>
      <c r="DLI55" s="35"/>
      <c r="DLJ55" s="35"/>
      <c r="DLK55" s="35"/>
      <c r="DLL55" s="35"/>
      <c r="DLM55" s="35"/>
      <c r="DLN55" s="35"/>
      <c r="DLO55" s="35"/>
      <c r="DLP55" s="35"/>
      <c r="DLQ55" s="35"/>
      <c r="DLR55" s="35"/>
      <c r="DLS55" s="35"/>
      <c r="DLT55" s="35"/>
      <c r="DLU55" s="35"/>
      <c r="DLV55" s="35"/>
      <c r="DLW55" s="35"/>
      <c r="DLX55" s="35"/>
      <c r="DLY55" s="35"/>
      <c r="DLZ55" s="35"/>
      <c r="DMA55" s="35"/>
      <c r="DMB55" s="35"/>
      <c r="DMC55" s="35"/>
      <c r="DMD55" s="35"/>
      <c r="DME55" s="35"/>
      <c r="DMF55" s="35"/>
      <c r="DMG55" s="35"/>
      <c r="DMH55" s="35"/>
      <c r="DMI55" s="35"/>
      <c r="DMJ55" s="35"/>
      <c r="DMK55" s="35"/>
      <c r="DML55" s="35"/>
      <c r="DMM55" s="35"/>
      <c r="DMN55" s="35"/>
      <c r="DMO55" s="35"/>
      <c r="DMP55" s="35"/>
      <c r="DMQ55" s="35"/>
      <c r="DMR55" s="35"/>
      <c r="DMS55" s="35"/>
      <c r="DMT55" s="35"/>
      <c r="DMU55" s="35"/>
      <c r="DMV55" s="35"/>
      <c r="DMW55" s="35"/>
      <c r="DMX55" s="35"/>
      <c r="DMY55" s="35"/>
      <c r="DMZ55" s="35"/>
      <c r="DNA55" s="35"/>
      <c r="DNB55" s="35"/>
      <c r="DNC55" s="35"/>
      <c r="DND55" s="35"/>
      <c r="DNE55" s="35"/>
      <c r="DNF55" s="35"/>
      <c r="DNG55" s="35"/>
      <c r="DNH55" s="35"/>
      <c r="DNI55" s="35"/>
      <c r="DNJ55" s="35"/>
      <c r="DNK55" s="35"/>
      <c r="DNL55" s="35"/>
      <c r="DNM55" s="35"/>
      <c r="DNN55" s="35"/>
      <c r="DNO55" s="35"/>
      <c r="DNP55" s="35"/>
      <c r="DNQ55" s="35"/>
      <c r="DNR55" s="35"/>
      <c r="DNS55" s="35"/>
      <c r="DNT55" s="35"/>
      <c r="DNU55" s="35"/>
      <c r="DNV55" s="35"/>
      <c r="DNW55" s="35"/>
      <c r="DNX55" s="35"/>
      <c r="DNY55" s="35"/>
      <c r="DNZ55" s="35"/>
      <c r="DOA55" s="35"/>
      <c r="DOB55" s="35"/>
      <c r="DOC55" s="35"/>
      <c r="DOD55" s="35"/>
      <c r="DOE55" s="35"/>
      <c r="DOF55" s="35"/>
      <c r="DOG55" s="35"/>
      <c r="DOH55" s="35"/>
      <c r="DOI55" s="35"/>
      <c r="DOJ55" s="35"/>
      <c r="DOK55" s="35"/>
      <c r="DOL55" s="35"/>
      <c r="DOM55" s="35"/>
      <c r="DON55" s="35"/>
      <c r="DOO55" s="35"/>
      <c r="DOP55" s="35"/>
      <c r="DOQ55" s="35"/>
      <c r="DOR55" s="35"/>
      <c r="DOS55" s="35"/>
      <c r="DOT55" s="35"/>
      <c r="DOU55" s="35"/>
      <c r="DOV55" s="35"/>
      <c r="DOW55" s="35"/>
      <c r="DOX55" s="35"/>
      <c r="DOY55" s="35"/>
      <c r="DOZ55" s="35"/>
      <c r="DPA55" s="35"/>
      <c r="DPB55" s="35"/>
      <c r="DPC55" s="35"/>
      <c r="DPD55" s="35"/>
      <c r="DPE55" s="35"/>
      <c r="DPF55" s="35"/>
      <c r="DPG55" s="35"/>
      <c r="DPH55" s="35"/>
      <c r="DPI55" s="35"/>
      <c r="DPJ55" s="35"/>
      <c r="DPK55" s="35"/>
      <c r="DPL55" s="35"/>
      <c r="DPM55" s="35"/>
      <c r="DPN55" s="35"/>
      <c r="DPO55" s="35"/>
      <c r="DPP55" s="35"/>
      <c r="DPQ55" s="35"/>
      <c r="DPR55" s="35"/>
      <c r="DPS55" s="35"/>
      <c r="DPT55" s="35"/>
      <c r="DPU55" s="35"/>
      <c r="DPV55" s="35"/>
      <c r="DPW55" s="35"/>
      <c r="DPX55" s="35"/>
      <c r="DPY55" s="35"/>
      <c r="DPZ55" s="35"/>
      <c r="DQA55" s="35"/>
      <c r="DQB55" s="35"/>
      <c r="DQC55" s="35"/>
      <c r="DQD55" s="35"/>
      <c r="DQE55" s="35"/>
      <c r="DQF55" s="35"/>
      <c r="DQG55" s="35"/>
      <c r="DQH55" s="35"/>
      <c r="DQI55" s="35"/>
      <c r="DQJ55" s="35"/>
      <c r="DQK55" s="35"/>
      <c r="DQL55" s="35"/>
      <c r="DQM55" s="35"/>
      <c r="DQN55" s="35"/>
      <c r="DQO55" s="35"/>
      <c r="DQP55" s="35"/>
      <c r="DQQ55" s="35"/>
      <c r="DQR55" s="35"/>
      <c r="DQS55" s="35"/>
      <c r="DQT55" s="35"/>
      <c r="DQU55" s="35"/>
      <c r="DQV55" s="35"/>
      <c r="DQW55" s="35"/>
      <c r="DQX55" s="35"/>
      <c r="DQY55" s="35"/>
      <c r="DQZ55" s="35"/>
      <c r="DRA55" s="35"/>
      <c r="DRB55" s="35"/>
      <c r="DRC55" s="35"/>
      <c r="DRD55" s="35"/>
      <c r="DRE55" s="35"/>
      <c r="DRF55" s="35"/>
      <c r="DRG55" s="35"/>
      <c r="DRH55" s="35"/>
      <c r="DRI55" s="35"/>
      <c r="DRJ55" s="35"/>
      <c r="DRK55" s="35"/>
      <c r="DRL55" s="35"/>
      <c r="DRM55" s="35"/>
      <c r="DRN55" s="35"/>
      <c r="DRO55" s="35"/>
      <c r="DRP55" s="35"/>
      <c r="DRQ55" s="35"/>
      <c r="DRR55" s="35"/>
      <c r="DRS55" s="35"/>
      <c r="DRT55" s="35"/>
      <c r="DRU55" s="35"/>
      <c r="DRV55" s="35"/>
      <c r="DRW55" s="35"/>
      <c r="DRX55" s="35"/>
      <c r="DRY55" s="35"/>
      <c r="DRZ55" s="35"/>
      <c r="DSA55" s="35"/>
      <c r="DSB55" s="35"/>
      <c r="DSC55" s="35"/>
      <c r="DSD55" s="35"/>
      <c r="DSE55" s="35"/>
      <c r="DSF55" s="35"/>
      <c r="DSG55" s="35"/>
      <c r="DSH55" s="35"/>
      <c r="DSI55" s="35"/>
      <c r="DSJ55" s="35"/>
      <c r="DSK55" s="35"/>
      <c r="DSL55" s="35"/>
      <c r="DSM55" s="35"/>
      <c r="DSN55" s="35"/>
      <c r="DSO55" s="35"/>
      <c r="DSP55" s="35"/>
      <c r="DSQ55" s="35"/>
      <c r="DSR55" s="35"/>
      <c r="DSS55" s="35"/>
      <c r="DST55" s="35"/>
      <c r="DSU55" s="35"/>
      <c r="DSV55" s="35"/>
      <c r="DSW55" s="35"/>
      <c r="DSX55" s="35"/>
      <c r="DSY55" s="35"/>
      <c r="DSZ55" s="35"/>
      <c r="DTA55" s="35"/>
      <c r="DTB55" s="35"/>
      <c r="DTC55" s="35"/>
      <c r="DTD55" s="35"/>
      <c r="DTE55" s="35"/>
      <c r="DTF55" s="35"/>
      <c r="DTG55" s="35"/>
      <c r="DTH55" s="35"/>
      <c r="DTI55" s="35"/>
      <c r="DTJ55" s="35"/>
      <c r="DTK55" s="35"/>
      <c r="DTL55" s="35"/>
      <c r="DTM55" s="35"/>
      <c r="DTN55" s="35"/>
      <c r="DTO55" s="35"/>
      <c r="DTP55" s="35"/>
      <c r="DTQ55" s="35"/>
      <c r="DTR55" s="35"/>
      <c r="DTS55" s="35"/>
      <c r="DTT55" s="35"/>
      <c r="DTU55" s="35"/>
      <c r="DTV55" s="35"/>
      <c r="DTW55" s="35"/>
      <c r="DTX55" s="35"/>
      <c r="DTY55" s="35"/>
      <c r="DTZ55" s="35"/>
      <c r="DUA55" s="35"/>
      <c r="DUB55" s="35"/>
      <c r="DUC55" s="35"/>
      <c r="DUD55" s="35"/>
      <c r="DUE55" s="35"/>
      <c r="DUF55" s="35"/>
      <c r="DUG55" s="35"/>
      <c r="DUH55" s="35"/>
      <c r="DUI55" s="35"/>
      <c r="DUJ55" s="35"/>
      <c r="DUK55" s="35"/>
      <c r="DUL55" s="35"/>
      <c r="DUM55" s="35"/>
      <c r="DUN55" s="35"/>
      <c r="DUO55" s="35"/>
      <c r="DUP55" s="35"/>
      <c r="DUQ55" s="35"/>
      <c r="DUR55" s="35"/>
      <c r="DUS55" s="35"/>
      <c r="DUT55" s="35"/>
      <c r="DUU55" s="35"/>
      <c r="DUV55" s="35"/>
      <c r="DUW55" s="35"/>
      <c r="DUX55" s="35"/>
      <c r="DUY55" s="35"/>
      <c r="DUZ55" s="35"/>
      <c r="DVA55" s="35"/>
      <c r="DVB55" s="35"/>
      <c r="DVC55" s="35"/>
      <c r="DVD55" s="35"/>
      <c r="DVE55" s="35"/>
      <c r="DVF55" s="35"/>
      <c r="DVG55" s="35"/>
      <c r="DVH55" s="35"/>
      <c r="DVI55" s="35"/>
      <c r="DVJ55" s="35"/>
      <c r="DVK55" s="35"/>
      <c r="DVL55" s="35"/>
      <c r="DVM55" s="35"/>
      <c r="DVN55" s="35"/>
      <c r="DVO55" s="35"/>
      <c r="DVP55" s="35"/>
      <c r="DVQ55" s="35"/>
      <c r="DVR55" s="35"/>
      <c r="DVS55" s="35"/>
      <c r="DVT55" s="35"/>
      <c r="DVU55" s="35"/>
      <c r="DVV55" s="35"/>
      <c r="DVW55" s="35"/>
      <c r="DVX55" s="35"/>
      <c r="DVY55" s="35"/>
      <c r="DVZ55" s="35"/>
      <c r="DWA55" s="35"/>
      <c r="DWB55" s="35"/>
      <c r="DWC55" s="35"/>
      <c r="DWD55" s="35"/>
      <c r="DWE55" s="35"/>
      <c r="DWF55" s="35"/>
      <c r="DWG55" s="35"/>
      <c r="DWH55" s="35"/>
      <c r="DWI55" s="35"/>
      <c r="DWJ55" s="35"/>
      <c r="DWK55" s="35"/>
      <c r="DWL55" s="35"/>
      <c r="DWM55" s="35"/>
      <c r="DWN55" s="35"/>
      <c r="DWO55" s="35"/>
      <c r="DWP55" s="35"/>
      <c r="DWQ55" s="35"/>
      <c r="DWR55" s="35"/>
      <c r="DWS55" s="35"/>
      <c r="DWT55" s="35"/>
      <c r="DWU55" s="35"/>
      <c r="DWV55" s="35"/>
      <c r="DWW55" s="35"/>
      <c r="DWX55" s="35"/>
      <c r="DWY55" s="35"/>
      <c r="DWZ55" s="35"/>
      <c r="DXA55" s="35"/>
      <c r="DXB55" s="35"/>
      <c r="DXC55" s="35"/>
      <c r="DXD55" s="35"/>
      <c r="DXE55" s="35"/>
      <c r="DXF55" s="35"/>
      <c r="DXG55" s="35"/>
      <c r="DXH55" s="35"/>
      <c r="DXI55" s="35"/>
      <c r="DXJ55" s="35"/>
      <c r="DXK55" s="35"/>
      <c r="DXL55" s="35"/>
      <c r="DXM55" s="35"/>
      <c r="DXN55" s="35"/>
      <c r="DXO55" s="35"/>
      <c r="DXP55" s="35"/>
      <c r="DXQ55" s="35"/>
      <c r="DXR55" s="35"/>
      <c r="DXS55" s="35"/>
      <c r="DXT55" s="35"/>
      <c r="DXU55" s="35"/>
      <c r="DXV55" s="35"/>
      <c r="DXW55" s="35"/>
      <c r="DXX55" s="35"/>
      <c r="DXY55" s="35"/>
      <c r="DXZ55" s="35"/>
      <c r="DYA55" s="35"/>
      <c r="DYB55" s="35"/>
      <c r="DYC55" s="35"/>
      <c r="DYD55" s="35"/>
      <c r="DYE55" s="35"/>
      <c r="DYF55" s="35"/>
      <c r="DYG55" s="35"/>
      <c r="DYH55" s="35"/>
      <c r="DYI55" s="35"/>
      <c r="DYJ55" s="35"/>
      <c r="DYK55" s="35"/>
      <c r="DYL55" s="35"/>
      <c r="DYM55" s="35"/>
      <c r="DYN55" s="35"/>
      <c r="DYO55" s="35"/>
      <c r="DYP55" s="35"/>
      <c r="DYQ55" s="35"/>
      <c r="DYR55" s="35"/>
      <c r="DYS55" s="35"/>
      <c r="DYT55" s="35"/>
      <c r="DYU55" s="35"/>
      <c r="DYV55" s="35"/>
      <c r="DYW55" s="35"/>
      <c r="DYX55" s="35"/>
      <c r="DYY55" s="35"/>
      <c r="DYZ55" s="35"/>
      <c r="DZA55" s="35"/>
      <c r="DZB55" s="35"/>
      <c r="DZC55" s="35"/>
      <c r="DZD55" s="35"/>
      <c r="DZE55" s="35"/>
      <c r="DZF55" s="35"/>
      <c r="DZG55" s="35"/>
      <c r="DZH55" s="35"/>
      <c r="DZI55" s="35"/>
      <c r="DZJ55" s="35"/>
      <c r="DZK55" s="35"/>
      <c r="DZL55" s="35"/>
      <c r="DZM55" s="35"/>
      <c r="DZN55" s="35"/>
      <c r="DZO55" s="35"/>
      <c r="DZP55" s="35"/>
      <c r="DZQ55" s="35"/>
      <c r="DZR55" s="35"/>
      <c r="DZS55" s="35"/>
      <c r="DZT55" s="35"/>
      <c r="DZU55" s="35"/>
      <c r="DZV55" s="35"/>
      <c r="DZW55" s="35"/>
      <c r="DZX55" s="35"/>
      <c r="DZY55" s="35"/>
      <c r="DZZ55" s="35"/>
      <c r="EAA55" s="35"/>
      <c r="EAB55" s="35"/>
      <c r="EAC55" s="35"/>
      <c r="EAD55" s="35"/>
      <c r="EAE55" s="35"/>
      <c r="EAF55" s="35"/>
      <c r="EAG55" s="35"/>
      <c r="EAH55" s="35"/>
      <c r="EAI55" s="35"/>
      <c r="EAJ55" s="35"/>
      <c r="EAK55" s="35"/>
      <c r="EAL55" s="35"/>
      <c r="EAM55" s="35"/>
      <c r="EAN55" s="35"/>
      <c r="EAO55" s="35"/>
      <c r="EAP55" s="35"/>
      <c r="EAQ55" s="35"/>
      <c r="EAR55" s="35"/>
      <c r="EAS55" s="35"/>
      <c r="EAT55" s="35"/>
      <c r="EAU55" s="35"/>
      <c r="EAV55" s="35"/>
      <c r="EAW55" s="35"/>
      <c r="EAX55" s="35"/>
      <c r="EAY55" s="35"/>
      <c r="EAZ55" s="35"/>
      <c r="EBA55" s="35"/>
      <c r="EBB55" s="35"/>
      <c r="EBC55" s="35"/>
      <c r="EBD55" s="35"/>
      <c r="EBE55" s="35"/>
      <c r="EBF55" s="35"/>
      <c r="EBG55" s="35"/>
      <c r="EBH55" s="35"/>
      <c r="EBI55" s="35"/>
      <c r="EBJ55" s="35"/>
      <c r="EBK55" s="35"/>
      <c r="EBL55" s="35"/>
      <c r="EBM55" s="35"/>
      <c r="EBN55" s="35"/>
      <c r="EBO55" s="35"/>
      <c r="EBP55" s="35"/>
      <c r="EBQ55" s="35"/>
      <c r="EBR55" s="35"/>
      <c r="EBS55" s="35"/>
      <c r="EBT55" s="35"/>
      <c r="EBU55" s="35"/>
      <c r="EBV55" s="35"/>
      <c r="EBW55" s="35"/>
      <c r="EBX55" s="35"/>
      <c r="EBY55" s="35"/>
      <c r="EBZ55" s="35"/>
      <c r="ECA55" s="35"/>
      <c r="ECB55" s="35"/>
      <c r="ECC55" s="35"/>
      <c r="ECD55" s="35"/>
      <c r="ECE55" s="35"/>
      <c r="ECF55" s="35"/>
      <c r="ECG55" s="35"/>
      <c r="ECH55" s="35"/>
      <c r="ECI55" s="35"/>
      <c r="ECJ55" s="35"/>
      <c r="ECK55" s="35"/>
      <c r="ECL55" s="35"/>
      <c r="ECM55" s="35"/>
      <c r="ECN55" s="35"/>
      <c r="ECO55" s="35"/>
      <c r="ECP55" s="35"/>
      <c r="ECQ55" s="35"/>
      <c r="ECR55" s="35"/>
      <c r="ECS55" s="35"/>
      <c r="ECT55" s="35"/>
      <c r="ECU55" s="35"/>
      <c r="ECV55" s="35"/>
      <c r="ECW55" s="35"/>
      <c r="ECX55" s="35"/>
      <c r="ECY55" s="35"/>
      <c r="ECZ55" s="35"/>
      <c r="EDA55" s="35"/>
      <c r="EDB55" s="35"/>
      <c r="EDC55" s="35"/>
      <c r="EDD55" s="35"/>
      <c r="EDE55" s="35"/>
      <c r="EDF55" s="35"/>
      <c r="EDG55" s="35"/>
      <c r="EDH55" s="35"/>
      <c r="EDI55" s="35"/>
      <c r="EDJ55" s="35"/>
      <c r="EDK55" s="35"/>
      <c r="EDL55" s="35"/>
      <c r="EDM55" s="35"/>
      <c r="EDN55" s="35"/>
      <c r="EDO55" s="35"/>
      <c r="EDP55" s="35"/>
      <c r="EDQ55" s="35"/>
      <c r="EDR55" s="35"/>
      <c r="EDS55" s="35"/>
      <c r="EDT55" s="35"/>
      <c r="EDU55" s="35"/>
      <c r="EDV55" s="35"/>
      <c r="EDW55" s="35"/>
      <c r="EDX55" s="35"/>
      <c r="EDY55" s="35"/>
      <c r="EDZ55" s="35"/>
      <c r="EEA55" s="35"/>
      <c r="EEB55" s="35"/>
      <c r="EEC55" s="35"/>
      <c r="EED55" s="35"/>
      <c r="EEE55" s="35"/>
      <c r="EEF55" s="35"/>
      <c r="EEG55" s="35"/>
      <c r="EEH55" s="35"/>
      <c r="EEI55" s="35"/>
      <c r="EEJ55" s="35"/>
      <c r="EEK55" s="35"/>
      <c r="EEL55" s="35"/>
      <c r="EEM55" s="35"/>
      <c r="EEN55" s="35"/>
      <c r="EEO55" s="35"/>
      <c r="EEP55" s="35"/>
      <c r="EEQ55" s="35"/>
      <c r="EER55" s="35"/>
      <c r="EES55" s="35"/>
      <c r="EET55" s="35"/>
      <c r="EEU55" s="35"/>
      <c r="EEV55" s="35"/>
      <c r="EEW55" s="35"/>
      <c r="EEX55" s="35"/>
      <c r="EEY55" s="35"/>
      <c r="EEZ55" s="35"/>
      <c r="EFA55" s="35"/>
      <c r="EFB55" s="35"/>
      <c r="EFC55" s="35"/>
      <c r="EFD55" s="35"/>
      <c r="EFE55" s="35"/>
      <c r="EFF55" s="35"/>
      <c r="EFG55" s="35"/>
      <c r="EFH55" s="35"/>
      <c r="EFI55" s="35"/>
      <c r="EFJ55" s="35"/>
      <c r="EFK55" s="35"/>
      <c r="EFL55" s="35"/>
      <c r="EFM55" s="35"/>
      <c r="EFN55" s="35"/>
      <c r="EFO55" s="35"/>
      <c r="EFP55" s="35"/>
      <c r="EFQ55" s="35"/>
      <c r="EFR55" s="35"/>
      <c r="EFS55" s="35"/>
      <c r="EFT55" s="35"/>
      <c r="EFU55" s="35"/>
      <c r="EFV55" s="35"/>
      <c r="EFW55" s="35"/>
      <c r="EFX55" s="35"/>
      <c r="EFY55" s="35"/>
      <c r="EFZ55" s="35"/>
      <c r="EGA55" s="35"/>
      <c r="EGB55" s="35"/>
      <c r="EGC55" s="35"/>
      <c r="EGD55" s="35"/>
      <c r="EGE55" s="35"/>
      <c r="EGF55" s="35"/>
      <c r="EGG55" s="35"/>
      <c r="EGH55" s="35"/>
      <c r="EGI55" s="35"/>
      <c r="EGJ55" s="35"/>
      <c r="EGK55" s="35"/>
      <c r="EGL55" s="35"/>
      <c r="EGM55" s="35"/>
      <c r="EGN55" s="35"/>
      <c r="EGO55" s="35"/>
      <c r="EGP55" s="35"/>
      <c r="EGQ55" s="35"/>
      <c r="EGR55" s="35"/>
      <c r="EGS55" s="35"/>
      <c r="EGT55" s="35"/>
      <c r="EGU55" s="35"/>
      <c r="EGV55" s="35"/>
      <c r="EGW55" s="35"/>
      <c r="EGX55" s="35"/>
      <c r="EGY55" s="35"/>
      <c r="EGZ55" s="35"/>
      <c r="EHA55" s="35"/>
      <c r="EHB55" s="35"/>
      <c r="EHC55" s="35"/>
      <c r="EHD55" s="35"/>
      <c r="EHE55" s="35"/>
      <c r="EHF55" s="35"/>
      <c r="EHG55" s="35"/>
      <c r="EHH55" s="35"/>
      <c r="EHI55" s="35"/>
      <c r="EHJ55" s="35"/>
      <c r="EHK55" s="35"/>
      <c r="EHL55" s="35"/>
      <c r="EHM55" s="35"/>
      <c r="EHN55" s="35"/>
      <c r="EHO55" s="35"/>
      <c r="EHP55" s="35"/>
      <c r="EHQ55" s="35"/>
      <c r="EHR55" s="35"/>
      <c r="EHS55" s="35"/>
      <c r="EHT55" s="35"/>
      <c r="EHU55" s="35"/>
      <c r="EHV55" s="35"/>
      <c r="EHW55" s="35"/>
      <c r="EHX55" s="35"/>
      <c r="EHY55" s="35"/>
      <c r="EHZ55" s="35"/>
      <c r="EIA55" s="35"/>
      <c r="EIB55" s="35"/>
      <c r="EIC55" s="35"/>
      <c r="EID55" s="35"/>
      <c r="EIE55" s="35"/>
      <c r="EIF55" s="35"/>
      <c r="EIG55" s="35"/>
      <c r="EIH55" s="35"/>
      <c r="EII55" s="35"/>
      <c r="EIJ55" s="35"/>
      <c r="EIK55" s="35"/>
      <c r="EIL55" s="35"/>
      <c r="EIM55" s="35"/>
      <c r="EIN55" s="35"/>
      <c r="EIO55" s="35"/>
      <c r="EIP55" s="35"/>
      <c r="EIQ55" s="35"/>
      <c r="EIR55" s="35"/>
      <c r="EIS55" s="35"/>
      <c r="EIT55" s="35"/>
      <c r="EIU55" s="35"/>
      <c r="EIV55" s="35"/>
      <c r="EIW55" s="35"/>
      <c r="EIX55" s="35"/>
      <c r="EIY55" s="35"/>
      <c r="EIZ55" s="35"/>
      <c r="EJA55" s="35"/>
      <c r="EJB55" s="35"/>
      <c r="EJC55" s="35"/>
      <c r="EJD55" s="35"/>
      <c r="EJE55" s="35"/>
      <c r="EJF55" s="35"/>
      <c r="EJG55" s="35"/>
      <c r="EJH55" s="35"/>
      <c r="EJI55" s="35"/>
      <c r="EJJ55" s="35"/>
      <c r="EJK55" s="35"/>
      <c r="EJL55" s="35"/>
      <c r="EJM55" s="35"/>
      <c r="EJN55" s="35"/>
      <c r="EJO55" s="35"/>
      <c r="EJP55" s="35"/>
      <c r="EJQ55" s="35"/>
      <c r="EJR55" s="35"/>
      <c r="EJS55" s="35"/>
      <c r="EJT55" s="35"/>
      <c r="EJU55" s="35"/>
      <c r="EJV55" s="35"/>
      <c r="EJW55" s="35"/>
      <c r="EJX55" s="35"/>
      <c r="EJY55" s="35"/>
      <c r="EJZ55" s="35"/>
      <c r="EKA55" s="35"/>
      <c r="EKB55" s="35"/>
      <c r="EKC55" s="35"/>
      <c r="EKD55" s="35"/>
      <c r="EKE55" s="35"/>
      <c r="EKF55" s="35"/>
      <c r="EKG55" s="35"/>
      <c r="EKH55" s="35"/>
      <c r="EKI55" s="35"/>
      <c r="EKJ55" s="35"/>
      <c r="EKK55" s="35"/>
      <c r="EKL55" s="35"/>
      <c r="EKM55" s="35"/>
      <c r="EKN55" s="35"/>
      <c r="EKO55" s="35"/>
      <c r="EKP55" s="35"/>
      <c r="EKQ55" s="35"/>
      <c r="EKR55" s="35"/>
      <c r="EKS55" s="35"/>
      <c r="EKT55" s="35"/>
      <c r="EKU55" s="35"/>
      <c r="EKV55" s="35"/>
      <c r="EKW55" s="35"/>
      <c r="EKX55" s="35"/>
      <c r="EKY55" s="35"/>
      <c r="EKZ55" s="35"/>
      <c r="ELA55" s="35"/>
      <c r="ELB55" s="35"/>
      <c r="ELC55" s="35"/>
      <c r="ELD55" s="35"/>
      <c r="ELE55" s="35"/>
      <c r="ELF55" s="35"/>
      <c r="ELG55" s="35"/>
      <c r="ELH55" s="35"/>
      <c r="ELI55" s="35"/>
      <c r="ELJ55" s="35"/>
      <c r="ELK55" s="35"/>
      <c r="ELL55" s="35"/>
      <c r="ELM55" s="35"/>
      <c r="ELN55" s="35"/>
      <c r="ELO55" s="35"/>
      <c r="ELP55" s="35"/>
      <c r="ELQ55" s="35"/>
      <c r="ELR55" s="35"/>
      <c r="ELS55" s="35"/>
      <c r="ELT55" s="35"/>
      <c r="ELU55" s="35"/>
      <c r="ELV55" s="35"/>
      <c r="ELW55" s="35"/>
      <c r="ELX55" s="35"/>
      <c r="ELY55" s="35"/>
      <c r="ELZ55" s="35"/>
      <c r="EMA55" s="35"/>
      <c r="EMB55" s="35"/>
      <c r="EMC55" s="35"/>
      <c r="EMD55" s="35"/>
      <c r="EME55" s="35"/>
      <c r="EMF55" s="35"/>
      <c r="EMG55" s="35"/>
      <c r="EMH55" s="35"/>
      <c r="EMI55" s="35"/>
      <c r="EMJ55" s="35"/>
      <c r="EMK55" s="35"/>
      <c r="EML55" s="35"/>
      <c r="EMM55" s="35"/>
      <c r="EMN55" s="35"/>
      <c r="EMO55" s="35"/>
      <c r="EMP55" s="35"/>
      <c r="EMQ55" s="35"/>
      <c r="EMR55" s="35"/>
      <c r="EMS55" s="35"/>
      <c r="EMT55" s="35"/>
      <c r="EMU55" s="35"/>
      <c r="EMV55" s="35"/>
      <c r="EMW55" s="35"/>
      <c r="EMX55" s="35"/>
      <c r="EMY55" s="35"/>
      <c r="EMZ55" s="35"/>
      <c r="ENA55" s="35"/>
      <c r="ENB55" s="35"/>
      <c r="ENC55" s="35"/>
      <c r="END55" s="35"/>
      <c r="ENE55" s="35"/>
      <c r="ENF55" s="35"/>
      <c r="ENG55" s="35"/>
      <c r="ENH55" s="35"/>
      <c r="ENI55" s="35"/>
      <c r="ENJ55" s="35"/>
      <c r="ENK55" s="35"/>
      <c r="ENL55" s="35"/>
      <c r="ENM55" s="35"/>
      <c r="ENN55" s="35"/>
      <c r="ENO55" s="35"/>
      <c r="ENP55" s="35"/>
      <c r="ENQ55" s="35"/>
      <c r="ENR55" s="35"/>
      <c r="ENS55" s="35"/>
      <c r="ENT55" s="35"/>
      <c r="ENU55" s="35"/>
      <c r="ENV55" s="35"/>
      <c r="ENW55" s="35"/>
      <c r="ENX55" s="35"/>
      <c r="ENY55" s="35"/>
      <c r="ENZ55" s="35"/>
      <c r="EOA55" s="35"/>
      <c r="EOB55" s="35"/>
      <c r="EOC55" s="35"/>
      <c r="EOD55" s="35"/>
      <c r="EOE55" s="35"/>
      <c r="EOF55" s="35"/>
      <c r="EOG55" s="35"/>
      <c r="EOH55" s="35"/>
      <c r="EOI55" s="35"/>
      <c r="EOJ55" s="35"/>
      <c r="EOK55" s="35"/>
      <c r="EOL55" s="35"/>
      <c r="EOM55" s="35"/>
      <c r="EON55" s="35"/>
      <c r="EOO55" s="35"/>
      <c r="EOP55" s="35"/>
      <c r="EOQ55" s="35"/>
      <c r="EOR55" s="35"/>
      <c r="EOS55" s="35"/>
      <c r="EOT55" s="35"/>
      <c r="EOU55" s="35"/>
      <c r="EOV55" s="35"/>
      <c r="EOW55" s="35"/>
      <c r="EOX55" s="35"/>
      <c r="EOY55" s="35"/>
      <c r="EOZ55" s="35"/>
      <c r="EPA55" s="35"/>
      <c r="EPB55" s="35"/>
      <c r="EPC55" s="35"/>
      <c r="EPD55" s="35"/>
      <c r="EPE55" s="35"/>
      <c r="EPF55" s="35"/>
      <c r="EPG55" s="35"/>
      <c r="EPH55" s="35"/>
      <c r="EPI55" s="35"/>
      <c r="EPJ55" s="35"/>
      <c r="EPK55" s="35"/>
      <c r="EPL55" s="35"/>
      <c r="EPM55" s="35"/>
      <c r="EPN55" s="35"/>
      <c r="EPO55" s="35"/>
      <c r="EPP55" s="35"/>
      <c r="EPQ55" s="35"/>
      <c r="EPR55" s="35"/>
      <c r="EPS55" s="35"/>
      <c r="EPT55" s="35"/>
      <c r="EPU55" s="35"/>
      <c r="EPV55" s="35"/>
      <c r="EPW55" s="35"/>
      <c r="EPX55" s="35"/>
      <c r="EPY55" s="35"/>
      <c r="EPZ55" s="35"/>
      <c r="EQA55" s="35"/>
      <c r="EQB55" s="35"/>
      <c r="EQC55" s="35"/>
      <c r="EQD55" s="35"/>
      <c r="EQE55" s="35"/>
      <c r="EQF55" s="35"/>
      <c r="EQG55" s="35"/>
      <c r="EQH55" s="35"/>
      <c r="EQI55" s="35"/>
      <c r="EQJ55" s="35"/>
      <c r="EQK55" s="35"/>
      <c r="EQL55" s="35"/>
      <c r="EQM55" s="35"/>
      <c r="EQN55" s="35"/>
      <c r="EQO55" s="35"/>
      <c r="EQP55" s="35"/>
      <c r="EQQ55" s="35"/>
      <c r="EQR55" s="35"/>
      <c r="EQS55" s="35"/>
      <c r="EQT55" s="35"/>
      <c r="EQU55" s="35"/>
      <c r="EQV55" s="35"/>
      <c r="EQW55" s="35"/>
      <c r="EQX55" s="35"/>
      <c r="EQY55" s="35"/>
      <c r="EQZ55" s="35"/>
      <c r="ERA55" s="35"/>
      <c r="ERB55" s="35"/>
      <c r="ERC55" s="35"/>
      <c r="ERD55" s="35"/>
      <c r="ERE55" s="35"/>
      <c r="ERF55" s="35"/>
      <c r="ERG55" s="35"/>
      <c r="ERH55" s="35"/>
      <c r="ERI55" s="35"/>
      <c r="ERJ55" s="35"/>
      <c r="ERK55" s="35"/>
      <c r="ERL55" s="35"/>
      <c r="ERM55" s="35"/>
      <c r="ERN55" s="35"/>
      <c r="ERO55" s="35"/>
      <c r="ERP55" s="35"/>
      <c r="ERQ55" s="35"/>
      <c r="ERR55" s="35"/>
      <c r="ERS55" s="35"/>
      <c r="ERT55" s="35"/>
      <c r="ERU55" s="35"/>
      <c r="ERV55" s="35"/>
      <c r="ERW55" s="35"/>
      <c r="ERX55" s="35"/>
      <c r="ERY55" s="35"/>
      <c r="ERZ55" s="35"/>
      <c r="ESA55" s="35"/>
      <c r="ESB55" s="35"/>
      <c r="ESC55" s="35"/>
      <c r="ESD55" s="35"/>
      <c r="ESE55" s="35"/>
      <c r="ESF55" s="35"/>
      <c r="ESG55" s="35"/>
      <c r="ESH55" s="35"/>
      <c r="ESI55" s="35"/>
      <c r="ESJ55" s="35"/>
      <c r="ESK55" s="35"/>
      <c r="ESL55" s="35"/>
      <c r="ESM55" s="35"/>
      <c r="ESN55" s="35"/>
      <c r="ESO55" s="35"/>
      <c r="ESP55" s="35"/>
      <c r="ESQ55" s="35"/>
      <c r="ESR55" s="35"/>
      <c r="ESS55" s="35"/>
      <c r="EST55" s="35"/>
      <c r="ESU55" s="35"/>
      <c r="ESV55" s="35"/>
      <c r="ESW55" s="35"/>
      <c r="ESX55" s="35"/>
      <c r="ESY55" s="35"/>
      <c r="ESZ55" s="35"/>
      <c r="ETA55" s="35"/>
      <c r="ETB55" s="35"/>
      <c r="ETC55" s="35"/>
      <c r="ETD55" s="35"/>
      <c r="ETE55" s="35"/>
      <c r="ETF55" s="35"/>
      <c r="ETG55" s="35"/>
      <c r="ETH55" s="35"/>
      <c r="ETI55" s="35"/>
      <c r="ETJ55" s="35"/>
      <c r="ETK55" s="35"/>
      <c r="ETL55" s="35"/>
      <c r="ETM55" s="35"/>
      <c r="ETN55" s="35"/>
      <c r="ETO55" s="35"/>
      <c r="ETP55" s="35"/>
      <c r="ETQ55" s="35"/>
      <c r="ETR55" s="35"/>
      <c r="ETS55" s="35"/>
      <c r="ETT55" s="35"/>
      <c r="ETU55" s="35"/>
      <c r="ETV55" s="35"/>
      <c r="ETW55" s="35"/>
      <c r="ETX55" s="35"/>
      <c r="ETY55" s="35"/>
      <c r="ETZ55" s="35"/>
      <c r="EUA55" s="35"/>
      <c r="EUB55" s="35"/>
      <c r="EUC55" s="35"/>
      <c r="EUD55" s="35"/>
      <c r="EUE55" s="35"/>
      <c r="EUF55" s="35"/>
      <c r="EUG55" s="35"/>
      <c r="EUH55" s="35"/>
      <c r="EUI55" s="35"/>
      <c r="EUJ55" s="35"/>
      <c r="EUK55" s="35"/>
      <c r="EUL55" s="35"/>
      <c r="EUM55" s="35"/>
      <c r="EUN55" s="35"/>
      <c r="EUO55" s="35"/>
      <c r="EUP55" s="35"/>
      <c r="EUQ55" s="35"/>
      <c r="EUR55" s="35"/>
      <c r="EUS55" s="35"/>
      <c r="EUT55" s="35"/>
      <c r="EUU55" s="35"/>
      <c r="EUV55" s="35"/>
      <c r="EUW55" s="35"/>
      <c r="EUX55" s="35"/>
      <c r="EUY55" s="35"/>
      <c r="EUZ55" s="35"/>
      <c r="EVA55" s="35"/>
      <c r="EVB55" s="35"/>
      <c r="EVC55" s="35"/>
      <c r="EVD55" s="35"/>
      <c r="EVE55" s="35"/>
      <c r="EVF55" s="35"/>
      <c r="EVG55" s="35"/>
      <c r="EVH55" s="35"/>
      <c r="EVI55" s="35"/>
      <c r="EVJ55" s="35"/>
      <c r="EVK55" s="35"/>
      <c r="EVL55" s="35"/>
      <c r="EVM55" s="35"/>
      <c r="EVN55" s="35"/>
      <c r="EVO55" s="35"/>
      <c r="EVP55" s="35"/>
      <c r="EVQ55" s="35"/>
      <c r="EVR55" s="35"/>
      <c r="EVS55" s="35"/>
      <c r="EVT55" s="35"/>
      <c r="EVU55" s="35"/>
      <c r="EVV55" s="35"/>
      <c r="EVW55" s="35"/>
      <c r="EVX55" s="35"/>
      <c r="EVY55" s="35"/>
      <c r="EVZ55" s="35"/>
      <c r="EWA55" s="35"/>
      <c r="EWB55" s="35"/>
      <c r="EWC55" s="35"/>
      <c r="EWD55" s="35"/>
      <c r="EWE55" s="35"/>
      <c r="EWF55" s="35"/>
      <c r="EWG55" s="35"/>
      <c r="EWH55" s="35"/>
      <c r="EWI55" s="35"/>
      <c r="EWJ55" s="35"/>
      <c r="EWK55" s="35"/>
      <c r="EWL55" s="35"/>
      <c r="EWM55" s="35"/>
      <c r="EWN55" s="35"/>
      <c r="EWO55" s="35"/>
      <c r="EWP55" s="35"/>
      <c r="EWQ55" s="35"/>
      <c r="EWR55" s="35"/>
      <c r="EWS55" s="35"/>
      <c r="EWT55" s="35"/>
      <c r="EWU55" s="35"/>
      <c r="EWV55" s="35"/>
      <c r="EWW55" s="35"/>
      <c r="EWX55" s="35"/>
      <c r="EWY55" s="35"/>
      <c r="EWZ55" s="35"/>
      <c r="EXA55" s="35"/>
      <c r="EXB55" s="35"/>
      <c r="EXC55" s="35"/>
      <c r="EXD55" s="35"/>
      <c r="EXE55" s="35"/>
      <c r="EXF55" s="35"/>
      <c r="EXG55" s="35"/>
      <c r="EXH55" s="35"/>
      <c r="EXI55" s="35"/>
      <c r="EXJ55" s="35"/>
      <c r="EXK55" s="35"/>
      <c r="EXL55" s="35"/>
      <c r="EXM55" s="35"/>
      <c r="EXN55" s="35"/>
      <c r="EXO55" s="35"/>
      <c r="EXP55" s="35"/>
      <c r="EXQ55" s="35"/>
      <c r="EXR55" s="35"/>
      <c r="EXS55" s="35"/>
      <c r="EXT55" s="35"/>
      <c r="EXU55" s="35"/>
      <c r="EXV55" s="35"/>
      <c r="EXW55" s="35"/>
      <c r="EXX55" s="35"/>
      <c r="EXY55" s="35"/>
      <c r="EXZ55" s="35"/>
      <c r="EYA55" s="35"/>
      <c r="EYB55" s="35"/>
      <c r="EYC55" s="35"/>
      <c r="EYD55" s="35"/>
      <c r="EYE55" s="35"/>
      <c r="EYF55" s="35"/>
      <c r="EYG55" s="35"/>
      <c r="EYH55" s="35"/>
      <c r="EYI55" s="35"/>
      <c r="EYJ55" s="35"/>
      <c r="EYK55" s="35"/>
      <c r="EYL55" s="35"/>
      <c r="EYM55" s="35"/>
      <c r="EYN55" s="35"/>
      <c r="EYO55" s="35"/>
      <c r="EYP55" s="35"/>
      <c r="EYQ55" s="35"/>
      <c r="EYR55" s="35"/>
      <c r="EYS55" s="35"/>
      <c r="EYT55" s="35"/>
      <c r="EYU55" s="35"/>
      <c r="EYV55" s="35"/>
      <c r="EYW55" s="35"/>
      <c r="EYX55" s="35"/>
      <c r="EYY55" s="35"/>
      <c r="EYZ55" s="35"/>
      <c r="EZA55" s="35"/>
      <c r="EZB55" s="35"/>
      <c r="EZC55" s="35"/>
      <c r="EZD55" s="35"/>
      <c r="EZE55" s="35"/>
      <c r="EZF55" s="35"/>
      <c r="EZG55" s="35"/>
      <c r="EZH55" s="35"/>
      <c r="EZI55" s="35"/>
      <c r="EZJ55" s="35"/>
      <c r="EZK55" s="35"/>
      <c r="EZL55" s="35"/>
      <c r="EZM55" s="35"/>
      <c r="EZN55" s="35"/>
      <c r="EZO55" s="35"/>
      <c r="EZP55" s="35"/>
      <c r="EZQ55" s="35"/>
      <c r="EZR55" s="35"/>
      <c r="EZS55" s="35"/>
      <c r="EZT55" s="35"/>
      <c r="EZU55" s="35"/>
      <c r="EZV55" s="35"/>
      <c r="EZW55" s="35"/>
      <c r="EZX55" s="35"/>
      <c r="EZY55" s="35"/>
      <c r="EZZ55" s="35"/>
      <c r="FAA55" s="35"/>
      <c r="FAB55" s="35"/>
      <c r="FAC55" s="35"/>
      <c r="FAD55" s="35"/>
      <c r="FAE55" s="35"/>
      <c r="FAF55" s="35"/>
      <c r="FAG55" s="35"/>
      <c r="FAH55" s="35"/>
      <c r="FAI55" s="35"/>
      <c r="FAJ55" s="35"/>
      <c r="FAK55" s="35"/>
      <c r="FAL55" s="35"/>
      <c r="FAM55" s="35"/>
      <c r="FAN55" s="35"/>
      <c r="FAO55" s="35"/>
      <c r="FAP55" s="35"/>
      <c r="FAQ55" s="35"/>
      <c r="FAR55" s="35"/>
      <c r="FAS55" s="35"/>
      <c r="FAT55" s="35"/>
      <c r="FAU55" s="35"/>
      <c r="FAV55" s="35"/>
      <c r="FAW55" s="35"/>
      <c r="FAX55" s="35"/>
      <c r="FAY55" s="35"/>
      <c r="FAZ55" s="35"/>
      <c r="FBA55" s="35"/>
      <c r="FBB55" s="35"/>
      <c r="FBC55" s="35"/>
      <c r="FBD55" s="35"/>
      <c r="FBE55" s="35"/>
      <c r="FBF55" s="35"/>
      <c r="FBG55" s="35"/>
      <c r="FBH55" s="35"/>
      <c r="FBI55" s="35"/>
      <c r="FBJ55" s="35"/>
      <c r="FBK55" s="35"/>
      <c r="FBL55" s="35"/>
      <c r="FBM55" s="35"/>
      <c r="FBN55" s="35"/>
      <c r="FBO55" s="35"/>
      <c r="FBP55" s="35"/>
      <c r="FBQ55" s="35"/>
      <c r="FBR55" s="35"/>
      <c r="FBS55" s="35"/>
      <c r="FBT55" s="35"/>
      <c r="FBU55" s="35"/>
      <c r="FBV55" s="35"/>
      <c r="FBW55" s="35"/>
      <c r="FBX55" s="35"/>
      <c r="FBY55" s="35"/>
      <c r="FBZ55" s="35"/>
      <c r="FCA55" s="35"/>
      <c r="FCB55" s="35"/>
      <c r="FCC55" s="35"/>
      <c r="FCD55" s="35"/>
      <c r="FCE55" s="35"/>
      <c r="FCF55" s="35"/>
      <c r="FCG55" s="35"/>
      <c r="FCH55" s="35"/>
      <c r="FCI55" s="35"/>
      <c r="FCJ55" s="35"/>
      <c r="FCK55" s="35"/>
      <c r="FCL55" s="35"/>
      <c r="FCM55" s="35"/>
      <c r="FCN55" s="35"/>
      <c r="FCO55" s="35"/>
      <c r="FCP55" s="35"/>
      <c r="FCQ55" s="35"/>
      <c r="FCR55" s="35"/>
      <c r="FCS55" s="35"/>
      <c r="FCT55" s="35"/>
      <c r="FCU55" s="35"/>
      <c r="FCV55" s="35"/>
      <c r="FCW55" s="35"/>
      <c r="FCX55" s="35"/>
      <c r="FCY55" s="35"/>
      <c r="FCZ55" s="35"/>
      <c r="FDA55" s="35"/>
      <c r="FDB55" s="35"/>
      <c r="FDC55" s="35"/>
      <c r="FDD55" s="35"/>
      <c r="FDE55" s="35"/>
      <c r="FDF55" s="35"/>
      <c r="FDG55" s="35"/>
      <c r="FDH55" s="35"/>
      <c r="FDI55" s="35"/>
      <c r="FDJ55" s="35"/>
      <c r="FDK55" s="35"/>
      <c r="FDL55" s="35"/>
      <c r="FDM55" s="35"/>
      <c r="FDN55" s="35"/>
      <c r="FDO55" s="35"/>
      <c r="FDP55" s="35"/>
      <c r="FDQ55" s="35"/>
      <c r="FDR55" s="35"/>
      <c r="FDS55" s="35"/>
      <c r="FDT55" s="35"/>
      <c r="FDU55" s="35"/>
      <c r="FDV55" s="35"/>
      <c r="FDW55" s="35"/>
      <c r="FDX55" s="35"/>
      <c r="FDY55" s="35"/>
      <c r="FDZ55" s="35"/>
      <c r="FEA55" s="35"/>
      <c r="FEB55" s="35"/>
      <c r="FEC55" s="35"/>
      <c r="FED55" s="35"/>
      <c r="FEE55" s="35"/>
      <c r="FEF55" s="35"/>
      <c r="FEG55" s="35"/>
      <c r="FEH55" s="35"/>
      <c r="FEI55" s="35"/>
      <c r="FEJ55" s="35"/>
      <c r="FEK55" s="35"/>
      <c r="FEL55" s="35"/>
      <c r="FEM55" s="35"/>
      <c r="FEN55" s="35"/>
      <c r="FEO55" s="35"/>
      <c r="FEP55" s="35"/>
      <c r="FEQ55" s="35"/>
      <c r="FER55" s="35"/>
      <c r="FES55" s="35"/>
      <c r="FET55" s="35"/>
      <c r="FEU55" s="35"/>
      <c r="FEV55" s="35"/>
      <c r="FEW55" s="35"/>
      <c r="FEX55" s="35"/>
      <c r="FEY55" s="35"/>
      <c r="FEZ55" s="35"/>
      <c r="FFA55" s="35"/>
      <c r="FFB55" s="35"/>
      <c r="FFC55" s="35"/>
      <c r="FFD55" s="35"/>
      <c r="FFE55" s="35"/>
      <c r="FFF55" s="35"/>
      <c r="FFG55" s="35"/>
      <c r="FFH55" s="35"/>
      <c r="FFI55" s="35"/>
      <c r="FFJ55" s="35"/>
      <c r="FFK55" s="35"/>
      <c r="FFL55" s="35"/>
      <c r="FFM55" s="35"/>
      <c r="FFN55" s="35"/>
      <c r="FFO55" s="35"/>
      <c r="FFP55" s="35"/>
      <c r="FFQ55" s="35"/>
      <c r="FFR55" s="35"/>
      <c r="FFS55" s="35"/>
      <c r="FFT55" s="35"/>
      <c r="FFU55" s="35"/>
      <c r="FFV55" s="35"/>
      <c r="FFW55" s="35"/>
      <c r="FFX55" s="35"/>
      <c r="FFY55" s="35"/>
      <c r="FFZ55" s="35"/>
      <c r="FGA55" s="35"/>
      <c r="FGB55" s="35"/>
      <c r="FGC55" s="35"/>
      <c r="FGD55" s="35"/>
      <c r="FGE55" s="35"/>
      <c r="FGF55" s="35"/>
      <c r="FGG55" s="35"/>
      <c r="FGH55" s="35"/>
      <c r="FGI55" s="35"/>
      <c r="FGJ55" s="35"/>
      <c r="FGK55" s="35"/>
      <c r="FGL55" s="35"/>
      <c r="FGM55" s="35"/>
      <c r="FGN55" s="35"/>
      <c r="FGO55" s="35"/>
      <c r="FGP55" s="35"/>
      <c r="FGQ55" s="35"/>
      <c r="FGR55" s="35"/>
      <c r="FGS55" s="35"/>
      <c r="FGT55" s="35"/>
      <c r="FGU55" s="35"/>
      <c r="FGV55" s="35"/>
      <c r="FGW55" s="35"/>
      <c r="FGX55" s="35"/>
      <c r="FGY55" s="35"/>
      <c r="FGZ55" s="35"/>
      <c r="FHA55" s="35"/>
      <c r="FHB55" s="35"/>
      <c r="FHC55" s="35"/>
      <c r="FHD55" s="35"/>
      <c r="FHE55" s="35"/>
      <c r="FHF55" s="35"/>
      <c r="FHG55" s="35"/>
      <c r="FHH55" s="35"/>
      <c r="FHI55" s="35"/>
      <c r="FHJ55" s="35"/>
      <c r="FHK55" s="35"/>
      <c r="FHL55" s="35"/>
      <c r="FHM55" s="35"/>
      <c r="FHN55" s="35"/>
      <c r="FHO55" s="35"/>
      <c r="FHP55" s="35"/>
      <c r="FHQ55" s="35"/>
      <c r="FHR55" s="35"/>
      <c r="FHS55" s="35"/>
      <c r="FHT55" s="35"/>
      <c r="FHU55" s="35"/>
      <c r="FHV55" s="35"/>
      <c r="FHW55" s="35"/>
      <c r="FHX55" s="35"/>
      <c r="FHY55" s="35"/>
      <c r="FHZ55" s="35"/>
      <c r="FIA55" s="35"/>
      <c r="FIB55" s="35"/>
      <c r="FIC55" s="35"/>
      <c r="FID55" s="35"/>
      <c r="FIE55" s="35"/>
      <c r="FIF55" s="35"/>
      <c r="FIG55" s="35"/>
      <c r="FIH55" s="35"/>
      <c r="FII55" s="35"/>
      <c r="FIJ55" s="35"/>
      <c r="FIK55" s="35"/>
      <c r="FIL55" s="35"/>
      <c r="FIM55" s="35"/>
      <c r="FIN55" s="35"/>
      <c r="FIO55" s="35"/>
      <c r="FIP55" s="35"/>
      <c r="FIQ55" s="35"/>
      <c r="FIR55" s="35"/>
      <c r="FIS55" s="35"/>
      <c r="FIT55" s="35"/>
      <c r="FIU55" s="35"/>
      <c r="FIV55" s="35"/>
      <c r="FIW55" s="35"/>
      <c r="FIX55" s="35"/>
      <c r="FIY55" s="35"/>
      <c r="FIZ55" s="35"/>
      <c r="FJA55" s="35"/>
      <c r="FJB55" s="35"/>
      <c r="FJC55" s="35"/>
      <c r="FJD55" s="35"/>
      <c r="FJE55" s="35"/>
      <c r="FJF55" s="35"/>
      <c r="FJG55" s="35"/>
      <c r="FJH55" s="35"/>
      <c r="FJI55" s="35"/>
      <c r="FJJ55" s="35"/>
      <c r="FJK55" s="35"/>
      <c r="FJL55" s="35"/>
      <c r="FJM55" s="35"/>
      <c r="FJN55" s="35"/>
      <c r="FJO55" s="35"/>
      <c r="FJP55" s="35"/>
      <c r="FJQ55" s="35"/>
      <c r="FJR55" s="35"/>
      <c r="FJS55" s="35"/>
      <c r="FJT55" s="35"/>
      <c r="FJU55" s="35"/>
      <c r="FJV55" s="35"/>
      <c r="FJW55" s="35"/>
      <c r="FJX55" s="35"/>
      <c r="FJY55" s="35"/>
      <c r="FJZ55" s="35"/>
      <c r="FKA55" s="35"/>
      <c r="FKB55" s="35"/>
      <c r="FKC55" s="35"/>
      <c r="FKD55" s="35"/>
      <c r="FKE55" s="35"/>
      <c r="FKF55" s="35"/>
      <c r="FKG55" s="35"/>
      <c r="FKH55" s="35"/>
      <c r="FKI55" s="35"/>
      <c r="FKJ55" s="35"/>
      <c r="FKK55" s="35"/>
      <c r="FKL55" s="35"/>
      <c r="FKM55" s="35"/>
      <c r="FKN55" s="35"/>
      <c r="FKO55" s="35"/>
      <c r="FKP55" s="35"/>
      <c r="FKQ55" s="35"/>
      <c r="FKR55" s="35"/>
      <c r="FKS55" s="35"/>
      <c r="FKT55" s="35"/>
      <c r="FKU55" s="35"/>
      <c r="FKV55" s="35"/>
      <c r="FKW55" s="35"/>
      <c r="FKX55" s="35"/>
      <c r="FKY55" s="35"/>
      <c r="FKZ55" s="35"/>
      <c r="FLA55" s="35"/>
      <c r="FLB55" s="35"/>
      <c r="FLC55" s="35"/>
      <c r="FLD55" s="35"/>
      <c r="FLE55" s="35"/>
      <c r="FLF55" s="35"/>
      <c r="FLG55" s="35"/>
      <c r="FLH55" s="35"/>
      <c r="FLI55" s="35"/>
      <c r="FLJ55" s="35"/>
      <c r="FLK55" s="35"/>
      <c r="FLL55" s="35"/>
      <c r="FLM55" s="35"/>
      <c r="FLN55" s="35"/>
      <c r="FLO55" s="35"/>
      <c r="FLP55" s="35"/>
      <c r="FLQ55" s="35"/>
      <c r="FLR55" s="35"/>
      <c r="FLS55" s="35"/>
      <c r="FLT55" s="35"/>
      <c r="FLU55" s="35"/>
      <c r="FLV55" s="35"/>
      <c r="FLW55" s="35"/>
      <c r="FLX55" s="35"/>
      <c r="FLY55" s="35"/>
      <c r="FLZ55" s="35"/>
      <c r="FMA55" s="35"/>
      <c r="FMB55" s="35"/>
      <c r="FMC55" s="35"/>
      <c r="FMD55" s="35"/>
      <c r="FME55" s="35"/>
      <c r="FMF55" s="35"/>
      <c r="FMG55" s="35"/>
      <c r="FMH55" s="35"/>
      <c r="FMI55" s="35"/>
      <c r="FMJ55" s="35"/>
      <c r="FMK55" s="35"/>
      <c r="FML55" s="35"/>
      <c r="FMM55" s="35"/>
      <c r="FMN55" s="35"/>
      <c r="FMO55" s="35"/>
      <c r="FMP55" s="35"/>
      <c r="FMQ55" s="35"/>
      <c r="FMR55" s="35"/>
      <c r="FMS55" s="35"/>
      <c r="FMT55" s="35"/>
      <c r="FMU55" s="35"/>
      <c r="FMV55" s="35"/>
      <c r="FMW55" s="35"/>
      <c r="FMX55" s="35"/>
      <c r="FMY55" s="35"/>
      <c r="FMZ55" s="35"/>
      <c r="FNA55" s="35"/>
      <c r="FNB55" s="35"/>
      <c r="FNC55" s="35"/>
      <c r="FND55" s="35"/>
      <c r="FNE55" s="35"/>
      <c r="FNF55" s="35"/>
      <c r="FNG55" s="35"/>
      <c r="FNH55" s="35"/>
      <c r="FNI55" s="35"/>
      <c r="FNJ55" s="35"/>
      <c r="FNK55" s="35"/>
      <c r="FNL55" s="35"/>
      <c r="FNM55" s="35"/>
      <c r="FNN55" s="35"/>
      <c r="FNO55" s="35"/>
      <c r="FNP55" s="35"/>
      <c r="FNQ55" s="35"/>
      <c r="FNR55" s="35"/>
      <c r="FNS55" s="35"/>
      <c r="FNT55" s="35"/>
      <c r="FNU55" s="35"/>
      <c r="FNV55" s="35"/>
      <c r="FNW55" s="35"/>
      <c r="FNX55" s="35"/>
      <c r="FNY55" s="35"/>
      <c r="FNZ55" s="35"/>
      <c r="FOA55" s="35"/>
      <c r="FOB55" s="35"/>
      <c r="FOC55" s="35"/>
      <c r="FOD55" s="35"/>
      <c r="FOE55" s="35"/>
      <c r="FOF55" s="35"/>
      <c r="FOG55" s="35"/>
      <c r="FOH55" s="35"/>
      <c r="FOI55" s="35"/>
      <c r="FOJ55" s="35"/>
      <c r="FOK55" s="35"/>
      <c r="FOL55" s="35"/>
      <c r="FOM55" s="35"/>
      <c r="FON55" s="35"/>
      <c r="FOO55" s="35"/>
      <c r="FOP55" s="35"/>
      <c r="FOQ55" s="35"/>
      <c r="FOR55" s="35"/>
      <c r="FOS55" s="35"/>
      <c r="FOT55" s="35"/>
      <c r="FOU55" s="35"/>
      <c r="FOV55" s="35"/>
      <c r="FOW55" s="35"/>
      <c r="FOX55" s="35"/>
      <c r="FOY55" s="35"/>
      <c r="FOZ55" s="35"/>
      <c r="FPA55" s="35"/>
      <c r="FPB55" s="35"/>
      <c r="FPC55" s="35"/>
      <c r="FPD55" s="35"/>
      <c r="FPE55" s="35"/>
      <c r="FPF55" s="35"/>
      <c r="FPG55" s="35"/>
      <c r="FPH55" s="35"/>
      <c r="FPI55" s="35"/>
      <c r="FPJ55" s="35"/>
      <c r="FPK55" s="35"/>
      <c r="FPL55" s="35"/>
      <c r="FPM55" s="35"/>
      <c r="FPN55" s="35"/>
      <c r="FPO55" s="35"/>
      <c r="FPP55" s="35"/>
      <c r="FPQ55" s="35"/>
      <c r="FPR55" s="35"/>
      <c r="FPS55" s="35"/>
      <c r="FPT55" s="35"/>
      <c r="FPU55" s="35"/>
      <c r="FPV55" s="35"/>
      <c r="FPW55" s="35"/>
      <c r="FPX55" s="35"/>
      <c r="FPY55" s="35"/>
      <c r="FPZ55" s="35"/>
      <c r="FQA55" s="35"/>
      <c r="FQB55" s="35"/>
      <c r="FQC55" s="35"/>
      <c r="FQD55" s="35"/>
      <c r="FQE55" s="35"/>
      <c r="FQF55" s="35"/>
      <c r="FQG55" s="35"/>
      <c r="FQH55" s="35"/>
      <c r="FQI55" s="35"/>
      <c r="FQJ55" s="35"/>
      <c r="FQK55" s="35"/>
      <c r="FQL55" s="35"/>
      <c r="FQM55" s="35"/>
      <c r="FQN55" s="35"/>
      <c r="FQO55" s="35"/>
      <c r="FQP55" s="35"/>
      <c r="FQQ55" s="35"/>
      <c r="FQR55" s="35"/>
      <c r="FQS55" s="35"/>
      <c r="FQT55" s="35"/>
      <c r="FQU55" s="35"/>
      <c r="FQV55" s="35"/>
      <c r="FQW55" s="35"/>
      <c r="FQX55" s="35"/>
      <c r="FQY55" s="35"/>
      <c r="FQZ55" s="35"/>
      <c r="FRA55" s="35"/>
      <c r="FRB55" s="35"/>
      <c r="FRC55" s="35"/>
      <c r="FRD55" s="35"/>
      <c r="FRE55" s="35"/>
      <c r="FRF55" s="35"/>
      <c r="FRG55" s="35"/>
      <c r="FRH55" s="35"/>
      <c r="FRI55" s="35"/>
      <c r="FRJ55" s="35"/>
      <c r="FRK55" s="35"/>
      <c r="FRL55" s="35"/>
      <c r="FRM55" s="35"/>
      <c r="FRN55" s="35"/>
      <c r="FRO55" s="35"/>
      <c r="FRP55" s="35"/>
      <c r="FRQ55" s="35"/>
      <c r="FRR55" s="35"/>
      <c r="FRS55" s="35"/>
      <c r="FRT55" s="35"/>
      <c r="FRU55" s="35"/>
      <c r="FRV55" s="35"/>
      <c r="FRW55" s="35"/>
      <c r="FRX55" s="35"/>
      <c r="FRY55" s="35"/>
      <c r="FRZ55" s="35"/>
      <c r="FSA55" s="35"/>
      <c r="FSB55" s="35"/>
      <c r="FSC55" s="35"/>
      <c r="FSD55" s="35"/>
      <c r="FSE55" s="35"/>
      <c r="FSF55" s="35"/>
      <c r="FSG55" s="35"/>
      <c r="FSH55" s="35"/>
      <c r="FSI55" s="35"/>
      <c r="FSJ55" s="35"/>
      <c r="FSK55" s="35"/>
      <c r="FSL55" s="35"/>
      <c r="FSM55" s="35"/>
      <c r="FSN55" s="35"/>
      <c r="FSO55" s="35"/>
      <c r="FSP55" s="35"/>
      <c r="FSQ55" s="35"/>
      <c r="FSR55" s="35"/>
      <c r="FSS55" s="35"/>
      <c r="FST55" s="35"/>
      <c r="FSU55" s="35"/>
      <c r="FSV55" s="35"/>
      <c r="FSW55" s="35"/>
      <c r="FSX55" s="35"/>
      <c r="FSY55" s="35"/>
      <c r="FSZ55" s="35"/>
      <c r="FTA55" s="35"/>
      <c r="FTB55" s="35"/>
      <c r="FTC55" s="35"/>
      <c r="FTD55" s="35"/>
      <c r="FTE55" s="35"/>
      <c r="FTF55" s="35"/>
      <c r="FTG55" s="35"/>
      <c r="FTH55" s="35"/>
      <c r="FTI55" s="35"/>
      <c r="FTJ55" s="35"/>
      <c r="FTK55" s="35"/>
      <c r="FTL55" s="35"/>
      <c r="FTM55" s="35"/>
      <c r="FTN55" s="35"/>
      <c r="FTO55" s="35"/>
      <c r="FTP55" s="35"/>
      <c r="FTQ55" s="35"/>
      <c r="FTR55" s="35"/>
      <c r="FTS55" s="35"/>
      <c r="FTT55" s="35"/>
      <c r="FTU55" s="35"/>
      <c r="FTV55" s="35"/>
      <c r="FTW55" s="35"/>
      <c r="FTX55" s="35"/>
      <c r="FTY55" s="35"/>
      <c r="FTZ55" s="35"/>
      <c r="FUA55" s="35"/>
      <c r="FUB55" s="35"/>
      <c r="FUC55" s="35"/>
      <c r="FUD55" s="35"/>
      <c r="FUE55" s="35"/>
      <c r="FUF55" s="35"/>
      <c r="FUG55" s="35"/>
      <c r="FUH55" s="35"/>
      <c r="FUI55" s="35"/>
      <c r="FUJ55" s="35"/>
      <c r="FUK55" s="35"/>
      <c r="FUL55" s="35"/>
      <c r="FUM55" s="35"/>
      <c r="FUN55" s="35"/>
      <c r="FUO55" s="35"/>
      <c r="FUP55" s="35"/>
      <c r="FUQ55" s="35"/>
      <c r="FUR55" s="35"/>
      <c r="FUS55" s="35"/>
      <c r="FUT55" s="35"/>
      <c r="FUU55" s="35"/>
      <c r="FUV55" s="35"/>
      <c r="FUW55" s="35"/>
      <c r="FUX55" s="35"/>
      <c r="FUY55" s="35"/>
      <c r="FUZ55" s="35"/>
      <c r="FVA55" s="35"/>
      <c r="FVB55" s="35"/>
      <c r="FVC55" s="35"/>
      <c r="FVD55" s="35"/>
      <c r="FVE55" s="35"/>
      <c r="FVF55" s="35"/>
      <c r="FVG55" s="35"/>
      <c r="FVH55" s="35"/>
      <c r="FVI55" s="35"/>
      <c r="FVJ55" s="35"/>
      <c r="FVK55" s="35"/>
      <c r="FVL55" s="35"/>
      <c r="FVM55" s="35"/>
      <c r="FVN55" s="35"/>
      <c r="FVO55" s="35"/>
      <c r="FVP55" s="35"/>
      <c r="FVQ55" s="35"/>
      <c r="FVR55" s="35"/>
      <c r="FVS55" s="35"/>
      <c r="FVT55" s="35"/>
      <c r="FVU55" s="35"/>
      <c r="FVV55" s="35"/>
      <c r="FVW55" s="35"/>
      <c r="FVX55" s="35"/>
      <c r="FVY55" s="35"/>
      <c r="FVZ55" s="35"/>
      <c r="FWA55" s="35"/>
      <c r="FWB55" s="35"/>
      <c r="FWC55" s="35"/>
      <c r="FWD55" s="35"/>
      <c r="FWE55" s="35"/>
      <c r="FWF55" s="35"/>
      <c r="FWG55" s="35"/>
      <c r="FWH55" s="35"/>
      <c r="FWI55" s="35"/>
      <c r="FWJ55" s="35"/>
      <c r="FWK55" s="35"/>
      <c r="FWL55" s="35"/>
      <c r="FWM55" s="35"/>
      <c r="FWN55" s="35"/>
      <c r="FWO55" s="35"/>
      <c r="FWP55" s="35"/>
      <c r="FWQ55" s="35"/>
      <c r="FWR55" s="35"/>
      <c r="FWS55" s="35"/>
      <c r="FWT55" s="35"/>
      <c r="FWU55" s="35"/>
      <c r="FWV55" s="35"/>
      <c r="FWW55" s="35"/>
      <c r="FWX55" s="35"/>
      <c r="FWY55" s="35"/>
      <c r="FWZ55" s="35"/>
      <c r="FXA55" s="35"/>
      <c r="FXB55" s="35"/>
      <c r="FXC55" s="35"/>
      <c r="FXD55" s="35"/>
      <c r="FXE55" s="35"/>
      <c r="FXF55" s="35"/>
      <c r="FXG55" s="35"/>
      <c r="FXH55" s="35"/>
      <c r="FXI55" s="35"/>
      <c r="FXJ55" s="35"/>
      <c r="FXK55" s="35"/>
      <c r="FXL55" s="35"/>
      <c r="FXM55" s="35"/>
      <c r="FXN55" s="35"/>
      <c r="FXO55" s="35"/>
      <c r="FXP55" s="35"/>
      <c r="FXQ55" s="35"/>
      <c r="FXR55" s="35"/>
      <c r="FXS55" s="35"/>
      <c r="FXT55" s="35"/>
      <c r="FXU55" s="35"/>
      <c r="FXV55" s="35"/>
      <c r="FXW55" s="35"/>
      <c r="FXX55" s="35"/>
      <c r="FXY55" s="35"/>
      <c r="FXZ55" s="35"/>
      <c r="FYA55" s="35"/>
      <c r="FYB55" s="35"/>
      <c r="FYC55" s="35"/>
      <c r="FYD55" s="35"/>
      <c r="FYE55" s="35"/>
      <c r="FYF55" s="35"/>
      <c r="FYG55" s="35"/>
      <c r="FYH55" s="35"/>
      <c r="FYI55" s="35"/>
      <c r="FYJ55" s="35"/>
      <c r="FYK55" s="35"/>
      <c r="FYL55" s="35"/>
      <c r="FYM55" s="35"/>
      <c r="FYN55" s="35"/>
      <c r="FYO55" s="35"/>
      <c r="FYP55" s="35"/>
      <c r="FYQ55" s="35"/>
      <c r="FYR55" s="35"/>
      <c r="FYS55" s="35"/>
      <c r="FYT55" s="35"/>
      <c r="FYU55" s="35"/>
      <c r="FYV55" s="35"/>
      <c r="FYW55" s="35"/>
      <c r="FYX55" s="35"/>
      <c r="FYY55" s="35"/>
      <c r="FYZ55" s="35"/>
      <c r="FZA55" s="35"/>
      <c r="FZB55" s="35"/>
      <c r="FZC55" s="35"/>
      <c r="FZD55" s="35"/>
      <c r="FZE55" s="35"/>
      <c r="FZF55" s="35"/>
      <c r="FZG55" s="35"/>
      <c r="FZH55" s="35"/>
      <c r="FZI55" s="35"/>
      <c r="FZJ55" s="35"/>
      <c r="FZK55" s="35"/>
      <c r="FZL55" s="35"/>
      <c r="FZM55" s="35"/>
      <c r="FZN55" s="35"/>
      <c r="FZO55" s="35"/>
      <c r="FZP55" s="35"/>
      <c r="FZQ55" s="35"/>
      <c r="FZR55" s="35"/>
      <c r="FZS55" s="35"/>
      <c r="FZT55" s="35"/>
      <c r="FZU55" s="35"/>
      <c r="FZV55" s="35"/>
      <c r="FZW55" s="35"/>
      <c r="FZX55" s="35"/>
      <c r="FZY55" s="35"/>
      <c r="FZZ55" s="35"/>
      <c r="GAA55" s="35"/>
      <c r="GAB55" s="35"/>
      <c r="GAC55" s="35"/>
      <c r="GAD55" s="35"/>
      <c r="GAE55" s="35"/>
      <c r="GAF55" s="35"/>
      <c r="GAG55" s="35"/>
      <c r="GAH55" s="35"/>
      <c r="GAI55" s="35"/>
      <c r="GAJ55" s="35"/>
      <c r="GAK55" s="35"/>
      <c r="GAL55" s="35"/>
      <c r="GAM55" s="35"/>
      <c r="GAN55" s="35"/>
      <c r="GAO55" s="35"/>
      <c r="GAP55" s="35"/>
      <c r="GAQ55" s="35"/>
      <c r="GAR55" s="35"/>
      <c r="GAS55" s="35"/>
      <c r="GAT55" s="35"/>
      <c r="GAU55" s="35"/>
      <c r="GAV55" s="35"/>
      <c r="GAW55" s="35"/>
      <c r="GAX55" s="35"/>
      <c r="GAY55" s="35"/>
      <c r="GAZ55" s="35"/>
      <c r="GBA55" s="35"/>
      <c r="GBB55" s="35"/>
      <c r="GBC55" s="35"/>
      <c r="GBD55" s="35"/>
      <c r="GBE55" s="35"/>
      <c r="GBF55" s="35"/>
      <c r="GBG55" s="35"/>
      <c r="GBH55" s="35"/>
      <c r="GBI55" s="35"/>
      <c r="GBJ55" s="35"/>
      <c r="GBK55" s="35"/>
      <c r="GBL55" s="35"/>
      <c r="GBM55" s="35"/>
      <c r="GBN55" s="35"/>
      <c r="GBO55" s="35"/>
      <c r="GBP55" s="35"/>
      <c r="GBQ55" s="35"/>
      <c r="GBR55" s="35"/>
      <c r="GBS55" s="35"/>
      <c r="GBT55" s="35"/>
      <c r="GBU55" s="35"/>
      <c r="GBV55" s="35"/>
      <c r="GBW55" s="35"/>
      <c r="GBX55" s="35"/>
      <c r="GBY55" s="35"/>
      <c r="GBZ55" s="35"/>
      <c r="GCA55" s="35"/>
      <c r="GCB55" s="35"/>
      <c r="GCC55" s="35"/>
      <c r="GCD55" s="35"/>
      <c r="GCE55" s="35"/>
      <c r="GCF55" s="35"/>
      <c r="GCG55" s="35"/>
      <c r="GCH55" s="35"/>
      <c r="GCI55" s="35"/>
      <c r="GCJ55" s="35"/>
      <c r="GCK55" s="35"/>
      <c r="GCL55" s="35"/>
      <c r="GCM55" s="35"/>
      <c r="GCN55" s="35"/>
      <c r="GCO55" s="35"/>
      <c r="GCP55" s="35"/>
      <c r="GCQ55" s="35"/>
      <c r="GCR55" s="35"/>
      <c r="GCS55" s="35"/>
      <c r="GCT55" s="35"/>
      <c r="GCU55" s="35"/>
      <c r="GCV55" s="35"/>
      <c r="GCW55" s="35"/>
      <c r="GCX55" s="35"/>
      <c r="GCY55" s="35"/>
      <c r="GCZ55" s="35"/>
      <c r="GDA55" s="35"/>
      <c r="GDB55" s="35"/>
      <c r="GDC55" s="35"/>
      <c r="GDD55" s="35"/>
      <c r="GDE55" s="35"/>
      <c r="GDF55" s="35"/>
      <c r="GDG55" s="35"/>
      <c r="GDH55" s="35"/>
      <c r="GDI55" s="35"/>
      <c r="GDJ55" s="35"/>
      <c r="GDK55" s="35"/>
      <c r="GDL55" s="35"/>
      <c r="GDM55" s="35"/>
      <c r="GDN55" s="35"/>
      <c r="GDO55" s="35"/>
      <c r="GDP55" s="35"/>
      <c r="GDQ55" s="35"/>
      <c r="GDR55" s="35"/>
      <c r="GDS55" s="35"/>
      <c r="GDT55" s="35"/>
      <c r="GDU55" s="35"/>
      <c r="GDV55" s="35"/>
      <c r="GDW55" s="35"/>
      <c r="GDX55" s="35"/>
      <c r="GDY55" s="35"/>
      <c r="GDZ55" s="35"/>
      <c r="GEA55" s="35"/>
      <c r="GEB55" s="35"/>
      <c r="GEC55" s="35"/>
      <c r="GED55" s="35"/>
      <c r="GEE55" s="35"/>
      <c r="GEF55" s="35"/>
      <c r="GEG55" s="35"/>
      <c r="GEH55" s="35"/>
      <c r="GEI55" s="35"/>
      <c r="GEJ55" s="35"/>
      <c r="GEK55" s="35"/>
      <c r="GEL55" s="35"/>
      <c r="GEM55" s="35"/>
      <c r="GEN55" s="35"/>
      <c r="GEO55" s="35"/>
      <c r="GEP55" s="35"/>
      <c r="GEQ55" s="35"/>
      <c r="GER55" s="35"/>
      <c r="GES55" s="35"/>
      <c r="GET55" s="35"/>
      <c r="GEU55" s="35"/>
      <c r="GEV55" s="35"/>
      <c r="GEW55" s="35"/>
      <c r="GEX55" s="35"/>
      <c r="GEY55" s="35"/>
      <c r="GEZ55" s="35"/>
      <c r="GFA55" s="35"/>
      <c r="GFB55" s="35"/>
      <c r="GFC55" s="35"/>
      <c r="GFD55" s="35"/>
      <c r="GFE55" s="35"/>
      <c r="GFF55" s="35"/>
      <c r="GFG55" s="35"/>
      <c r="GFH55" s="35"/>
      <c r="GFI55" s="35"/>
      <c r="GFJ55" s="35"/>
      <c r="GFK55" s="35"/>
      <c r="GFL55" s="35"/>
      <c r="GFM55" s="35"/>
      <c r="GFN55" s="35"/>
      <c r="GFO55" s="35"/>
      <c r="GFP55" s="35"/>
      <c r="GFQ55" s="35"/>
      <c r="GFR55" s="35"/>
      <c r="GFS55" s="35"/>
      <c r="GFT55" s="35"/>
      <c r="GFU55" s="35"/>
      <c r="GFV55" s="35"/>
      <c r="GFW55" s="35"/>
      <c r="GFX55" s="35"/>
      <c r="GFY55" s="35"/>
      <c r="GFZ55" s="35"/>
      <c r="GGA55" s="35"/>
      <c r="GGB55" s="35"/>
      <c r="GGC55" s="35"/>
      <c r="GGD55" s="35"/>
      <c r="GGE55" s="35"/>
      <c r="GGF55" s="35"/>
      <c r="GGG55" s="35"/>
      <c r="GGH55" s="35"/>
      <c r="GGI55" s="35"/>
      <c r="GGJ55" s="35"/>
      <c r="GGK55" s="35"/>
      <c r="GGL55" s="35"/>
      <c r="GGM55" s="35"/>
      <c r="GGN55" s="35"/>
      <c r="GGO55" s="35"/>
      <c r="GGP55" s="35"/>
      <c r="GGQ55" s="35"/>
      <c r="GGR55" s="35"/>
      <c r="GGS55" s="35"/>
      <c r="GGT55" s="35"/>
      <c r="GGU55" s="35"/>
      <c r="GGV55" s="35"/>
      <c r="GGW55" s="35"/>
      <c r="GGX55" s="35"/>
      <c r="GGY55" s="35"/>
      <c r="GGZ55" s="35"/>
      <c r="GHA55" s="35"/>
      <c r="GHB55" s="35"/>
      <c r="GHC55" s="35"/>
      <c r="GHD55" s="35"/>
      <c r="GHE55" s="35"/>
      <c r="GHF55" s="35"/>
      <c r="GHG55" s="35"/>
      <c r="GHH55" s="35"/>
      <c r="GHI55" s="35"/>
      <c r="GHJ55" s="35"/>
      <c r="GHK55" s="35"/>
      <c r="GHL55" s="35"/>
      <c r="GHM55" s="35"/>
      <c r="GHN55" s="35"/>
      <c r="GHO55" s="35"/>
      <c r="GHP55" s="35"/>
      <c r="GHQ55" s="35"/>
      <c r="GHR55" s="35"/>
      <c r="GHS55" s="35"/>
      <c r="GHT55" s="35"/>
      <c r="GHU55" s="35"/>
      <c r="GHV55" s="35"/>
      <c r="GHW55" s="35"/>
      <c r="GHX55" s="35"/>
      <c r="GHY55" s="35"/>
      <c r="GHZ55" s="35"/>
      <c r="GIA55" s="35"/>
      <c r="GIB55" s="35"/>
      <c r="GIC55" s="35"/>
      <c r="GID55" s="35"/>
      <c r="GIE55" s="35"/>
      <c r="GIF55" s="35"/>
      <c r="GIG55" s="35"/>
      <c r="GIH55" s="35"/>
      <c r="GII55" s="35"/>
      <c r="GIJ55" s="35"/>
      <c r="GIK55" s="35"/>
      <c r="GIL55" s="35"/>
      <c r="GIM55" s="35"/>
      <c r="GIN55" s="35"/>
      <c r="GIO55" s="35"/>
      <c r="GIP55" s="35"/>
      <c r="GIQ55" s="35"/>
      <c r="GIR55" s="35"/>
      <c r="GIS55" s="35"/>
      <c r="GIT55" s="35"/>
      <c r="GIU55" s="35"/>
      <c r="GIV55" s="35"/>
      <c r="GIW55" s="35"/>
      <c r="GIX55" s="35"/>
      <c r="GIY55" s="35"/>
      <c r="GIZ55" s="35"/>
      <c r="GJA55" s="35"/>
      <c r="GJB55" s="35"/>
      <c r="GJC55" s="35"/>
      <c r="GJD55" s="35"/>
      <c r="GJE55" s="35"/>
      <c r="GJF55" s="35"/>
      <c r="GJG55" s="35"/>
      <c r="GJH55" s="35"/>
      <c r="GJI55" s="35"/>
      <c r="GJJ55" s="35"/>
      <c r="GJK55" s="35"/>
      <c r="GJL55" s="35"/>
      <c r="GJM55" s="35"/>
      <c r="GJN55" s="35"/>
      <c r="GJO55" s="35"/>
      <c r="GJP55" s="35"/>
      <c r="GJQ55" s="35"/>
      <c r="GJR55" s="35"/>
      <c r="GJS55" s="35"/>
      <c r="GJT55" s="35"/>
      <c r="GJU55" s="35"/>
      <c r="GJV55" s="35"/>
      <c r="GJW55" s="35"/>
      <c r="GJX55" s="35"/>
      <c r="GJY55" s="35"/>
      <c r="GJZ55" s="35"/>
      <c r="GKA55" s="35"/>
      <c r="GKB55" s="35"/>
      <c r="GKC55" s="35"/>
      <c r="GKD55" s="35"/>
      <c r="GKE55" s="35"/>
      <c r="GKF55" s="35"/>
      <c r="GKG55" s="35"/>
      <c r="GKH55" s="35"/>
      <c r="GKI55" s="35"/>
      <c r="GKJ55" s="35"/>
      <c r="GKK55" s="35"/>
      <c r="GKL55" s="35"/>
      <c r="GKM55" s="35"/>
      <c r="GKN55" s="35"/>
      <c r="GKO55" s="35"/>
      <c r="GKP55" s="35"/>
      <c r="GKQ55" s="35"/>
      <c r="GKR55" s="35"/>
      <c r="GKS55" s="35"/>
      <c r="GKT55" s="35"/>
      <c r="GKU55" s="35"/>
      <c r="GKV55" s="35"/>
      <c r="GKW55" s="35"/>
      <c r="GKX55" s="35"/>
      <c r="GKY55" s="35"/>
      <c r="GKZ55" s="35"/>
      <c r="GLA55" s="35"/>
      <c r="GLB55" s="35"/>
      <c r="GLC55" s="35"/>
      <c r="GLD55" s="35"/>
      <c r="GLE55" s="35"/>
      <c r="GLF55" s="35"/>
      <c r="GLG55" s="35"/>
      <c r="GLH55" s="35"/>
      <c r="GLI55" s="35"/>
      <c r="GLJ55" s="35"/>
      <c r="GLK55" s="35"/>
      <c r="GLL55" s="35"/>
      <c r="GLM55" s="35"/>
      <c r="GLN55" s="35"/>
      <c r="GLO55" s="35"/>
      <c r="GLP55" s="35"/>
      <c r="GLQ55" s="35"/>
      <c r="GLR55" s="35"/>
      <c r="GLS55" s="35"/>
      <c r="GLT55" s="35"/>
      <c r="GLU55" s="35"/>
      <c r="GLV55" s="35"/>
      <c r="GLW55" s="35"/>
      <c r="GLX55" s="35"/>
      <c r="GLY55" s="35"/>
      <c r="GLZ55" s="35"/>
      <c r="GMA55" s="35"/>
      <c r="GMB55" s="35"/>
      <c r="GMC55" s="35"/>
      <c r="GMD55" s="35"/>
      <c r="GME55" s="35"/>
      <c r="GMF55" s="35"/>
      <c r="GMG55" s="35"/>
      <c r="GMH55" s="35"/>
      <c r="GMI55" s="35"/>
      <c r="GMJ55" s="35"/>
      <c r="GMK55" s="35"/>
      <c r="GML55" s="35"/>
      <c r="GMM55" s="35"/>
      <c r="GMN55" s="35"/>
      <c r="GMO55" s="35"/>
      <c r="GMP55" s="35"/>
      <c r="GMQ55" s="35"/>
      <c r="GMR55" s="35"/>
      <c r="GMS55" s="35"/>
      <c r="GMT55" s="35"/>
      <c r="GMU55" s="35"/>
      <c r="GMV55" s="35"/>
      <c r="GMW55" s="35"/>
      <c r="GMX55" s="35"/>
      <c r="GMY55" s="35"/>
      <c r="GMZ55" s="35"/>
      <c r="GNA55" s="35"/>
      <c r="GNB55" s="35"/>
      <c r="GNC55" s="35"/>
      <c r="GND55" s="35"/>
      <c r="GNE55" s="35"/>
      <c r="GNF55" s="35"/>
      <c r="GNG55" s="35"/>
      <c r="GNH55" s="35"/>
      <c r="GNI55" s="35"/>
      <c r="GNJ55" s="35"/>
      <c r="GNK55" s="35"/>
      <c r="GNL55" s="35"/>
      <c r="GNM55" s="35"/>
      <c r="GNN55" s="35"/>
      <c r="GNO55" s="35"/>
      <c r="GNP55" s="35"/>
      <c r="GNQ55" s="35"/>
      <c r="GNR55" s="35"/>
      <c r="GNS55" s="35"/>
      <c r="GNT55" s="35"/>
      <c r="GNU55" s="35"/>
      <c r="GNV55" s="35"/>
      <c r="GNW55" s="35"/>
      <c r="GNX55" s="35"/>
      <c r="GNY55" s="35"/>
      <c r="GNZ55" s="35"/>
      <c r="GOA55" s="35"/>
      <c r="GOB55" s="35"/>
      <c r="GOC55" s="35"/>
      <c r="GOD55" s="35"/>
      <c r="GOE55" s="35"/>
      <c r="GOF55" s="35"/>
      <c r="GOG55" s="35"/>
      <c r="GOH55" s="35"/>
      <c r="GOI55" s="35"/>
      <c r="GOJ55" s="35"/>
      <c r="GOK55" s="35"/>
      <c r="GOL55" s="35"/>
      <c r="GOM55" s="35"/>
      <c r="GON55" s="35"/>
      <c r="GOO55" s="35"/>
      <c r="GOP55" s="35"/>
      <c r="GOQ55" s="35"/>
      <c r="GOR55" s="35"/>
      <c r="GOS55" s="35"/>
      <c r="GOT55" s="35"/>
      <c r="GOU55" s="35"/>
      <c r="GOV55" s="35"/>
      <c r="GOW55" s="35"/>
      <c r="GOX55" s="35"/>
      <c r="GOY55" s="35"/>
      <c r="GOZ55" s="35"/>
      <c r="GPA55" s="35"/>
      <c r="GPB55" s="35"/>
      <c r="GPC55" s="35"/>
      <c r="GPD55" s="35"/>
      <c r="GPE55" s="35"/>
      <c r="GPF55" s="35"/>
      <c r="GPG55" s="35"/>
      <c r="GPH55" s="35"/>
      <c r="GPI55" s="35"/>
      <c r="GPJ55" s="35"/>
      <c r="GPK55" s="35"/>
      <c r="GPL55" s="35"/>
      <c r="GPM55" s="35"/>
      <c r="GPN55" s="35"/>
      <c r="GPO55" s="35"/>
      <c r="GPP55" s="35"/>
      <c r="GPQ55" s="35"/>
      <c r="GPR55" s="35"/>
      <c r="GPS55" s="35"/>
      <c r="GPT55" s="35"/>
      <c r="GPU55" s="35"/>
      <c r="GPV55" s="35"/>
      <c r="GPW55" s="35"/>
      <c r="GPX55" s="35"/>
      <c r="GPY55" s="35"/>
      <c r="GPZ55" s="35"/>
      <c r="GQA55" s="35"/>
      <c r="GQB55" s="35"/>
      <c r="GQC55" s="35"/>
      <c r="GQD55" s="35"/>
      <c r="GQE55" s="35"/>
      <c r="GQF55" s="35"/>
      <c r="GQG55" s="35"/>
      <c r="GQH55" s="35"/>
      <c r="GQI55" s="35"/>
      <c r="GQJ55" s="35"/>
      <c r="GQK55" s="35"/>
      <c r="GQL55" s="35"/>
      <c r="GQM55" s="35"/>
      <c r="GQN55" s="35"/>
      <c r="GQO55" s="35"/>
      <c r="GQP55" s="35"/>
      <c r="GQQ55" s="35"/>
      <c r="GQR55" s="35"/>
      <c r="GQS55" s="35"/>
      <c r="GQT55" s="35"/>
      <c r="GQU55" s="35"/>
      <c r="GQV55" s="35"/>
      <c r="GQW55" s="35"/>
      <c r="GQX55" s="35"/>
      <c r="GQY55" s="35"/>
      <c r="GQZ55" s="35"/>
      <c r="GRA55" s="35"/>
      <c r="GRB55" s="35"/>
      <c r="GRC55" s="35"/>
      <c r="GRD55" s="35"/>
      <c r="GRE55" s="35"/>
      <c r="GRF55" s="35"/>
      <c r="GRG55" s="35"/>
      <c r="GRH55" s="35"/>
      <c r="GRI55" s="35"/>
      <c r="GRJ55" s="35"/>
      <c r="GRK55" s="35"/>
      <c r="GRL55" s="35"/>
      <c r="GRM55" s="35"/>
      <c r="GRN55" s="35"/>
      <c r="GRO55" s="35"/>
      <c r="GRP55" s="35"/>
      <c r="GRQ55" s="35"/>
      <c r="GRR55" s="35"/>
      <c r="GRS55" s="35"/>
      <c r="GRT55" s="35"/>
      <c r="GRU55" s="35"/>
      <c r="GRV55" s="35"/>
      <c r="GRW55" s="35"/>
      <c r="GRX55" s="35"/>
      <c r="GRY55" s="35"/>
      <c r="GRZ55" s="35"/>
      <c r="GSA55" s="35"/>
      <c r="GSB55" s="35"/>
      <c r="GSC55" s="35"/>
      <c r="GSD55" s="35"/>
      <c r="GSE55" s="35"/>
      <c r="GSF55" s="35"/>
      <c r="GSG55" s="35"/>
      <c r="GSH55" s="35"/>
      <c r="GSI55" s="35"/>
      <c r="GSJ55" s="35"/>
      <c r="GSK55" s="35"/>
      <c r="GSL55" s="35"/>
      <c r="GSM55" s="35"/>
      <c r="GSN55" s="35"/>
      <c r="GSO55" s="35"/>
      <c r="GSP55" s="35"/>
      <c r="GSQ55" s="35"/>
      <c r="GSR55" s="35"/>
      <c r="GSS55" s="35"/>
      <c r="GST55" s="35"/>
      <c r="GSU55" s="35"/>
      <c r="GSV55" s="35"/>
      <c r="GSW55" s="35"/>
      <c r="GSX55" s="35"/>
      <c r="GSY55" s="35"/>
      <c r="GSZ55" s="35"/>
      <c r="GTA55" s="35"/>
      <c r="GTB55" s="35"/>
      <c r="GTC55" s="35"/>
      <c r="GTD55" s="35"/>
      <c r="GTE55" s="35"/>
      <c r="GTF55" s="35"/>
      <c r="GTG55" s="35"/>
      <c r="GTH55" s="35"/>
      <c r="GTI55" s="35"/>
      <c r="GTJ55" s="35"/>
      <c r="GTK55" s="35"/>
      <c r="GTL55" s="35"/>
      <c r="GTM55" s="35"/>
      <c r="GTN55" s="35"/>
      <c r="GTO55" s="35"/>
      <c r="GTP55" s="35"/>
      <c r="GTQ55" s="35"/>
      <c r="GTR55" s="35"/>
      <c r="GTS55" s="35"/>
      <c r="GTT55" s="35"/>
      <c r="GTU55" s="35"/>
      <c r="GTV55" s="35"/>
      <c r="GTW55" s="35"/>
      <c r="GTX55" s="35"/>
      <c r="GTY55" s="35"/>
      <c r="GTZ55" s="35"/>
      <c r="GUA55" s="35"/>
      <c r="GUB55" s="35"/>
      <c r="GUC55" s="35"/>
      <c r="GUD55" s="35"/>
      <c r="GUE55" s="35"/>
      <c r="GUF55" s="35"/>
      <c r="GUG55" s="35"/>
      <c r="GUH55" s="35"/>
      <c r="GUI55" s="35"/>
      <c r="GUJ55" s="35"/>
      <c r="GUK55" s="35"/>
      <c r="GUL55" s="35"/>
      <c r="GUM55" s="35"/>
      <c r="GUN55" s="35"/>
      <c r="GUO55" s="35"/>
      <c r="GUP55" s="35"/>
      <c r="GUQ55" s="35"/>
      <c r="GUR55" s="35"/>
      <c r="GUS55" s="35"/>
      <c r="GUT55" s="35"/>
      <c r="GUU55" s="35"/>
      <c r="GUV55" s="35"/>
      <c r="GUW55" s="35"/>
      <c r="GUX55" s="35"/>
      <c r="GUY55" s="35"/>
      <c r="GUZ55" s="35"/>
      <c r="GVA55" s="35"/>
      <c r="GVB55" s="35"/>
      <c r="GVC55" s="35"/>
      <c r="GVD55" s="35"/>
      <c r="GVE55" s="35"/>
      <c r="GVF55" s="35"/>
      <c r="GVG55" s="35"/>
      <c r="GVH55" s="35"/>
      <c r="GVI55" s="35"/>
      <c r="GVJ55" s="35"/>
      <c r="GVK55" s="35"/>
      <c r="GVL55" s="35"/>
      <c r="GVM55" s="35"/>
      <c r="GVN55" s="35"/>
      <c r="GVO55" s="35"/>
      <c r="GVP55" s="35"/>
      <c r="GVQ55" s="35"/>
      <c r="GVR55" s="35"/>
      <c r="GVS55" s="35"/>
      <c r="GVT55" s="35"/>
      <c r="GVU55" s="35"/>
      <c r="GVV55" s="35"/>
      <c r="GVW55" s="35"/>
      <c r="GVX55" s="35"/>
      <c r="GVY55" s="35"/>
      <c r="GVZ55" s="35"/>
      <c r="GWA55" s="35"/>
      <c r="GWB55" s="35"/>
      <c r="GWC55" s="35"/>
      <c r="GWD55" s="35"/>
      <c r="GWE55" s="35"/>
      <c r="GWF55" s="35"/>
      <c r="GWG55" s="35"/>
      <c r="GWH55" s="35"/>
      <c r="GWI55" s="35"/>
      <c r="GWJ55" s="35"/>
      <c r="GWK55" s="35"/>
      <c r="GWL55" s="35"/>
      <c r="GWM55" s="35"/>
      <c r="GWN55" s="35"/>
      <c r="GWO55" s="35"/>
      <c r="GWP55" s="35"/>
      <c r="GWQ55" s="35"/>
      <c r="GWR55" s="35"/>
      <c r="GWS55" s="35"/>
      <c r="GWT55" s="35"/>
      <c r="GWU55" s="35"/>
      <c r="GWV55" s="35"/>
      <c r="GWW55" s="35"/>
      <c r="GWX55" s="35"/>
      <c r="GWY55" s="35"/>
      <c r="GWZ55" s="35"/>
      <c r="GXA55" s="35"/>
      <c r="GXB55" s="35"/>
      <c r="GXC55" s="35"/>
      <c r="GXD55" s="35"/>
      <c r="GXE55" s="35"/>
      <c r="GXF55" s="35"/>
      <c r="GXG55" s="35"/>
      <c r="GXH55" s="35"/>
      <c r="GXI55" s="35"/>
      <c r="GXJ55" s="35"/>
      <c r="GXK55" s="35"/>
      <c r="GXL55" s="35"/>
      <c r="GXM55" s="35"/>
      <c r="GXN55" s="35"/>
      <c r="GXO55" s="35"/>
      <c r="GXP55" s="35"/>
      <c r="GXQ55" s="35"/>
      <c r="GXR55" s="35"/>
      <c r="GXS55" s="35"/>
      <c r="GXT55" s="35"/>
      <c r="GXU55" s="35"/>
      <c r="GXV55" s="35"/>
      <c r="GXW55" s="35"/>
      <c r="GXX55" s="35"/>
      <c r="GXY55" s="35"/>
      <c r="GXZ55" s="35"/>
      <c r="GYA55" s="35"/>
      <c r="GYB55" s="35"/>
      <c r="GYC55" s="35"/>
      <c r="GYD55" s="35"/>
      <c r="GYE55" s="35"/>
      <c r="GYF55" s="35"/>
      <c r="GYG55" s="35"/>
      <c r="GYH55" s="35"/>
      <c r="GYI55" s="35"/>
      <c r="GYJ55" s="35"/>
      <c r="GYK55" s="35"/>
      <c r="GYL55" s="35"/>
      <c r="GYM55" s="35"/>
      <c r="GYN55" s="35"/>
      <c r="GYO55" s="35"/>
      <c r="GYP55" s="35"/>
      <c r="GYQ55" s="35"/>
      <c r="GYR55" s="35"/>
      <c r="GYS55" s="35"/>
      <c r="GYT55" s="35"/>
      <c r="GYU55" s="35"/>
      <c r="GYV55" s="35"/>
      <c r="GYW55" s="35"/>
      <c r="GYX55" s="35"/>
      <c r="GYY55" s="35"/>
      <c r="GYZ55" s="35"/>
      <c r="GZA55" s="35"/>
      <c r="GZB55" s="35"/>
      <c r="GZC55" s="35"/>
      <c r="GZD55" s="35"/>
      <c r="GZE55" s="35"/>
      <c r="GZF55" s="35"/>
      <c r="GZG55" s="35"/>
      <c r="GZH55" s="35"/>
      <c r="GZI55" s="35"/>
      <c r="GZJ55" s="35"/>
      <c r="GZK55" s="35"/>
      <c r="GZL55" s="35"/>
      <c r="GZM55" s="35"/>
      <c r="GZN55" s="35"/>
      <c r="GZO55" s="35"/>
      <c r="GZP55" s="35"/>
      <c r="GZQ55" s="35"/>
      <c r="GZR55" s="35"/>
      <c r="GZS55" s="35"/>
      <c r="GZT55" s="35"/>
      <c r="GZU55" s="35"/>
      <c r="GZV55" s="35"/>
      <c r="GZW55" s="35"/>
      <c r="GZX55" s="35"/>
      <c r="GZY55" s="35"/>
      <c r="GZZ55" s="35"/>
      <c r="HAA55" s="35"/>
      <c r="HAB55" s="35"/>
      <c r="HAC55" s="35"/>
      <c r="HAD55" s="35"/>
      <c r="HAE55" s="35"/>
      <c r="HAF55" s="35"/>
      <c r="HAG55" s="35"/>
      <c r="HAH55" s="35"/>
      <c r="HAI55" s="35"/>
      <c r="HAJ55" s="35"/>
      <c r="HAK55" s="35"/>
      <c r="HAL55" s="35"/>
      <c r="HAM55" s="35"/>
      <c r="HAN55" s="35"/>
      <c r="HAO55" s="35"/>
      <c r="HAP55" s="35"/>
      <c r="HAQ55" s="35"/>
      <c r="HAR55" s="35"/>
      <c r="HAS55" s="35"/>
      <c r="HAT55" s="35"/>
      <c r="HAU55" s="35"/>
      <c r="HAV55" s="35"/>
      <c r="HAW55" s="35"/>
      <c r="HAX55" s="35"/>
      <c r="HAY55" s="35"/>
      <c r="HAZ55" s="35"/>
      <c r="HBA55" s="35"/>
      <c r="HBB55" s="35"/>
      <c r="HBC55" s="35"/>
      <c r="HBD55" s="35"/>
      <c r="HBE55" s="35"/>
      <c r="HBF55" s="35"/>
      <c r="HBG55" s="35"/>
      <c r="HBH55" s="35"/>
      <c r="HBI55" s="35"/>
      <c r="HBJ55" s="35"/>
      <c r="HBK55" s="35"/>
      <c r="HBL55" s="35"/>
      <c r="HBM55" s="35"/>
      <c r="HBN55" s="35"/>
      <c r="HBO55" s="35"/>
      <c r="HBP55" s="35"/>
      <c r="HBQ55" s="35"/>
      <c r="HBR55" s="35"/>
      <c r="HBS55" s="35"/>
      <c r="HBT55" s="35"/>
      <c r="HBU55" s="35"/>
      <c r="HBV55" s="35"/>
      <c r="HBW55" s="35"/>
      <c r="HBX55" s="35"/>
      <c r="HBY55" s="35"/>
      <c r="HBZ55" s="35"/>
      <c r="HCA55" s="35"/>
      <c r="HCB55" s="35"/>
      <c r="HCC55" s="35"/>
      <c r="HCD55" s="35"/>
      <c r="HCE55" s="35"/>
      <c r="HCF55" s="35"/>
      <c r="HCG55" s="35"/>
      <c r="HCH55" s="35"/>
      <c r="HCI55" s="35"/>
      <c r="HCJ55" s="35"/>
      <c r="HCK55" s="35"/>
      <c r="HCL55" s="35"/>
      <c r="HCM55" s="35"/>
      <c r="HCN55" s="35"/>
      <c r="HCO55" s="35"/>
      <c r="HCP55" s="35"/>
      <c r="HCQ55" s="35"/>
      <c r="HCR55" s="35"/>
      <c r="HCS55" s="35"/>
      <c r="HCT55" s="35"/>
      <c r="HCU55" s="35"/>
      <c r="HCV55" s="35"/>
      <c r="HCW55" s="35"/>
      <c r="HCX55" s="35"/>
      <c r="HCY55" s="35"/>
      <c r="HCZ55" s="35"/>
      <c r="HDA55" s="35"/>
      <c r="HDB55" s="35"/>
      <c r="HDC55" s="35"/>
      <c r="HDD55" s="35"/>
      <c r="HDE55" s="35"/>
      <c r="HDF55" s="35"/>
      <c r="HDG55" s="35"/>
      <c r="HDH55" s="35"/>
      <c r="HDI55" s="35"/>
      <c r="HDJ55" s="35"/>
      <c r="HDK55" s="35"/>
      <c r="HDL55" s="35"/>
      <c r="HDM55" s="35"/>
      <c r="HDN55" s="35"/>
      <c r="HDO55" s="35"/>
      <c r="HDP55" s="35"/>
      <c r="HDQ55" s="35"/>
      <c r="HDR55" s="35"/>
      <c r="HDS55" s="35"/>
      <c r="HDT55" s="35"/>
      <c r="HDU55" s="35"/>
      <c r="HDV55" s="35"/>
      <c r="HDW55" s="35"/>
      <c r="HDX55" s="35"/>
      <c r="HDY55" s="35"/>
      <c r="HDZ55" s="35"/>
      <c r="HEA55" s="35"/>
      <c r="HEB55" s="35"/>
      <c r="HEC55" s="35"/>
      <c r="HED55" s="35"/>
      <c r="HEE55" s="35"/>
      <c r="HEF55" s="35"/>
      <c r="HEG55" s="35"/>
      <c r="HEH55" s="35"/>
      <c r="HEI55" s="35"/>
      <c r="HEJ55" s="35"/>
      <c r="HEK55" s="35"/>
      <c r="HEL55" s="35"/>
      <c r="HEM55" s="35"/>
      <c r="HEN55" s="35"/>
      <c r="HEO55" s="35"/>
      <c r="HEP55" s="35"/>
      <c r="HEQ55" s="35"/>
      <c r="HER55" s="35"/>
      <c r="HES55" s="35"/>
      <c r="HET55" s="35"/>
      <c r="HEU55" s="35"/>
      <c r="HEV55" s="35"/>
      <c r="HEW55" s="35"/>
      <c r="HEX55" s="35"/>
      <c r="HEY55" s="35"/>
      <c r="HEZ55" s="35"/>
      <c r="HFA55" s="35"/>
      <c r="HFB55" s="35"/>
      <c r="HFC55" s="35"/>
      <c r="HFD55" s="35"/>
      <c r="HFE55" s="35"/>
      <c r="HFF55" s="35"/>
      <c r="HFG55" s="35"/>
      <c r="HFH55" s="35"/>
      <c r="HFI55" s="35"/>
      <c r="HFJ55" s="35"/>
      <c r="HFK55" s="35"/>
      <c r="HFL55" s="35"/>
      <c r="HFM55" s="35"/>
      <c r="HFN55" s="35"/>
      <c r="HFO55" s="35"/>
      <c r="HFP55" s="35"/>
      <c r="HFQ55" s="35"/>
      <c r="HFR55" s="35"/>
      <c r="HFS55" s="35"/>
      <c r="HFT55" s="35"/>
      <c r="HFU55" s="35"/>
      <c r="HFV55" s="35"/>
      <c r="HFW55" s="35"/>
      <c r="HFX55" s="35"/>
      <c r="HFY55" s="35"/>
      <c r="HFZ55" s="35"/>
      <c r="HGA55" s="35"/>
      <c r="HGB55" s="35"/>
      <c r="HGC55" s="35"/>
      <c r="HGD55" s="35"/>
      <c r="HGE55" s="35"/>
      <c r="HGF55" s="35"/>
      <c r="HGG55" s="35"/>
      <c r="HGH55" s="35"/>
      <c r="HGI55" s="35"/>
      <c r="HGJ55" s="35"/>
      <c r="HGK55" s="35"/>
      <c r="HGL55" s="35"/>
      <c r="HGM55" s="35"/>
      <c r="HGN55" s="35"/>
      <c r="HGO55" s="35"/>
      <c r="HGP55" s="35"/>
      <c r="HGQ55" s="35"/>
      <c r="HGR55" s="35"/>
      <c r="HGS55" s="35"/>
      <c r="HGT55" s="35"/>
      <c r="HGU55" s="35"/>
      <c r="HGV55" s="35"/>
      <c r="HGW55" s="35"/>
      <c r="HGX55" s="35"/>
      <c r="HGY55" s="35"/>
      <c r="HGZ55" s="35"/>
      <c r="HHA55" s="35"/>
      <c r="HHB55" s="35"/>
      <c r="HHC55" s="35"/>
      <c r="HHD55" s="35"/>
      <c r="HHE55" s="35"/>
      <c r="HHF55" s="35"/>
      <c r="HHG55" s="35"/>
      <c r="HHH55" s="35"/>
      <c r="HHI55" s="35"/>
      <c r="HHJ55" s="35"/>
      <c r="HHK55" s="35"/>
      <c r="HHL55" s="35"/>
      <c r="HHM55" s="35"/>
      <c r="HHN55" s="35"/>
      <c r="HHO55" s="35"/>
      <c r="HHP55" s="35"/>
      <c r="HHQ55" s="35"/>
      <c r="HHR55" s="35"/>
      <c r="HHS55" s="35"/>
      <c r="HHT55" s="35"/>
      <c r="HHU55" s="35"/>
      <c r="HHV55" s="35"/>
      <c r="HHW55" s="35"/>
      <c r="HHX55" s="35"/>
      <c r="HHY55" s="35"/>
      <c r="HHZ55" s="35"/>
      <c r="HIA55" s="35"/>
      <c r="HIB55" s="35"/>
      <c r="HIC55" s="35"/>
      <c r="HID55" s="35"/>
      <c r="HIE55" s="35"/>
      <c r="HIF55" s="35"/>
      <c r="HIG55" s="35"/>
      <c r="HIH55" s="35"/>
      <c r="HII55" s="35"/>
      <c r="HIJ55" s="35"/>
      <c r="HIK55" s="35"/>
      <c r="HIL55" s="35"/>
      <c r="HIM55" s="35"/>
      <c r="HIN55" s="35"/>
      <c r="HIO55" s="35"/>
      <c r="HIP55" s="35"/>
      <c r="HIQ55" s="35"/>
      <c r="HIR55" s="35"/>
      <c r="HIS55" s="35"/>
      <c r="HIT55" s="35"/>
      <c r="HIU55" s="35"/>
      <c r="HIV55" s="35"/>
      <c r="HIW55" s="35"/>
      <c r="HIX55" s="35"/>
      <c r="HIY55" s="35"/>
      <c r="HIZ55" s="35"/>
      <c r="HJA55" s="35"/>
      <c r="HJB55" s="35"/>
      <c r="HJC55" s="35"/>
      <c r="HJD55" s="35"/>
      <c r="HJE55" s="35"/>
      <c r="HJF55" s="35"/>
      <c r="HJG55" s="35"/>
      <c r="HJH55" s="35"/>
      <c r="HJI55" s="35"/>
      <c r="HJJ55" s="35"/>
      <c r="HJK55" s="35"/>
      <c r="HJL55" s="35"/>
      <c r="HJM55" s="35"/>
      <c r="HJN55" s="35"/>
      <c r="HJO55" s="35"/>
      <c r="HJP55" s="35"/>
      <c r="HJQ55" s="35"/>
      <c r="HJR55" s="35"/>
      <c r="HJS55" s="35"/>
      <c r="HJT55" s="35"/>
      <c r="HJU55" s="35"/>
      <c r="HJV55" s="35"/>
      <c r="HJW55" s="35"/>
      <c r="HJX55" s="35"/>
      <c r="HJY55" s="35"/>
      <c r="HJZ55" s="35"/>
      <c r="HKA55" s="35"/>
      <c r="HKB55" s="35"/>
      <c r="HKC55" s="35"/>
      <c r="HKD55" s="35"/>
      <c r="HKE55" s="35"/>
      <c r="HKF55" s="35"/>
      <c r="HKG55" s="35"/>
      <c r="HKH55" s="35"/>
      <c r="HKI55" s="35"/>
      <c r="HKJ55" s="35"/>
      <c r="HKK55" s="35"/>
      <c r="HKL55" s="35"/>
      <c r="HKM55" s="35"/>
      <c r="HKN55" s="35"/>
      <c r="HKO55" s="35"/>
      <c r="HKP55" s="35"/>
      <c r="HKQ55" s="35"/>
      <c r="HKR55" s="35"/>
      <c r="HKS55" s="35"/>
      <c r="HKT55" s="35"/>
      <c r="HKU55" s="35"/>
      <c r="HKV55" s="35"/>
      <c r="HKW55" s="35"/>
      <c r="HKX55" s="35"/>
      <c r="HKY55" s="35"/>
      <c r="HKZ55" s="35"/>
      <c r="HLA55" s="35"/>
      <c r="HLB55" s="35"/>
      <c r="HLC55" s="35"/>
      <c r="HLD55" s="35"/>
      <c r="HLE55" s="35"/>
      <c r="HLF55" s="35"/>
      <c r="HLG55" s="35"/>
      <c r="HLH55" s="35"/>
      <c r="HLI55" s="35"/>
      <c r="HLJ55" s="35"/>
      <c r="HLK55" s="35"/>
      <c r="HLL55" s="35"/>
      <c r="HLM55" s="35"/>
      <c r="HLN55" s="35"/>
      <c r="HLO55" s="35"/>
      <c r="HLP55" s="35"/>
      <c r="HLQ55" s="35"/>
      <c r="HLR55" s="35"/>
      <c r="HLS55" s="35"/>
      <c r="HLT55" s="35"/>
      <c r="HLU55" s="35"/>
      <c r="HLV55" s="35"/>
      <c r="HLW55" s="35"/>
      <c r="HLX55" s="35"/>
      <c r="HLY55" s="35"/>
      <c r="HLZ55" s="35"/>
      <c r="HMA55" s="35"/>
      <c r="HMB55" s="35"/>
      <c r="HMC55" s="35"/>
      <c r="HMD55" s="35"/>
      <c r="HME55" s="35"/>
      <c r="HMF55" s="35"/>
      <c r="HMG55" s="35"/>
      <c r="HMH55" s="35"/>
      <c r="HMI55" s="35"/>
      <c r="HMJ55" s="35"/>
      <c r="HMK55" s="35"/>
      <c r="HML55" s="35"/>
      <c r="HMM55" s="35"/>
      <c r="HMN55" s="35"/>
      <c r="HMO55" s="35"/>
      <c r="HMP55" s="35"/>
      <c r="HMQ55" s="35"/>
      <c r="HMR55" s="35"/>
      <c r="HMS55" s="35"/>
      <c r="HMT55" s="35"/>
      <c r="HMU55" s="35"/>
      <c r="HMV55" s="35"/>
      <c r="HMW55" s="35"/>
      <c r="HMX55" s="35"/>
      <c r="HMY55" s="35"/>
      <c r="HMZ55" s="35"/>
      <c r="HNA55" s="35"/>
      <c r="HNB55" s="35"/>
      <c r="HNC55" s="35"/>
      <c r="HND55" s="35"/>
      <c r="HNE55" s="35"/>
      <c r="HNF55" s="35"/>
      <c r="HNG55" s="35"/>
      <c r="HNH55" s="35"/>
      <c r="HNI55" s="35"/>
      <c r="HNJ55" s="35"/>
      <c r="HNK55" s="35"/>
      <c r="HNL55" s="35"/>
      <c r="HNM55" s="35"/>
      <c r="HNN55" s="35"/>
      <c r="HNO55" s="35"/>
      <c r="HNP55" s="35"/>
      <c r="HNQ55" s="35"/>
      <c r="HNR55" s="35"/>
      <c r="HNS55" s="35"/>
      <c r="HNT55" s="35"/>
      <c r="HNU55" s="35"/>
      <c r="HNV55" s="35"/>
      <c r="HNW55" s="35"/>
      <c r="HNX55" s="35"/>
      <c r="HNY55" s="35"/>
      <c r="HNZ55" s="35"/>
      <c r="HOA55" s="35"/>
      <c r="HOB55" s="35"/>
      <c r="HOC55" s="35"/>
      <c r="HOD55" s="35"/>
      <c r="HOE55" s="35"/>
      <c r="HOF55" s="35"/>
      <c r="HOG55" s="35"/>
      <c r="HOH55" s="35"/>
      <c r="HOI55" s="35"/>
      <c r="HOJ55" s="35"/>
      <c r="HOK55" s="35"/>
      <c r="HOL55" s="35"/>
      <c r="HOM55" s="35"/>
      <c r="HON55" s="35"/>
      <c r="HOO55" s="35"/>
      <c r="HOP55" s="35"/>
      <c r="HOQ55" s="35"/>
      <c r="HOR55" s="35"/>
      <c r="HOS55" s="35"/>
      <c r="HOT55" s="35"/>
      <c r="HOU55" s="35"/>
      <c r="HOV55" s="35"/>
      <c r="HOW55" s="35"/>
      <c r="HOX55" s="35"/>
      <c r="HOY55" s="35"/>
      <c r="HOZ55" s="35"/>
      <c r="HPA55" s="35"/>
      <c r="HPB55" s="35"/>
      <c r="HPC55" s="35"/>
      <c r="HPD55" s="35"/>
      <c r="HPE55" s="35"/>
      <c r="HPF55" s="35"/>
      <c r="HPG55" s="35"/>
      <c r="HPH55" s="35"/>
      <c r="HPI55" s="35"/>
      <c r="HPJ55" s="35"/>
      <c r="HPK55" s="35"/>
      <c r="HPL55" s="35"/>
      <c r="HPM55" s="35"/>
      <c r="HPN55" s="35"/>
      <c r="HPO55" s="35"/>
      <c r="HPP55" s="35"/>
      <c r="HPQ55" s="35"/>
      <c r="HPR55" s="35"/>
      <c r="HPS55" s="35"/>
      <c r="HPT55" s="35"/>
      <c r="HPU55" s="35"/>
      <c r="HPV55" s="35"/>
      <c r="HPW55" s="35"/>
      <c r="HPX55" s="35"/>
      <c r="HPY55" s="35"/>
      <c r="HPZ55" s="35"/>
      <c r="HQA55" s="35"/>
      <c r="HQB55" s="35"/>
      <c r="HQC55" s="35"/>
      <c r="HQD55" s="35"/>
      <c r="HQE55" s="35"/>
      <c r="HQF55" s="35"/>
      <c r="HQG55" s="35"/>
      <c r="HQH55" s="35"/>
      <c r="HQI55" s="35"/>
      <c r="HQJ55" s="35"/>
      <c r="HQK55" s="35"/>
      <c r="HQL55" s="35"/>
      <c r="HQM55" s="35"/>
      <c r="HQN55" s="35"/>
      <c r="HQO55" s="35"/>
      <c r="HQP55" s="35"/>
      <c r="HQQ55" s="35"/>
      <c r="HQR55" s="35"/>
      <c r="HQS55" s="35"/>
      <c r="HQT55" s="35"/>
      <c r="HQU55" s="35"/>
      <c r="HQV55" s="35"/>
      <c r="HQW55" s="35"/>
      <c r="HQX55" s="35"/>
      <c r="HQY55" s="35"/>
      <c r="HQZ55" s="35"/>
      <c r="HRA55" s="35"/>
      <c r="HRB55" s="35"/>
      <c r="HRC55" s="35"/>
      <c r="HRD55" s="35"/>
      <c r="HRE55" s="35"/>
      <c r="HRF55" s="35"/>
      <c r="HRG55" s="35"/>
      <c r="HRH55" s="35"/>
      <c r="HRI55" s="35"/>
      <c r="HRJ55" s="35"/>
      <c r="HRK55" s="35"/>
      <c r="HRL55" s="35"/>
      <c r="HRM55" s="35"/>
      <c r="HRN55" s="35"/>
      <c r="HRO55" s="35"/>
      <c r="HRP55" s="35"/>
      <c r="HRQ55" s="35"/>
      <c r="HRR55" s="35"/>
      <c r="HRS55" s="35"/>
      <c r="HRT55" s="35"/>
      <c r="HRU55" s="35"/>
      <c r="HRV55" s="35"/>
      <c r="HRW55" s="35"/>
      <c r="HRX55" s="35"/>
      <c r="HRY55" s="35"/>
      <c r="HRZ55" s="35"/>
      <c r="HSA55" s="35"/>
      <c r="HSB55" s="35"/>
      <c r="HSC55" s="35"/>
      <c r="HSD55" s="35"/>
      <c r="HSE55" s="35"/>
      <c r="HSF55" s="35"/>
      <c r="HSG55" s="35"/>
      <c r="HSH55" s="35"/>
      <c r="HSI55" s="35"/>
      <c r="HSJ55" s="35"/>
      <c r="HSK55" s="35"/>
      <c r="HSL55" s="35"/>
      <c r="HSM55" s="35"/>
      <c r="HSN55" s="35"/>
      <c r="HSO55" s="35"/>
      <c r="HSP55" s="35"/>
      <c r="HSQ55" s="35"/>
      <c r="HSR55" s="35"/>
      <c r="HSS55" s="35"/>
      <c r="HST55" s="35"/>
      <c r="HSU55" s="35"/>
      <c r="HSV55" s="35"/>
      <c r="HSW55" s="35"/>
      <c r="HSX55" s="35"/>
      <c r="HSY55" s="35"/>
      <c r="HSZ55" s="35"/>
      <c r="HTA55" s="35"/>
      <c r="HTB55" s="35"/>
      <c r="HTC55" s="35"/>
      <c r="HTD55" s="35"/>
      <c r="HTE55" s="35"/>
      <c r="HTF55" s="35"/>
      <c r="HTG55" s="35"/>
      <c r="HTH55" s="35"/>
      <c r="HTI55" s="35"/>
      <c r="HTJ55" s="35"/>
      <c r="HTK55" s="35"/>
      <c r="HTL55" s="35"/>
      <c r="HTM55" s="35"/>
      <c r="HTN55" s="35"/>
      <c r="HTO55" s="35"/>
      <c r="HTP55" s="35"/>
      <c r="HTQ55" s="35"/>
      <c r="HTR55" s="35"/>
      <c r="HTS55" s="35"/>
      <c r="HTT55" s="35"/>
      <c r="HTU55" s="35"/>
      <c r="HTV55" s="35"/>
      <c r="HTW55" s="35"/>
      <c r="HTX55" s="35"/>
      <c r="HTY55" s="35"/>
      <c r="HTZ55" s="35"/>
      <c r="HUA55" s="35"/>
      <c r="HUB55" s="35"/>
      <c r="HUC55" s="35"/>
      <c r="HUD55" s="35"/>
      <c r="HUE55" s="35"/>
      <c r="HUF55" s="35"/>
      <c r="HUG55" s="35"/>
      <c r="HUH55" s="35"/>
      <c r="HUI55" s="35"/>
      <c r="HUJ55" s="35"/>
      <c r="HUK55" s="35"/>
      <c r="HUL55" s="35"/>
      <c r="HUM55" s="35"/>
      <c r="HUN55" s="35"/>
      <c r="HUO55" s="35"/>
      <c r="HUP55" s="35"/>
      <c r="HUQ55" s="35"/>
      <c r="HUR55" s="35"/>
      <c r="HUS55" s="35"/>
      <c r="HUT55" s="35"/>
      <c r="HUU55" s="35"/>
      <c r="HUV55" s="35"/>
      <c r="HUW55" s="35"/>
      <c r="HUX55" s="35"/>
      <c r="HUY55" s="35"/>
      <c r="HUZ55" s="35"/>
      <c r="HVA55" s="35"/>
      <c r="HVB55" s="35"/>
      <c r="HVC55" s="35"/>
      <c r="HVD55" s="35"/>
      <c r="HVE55" s="35"/>
      <c r="HVF55" s="35"/>
      <c r="HVG55" s="35"/>
      <c r="HVH55" s="35"/>
      <c r="HVI55" s="35"/>
      <c r="HVJ55" s="35"/>
      <c r="HVK55" s="35"/>
      <c r="HVL55" s="35"/>
      <c r="HVM55" s="35"/>
      <c r="HVN55" s="35"/>
      <c r="HVO55" s="35"/>
      <c r="HVP55" s="35"/>
      <c r="HVQ55" s="35"/>
      <c r="HVR55" s="35"/>
      <c r="HVS55" s="35"/>
      <c r="HVT55" s="35"/>
      <c r="HVU55" s="35"/>
      <c r="HVV55" s="35"/>
      <c r="HVW55" s="35"/>
      <c r="HVX55" s="35"/>
      <c r="HVY55" s="35"/>
      <c r="HVZ55" s="35"/>
      <c r="HWA55" s="35"/>
      <c r="HWB55" s="35"/>
      <c r="HWC55" s="35"/>
      <c r="HWD55" s="35"/>
      <c r="HWE55" s="35"/>
      <c r="HWF55" s="35"/>
      <c r="HWG55" s="35"/>
      <c r="HWH55" s="35"/>
      <c r="HWI55" s="35"/>
      <c r="HWJ55" s="35"/>
      <c r="HWK55" s="35"/>
      <c r="HWL55" s="35"/>
      <c r="HWM55" s="35"/>
      <c r="HWN55" s="35"/>
      <c r="HWO55" s="35"/>
      <c r="HWP55" s="35"/>
      <c r="HWQ55" s="35"/>
      <c r="HWR55" s="35"/>
      <c r="HWS55" s="35"/>
      <c r="HWT55" s="35"/>
      <c r="HWU55" s="35"/>
      <c r="HWV55" s="35"/>
      <c r="HWW55" s="35"/>
      <c r="HWX55" s="35"/>
      <c r="HWY55" s="35"/>
      <c r="HWZ55" s="35"/>
      <c r="HXA55" s="35"/>
      <c r="HXB55" s="35"/>
      <c r="HXC55" s="35"/>
      <c r="HXD55" s="35"/>
      <c r="HXE55" s="35"/>
      <c r="HXF55" s="35"/>
      <c r="HXG55" s="35"/>
      <c r="HXH55" s="35"/>
      <c r="HXI55" s="35"/>
      <c r="HXJ55" s="35"/>
      <c r="HXK55" s="35"/>
      <c r="HXL55" s="35"/>
      <c r="HXM55" s="35"/>
      <c r="HXN55" s="35"/>
      <c r="HXO55" s="35"/>
      <c r="HXP55" s="35"/>
      <c r="HXQ55" s="35"/>
      <c r="HXR55" s="35"/>
      <c r="HXS55" s="35"/>
      <c r="HXT55" s="35"/>
      <c r="HXU55" s="35"/>
      <c r="HXV55" s="35"/>
      <c r="HXW55" s="35"/>
      <c r="HXX55" s="35"/>
      <c r="HXY55" s="35"/>
      <c r="HXZ55" s="35"/>
      <c r="HYA55" s="35"/>
      <c r="HYB55" s="35"/>
      <c r="HYC55" s="35"/>
      <c r="HYD55" s="35"/>
      <c r="HYE55" s="35"/>
      <c r="HYF55" s="35"/>
      <c r="HYG55" s="35"/>
      <c r="HYH55" s="35"/>
      <c r="HYI55" s="35"/>
      <c r="HYJ55" s="35"/>
      <c r="HYK55" s="35"/>
      <c r="HYL55" s="35"/>
      <c r="HYM55" s="35"/>
      <c r="HYN55" s="35"/>
      <c r="HYO55" s="35"/>
      <c r="HYP55" s="35"/>
      <c r="HYQ55" s="35"/>
      <c r="HYR55" s="35"/>
      <c r="HYS55" s="35"/>
      <c r="HYT55" s="35"/>
      <c r="HYU55" s="35"/>
      <c r="HYV55" s="35"/>
      <c r="HYW55" s="35"/>
      <c r="HYX55" s="35"/>
      <c r="HYY55" s="35"/>
      <c r="HYZ55" s="35"/>
      <c r="HZA55" s="35"/>
      <c r="HZB55" s="35"/>
      <c r="HZC55" s="35"/>
      <c r="HZD55" s="35"/>
      <c r="HZE55" s="35"/>
      <c r="HZF55" s="35"/>
      <c r="HZG55" s="35"/>
      <c r="HZH55" s="35"/>
      <c r="HZI55" s="35"/>
      <c r="HZJ55" s="35"/>
      <c r="HZK55" s="35"/>
      <c r="HZL55" s="35"/>
      <c r="HZM55" s="35"/>
      <c r="HZN55" s="35"/>
      <c r="HZO55" s="35"/>
      <c r="HZP55" s="35"/>
      <c r="HZQ55" s="35"/>
      <c r="HZR55" s="35"/>
      <c r="HZS55" s="35"/>
      <c r="HZT55" s="35"/>
      <c r="HZU55" s="35"/>
      <c r="HZV55" s="35"/>
      <c r="HZW55" s="35"/>
      <c r="HZX55" s="35"/>
      <c r="HZY55" s="35"/>
      <c r="HZZ55" s="35"/>
      <c r="IAA55" s="35"/>
      <c r="IAB55" s="35"/>
      <c r="IAC55" s="35"/>
      <c r="IAD55" s="35"/>
      <c r="IAE55" s="35"/>
      <c r="IAF55" s="35"/>
      <c r="IAG55" s="35"/>
      <c r="IAH55" s="35"/>
      <c r="IAI55" s="35"/>
      <c r="IAJ55" s="35"/>
      <c r="IAK55" s="35"/>
      <c r="IAL55" s="35"/>
      <c r="IAM55" s="35"/>
      <c r="IAN55" s="35"/>
      <c r="IAO55" s="35"/>
      <c r="IAP55" s="35"/>
      <c r="IAQ55" s="35"/>
      <c r="IAR55" s="35"/>
      <c r="IAS55" s="35"/>
      <c r="IAT55" s="35"/>
      <c r="IAU55" s="35"/>
      <c r="IAV55" s="35"/>
      <c r="IAW55" s="35"/>
      <c r="IAX55" s="35"/>
      <c r="IAY55" s="35"/>
      <c r="IAZ55" s="35"/>
      <c r="IBA55" s="35"/>
      <c r="IBB55" s="35"/>
      <c r="IBC55" s="35"/>
      <c r="IBD55" s="35"/>
      <c r="IBE55" s="35"/>
      <c r="IBF55" s="35"/>
      <c r="IBG55" s="35"/>
      <c r="IBH55" s="35"/>
      <c r="IBI55" s="35"/>
      <c r="IBJ55" s="35"/>
      <c r="IBK55" s="35"/>
      <c r="IBL55" s="35"/>
      <c r="IBM55" s="35"/>
      <c r="IBN55" s="35"/>
      <c r="IBO55" s="35"/>
      <c r="IBP55" s="35"/>
      <c r="IBQ55" s="35"/>
      <c r="IBR55" s="35"/>
      <c r="IBS55" s="35"/>
      <c r="IBT55" s="35"/>
      <c r="IBU55" s="35"/>
      <c r="IBV55" s="35"/>
      <c r="IBW55" s="35"/>
      <c r="IBX55" s="35"/>
      <c r="IBY55" s="35"/>
      <c r="IBZ55" s="35"/>
      <c r="ICA55" s="35"/>
      <c r="ICB55" s="35"/>
      <c r="ICC55" s="35"/>
      <c r="ICD55" s="35"/>
      <c r="ICE55" s="35"/>
      <c r="ICF55" s="35"/>
      <c r="ICG55" s="35"/>
      <c r="ICH55" s="35"/>
      <c r="ICI55" s="35"/>
      <c r="ICJ55" s="35"/>
      <c r="ICK55" s="35"/>
      <c r="ICL55" s="35"/>
      <c r="ICM55" s="35"/>
      <c r="ICN55" s="35"/>
      <c r="ICO55" s="35"/>
      <c r="ICP55" s="35"/>
      <c r="ICQ55" s="35"/>
      <c r="ICR55" s="35"/>
      <c r="ICS55" s="35"/>
      <c r="ICT55" s="35"/>
      <c r="ICU55" s="35"/>
      <c r="ICV55" s="35"/>
      <c r="ICW55" s="35"/>
      <c r="ICX55" s="35"/>
      <c r="ICY55" s="35"/>
      <c r="ICZ55" s="35"/>
      <c r="IDA55" s="35"/>
      <c r="IDB55" s="35"/>
      <c r="IDC55" s="35"/>
      <c r="IDD55" s="35"/>
      <c r="IDE55" s="35"/>
      <c r="IDF55" s="35"/>
      <c r="IDG55" s="35"/>
      <c r="IDH55" s="35"/>
      <c r="IDI55" s="35"/>
      <c r="IDJ55" s="35"/>
      <c r="IDK55" s="35"/>
      <c r="IDL55" s="35"/>
      <c r="IDM55" s="35"/>
      <c r="IDN55" s="35"/>
      <c r="IDO55" s="35"/>
      <c r="IDP55" s="35"/>
      <c r="IDQ55" s="35"/>
      <c r="IDR55" s="35"/>
      <c r="IDS55" s="35"/>
      <c r="IDT55" s="35"/>
      <c r="IDU55" s="35"/>
      <c r="IDV55" s="35"/>
      <c r="IDW55" s="35"/>
      <c r="IDX55" s="35"/>
      <c r="IDY55" s="35"/>
      <c r="IDZ55" s="35"/>
      <c r="IEA55" s="35"/>
      <c r="IEB55" s="35"/>
      <c r="IEC55" s="35"/>
      <c r="IED55" s="35"/>
      <c r="IEE55" s="35"/>
      <c r="IEF55" s="35"/>
      <c r="IEG55" s="35"/>
      <c r="IEH55" s="35"/>
      <c r="IEI55" s="35"/>
      <c r="IEJ55" s="35"/>
      <c r="IEK55" s="35"/>
      <c r="IEL55" s="35"/>
      <c r="IEM55" s="35"/>
      <c r="IEN55" s="35"/>
      <c r="IEO55" s="35"/>
      <c r="IEP55" s="35"/>
      <c r="IEQ55" s="35"/>
      <c r="IER55" s="35"/>
      <c r="IES55" s="35"/>
      <c r="IET55" s="35"/>
      <c r="IEU55" s="35"/>
      <c r="IEV55" s="35"/>
      <c r="IEW55" s="35"/>
      <c r="IEX55" s="35"/>
      <c r="IEY55" s="35"/>
      <c r="IEZ55" s="35"/>
      <c r="IFA55" s="35"/>
      <c r="IFB55" s="35"/>
      <c r="IFC55" s="35"/>
      <c r="IFD55" s="35"/>
      <c r="IFE55" s="35"/>
      <c r="IFF55" s="35"/>
      <c r="IFG55" s="35"/>
      <c r="IFH55" s="35"/>
      <c r="IFI55" s="35"/>
      <c r="IFJ55" s="35"/>
      <c r="IFK55" s="35"/>
      <c r="IFL55" s="35"/>
      <c r="IFM55" s="35"/>
      <c r="IFN55" s="35"/>
      <c r="IFO55" s="35"/>
      <c r="IFP55" s="35"/>
      <c r="IFQ55" s="35"/>
      <c r="IFR55" s="35"/>
      <c r="IFS55" s="35"/>
      <c r="IFT55" s="35"/>
      <c r="IFU55" s="35"/>
      <c r="IFV55" s="35"/>
      <c r="IFW55" s="35"/>
      <c r="IFX55" s="35"/>
      <c r="IFY55" s="35"/>
      <c r="IFZ55" s="35"/>
      <c r="IGA55" s="35"/>
      <c r="IGB55" s="35"/>
      <c r="IGC55" s="35"/>
      <c r="IGD55" s="35"/>
      <c r="IGE55" s="35"/>
      <c r="IGF55" s="35"/>
      <c r="IGG55" s="35"/>
      <c r="IGH55" s="35"/>
      <c r="IGI55" s="35"/>
      <c r="IGJ55" s="35"/>
      <c r="IGK55" s="35"/>
      <c r="IGL55" s="35"/>
      <c r="IGM55" s="35"/>
      <c r="IGN55" s="35"/>
      <c r="IGO55" s="35"/>
      <c r="IGP55" s="35"/>
      <c r="IGQ55" s="35"/>
      <c r="IGR55" s="35"/>
      <c r="IGS55" s="35"/>
      <c r="IGT55" s="35"/>
      <c r="IGU55" s="35"/>
      <c r="IGV55" s="35"/>
      <c r="IGW55" s="35"/>
      <c r="IGX55" s="35"/>
      <c r="IGY55" s="35"/>
      <c r="IGZ55" s="35"/>
      <c r="IHA55" s="35"/>
      <c r="IHB55" s="35"/>
      <c r="IHC55" s="35"/>
      <c r="IHD55" s="35"/>
      <c r="IHE55" s="35"/>
      <c r="IHF55" s="35"/>
      <c r="IHG55" s="35"/>
      <c r="IHH55" s="35"/>
      <c r="IHI55" s="35"/>
      <c r="IHJ55" s="35"/>
      <c r="IHK55" s="35"/>
      <c r="IHL55" s="35"/>
      <c r="IHM55" s="35"/>
      <c r="IHN55" s="35"/>
      <c r="IHO55" s="35"/>
      <c r="IHP55" s="35"/>
      <c r="IHQ55" s="35"/>
      <c r="IHR55" s="35"/>
      <c r="IHS55" s="35"/>
      <c r="IHT55" s="35"/>
      <c r="IHU55" s="35"/>
      <c r="IHV55" s="35"/>
      <c r="IHW55" s="35"/>
      <c r="IHX55" s="35"/>
      <c r="IHY55" s="35"/>
      <c r="IHZ55" s="35"/>
      <c r="IIA55" s="35"/>
      <c r="IIB55" s="35"/>
      <c r="IIC55" s="35"/>
      <c r="IID55" s="35"/>
      <c r="IIE55" s="35"/>
      <c r="IIF55" s="35"/>
      <c r="IIG55" s="35"/>
      <c r="IIH55" s="35"/>
      <c r="III55" s="35"/>
      <c r="IIJ55" s="35"/>
      <c r="IIK55" s="35"/>
      <c r="IIL55" s="35"/>
      <c r="IIM55" s="35"/>
      <c r="IIN55" s="35"/>
      <c r="IIO55" s="35"/>
      <c r="IIP55" s="35"/>
      <c r="IIQ55" s="35"/>
      <c r="IIR55" s="35"/>
      <c r="IIS55" s="35"/>
      <c r="IIT55" s="35"/>
      <c r="IIU55" s="35"/>
      <c r="IIV55" s="35"/>
      <c r="IIW55" s="35"/>
      <c r="IIX55" s="35"/>
      <c r="IIY55" s="35"/>
      <c r="IIZ55" s="35"/>
      <c r="IJA55" s="35"/>
      <c r="IJB55" s="35"/>
      <c r="IJC55" s="35"/>
      <c r="IJD55" s="35"/>
      <c r="IJE55" s="35"/>
      <c r="IJF55" s="35"/>
      <c r="IJG55" s="35"/>
      <c r="IJH55" s="35"/>
      <c r="IJI55" s="35"/>
      <c r="IJJ55" s="35"/>
      <c r="IJK55" s="35"/>
      <c r="IJL55" s="35"/>
      <c r="IJM55" s="35"/>
      <c r="IJN55" s="35"/>
      <c r="IJO55" s="35"/>
      <c r="IJP55" s="35"/>
      <c r="IJQ55" s="35"/>
      <c r="IJR55" s="35"/>
      <c r="IJS55" s="35"/>
      <c r="IJT55" s="35"/>
      <c r="IJU55" s="35"/>
      <c r="IJV55" s="35"/>
      <c r="IJW55" s="35"/>
      <c r="IJX55" s="35"/>
      <c r="IJY55" s="35"/>
      <c r="IJZ55" s="35"/>
      <c r="IKA55" s="35"/>
      <c r="IKB55" s="35"/>
      <c r="IKC55" s="35"/>
      <c r="IKD55" s="35"/>
      <c r="IKE55" s="35"/>
      <c r="IKF55" s="35"/>
      <c r="IKG55" s="35"/>
      <c r="IKH55" s="35"/>
      <c r="IKI55" s="35"/>
      <c r="IKJ55" s="35"/>
      <c r="IKK55" s="35"/>
      <c r="IKL55" s="35"/>
      <c r="IKM55" s="35"/>
      <c r="IKN55" s="35"/>
      <c r="IKO55" s="35"/>
      <c r="IKP55" s="35"/>
      <c r="IKQ55" s="35"/>
      <c r="IKR55" s="35"/>
      <c r="IKS55" s="35"/>
      <c r="IKT55" s="35"/>
      <c r="IKU55" s="35"/>
      <c r="IKV55" s="35"/>
      <c r="IKW55" s="35"/>
      <c r="IKX55" s="35"/>
      <c r="IKY55" s="35"/>
      <c r="IKZ55" s="35"/>
      <c r="ILA55" s="35"/>
      <c r="ILB55" s="35"/>
      <c r="ILC55" s="35"/>
      <c r="ILD55" s="35"/>
      <c r="ILE55" s="35"/>
      <c r="ILF55" s="35"/>
      <c r="ILG55" s="35"/>
      <c r="ILH55" s="35"/>
      <c r="ILI55" s="35"/>
      <c r="ILJ55" s="35"/>
      <c r="ILK55" s="35"/>
      <c r="ILL55" s="35"/>
      <c r="ILM55" s="35"/>
      <c r="ILN55" s="35"/>
      <c r="ILO55" s="35"/>
      <c r="ILP55" s="35"/>
      <c r="ILQ55" s="35"/>
      <c r="ILR55" s="35"/>
      <c r="ILS55" s="35"/>
      <c r="ILT55" s="35"/>
      <c r="ILU55" s="35"/>
      <c r="ILV55" s="35"/>
      <c r="ILW55" s="35"/>
      <c r="ILX55" s="35"/>
      <c r="ILY55" s="35"/>
      <c r="ILZ55" s="35"/>
      <c r="IMA55" s="35"/>
      <c r="IMB55" s="35"/>
      <c r="IMC55" s="35"/>
      <c r="IMD55" s="35"/>
      <c r="IME55" s="35"/>
      <c r="IMF55" s="35"/>
      <c r="IMG55" s="35"/>
      <c r="IMH55" s="35"/>
      <c r="IMI55" s="35"/>
      <c r="IMJ55" s="35"/>
      <c r="IMK55" s="35"/>
      <c r="IML55" s="35"/>
      <c r="IMM55" s="35"/>
      <c r="IMN55" s="35"/>
      <c r="IMO55" s="35"/>
      <c r="IMP55" s="35"/>
      <c r="IMQ55" s="35"/>
      <c r="IMR55" s="35"/>
      <c r="IMS55" s="35"/>
      <c r="IMT55" s="35"/>
      <c r="IMU55" s="35"/>
      <c r="IMV55" s="35"/>
      <c r="IMW55" s="35"/>
      <c r="IMX55" s="35"/>
      <c r="IMY55" s="35"/>
      <c r="IMZ55" s="35"/>
      <c r="INA55" s="35"/>
      <c r="INB55" s="35"/>
      <c r="INC55" s="35"/>
      <c r="IND55" s="35"/>
      <c r="INE55" s="35"/>
      <c r="INF55" s="35"/>
      <c r="ING55" s="35"/>
      <c r="INH55" s="35"/>
      <c r="INI55" s="35"/>
      <c r="INJ55" s="35"/>
      <c r="INK55" s="35"/>
      <c r="INL55" s="35"/>
      <c r="INM55" s="35"/>
      <c r="INN55" s="35"/>
      <c r="INO55" s="35"/>
      <c r="INP55" s="35"/>
      <c r="INQ55" s="35"/>
      <c r="INR55" s="35"/>
      <c r="INS55" s="35"/>
      <c r="INT55" s="35"/>
      <c r="INU55" s="35"/>
      <c r="INV55" s="35"/>
      <c r="INW55" s="35"/>
      <c r="INX55" s="35"/>
      <c r="INY55" s="35"/>
      <c r="INZ55" s="35"/>
      <c r="IOA55" s="35"/>
      <c r="IOB55" s="35"/>
      <c r="IOC55" s="35"/>
      <c r="IOD55" s="35"/>
      <c r="IOE55" s="35"/>
      <c r="IOF55" s="35"/>
      <c r="IOG55" s="35"/>
      <c r="IOH55" s="35"/>
      <c r="IOI55" s="35"/>
      <c r="IOJ55" s="35"/>
      <c r="IOK55" s="35"/>
      <c r="IOL55" s="35"/>
      <c r="IOM55" s="35"/>
      <c r="ION55" s="35"/>
      <c r="IOO55" s="35"/>
      <c r="IOP55" s="35"/>
      <c r="IOQ55" s="35"/>
      <c r="IOR55" s="35"/>
      <c r="IOS55" s="35"/>
      <c r="IOT55" s="35"/>
      <c r="IOU55" s="35"/>
      <c r="IOV55" s="35"/>
      <c r="IOW55" s="35"/>
      <c r="IOX55" s="35"/>
      <c r="IOY55" s="35"/>
      <c r="IOZ55" s="35"/>
      <c r="IPA55" s="35"/>
      <c r="IPB55" s="35"/>
      <c r="IPC55" s="35"/>
      <c r="IPD55" s="35"/>
      <c r="IPE55" s="35"/>
      <c r="IPF55" s="35"/>
      <c r="IPG55" s="35"/>
      <c r="IPH55" s="35"/>
      <c r="IPI55" s="35"/>
      <c r="IPJ55" s="35"/>
      <c r="IPK55" s="35"/>
      <c r="IPL55" s="35"/>
      <c r="IPM55" s="35"/>
      <c r="IPN55" s="35"/>
      <c r="IPO55" s="35"/>
      <c r="IPP55" s="35"/>
      <c r="IPQ55" s="35"/>
      <c r="IPR55" s="35"/>
      <c r="IPS55" s="35"/>
      <c r="IPT55" s="35"/>
      <c r="IPU55" s="35"/>
      <c r="IPV55" s="35"/>
      <c r="IPW55" s="35"/>
      <c r="IPX55" s="35"/>
      <c r="IPY55" s="35"/>
      <c r="IPZ55" s="35"/>
      <c r="IQA55" s="35"/>
      <c r="IQB55" s="35"/>
      <c r="IQC55" s="35"/>
      <c r="IQD55" s="35"/>
      <c r="IQE55" s="35"/>
      <c r="IQF55" s="35"/>
      <c r="IQG55" s="35"/>
      <c r="IQH55" s="35"/>
      <c r="IQI55" s="35"/>
      <c r="IQJ55" s="35"/>
      <c r="IQK55" s="35"/>
      <c r="IQL55" s="35"/>
      <c r="IQM55" s="35"/>
      <c r="IQN55" s="35"/>
      <c r="IQO55" s="35"/>
      <c r="IQP55" s="35"/>
      <c r="IQQ55" s="35"/>
      <c r="IQR55" s="35"/>
      <c r="IQS55" s="35"/>
      <c r="IQT55" s="35"/>
      <c r="IQU55" s="35"/>
      <c r="IQV55" s="35"/>
      <c r="IQW55" s="35"/>
      <c r="IQX55" s="35"/>
      <c r="IQY55" s="35"/>
      <c r="IQZ55" s="35"/>
      <c r="IRA55" s="35"/>
      <c r="IRB55" s="35"/>
      <c r="IRC55" s="35"/>
      <c r="IRD55" s="35"/>
      <c r="IRE55" s="35"/>
      <c r="IRF55" s="35"/>
      <c r="IRG55" s="35"/>
      <c r="IRH55" s="35"/>
      <c r="IRI55" s="35"/>
      <c r="IRJ55" s="35"/>
      <c r="IRK55" s="35"/>
      <c r="IRL55" s="35"/>
      <c r="IRM55" s="35"/>
      <c r="IRN55" s="35"/>
      <c r="IRO55" s="35"/>
      <c r="IRP55" s="35"/>
      <c r="IRQ55" s="35"/>
      <c r="IRR55" s="35"/>
      <c r="IRS55" s="35"/>
      <c r="IRT55" s="35"/>
      <c r="IRU55" s="35"/>
      <c r="IRV55" s="35"/>
      <c r="IRW55" s="35"/>
      <c r="IRX55" s="35"/>
      <c r="IRY55" s="35"/>
      <c r="IRZ55" s="35"/>
      <c r="ISA55" s="35"/>
      <c r="ISB55" s="35"/>
      <c r="ISC55" s="35"/>
      <c r="ISD55" s="35"/>
      <c r="ISE55" s="35"/>
      <c r="ISF55" s="35"/>
      <c r="ISG55" s="35"/>
      <c r="ISH55" s="35"/>
      <c r="ISI55" s="35"/>
      <c r="ISJ55" s="35"/>
      <c r="ISK55" s="35"/>
      <c r="ISL55" s="35"/>
      <c r="ISM55" s="35"/>
      <c r="ISN55" s="35"/>
      <c r="ISO55" s="35"/>
      <c r="ISP55" s="35"/>
      <c r="ISQ55" s="35"/>
      <c r="ISR55" s="35"/>
      <c r="ISS55" s="35"/>
      <c r="IST55" s="35"/>
      <c r="ISU55" s="35"/>
      <c r="ISV55" s="35"/>
      <c r="ISW55" s="35"/>
      <c r="ISX55" s="35"/>
      <c r="ISY55" s="35"/>
      <c r="ISZ55" s="35"/>
      <c r="ITA55" s="35"/>
      <c r="ITB55" s="35"/>
      <c r="ITC55" s="35"/>
      <c r="ITD55" s="35"/>
      <c r="ITE55" s="35"/>
      <c r="ITF55" s="35"/>
      <c r="ITG55" s="35"/>
      <c r="ITH55" s="35"/>
      <c r="ITI55" s="35"/>
      <c r="ITJ55" s="35"/>
      <c r="ITK55" s="35"/>
      <c r="ITL55" s="35"/>
      <c r="ITM55" s="35"/>
      <c r="ITN55" s="35"/>
      <c r="ITO55" s="35"/>
      <c r="ITP55" s="35"/>
      <c r="ITQ55" s="35"/>
      <c r="ITR55" s="35"/>
      <c r="ITS55" s="35"/>
      <c r="ITT55" s="35"/>
      <c r="ITU55" s="35"/>
      <c r="ITV55" s="35"/>
      <c r="ITW55" s="35"/>
      <c r="ITX55" s="35"/>
      <c r="ITY55" s="35"/>
      <c r="ITZ55" s="35"/>
      <c r="IUA55" s="35"/>
      <c r="IUB55" s="35"/>
      <c r="IUC55" s="35"/>
      <c r="IUD55" s="35"/>
      <c r="IUE55" s="35"/>
      <c r="IUF55" s="35"/>
      <c r="IUG55" s="35"/>
      <c r="IUH55" s="35"/>
      <c r="IUI55" s="35"/>
      <c r="IUJ55" s="35"/>
      <c r="IUK55" s="35"/>
      <c r="IUL55" s="35"/>
      <c r="IUM55" s="35"/>
      <c r="IUN55" s="35"/>
      <c r="IUO55" s="35"/>
      <c r="IUP55" s="35"/>
      <c r="IUQ55" s="35"/>
      <c r="IUR55" s="35"/>
      <c r="IUS55" s="35"/>
      <c r="IUT55" s="35"/>
      <c r="IUU55" s="35"/>
      <c r="IUV55" s="35"/>
      <c r="IUW55" s="35"/>
      <c r="IUX55" s="35"/>
      <c r="IUY55" s="35"/>
      <c r="IUZ55" s="35"/>
      <c r="IVA55" s="35"/>
      <c r="IVB55" s="35"/>
      <c r="IVC55" s="35"/>
      <c r="IVD55" s="35"/>
      <c r="IVE55" s="35"/>
      <c r="IVF55" s="35"/>
      <c r="IVG55" s="35"/>
      <c r="IVH55" s="35"/>
      <c r="IVI55" s="35"/>
      <c r="IVJ55" s="35"/>
      <c r="IVK55" s="35"/>
      <c r="IVL55" s="35"/>
      <c r="IVM55" s="35"/>
      <c r="IVN55" s="35"/>
      <c r="IVO55" s="35"/>
      <c r="IVP55" s="35"/>
      <c r="IVQ55" s="35"/>
      <c r="IVR55" s="35"/>
      <c r="IVS55" s="35"/>
      <c r="IVT55" s="35"/>
      <c r="IVU55" s="35"/>
      <c r="IVV55" s="35"/>
      <c r="IVW55" s="35"/>
      <c r="IVX55" s="35"/>
      <c r="IVY55" s="35"/>
      <c r="IVZ55" s="35"/>
      <c r="IWA55" s="35"/>
      <c r="IWB55" s="35"/>
      <c r="IWC55" s="35"/>
      <c r="IWD55" s="35"/>
      <c r="IWE55" s="35"/>
      <c r="IWF55" s="35"/>
      <c r="IWG55" s="35"/>
      <c r="IWH55" s="35"/>
      <c r="IWI55" s="35"/>
      <c r="IWJ55" s="35"/>
      <c r="IWK55" s="35"/>
      <c r="IWL55" s="35"/>
      <c r="IWM55" s="35"/>
      <c r="IWN55" s="35"/>
      <c r="IWO55" s="35"/>
      <c r="IWP55" s="35"/>
      <c r="IWQ55" s="35"/>
      <c r="IWR55" s="35"/>
      <c r="IWS55" s="35"/>
      <c r="IWT55" s="35"/>
      <c r="IWU55" s="35"/>
      <c r="IWV55" s="35"/>
      <c r="IWW55" s="35"/>
      <c r="IWX55" s="35"/>
      <c r="IWY55" s="35"/>
      <c r="IWZ55" s="35"/>
      <c r="IXA55" s="35"/>
      <c r="IXB55" s="35"/>
      <c r="IXC55" s="35"/>
      <c r="IXD55" s="35"/>
      <c r="IXE55" s="35"/>
      <c r="IXF55" s="35"/>
      <c r="IXG55" s="35"/>
      <c r="IXH55" s="35"/>
      <c r="IXI55" s="35"/>
      <c r="IXJ55" s="35"/>
      <c r="IXK55" s="35"/>
      <c r="IXL55" s="35"/>
      <c r="IXM55" s="35"/>
      <c r="IXN55" s="35"/>
      <c r="IXO55" s="35"/>
      <c r="IXP55" s="35"/>
      <c r="IXQ55" s="35"/>
      <c r="IXR55" s="35"/>
      <c r="IXS55" s="35"/>
      <c r="IXT55" s="35"/>
      <c r="IXU55" s="35"/>
      <c r="IXV55" s="35"/>
      <c r="IXW55" s="35"/>
      <c r="IXX55" s="35"/>
      <c r="IXY55" s="35"/>
      <c r="IXZ55" s="35"/>
      <c r="IYA55" s="35"/>
      <c r="IYB55" s="35"/>
      <c r="IYC55" s="35"/>
      <c r="IYD55" s="35"/>
      <c r="IYE55" s="35"/>
      <c r="IYF55" s="35"/>
      <c r="IYG55" s="35"/>
      <c r="IYH55" s="35"/>
      <c r="IYI55" s="35"/>
      <c r="IYJ55" s="35"/>
      <c r="IYK55" s="35"/>
      <c r="IYL55" s="35"/>
      <c r="IYM55" s="35"/>
      <c r="IYN55" s="35"/>
      <c r="IYO55" s="35"/>
      <c r="IYP55" s="35"/>
      <c r="IYQ55" s="35"/>
      <c r="IYR55" s="35"/>
      <c r="IYS55" s="35"/>
      <c r="IYT55" s="35"/>
      <c r="IYU55" s="35"/>
      <c r="IYV55" s="35"/>
      <c r="IYW55" s="35"/>
      <c r="IYX55" s="35"/>
      <c r="IYY55" s="35"/>
      <c r="IYZ55" s="35"/>
      <c r="IZA55" s="35"/>
      <c r="IZB55" s="35"/>
      <c r="IZC55" s="35"/>
      <c r="IZD55" s="35"/>
      <c r="IZE55" s="35"/>
      <c r="IZF55" s="35"/>
      <c r="IZG55" s="35"/>
      <c r="IZH55" s="35"/>
      <c r="IZI55" s="35"/>
      <c r="IZJ55" s="35"/>
      <c r="IZK55" s="35"/>
      <c r="IZL55" s="35"/>
      <c r="IZM55" s="35"/>
      <c r="IZN55" s="35"/>
      <c r="IZO55" s="35"/>
      <c r="IZP55" s="35"/>
      <c r="IZQ55" s="35"/>
      <c r="IZR55" s="35"/>
      <c r="IZS55" s="35"/>
      <c r="IZT55" s="35"/>
      <c r="IZU55" s="35"/>
      <c r="IZV55" s="35"/>
      <c r="IZW55" s="35"/>
      <c r="IZX55" s="35"/>
      <c r="IZY55" s="35"/>
      <c r="IZZ55" s="35"/>
      <c r="JAA55" s="35"/>
      <c r="JAB55" s="35"/>
      <c r="JAC55" s="35"/>
      <c r="JAD55" s="35"/>
      <c r="JAE55" s="35"/>
      <c r="JAF55" s="35"/>
      <c r="JAG55" s="35"/>
      <c r="JAH55" s="35"/>
      <c r="JAI55" s="35"/>
      <c r="JAJ55" s="35"/>
      <c r="JAK55" s="35"/>
      <c r="JAL55" s="35"/>
      <c r="JAM55" s="35"/>
      <c r="JAN55" s="35"/>
      <c r="JAO55" s="35"/>
      <c r="JAP55" s="35"/>
      <c r="JAQ55" s="35"/>
      <c r="JAR55" s="35"/>
      <c r="JAS55" s="35"/>
      <c r="JAT55" s="35"/>
      <c r="JAU55" s="35"/>
      <c r="JAV55" s="35"/>
      <c r="JAW55" s="35"/>
      <c r="JAX55" s="35"/>
      <c r="JAY55" s="35"/>
      <c r="JAZ55" s="35"/>
      <c r="JBA55" s="35"/>
      <c r="JBB55" s="35"/>
      <c r="JBC55" s="35"/>
      <c r="JBD55" s="35"/>
      <c r="JBE55" s="35"/>
      <c r="JBF55" s="35"/>
      <c r="JBG55" s="35"/>
      <c r="JBH55" s="35"/>
      <c r="JBI55" s="35"/>
      <c r="JBJ55" s="35"/>
      <c r="JBK55" s="35"/>
      <c r="JBL55" s="35"/>
      <c r="JBM55" s="35"/>
      <c r="JBN55" s="35"/>
      <c r="JBO55" s="35"/>
      <c r="JBP55" s="35"/>
      <c r="JBQ55" s="35"/>
      <c r="JBR55" s="35"/>
      <c r="JBS55" s="35"/>
      <c r="JBT55" s="35"/>
      <c r="JBU55" s="35"/>
      <c r="JBV55" s="35"/>
      <c r="JBW55" s="35"/>
      <c r="JBX55" s="35"/>
      <c r="JBY55" s="35"/>
      <c r="JBZ55" s="35"/>
      <c r="JCA55" s="35"/>
      <c r="JCB55" s="35"/>
      <c r="JCC55" s="35"/>
      <c r="JCD55" s="35"/>
      <c r="JCE55" s="35"/>
      <c r="JCF55" s="35"/>
      <c r="JCG55" s="35"/>
      <c r="JCH55" s="35"/>
      <c r="JCI55" s="35"/>
      <c r="JCJ55" s="35"/>
      <c r="JCK55" s="35"/>
      <c r="JCL55" s="35"/>
      <c r="JCM55" s="35"/>
      <c r="JCN55" s="35"/>
      <c r="JCO55" s="35"/>
      <c r="JCP55" s="35"/>
      <c r="JCQ55" s="35"/>
      <c r="JCR55" s="35"/>
      <c r="JCS55" s="35"/>
      <c r="JCT55" s="35"/>
      <c r="JCU55" s="35"/>
      <c r="JCV55" s="35"/>
      <c r="JCW55" s="35"/>
      <c r="JCX55" s="35"/>
      <c r="JCY55" s="35"/>
      <c r="JCZ55" s="35"/>
      <c r="JDA55" s="35"/>
      <c r="JDB55" s="35"/>
      <c r="JDC55" s="35"/>
      <c r="JDD55" s="35"/>
      <c r="JDE55" s="35"/>
      <c r="JDF55" s="35"/>
      <c r="JDG55" s="35"/>
      <c r="JDH55" s="35"/>
      <c r="JDI55" s="35"/>
      <c r="JDJ55" s="35"/>
      <c r="JDK55" s="35"/>
      <c r="JDL55" s="35"/>
      <c r="JDM55" s="35"/>
      <c r="JDN55" s="35"/>
      <c r="JDO55" s="35"/>
      <c r="JDP55" s="35"/>
      <c r="JDQ55" s="35"/>
      <c r="JDR55" s="35"/>
      <c r="JDS55" s="35"/>
      <c r="JDT55" s="35"/>
      <c r="JDU55" s="35"/>
      <c r="JDV55" s="35"/>
      <c r="JDW55" s="35"/>
      <c r="JDX55" s="35"/>
      <c r="JDY55" s="35"/>
      <c r="JDZ55" s="35"/>
      <c r="JEA55" s="35"/>
      <c r="JEB55" s="35"/>
      <c r="JEC55" s="35"/>
      <c r="JED55" s="35"/>
      <c r="JEE55" s="35"/>
      <c r="JEF55" s="35"/>
      <c r="JEG55" s="35"/>
      <c r="JEH55" s="35"/>
      <c r="JEI55" s="35"/>
      <c r="JEJ55" s="35"/>
      <c r="JEK55" s="35"/>
      <c r="JEL55" s="35"/>
      <c r="JEM55" s="35"/>
      <c r="JEN55" s="35"/>
      <c r="JEO55" s="35"/>
      <c r="JEP55" s="35"/>
      <c r="JEQ55" s="35"/>
      <c r="JER55" s="35"/>
      <c r="JES55" s="35"/>
      <c r="JET55" s="35"/>
      <c r="JEU55" s="35"/>
      <c r="JEV55" s="35"/>
      <c r="JEW55" s="35"/>
      <c r="JEX55" s="35"/>
      <c r="JEY55" s="35"/>
      <c r="JEZ55" s="35"/>
      <c r="JFA55" s="35"/>
      <c r="JFB55" s="35"/>
      <c r="JFC55" s="35"/>
      <c r="JFD55" s="35"/>
      <c r="JFE55" s="35"/>
      <c r="JFF55" s="35"/>
      <c r="JFG55" s="35"/>
      <c r="JFH55" s="35"/>
      <c r="JFI55" s="35"/>
      <c r="JFJ55" s="35"/>
      <c r="JFK55" s="35"/>
      <c r="JFL55" s="35"/>
      <c r="JFM55" s="35"/>
      <c r="JFN55" s="35"/>
      <c r="JFO55" s="35"/>
      <c r="JFP55" s="35"/>
      <c r="JFQ55" s="35"/>
      <c r="JFR55" s="35"/>
      <c r="JFS55" s="35"/>
      <c r="JFT55" s="35"/>
      <c r="JFU55" s="35"/>
      <c r="JFV55" s="35"/>
      <c r="JFW55" s="35"/>
      <c r="JFX55" s="35"/>
      <c r="JFY55" s="35"/>
      <c r="JFZ55" s="35"/>
      <c r="JGA55" s="35"/>
      <c r="JGB55" s="35"/>
      <c r="JGC55" s="35"/>
      <c r="JGD55" s="35"/>
      <c r="JGE55" s="35"/>
      <c r="JGF55" s="35"/>
      <c r="JGG55" s="35"/>
      <c r="JGH55" s="35"/>
      <c r="JGI55" s="35"/>
      <c r="JGJ55" s="35"/>
      <c r="JGK55" s="35"/>
      <c r="JGL55" s="35"/>
      <c r="JGM55" s="35"/>
      <c r="JGN55" s="35"/>
      <c r="JGO55" s="35"/>
      <c r="JGP55" s="35"/>
      <c r="JGQ55" s="35"/>
      <c r="JGR55" s="35"/>
      <c r="JGS55" s="35"/>
      <c r="JGT55" s="35"/>
      <c r="JGU55" s="35"/>
      <c r="JGV55" s="35"/>
      <c r="JGW55" s="35"/>
      <c r="JGX55" s="35"/>
      <c r="JGY55" s="35"/>
      <c r="JGZ55" s="35"/>
      <c r="JHA55" s="35"/>
      <c r="JHB55" s="35"/>
      <c r="JHC55" s="35"/>
      <c r="JHD55" s="35"/>
      <c r="JHE55" s="35"/>
      <c r="JHF55" s="35"/>
      <c r="JHG55" s="35"/>
      <c r="JHH55" s="35"/>
      <c r="JHI55" s="35"/>
      <c r="JHJ55" s="35"/>
      <c r="JHK55" s="35"/>
      <c r="JHL55" s="35"/>
      <c r="JHM55" s="35"/>
      <c r="JHN55" s="35"/>
      <c r="JHO55" s="35"/>
      <c r="JHP55" s="35"/>
      <c r="JHQ55" s="35"/>
      <c r="JHR55" s="35"/>
      <c r="JHS55" s="35"/>
      <c r="JHT55" s="35"/>
      <c r="JHU55" s="35"/>
      <c r="JHV55" s="35"/>
      <c r="JHW55" s="35"/>
      <c r="JHX55" s="35"/>
      <c r="JHY55" s="35"/>
      <c r="JHZ55" s="35"/>
      <c r="JIA55" s="35"/>
      <c r="JIB55" s="35"/>
      <c r="JIC55" s="35"/>
      <c r="JID55" s="35"/>
      <c r="JIE55" s="35"/>
      <c r="JIF55" s="35"/>
      <c r="JIG55" s="35"/>
      <c r="JIH55" s="35"/>
      <c r="JII55" s="35"/>
      <c r="JIJ55" s="35"/>
      <c r="JIK55" s="35"/>
      <c r="JIL55" s="35"/>
      <c r="JIM55" s="35"/>
      <c r="JIN55" s="35"/>
      <c r="JIO55" s="35"/>
      <c r="JIP55" s="35"/>
      <c r="JIQ55" s="35"/>
      <c r="JIR55" s="35"/>
      <c r="JIS55" s="35"/>
      <c r="JIT55" s="35"/>
      <c r="JIU55" s="35"/>
      <c r="JIV55" s="35"/>
      <c r="JIW55" s="35"/>
      <c r="JIX55" s="35"/>
      <c r="JIY55" s="35"/>
      <c r="JIZ55" s="35"/>
      <c r="JJA55" s="35"/>
      <c r="JJB55" s="35"/>
      <c r="JJC55" s="35"/>
      <c r="JJD55" s="35"/>
      <c r="JJE55" s="35"/>
      <c r="JJF55" s="35"/>
      <c r="JJG55" s="35"/>
      <c r="JJH55" s="35"/>
      <c r="JJI55" s="35"/>
      <c r="JJJ55" s="35"/>
      <c r="JJK55" s="35"/>
      <c r="JJL55" s="35"/>
      <c r="JJM55" s="35"/>
      <c r="JJN55" s="35"/>
      <c r="JJO55" s="35"/>
      <c r="JJP55" s="35"/>
      <c r="JJQ55" s="35"/>
      <c r="JJR55" s="35"/>
      <c r="JJS55" s="35"/>
      <c r="JJT55" s="35"/>
      <c r="JJU55" s="35"/>
      <c r="JJV55" s="35"/>
      <c r="JJW55" s="35"/>
      <c r="JJX55" s="35"/>
      <c r="JJY55" s="35"/>
      <c r="JJZ55" s="35"/>
      <c r="JKA55" s="35"/>
      <c r="JKB55" s="35"/>
      <c r="JKC55" s="35"/>
      <c r="JKD55" s="35"/>
      <c r="JKE55" s="35"/>
      <c r="JKF55" s="35"/>
      <c r="JKG55" s="35"/>
      <c r="JKH55" s="35"/>
      <c r="JKI55" s="35"/>
      <c r="JKJ55" s="35"/>
      <c r="JKK55" s="35"/>
      <c r="JKL55" s="35"/>
      <c r="JKM55" s="35"/>
      <c r="JKN55" s="35"/>
      <c r="JKO55" s="35"/>
      <c r="JKP55" s="35"/>
      <c r="JKQ55" s="35"/>
      <c r="JKR55" s="35"/>
      <c r="JKS55" s="35"/>
      <c r="JKT55" s="35"/>
      <c r="JKU55" s="35"/>
      <c r="JKV55" s="35"/>
      <c r="JKW55" s="35"/>
      <c r="JKX55" s="35"/>
      <c r="JKY55" s="35"/>
      <c r="JKZ55" s="35"/>
      <c r="JLA55" s="35"/>
      <c r="JLB55" s="35"/>
      <c r="JLC55" s="35"/>
      <c r="JLD55" s="35"/>
      <c r="JLE55" s="35"/>
      <c r="JLF55" s="35"/>
      <c r="JLG55" s="35"/>
      <c r="JLH55" s="35"/>
      <c r="JLI55" s="35"/>
      <c r="JLJ55" s="35"/>
      <c r="JLK55" s="35"/>
      <c r="JLL55" s="35"/>
      <c r="JLM55" s="35"/>
      <c r="JLN55" s="35"/>
      <c r="JLO55" s="35"/>
      <c r="JLP55" s="35"/>
      <c r="JLQ55" s="35"/>
      <c r="JLR55" s="35"/>
      <c r="JLS55" s="35"/>
      <c r="JLT55" s="35"/>
      <c r="JLU55" s="35"/>
      <c r="JLV55" s="35"/>
      <c r="JLW55" s="35"/>
      <c r="JLX55" s="35"/>
      <c r="JLY55" s="35"/>
      <c r="JLZ55" s="35"/>
      <c r="JMA55" s="35"/>
      <c r="JMB55" s="35"/>
      <c r="JMC55" s="35"/>
      <c r="JMD55" s="35"/>
      <c r="JME55" s="35"/>
      <c r="JMF55" s="35"/>
      <c r="JMG55" s="35"/>
      <c r="JMH55" s="35"/>
      <c r="JMI55" s="35"/>
      <c r="JMJ55" s="35"/>
      <c r="JMK55" s="35"/>
      <c r="JML55" s="35"/>
      <c r="JMM55" s="35"/>
      <c r="JMN55" s="35"/>
      <c r="JMO55" s="35"/>
      <c r="JMP55" s="35"/>
      <c r="JMQ55" s="35"/>
      <c r="JMR55" s="35"/>
      <c r="JMS55" s="35"/>
      <c r="JMT55" s="35"/>
      <c r="JMU55" s="35"/>
      <c r="JMV55" s="35"/>
      <c r="JMW55" s="35"/>
      <c r="JMX55" s="35"/>
      <c r="JMY55" s="35"/>
      <c r="JMZ55" s="35"/>
      <c r="JNA55" s="35"/>
      <c r="JNB55" s="35"/>
      <c r="JNC55" s="35"/>
      <c r="JND55" s="35"/>
      <c r="JNE55" s="35"/>
      <c r="JNF55" s="35"/>
      <c r="JNG55" s="35"/>
      <c r="JNH55" s="35"/>
      <c r="JNI55" s="35"/>
      <c r="JNJ55" s="35"/>
      <c r="JNK55" s="35"/>
      <c r="JNL55" s="35"/>
      <c r="JNM55" s="35"/>
      <c r="JNN55" s="35"/>
      <c r="JNO55" s="35"/>
      <c r="JNP55" s="35"/>
      <c r="JNQ55" s="35"/>
      <c r="JNR55" s="35"/>
      <c r="JNS55" s="35"/>
      <c r="JNT55" s="35"/>
      <c r="JNU55" s="35"/>
      <c r="JNV55" s="35"/>
      <c r="JNW55" s="35"/>
      <c r="JNX55" s="35"/>
      <c r="JNY55" s="35"/>
      <c r="JNZ55" s="35"/>
      <c r="JOA55" s="35"/>
      <c r="JOB55" s="35"/>
      <c r="JOC55" s="35"/>
      <c r="JOD55" s="35"/>
      <c r="JOE55" s="35"/>
      <c r="JOF55" s="35"/>
      <c r="JOG55" s="35"/>
      <c r="JOH55" s="35"/>
      <c r="JOI55" s="35"/>
      <c r="JOJ55" s="35"/>
      <c r="JOK55" s="35"/>
      <c r="JOL55" s="35"/>
      <c r="JOM55" s="35"/>
      <c r="JON55" s="35"/>
      <c r="JOO55" s="35"/>
      <c r="JOP55" s="35"/>
      <c r="JOQ55" s="35"/>
      <c r="JOR55" s="35"/>
      <c r="JOS55" s="35"/>
      <c r="JOT55" s="35"/>
      <c r="JOU55" s="35"/>
      <c r="JOV55" s="35"/>
      <c r="JOW55" s="35"/>
      <c r="JOX55" s="35"/>
      <c r="JOY55" s="35"/>
      <c r="JOZ55" s="35"/>
      <c r="JPA55" s="35"/>
      <c r="JPB55" s="35"/>
      <c r="JPC55" s="35"/>
      <c r="JPD55" s="35"/>
      <c r="JPE55" s="35"/>
      <c r="JPF55" s="35"/>
      <c r="JPG55" s="35"/>
      <c r="JPH55" s="35"/>
      <c r="JPI55" s="35"/>
      <c r="JPJ55" s="35"/>
      <c r="JPK55" s="35"/>
      <c r="JPL55" s="35"/>
      <c r="JPM55" s="35"/>
      <c r="JPN55" s="35"/>
      <c r="JPO55" s="35"/>
      <c r="JPP55" s="35"/>
      <c r="JPQ55" s="35"/>
      <c r="JPR55" s="35"/>
      <c r="JPS55" s="35"/>
      <c r="JPT55" s="35"/>
      <c r="JPU55" s="35"/>
      <c r="JPV55" s="35"/>
      <c r="JPW55" s="35"/>
      <c r="JPX55" s="35"/>
      <c r="JPY55" s="35"/>
      <c r="JPZ55" s="35"/>
      <c r="JQA55" s="35"/>
      <c r="JQB55" s="35"/>
      <c r="JQC55" s="35"/>
      <c r="JQD55" s="35"/>
      <c r="JQE55" s="35"/>
      <c r="JQF55" s="35"/>
      <c r="JQG55" s="35"/>
      <c r="JQH55" s="35"/>
      <c r="JQI55" s="35"/>
      <c r="JQJ55" s="35"/>
      <c r="JQK55" s="35"/>
      <c r="JQL55" s="35"/>
      <c r="JQM55" s="35"/>
      <c r="JQN55" s="35"/>
      <c r="JQO55" s="35"/>
      <c r="JQP55" s="35"/>
      <c r="JQQ55" s="35"/>
      <c r="JQR55" s="35"/>
      <c r="JQS55" s="35"/>
      <c r="JQT55" s="35"/>
      <c r="JQU55" s="35"/>
      <c r="JQV55" s="35"/>
      <c r="JQW55" s="35"/>
      <c r="JQX55" s="35"/>
      <c r="JQY55" s="35"/>
      <c r="JQZ55" s="35"/>
      <c r="JRA55" s="35"/>
      <c r="JRB55" s="35"/>
      <c r="JRC55" s="35"/>
      <c r="JRD55" s="35"/>
      <c r="JRE55" s="35"/>
      <c r="JRF55" s="35"/>
      <c r="JRG55" s="35"/>
      <c r="JRH55" s="35"/>
      <c r="JRI55" s="35"/>
      <c r="JRJ55" s="35"/>
      <c r="JRK55" s="35"/>
      <c r="JRL55" s="35"/>
      <c r="JRM55" s="35"/>
      <c r="JRN55" s="35"/>
      <c r="JRO55" s="35"/>
      <c r="JRP55" s="35"/>
      <c r="JRQ55" s="35"/>
      <c r="JRR55" s="35"/>
      <c r="JRS55" s="35"/>
      <c r="JRT55" s="35"/>
      <c r="JRU55" s="35"/>
      <c r="JRV55" s="35"/>
      <c r="JRW55" s="35"/>
      <c r="JRX55" s="35"/>
      <c r="JRY55" s="35"/>
      <c r="JRZ55" s="35"/>
      <c r="JSA55" s="35"/>
      <c r="JSB55" s="35"/>
      <c r="JSC55" s="35"/>
      <c r="JSD55" s="35"/>
      <c r="JSE55" s="35"/>
      <c r="JSF55" s="35"/>
      <c r="JSG55" s="35"/>
      <c r="JSH55" s="35"/>
      <c r="JSI55" s="35"/>
      <c r="JSJ55" s="35"/>
      <c r="JSK55" s="35"/>
      <c r="JSL55" s="35"/>
      <c r="JSM55" s="35"/>
      <c r="JSN55" s="35"/>
      <c r="JSO55" s="35"/>
      <c r="JSP55" s="35"/>
      <c r="JSQ55" s="35"/>
      <c r="JSR55" s="35"/>
      <c r="JSS55" s="35"/>
      <c r="JST55" s="35"/>
      <c r="JSU55" s="35"/>
      <c r="JSV55" s="35"/>
      <c r="JSW55" s="35"/>
      <c r="JSX55" s="35"/>
      <c r="JSY55" s="35"/>
      <c r="JSZ55" s="35"/>
      <c r="JTA55" s="35"/>
      <c r="JTB55" s="35"/>
      <c r="JTC55" s="35"/>
      <c r="JTD55" s="35"/>
      <c r="JTE55" s="35"/>
      <c r="JTF55" s="35"/>
      <c r="JTG55" s="35"/>
      <c r="JTH55" s="35"/>
      <c r="JTI55" s="35"/>
      <c r="JTJ55" s="35"/>
      <c r="JTK55" s="35"/>
      <c r="JTL55" s="35"/>
      <c r="JTM55" s="35"/>
      <c r="JTN55" s="35"/>
      <c r="JTO55" s="35"/>
      <c r="JTP55" s="35"/>
      <c r="JTQ55" s="35"/>
      <c r="JTR55" s="35"/>
      <c r="JTS55" s="35"/>
      <c r="JTT55" s="35"/>
      <c r="JTU55" s="35"/>
      <c r="JTV55" s="35"/>
      <c r="JTW55" s="35"/>
      <c r="JTX55" s="35"/>
      <c r="JTY55" s="35"/>
      <c r="JTZ55" s="35"/>
      <c r="JUA55" s="35"/>
      <c r="JUB55" s="35"/>
      <c r="JUC55" s="35"/>
      <c r="JUD55" s="35"/>
      <c r="JUE55" s="35"/>
      <c r="JUF55" s="35"/>
      <c r="JUG55" s="35"/>
      <c r="JUH55" s="35"/>
      <c r="JUI55" s="35"/>
      <c r="JUJ55" s="35"/>
      <c r="JUK55" s="35"/>
      <c r="JUL55" s="35"/>
      <c r="JUM55" s="35"/>
      <c r="JUN55" s="35"/>
      <c r="JUO55" s="35"/>
      <c r="JUP55" s="35"/>
      <c r="JUQ55" s="35"/>
      <c r="JUR55" s="35"/>
      <c r="JUS55" s="35"/>
      <c r="JUT55" s="35"/>
      <c r="JUU55" s="35"/>
      <c r="JUV55" s="35"/>
      <c r="JUW55" s="35"/>
      <c r="JUX55" s="35"/>
      <c r="JUY55" s="35"/>
      <c r="JUZ55" s="35"/>
      <c r="JVA55" s="35"/>
      <c r="JVB55" s="35"/>
      <c r="JVC55" s="35"/>
      <c r="JVD55" s="35"/>
      <c r="JVE55" s="35"/>
      <c r="JVF55" s="35"/>
      <c r="JVG55" s="35"/>
      <c r="JVH55" s="35"/>
      <c r="JVI55" s="35"/>
      <c r="JVJ55" s="35"/>
      <c r="JVK55" s="35"/>
      <c r="JVL55" s="35"/>
      <c r="JVM55" s="35"/>
      <c r="JVN55" s="35"/>
      <c r="JVO55" s="35"/>
      <c r="JVP55" s="35"/>
      <c r="JVQ55" s="35"/>
      <c r="JVR55" s="35"/>
      <c r="JVS55" s="35"/>
      <c r="JVT55" s="35"/>
      <c r="JVU55" s="35"/>
      <c r="JVV55" s="35"/>
      <c r="JVW55" s="35"/>
      <c r="JVX55" s="35"/>
      <c r="JVY55" s="35"/>
      <c r="JVZ55" s="35"/>
      <c r="JWA55" s="35"/>
      <c r="JWB55" s="35"/>
      <c r="JWC55" s="35"/>
      <c r="JWD55" s="35"/>
      <c r="JWE55" s="35"/>
      <c r="JWF55" s="35"/>
      <c r="JWG55" s="35"/>
      <c r="JWH55" s="35"/>
      <c r="JWI55" s="35"/>
      <c r="JWJ55" s="35"/>
      <c r="JWK55" s="35"/>
      <c r="JWL55" s="35"/>
      <c r="JWM55" s="35"/>
      <c r="JWN55" s="35"/>
      <c r="JWO55" s="35"/>
      <c r="JWP55" s="35"/>
      <c r="JWQ55" s="35"/>
      <c r="JWR55" s="35"/>
      <c r="JWS55" s="35"/>
      <c r="JWT55" s="35"/>
      <c r="JWU55" s="35"/>
      <c r="JWV55" s="35"/>
      <c r="JWW55" s="35"/>
      <c r="JWX55" s="35"/>
      <c r="JWY55" s="35"/>
      <c r="JWZ55" s="35"/>
      <c r="JXA55" s="35"/>
      <c r="JXB55" s="35"/>
      <c r="JXC55" s="35"/>
      <c r="JXD55" s="35"/>
      <c r="JXE55" s="35"/>
      <c r="JXF55" s="35"/>
      <c r="JXG55" s="35"/>
      <c r="JXH55" s="35"/>
      <c r="JXI55" s="35"/>
      <c r="JXJ55" s="35"/>
      <c r="JXK55" s="35"/>
      <c r="JXL55" s="35"/>
      <c r="JXM55" s="35"/>
      <c r="JXN55" s="35"/>
      <c r="JXO55" s="35"/>
      <c r="JXP55" s="35"/>
      <c r="JXQ55" s="35"/>
      <c r="JXR55" s="35"/>
      <c r="JXS55" s="35"/>
      <c r="JXT55" s="35"/>
      <c r="JXU55" s="35"/>
      <c r="JXV55" s="35"/>
      <c r="JXW55" s="35"/>
      <c r="JXX55" s="35"/>
      <c r="JXY55" s="35"/>
      <c r="JXZ55" s="35"/>
      <c r="JYA55" s="35"/>
      <c r="JYB55" s="35"/>
      <c r="JYC55" s="35"/>
      <c r="JYD55" s="35"/>
      <c r="JYE55" s="35"/>
      <c r="JYF55" s="35"/>
      <c r="JYG55" s="35"/>
      <c r="JYH55" s="35"/>
      <c r="JYI55" s="35"/>
      <c r="JYJ55" s="35"/>
      <c r="JYK55" s="35"/>
      <c r="JYL55" s="35"/>
      <c r="JYM55" s="35"/>
      <c r="JYN55" s="35"/>
      <c r="JYO55" s="35"/>
      <c r="JYP55" s="35"/>
      <c r="JYQ55" s="35"/>
      <c r="JYR55" s="35"/>
      <c r="JYS55" s="35"/>
      <c r="JYT55" s="35"/>
      <c r="JYU55" s="35"/>
      <c r="JYV55" s="35"/>
      <c r="JYW55" s="35"/>
      <c r="JYX55" s="35"/>
      <c r="JYY55" s="35"/>
      <c r="JYZ55" s="35"/>
      <c r="JZA55" s="35"/>
      <c r="JZB55" s="35"/>
      <c r="JZC55" s="35"/>
      <c r="JZD55" s="35"/>
      <c r="JZE55" s="35"/>
      <c r="JZF55" s="35"/>
      <c r="JZG55" s="35"/>
      <c r="JZH55" s="35"/>
      <c r="JZI55" s="35"/>
      <c r="JZJ55" s="35"/>
      <c r="JZK55" s="35"/>
      <c r="JZL55" s="35"/>
      <c r="JZM55" s="35"/>
      <c r="JZN55" s="35"/>
      <c r="JZO55" s="35"/>
      <c r="JZP55" s="35"/>
      <c r="JZQ55" s="35"/>
      <c r="JZR55" s="35"/>
      <c r="JZS55" s="35"/>
      <c r="JZT55" s="35"/>
      <c r="JZU55" s="35"/>
      <c r="JZV55" s="35"/>
      <c r="JZW55" s="35"/>
      <c r="JZX55" s="35"/>
      <c r="JZY55" s="35"/>
      <c r="JZZ55" s="35"/>
      <c r="KAA55" s="35"/>
      <c r="KAB55" s="35"/>
      <c r="KAC55" s="35"/>
      <c r="KAD55" s="35"/>
      <c r="KAE55" s="35"/>
      <c r="KAF55" s="35"/>
      <c r="KAG55" s="35"/>
      <c r="KAH55" s="35"/>
      <c r="KAI55" s="35"/>
      <c r="KAJ55" s="35"/>
      <c r="KAK55" s="35"/>
      <c r="KAL55" s="35"/>
      <c r="KAM55" s="35"/>
      <c r="KAN55" s="35"/>
      <c r="KAO55" s="35"/>
      <c r="KAP55" s="35"/>
      <c r="KAQ55" s="35"/>
      <c r="KAR55" s="35"/>
      <c r="KAS55" s="35"/>
      <c r="KAT55" s="35"/>
      <c r="KAU55" s="35"/>
      <c r="KAV55" s="35"/>
      <c r="KAW55" s="35"/>
      <c r="KAX55" s="35"/>
      <c r="KAY55" s="35"/>
      <c r="KAZ55" s="35"/>
      <c r="KBA55" s="35"/>
      <c r="KBB55" s="35"/>
      <c r="KBC55" s="35"/>
      <c r="KBD55" s="35"/>
      <c r="KBE55" s="35"/>
      <c r="KBF55" s="35"/>
      <c r="KBG55" s="35"/>
      <c r="KBH55" s="35"/>
      <c r="KBI55" s="35"/>
      <c r="KBJ55" s="35"/>
      <c r="KBK55" s="35"/>
      <c r="KBL55" s="35"/>
      <c r="KBM55" s="35"/>
      <c r="KBN55" s="35"/>
      <c r="KBO55" s="35"/>
      <c r="KBP55" s="35"/>
      <c r="KBQ55" s="35"/>
      <c r="KBR55" s="35"/>
      <c r="KBS55" s="35"/>
      <c r="KBT55" s="35"/>
      <c r="KBU55" s="35"/>
      <c r="KBV55" s="35"/>
      <c r="KBW55" s="35"/>
      <c r="KBX55" s="35"/>
      <c r="KBY55" s="35"/>
      <c r="KBZ55" s="35"/>
      <c r="KCA55" s="35"/>
      <c r="KCB55" s="35"/>
      <c r="KCC55" s="35"/>
      <c r="KCD55" s="35"/>
      <c r="KCE55" s="35"/>
      <c r="KCF55" s="35"/>
      <c r="KCG55" s="35"/>
      <c r="KCH55" s="35"/>
      <c r="KCI55" s="35"/>
      <c r="KCJ55" s="35"/>
      <c r="KCK55" s="35"/>
      <c r="KCL55" s="35"/>
      <c r="KCM55" s="35"/>
      <c r="KCN55" s="35"/>
      <c r="KCO55" s="35"/>
      <c r="KCP55" s="35"/>
      <c r="KCQ55" s="35"/>
      <c r="KCR55" s="35"/>
      <c r="KCS55" s="35"/>
      <c r="KCT55" s="35"/>
      <c r="KCU55" s="35"/>
      <c r="KCV55" s="35"/>
      <c r="KCW55" s="35"/>
      <c r="KCX55" s="35"/>
      <c r="KCY55" s="35"/>
      <c r="KCZ55" s="35"/>
      <c r="KDA55" s="35"/>
      <c r="KDB55" s="35"/>
      <c r="KDC55" s="35"/>
      <c r="KDD55" s="35"/>
      <c r="KDE55" s="35"/>
      <c r="KDF55" s="35"/>
      <c r="KDG55" s="35"/>
      <c r="KDH55" s="35"/>
      <c r="KDI55" s="35"/>
      <c r="KDJ55" s="35"/>
      <c r="KDK55" s="35"/>
      <c r="KDL55" s="35"/>
      <c r="KDM55" s="35"/>
      <c r="KDN55" s="35"/>
      <c r="KDO55" s="35"/>
      <c r="KDP55" s="35"/>
      <c r="KDQ55" s="35"/>
      <c r="KDR55" s="35"/>
      <c r="KDS55" s="35"/>
      <c r="KDT55" s="35"/>
      <c r="KDU55" s="35"/>
      <c r="KDV55" s="35"/>
      <c r="KDW55" s="35"/>
      <c r="KDX55" s="35"/>
      <c r="KDY55" s="35"/>
      <c r="KDZ55" s="35"/>
      <c r="KEA55" s="35"/>
      <c r="KEB55" s="35"/>
      <c r="KEC55" s="35"/>
      <c r="KED55" s="35"/>
      <c r="KEE55" s="35"/>
      <c r="KEF55" s="35"/>
      <c r="KEG55" s="35"/>
      <c r="KEH55" s="35"/>
      <c r="KEI55" s="35"/>
      <c r="KEJ55" s="35"/>
      <c r="KEK55" s="35"/>
      <c r="KEL55" s="35"/>
      <c r="KEM55" s="35"/>
      <c r="KEN55" s="35"/>
      <c r="KEO55" s="35"/>
      <c r="KEP55" s="35"/>
      <c r="KEQ55" s="35"/>
      <c r="KER55" s="35"/>
      <c r="KES55" s="35"/>
      <c r="KET55" s="35"/>
      <c r="KEU55" s="35"/>
      <c r="KEV55" s="35"/>
      <c r="KEW55" s="35"/>
      <c r="KEX55" s="35"/>
      <c r="KEY55" s="35"/>
      <c r="KEZ55" s="35"/>
      <c r="KFA55" s="35"/>
      <c r="KFB55" s="35"/>
      <c r="KFC55" s="35"/>
      <c r="KFD55" s="35"/>
      <c r="KFE55" s="35"/>
      <c r="KFF55" s="35"/>
      <c r="KFG55" s="35"/>
      <c r="KFH55" s="35"/>
      <c r="KFI55" s="35"/>
      <c r="KFJ55" s="35"/>
      <c r="KFK55" s="35"/>
      <c r="KFL55" s="35"/>
      <c r="KFM55" s="35"/>
      <c r="KFN55" s="35"/>
      <c r="KFO55" s="35"/>
      <c r="KFP55" s="35"/>
      <c r="KFQ55" s="35"/>
      <c r="KFR55" s="35"/>
      <c r="KFS55" s="35"/>
      <c r="KFT55" s="35"/>
      <c r="KFU55" s="35"/>
      <c r="KFV55" s="35"/>
      <c r="KFW55" s="35"/>
      <c r="KFX55" s="35"/>
      <c r="KFY55" s="35"/>
      <c r="KFZ55" s="35"/>
      <c r="KGA55" s="35"/>
      <c r="KGB55" s="35"/>
      <c r="KGC55" s="35"/>
      <c r="KGD55" s="35"/>
      <c r="KGE55" s="35"/>
      <c r="KGF55" s="35"/>
      <c r="KGG55" s="35"/>
      <c r="KGH55" s="35"/>
      <c r="KGI55" s="35"/>
      <c r="KGJ55" s="35"/>
      <c r="KGK55" s="35"/>
      <c r="KGL55" s="35"/>
      <c r="KGM55" s="35"/>
      <c r="KGN55" s="35"/>
      <c r="KGO55" s="35"/>
      <c r="KGP55" s="35"/>
      <c r="KGQ55" s="35"/>
      <c r="KGR55" s="35"/>
      <c r="KGS55" s="35"/>
      <c r="KGT55" s="35"/>
      <c r="KGU55" s="35"/>
      <c r="KGV55" s="35"/>
      <c r="KGW55" s="35"/>
      <c r="KGX55" s="35"/>
      <c r="KGY55" s="35"/>
      <c r="KGZ55" s="35"/>
      <c r="KHA55" s="35"/>
      <c r="KHB55" s="35"/>
      <c r="KHC55" s="35"/>
      <c r="KHD55" s="35"/>
      <c r="KHE55" s="35"/>
      <c r="KHF55" s="35"/>
      <c r="KHG55" s="35"/>
      <c r="KHH55" s="35"/>
      <c r="KHI55" s="35"/>
      <c r="KHJ55" s="35"/>
      <c r="KHK55" s="35"/>
      <c r="KHL55" s="35"/>
      <c r="KHM55" s="35"/>
      <c r="KHN55" s="35"/>
      <c r="KHO55" s="35"/>
      <c r="KHP55" s="35"/>
      <c r="KHQ55" s="35"/>
      <c r="KHR55" s="35"/>
      <c r="KHS55" s="35"/>
      <c r="KHT55" s="35"/>
      <c r="KHU55" s="35"/>
      <c r="KHV55" s="35"/>
      <c r="KHW55" s="35"/>
      <c r="KHX55" s="35"/>
      <c r="KHY55" s="35"/>
      <c r="KHZ55" s="35"/>
      <c r="KIA55" s="35"/>
      <c r="KIB55" s="35"/>
      <c r="KIC55" s="35"/>
      <c r="KID55" s="35"/>
      <c r="KIE55" s="35"/>
      <c r="KIF55" s="35"/>
      <c r="KIG55" s="35"/>
      <c r="KIH55" s="35"/>
      <c r="KII55" s="35"/>
      <c r="KIJ55" s="35"/>
      <c r="KIK55" s="35"/>
      <c r="KIL55" s="35"/>
      <c r="KIM55" s="35"/>
      <c r="KIN55" s="35"/>
      <c r="KIO55" s="35"/>
      <c r="KIP55" s="35"/>
      <c r="KIQ55" s="35"/>
      <c r="KIR55" s="35"/>
      <c r="KIS55" s="35"/>
      <c r="KIT55" s="35"/>
      <c r="KIU55" s="35"/>
      <c r="KIV55" s="35"/>
      <c r="KIW55" s="35"/>
      <c r="KIX55" s="35"/>
      <c r="KIY55" s="35"/>
      <c r="KIZ55" s="35"/>
      <c r="KJA55" s="35"/>
      <c r="KJB55" s="35"/>
      <c r="KJC55" s="35"/>
      <c r="KJD55" s="35"/>
      <c r="KJE55" s="35"/>
      <c r="KJF55" s="35"/>
      <c r="KJG55" s="35"/>
      <c r="KJH55" s="35"/>
      <c r="KJI55" s="35"/>
      <c r="KJJ55" s="35"/>
      <c r="KJK55" s="35"/>
      <c r="KJL55" s="35"/>
      <c r="KJM55" s="35"/>
      <c r="KJN55" s="35"/>
      <c r="KJO55" s="35"/>
      <c r="KJP55" s="35"/>
      <c r="KJQ55" s="35"/>
      <c r="KJR55" s="35"/>
      <c r="KJS55" s="35"/>
      <c r="KJT55" s="35"/>
      <c r="KJU55" s="35"/>
      <c r="KJV55" s="35"/>
      <c r="KJW55" s="35"/>
      <c r="KJX55" s="35"/>
      <c r="KJY55" s="35"/>
      <c r="KJZ55" s="35"/>
      <c r="KKA55" s="35"/>
      <c r="KKB55" s="35"/>
      <c r="KKC55" s="35"/>
      <c r="KKD55" s="35"/>
      <c r="KKE55" s="35"/>
      <c r="KKF55" s="35"/>
      <c r="KKG55" s="35"/>
      <c r="KKH55" s="35"/>
      <c r="KKI55" s="35"/>
      <c r="KKJ55" s="35"/>
      <c r="KKK55" s="35"/>
      <c r="KKL55" s="35"/>
      <c r="KKM55" s="35"/>
      <c r="KKN55" s="35"/>
      <c r="KKO55" s="35"/>
      <c r="KKP55" s="35"/>
      <c r="KKQ55" s="35"/>
      <c r="KKR55" s="35"/>
      <c r="KKS55" s="35"/>
      <c r="KKT55" s="35"/>
      <c r="KKU55" s="35"/>
      <c r="KKV55" s="35"/>
      <c r="KKW55" s="35"/>
      <c r="KKX55" s="35"/>
      <c r="KKY55" s="35"/>
      <c r="KKZ55" s="35"/>
      <c r="KLA55" s="35"/>
      <c r="KLB55" s="35"/>
      <c r="KLC55" s="35"/>
      <c r="KLD55" s="35"/>
      <c r="KLE55" s="35"/>
      <c r="KLF55" s="35"/>
      <c r="KLG55" s="35"/>
      <c r="KLH55" s="35"/>
      <c r="KLI55" s="35"/>
      <c r="KLJ55" s="35"/>
      <c r="KLK55" s="35"/>
      <c r="KLL55" s="35"/>
      <c r="KLM55" s="35"/>
      <c r="KLN55" s="35"/>
      <c r="KLO55" s="35"/>
      <c r="KLP55" s="35"/>
      <c r="KLQ55" s="35"/>
      <c r="KLR55" s="35"/>
      <c r="KLS55" s="35"/>
      <c r="KLT55" s="35"/>
      <c r="KLU55" s="35"/>
      <c r="KLV55" s="35"/>
      <c r="KLW55" s="35"/>
      <c r="KLX55" s="35"/>
      <c r="KLY55" s="35"/>
      <c r="KLZ55" s="35"/>
      <c r="KMA55" s="35"/>
      <c r="KMB55" s="35"/>
      <c r="KMC55" s="35"/>
      <c r="KMD55" s="35"/>
      <c r="KME55" s="35"/>
      <c r="KMF55" s="35"/>
      <c r="KMG55" s="35"/>
      <c r="KMH55" s="35"/>
      <c r="KMI55" s="35"/>
      <c r="KMJ55" s="35"/>
      <c r="KMK55" s="35"/>
      <c r="KML55" s="35"/>
      <c r="KMM55" s="35"/>
      <c r="KMN55" s="35"/>
      <c r="KMO55" s="35"/>
      <c r="KMP55" s="35"/>
      <c r="KMQ55" s="35"/>
      <c r="KMR55" s="35"/>
      <c r="KMS55" s="35"/>
      <c r="KMT55" s="35"/>
      <c r="KMU55" s="35"/>
      <c r="KMV55" s="35"/>
      <c r="KMW55" s="35"/>
      <c r="KMX55" s="35"/>
      <c r="KMY55" s="35"/>
      <c r="KMZ55" s="35"/>
      <c r="KNA55" s="35"/>
      <c r="KNB55" s="35"/>
      <c r="KNC55" s="35"/>
      <c r="KND55" s="35"/>
      <c r="KNE55" s="35"/>
      <c r="KNF55" s="35"/>
      <c r="KNG55" s="35"/>
      <c r="KNH55" s="35"/>
      <c r="KNI55" s="35"/>
      <c r="KNJ55" s="35"/>
      <c r="KNK55" s="35"/>
      <c r="KNL55" s="35"/>
      <c r="KNM55" s="35"/>
      <c r="KNN55" s="35"/>
      <c r="KNO55" s="35"/>
      <c r="KNP55" s="35"/>
      <c r="KNQ55" s="35"/>
      <c r="KNR55" s="35"/>
      <c r="KNS55" s="35"/>
      <c r="KNT55" s="35"/>
      <c r="KNU55" s="35"/>
      <c r="KNV55" s="35"/>
      <c r="KNW55" s="35"/>
      <c r="KNX55" s="35"/>
      <c r="KNY55" s="35"/>
      <c r="KNZ55" s="35"/>
      <c r="KOA55" s="35"/>
      <c r="KOB55" s="35"/>
      <c r="KOC55" s="35"/>
      <c r="KOD55" s="35"/>
      <c r="KOE55" s="35"/>
      <c r="KOF55" s="35"/>
      <c r="KOG55" s="35"/>
      <c r="KOH55" s="35"/>
      <c r="KOI55" s="35"/>
      <c r="KOJ55" s="35"/>
      <c r="KOK55" s="35"/>
      <c r="KOL55" s="35"/>
      <c r="KOM55" s="35"/>
      <c r="KON55" s="35"/>
      <c r="KOO55" s="35"/>
      <c r="KOP55" s="35"/>
      <c r="KOQ55" s="35"/>
      <c r="KOR55" s="35"/>
      <c r="KOS55" s="35"/>
      <c r="KOT55" s="35"/>
      <c r="KOU55" s="35"/>
      <c r="KOV55" s="35"/>
      <c r="KOW55" s="35"/>
      <c r="KOX55" s="35"/>
      <c r="KOY55" s="35"/>
      <c r="KOZ55" s="35"/>
      <c r="KPA55" s="35"/>
      <c r="KPB55" s="35"/>
      <c r="KPC55" s="35"/>
      <c r="KPD55" s="35"/>
      <c r="KPE55" s="35"/>
      <c r="KPF55" s="35"/>
      <c r="KPG55" s="35"/>
      <c r="KPH55" s="35"/>
      <c r="KPI55" s="35"/>
      <c r="KPJ55" s="35"/>
      <c r="KPK55" s="35"/>
      <c r="KPL55" s="35"/>
      <c r="KPM55" s="35"/>
      <c r="KPN55" s="35"/>
      <c r="KPO55" s="35"/>
      <c r="KPP55" s="35"/>
      <c r="KPQ55" s="35"/>
      <c r="KPR55" s="35"/>
      <c r="KPS55" s="35"/>
      <c r="KPT55" s="35"/>
      <c r="KPU55" s="35"/>
      <c r="KPV55" s="35"/>
      <c r="KPW55" s="35"/>
      <c r="KPX55" s="35"/>
      <c r="KPY55" s="35"/>
      <c r="KPZ55" s="35"/>
      <c r="KQA55" s="35"/>
      <c r="KQB55" s="35"/>
      <c r="KQC55" s="35"/>
      <c r="KQD55" s="35"/>
      <c r="KQE55" s="35"/>
      <c r="KQF55" s="35"/>
      <c r="KQG55" s="35"/>
      <c r="KQH55" s="35"/>
      <c r="KQI55" s="35"/>
      <c r="KQJ55" s="35"/>
      <c r="KQK55" s="35"/>
      <c r="KQL55" s="35"/>
      <c r="KQM55" s="35"/>
      <c r="KQN55" s="35"/>
      <c r="KQO55" s="35"/>
      <c r="KQP55" s="35"/>
      <c r="KQQ55" s="35"/>
      <c r="KQR55" s="35"/>
      <c r="KQS55" s="35"/>
      <c r="KQT55" s="35"/>
      <c r="KQU55" s="35"/>
      <c r="KQV55" s="35"/>
      <c r="KQW55" s="35"/>
      <c r="KQX55" s="35"/>
      <c r="KQY55" s="35"/>
      <c r="KQZ55" s="35"/>
      <c r="KRA55" s="35"/>
      <c r="KRB55" s="35"/>
      <c r="KRC55" s="35"/>
      <c r="KRD55" s="35"/>
      <c r="KRE55" s="35"/>
      <c r="KRF55" s="35"/>
      <c r="KRG55" s="35"/>
      <c r="KRH55" s="35"/>
      <c r="KRI55" s="35"/>
      <c r="KRJ55" s="35"/>
      <c r="KRK55" s="35"/>
      <c r="KRL55" s="35"/>
      <c r="KRM55" s="35"/>
      <c r="KRN55" s="35"/>
      <c r="KRO55" s="35"/>
      <c r="KRP55" s="35"/>
      <c r="KRQ55" s="35"/>
      <c r="KRR55" s="35"/>
      <c r="KRS55" s="35"/>
      <c r="KRT55" s="35"/>
      <c r="KRU55" s="35"/>
      <c r="KRV55" s="35"/>
      <c r="KRW55" s="35"/>
      <c r="KRX55" s="35"/>
      <c r="KRY55" s="35"/>
      <c r="KRZ55" s="35"/>
      <c r="KSA55" s="35"/>
      <c r="KSB55" s="35"/>
      <c r="KSC55" s="35"/>
      <c r="KSD55" s="35"/>
      <c r="KSE55" s="35"/>
      <c r="KSF55" s="35"/>
      <c r="KSG55" s="35"/>
      <c r="KSH55" s="35"/>
      <c r="KSI55" s="35"/>
      <c r="KSJ55" s="35"/>
      <c r="KSK55" s="35"/>
      <c r="KSL55" s="35"/>
      <c r="KSM55" s="35"/>
      <c r="KSN55" s="35"/>
      <c r="KSO55" s="35"/>
      <c r="KSP55" s="35"/>
      <c r="KSQ55" s="35"/>
      <c r="KSR55" s="35"/>
      <c r="KSS55" s="35"/>
      <c r="KST55" s="35"/>
      <c r="KSU55" s="35"/>
      <c r="KSV55" s="35"/>
      <c r="KSW55" s="35"/>
      <c r="KSX55" s="35"/>
      <c r="KSY55" s="35"/>
      <c r="KSZ55" s="35"/>
      <c r="KTA55" s="35"/>
      <c r="KTB55" s="35"/>
      <c r="KTC55" s="35"/>
      <c r="KTD55" s="35"/>
      <c r="KTE55" s="35"/>
      <c r="KTF55" s="35"/>
      <c r="KTG55" s="35"/>
      <c r="KTH55" s="35"/>
      <c r="KTI55" s="35"/>
      <c r="KTJ55" s="35"/>
      <c r="KTK55" s="35"/>
      <c r="KTL55" s="35"/>
      <c r="KTM55" s="35"/>
      <c r="KTN55" s="35"/>
      <c r="KTO55" s="35"/>
      <c r="KTP55" s="35"/>
      <c r="KTQ55" s="35"/>
      <c r="KTR55" s="35"/>
      <c r="KTS55" s="35"/>
      <c r="KTT55" s="35"/>
      <c r="KTU55" s="35"/>
      <c r="KTV55" s="35"/>
      <c r="KTW55" s="35"/>
      <c r="KTX55" s="35"/>
      <c r="KTY55" s="35"/>
      <c r="KTZ55" s="35"/>
      <c r="KUA55" s="35"/>
      <c r="KUB55" s="35"/>
      <c r="KUC55" s="35"/>
      <c r="KUD55" s="35"/>
      <c r="KUE55" s="35"/>
      <c r="KUF55" s="35"/>
      <c r="KUG55" s="35"/>
      <c r="KUH55" s="35"/>
      <c r="KUI55" s="35"/>
      <c r="KUJ55" s="35"/>
      <c r="KUK55" s="35"/>
      <c r="KUL55" s="35"/>
      <c r="KUM55" s="35"/>
      <c r="KUN55" s="35"/>
      <c r="KUO55" s="35"/>
      <c r="KUP55" s="35"/>
      <c r="KUQ55" s="35"/>
      <c r="KUR55" s="35"/>
      <c r="KUS55" s="35"/>
      <c r="KUT55" s="35"/>
      <c r="KUU55" s="35"/>
      <c r="KUV55" s="35"/>
      <c r="KUW55" s="35"/>
      <c r="KUX55" s="35"/>
      <c r="KUY55" s="35"/>
      <c r="KUZ55" s="35"/>
      <c r="KVA55" s="35"/>
      <c r="KVB55" s="35"/>
      <c r="KVC55" s="35"/>
      <c r="KVD55" s="35"/>
      <c r="KVE55" s="35"/>
      <c r="KVF55" s="35"/>
      <c r="KVG55" s="35"/>
      <c r="KVH55" s="35"/>
      <c r="KVI55" s="35"/>
      <c r="KVJ55" s="35"/>
      <c r="KVK55" s="35"/>
      <c r="KVL55" s="35"/>
      <c r="KVM55" s="35"/>
      <c r="KVN55" s="35"/>
      <c r="KVO55" s="35"/>
      <c r="KVP55" s="35"/>
      <c r="KVQ55" s="35"/>
      <c r="KVR55" s="35"/>
      <c r="KVS55" s="35"/>
      <c r="KVT55" s="35"/>
      <c r="KVU55" s="35"/>
      <c r="KVV55" s="35"/>
      <c r="KVW55" s="35"/>
      <c r="KVX55" s="35"/>
      <c r="KVY55" s="35"/>
      <c r="KVZ55" s="35"/>
      <c r="KWA55" s="35"/>
      <c r="KWB55" s="35"/>
      <c r="KWC55" s="35"/>
      <c r="KWD55" s="35"/>
      <c r="KWE55" s="35"/>
      <c r="KWF55" s="35"/>
      <c r="KWG55" s="35"/>
      <c r="KWH55" s="35"/>
      <c r="KWI55" s="35"/>
      <c r="KWJ55" s="35"/>
      <c r="KWK55" s="35"/>
      <c r="KWL55" s="35"/>
      <c r="KWM55" s="35"/>
      <c r="KWN55" s="35"/>
      <c r="KWO55" s="35"/>
      <c r="KWP55" s="35"/>
      <c r="KWQ55" s="35"/>
      <c r="KWR55" s="35"/>
      <c r="KWS55" s="35"/>
      <c r="KWT55" s="35"/>
      <c r="KWU55" s="35"/>
      <c r="KWV55" s="35"/>
      <c r="KWW55" s="35"/>
      <c r="KWX55" s="35"/>
      <c r="KWY55" s="35"/>
      <c r="KWZ55" s="35"/>
      <c r="KXA55" s="35"/>
      <c r="KXB55" s="35"/>
      <c r="KXC55" s="35"/>
      <c r="KXD55" s="35"/>
      <c r="KXE55" s="35"/>
      <c r="KXF55" s="35"/>
      <c r="KXG55" s="35"/>
      <c r="KXH55" s="35"/>
      <c r="KXI55" s="35"/>
      <c r="KXJ55" s="35"/>
      <c r="KXK55" s="35"/>
      <c r="KXL55" s="35"/>
      <c r="KXM55" s="35"/>
      <c r="KXN55" s="35"/>
      <c r="KXO55" s="35"/>
      <c r="KXP55" s="35"/>
      <c r="KXQ55" s="35"/>
      <c r="KXR55" s="35"/>
      <c r="KXS55" s="35"/>
      <c r="KXT55" s="35"/>
      <c r="KXU55" s="35"/>
      <c r="KXV55" s="35"/>
      <c r="KXW55" s="35"/>
      <c r="KXX55" s="35"/>
      <c r="KXY55" s="35"/>
      <c r="KXZ55" s="35"/>
      <c r="KYA55" s="35"/>
      <c r="KYB55" s="35"/>
      <c r="KYC55" s="35"/>
      <c r="KYD55" s="35"/>
      <c r="KYE55" s="35"/>
      <c r="KYF55" s="35"/>
      <c r="KYG55" s="35"/>
      <c r="KYH55" s="35"/>
      <c r="KYI55" s="35"/>
      <c r="KYJ55" s="35"/>
      <c r="KYK55" s="35"/>
      <c r="KYL55" s="35"/>
      <c r="KYM55" s="35"/>
      <c r="KYN55" s="35"/>
      <c r="KYO55" s="35"/>
      <c r="KYP55" s="35"/>
      <c r="KYQ55" s="35"/>
      <c r="KYR55" s="35"/>
      <c r="KYS55" s="35"/>
      <c r="KYT55" s="35"/>
      <c r="KYU55" s="35"/>
      <c r="KYV55" s="35"/>
      <c r="KYW55" s="35"/>
      <c r="KYX55" s="35"/>
      <c r="KYY55" s="35"/>
      <c r="KYZ55" s="35"/>
      <c r="KZA55" s="35"/>
      <c r="KZB55" s="35"/>
      <c r="KZC55" s="35"/>
      <c r="KZD55" s="35"/>
      <c r="KZE55" s="35"/>
      <c r="KZF55" s="35"/>
      <c r="KZG55" s="35"/>
      <c r="KZH55" s="35"/>
      <c r="KZI55" s="35"/>
      <c r="KZJ55" s="35"/>
      <c r="KZK55" s="35"/>
      <c r="KZL55" s="35"/>
      <c r="KZM55" s="35"/>
      <c r="KZN55" s="35"/>
      <c r="KZO55" s="35"/>
      <c r="KZP55" s="35"/>
      <c r="KZQ55" s="35"/>
      <c r="KZR55" s="35"/>
      <c r="KZS55" s="35"/>
      <c r="KZT55" s="35"/>
      <c r="KZU55" s="35"/>
      <c r="KZV55" s="35"/>
      <c r="KZW55" s="35"/>
      <c r="KZX55" s="35"/>
      <c r="KZY55" s="35"/>
      <c r="KZZ55" s="35"/>
      <c r="LAA55" s="35"/>
      <c r="LAB55" s="35"/>
      <c r="LAC55" s="35"/>
      <c r="LAD55" s="35"/>
      <c r="LAE55" s="35"/>
      <c r="LAF55" s="35"/>
      <c r="LAG55" s="35"/>
      <c r="LAH55" s="35"/>
      <c r="LAI55" s="35"/>
      <c r="LAJ55" s="35"/>
      <c r="LAK55" s="35"/>
      <c r="LAL55" s="35"/>
      <c r="LAM55" s="35"/>
      <c r="LAN55" s="35"/>
      <c r="LAO55" s="35"/>
      <c r="LAP55" s="35"/>
      <c r="LAQ55" s="35"/>
      <c r="LAR55" s="35"/>
      <c r="LAS55" s="35"/>
      <c r="LAT55" s="35"/>
      <c r="LAU55" s="35"/>
      <c r="LAV55" s="35"/>
      <c r="LAW55" s="35"/>
      <c r="LAX55" s="35"/>
      <c r="LAY55" s="35"/>
      <c r="LAZ55" s="35"/>
      <c r="LBA55" s="35"/>
      <c r="LBB55" s="35"/>
      <c r="LBC55" s="35"/>
      <c r="LBD55" s="35"/>
      <c r="LBE55" s="35"/>
      <c r="LBF55" s="35"/>
      <c r="LBG55" s="35"/>
      <c r="LBH55" s="35"/>
      <c r="LBI55" s="35"/>
      <c r="LBJ55" s="35"/>
      <c r="LBK55" s="35"/>
      <c r="LBL55" s="35"/>
      <c r="LBM55" s="35"/>
      <c r="LBN55" s="35"/>
      <c r="LBO55" s="35"/>
      <c r="LBP55" s="35"/>
      <c r="LBQ55" s="35"/>
      <c r="LBR55" s="35"/>
      <c r="LBS55" s="35"/>
      <c r="LBT55" s="35"/>
      <c r="LBU55" s="35"/>
      <c r="LBV55" s="35"/>
      <c r="LBW55" s="35"/>
      <c r="LBX55" s="35"/>
      <c r="LBY55" s="35"/>
      <c r="LBZ55" s="35"/>
      <c r="LCA55" s="35"/>
      <c r="LCB55" s="35"/>
      <c r="LCC55" s="35"/>
      <c r="LCD55" s="35"/>
      <c r="LCE55" s="35"/>
      <c r="LCF55" s="35"/>
      <c r="LCG55" s="35"/>
      <c r="LCH55" s="35"/>
      <c r="LCI55" s="35"/>
      <c r="LCJ55" s="35"/>
      <c r="LCK55" s="35"/>
      <c r="LCL55" s="35"/>
      <c r="LCM55" s="35"/>
      <c r="LCN55" s="35"/>
      <c r="LCO55" s="35"/>
      <c r="LCP55" s="35"/>
      <c r="LCQ55" s="35"/>
      <c r="LCR55" s="35"/>
      <c r="LCS55" s="35"/>
      <c r="LCT55" s="35"/>
      <c r="LCU55" s="35"/>
      <c r="LCV55" s="35"/>
      <c r="LCW55" s="35"/>
      <c r="LCX55" s="35"/>
      <c r="LCY55" s="35"/>
      <c r="LCZ55" s="35"/>
      <c r="LDA55" s="35"/>
      <c r="LDB55" s="35"/>
      <c r="LDC55" s="35"/>
      <c r="LDD55" s="35"/>
      <c r="LDE55" s="35"/>
      <c r="LDF55" s="35"/>
      <c r="LDG55" s="35"/>
      <c r="LDH55" s="35"/>
      <c r="LDI55" s="35"/>
      <c r="LDJ55" s="35"/>
      <c r="LDK55" s="35"/>
      <c r="LDL55" s="35"/>
      <c r="LDM55" s="35"/>
      <c r="LDN55" s="35"/>
      <c r="LDO55" s="35"/>
      <c r="LDP55" s="35"/>
      <c r="LDQ55" s="35"/>
      <c r="LDR55" s="35"/>
      <c r="LDS55" s="35"/>
      <c r="LDT55" s="35"/>
      <c r="LDU55" s="35"/>
      <c r="LDV55" s="35"/>
      <c r="LDW55" s="35"/>
      <c r="LDX55" s="35"/>
      <c r="LDY55" s="35"/>
      <c r="LDZ55" s="35"/>
      <c r="LEA55" s="35"/>
      <c r="LEB55" s="35"/>
      <c r="LEC55" s="35"/>
      <c r="LED55" s="35"/>
      <c r="LEE55" s="35"/>
      <c r="LEF55" s="35"/>
      <c r="LEG55" s="35"/>
      <c r="LEH55" s="35"/>
      <c r="LEI55" s="35"/>
      <c r="LEJ55" s="35"/>
      <c r="LEK55" s="35"/>
      <c r="LEL55" s="35"/>
      <c r="LEM55" s="35"/>
      <c r="LEN55" s="35"/>
      <c r="LEO55" s="35"/>
      <c r="LEP55" s="35"/>
      <c r="LEQ55" s="35"/>
      <c r="LER55" s="35"/>
      <c r="LES55" s="35"/>
      <c r="LET55" s="35"/>
      <c r="LEU55" s="35"/>
      <c r="LEV55" s="35"/>
      <c r="LEW55" s="35"/>
      <c r="LEX55" s="35"/>
      <c r="LEY55" s="35"/>
      <c r="LEZ55" s="35"/>
      <c r="LFA55" s="35"/>
      <c r="LFB55" s="35"/>
      <c r="LFC55" s="35"/>
      <c r="LFD55" s="35"/>
      <c r="LFE55" s="35"/>
      <c r="LFF55" s="35"/>
      <c r="LFG55" s="35"/>
      <c r="LFH55" s="35"/>
      <c r="LFI55" s="35"/>
      <c r="LFJ55" s="35"/>
      <c r="LFK55" s="35"/>
      <c r="LFL55" s="35"/>
      <c r="LFM55" s="35"/>
      <c r="LFN55" s="35"/>
      <c r="LFO55" s="35"/>
      <c r="LFP55" s="35"/>
      <c r="LFQ55" s="35"/>
      <c r="LFR55" s="35"/>
      <c r="LFS55" s="35"/>
      <c r="LFT55" s="35"/>
      <c r="LFU55" s="35"/>
      <c r="LFV55" s="35"/>
      <c r="LFW55" s="35"/>
      <c r="LFX55" s="35"/>
      <c r="LFY55" s="35"/>
      <c r="LFZ55" s="35"/>
      <c r="LGA55" s="35"/>
      <c r="LGB55" s="35"/>
      <c r="LGC55" s="35"/>
      <c r="LGD55" s="35"/>
      <c r="LGE55" s="35"/>
      <c r="LGF55" s="35"/>
      <c r="LGG55" s="35"/>
      <c r="LGH55" s="35"/>
      <c r="LGI55" s="35"/>
      <c r="LGJ55" s="35"/>
      <c r="LGK55" s="35"/>
      <c r="LGL55" s="35"/>
      <c r="LGM55" s="35"/>
      <c r="LGN55" s="35"/>
      <c r="LGO55" s="35"/>
      <c r="LGP55" s="35"/>
      <c r="LGQ55" s="35"/>
      <c r="LGR55" s="35"/>
      <c r="LGS55" s="35"/>
      <c r="LGT55" s="35"/>
      <c r="LGU55" s="35"/>
      <c r="LGV55" s="35"/>
      <c r="LGW55" s="35"/>
      <c r="LGX55" s="35"/>
      <c r="LGY55" s="35"/>
      <c r="LGZ55" s="35"/>
      <c r="LHA55" s="35"/>
      <c r="LHB55" s="35"/>
      <c r="LHC55" s="35"/>
      <c r="LHD55" s="35"/>
      <c r="LHE55" s="35"/>
      <c r="LHF55" s="35"/>
      <c r="LHG55" s="35"/>
      <c r="LHH55" s="35"/>
      <c r="LHI55" s="35"/>
      <c r="LHJ55" s="35"/>
      <c r="LHK55" s="35"/>
      <c r="LHL55" s="35"/>
      <c r="LHM55" s="35"/>
      <c r="LHN55" s="35"/>
      <c r="LHO55" s="35"/>
      <c r="LHP55" s="35"/>
      <c r="LHQ55" s="35"/>
      <c r="LHR55" s="35"/>
      <c r="LHS55" s="35"/>
      <c r="LHT55" s="35"/>
      <c r="LHU55" s="35"/>
      <c r="LHV55" s="35"/>
      <c r="LHW55" s="35"/>
      <c r="LHX55" s="35"/>
      <c r="LHY55" s="35"/>
      <c r="LHZ55" s="35"/>
      <c r="LIA55" s="35"/>
      <c r="LIB55" s="35"/>
      <c r="LIC55" s="35"/>
      <c r="LID55" s="35"/>
      <c r="LIE55" s="35"/>
      <c r="LIF55" s="35"/>
      <c r="LIG55" s="35"/>
      <c r="LIH55" s="35"/>
      <c r="LII55" s="35"/>
      <c r="LIJ55" s="35"/>
      <c r="LIK55" s="35"/>
      <c r="LIL55" s="35"/>
      <c r="LIM55" s="35"/>
      <c r="LIN55" s="35"/>
      <c r="LIO55" s="35"/>
      <c r="LIP55" s="35"/>
      <c r="LIQ55" s="35"/>
      <c r="LIR55" s="35"/>
      <c r="LIS55" s="35"/>
      <c r="LIT55" s="35"/>
      <c r="LIU55" s="35"/>
      <c r="LIV55" s="35"/>
      <c r="LIW55" s="35"/>
      <c r="LIX55" s="35"/>
      <c r="LIY55" s="35"/>
      <c r="LIZ55" s="35"/>
      <c r="LJA55" s="35"/>
      <c r="LJB55" s="35"/>
      <c r="LJC55" s="35"/>
      <c r="LJD55" s="35"/>
      <c r="LJE55" s="35"/>
      <c r="LJF55" s="35"/>
      <c r="LJG55" s="35"/>
      <c r="LJH55" s="35"/>
      <c r="LJI55" s="35"/>
      <c r="LJJ55" s="35"/>
      <c r="LJK55" s="35"/>
      <c r="LJL55" s="35"/>
      <c r="LJM55" s="35"/>
      <c r="LJN55" s="35"/>
      <c r="LJO55" s="35"/>
      <c r="LJP55" s="35"/>
      <c r="LJQ55" s="35"/>
      <c r="LJR55" s="35"/>
      <c r="LJS55" s="35"/>
      <c r="LJT55" s="35"/>
      <c r="LJU55" s="35"/>
      <c r="LJV55" s="35"/>
      <c r="LJW55" s="35"/>
      <c r="LJX55" s="35"/>
      <c r="LJY55" s="35"/>
      <c r="LJZ55" s="35"/>
      <c r="LKA55" s="35"/>
      <c r="LKB55" s="35"/>
      <c r="LKC55" s="35"/>
      <c r="LKD55" s="35"/>
      <c r="LKE55" s="35"/>
      <c r="LKF55" s="35"/>
      <c r="LKG55" s="35"/>
      <c r="LKH55" s="35"/>
      <c r="LKI55" s="35"/>
      <c r="LKJ55" s="35"/>
      <c r="LKK55" s="35"/>
      <c r="LKL55" s="35"/>
      <c r="LKM55" s="35"/>
      <c r="LKN55" s="35"/>
      <c r="LKO55" s="35"/>
      <c r="LKP55" s="35"/>
      <c r="LKQ55" s="35"/>
      <c r="LKR55" s="35"/>
      <c r="LKS55" s="35"/>
      <c r="LKT55" s="35"/>
      <c r="LKU55" s="35"/>
      <c r="LKV55" s="35"/>
      <c r="LKW55" s="35"/>
      <c r="LKX55" s="35"/>
      <c r="LKY55" s="35"/>
      <c r="LKZ55" s="35"/>
      <c r="LLA55" s="35"/>
      <c r="LLB55" s="35"/>
      <c r="LLC55" s="35"/>
      <c r="LLD55" s="35"/>
      <c r="LLE55" s="35"/>
      <c r="LLF55" s="35"/>
      <c r="LLG55" s="35"/>
      <c r="LLH55" s="35"/>
      <c r="LLI55" s="35"/>
      <c r="LLJ55" s="35"/>
      <c r="LLK55" s="35"/>
      <c r="LLL55" s="35"/>
      <c r="LLM55" s="35"/>
      <c r="LLN55" s="35"/>
      <c r="LLO55" s="35"/>
      <c r="LLP55" s="35"/>
      <c r="LLQ55" s="35"/>
      <c r="LLR55" s="35"/>
      <c r="LLS55" s="35"/>
      <c r="LLT55" s="35"/>
      <c r="LLU55" s="35"/>
      <c r="LLV55" s="35"/>
      <c r="LLW55" s="35"/>
      <c r="LLX55" s="35"/>
      <c r="LLY55" s="35"/>
      <c r="LLZ55" s="35"/>
      <c r="LMA55" s="35"/>
      <c r="LMB55" s="35"/>
      <c r="LMC55" s="35"/>
      <c r="LMD55" s="35"/>
      <c r="LME55" s="35"/>
      <c r="LMF55" s="35"/>
      <c r="LMG55" s="35"/>
      <c r="LMH55" s="35"/>
      <c r="LMI55" s="35"/>
      <c r="LMJ55" s="35"/>
      <c r="LMK55" s="35"/>
      <c r="LML55" s="35"/>
      <c r="LMM55" s="35"/>
      <c r="LMN55" s="35"/>
      <c r="LMO55" s="35"/>
      <c r="LMP55" s="35"/>
      <c r="LMQ55" s="35"/>
      <c r="LMR55" s="35"/>
      <c r="LMS55" s="35"/>
      <c r="LMT55" s="35"/>
      <c r="LMU55" s="35"/>
      <c r="LMV55" s="35"/>
      <c r="LMW55" s="35"/>
      <c r="LMX55" s="35"/>
      <c r="LMY55" s="35"/>
      <c r="LMZ55" s="35"/>
      <c r="LNA55" s="35"/>
      <c r="LNB55" s="35"/>
      <c r="LNC55" s="35"/>
      <c r="LND55" s="35"/>
      <c r="LNE55" s="35"/>
      <c r="LNF55" s="35"/>
      <c r="LNG55" s="35"/>
      <c r="LNH55" s="35"/>
      <c r="LNI55" s="35"/>
      <c r="LNJ55" s="35"/>
      <c r="LNK55" s="35"/>
      <c r="LNL55" s="35"/>
      <c r="LNM55" s="35"/>
      <c r="LNN55" s="35"/>
      <c r="LNO55" s="35"/>
      <c r="LNP55" s="35"/>
      <c r="LNQ55" s="35"/>
      <c r="LNR55" s="35"/>
      <c r="LNS55" s="35"/>
      <c r="LNT55" s="35"/>
      <c r="LNU55" s="35"/>
      <c r="LNV55" s="35"/>
      <c r="LNW55" s="35"/>
      <c r="LNX55" s="35"/>
      <c r="LNY55" s="35"/>
      <c r="LNZ55" s="35"/>
      <c r="LOA55" s="35"/>
      <c r="LOB55" s="35"/>
      <c r="LOC55" s="35"/>
      <c r="LOD55" s="35"/>
      <c r="LOE55" s="35"/>
      <c r="LOF55" s="35"/>
      <c r="LOG55" s="35"/>
      <c r="LOH55" s="35"/>
      <c r="LOI55" s="35"/>
      <c r="LOJ55" s="35"/>
      <c r="LOK55" s="35"/>
      <c r="LOL55" s="35"/>
      <c r="LOM55" s="35"/>
      <c r="LON55" s="35"/>
      <c r="LOO55" s="35"/>
      <c r="LOP55" s="35"/>
      <c r="LOQ55" s="35"/>
      <c r="LOR55" s="35"/>
      <c r="LOS55" s="35"/>
      <c r="LOT55" s="35"/>
      <c r="LOU55" s="35"/>
      <c r="LOV55" s="35"/>
      <c r="LOW55" s="35"/>
      <c r="LOX55" s="35"/>
      <c r="LOY55" s="35"/>
      <c r="LOZ55" s="35"/>
      <c r="LPA55" s="35"/>
      <c r="LPB55" s="35"/>
      <c r="LPC55" s="35"/>
      <c r="LPD55" s="35"/>
      <c r="LPE55" s="35"/>
      <c r="LPF55" s="35"/>
      <c r="LPG55" s="35"/>
      <c r="LPH55" s="35"/>
      <c r="LPI55" s="35"/>
      <c r="LPJ55" s="35"/>
      <c r="LPK55" s="35"/>
      <c r="LPL55" s="35"/>
      <c r="LPM55" s="35"/>
      <c r="LPN55" s="35"/>
      <c r="LPO55" s="35"/>
      <c r="LPP55" s="35"/>
      <c r="LPQ55" s="35"/>
      <c r="LPR55" s="35"/>
      <c r="LPS55" s="35"/>
      <c r="LPT55" s="35"/>
      <c r="LPU55" s="35"/>
      <c r="LPV55" s="35"/>
      <c r="LPW55" s="35"/>
      <c r="LPX55" s="35"/>
      <c r="LPY55" s="35"/>
      <c r="LPZ55" s="35"/>
      <c r="LQA55" s="35"/>
      <c r="LQB55" s="35"/>
      <c r="LQC55" s="35"/>
      <c r="LQD55" s="35"/>
      <c r="LQE55" s="35"/>
      <c r="LQF55" s="35"/>
      <c r="LQG55" s="35"/>
      <c r="LQH55" s="35"/>
      <c r="LQI55" s="35"/>
      <c r="LQJ55" s="35"/>
      <c r="LQK55" s="35"/>
      <c r="LQL55" s="35"/>
      <c r="LQM55" s="35"/>
      <c r="LQN55" s="35"/>
      <c r="LQO55" s="35"/>
      <c r="LQP55" s="35"/>
      <c r="LQQ55" s="35"/>
      <c r="LQR55" s="35"/>
      <c r="LQS55" s="35"/>
      <c r="LQT55" s="35"/>
      <c r="LQU55" s="35"/>
      <c r="LQV55" s="35"/>
      <c r="LQW55" s="35"/>
      <c r="LQX55" s="35"/>
      <c r="LQY55" s="35"/>
      <c r="LQZ55" s="35"/>
      <c r="LRA55" s="35"/>
      <c r="LRB55" s="35"/>
      <c r="LRC55" s="35"/>
      <c r="LRD55" s="35"/>
      <c r="LRE55" s="35"/>
      <c r="LRF55" s="35"/>
      <c r="LRG55" s="35"/>
      <c r="LRH55" s="35"/>
      <c r="LRI55" s="35"/>
      <c r="LRJ55" s="35"/>
      <c r="LRK55" s="35"/>
      <c r="LRL55" s="35"/>
      <c r="LRM55" s="35"/>
      <c r="LRN55" s="35"/>
      <c r="LRO55" s="35"/>
      <c r="LRP55" s="35"/>
      <c r="LRQ55" s="35"/>
      <c r="LRR55" s="35"/>
      <c r="LRS55" s="35"/>
      <c r="LRT55" s="35"/>
      <c r="LRU55" s="35"/>
      <c r="LRV55" s="35"/>
      <c r="LRW55" s="35"/>
      <c r="LRX55" s="35"/>
      <c r="LRY55" s="35"/>
      <c r="LRZ55" s="35"/>
      <c r="LSA55" s="35"/>
      <c r="LSB55" s="35"/>
      <c r="LSC55" s="35"/>
      <c r="LSD55" s="35"/>
      <c r="LSE55" s="35"/>
      <c r="LSF55" s="35"/>
      <c r="LSG55" s="35"/>
      <c r="LSH55" s="35"/>
      <c r="LSI55" s="35"/>
      <c r="LSJ55" s="35"/>
      <c r="LSK55" s="35"/>
      <c r="LSL55" s="35"/>
      <c r="LSM55" s="35"/>
      <c r="LSN55" s="35"/>
      <c r="LSO55" s="35"/>
      <c r="LSP55" s="35"/>
      <c r="LSQ55" s="35"/>
      <c r="LSR55" s="35"/>
      <c r="LSS55" s="35"/>
      <c r="LST55" s="35"/>
      <c r="LSU55" s="35"/>
      <c r="LSV55" s="35"/>
      <c r="LSW55" s="35"/>
      <c r="LSX55" s="35"/>
      <c r="LSY55" s="35"/>
      <c r="LSZ55" s="35"/>
      <c r="LTA55" s="35"/>
      <c r="LTB55" s="35"/>
      <c r="LTC55" s="35"/>
      <c r="LTD55" s="35"/>
      <c r="LTE55" s="35"/>
      <c r="LTF55" s="35"/>
      <c r="LTG55" s="35"/>
      <c r="LTH55" s="35"/>
      <c r="LTI55" s="35"/>
      <c r="LTJ55" s="35"/>
      <c r="LTK55" s="35"/>
      <c r="LTL55" s="35"/>
      <c r="LTM55" s="35"/>
      <c r="LTN55" s="35"/>
      <c r="LTO55" s="35"/>
      <c r="LTP55" s="35"/>
      <c r="LTQ55" s="35"/>
      <c r="LTR55" s="35"/>
      <c r="LTS55" s="35"/>
      <c r="LTT55" s="35"/>
      <c r="LTU55" s="35"/>
      <c r="LTV55" s="35"/>
      <c r="LTW55" s="35"/>
      <c r="LTX55" s="35"/>
      <c r="LTY55" s="35"/>
      <c r="LTZ55" s="35"/>
      <c r="LUA55" s="35"/>
      <c r="LUB55" s="35"/>
      <c r="LUC55" s="35"/>
      <c r="LUD55" s="35"/>
      <c r="LUE55" s="35"/>
      <c r="LUF55" s="35"/>
      <c r="LUG55" s="35"/>
      <c r="LUH55" s="35"/>
      <c r="LUI55" s="35"/>
      <c r="LUJ55" s="35"/>
      <c r="LUK55" s="35"/>
      <c r="LUL55" s="35"/>
      <c r="LUM55" s="35"/>
      <c r="LUN55" s="35"/>
      <c r="LUO55" s="35"/>
      <c r="LUP55" s="35"/>
      <c r="LUQ55" s="35"/>
      <c r="LUR55" s="35"/>
      <c r="LUS55" s="35"/>
      <c r="LUT55" s="35"/>
      <c r="LUU55" s="35"/>
      <c r="LUV55" s="35"/>
      <c r="LUW55" s="35"/>
      <c r="LUX55" s="35"/>
      <c r="LUY55" s="35"/>
      <c r="LUZ55" s="35"/>
      <c r="LVA55" s="35"/>
      <c r="LVB55" s="35"/>
      <c r="LVC55" s="35"/>
      <c r="LVD55" s="35"/>
      <c r="LVE55" s="35"/>
      <c r="LVF55" s="35"/>
      <c r="LVG55" s="35"/>
      <c r="LVH55" s="35"/>
      <c r="LVI55" s="35"/>
      <c r="LVJ55" s="35"/>
      <c r="LVK55" s="35"/>
      <c r="LVL55" s="35"/>
      <c r="LVM55" s="35"/>
      <c r="LVN55" s="35"/>
      <c r="LVO55" s="35"/>
      <c r="LVP55" s="35"/>
      <c r="LVQ55" s="35"/>
      <c r="LVR55" s="35"/>
      <c r="LVS55" s="35"/>
      <c r="LVT55" s="35"/>
      <c r="LVU55" s="35"/>
      <c r="LVV55" s="35"/>
      <c r="LVW55" s="35"/>
      <c r="LVX55" s="35"/>
      <c r="LVY55" s="35"/>
      <c r="LVZ55" s="35"/>
      <c r="LWA55" s="35"/>
      <c r="LWB55" s="35"/>
      <c r="LWC55" s="35"/>
      <c r="LWD55" s="35"/>
      <c r="LWE55" s="35"/>
      <c r="LWF55" s="35"/>
      <c r="LWG55" s="35"/>
      <c r="LWH55" s="35"/>
      <c r="LWI55" s="35"/>
      <c r="LWJ55" s="35"/>
      <c r="LWK55" s="35"/>
      <c r="LWL55" s="35"/>
      <c r="LWM55" s="35"/>
      <c r="LWN55" s="35"/>
      <c r="LWO55" s="35"/>
      <c r="LWP55" s="35"/>
      <c r="LWQ55" s="35"/>
      <c r="LWR55" s="35"/>
      <c r="LWS55" s="35"/>
      <c r="LWT55" s="35"/>
      <c r="LWU55" s="35"/>
      <c r="LWV55" s="35"/>
      <c r="LWW55" s="35"/>
      <c r="LWX55" s="35"/>
      <c r="LWY55" s="35"/>
      <c r="LWZ55" s="35"/>
      <c r="LXA55" s="35"/>
      <c r="LXB55" s="35"/>
      <c r="LXC55" s="35"/>
      <c r="LXD55" s="35"/>
      <c r="LXE55" s="35"/>
      <c r="LXF55" s="35"/>
      <c r="LXG55" s="35"/>
      <c r="LXH55" s="35"/>
      <c r="LXI55" s="35"/>
      <c r="LXJ55" s="35"/>
      <c r="LXK55" s="35"/>
      <c r="LXL55" s="35"/>
      <c r="LXM55" s="35"/>
      <c r="LXN55" s="35"/>
      <c r="LXO55" s="35"/>
      <c r="LXP55" s="35"/>
      <c r="LXQ55" s="35"/>
      <c r="LXR55" s="35"/>
      <c r="LXS55" s="35"/>
      <c r="LXT55" s="35"/>
      <c r="LXU55" s="35"/>
      <c r="LXV55" s="35"/>
      <c r="LXW55" s="35"/>
      <c r="LXX55" s="35"/>
      <c r="LXY55" s="35"/>
      <c r="LXZ55" s="35"/>
      <c r="LYA55" s="35"/>
      <c r="LYB55" s="35"/>
      <c r="LYC55" s="35"/>
      <c r="LYD55" s="35"/>
      <c r="LYE55" s="35"/>
      <c r="LYF55" s="35"/>
      <c r="LYG55" s="35"/>
      <c r="LYH55" s="35"/>
      <c r="LYI55" s="35"/>
      <c r="LYJ55" s="35"/>
      <c r="LYK55" s="35"/>
      <c r="LYL55" s="35"/>
      <c r="LYM55" s="35"/>
      <c r="LYN55" s="35"/>
      <c r="LYO55" s="35"/>
      <c r="LYP55" s="35"/>
      <c r="LYQ55" s="35"/>
      <c r="LYR55" s="35"/>
      <c r="LYS55" s="35"/>
      <c r="LYT55" s="35"/>
      <c r="LYU55" s="35"/>
      <c r="LYV55" s="35"/>
      <c r="LYW55" s="35"/>
      <c r="LYX55" s="35"/>
      <c r="LYY55" s="35"/>
      <c r="LYZ55" s="35"/>
      <c r="LZA55" s="35"/>
      <c r="LZB55" s="35"/>
      <c r="LZC55" s="35"/>
      <c r="LZD55" s="35"/>
      <c r="LZE55" s="35"/>
      <c r="LZF55" s="35"/>
      <c r="LZG55" s="35"/>
      <c r="LZH55" s="35"/>
      <c r="LZI55" s="35"/>
      <c r="LZJ55" s="35"/>
      <c r="LZK55" s="35"/>
      <c r="LZL55" s="35"/>
      <c r="LZM55" s="35"/>
      <c r="LZN55" s="35"/>
      <c r="LZO55" s="35"/>
      <c r="LZP55" s="35"/>
      <c r="LZQ55" s="35"/>
      <c r="LZR55" s="35"/>
      <c r="LZS55" s="35"/>
      <c r="LZT55" s="35"/>
      <c r="LZU55" s="35"/>
      <c r="LZV55" s="35"/>
      <c r="LZW55" s="35"/>
      <c r="LZX55" s="35"/>
      <c r="LZY55" s="35"/>
      <c r="LZZ55" s="35"/>
      <c r="MAA55" s="35"/>
      <c r="MAB55" s="35"/>
      <c r="MAC55" s="35"/>
      <c r="MAD55" s="35"/>
      <c r="MAE55" s="35"/>
      <c r="MAF55" s="35"/>
      <c r="MAG55" s="35"/>
      <c r="MAH55" s="35"/>
      <c r="MAI55" s="35"/>
      <c r="MAJ55" s="35"/>
      <c r="MAK55" s="35"/>
      <c r="MAL55" s="35"/>
      <c r="MAM55" s="35"/>
      <c r="MAN55" s="35"/>
      <c r="MAO55" s="35"/>
      <c r="MAP55" s="35"/>
      <c r="MAQ55" s="35"/>
      <c r="MAR55" s="35"/>
      <c r="MAS55" s="35"/>
      <c r="MAT55" s="35"/>
      <c r="MAU55" s="35"/>
      <c r="MAV55" s="35"/>
      <c r="MAW55" s="35"/>
      <c r="MAX55" s="35"/>
      <c r="MAY55" s="35"/>
      <c r="MAZ55" s="35"/>
      <c r="MBA55" s="35"/>
      <c r="MBB55" s="35"/>
      <c r="MBC55" s="35"/>
      <c r="MBD55" s="35"/>
      <c r="MBE55" s="35"/>
      <c r="MBF55" s="35"/>
      <c r="MBG55" s="35"/>
      <c r="MBH55" s="35"/>
      <c r="MBI55" s="35"/>
      <c r="MBJ55" s="35"/>
      <c r="MBK55" s="35"/>
      <c r="MBL55" s="35"/>
      <c r="MBM55" s="35"/>
      <c r="MBN55" s="35"/>
      <c r="MBO55" s="35"/>
      <c r="MBP55" s="35"/>
      <c r="MBQ55" s="35"/>
      <c r="MBR55" s="35"/>
      <c r="MBS55" s="35"/>
      <c r="MBT55" s="35"/>
      <c r="MBU55" s="35"/>
      <c r="MBV55" s="35"/>
      <c r="MBW55" s="35"/>
      <c r="MBX55" s="35"/>
      <c r="MBY55" s="35"/>
      <c r="MBZ55" s="35"/>
      <c r="MCA55" s="35"/>
      <c r="MCB55" s="35"/>
      <c r="MCC55" s="35"/>
      <c r="MCD55" s="35"/>
      <c r="MCE55" s="35"/>
      <c r="MCF55" s="35"/>
      <c r="MCG55" s="35"/>
      <c r="MCH55" s="35"/>
      <c r="MCI55" s="35"/>
      <c r="MCJ55" s="35"/>
      <c r="MCK55" s="35"/>
      <c r="MCL55" s="35"/>
      <c r="MCM55" s="35"/>
      <c r="MCN55" s="35"/>
      <c r="MCO55" s="35"/>
      <c r="MCP55" s="35"/>
      <c r="MCQ55" s="35"/>
      <c r="MCR55" s="35"/>
      <c r="MCS55" s="35"/>
      <c r="MCT55" s="35"/>
      <c r="MCU55" s="35"/>
      <c r="MCV55" s="35"/>
      <c r="MCW55" s="35"/>
      <c r="MCX55" s="35"/>
      <c r="MCY55" s="35"/>
      <c r="MCZ55" s="35"/>
      <c r="MDA55" s="35"/>
      <c r="MDB55" s="35"/>
      <c r="MDC55" s="35"/>
      <c r="MDD55" s="35"/>
      <c r="MDE55" s="35"/>
      <c r="MDF55" s="35"/>
      <c r="MDG55" s="35"/>
      <c r="MDH55" s="35"/>
      <c r="MDI55" s="35"/>
      <c r="MDJ55" s="35"/>
      <c r="MDK55" s="35"/>
      <c r="MDL55" s="35"/>
      <c r="MDM55" s="35"/>
      <c r="MDN55" s="35"/>
      <c r="MDO55" s="35"/>
      <c r="MDP55" s="35"/>
      <c r="MDQ55" s="35"/>
      <c r="MDR55" s="35"/>
      <c r="MDS55" s="35"/>
      <c r="MDT55" s="35"/>
      <c r="MDU55" s="35"/>
      <c r="MDV55" s="35"/>
      <c r="MDW55" s="35"/>
      <c r="MDX55" s="35"/>
      <c r="MDY55" s="35"/>
      <c r="MDZ55" s="35"/>
      <c r="MEA55" s="35"/>
      <c r="MEB55" s="35"/>
      <c r="MEC55" s="35"/>
      <c r="MED55" s="35"/>
      <c r="MEE55" s="35"/>
      <c r="MEF55" s="35"/>
      <c r="MEG55" s="35"/>
      <c r="MEH55" s="35"/>
      <c r="MEI55" s="35"/>
      <c r="MEJ55" s="35"/>
      <c r="MEK55" s="35"/>
      <c r="MEL55" s="35"/>
      <c r="MEM55" s="35"/>
      <c r="MEN55" s="35"/>
      <c r="MEO55" s="35"/>
      <c r="MEP55" s="35"/>
      <c r="MEQ55" s="35"/>
      <c r="MER55" s="35"/>
      <c r="MES55" s="35"/>
      <c r="MET55" s="35"/>
      <c r="MEU55" s="35"/>
      <c r="MEV55" s="35"/>
      <c r="MEW55" s="35"/>
      <c r="MEX55" s="35"/>
      <c r="MEY55" s="35"/>
      <c r="MEZ55" s="35"/>
      <c r="MFA55" s="35"/>
      <c r="MFB55" s="35"/>
      <c r="MFC55" s="35"/>
      <c r="MFD55" s="35"/>
      <c r="MFE55" s="35"/>
      <c r="MFF55" s="35"/>
      <c r="MFG55" s="35"/>
      <c r="MFH55" s="35"/>
      <c r="MFI55" s="35"/>
      <c r="MFJ55" s="35"/>
      <c r="MFK55" s="35"/>
      <c r="MFL55" s="35"/>
      <c r="MFM55" s="35"/>
      <c r="MFN55" s="35"/>
      <c r="MFO55" s="35"/>
      <c r="MFP55" s="35"/>
      <c r="MFQ55" s="35"/>
      <c r="MFR55" s="35"/>
      <c r="MFS55" s="35"/>
      <c r="MFT55" s="35"/>
      <c r="MFU55" s="35"/>
      <c r="MFV55" s="35"/>
      <c r="MFW55" s="35"/>
      <c r="MFX55" s="35"/>
      <c r="MFY55" s="35"/>
      <c r="MFZ55" s="35"/>
      <c r="MGA55" s="35"/>
      <c r="MGB55" s="35"/>
      <c r="MGC55" s="35"/>
      <c r="MGD55" s="35"/>
      <c r="MGE55" s="35"/>
      <c r="MGF55" s="35"/>
      <c r="MGG55" s="35"/>
      <c r="MGH55" s="35"/>
      <c r="MGI55" s="35"/>
      <c r="MGJ55" s="35"/>
      <c r="MGK55" s="35"/>
      <c r="MGL55" s="35"/>
      <c r="MGM55" s="35"/>
      <c r="MGN55" s="35"/>
      <c r="MGO55" s="35"/>
      <c r="MGP55" s="35"/>
      <c r="MGQ55" s="35"/>
      <c r="MGR55" s="35"/>
      <c r="MGS55" s="35"/>
      <c r="MGT55" s="35"/>
      <c r="MGU55" s="35"/>
      <c r="MGV55" s="35"/>
      <c r="MGW55" s="35"/>
      <c r="MGX55" s="35"/>
      <c r="MGY55" s="35"/>
      <c r="MGZ55" s="35"/>
      <c r="MHA55" s="35"/>
      <c r="MHB55" s="35"/>
      <c r="MHC55" s="35"/>
      <c r="MHD55" s="35"/>
      <c r="MHE55" s="35"/>
      <c r="MHF55" s="35"/>
      <c r="MHG55" s="35"/>
      <c r="MHH55" s="35"/>
      <c r="MHI55" s="35"/>
      <c r="MHJ55" s="35"/>
      <c r="MHK55" s="35"/>
      <c r="MHL55" s="35"/>
      <c r="MHM55" s="35"/>
      <c r="MHN55" s="35"/>
      <c r="MHO55" s="35"/>
      <c r="MHP55" s="35"/>
      <c r="MHQ55" s="35"/>
      <c r="MHR55" s="35"/>
      <c r="MHS55" s="35"/>
      <c r="MHT55" s="35"/>
      <c r="MHU55" s="35"/>
      <c r="MHV55" s="35"/>
      <c r="MHW55" s="35"/>
      <c r="MHX55" s="35"/>
      <c r="MHY55" s="35"/>
      <c r="MHZ55" s="35"/>
      <c r="MIA55" s="35"/>
      <c r="MIB55" s="35"/>
      <c r="MIC55" s="35"/>
      <c r="MID55" s="35"/>
      <c r="MIE55" s="35"/>
      <c r="MIF55" s="35"/>
      <c r="MIG55" s="35"/>
      <c r="MIH55" s="35"/>
      <c r="MII55" s="35"/>
      <c r="MIJ55" s="35"/>
      <c r="MIK55" s="35"/>
      <c r="MIL55" s="35"/>
      <c r="MIM55" s="35"/>
      <c r="MIN55" s="35"/>
      <c r="MIO55" s="35"/>
      <c r="MIP55" s="35"/>
      <c r="MIQ55" s="35"/>
      <c r="MIR55" s="35"/>
      <c r="MIS55" s="35"/>
      <c r="MIT55" s="35"/>
      <c r="MIU55" s="35"/>
      <c r="MIV55" s="35"/>
      <c r="MIW55" s="35"/>
      <c r="MIX55" s="35"/>
      <c r="MIY55" s="35"/>
      <c r="MIZ55" s="35"/>
      <c r="MJA55" s="35"/>
      <c r="MJB55" s="35"/>
      <c r="MJC55" s="35"/>
      <c r="MJD55" s="35"/>
      <c r="MJE55" s="35"/>
      <c r="MJF55" s="35"/>
      <c r="MJG55" s="35"/>
      <c r="MJH55" s="35"/>
      <c r="MJI55" s="35"/>
      <c r="MJJ55" s="35"/>
      <c r="MJK55" s="35"/>
      <c r="MJL55" s="35"/>
      <c r="MJM55" s="35"/>
      <c r="MJN55" s="35"/>
      <c r="MJO55" s="35"/>
      <c r="MJP55" s="35"/>
      <c r="MJQ55" s="35"/>
      <c r="MJR55" s="35"/>
      <c r="MJS55" s="35"/>
      <c r="MJT55" s="35"/>
      <c r="MJU55" s="35"/>
      <c r="MJV55" s="35"/>
      <c r="MJW55" s="35"/>
      <c r="MJX55" s="35"/>
      <c r="MJY55" s="35"/>
      <c r="MJZ55" s="35"/>
      <c r="MKA55" s="35"/>
      <c r="MKB55" s="35"/>
      <c r="MKC55" s="35"/>
      <c r="MKD55" s="35"/>
      <c r="MKE55" s="35"/>
      <c r="MKF55" s="35"/>
      <c r="MKG55" s="35"/>
      <c r="MKH55" s="35"/>
      <c r="MKI55" s="35"/>
      <c r="MKJ55" s="35"/>
      <c r="MKK55" s="35"/>
      <c r="MKL55" s="35"/>
      <c r="MKM55" s="35"/>
      <c r="MKN55" s="35"/>
      <c r="MKO55" s="35"/>
      <c r="MKP55" s="35"/>
      <c r="MKQ55" s="35"/>
      <c r="MKR55" s="35"/>
      <c r="MKS55" s="35"/>
      <c r="MKT55" s="35"/>
      <c r="MKU55" s="35"/>
      <c r="MKV55" s="35"/>
      <c r="MKW55" s="35"/>
      <c r="MKX55" s="35"/>
      <c r="MKY55" s="35"/>
      <c r="MKZ55" s="35"/>
      <c r="MLA55" s="35"/>
      <c r="MLB55" s="35"/>
      <c r="MLC55" s="35"/>
      <c r="MLD55" s="35"/>
      <c r="MLE55" s="35"/>
      <c r="MLF55" s="35"/>
      <c r="MLG55" s="35"/>
      <c r="MLH55" s="35"/>
      <c r="MLI55" s="35"/>
      <c r="MLJ55" s="35"/>
      <c r="MLK55" s="35"/>
      <c r="MLL55" s="35"/>
      <c r="MLM55" s="35"/>
      <c r="MLN55" s="35"/>
      <c r="MLO55" s="35"/>
      <c r="MLP55" s="35"/>
      <c r="MLQ55" s="35"/>
      <c r="MLR55" s="35"/>
      <c r="MLS55" s="35"/>
      <c r="MLT55" s="35"/>
      <c r="MLU55" s="35"/>
      <c r="MLV55" s="35"/>
      <c r="MLW55" s="35"/>
      <c r="MLX55" s="35"/>
      <c r="MLY55" s="35"/>
      <c r="MLZ55" s="35"/>
      <c r="MMA55" s="35"/>
      <c r="MMB55" s="35"/>
      <c r="MMC55" s="35"/>
      <c r="MMD55" s="35"/>
      <c r="MME55" s="35"/>
      <c r="MMF55" s="35"/>
      <c r="MMG55" s="35"/>
      <c r="MMH55" s="35"/>
      <c r="MMI55" s="35"/>
      <c r="MMJ55" s="35"/>
      <c r="MMK55" s="35"/>
      <c r="MML55" s="35"/>
      <c r="MMM55" s="35"/>
      <c r="MMN55" s="35"/>
      <c r="MMO55" s="35"/>
      <c r="MMP55" s="35"/>
      <c r="MMQ55" s="35"/>
      <c r="MMR55" s="35"/>
      <c r="MMS55" s="35"/>
      <c r="MMT55" s="35"/>
      <c r="MMU55" s="35"/>
      <c r="MMV55" s="35"/>
      <c r="MMW55" s="35"/>
      <c r="MMX55" s="35"/>
      <c r="MMY55" s="35"/>
      <c r="MMZ55" s="35"/>
      <c r="MNA55" s="35"/>
      <c r="MNB55" s="35"/>
      <c r="MNC55" s="35"/>
      <c r="MND55" s="35"/>
      <c r="MNE55" s="35"/>
      <c r="MNF55" s="35"/>
      <c r="MNG55" s="35"/>
      <c r="MNH55" s="35"/>
      <c r="MNI55" s="35"/>
      <c r="MNJ55" s="35"/>
      <c r="MNK55" s="35"/>
      <c r="MNL55" s="35"/>
      <c r="MNM55" s="35"/>
      <c r="MNN55" s="35"/>
      <c r="MNO55" s="35"/>
      <c r="MNP55" s="35"/>
      <c r="MNQ55" s="35"/>
      <c r="MNR55" s="35"/>
      <c r="MNS55" s="35"/>
      <c r="MNT55" s="35"/>
      <c r="MNU55" s="35"/>
      <c r="MNV55" s="35"/>
      <c r="MNW55" s="35"/>
      <c r="MNX55" s="35"/>
      <c r="MNY55" s="35"/>
      <c r="MNZ55" s="35"/>
      <c r="MOA55" s="35"/>
      <c r="MOB55" s="35"/>
      <c r="MOC55" s="35"/>
      <c r="MOD55" s="35"/>
      <c r="MOE55" s="35"/>
      <c r="MOF55" s="35"/>
      <c r="MOG55" s="35"/>
      <c r="MOH55" s="35"/>
      <c r="MOI55" s="35"/>
      <c r="MOJ55" s="35"/>
      <c r="MOK55" s="35"/>
      <c r="MOL55" s="35"/>
      <c r="MOM55" s="35"/>
      <c r="MON55" s="35"/>
      <c r="MOO55" s="35"/>
      <c r="MOP55" s="35"/>
      <c r="MOQ55" s="35"/>
      <c r="MOR55" s="35"/>
      <c r="MOS55" s="35"/>
      <c r="MOT55" s="35"/>
      <c r="MOU55" s="35"/>
      <c r="MOV55" s="35"/>
      <c r="MOW55" s="35"/>
      <c r="MOX55" s="35"/>
      <c r="MOY55" s="35"/>
      <c r="MOZ55" s="35"/>
      <c r="MPA55" s="35"/>
      <c r="MPB55" s="35"/>
      <c r="MPC55" s="35"/>
      <c r="MPD55" s="35"/>
      <c r="MPE55" s="35"/>
      <c r="MPF55" s="35"/>
      <c r="MPG55" s="35"/>
      <c r="MPH55" s="35"/>
      <c r="MPI55" s="35"/>
      <c r="MPJ55" s="35"/>
      <c r="MPK55" s="35"/>
      <c r="MPL55" s="35"/>
      <c r="MPM55" s="35"/>
      <c r="MPN55" s="35"/>
      <c r="MPO55" s="35"/>
      <c r="MPP55" s="35"/>
      <c r="MPQ55" s="35"/>
      <c r="MPR55" s="35"/>
      <c r="MPS55" s="35"/>
      <c r="MPT55" s="35"/>
      <c r="MPU55" s="35"/>
      <c r="MPV55" s="35"/>
      <c r="MPW55" s="35"/>
      <c r="MPX55" s="35"/>
      <c r="MPY55" s="35"/>
      <c r="MPZ55" s="35"/>
      <c r="MQA55" s="35"/>
      <c r="MQB55" s="35"/>
      <c r="MQC55" s="35"/>
      <c r="MQD55" s="35"/>
      <c r="MQE55" s="35"/>
      <c r="MQF55" s="35"/>
      <c r="MQG55" s="35"/>
      <c r="MQH55" s="35"/>
      <c r="MQI55" s="35"/>
      <c r="MQJ55" s="35"/>
      <c r="MQK55" s="35"/>
      <c r="MQL55" s="35"/>
      <c r="MQM55" s="35"/>
      <c r="MQN55" s="35"/>
      <c r="MQO55" s="35"/>
      <c r="MQP55" s="35"/>
      <c r="MQQ55" s="35"/>
      <c r="MQR55" s="35"/>
      <c r="MQS55" s="35"/>
      <c r="MQT55" s="35"/>
      <c r="MQU55" s="35"/>
      <c r="MQV55" s="35"/>
      <c r="MQW55" s="35"/>
      <c r="MQX55" s="35"/>
      <c r="MQY55" s="35"/>
      <c r="MQZ55" s="35"/>
      <c r="MRA55" s="35"/>
      <c r="MRB55" s="35"/>
      <c r="MRC55" s="35"/>
      <c r="MRD55" s="35"/>
      <c r="MRE55" s="35"/>
      <c r="MRF55" s="35"/>
      <c r="MRG55" s="35"/>
      <c r="MRH55" s="35"/>
      <c r="MRI55" s="35"/>
      <c r="MRJ55" s="35"/>
      <c r="MRK55" s="35"/>
      <c r="MRL55" s="35"/>
      <c r="MRM55" s="35"/>
      <c r="MRN55" s="35"/>
      <c r="MRO55" s="35"/>
      <c r="MRP55" s="35"/>
      <c r="MRQ55" s="35"/>
      <c r="MRR55" s="35"/>
      <c r="MRS55" s="35"/>
      <c r="MRT55" s="35"/>
      <c r="MRU55" s="35"/>
      <c r="MRV55" s="35"/>
      <c r="MRW55" s="35"/>
      <c r="MRX55" s="35"/>
      <c r="MRY55" s="35"/>
      <c r="MRZ55" s="35"/>
      <c r="MSA55" s="35"/>
      <c r="MSB55" s="35"/>
      <c r="MSC55" s="35"/>
      <c r="MSD55" s="35"/>
      <c r="MSE55" s="35"/>
      <c r="MSF55" s="35"/>
      <c r="MSG55" s="35"/>
      <c r="MSH55" s="35"/>
      <c r="MSI55" s="35"/>
      <c r="MSJ55" s="35"/>
      <c r="MSK55" s="35"/>
      <c r="MSL55" s="35"/>
      <c r="MSM55" s="35"/>
      <c r="MSN55" s="35"/>
      <c r="MSO55" s="35"/>
      <c r="MSP55" s="35"/>
      <c r="MSQ55" s="35"/>
      <c r="MSR55" s="35"/>
      <c r="MSS55" s="35"/>
      <c r="MST55" s="35"/>
      <c r="MSU55" s="35"/>
      <c r="MSV55" s="35"/>
      <c r="MSW55" s="35"/>
      <c r="MSX55" s="35"/>
      <c r="MSY55" s="35"/>
      <c r="MSZ55" s="35"/>
      <c r="MTA55" s="35"/>
      <c r="MTB55" s="35"/>
      <c r="MTC55" s="35"/>
      <c r="MTD55" s="35"/>
      <c r="MTE55" s="35"/>
      <c r="MTF55" s="35"/>
      <c r="MTG55" s="35"/>
      <c r="MTH55" s="35"/>
      <c r="MTI55" s="35"/>
      <c r="MTJ55" s="35"/>
      <c r="MTK55" s="35"/>
      <c r="MTL55" s="35"/>
      <c r="MTM55" s="35"/>
      <c r="MTN55" s="35"/>
      <c r="MTO55" s="35"/>
      <c r="MTP55" s="35"/>
      <c r="MTQ55" s="35"/>
      <c r="MTR55" s="35"/>
      <c r="MTS55" s="35"/>
      <c r="MTT55" s="35"/>
      <c r="MTU55" s="35"/>
      <c r="MTV55" s="35"/>
      <c r="MTW55" s="35"/>
      <c r="MTX55" s="35"/>
      <c r="MTY55" s="35"/>
      <c r="MTZ55" s="35"/>
      <c r="MUA55" s="35"/>
      <c r="MUB55" s="35"/>
      <c r="MUC55" s="35"/>
      <c r="MUD55" s="35"/>
      <c r="MUE55" s="35"/>
      <c r="MUF55" s="35"/>
      <c r="MUG55" s="35"/>
      <c r="MUH55" s="35"/>
      <c r="MUI55" s="35"/>
      <c r="MUJ55" s="35"/>
      <c r="MUK55" s="35"/>
      <c r="MUL55" s="35"/>
      <c r="MUM55" s="35"/>
      <c r="MUN55" s="35"/>
      <c r="MUO55" s="35"/>
      <c r="MUP55" s="35"/>
      <c r="MUQ55" s="35"/>
      <c r="MUR55" s="35"/>
      <c r="MUS55" s="35"/>
      <c r="MUT55" s="35"/>
      <c r="MUU55" s="35"/>
      <c r="MUV55" s="35"/>
      <c r="MUW55" s="35"/>
      <c r="MUX55" s="35"/>
      <c r="MUY55" s="35"/>
      <c r="MUZ55" s="35"/>
      <c r="MVA55" s="35"/>
      <c r="MVB55" s="35"/>
      <c r="MVC55" s="35"/>
      <c r="MVD55" s="35"/>
      <c r="MVE55" s="35"/>
      <c r="MVF55" s="35"/>
      <c r="MVG55" s="35"/>
      <c r="MVH55" s="35"/>
      <c r="MVI55" s="35"/>
      <c r="MVJ55" s="35"/>
      <c r="MVK55" s="35"/>
      <c r="MVL55" s="35"/>
      <c r="MVM55" s="35"/>
      <c r="MVN55" s="35"/>
      <c r="MVO55" s="35"/>
      <c r="MVP55" s="35"/>
      <c r="MVQ55" s="35"/>
      <c r="MVR55" s="35"/>
      <c r="MVS55" s="35"/>
      <c r="MVT55" s="35"/>
      <c r="MVU55" s="35"/>
      <c r="MVV55" s="35"/>
      <c r="MVW55" s="35"/>
      <c r="MVX55" s="35"/>
      <c r="MVY55" s="35"/>
      <c r="MVZ55" s="35"/>
      <c r="MWA55" s="35"/>
      <c r="MWB55" s="35"/>
      <c r="MWC55" s="35"/>
      <c r="MWD55" s="35"/>
      <c r="MWE55" s="35"/>
      <c r="MWF55" s="35"/>
      <c r="MWG55" s="35"/>
      <c r="MWH55" s="35"/>
      <c r="MWI55" s="35"/>
      <c r="MWJ55" s="35"/>
      <c r="MWK55" s="35"/>
      <c r="MWL55" s="35"/>
      <c r="MWM55" s="35"/>
      <c r="MWN55" s="35"/>
      <c r="MWO55" s="35"/>
      <c r="MWP55" s="35"/>
      <c r="MWQ55" s="35"/>
      <c r="MWR55" s="35"/>
      <c r="MWS55" s="35"/>
      <c r="MWT55" s="35"/>
      <c r="MWU55" s="35"/>
      <c r="MWV55" s="35"/>
      <c r="MWW55" s="35"/>
      <c r="MWX55" s="35"/>
      <c r="MWY55" s="35"/>
      <c r="MWZ55" s="35"/>
      <c r="MXA55" s="35"/>
      <c r="MXB55" s="35"/>
      <c r="MXC55" s="35"/>
      <c r="MXD55" s="35"/>
      <c r="MXE55" s="35"/>
      <c r="MXF55" s="35"/>
      <c r="MXG55" s="35"/>
      <c r="MXH55" s="35"/>
      <c r="MXI55" s="35"/>
      <c r="MXJ55" s="35"/>
      <c r="MXK55" s="35"/>
      <c r="MXL55" s="35"/>
      <c r="MXM55" s="35"/>
      <c r="MXN55" s="35"/>
      <c r="MXO55" s="35"/>
      <c r="MXP55" s="35"/>
      <c r="MXQ55" s="35"/>
      <c r="MXR55" s="35"/>
      <c r="MXS55" s="35"/>
      <c r="MXT55" s="35"/>
      <c r="MXU55" s="35"/>
      <c r="MXV55" s="35"/>
      <c r="MXW55" s="35"/>
      <c r="MXX55" s="35"/>
      <c r="MXY55" s="35"/>
      <c r="MXZ55" s="35"/>
      <c r="MYA55" s="35"/>
      <c r="MYB55" s="35"/>
      <c r="MYC55" s="35"/>
      <c r="MYD55" s="35"/>
      <c r="MYE55" s="35"/>
      <c r="MYF55" s="35"/>
      <c r="MYG55" s="35"/>
      <c r="MYH55" s="35"/>
      <c r="MYI55" s="35"/>
      <c r="MYJ55" s="35"/>
      <c r="MYK55" s="35"/>
      <c r="MYL55" s="35"/>
      <c r="MYM55" s="35"/>
      <c r="MYN55" s="35"/>
      <c r="MYO55" s="35"/>
      <c r="MYP55" s="35"/>
      <c r="MYQ55" s="35"/>
      <c r="MYR55" s="35"/>
      <c r="MYS55" s="35"/>
      <c r="MYT55" s="35"/>
      <c r="MYU55" s="35"/>
      <c r="MYV55" s="35"/>
      <c r="MYW55" s="35"/>
      <c r="MYX55" s="35"/>
      <c r="MYY55" s="35"/>
      <c r="MYZ55" s="35"/>
      <c r="MZA55" s="35"/>
      <c r="MZB55" s="35"/>
      <c r="MZC55" s="35"/>
      <c r="MZD55" s="35"/>
      <c r="MZE55" s="35"/>
      <c r="MZF55" s="35"/>
      <c r="MZG55" s="35"/>
      <c r="MZH55" s="35"/>
      <c r="MZI55" s="35"/>
      <c r="MZJ55" s="35"/>
      <c r="MZK55" s="35"/>
      <c r="MZL55" s="35"/>
      <c r="MZM55" s="35"/>
      <c r="MZN55" s="35"/>
      <c r="MZO55" s="35"/>
      <c r="MZP55" s="35"/>
      <c r="MZQ55" s="35"/>
      <c r="MZR55" s="35"/>
      <c r="MZS55" s="35"/>
      <c r="MZT55" s="35"/>
      <c r="MZU55" s="35"/>
      <c r="MZV55" s="35"/>
      <c r="MZW55" s="35"/>
      <c r="MZX55" s="35"/>
      <c r="MZY55" s="35"/>
      <c r="MZZ55" s="35"/>
      <c r="NAA55" s="35"/>
      <c r="NAB55" s="35"/>
      <c r="NAC55" s="35"/>
      <c r="NAD55" s="35"/>
      <c r="NAE55" s="35"/>
      <c r="NAF55" s="35"/>
      <c r="NAG55" s="35"/>
      <c r="NAH55" s="35"/>
      <c r="NAI55" s="35"/>
      <c r="NAJ55" s="35"/>
      <c r="NAK55" s="35"/>
      <c r="NAL55" s="35"/>
      <c r="NAM55" s="35"/>
      <c r="NAN55" s="35"/>
      <c r="NAO55" s="35"/>
      <c r="NAP55" s="35"/>
      <c r="NAQ55" s="35"/>
      <c r="NAR55" s="35"/>
      <c r="NAS55" s="35"/>
      <c r="NAT55" s="35"/>
      <c r="NAU55" s="35"/>
      <c r="NAV55" s="35"/>
      <c r="NAW55" s="35"/>
      <c r="NAX55" s="35"/>
      <c r="NAY55" s="35"/>
      <c r="NAZ55" s="35"/>
      <c r="NBA55" s="35"/>
      <c r="NBB55" s="35"/>
      <c r="NBC55" s="35"/>
      <c r="NBD55" s="35"/>
      <c r="NBE55" s="35"/>
      <c r="NBF55" s="35"/>
      <c r="NBG55" s="35"/>
      <c r="NBH55" s="35"/>
      <c r="NBI55" s="35"/>
      <c r="NBJ55" s="35"/>
      <c r="NBK55" s="35"/>
      <c r="NBL55" s="35"/>
      <c r="NBM55" s="35"/>
      <c r="NBN55" s="35"/>
      <c r="NBO55" s="35"/>
      <c r="NBP55" s="35"/>
      <c r="NBQ55" s="35"/>
      <c r="NBR55" s="35"/>
      <c r="NBS55" s="35"/>
      <c r="NBT55" s="35"/>
      <c r="NBU55" s="35"/>
      <c r="NBV55" s="35"/>
      <c r="NBW55" s="35"/>
      <c r="NBX55" s="35"/>
      <c r="NBY55" s="35"/>
      <c r="NBZ55" s="35"/>
      <c r="NCA55" s="35"/>
      <c r="NCB55" s="35"/>
      <c r="NCC55" s="35"/>
      <c r="NCD55" s="35"/>
      <c r="NCE55" s="35"/>
      <c r="NCF55" s="35"/>
      <c r="NCG55" s="35"/>
      <c r="NCH55" s="35"/>
      <c r="NCI55" s="35"/>
      <c r="NCJ55" s="35"/>
      <c r="NCK55" s="35"/>
      <c r="NCL55" s="35"/>
      <c r="NCM55" s="35"/>
      <c r="NCN55" s="35"/>
      <c r="NCO55" s="35"/>
      <c r="NCP55" s="35"/>
      <c r="NCQ55" s="35"/>
      <c r="NCR55" s="35"/>
      <c r="NCS55" s="35"/>
      <c r="NCT55" s="35"/>
      <c r="NCU55" s="35"/>
      <c r="NCV55" s="35"/>
      <c r="NCW55" s="35"/>
      <c r="NCX55" s="35"/>
      <c r="NCY55" s="35"/>
      <c r="NCZ55" s="35"/>
      <c r="NDA55" s="35"/>
      <c r="NDB55" s="35"/>
      <c r="NDC55" s="35"/>
      <c r="NDD55" s="35"/>
      <c r="NDE55" s="35"/>
      <c r="NDF55" s="35"/>
      <c r="NDG55" s="35"/>
      <c r="NDH55" s="35"/>
      <c r="NDI55" s="35"/>
      <c r="NDJ55" s="35"/>
      <c r="NDK55" s="35"/>
      <c r="NDL55" s="35"/>
      <c r="NDM55" s="35"/>
      <c r="NDN55" s="35"/>
      <c r="NDO55" s="35"/>
      <c r="NDP55" s="35"/>
      <c r="NDQ55" s="35"/>
      <c r="NDR55" s="35"/>
      <c r="NDS55" s="35"/>
      <c r="NDT55" s="35"/>
      <c r="NDU55" s="35"/>
      <c r="NDV55" s="35"/>
      <c r="NDW55" s="35"/>
      <c r="NDX55" s="35"/>
      <c r="NDY55" s="35"/>
      <c r="NDZ55" s="35"/>
      <c r="NEA55" s="35"/>
      <c r="NEB55" s="35"/>
      <c r="NEC55" s="35"/>
      <c r="NED55" s="35"/>
      <c r="NEE55" s="35"/>
      <c r="NEF55" s="35"/>
      <c r="NEG55" s="35"/>
      <c r="NEH55" s="35"/>
      <c r="NEI55" s="35"/>
      <c r="NEJ55" s="35"/>
      <c r="NEK55" s="35"/>
      <c r="NEL55" s="35"/>
      <c r="NEM55" s="35"/>
      <c r="NEN55" s="35"/>
      <c r="NEO55" s="35"/>
      <c r="NEP55" s="35"/>
      <c r="NEQ55" s="35"/>
      <c r="NER55" s="35"/>
      <c r="NES55" s="35"/>
      <c r="NET55" s="35"/>
      <c r="NEU55" s="35"/>
      <c r="NEV55" s="35"/>
      <c r="NEW55" s="35"/>
      <c r="NEX55" s="35"/>
      <c r="NEY55" s="35"/>
      <c r="NEZ55" s="35"/>
      <c r="NFA55" s="35"/>
      <c r="NFB55" s="35"/>
      <c r="NFC55" s="35"/>
      <c r="NFD55" s="35"/>
      <c r="NFE55" s="35"/>
      <c r="NFF55" s="35"/>
      <c r="NFG55" s="35"/>
      <c r="NFH55" s="35"/>
      <c r="NFI55" s="35"/>
      <c r="NFJ55" s="35"/>
      <c r="NFK55" s="35"/>
      <c r="NFL55" s="35"/>
      <c r="NFM55" s="35"/>
      <c r="NFN55" s="35"/>
      <c r="NFO55" s="35"/>
      <c r="NFP55" s="35"/>
      <c r="NFQ55" s="35"/>
      <c r="NFR55" s="35"/>
      <c r="NFS55" s="35"/>
      <c r="NFT55" s="35"/>
      <c r="NFU55" s="35"/>
      <c r="NFV55" s="35"/>
      <c r="NFW55" s="35"/>
      <c r="NFX55" s="35"/>
      <c r="NFY55" s="35"/>
      <c r="NFZ55" s="35"/>
      <c r="NGA55" s="35"/>
      <c r="NGB55" s="35"/>
      <c r="NGC55" s="35"/>
      <c r="NGD55" s="35"/>
      <c r="NGE55" s="35"/>
      <c r="NGF55" s="35"/>
      <c r="NGG55" s="35"/>
      <c r="NGH55" s="35"/>
      <c r="NGI55" s="35"/>
      <c r="NGJ55" s="35"/>
      <c r="NGK55" s="35"/>
      <c r="NGL55" s="35"/>
      <c r="NGM55" s="35"/>
      <c r="NGN55" s="35"/>
      <c r="NGO55" s="35"/>
      <c r="NGP55" s="35"/>
      <c r="NGQ55" s="35"/>
      <c r="NGR55" s="35"/>
      <c r="NGS55" s="35"/>
      <c r="NGT55" s="35"/>
      <c r="NGU55" s="35"/>
      <c r="NGV55" s="35"/>
      <c r="NGW55" s="35"/>
      <c r="NGX55" s="35"/>
      <c r="NGY55" s="35"/>
      <c r="NGZ55" s="35"/>
      <c r="NHA55" s="35"/>
      <c r="NHB55" s="35"/>
      <c r="NHC55" s="35"/>
      <c r="NHD55" s="35"/>
      <c r="NHE55" s="35"/>
      <c r="NHF55" s="35"/>
      <c r="NHG55" s="35"/>
      <c r="NHH55" s="35"/>
      <c r="NHI55" s="35"/>
      <c r="NHJ55" s="35"/>
      <c r="NHK55" s="35"/>
      <c r="NHL55" s="35"/>
      <c r="NHM55" s="35"/>
      <c r="NHN55" s="35"/>
      <c r="NHO55" s="35"/>
      <c r="NHP55" s="35"/>
      <c r="NHQ55" s="35"/>
      <c r="NHR55" s="35"/>
      <c r="NHS55" s="35"/>
      <c r="NHT55" s="35"/>
      <c r="NHU55" s="35"/>
      <c r="NHV55" s="35"/>
      <c r="NHW55" s="35"/>
      <c r="NHX55" s="35"/>
      <c r="NHY55" s="35"/>
      <c r="NHZ55" s="35"/>
      <c r="NIA55" s="35"/>
      <c r="NIB55" s="35"/>
      <c r="NIC55" s="35"/>
      <c r="NID55" s="35"/>
      <c r="NIE55" s="35"/>
      <c r="NIF55" s="35"/>
      <c r="NIG55" s="35"/>
      <c r="NIH55" s="35"/>
      <c r="NII55" s="35"/>
      <c r="NIJ55" s="35"/>
      <c r="NIK55" s="35"/>
      <c r="NIL55" s="35"/>
      <c r="NIM55" s="35"/>
      <c r="NIN55" s="35"/>
      <c r="NIO55" s="35"/>
      <c r="NIP55" s="35"/>
      <c r="NIQ55" s="35"/>
      <c r="NIR55" s="35"/>
      <c r="NIS55" s="35"/>
      <c r="NIT55" s="35"/>
      <c r="NIU55" s="35"/>
      <c r="NIV55" s="35"/>
      <c r="NIW55" s="35"/>
      <c r="NIX55" s="35"/>
      <c r="NIY55" s="35"/>
      <c r="NIZ55" s="35"/>
      <c r="NJA55" s="35"/>
      <c r="NJB55" s="35"/>
      <c r="NJC55" s="35"/>
      <c r="NJD55" s="35"/>
      <c r="NJE55" s="35"/>
      <c r="NJF55" s="35"/>
      <c r="NJG55" s="35"/>
      <c r="NJH55" s="35"/>
      <c r="NJI55" s="35"/>
      <c r="NJJ55" s="35"/>
      <c r="NJK55" s="35"/>
      <c r="NJL55" s="35"/>
      <c r="NJM55" s="35"/>
      <c r="NJN55" s="35"/>
      <c r="NJO55" s="35"/>
      <c r="NJP55" s="35"/>
      <c r="NJQ55" s="35"/>
      <c r="NJR55" s="35"/>
      <c r="NJS55" s="35"/>
      <c r="NJT55" s="35"/>
      <c r="NJU55" s="35"/>
      <c r="NJV55" s="35"/>
      <c r="NJW55" s="35"/>
      <c r="NJX55" s="35"/>
      <c r="NJY55" s="35"/>
      <c r="NJZ55" s="35"/>
      <c r="NKA55" s="35"/>
      <c r="NKB55" s="35"/>
      <c r="NKC55" s="35"/>
      <c r="NKD55" s="35"/>
      <c r="NKE55" s="35"/>
      <c r="NKF55" s="35"/>
      <c r="NKG55" s="35"/>
      <c r="NKH55" s="35"/>
      <c r="NKI55" s="35"/>
      <c r="NKJ55" s="35"/>
      <c r="NKK55" s="35"/>
      <c r="NKL55" s="35"/>
      <c r="NKM55" s="35"/>
      <c r="NKN55" s="35"/>
      <c r="NKO55" s="35"/>
      <c r="NKP55" s="35"/>
      <c r="NKQ55" s="35"/>
      <c r="NKR55" s="35"/>
      <c r="NKS55" s="35"/>
      <c r="NKT55" s="35"/>
      <c r="NKU55" s="35"/>
      <c r="NKV55" s="35"/>
      <c r="NKW55" s="35"/>
      <c r="NKX55" s="35"/>
      <c r="NKY55" s="35"/>
      <c r="NKZ55" s="35"/>
      <c r="NLA55" s="35"/>
      <c r="NLB55" s="35"/>
      <c r="NLC55" s="35"/>
      <c r="NLD55" s="35"/>
      <c r="NLE55" s="35"/>
      <c r="NLF55" s="35"/>
      <c r="NLG55" s="35"/>
      <c r="NLH55" s="35"/>
      <c r="NLI55" s="35"/>
      <c r="NLJ55" s="35"/>
      <c r="NLK55" s="35"/>
      <c r="NLL55" s="35"/>
      <c r="NLM55" s="35"/>
      <c r="NLN55" s="35"/>
      <c r="NLO55" s="35"/>
      <c r="NLP55" s="35"/>
      <c r="NLQ55" s="35"/>
      <c r="NLR55" s="35"/>
      <c r="NLS55" s="35"/>
      <c r="NLT55" s="35"/>
      <c r="NLU55" s="35"/>
      <c r="NLV55" s="35"/>
      <c r="NLW55" s="35"/>
      <c r="NLX55" s="35"/>
      <c r="NLY55" s="35"/>
      <c r="NLZ55" s="35"/>
      <c r="NMA55" s="35"/>
      <c r="NMB55" s="35"/>
      <c r="NMC55" s="35"/>
      <c r="NMD55" s="35"/>
      <c r="NME55" s="35"/>
      <c r="NMF55" s="35"/>
      <c r="NMG55" s="35"/>
      <c r="NMH55" s="35"/>
      <c r="NMI55" s="35"/>
      <c r="NMJ55" s="35"/>
      <c r="NMK55" s="35"/>
      <c r="NML55" s="35"/>
      <c r="NMM55" s="35"/>
      <c r="NMN55" s="35"/>
      <c r="NMO55" s="35"/>
      <c r="NMP55" s="35"/>
      <c r="NMQ55" s="35"/>
      <c r="NMR55" s="35"/>
      <c r="NMS55" s="35"/>
      <c r="NMT55" s="35"/>
      <c r="NMU55" s="35"/>
      <c r="NMV55" s="35"/>
      <c r="NMW55" s="35"/>
      <c r="NMX55" s="35"/>
      <c r="NMY55" s="35"/>
      <c r="NMZ55" s="35"/>
      <c r="NNA55" s="35"/>
      <c r="NNB55" s="35"/>
      <c r="NNC55" s="35"/>
      <c r="NND55" s="35"/>
      <c r="NNE55" s="35"/>
      <c r="NNF55" s="35"/>
      <c r="NNG55" s="35"/>
      <c r="NNH55" s="35"/>
      <c r="NNI55" s="35"/>
      <c r="NNJ55" s="35"/>
      <c r="NNK55" s="35"/>
      <c r="NNL55" s="35"/>
      <c r="NNM55" s="35"/>
      <c r="NNN55" s="35"/>
      <c r="NNO55" s="35"/>
      <c r="NNP55" s="35"/>
      <c r="NNQ55" s="35"/>
      <c r="NNR55" s="35"/>
      <c r="NNS55" s="35"/>
      <c r="NNT55" s="35"/>
      <c r="NNU55" s="35"/>
      <c r="NNV55" s="35"/>
      <c r="NNW55" s="35"/>
      <c r="NNX55" s="35"/>
      <c r="NNY55" s="35"/>
      <c r="NNZ55" s="35"/>
      <c r="NOA55" s="35"/>
      <c r="NOB55" s="35"/>
      <c r="NOC55" s="35"/>
      <c r="NOD55" s="35"/>
      <c r="NOE55" s="35"/>
      <c r="NOF55" s="35"/>
      <c r="NOG55" s="35"/>
      <c r="NOH55" s="35"/>
      <c r="NOI55" s="35"/>
      <c r="NOJ55" s="35"/>
      <c r="NOK55" s="35"/>
      <c r="NOL55" s="35"/>
      <c r="NOM55" s="35"/>
      <c r="NON55" s="35"/>
      <c r="NOO55" s="35"/>
      <c r="NOP55" s="35"/>
      <c r="NOQ55" s="35"/>
      <c r="NOR55" s="35"/>
      <c r="NOS55" s="35"/>
      <c r="NOT55" s="35"/>
      <c r="NOU55" s="35"/>
      <c r="NOV55" s="35"/>
      <c r="NOW55" s="35"/>
      <c r="NOX55" s="35"/>
      <c r="NOY55" s="35"/>
      <c r="NOZ55" s="35"/>
      <c r="NPA55" s="35"/>
      <c r="NPB55" s="35"/>
      <c r="NPC55" s="35"/>
      <c r="NPD55" s="35"/>
      <c r="NPE55" s="35"/>
      <c r="NPF55" s="35"/>
      <c r="NPG55" s="35"/>
      <c r="NPH55" s="35"/>
      <c r="NPI55" s="35"/>
      <c r="NPJ55" s="35"/>
      <c r="NPK55" s="35"/>
      <c r="NPL55" s="35"/>
      <c r="NPM55" s="35"/>
      <c r="NPN55" s="35"/>
      <c r="NPO55" s="35"/>
      <c r="NPP55" s="35"/>
      <c r="NPQ55" s="35"/>
      <c r="NPR55" s="35"/>
      <c r="NPS55" s="35"/>
      <c r="NPT55" s="35"/>
      <c r="NPU55" s="35"/>
      <c r="NPV55" s="35"/>
      <c r="NPW55" s="35"/>
      <c r="NPX55" s="35"/>
      <c r="NPY55" s="35"/>
      <c r="NPZ55" s="35"/>
      <c r="NQA55" s="35"/>
      <c r="NQB55" s="35"/>
      <c r="NQC55" s="35"/>
      <c r="NQD55" s="35"/>
      <c r="NQE55" s="35"/>
      <c r="NQF55" s="35"/>
      <c r="NQG55" s="35"/>
      <c r="NQH55" s="35"/>
      <c r="NQI55" s="35"/>
      <c r="NQJ55" s="35"/>
      <c r="NQK55" s="35"/>
      <c r="NQL55" s="35"/>
      <c r="NQM55" s="35"/>
      <c r="NQN55" s="35"/>
      <c r="NQO55" s="35"/>
      <c r="NQP55" s="35"/>
      <c r="NQQ55" s="35"/>
      <c r="NQR55" s="35"/>
      <c r="NQS55" s="35"/>
      <c r="NQT55" s="35"/>
      <c r="NQU55" s="35"/>
      <c r="NQV55" s="35"/>
      <c r="NQW55" s="35"/>
      <c r="NQX55" s="35"/>
      <c r="NQY55" s="35"/>
      <c r="NQZ55" s="35"/>
      <c r="NRA55" s="35"/>
      <c r="NRB55" s="35"/>
      <c r="NRC55" s="35"/>
      <c r="NRD55" s="35"/>
      <c r="NRE55" s="35"/>
      <c r="NRF55" s="35"/>
      <c r="NRG55" s="35"/>
      <c r="NRH55" s="35"/>
      <c r="NRI55" s="35"/>
      <c r="NRJ55" s="35"/>
      <c r="NRK55" s="35"/>
      <c r="NRL55" s="35"/>
      <c r="NRM55" s="35"/>
      <c r="NRN55" s="35"/>
      <c r="NRO55" s="35"/>
      <c r="NRP55" s="35"/>
      <c r="NRQ55" s="35"/>
      <c r="NRR55" s="35"/>
      <c r="NRS55" s="35"/>
      <c r="NRT55" s="35"/>
      <c r="NRU55" s="35"/>
      <c r="NRV55" s="35"/>
      <c r="NRW55" s="35"/>
      <c r="NRX55" s="35"/>
      <c r="NRY55" s="35"/>
      <c r="NRZ55" s="35"/>
      <c r="NSA55" s="35"/>
      <c r="NSB55" s="35"/>
      <c r="NSC55" s="35"/>
      <c r="NSD55" s="35"/>
      <c r="NSE55" s="35"/>
      <c r="NSF55" s="35"/>
      <c r="NSG55" s="35"/>
      <c r="NSH55" s="35"/>
      <c r="NSI55" s="35"/>
      <c r="NSJ55" s="35"/>
      <c r="NSK55" s="35"/>
      <c r="NSL55" s="35"/>
      <c r="NSM55" s="35"/>
      <c r="NSN55" s="35"/>
      <c r="NSO55" s="35"/>
      <c r="NSP55" s="35"/>
      <c r="NSQ55" s="35"/>
      <c r="NSR55" s="35"/>
      <c r="NSS55" s="35"/>
      <c r="NST55" s="35"/>
      <c r="NSU55" s="35"/>
      <c r="NSV55" s="35"/>
      <c r="NSW55" s="35"/>
      <c r="NSX55" s="35"/>
      <c r="NSY55" s="35"/>
      <c r="NSZ55" s="35"/>
      <c r="NTA55" s="35"/>
      <c r="NTB55" s="35"/>
      <c r="NTC55" s="35"/>
      <c r="NTD55" s="35"/>
      <c r="NTE55" s="35"/>
      <c r="NTF55" s="35"/>
      <c r="NTG55" s="35"/>
      <c r="NTH55" s="35"/>
      <c r="NTI55" s="35"/>
      <c r="NTJ55" s="35"/>
      <c r="NTK55" s="35"/>
      <c r="NTL55" s="35"/>
      <c r="NTM55" s="35"/>
      <c r="NTN55" s="35"/>
      <c r="NTO55" s="35"/>
      <c r="NTP55" s="35"/>
      <c r="NTQ55" s="35"/>
      <c r="NTR55" s="35"/>
      <c r="NTS55" s="35"/>
      <c r="NTT55" s="35"/>
      <c r="NTU55" s="35"/>
      <c r="NTV55" s="35"/>
      <c r="NTW55" s="35"/>
      <c r="NTX55" s="35"/>
      <c r="NTY55" s="35"/>
      <c r="NTZ55" s="35"/>
      <c r="NUA55" s="35"/>
      <c r="NUB55" s="35"/>
      <c r="NUC55" s="35"/>
      <c r="NUD55" s="35"/>
      <c r="NUE55" s="35"/>
      <c r="NUF55" s="35"/>
      <c r="NUG55" s="35"/>
      <c r="NUH55" s="35"/>
      <c r="NUI55" s="35"/>
      <c r="NUJ55" s="35"/>
      <c r="NUK55" s="35"/>
      <c r="NUL55" s="35"/>
      <c r="NUM55" s="35"/>
      <c r="NUN55" s="35"/>
      <c r="NUO55" s="35"/>
      <c r="NUP55" s="35"/>
      <c r="NUQ55" s="35"/>
      <c r="NUR55" s="35"/>
      <c r="NUS55" s="35"/>
      <c r="NUT55" s="35"/>
      <c r="NUU55" s="35"/>
      <c r="NUV55" s="35"/>
      <c r="NUW55" s="35"/>
      <c r="NUX55" s="35"/>
      <c r="NUY55" s="35"/>
      <c r="NUZ55" s="35"/>
      <c r="NVA55" s="35"/>
      <c r="NVB55" s="35"/>
      <c r="NVC55" s="35"/>
      <c r="NVD55" s="35"/>
      <c r="NVE55" s="35"/>
      <c r="NVF55" s="35"/>
      <c r="NVG55" s="35"/>
      <c r="NVH55" s="35"/>
      <c r="NVI55" s="35"/>
      <c r="NVJ55" s="35"/>
      <c r="NVK55" s="35"/>
      <c r="NVL55" s="35"/>
      <c r="NVM55" s="35"/>
      <c r="NVN55" s="35"/>
      <c r="NVO55" s="35"/>
      <c r="NVP55" s="35"/>
      <c r="NVQ55" s="35"/>
      <c r="NVR55" s="35"/>
      <c r="NVS55" s="35"/>
      <c r="NVT55" s="35"/>
      <c r="NVU55" s="35"/>
      <c r="NVV55" s="35"/>
      <c r="NVW55" s="35"/>
      <c r="NVX55" s="35"/>
      <c r="NVY55" s="35"/>
      <c r="NVZ55" s="35"/>
      <c r="NWA55" s="35"/>
      <c r="NWB55" s="35"/>
      <c r="NWC55" s="35"/>
      <c r="NWD55" s="35"/>
      <c r="NWE55" s="35"/>
      <c r="NWF55" s="35"/>
      <c r="NWG55" s="35"/>
      <c r="NWH55" s="35"/>
      <c r="NWI55" s="35"/>
      <c r="NWJ55" s="35"/>
      <c r="NWK55" s="35"/>
      <c r="NWL55" s="35"/>
      <c r="NWM55" s="35"/>
      <c r="NWN55" s="35"/>
      <c r="NWO55" s="35"/>
      <c r="NWP55" s="35"/>
      <c r="NWQ55" s="35"/>
      <c r="NWR55" s="35"/>
      <c r="NWS55" s="35"/>
      <c r="NWT55" s="35"/>
      <c r="NWU55" s="35"/>
      <c r="NWV55" s="35"/>
      <c r="NWW55" s="35"/>
      <c r="NWX55" s="35"/>
      <c r="NWY55" s="35"/>
      <c r="NWZ55" s="35"/>
      <c r="NXA55" s="35"/>
      <c r="NXB55" s="35"/>
      <c r="NXC55" s="35"/>
      <c r="NXD55" s="35"/>
      <c r="NXE55" s="35"/>
      <c r="NXF55" s="35"/>
      <c r="NXG55" s="35"/>
      <c r="NXH55" s="35"/>
      <c r="NXI55" s="35"/>
      <c r="NXJ55" s="35"/>
      <c r="NXK55" s="35"/>
      <c r="NXL55" s="35"/>
      <c r="NXM55" s="35"/>
      <c r="NXN55" s="35"/>
      <c r="NXO55" s="35"/>
      <c r="NXP55" s="35"/>
      <c r="NXQ55" s="35"/>
      <c r="NXR55" s="35"/>
      <c r="NXS55" s="35"/>
      <c r="NXT55" s="35"/>
      <c r="NXU55" s="35"/>
      <c r="NXV55" s="35"/>
      <c r="NXW55" s="35"/>
      <c r="NXX55" s="35"/>
      <c r="NXY55" s="35"/>
      <c r="NXZ55" s="35"/>
      <c r="NYA55" s="35"/>
      <c r="NYB55" s="35"/>
      <c r="NYC55" s="35"/>
      <c r="NYD55" s="35"/>
      <c r="NYE55" s="35"/>
      <c r="NYF55" s="35"/>
      <c r="NYG55" s="35"/>
      <c r="NYH55" s="35"/>
      <c r="NYI55" s="35"/>
      <c r="NYJ55" s="35"/>
      <c r="NYK55" s="35"/>
      <c r="NYL55" s="35"/>
      <c r="NYM55" s="35"/>
      <c r="NYN55" s="35"/>
      <c r="NYO55" s="35"/>
      <c r="NYP55" s="35"/>
      <c r="NYQ55" s="35"/>
      <c r="NYR55" s="35"/>
      <c r="NYS55" s="35"/>
      <c r="NYT55" s="35"/>
      <c r="NYU55" s="35"/>
      <c r="NYV55" s="35"/>
      <c r="NYW55" s="35"/>
      <c r="NYX55" s="35"/>
      <c r="NYY55" s="35"/>
      <c r="NYZ55" s="35"/>
      <c r="NZA55" s="35"/>
      <c r="NZB55" s="35"/>
      <c r="NZC55" s="35"/>
      <c r="NZD55" s="35"/>
      <c r="NZE55" s="35"/>
      <c r="NZF55" s="35"/>
      <c r="NZG55" s="35"/>
      <c r="NZH55" s="35"/>
      <c r="NZI55" s="35"/>
      <c r="NZJ55" s="35"/>
      <c r="NZK55" s="35"/>
      <c r="NZL55" s="35"/>
      <c r="NZM55" s="35"/>
      <c r="NZN55" s="35"/>
      <c r="NZO55" s="35"/>
      <c r="NZP55" s="35"/>
      <c r="NZQ55" s="35"/>
      <c r="NZR55" s="35"/>
      <c r="NZS55" s="35"/>
      <c r="NZT55" s="35"/>
      <c r="NZU55" s="35"/>
      <c r="NZV55" s="35"/>
      <c r="NZW55" s="35"/>
      <c r="NZX55" s="35"/>
      <c r="NZY55" s="35"/>
      <c r="NZZ55" s="35"/>
      <c r="OAA55" s="35"/>
      <c r="OAB55" s="35"/>
      <c r="OAC55" s="35"/>
      <c r="OAD55" s="35"/>
      <c r="OAE55" s="35"/>
      <c r="OAF55" s="35"/>
      <c r="OAG55" s="35"/>
      <c r="OAH55" s="35"/>
      <c r="OAI55" s="35"/>
      <c r="OAJ55" s="35"/>
      <c r="OAK55" s="35"/>
      <c r="OAL55" s="35"/>
      <c r="OAM55" s="35"/>
      <c r="OAN55" s="35"/>
      <c r="OAO55" s="35"/>
      <c r="OAP55" s="35"/>
      <c r="OAQ55" s="35"/>
      <c r="OAR55" s="35"/>
      <c r="OAS55" s="35"/>
      <c r="OAT55" s="35"/>
      <c r="OAU55" s="35"/>
      <c r="OAV55" s="35"/>
      <c r="OAW55" s="35"/>
      <c r="OAX55" s="35"/>
      <c r="OAY55" s="35"/>
      <c r="OAZ55" s="35"/>
      <c r="OBA55" s="35"/>
      <c r="OBB55" s="35"/>
      <c r="OBC55" s="35"/>
      <c r="OBD55" s="35"/>
      <c r="OBE55" s="35"/>
      <c r="OBF55" s="35"/>
      <c r="OBG55" s="35"/>
      <c r="OBH55" s="35"/>
      <c r="OBI55" s="35"/>
      <c r="OBJ55" s="35"/>
      <c r="OBK55" s="35"/>
      <c r="OBL55" s="35"/>
      <c r="OBM55" s="35"/>
      <c r="OBN55" s="35"/>
      <c r="OBO55" s="35"/>
      <c r="OBP55" s="35"/>
      <c r="OBQ55" s="35"/>
      <c r="OBR55" s="35"/>
      <c r="OBS55" s="35"/>
      <c r="OBT55" s="35"/>
      <c r="OBU55" s="35"/>
      <c r="OBV55" s="35"/>
      <c r="OBW55" s="35"/>
      <c r="OBX55" s="35"/>
      <c r="OBY55" s="35"/>
      <c r="OBZ55" s="35"/>
      <c r="OCA55" s="35"/>
      <c r="OCB55" s="35"/>
      <c r="OCC55" s="35"/>
      <c r="OCD55" s="35"/>
      <c r="OCE55" s="35"/>
      <c r="OCF55" s="35"/>
      <c r="OCG55" s="35"/>
      <c r="OCH55" s="35"/>
      <c r="OCI55" s="35"/>
      <c r="OCJ55" s="35"/>
      <c r="OCK55" s="35"/>
      <c r="OCL55" s="35"/>
      <c r="OCM55" s="35"/>
      <c r="OCN55" s="35"/>
      <c r="OCO55" s="35"/>
      <c r="OCP55" s="35"/>
      <c r="OCQ55" s="35"/>
      <c r="OCR55" s="35"/>
      <c r="OCS55" s="35"/>
      <c r="OCT55" s="35"/>
      <c r="OCU55" s="35"/>
      <c r="OCV55" s="35"/>
      <c r="OCW55" s="35"/>
      <c r="OCX55" s="35"/>
      <c r="OCY55" s="35"/>
      <c r="OCZ55" s="35"/>
      <c r="ODA55" s="35"/>
      <c r="ODB55" s="35"/>
      <c r="ODC55" s="35"/>
      <c r="ODD55" s="35"/>
      <c r="ODE55" s="35"/>
      <c r="ODF55" s="35"/>
      <c r="ODG55" s="35"/>
      <c r="ODH55" s="35"/>
      <c r="ODI55" s="35"/>
      <c r="ODJ55" s="35"/>
      <c r="ODK55" s="35"/>
      <c r="ODL55" s="35"/>
      <c r="ODM55" s="35"/>
      <c r="ODN55" s="35"/>
      <c r="ODO55" s="35"/>
      <c r="ODP55" s="35"/>
      <c r="ODQ55" s="35"/>
      <c r="ODR55" s="35"/>
      <c r="ODS55" s="35"/>
      <c r="ODT55" s="35"/>
      <c r="ODU55" s="35"/>
      <c r="ODV55" s="35"/>
      <c r="ODW55" s="35"/>
      <c r="ODX55" s="35"/>
      <c r="ODY55" s="35"/>
      <c r="ODZ55" s="35"/>
      <c r="OEA55" s="35"/>
      <c r="OEB55" s="35"/>
      <c r="OEC55" s="35"/>
      <c r="OED55" s="35"/>
      <c r="OEE55" s="35"/>
      <c r="OEF55" s="35"/>
      <c r="OEG55" s="35"/>
      <c r="OEH55" s="35"/>
      <c r="OEI55" s="35"/>
      <c r="OEJ55" s="35"/>
      <c r="OEK55" s="35"/>
      <c r="OEL55" s="35"/>
      <c r="OEM55" s="35"/>
      <c r="OEN55" s="35"/>
      <c r="OEO55" s="35"/>
      <c r="OEP55" s="35"/>
      <c r="OEQ55" s="35"/>
      <c r="OER55" s="35"/>
      <c r="OES55" s="35"/>
      <c r="OET55" s="35"/>
      <c r="OEU55" s="35"/>
      <c r="OEV55" s="35"/>
      <c r="OEW55" s="35"/>
      <c r="OEX55" s="35"/>
      <c r="OEY55" s="35"/>
      <c r="OEZ55" s="35"/>
      <c r="OFA55" s="35"/>
      <c r="OFB55" s="35"/>
      <c r="OFC55" s="35"/>
      <c r="OFD55" s="35"/>
      <c r="OFE55" s="35"/>
      <c r="OFF55" s="35"/>
      <c r="OFG55" s="35"/>
      <c r="OFH55" s="35"/>
      <c r="OFI55" s="35"/>
      <c r="OFJ55" s="35"/>
      <c r="OFK55" s="35"/>
      <c r="OFL55" s="35"/>
      <c r="OFM55" s="35"/>
      <c r="OFN55" s="35"/>
      <c r="OFO55" s="35"/>
      <c r="OFP55" s="35"/>
      <c r="OFQ55" s="35"/>
      <c r="OFR55" s="35"/>
      <c r="OFS55" s="35"/>
      <c r="OFT55" s="35"/>
      <c r="OFU55" s="35"/>
      <c r="OFV55" s="35"/>
      <c r="OFW55" s="35"/>
      <c r="OFX55" s="35"/>
      <c r="OFY55" s="35"/>
      <c r="OFZ55" s="35"/>
      <c r="OGA55" s="35"/>
      <c r="OGB55" s="35"/>
      <c r="OGC55" s="35"/>
      <c r="OGD55" s="35"/>
      <c r="OGE55" s="35"/>
      <c r="OGF55" s="35"/>
      <c r="OGG55" s="35"/>
      <c r="OGH55" s="35"/>
      <c r="OGI55" s="35"/>
      <c r="OGJ55" s="35"/>
      <c r="OGK55" s="35"/>
      <c r="OGL55" s="35"/>
      <c r="OGM55" s="35"/>
      <c r="OGN55" s="35"/>
      <c r="OGO55" s="35"/>
      <c r="OGP55" s="35"/>
      <c r="OGQ55" s="35"/>
      <c r="OGR55" s="35"/>
      <c r="OGS55" s="35"/>
      <c r="OGT55" s="35"/>
      <c r="OGU55" s="35"/>
      <c r="OGV55" s="35"/>
      <c r="OGW55" s="35"/>
      <c r="OGX55" s="35"/>
      <c r="OGY55" s="35"/>
      <c r="OGZ55" s="35"/>
      <c r="OHA55" s="35"/>
      <c r="OHB55" s="35"/>
      <c r="OHC55" s="35"/>
      <c r="OHD55" s="35"/>
      <c r="OHE55" s="35"/>
      <c r="OHF55" s="35"/>
      <c r="OHG55" s="35"/>
      <c r="OHH55" s="35"/>
      <c r="OHI55" s="35"/>
      <c r="OHJ55" s="35"/>
      <c r="OHK55" s="35"/>
      <c r="OHL55" s="35"/>
      <c r="OHM55" s="35"/>
      <c r="OHN55" s="35"/>
      <c r="OHO55" s="35"/>
      <c r="OHP55" s="35"/>
      <c r="OHQ55" s="35"/>
      <c r="OHR55" s="35"/>
      <c r="OHS55" s="35"/>
      <c r="OHT55" s="35"/>
      <c r="OHU55" s="35"/>
      <c r="OHV55" s="35"/>
      <c r="OHW55" s="35"/>
      <c r="OHX55" s="35"/>
      <c r="OHY55" s="35"/>
      <c r="OHZ55" s="35"/>
      <c r="OIA55" s="35"/>
      <c r="OIB55" s="35"/>
      <c r="OIC55" s="35"/>
      <c r="OID55" s="35"/>
      <c r="OIE55" s="35"/>
      <c r="OIF55" s="35"/>
      <c r="OIG55" s="35"/>
      <c r="OIH55" s="35"/>
      <c r="OII55" s="35"/>
      <c r="OIJ55" s="35"/>
      <c r="OIK55" s="35"/>
      <c r="OIL55" s="35"/>
      <c r="OIM55" s="35"/>
      <c r="OIN55" s="35"/>
      <c r="OIO55" s="35"/>
      <c r="OIP55" s="35"/>
      <c r="OIQ55" s="35"/>
      <c r="OIR55" s="35"/>
      <c r="OIS55" s="35"/>
      <c r="OIT55" s="35"/>
      <c r="OIU55" s="35"/>
      <c r="OIV55" s="35"/>
      <c r="OIW55" s="35"/>
      <c r="OIX55" s="35"/>
      <c r="OIY55" s="35"/>
      <c r="OIZ55" s="35"/>
      <c r="OJA55" s="35"/>
      <c r="OJB55" s="35"/>
      <c r="OJC55" s="35"/>
      <c r="OJD55" s="35"/>
      <c r="OJE55" s="35"/>
      <c r="OJF55" s="35"/>
      <c r="OJG55" s="35"/>
      <c r="OJH55" s="35"/>
      <c r="OJI55" s="35"/>
      <c r="OJJ55" s="35"/>
      <c r="OJK55" s="35"/>
      <c r="OJL55" s="35"/>
      <c r="OJM55" s="35"/>
      <c r="OJN55" s="35"/>
      <c r="OJO55" s="35"/>
      <c r="OJP55" s="35"/>
      <c r="OJQ55" s="35"/>
      <c r="OJR55" s="35"/>
      <c r="OJS55" s="35"/>
      <c r="OJT55" s="35"/>
      <c r="OJU55" s="35"/>
      <c r="OJV55" s="35"/>
      <c r="OJW55" s="35"/>
      <c r="OJX55" s="35"/>
      <c r="OJY55" s="35"/>
      <c r="OJZ55" s="35"/>
      <c r="OKA55" s="35"/>
      <c r="OKB55" s="35"/>
      <c r="OKC55" s="35"/>
      <c r="OKD55" s="35"/>
      <c r="OKE55" s="35"/>
      <c r="OKF55" s="35"/>
      <c r="OKG55" s="35"/>
      <c r="OKH55" s="35"/>
      <c r="OKI55" s="35"/>
      <c r="OKJ55" s="35"/>
      <c r="OKK55" s="35"/>
      <c r="OKL55" s="35"/>
      <c r="OKM55" s="35"/>
      <c r="OKN55" s="35"/>
      <c r="OKO55" s="35"/>
      <c r="OKP55" s="35"/>
      <c r="OKQ55" s="35"/>
      <c r="OKR55" s="35"/>
      <c r="OKS55" s="35"/>
      <c r="OKT55" s="35"/>
      <c r="OKU55" s="35"/>
      <c r="OKV55" s="35"/>
      <c r="OKW55" s="35"/>
      <c r="OKX55" s="35"/>
      <c r="OKY55" s="35"/>
      <c r="OKZ55" s="35"/>
      <c r="OLA55" s="35"/>
      <c r="OLB55" s="35"/>
      <c r="OLC55" s="35"/>
      <c r="OLD55" s="35"/>
      <c r="OLE55" s="35"/>
      <c r="OLF55" s="35"/>
      <c r="OLG55" s="35"/>
      <c r="OLH55" s="35"/>
      <c r="OLI55" s="35"/>
      <c r="OLJ55" s="35"/>
      <c r="OLK55" s="35"/>
      <c r="OLL55" s="35"/>
      <c r="OLM55" s="35"/>
      <c r="OLN55" s="35"/>
      <c r="OLO55" s="35"/>
      <c r="OLP55" s="35"/>
      <c r="OLQ55" s="35"/>
      <c r="OLR55" s="35"/>
      <c r="OLS55" s="35"/>
      <c r="OLT55" s="35"/>
      <c r="OLU55" s="35"/>
      <c r="OLV55" s="35"/>
      <c r="OLW55" s="35"/>
      <c r="OLX55" s="35"/>
      <c r="OLY55" s="35"/>
      <c r="OLZ55" s="35"/>
      <c r="OMA55" s="35"/>
      <c r="OMB55" s="35"/>
      <c r="OMC55" s="35"/>
      <c r="OMD55" s="35"/>
      <c r="OME55" s="35"/>
      <c r="OMF55" s="35"/>
      <c r="OMG55" s="35"/>
      <c r="OMH55" s="35"/>
      <c r="OMI55" s="35"/>
      <c r="OMJ55" s="35"/>
      <c r="OMK55" s="35"/>
      <c r="OML55" s="35"/>
      <c r="OMM55" s="35"/>
      <c r="OMN55" s="35"/>
      <c r="OMO55" s="35"/>
      <c r="OMP55" s="35"/>
      <c r="OMQ55" s="35"/>
      <c r="OMR55" s="35"/>
      <c r="OMS55" s="35"/>
      <c r="OMT55" s="35"/>
      <c r="OMU55" s="35"/>
      <c r="OMV55" s="35"/>
      <c r="OMW55" s="35"/>
      <c r="OMX55" s="35"/>
      <c r="OMY55" s="35"/>
      <c r="OMZ55" s="35"/>
      <c r="ONA55" s="35"/>
      <c r="ONB55" s="35"/>
      <c r="ONC55" s="35"/>
      <c r="OND55" s="35"/>
      <c r="ONE55" s="35"/>
      <c r="ONF55" s="35"/>
      <c r="ONG55" s="35"/>
      <c r="ONH55" s="35"/>
      <c r="ONI55" s="35"/>
      <c r="ONJ55" s="35"/>
      <c r="ONK55" s="35"/>
      <c r="ONL55" s="35"/>
      <c r="ONM55" s="35"/>
      <c r="ONN55" s="35"/>
      <c r="ONO55" s="35"/>
      <c r="ONP55" s="35"/>
      <c r="ONQ55" s="35"/>
      <c r="ONR55" s="35"/>
      <c r="ONS55" s="35"/>
      <c r="ONT55" s="35"/>
      <c r="ONU55" s="35"/>
      <c r="ONV55" s="35"/>
      <c r="ONW55" s="35"/>
      <c r="ONX55" s="35"/>
      <c r="ONY55" s="35"/>
      <c r="ONZ55" s="35"/>
      <c r="OOA55" s="35"/>
      <c r="OOB55" s="35"/>
      <c r="OOC55" s="35"/>
      <c r="OOD55" s="35"/>
      <c r="OOE55" s="35"/>
      <c r="OOF55" s="35"/>
      <c r="OOG55" s="35"/>
      <c r="OOH55" s="35"/>
      <c r="OOI55" s="35"/>
      <c r="OOJ55" s="35"/>
      <c r="OOK55" s="35"/>
      <c r="OOL55" s="35"/>
      <c r="OOM55" s="35"/>
      <c r="OON55" s="35"/>
      <c r="OOO55" s="35"/>
      <c r="OOP55" s="35"/>
      <c r="OOQ55" s="35"/>
      <c r="OOR55" s="35"/>
      <c r="OOS55" s="35"/>
      <c r="OOT55" s="35"/>
      <c r="OOU55" s="35"/>
      <c r="OOV55" s="35"/>
      <c r="OOW55" s="35"/>
      <c r="OOX55" s="35"/>
      <c r="OOY55" s="35"/>
      <c r="OOZ55" s="35"/>
      <c r="OPA55" s="35"/>
      <c r="OPB55" s="35"/>
      <c r="OPC55" s="35"/>
      <c r="OPD55" s="35"/>
      <c r="OPE55" s="35"/>
      <c r="OPF55" s="35"/>
      <c r="OPG55" s="35"/>
      <c r="OPH55" s="35"/>
      <c r="OPI55" s="35"/>
      <c r="OPJ55" s="35"/>
      <c r="OPK55" s="35"/>
      <c r="OPL55" s="35"/>
      <c r="OPM55" s="35"/>
      <c r="OPN55" s="35"/>
      <c r="OPO55" s="35"/>
      <c r="OPP55" s="35"/>
      <c r="OPQ55" s="35"/>
      <c r="OPR55" s="35"/>
      <c r="OPS55" s="35"/>
      <c r="OPT55" s="35"/>
      <c r="OPU55" s="35"/>
      <c r="OPV55" s="35"/>
      <c r="OPW55" s="35"/>
      <c r="OPX55" s="35"/>
      <c r="OPY55" s="35"/>
      <c r="OPZ55" s="35"/>
      <c r="OQA55" s="35"/>
      <c r="OQB55" s="35"/>
      <c r="OQC55" s="35"/>
      <c r="OQD55" s="35"/>
      <c r="OQE55" s="35"/>
      <c r="OQF55" s="35"/>
      <c r="OQG55" s="35"/>
      <c r="OQH55" s="35"/>
      <c r="OQI55" s="35"/>
      <c r="OQJ55" s="35"/>
      <c r="OQK55" s="35"/>
      <c r="OQL55" s="35"/>
      <c r="OQM55" s="35"/>
      <c r="OQN55" s="35"/>
      <c r="OQO55" s="35"/>
      <c r="OQP55" s="35"/>
      <c r="OQQ55" s="35"/>
      <c r="OQR55" s="35"/>
      <c r="OQS55" s="35"/>
      <c r="OQT55" s="35"/>
      <c r="OQU55" s="35"/>
      <c r="OQV55" s="35"/>
      <c r="OQW55" s="35"/>
      <c r="OQX55" s="35"/>
      <c r="OQY55" s="35"/>
      <c r="OQZ55" s="35"/>
      <c r="ORA55" s="35"/>
      <c r="ORB55" s="35"/>
      <c r="ORC55" s="35"/>
      <c r="ORD55" s="35"/>
      <c r="ORE55" s="35"/>
      <c r="ORF55" s="35"/>
      <c r="ORG55" s="35"/>
      <c r="ORH55" s="35"/>
      <c r="ORI55" s="35"/>
      <c r="ORJ55" s="35"/>
      <c r="ORK55" s="35"/>
      <c r="ORL55" s="35"/>
      <c r="ORM55" s="35"/>
      <c r="ORN55" s="35"/>
      <c r="ORO55" s="35"/>
      <c r="ORP55" s="35"/>
      <c r="ORQ55" s="35"/>
      <c r="ORR55" s="35"/>
      <c r="ORS55" s="35"/>
      <c r="ORT55" s="35"/>
      <c r="ORU55" s="35"/>
      <c r="ORV55" s="35"/>
      <c r="ORW55" s="35"/>
      <c r="ORX55" s="35"/>
      <c r="ORY55" s="35"/>
      <c r="ORZ55" s="35"/>
      <c r="OSA55" s="35"/>
      <c r="OSB55" s="35"/>
      <c r="OSC55" s="35"/>
      <c r="OSD55" s="35"/>
      <c r="OSE55" s="35"/>
      <c r="OSF55" s="35"/>
      <c r="OSG55" s="35"/>
      <c r="OSH55" s="35"/>
      <c r="OSI55" s="35"/>
      <c r="OSJ55" s="35"/>
      <c r="OSK55" s="35"/>
      <c r="OSL55" s="35"/>
      <c r="OSM55" s="35"/>
      <c r="OSN55" s="35"/>
      <c r="OSO55" s="35"/>
      <c r="OSP55" s="35"/>
      <c r="OSQ55" s="35"/>
      <c r="OSR55" s="35"/>
      <c r="OSS55" s="35"/>
      <c r="OST55" s="35"/>
      <c r="OSU55" s="35"/>
      <c r="OSV55" s="35"/>
      <c r="OSW55" s="35"/>
      <c r="OSX55" s="35"/>
      <c r="OSY55" s="35"/>
      <c r="OSZ55" s="35"/>
      <c r="OTA55" s="35"/>
      <c r="OTB55" s="35"/>
      <c r="OTC55" s="35"/>
      <c r="OTD55" s="35"/>
      <c r="OTE55" s="35"/>
      <c r="OTF55" s="35"/>
      <c r="OTG55" s="35"/>
      <c r="OTH55" s="35"/>
      <c r="OTI55" s="35"/>
      <c r="OTJ55" s="35"/>
      <c r="OTK55" s="35"/>
      <c r="OTL55" s="35"/>
      <c r="OTM55" s="35"/>
      <c r="OTN55" s="35"/>
      <c r="OTO55" s="35"/>
      <c r="OTP55" s="35"/>
      <c r="OTQ55" s="35"/>
      <c r="OTR55" s="35"/>
      <c r="OTS55" s="35"/>
      <c r="OTT55" s="35"/>
      <c r="OTU55" s="35"/>
      <c r="OTV55" s="35"/>
      <c r="OTW55" s="35"/>
      <c r="OTX55" s="35"/>
      <c r="OTY55" s="35"/>
      <c r="OTZ55" s="35"/>
      <c r="OUA55" s="35"/>
      <c r="OUB55" s="35"/>
      <c r="OUC55" s="35"/>
      <c r="OUD55" s="35"/>
      <c r="OUE55" s="35"/>
      <c r="OUF55" s="35"/>
      <c r="OUG55" s="35"/>
      <c r="OUH55" s="35"/>
      <c r="OUI55" s="35"/>
      <c r="OUJ55" s="35"/>
      <c r="OUK55" s="35"/>
      <c r="OUL55" s="35"/>
      <c r="OUM55" s="35"/>
      <c r="OUN55" s="35"/>
      <c r="OUO55" s="35"/>
      <c r="OUP55" s="35"/>
      <c r="OUQ55" s="35"/>
      <c r="OUR55" s="35"/>
      <c r="OUS55" s="35"/>
      <c r="OUT55" s="35"/>
      <c r="OUU55" s="35"/>
      <c r="OUV55" s="35"/>
      <c r="OUW55" s="35"/>
      <c r="OUX55" s="35"/>
      <c r="OUY55" s="35"/>
      <c r="OUZ55" s="35"/>
      <c r="OVA55" s="35"/>
      <c r="OVB55" s="35"/>
      <c r="OVC55" s="35"/>
      <c r="OVD55" s="35"/>
      <c r="OVE55" s="35"/>
      <c r="OVF55" s="35"/>
      <c r="OVG55" s="35"/>
      <c r="OVH55" s="35"/>
      <c r="OVI55" s="35"/>
      <c r="OVJ55" s="35"/>
      <c r="OVK55" s="35"/>
      <c r="OVL55" s="35"/>
      <c r="OVM55" s="35"/>
      <c r="OVN55" s="35"/>
      <c r="OVO55" s="35"/>
      <c r="OVP55" s="35"/>
      <c r="OVQ55" s="35"/>
      <c r="OVR55" s="35"/>
      <c r="OVS55" s="35"/>
      <c r="OVT55" s="35"/>
      <c r="OVU55" s="35"/>
      <c r="OVV55" s="35"/>
      <c r="OVW55" s="35"/>
      <c r="OVX55" s="35"/>
      <c r="OVY55" s="35"/>
      <c r="OVZ55" s="35"/>
      <c r="OWA55" s="35"/>
      <c r="OWB55" s="35"/>
      <c r="OWC55" s="35"/>
      <c r="OWD55" s="35"/>
      <c r="OWE55" s="35"/>
      <c r="OWF55" s="35"/>
      <c r="OWG55" s="35"/>
      <c r="OWH55" s="35"/>
      <c r="OWI55" s="35"/>
      <c r="OWJ55" s="35"/>
      <c r="OWK55" s="35"/>
      <c r="OWL55" s="35"/>
      <c r="OWM55" s="35"/>
      <c r="OWN55" s="35"/>
      <c r="OWO55" s="35"/>
      <c r="OWP55" s="35"/>
      <c r="OWQ55" s="35"/>
      <c r="OWR55" s="35"/>
      <c r="OWS55" s="35"/>
      <c r="OWT55" s="35"/>
      <c r="OWU55" s="35"/>
      <c r="OWV55" s="35"/>
      <c r="OWW55" s="35"/>
      <c r="OWX55" s="35"/>
      <c r="OWY55" s="35"/>
      <c r="OWZ55" s="35"/>
      <c r="OXA55" s="35"/>
      <c r="OXB55" s="35"/>
      <c r="OXC55" s="35"/>
      <c r="OXD55" s="35"/>
      <c r="OXE55" s="35"/>
      <c r="OXF55" s="35"/>
      <c r="OXG55" s="35"/>
      <c r="OXH55" s="35"/>
      <c r="OXI55" s="35"/>
      <c r="OXJ55" s="35"/>
      <c r="OXK55" s="35"/>
      <c r="OXL55" s="35"/>
      <c r="OXM55" s="35"/>
      <c r="OXN55" s="35"/>
      <c r="OXO55" s="35"/>
      <c r="OXP55" s="35"/>
      <c r="OXQ55" s="35"/>
      <c r="OXR55" s="35"/>
      <c r="OXS55" s="35"/>
      <c r="OXT55" s="35"/>
      <c r="OXU55" s="35"/>
      <c r="OXV55" s="35"/>
      <c r="OXW55" s="35"/>
      <c r="OXX55" s="35"/>
      <c r="OXY55" s="35"/>
      <c r="OXZ55" s="35"/>
      <c r="OYA55" s="35"/>
      <c r="OYB55" s="35"/>
      <c r="OYC55" s="35"/>
      <c r="OYD55" s="35"/>
      <c r="OYE55" s="35"/>
      <c r="OYF55" s="35"/>
      <c r="OYG55" s="35"/>
      <c r="OYH55" s="35"/>
      <c r="OYI55" s="35"/>
      <c r="OYJ55" s="35"/>
      <c r="OYK55" s="35"/>
      <c r="OYL55" s="35"/>
      <c r="OYM55" s="35"/>
      <c r="OYN55" s="35"/>
      <c r="OYO55" s="35"/>
      <c r="OYP55" s="35"/>
      <c r="OYQ55" s="35"/>
      <c r="OYR55" s="35"/>
      <c r="OYS55" s="35"/>
      <c r="OYT55" s="35"/>
      <c r="OYU55" s="35"/>
      <c r="OYV55" s="35"/>
      <c r="OYW55" s="35"/>
      <c r="OYX55" s="35"/>
      <c r="OYY55" s="35"/>
      <c r="OYZ55" s="35"/>
      <c r="OZA55" s="35"/>
      <c r="OZB55" s="35"/>
      <c r="OZC55" s="35"/>
      <c r="OZD55" s="35"/>
      <c r="OZE55" s="35"/>
      <c r="OZF55" s="35"/>
      <c r="OZG55" s="35"/>
      <c r="OZH55" s="35"/>
      <c r="OZI55" s="35"/>
      <c r="OZJ55" s="35"/>
      <c r="OZK55" s="35"/>
      <c r="OZL55" s="35"/>
      <c r="OZM55" s="35"/>
      <c r="OZN55" s="35"/>
      <c r="OZO55" s="35"/>
      <c r="OZP55" s="35"/>
      <c r="OZQ55" s="35"/>
      <c r="OZR55" s="35"/>
      <c r="OZS55" s="35"/>
      <c r="OZT55" s="35"/>
      <c r="OZU55" s="35"/>
      <c r="OZV55" s="35"/>
      <c r="OZW55" s="35"/>
      <c r="OZX55" s="35"/>
      <c r="OZY55" s="35"/>
      <c r="OZZ55" s="35"/>
      <c r="PAA55" s="35"/>
      <c r="PAB55" s="35"/>
      <c r="PAC55" s="35"/>
      <c r="PAD55" s="35"/>
      <c r="PAE55" s="35"/>
      <c r="PAF55" s="35"/>
      <c r="PAG55" s="35"/>
      <c r="PAH55" s="35"/>
      <c r="PAI55" s="35"/>
      <c r="PAJ55" s="35"/>
      <c r="PAK55" s="35"/>
      <c r="PAL55" s="35"/>
      <c r="PAM55" s="35"/>
      <c r="PAN55" s="35"/>
      <c r="PAO55" s="35"/>
      <c r="PAP55" s="35"/>
      <c r="PAQ55" s="35"/>
      <c r="PAR55" s="35"/>
      <c r="PAS55" s="35"/>
      <c r="PAT55" s="35"/>
      <c r="PAU55" s="35"/>
      <c r="PAV55" s="35"/>
      <c r="PAW55" s="35"/>
      <c r="PAX55" s="35"/>
      <c r="PAY55" s="35"/>
      <c r="PAZ55" s="35"/>
      <c r="PBA55" s="35"/>
      <c r="PBB55" s="35"/>
      <c r="PBC55" s="35"/>
      <c r="PBD55" s="35"/>
      <c r="PBE55" s="35"/>
      <c r="PBF55" s="35"/>
      <c r="PBG55" s="35"/>
      <c r="PBH55" s="35"/>
      <c r="PBI55" s="35"/>
      <c r="PBJ55" s="35"/>
      <c r="PBK55" s="35"/>
      <c r="PBL55" s="35"/>
      <c r="PBM55" s="35"/>
      <c r="PBN55" s="35"/>
      <c r="PBO55" s="35"/>
      <c r="PBP55" s="35"/>
      <c r="PBQ55" s="35"/>
      <c r="PBR55" s="35"/>
      <c r="PBS55" s="35"/>
      <c r="PBT55" s="35"/>
      <c r="PBU55" s="35"/>
      <c r="PBV55" s="35"/>
      <c r="PBW55" s="35"/>
      <c r="PBX55" s="35"/>
      <c r="PBY55" s="35"/>
      <c r="PBZ55" s="35"/>
      <c r="PCA55" s="35"/>
      <c r="PCB55" s="35"/>
      <c r="PCC55" s="35"/>
      <c r="PCD55" s="35"/>
      <c r="PCE55" s="35"/>
      <c r="PCF55" s="35"/>
      <c r="PCG55" s="35"/>
      <c r="PCH55" s="35"/>
      <c r="PCI55" s="35"/>
      <c r="PCJ55" s="35"/>
      <c r="PCK55" s="35"/>
      <c r="PCL55" s="35"/>
      <c r="PCM55" s="35"/>
      <c r="PCN55" s="35"/>
      <c r="PCO55" s="35"/>
      <c r="PCP55" s="35"/>
      <c r="PCQ55" s="35"/>
      <c r="PCR55" s="35"/>
      <c r="PCS55" s="35"/>
      <c r="PCT55" s="35"/>
      <c r="PCU55" s="35"/>
      <c r="PCV55" s="35"/>
      <c r="PCW55" s="35"/>
      <c r="PCX55" s="35"/>
      <c r="PCY55" s="35"/>
      <c r="PCZ55" s="35"/>
      <c r="PDA55" s="35"/>
      <c r="PDB55" s="35"/>
      <c r="PDC55" s="35"/>
      <c r="PDD55" s="35"/>
      <c r="PDE55" s="35"/>
      <c r="PDF55" s="35"/>
      <c r="PDG55" s="35"/>
      <c r="PDH55" s="35"/>
      <c r="PDI55" s="35"/>
      <c r="PDJ55" s="35"/>
      <c r="PDK55" s="35"/>
      <c r="PDL55" s="35"/>
      <c r="PDM55" s="35"/>
      <c r="PDN55" s="35"/>
      <c r="PDO55" s="35"/>
      <c r="PDP55" s="35"/>
      <c r="PDQ55" s="35"/>
      <c r="PDR55" s="35"/>
      <c r="PDS55" s="35"/>
      <c r="PDT55" s="35"/>
      <c r="PDU55" s="35"/>
      <c r="PDV55" s="35"/>
      <c r="PDW55" s="35"/>
      <c r="PDX55" s="35"/>
      <c r="PDY55" s="35"/>
      <c r="PDZ55" s="35"/>
      <c r="PEA55" s="35"/>
      <c r="PEB55" s="35"/>
      <c r="PEC55" s="35"/>
      <c r="PED55" s="35"/>
      <c r="PEE55" s="35"/>
      <c r="PEF55" s="35"/>
      <c r="PEG55" s="35"/>
      <c r="PEH55" s="35"/>
      <c r="PEI55" s="35"/>
      <c r="PEJ55" s="35"/>
      <c r="PEK55" s="35"/>
      <c r="PEL55" s="35"/>
      <c r="PEM55" s="35"/>
      <c r="PEN55" s="35"/>
      <c r="PEO55" s="35"/>
      <c r="PEP55" s="35"/>
      <c r="PEQ55" s="35"/>
      <c r="PER55" s="35"/>
      <c r="PES55" s="35"/>
      <c r="PET55" s="35"/>
      <c r="PEU55" s="35"/>
      <c r="PEV55" s="35"/>
      <c r="PEW55" s="35"/>
      <c r="PEX55" s="35"/>
      <c r="PEY55" s="35"/>
      <c r="PEZ55" s="35"/>
      <c r="PFA55" s="35"/>
      <c r="PFB55" s="35"/>
      <c r="PFC55" s="35"/>
      <c r="PFD55" s="35"/>
      <c r="PFE55" s="35"/>
      <c r="PFF55" s="35"/>
      <c r="PFG55" s="35"/>
      <c r="PFH55" s="35"/>
      <c r="PFI55" s="35"/>
      <c r="PFJ55" s="35"/>
      <c r="PFK55" s="35"/>
      <c r="PFL55" s="35"/>
      <c r="PFM55" s="35"/>
      <c r="PFN55" s="35"/>
      <c r="PFO55" s="35"/>
      <c r="PFP55" s="35"/>
      <c r="PFQ55" s="35"/>
      <c r="PFR55" s="35"/>
      <c r="PFS55" s="35"/>
      <c r="PFT55" s="35"/>
      <c r="PFU55" s="35"/>
      <c r="PFV55" s="35"/>
      <c r="PFW55" s="35"/>
      <c r="PFX55" s="35"/>
      <c r="PFY55" s="35"/>
      <c r="PFZ55" s="35"/>
      <c r="PGA55" s="35"/>
      <c r="PGB55" s="35"/>
      <c r="PGC55" s="35"/>
      <c r="PGD55" s="35"/>
      <c r="PGE55" s="35"/>
      <c r="PGF55" s="35"/>
      <c r="PGG55" s="35"/>
      <c r="PGH55" s="35"/>
      <c r="PGI55" s="35"/>
      <c r="PGJ55" s="35"/>
      <c r="PGK55" s="35"/>
      <c r="PGL55" s="35"/>
      <c r="PGM55" s="35"/>
      <c r="PGN55" s="35"/>
      <c r="PGO55" s="35"/>
      <c r="PGP55" s="35"/>
      <c r="PGQ55" s="35"/>
      <c r="PGR55" s="35"/>
      <c r="PGS55" s="35"/>
      <c r="PGT55" s="35"/>
      <c r="PGU55" s="35"/>
      <c r="PGV55" s="35"/>
      <c r="PGW55" s="35"/>
      <c r="PGX55" s="35"/>
      <c r="PGY55" s="35"/>
      <c r="PGZ55" s="35"/>
      <c r="PHA55" s="35"/>
      <c r="PHB55" s="35"/>
      <c r="PHC55" s="35"/>
      <c r="PHD55" s="35"/>
      <c r="PHE55" s="35"/>
      <c r="PHF55" s="35"/>
      <c r="PHG55" s="35"/>
      <c r="PHH55" s="35"/>
      <c r="PHI55" s="35"/>
      <c r="PHJ55" s="35"/>
      <c r="PHK55" s="35"/>
      <c r="PHL55" s="35"/>
      <c r="PHM55" s="35"/>
      <c r="PHN55" s="35"/>
      <c r="PHO55" s="35"/>
      <c r="PHP55" s="35"/>
      <c r="PHQ55" s="35"/>
      <c r="PHR55" s="35"/>
      <c r="PHS55" s="35"/>
      <c r="PHT55" s="35"/>
      <c r="PHU55" s="35"/>
      <c r="PHV55" s="35"/>
      <c r="PHW55" s="35"/>
      <c r="PHX55" s="35"/>
      <c r="PHY55" s="35"/>
      <c r="PHZ55" s="35"/>
      <c r="PIA55" s="35"/>
      <c r="PIB55" s="35"/>
      <c r="PIC55" s="35"/>
      <c r="PID55" s="35"/>
      <c r="PIE55" s="35"/>
      <c r="PIF55" s="35"/>
      <c r="PIG55" s="35"/>
      <c r="PIH55" s="35"/>
      <c r="PII55" s="35"/>
      <c r="PIJ55" s="35"/>
      <c r="PIK55" s="35"/>
      <c r="PIL55" s="35"/>
      <c r="PIM55" s="35"/>
      <c r="PIN55" s="35"/>
      <c r="PIO55" s="35"/>
      <c r="PIP55" s="35"/>
      <c r="PIQ55" s="35"/>
      <c r="PIR55" s="35"/>
      <c r="PIS55" s="35"/>
      <c r="PIT55" s="35"/>
      <c r="PIU55" s="35"/>
      <c r="PIV55" s="35"/>
      <c r="PIW55" s="35"/>
      <c r="PIX55" s="35"/>
      <c r="PIY55" s="35"/>
      <c r="PIZ55" s="35"/>
      <c r="PJA55" s="35"/>
      <c r="PJB55" s="35"/>
      <c r="PJC55" s="35"/>
      <c r="PJD55" s="35"/>
      <c r="PJE55" s="35"/>
      <c r="PJF55" s="35"/>
      <c r="PJG55" s="35"/>
      <c r="PJH55" s="35"/>
      <c r="PJI55" s="35"/>
      <c r="PJJ55" s="35"/>
      <c r="PJK55" s="35"/>
      <c r="PJL55" s="35"/>
      <c r="PJM55" s="35"/>
      <c r="PJN55" s="35"/>
      <c r="PJO55" s="35"/>
      <c r="PJP55" s="35"/>
      <c r="PJQ55" s="35"/>
      <c r="PJR55" s="35"/>
      <c r="PJS55" s="35"/>
      <c r="PJT55" s="35"/>
      <c r="PJU55" s="35"/>
      <c r="PJV55" s="35"/>
      <c r="PJW55" s="35"/>
      <c r="PJX55" s="35"/>
      <c r="PJY55" s="35"/>
      <c r="PJZ55" s="35"/>
      <c r="PKA55" s="35"/>
      <c r="PKB55" s="35"/>
      <c r="PKC55" s="35"/>
      <c r="PKD55" s="35"/>
      <c r="PKE55" s="35"/>
      <c r="PKF55" s="35"/>
      <c r="PKG55" s="35"/>
      <c r="PKH55" s="35"/>
      <c r="PKI55" s="35"/>
      <c r="PKJ55" s="35"/>
      <c r="PKK55" s="35"/>
      <c r="PKL55" s="35"/>
      <c r="PKM55" s="35"/>
      <c r="PKN55" s="35"/>
      <c r="PKO55" s="35"/>
      <c r="PKP55" s="35"/>
      <c r="PKQ55" s="35"/>
      <c r="PKR55" s="35"/>
      <c r="PKS55" s="35"/>
      <c r="PKT55" s="35"/>
      <c r="PKU55" s="35"/>
      <c r="PKV55" s="35"/>
      <c r="PKW55" s="35"/>
      <c r="PKX55" s="35"/>
      <c r="PKY55" s="35"/>
      <c r="PKZ55" s="35"/>
      <c r="PLA55" s="35"/>
      <c r="PLB55" s="35"/>
      <c r="PLC55" s="35"/>
      <c r="PLD55" s="35"/>
      <c r="PLE55" s="35"/>
      <c r="PLF55" s="35"/>
      <c r="PLG55" s="35"/>
      <c r="PLH55" s="35"/>
      <c r="PLI55" s="35"/>
      <c r="PLJ55" s="35"/>
      <c r="PLK55" s="35"/>
      <c r="PLL55" s="35"/>
      <c r="PLM55" s="35"/>
      <c r="PLN55" s="35"/>
      <c r="PLO55" s="35"/>
      <c r="PLP55" s="35"/>
      <c r="PLQ55" s="35"/>
      <c r="PLR55" s="35"/>
      <c r="PLS55" s="35"/>
      <c r="PLT55" s="35"/>
      <c r="PLU55" s="35"/>
      <c r="PLV55" s="35"/>
      <c r="PLW55" s="35"/>
      <c r="PLX55" s="35"/>
      <c r="PLY55" s="35"/>
      <c r="PLZ55" s="35"/>
      <c r="PMA55" s="35"/>
      <c r="PMB55" s="35"/>
      <c r="PMC55" s="35"/>
      <c r="PMD55" s="35"/>
      <c r="PME55" s="35"/>
      <c r="PMF55" s="35"/>
      <c r="PMG55" s="35"/>
      <c r="PMH55" s="35"/>
      <c r="PMI55" s="35"/>
      <c r="PMJ55" s="35"/>
      <c r="PMK55" s="35"/>
      <c r="PML55" s="35"/>
      <c r="PMM55" s="35"/>
      <c r="PMN55" s="35"/>
      <c r="PMO55" s="35"/>
      <c r="PMP55" s="35"/>
      <c r="PMQ55" s="35"/>
      <c r="PMR55" s="35"/>
      <c r="PMS55" s="35"/>
      <c r="PMT55" s="35"/>
      <c r="PMU55" s="35"/>
      <c r="PMV55" s="35"/>
      <c r="PMW55" s="35"/>
      <c r="PMX55" s="35"/>
      <c r="PMY55" s="35"/>
      <c r="PMZ55" s="35"/>
      <c r="PNA55" s="35"/>
      <c r="PNB55" s="35"/>
      <c r="PNC55" s="35"/>
      <c r="PND55" s="35"/>
      <c r="PNE55" s="35"/>
      <c r="PNF55" s="35"/>
      <c r="PNG55" s="35"/>
      <c r="PNH55" s="35"/>
      <c r="PNI55" s="35"/>
      <c r="PNJ55" s="35"/>
      <c r="PNK55" s="35"/>
      <c r="PNL55" s="35"/>
      <c r="PNM55" s="35"/>
      <c r="PNN55" s="35"/>
      <c r="PNO55" s="35"/>
      <c r="PNP55" s="35"/>
      <c r="PNQ55" s="35"/>
      <c r="PNR55" s="35"/>
      <c r="PNS55" s="35"/>
      <c r="PNT55" s="35"/>
      <c r="PNU55" s="35"/>
      <c r="PNV55" s="35"/>
      <c r="PNW55" s="35"/>
      <c r="PNX55" s="35"/>
      <c r="PNY55" s="35"/>
      <c r="PNZ55" s="35"/>
      <c r="POA55" s="35"/>
      <c r="POB55" s="35"/>
      <c r="POC55" s="35"/>
      <c r="POD55" s="35"/>
      <c r="POE55" s="35"/>
      <c r="POF55" s="35"/>
      <c r="POG55" s="35"/>
      <c r="POH55" s="35"/>
      <c r="POI55" s="35"/>
      <c r="POJ55" s="35"/>
      <c r="POK55" s="35"/>
      <c r="POL55" s="35"/>
      <c r="POM55" s="35"/>
      <c r="PON55" s="35"/>
      <c r="POO55" s="35"/>
      <c r="POP55" s="35"/>
      <c r="POQ55" s="35"/>
      <c r="POR55" s="35"/>
      <c r="POS55" s="35"/>
      <c r="POT55" s="35"/>
      <c r="POU55" s="35"/>
      <c r="POV55" s="35"/>
      <c r="POW55" s="35"/>
      <c r="POX55" s="35"/>
      <c r="POY55" s="35"/>
      <c r="POZ55" s="35"/>
      <c r="PPA55" s="35"/>
      <c r="PPB55" s="35"/>
      <c r="PPC55" s="35"/>
      <c r="PPD55" s="35"/>
      <c r="PPE55" s="35"/>
      <c r="PPF55" s="35"/>
      <c r="PPG55" s="35"/>
      <c r="PPH55" s="35"/>
      <c r="PPI55" s="35"/>
      <c r="PPJ55" s="35"/>
      <c r="PPK55" s="35"/>
      <c r="PPL55" s="35"/>
      <c r="PPM55" s="35"/>
      <c r="PPN55" s="35"/>
      <c r="PPO55" s="35"/>
      <c r="PPP55" s="35"/>
      <c r="PPQ55" s="35"/>
      <c r="PPR55" s="35"/>
      <c r="PPS55" s="35"/>
      <c r="PPT55" s="35"/>
      <c r="PPU55" s="35"/>
      <c r="PPV55" s="35"/>
      <c r="PPW55" s="35"/>
      <c r="PPX55" s="35"/>
      <c r="PPY55" s="35"/>
      <c r="PPZ55" s="35"/>
      <c r="PQA55" s="35"/>
      <c r="PQB55" s="35"/>
      <c r="PQC55" s="35"/>
      <c r="PQD55" s="35"/>
      <c r="PQE55" s="35"/>
      <c r="PQF55" s="35"/>
      <c r="PQG55" s="35"/>
      <c r="PQH55" s="35"/>
      <c r="PQI55" s="35"/>
      <c r="PQJ55" s="35"/>
      <c r="PQK55" s="35"/>
      <c r="PQL55" s="35"/>
      <c r="PQM55" s="35"/>
      <c r="PQN55" s="35"/>
      <c r="PQO55" s="35"/>
      <c r="PQP55" s="35"/>
      <c r="PQQ55" s="35"/>
      <c r="PQR55" s="35"/>
      <c r="PQS55" s="35"/>
      <c r="PQT55" s="35"/>
      <c r="PQU55" s="35"/>
      <c r="PQV55" s="35"/>
      <c r="PQW55" s="35"/>
      <c r="PQX55" s="35"/>
      <c r="PQY55" s="35"/>
      <c r="PQZ55" s="35"/>
      <c r="PRA55" s="35"/>
      <c r="PRB55" s="35"/>
      <c r="PRC55" s="35"/>
      <c r="PRD55" s="35"/>
      <c r="PRE55" s="35"/>
      <c r="PRF55" s="35"/>
      <c r="PRG55" s="35"/>
      <c r="PRH55" s="35"/>
      <c r="PRI55" s="35"/>
      <c r="PRJ55" s="35"/>
      <c r="PRK55" s="35"/>
      <c r="PRL55" s="35"/>
      <c r="PRM55" s="35"/>
      <c r="PRN55" s="35"/>
      <c r="PRO55" s="35"/>
      <c r="PRP55" s="35"/>
      <c r="PRQ55" s="35"/>
      <c r="PRR55" s="35"/>
      <c r="PRS55" s="35"/>
      <c r="PRT55" s="35"/>
      <c r="PRU55" s="35"/>
      <c r="PRV55" s="35"/>
      <c r="PRW55" s="35"/>
      <c r="PRX55" s="35"/>
      <c r="PRY55" s="35"/>
      <c r="PRZ55" s="35"/>
      <c r="PSA55" s="35"/>
      <c r="PSB55" s="35"/>
      <c r="PSC55" s="35"/>
      <c r="PSD55" s="35"/>
      <c r="PSE55" s="35"/>
      <c r="PSF55" s="35"/>
      <c r="PSG55" s="35"/>
      <c r="PSH55" s="35"/>
      <c r="PSI55" s="35"/>
      <c r="PSJ55" s="35"/>
      <c r="PSK55" s="35"/>
      <c r="PSL55" s="35"/>
      <c r="PSM55" s="35"/>
      <c r="PSN55" s="35"/>
      <c r="PSO55" s="35"/>
      <c r="PSP55" s="35"/>
      <c r="PSQ55" s="35"/>
      <c r="PSR55" s="35"/>
      <c r="PSS55" s="35"/>
      <c r="PST55" s="35"/>
      <c r="PSU55" s="35"/>
      <c r="PSV55" s="35"/>
      <c r="PSW55" s="35"/>
      <c r="PSX55" s="35"/>
      <c r="PSY55" s="35"/>
      <c r="PSZ55" s="35"/>
      <c r="PTA55" s="35"/>
      <c r="PTB55" s="35"/>
      <c r="PTC55" s="35"/>
      <c r="PTD55" s="35"/>
      <c r="PTE55" s="35"/>
      <c r="PTF55" s="35"/>
      <c r="PTG55" s="35"/>
      <c r="PTH55" s="35"/>
      <c r="PTI55" s="35"/>
      <c r="PTJ55" s="35"/>
      <c r="PTK55" s="35"/>
      <c r="PTL55" s="35"/>
      <c r="PTM55" s="35"/>
      <c r="PTN55" s="35"/>
      <c r="PTO55" s="35"/>
      <c r="PTP55" s="35"/>
      <c r="PTQ55" s="35"/>
      <c r="PTR55" s="35"/>
      <c r="PTS55" s="35"/>
      <c r="PTT55" s="35"/>
      <c r="PTU55" s="35"/>
      <c r="PTV55" s="35"/>
      <c r="PTW55" s="35"/>
      <c r="PTX55" s="35"/>
      <c r="PTY55" s="35"/>
      <c r="PTZ55" s="35"/>
      <c r="PUA55" s="35"/>
      <c r="PUB55" s="35"/>
      <c r="PUC55" s="35"/>
      <c r="PUD55" s="35"/>
      <c r="PUE55" s="35"/>
      <c r="PUF55" s="35"/>
      <c r="PUG55" s="35"/>
      <c r="PUH55" s="35"/>
      <c r="PUI55" s="35"/>
      <c r="PUJ55" s="35"/>
      <c r="PUK55" s="35"/>
      <c r="PUL55" s="35"/>
      <c r="PUM55" s="35"/>
      <c r="PUN55" s="35"/>
      <c r="PUO55" s="35"/>
      <c r="PUP55" s="35"/>
      <c r="PUQ55" s="35"/>
      <c r="PUR55" s="35"/>
      <c r="PUS55" s="35"/>
      <c r="PUT55" s="35"/>
      <c r="PUU55" s="35"/>
      <c r="PUV55" s="35"/>
      <c r="PUW55" s="35"/>
      <c r="PUX55" s="35"/>
      <c r="PUY55" s="35"/>
      <c r="PUZ55" s="35"/>
      <c r="PVA55" s="35"/>
      <c r="PVB55" s="35"/>
      <c r="PVC55" s="35"/>
      <c r="PVD55" s="35"/>
      <c r="PVE55" s="35"/>
      <c r="PVF55" s="35"/>
      <c r="PVG55" s="35"/>
      <c r="PVH55" s="35"/>
      <c r="PVI55" s="35"/>
      <c r="PVJ55" s="35"/>
      <c r="PVK55" s="35"/>
      <c r="PVL55" s="35"/>
      <c r="PVM55" s="35"/>
      <c r="PVN55" s="35"/>
      <c r="PVO55" s="35"/>
      <c r="PVP55" s="35"/>
      <c r="PVQ55" s="35"/>
      <c r="PVR55" s="35"/>
      <c r="PVS55" s="35"/>
      <c r="PVT55" s="35"/>
      <c r="PVU55" s="35"/>
      <c r="PVV55" s="35"/>
      <c r="PVW55" s="35"/>
      <c r="PVX55" s="35"/>
      <c r="PVY55" s="35"/>
      <c r="PVZ55" s="35"/>
      <c r="PWA55" s="35"/>
      <c r="PWB55" s="35"/>
      <c r="PWC55" s="35"/>
      <c r="PWD55" s="35"/>
      <c r="PWE55" s="35"/>
      <c r="PWF55" s="35"/>
      <c r="PWG55" s="35"/>
      <c r="PWH55" s="35"/>
      <c r="PWI55" s="35"/>
      <c r="PWJ55" s="35"/>
      <c r="PWK55" s="35"/>
      <c r="PWL55" s="35"/>
      <c r="PWM55" s="35"/>
      <c r="PWN55" s="35"/>
      <c r="PWO55" s="35"/>
      <c r="PWP55" s="35"/>
      <c r="PWQ55" s="35"/>
      <c r="PWR55" s="35"/>
      <c r="PWS55" s="35"/>
      <c r="PWT55" s="35"/>
      <c r="PWU55" s="35"/>
      <c r="PWV55" s="35"/>
      <c r="PWW55" s="35"/>
      <c r="PWX55" s="35"/>
      <c r="PWY55" s="35"/>
      <c r="PWZ55" s="35"/>
      <c r="PXA55" s="35"/>
      <c r="PXB55" s="35"/>
      <c r="PXC55" s="35"/>
      <c r="PXD55" s="35"/>
      <c r="PXE55" s="35"/>
      <c r="PXF55" s="35"/>
      <c r="PXG55" s="35"/>
      <c r="PXH55" s="35"/>
      <c r="PXI55" s="35"/>
      <c r="PXJ55" s="35"/>
      <c r="PXK55" s="35"/>
      <c r="PXL55" s="35"/>
      <c r="PXM55" s="35"/>
      <c r="PXN55" s="35"/>
      <c r="PXO55" s="35"/>
      <c r="PXP55" s="35"/>
      <c r="PXQ55" s="35"/>
      <c r="PXR55" s="35"/>
      <c r="PXS55" s="35"/>
      <c r="PXT55" s="35"/>
      <c r="PXU55" s="35"/>
      <c r="PXV55" s="35"/>
      <c r="PXW55" s="35"/>
      <c r="PXX55" s="35"/>
      <c r="PXY55" s="35"/>
      <c r="PXZ55" s="35"/>
      <c r="PYA55" s="35"/>
      <c r="PYB55" s="35"/>
      <c r="PYC55" s="35"/>
      <c r="PYD55" s="35"/>
      <c r="PYE55" s="35"/>
      <c r="PYF55" s="35"/>
      <c r="PYG55" s="35"/>
      <c r="PYH55" s="35"/>
      <c r="PYI55" s="35"/>
      <c r="PYJ55" s="35"/>
      <c r="PYK55" s="35"/>
      <c r="PYL55" s="35"/>
      <c r="PYM55" s="35"/>
      <c r="PYN55" s="35"/>
      <c r="PYO55" s="35"/>
      <c r="PYP55" s="35"/>
      <c r="PYQ55" s="35"/>
      <c r="PYR55" s="35"/>
      <c r="PYS55" s="35"/>
      <c r="PYT55" s="35"/>
      <c r="PYU55" s="35"/>
      <c r="PYV55" s="35"/>
      <c r="PYW55" s="35"/>
      <c r="PYX55" s="35"/>
      <c r="PYY55" s="35"/>
      <c r="PYZ55" s="35"/>
      <c r="PZA55" s="35"/>
      <c r="PZB55" s="35"/>
      <c r="PZC55" s="35"/>
      <c r="PZD55" s="35"/>
      <c r="PZE55" s="35"/>
      <c r="PZF55" s="35"/>
      <c r="PZG55" s="35"/>
      <c r="PZH55" s="35"/>
      <c r="PZI55" s="35"/>
      <c r="PZJ55" s="35"/>
      <c r="PZK55" s="35"/>
      <c r="PZL55" s="35"/>
      <c r="PZM55" s="35"/>
      <c r="PZN55" s="35"/>
      <c r="PZO55" s="35"/>
      <c r="PZP55" s="35"/>
      <c r="PZQ55" s="35"/>
      <c r="PZR55" s="35"/>
      <c r="PZS55" s="35"/>
      <c r="PZT55" s="35"/>
      <c r="PZU55" s="35"/>
      <c r="PZV55" s="35"/>
      <c r="PZW55" s="35"/>
      <c r="PZX55" s="35"/>
      <c r="PZY55" s="35"/>
      <c r="PZZ55" s="35"/>
      <c r="QAA55" s="35"/>
      <c r="QAB55" s="35"/>
      <c r="QAC55" s="35"/>
      <c r="QAD55" s="35"/>
      <c r="QAE55" s="35"/>
      <c r="QAF55" s="35"/>
      <c r="QAG55" s="35"/>
      <c r="QAH55" s="35"/>
      <c r="QAI55" s="35"/>
      <c r="QAJ55" s="35"/>
      <c r="QAK55" s="35"/>
      <c r="QAL55" s="35"/>
      <c r="QAM55" s="35"/>
      <c r="QAN55" s="35"/>
      <c r="QAO55" s="35"/>
      <c r="QAP55" s="35"/>
      <c r="QAQ55" s="35"/>
      <c r="QAR55" s="35"/>
      <c r="QAS55" s="35"/>
      <c r="QAT55" s="35"/>
      <c r="QAU55" s="35"/>
      <c r="QAV55" s="35"/>
      <c r="QAW55" s="35"/>
      <c r="QAX55" s="35"/>
      <c r="QAY55" s="35"/>
      <c r="QAZ55" s="35"/>
      <c r="QBA55" s="35"/>
      <c r="QBB55" s="35"/>
      <c r="QBC55" s="35"/>
      <c r="QBD55" s="35"/>
      <c r="QBE55" s="35"/>
      <c r="QBF55" s="35"/>
      <c r="QBG55" s="35"/>
      <c r="QBH55" s="35"/>
      <c r="QBI55" s="35"/>
      <c r="QBJ55" s="35"/>
      <c r="QBK55" s="35"/>
      <c r="QBL55" s="35"/>
      <c r="QBM55" s="35"/>
      <c r="QBN55" s="35"/>
      <c r="QBO55" s="35"/>
      <c r="QBP55" s="35"/>
      <c r="QBQ55" s="35"/>
      <c r="QBR55" s="35"/>
      <c r="QBS55" s="35"/>
      <c r="QBT55" s="35"/>
      <c r="QBU55" s="35"/>
      <c r="QBV55" s="35"/>
      <c r="QBW55" s="35"/>
      <c r="QBX55" s="35"/>
      <c r="QBY55" s="35"/>
      <c r="QBZ55" s="35"/>
      <c r="QCA55" s="35"/>
      <c r="QCB55" s="35"/>
      <c r="QCC55" s="35"/>
      <c r="QCD55" s="35"/>
      <c r="QCE55" s="35"/>
      <c r="QCF55" s="35"/>
      <c r="QCG55" s="35"/>
      <c r="QCH55" s="35"/>
      <c r="QCI55" s="35"/>
      <c r="QCJ55" s="35"/>
      <c r="QCK55" s="35"/>
      <c r="QCL55" s="35"/>
      <c r="QCM55" s="35"/>
      <c r="QCN55" s="35"/>
      <c r="QCO55" s="35"/>
      <c r="QCP55" s="35"/>
      <c r="QCQ55" s="35"/>
      <c r="QCR55" s="35"/>
      <c r="QCS55" s="35"/>
      <c r="QCT55" s="35"/>
      <c r="QCU55" s="35"/>
      <c r="QCV55" s="35"/>
      <c r="QCW55" s="35"/>
      <c r="QCX55" s="35"/>
      <c r="QCY55" s="35"/>
      <c r="QCZ55" s="35"/>
      <c r="QDA55" s="35"/>
      <c r="QDB55" s="35"/>
      <c r="QDC55" s="35"/>
      <c r="QDD55" s="35"/>
      <c r="QDE55" s="35"/>
      <c r="QDF55" s="35"/>
      <c r="QDG55" s="35"/>
      <c r="QDH55" s="35"/>
      <c r="QDI55" s="35"/>
      <c r="QDJ55" s="35"/>
      <c r="QDK55" s="35"/>
      <c r="QDL55" s="35"/>
      <c r="QDM55" s="35"/>
      <c r="QDN55" s="35"/>
      <c r="QDO55" s="35"/>
      <c r="QDP55" s="35"/>
      <c r="QDQ55" s="35"/>
      <c r="QDR55" s="35"/>
      <c r="QDS55" s="35"/>
      <c r="QDT55" s="35"/>
      <c r="QDU55" s="35"/>
      <c r="QDV55" s="35"/>
      <c r="QDW55" s="35"/>
      <c r="QDX55" s="35"/>
      <c r="QDY55" s="35"/>
      <c r="QDZ55" s="35"/>
      <c r="QEA55" s="35"/>
      <c r="QEB55" s="35"/>
      <c r="QEC55" s="35"/>
      <c r="QED55" s="35"/>
      <c r="QEE55" s="35"/>
      <c r="QEF55" s="35"/>
      <c r="QEG55" s="35"/>
      <c r="QEH55" s="35"/>
      <c r="QEI55" s="35"/>
      <c r="QEJ55" s="35"/>
      <c r="QEK55" s="35"/>
      <c r="QEL55" s="35"/>
      <c r="QEM55" s="35"/>
      <c r="QEN55" s="35"/>
      <c r="QEO55" s="35"/>
      <c r="QEP55" s="35"/>
      <c r="QEQ55" s="35"/>
      <c r="QER55" s="35"/>
      <c r="QES55" s="35"/>
      <c r="QET55" s="35"/>
      <c r="QEU55" s="35"/>
      <c r="QEV55" s="35"/>
      <c r="QEW55" s="35"/>
      <c r="QEX55" s="35"/>
      <c r="QEY55" s="35"/>
      <c r="QEZ55" s="35"/>
      <c r="QFA55" s="35"/>
      <c r="QFB55" s="35"/>
      <c r="QFC55" s="35"/>
      <c r="QFD55" s="35"/>
      <c r="QFE55" s="35"/>
      <c r="QFF55" s="35"/>
      <c r="QFG55" s="35"/>
      <c r="QFH55" s="35"/>
      <c r="QFI55" s="35"/>
      <c r="QFJ55" s="35"/>
      <c r="QFK55" s="35"/>
      <c r="QFL55" s="35"/>
      <c r="QFM55" s="35"/>
      <c r="QFN55" s="35"/>
      <c r="QFO55" s="35"/>
      <c r="QFP55" s="35"/>
      <c r="QFQ55" s="35"/>
      <c r="QFR55" s="35"/>
      <c r="QFS55" s="35"/>
      <c r="QFT55" s="35"/>
      <c r="QFU55" s="35"/>
      <c r="QFV55" s="35"/>
      <c r="QFW55" s="35"/>
      <c r="QFX55" s="35"/>
      <c r="QFY55" s="35"/>
      <c r="QFZ55" s="35"/>
      <c r="QGA55" s="35"/>
      <c r="QGB55" s="35"/>
      <c r="QGC55" s="35"/>
      <c r="QGD55" s="35"/>
      <c r="QGE55" s="35"/>
      <c r="QGF55" s="35"/>
      <c r="QGG55" s="35"/>
      <c r="QGH55" s="35"/>
      <c r="QGI55" s="35"/>
      <c r="QGJ55" s="35"/>
      <c r="QGK55" s="35"/>
      <c r="QGL55" s="35"/>
      <c r="QGM55" s="35"/>
      <c r="QGN55" s="35"/>
      <c r="QGO55" s="35"/>
      <c r="QGP55" s="35"/>
      <c r="QGQ55" s="35"/>
      <c r="QGR55" s="35"/>
      <c r="QGS55" s="35"/>
      <c r="QGT55" s="35"/>
      <c r="QGU55" s="35"/>
      <c r="QGV55" s="35"/>
      <c r="QGW55" s="35"/>
      <c r="QGX55" s="35"/>
      <c r="QGY55" s="35"/>
      <c r="QGZ55" s="35"/>
      <c r="QHA55" s="35"/>
      <c r="QHB55" s="35"/>
      <c r="QHC55" s="35"/>
      <c r="QHD55" s="35"/>
      <c r="QHE55" s="35"/>
      <c r="QHF55" s="35"/>
      <c r="QHG55" s="35"/>
      <c r="QHH55" s="35"/>
      <c r="QHI55" s="35"/>
      <c r="QHJ55" s="35"/>
      <c r="QHK55" s="35"/>
      <c r="QHL55" s="35"/>
      <c r="QHM55" s="35"/>
      <c r="QHN55" s="35"/>
      <c r="QHO55" s="35"/>
      <c r="QHP55" s="35"/>
      <c r="QHQ55" s="35"/>
      <c r="QHR55" s="35"/>
      <c r="QHS55" s="35"/>
      <c r="QHT55" s="35"/>
      <c r="QHU55" s="35"/>
      <c r="QHV55" s="35"/>
      <c r="QHW55" s="35"/>
      <c r="QHX55" s="35"/>
      <c r="QHY55" s="35"/>
      <c r="QHZ55" s="35"/>
      <c r="QIA55" s="35"/>
      <c r="QIB55" s="35"/>
      <c r="QIC55" s="35"/>
      <c r="QID55" s="35"/>
      <c r="QIE55" s="35"/>
      <c r="QIF55" s="35"/>
      <c r="QIG55" s="35"/>
      <c r="QIH55" s="35"/>
      <c r="QII55" s="35"/>
      <c r="QIJ55" s="35"/>
      <c r="QIK55" s="35"/>
      <c r="QIL55" s="35"/>
      <c r="QIM55" s="35"/>
      <c r="QIN55" s="35"/>
      <c r="QIO55" s="35"/>
      <c r="QIP55" s="35"/>
      <c r="QIQ55" s="35"/>
      <c r="QIR55" s="35"/>
      <c r="QIS55" s="35"/>
      <c r="QIT55" s="35"/>
      <c r="QIU55" s="35"/>
      <c r="QIV55" s="35"/>
      <c r="QIW55" s="35"/>
      <c r="QIX55" s="35"/>
      <c r="QIY55" s="35"/>
      <c r="QIZ55" s="35"/>
      <c r="QJA55" s="35"/>
      <c r="QJB55" s="35"/>
      <c r="QJC55" s="35"/>
      <c r="QJD55" s="35"/>
      <c r="QJE55" s="35"/>
      <c r="QJF55" s="35"/>
      <c r="QJG55" s="35"/>
      <c r="QJH55" s="35"/>
      <c r="QJI55" s="35"/>
      <c r="QJJ55" s="35"/>
      <c r="QJK55" s="35"/>
      <c r="QJL55" s="35"/>
      <c r="QJM55" s="35"/>
      <c r="QJN55" s="35"/>
      <c r="QJO55" s="35"/>
      <c r="QJP55" s="35"/>
      <c r="QJQ55" s="35"/>
      <c r="QJR55" s="35"/>
      <c r="QJS55" s="35"/>
      <c r="QJT55" s="35"/>
      <c r="QJU55" s="35"/>
      <c r="QJV55" s="35"/>
      <c r="QJW55" s="35"/>
      <c r="QJX55" s="35"/>
      <c r="QJY55" s="35"/>
      <c r="QJZ55" s="35"/>
      <c r="QKA55" s="35"/>
      <c r="QKB55" s="35"/>
      <c r="QKC55" s="35"/>
      <c r="QKD55" s="35"/>
      <c r="QKE55" s="35"/>
      <c r="QKF55" s="35"/>
      <c r="QKG55" s="35"/>
      <c r="QKH55" s="35"/>
      <c r="QKI55" s="35"/>
      <c r="QKJ55" s="35"/>
      <c r="QKK55" s="35"/>
      <c r="QKL55" s="35"/>
      <c r="QKM55" s="35"/>
      <c r="QKN55" s="35"/>
      <c r="QKO55" s="35"/>
      <c r="QKP55" s="35"/>
      <c r="QKQ55" s="35"/>
      <c r="QKR55" s="35"/>
      <c r="QKS55" s="35"/>
      <c r="QKT55" s="35"/>
      <c r="QKU55" s="35"/>
      <c r="QKV55" s="35"/>
      <c r="QKW55" s="35"/>
      <c r="QKX55" s="35"/>
      <c r="QKY55" s="35"/>
      <c r="QKZ55" s="35"/>
      <c r="QLA55" s="35"/>
      <c r="QLB55" s="35"/>
      <c r="QLC55" s="35"/>
      <c r="QLD55" s="35"/>
      <c r="QLE55" s="35"/>
      <c r="QLF55" s="35"/>
      <c r="QLG55" s="35"/>
      <c r="QLH55" s="35"/>
      <c r="QLI55" s="35"/>
      <c r="QLJ55" s="35"/>
      <c r="QLK55" s="35"/>
      <c r="QLL55" s="35"/>
      <c r="QLM55" s="35"/>
      <c r="QLN55" s="35"/>
      <c r="QLO55" s="35"/>
      <c r="QLP55" s="35"/>
      <c r="QLQ55" s="35"/>
      <c r="QLR55" s="35"/>
      <c r="QLS55" s="35"/>
      <c r="QLT55" s="35"/>
      <c r="QLU55" s="35"/>
      <c r="QLV55" s="35"/>
      <c r="QLW55" s="35"/>
      <c r="QLX55" s="35"/>
      <c r="QLY55" s="35"/>
      <c r="QLZ55" s="35"/>
      <c r="QMA55" s="35"/>
      <c r="QMB55" s="35"/>
      <c r="QMC55" s="35"/>
      <c r="QMD55" s="35"/>
      <c r="QME55" s="35"/>
      <c r="QMF55" s="35"/>
      <c r="QMG55" s="35"/>
      <c r="QMH55" s="35"/>
      <c r="QMI55" s="35"/>
      <c r="QMJ55" s="35"/>
      <c r="QMK55" s="35"/>
      <c r="QML55" s="35"/>
      <c r="QMM55" s="35"/>
      <c r="QMN55" s="35"/>
      <c r="QMO55" s="35"/>
      <c r="QMP55" s="35"/>
      <c r="QMQ55" s="35"/>
      <c r="QMR55" s="35"/>
      <c r="QMS55" s="35"/>
      <c r="QMT55" s="35"/>
      <c r="QMU55" s="35"/>
      <c r="QMV55" s="35"/>
      <c r="QMW55" s="35"/>
      <c r="QMX55" s="35"/>
      <c r="QMY55" s="35"/>
      <c r="QMZ55" s="35"/>
      <c r="QNA55" s="35"/>
      <c r="QNB55" s="35"/>
      <c r="QNC55" s="35"/>
      <c r="QND55" s="35"/>
      <c r="QNE55" s="35"/>
      <c r="QNF55" s="35"/>
      <c r="QNG55" s="35"/>
      <c r="QNH55" s="35"/>
      <c r="QNI55" s="35"/>
      <c r="QNJ55" s="35"/>
      <c r="QNK55" s="35"/>
      <c r="QNL55" s="35"/>
      <c r="QNM55" s="35"/>
      <c r="QNN55" s="35"/>
      <c r="QNO55" s="35"/>
      <c r="QNP55" s="35"/>
      <c r="QNQ55" s="35"/>
      <c r="QNR55" s="35"/>
      <c r="QNS55" s="35"/>
      <c r="QNT55" s="35"/>
      <c r="QNU55" s="35"/>
      <c r="QNV55" s="35"/>
      <c r="QNW55" s="35"/>
      <c r="QNX55" s="35"/>
      <c r="QNY55" s="35"/>
      <c r="QNZ55" s="35"/>
      <c r="QOA55" s="35"/>
      <c r="QOB55" s="35"/>
      <c r="QOC55" s="35"/>
      <c r="QOD55" s="35"/>
      <c r="QOE55" s="35"/>
      <c r="QOF55" s="35"/>
      <c r="QOG55" s="35"/>
      <c r="QOH55" s="35"/>
      <c r="QOI55" s="35"/>
      <c r="QOJ55" s="35"/>
      <c r="QOK55" s="35"/>
      <c r="QOL55" s="35"/>
      <c r="QOM55" s="35"/>
      <c r="QON55" s="35"/>
      <c r="QOO55" s="35"/>
      <c r="QOP55" s="35"/>
      <c r="QOQ55" s="35"/>
      <c r="QOR55" s="35"/>
      <c r="QOS55" s="35"/>
      <c r="QOT55" s="35"/>
      <c r="QOU55" s="35"/>
      <c r="QOV55" s="35"/>
      <c r="QOW55" s="35"/>
      <c r="QOX55" s="35"/>
      <c r="QOY55" s="35"/>
      <c r="QOZ55" s="35"/>
      <c r="QPA55" s="35"/>
      <c r="QPB55" s="35"/>
      <c r="QPC55" s="35"/>
      <c r="QPD55" s="35"/>
      <c r="QPE55" s="35"/>
      <c r="QPF55" s="35"/>
      <c r="QPG55" s="35"/>
      <c r="QPH55" s="35"/>
      <c r="QPI55" s="35"/>
      <c r="QPJ55" s="35"/>
      <c r="QPK55" s="35"/>
      <c r="QPL55" s="35"/>
      <c r="QPM55" s="35"/>
      <c r="QPN55" s="35"/>
      <c r="QPO55" s="35"/>
      <c r="QPP55" s="35"/>
      <c r="QPQ55" s="35"/>
      <c r="QPR55" s="35"/>
      <c r="QPS55" s="35"/>
      <c r="QPT55" s="35"/>
      <c r="QPU55" s="35"/>
      <c r="QPV55" s="35"/>
      <c r="QPW55" s="35"/>
      <c r="QPX55" s="35"/>
      <c r="QPY55" s="35"/>
      <c r="QPZ55" s="35"/>
      <c r="QQA55" s="35"/>
      <c r="QQB55" s="35"/>
      <c r="QQC55" s="35"/>
      <c r="QQD55" s="35"/>
      <c r="QQE55" s="35"/>
      <c r="QQF55" s="35"/>
      <c r="QQG55" s="35"/>
      <c r="QQH55" s="35"/>
      <c r="QQI55" s="35"/>
      <c r="QQJ55" s="35"/>
      <c r="QQK55" s="35"/>
      <c r="QQL55" s="35"/>
      <c r="QQM55" s="35"/>
      <c r="QQN55" s="35"/>
      <c r="QQO55" s="35"/>
      <c r="QQP55" s="35"/>
      <c r="QQQ55" s="35"/>
      <c r="QQR55" s="35"/>
      <c r="QQS55" s="35"/>
      <c r="QQT55" s="35"/>
      <c r="QQU55" s="35"/>
      <c r="QQV55" s="35"/>
      <c r="QQW55" s="35"/>
      <c r="QQX55" s="35"/>
      <c r="QQY55" s="35"/>
      <c r="QQZ55" s="35"/>
      <c r="QRA55" s="35"/>
      <c r="QRB55" s="35"/>
      <c r="QRC55" s="35"/>
      <c r="QRD55" s="35"/>
      <c r="QRE55" s="35"/>
      <c r="QRF55" s="35"/>
      <c r="QRG55" s="35"/>
      <c r="QRH55" s="35"/>
      <c r="QRI55" s="35"/>
      <c r="QRJ55" s="35"/>
      <c r="QRK55" s="35"/>
      <c r="QRL55" s="35"/>
      <c r="QRM55" s="35"/>
      <c r="QRN55" s="35"/>
      <c r="QRO55" s="35"/>
      <c r="QRP55" s="35"/>
      <c r="QRQ55" s="35"/>
      <c r="QRR55" s="35"/>
      <c r="QRS55" s="35"/>
      <c r="QRT55" s="35"/>
      <c r="QRU55" s="35"/>
      <c r="QRV55" s="35"/>
      <c r="QRW55" s="35"/>
      <c r="QRX55" s="35"/>
      <c r="QRY55" s="35"/>
      <c r="QRZ55" s="35"/>
      <c r="QSA55" s="35"/>
      <c r="QSB55" s="35"/>
      <c r="QSC55" s="35"/>
      <c r="QSD55" s="35"/>
      <c r="QSE55" s="35"/>
      <c r="QSF55" s="35"/>
      <c r="QSG55" s="35"/>
      <c r="QSH55" s="35"/>
      <c r="QSI55" s="35"/>
      <c r="QSJ55" s="35"/>
      <c r="QSK55" s="35"/>
      <c r="QSL55" s="35"/>
      <c r="QSM55" s="35"/>
      <c r="QSN55" s="35"/>
      <c r="QSO55" s="35"/>
      <c r="QSP55" s="35"/>
      <c r="QSQ55" s="35"/>
      <c r="QSR55" s="35"/>
      <c r="QSS55" s="35"/>
      <c r="QST55" s="35"/>
      <c r="QSU55" s="35"/>
      <c r="QSV55" s="35"/>
      <c r="QSW55" s="35"/>
      <c r="QSX55" s="35"/>
      <c r="QSY55" s="35"/>
      <c r="QSZ55" s="35"/>
      <c r="QTA55" s="35"/>
      <c r="QTB55" s="35"/>
      <c r="QTC55" s="35"/>
      <c r="QTD55" s="35"/>
      <c r="QTE55" s="35"/>
      <c r="QTF55" s="35"/>
      <c r="QTG55" s="35"/>
      <c r="QTH55" s="35"/>
      <c r="QTI55" s="35"/>
      <c r="QTJ55" s="35"/>
      <c r="QTK55" s="35"/>
      <c r="QTL55" s="35"/>
      <c r="QTM55" s="35"/>
      <c r="QTN55" s="35"/>
      <c r="QTO55" s="35"/>
      <c r="QTP55" s="35"/>
      <c r="QTQ55" s="35"/>
      <c r="QTR55" s="35"/>
      <c r="QTS55" s="35"/>
      <c r="QTT55" s="35"/>
      <c r="QTU55" s="35"/>
      <c r="QTV55" s="35"/>
      <c r="QTW55" s="35"/>
      <c r="QTX55" s="35"/>
      <c r="QTY55" s="35"/>
      <c r="QTZ55" s="35"/>
      <c r="QUA55" s="35"/>
      <c r="QUB55" s="35"/>
      <c r="QUC55" s="35"/>
      <c r="QUD55" s="35"/>
      <c r="QUE55" s="35"/>
      <c r="QUF55" s="35"/>
      <c r="QUG55" s="35"/>
      <c r="QUH55" s="35"/>
      <c r="QUI55" s="35"/>
      <c r="QUJ55" s="35"/>
      <c r="QUK55" s="35"/>
      <c r="QUL55" s="35"/>
      <c r="QUM55" s="35"/>
      <c r="QUN55" s="35"/>
      <c r="QUO55" s="35"/>
      <c r="QUP55" s="35"/>
      <c r="QUQ55" s="35"/>
      <c r="QUR55" s="35"/>
      <c r="QUS55" s="35"/>
      <c r="QUT55" s="35"/>
      <c r="QUU55" s="35"/>
      <c r="QUV55" s="35"/>
      <c r="QUW55" s="35"/>
      <c r="QUX55" s="35"/>
      <c r="QUY55" s="35"/>
      <c r="QUZ55" s="35"/>
      <c r="QVA55" s="35"/>
      <c r="QVB55" s="35"/>
      <c r="QVC55" s="35"/>
      <c r="QVD55" s="35"/>
      <c r="QVE55" s="35"/>
      <c r="QVF55" s="35"/>
      <c r="QVG55" s="35"/>
      <c r="QVH55" s="35"/>
      <c r="QVI55" s="35"/>
      <c r="QVJ55" s="35"/>
      <c r="QVK55" s="35"/>
      <c r="QVL55" s="35"/>
      <c r="QVM55" s="35"/>
      <c r="QVN55" s="35"/>
      <c r="QVO55" s="35"/>
      <c r="QVP55" s="35"/>
      <c r="QVQ55" s="35"/>
      <c r="QVR55" s="35"/>
      <c r="QVS55" s="35"/>
      <c r="QVT55" s="35"/>
      <c r="QVU55" s="35"/>
      <c r="QVV55" s="35"/>
      <c r="QVW55" s="35"/>
      <c r="QVX55" s="35"/>
      <c r="QVY55" s="35"/>
      <c r="QVZ55" s="35"/>
      <c r="QWA55" s="35"/>
      <c r="QWB55" s="35"/>
      <c r="QWC55" s="35"/>
      <c r="QWD55" s="35"/>
      <c r="QWE55" s="35"/>
      <c r="QWF55" s="35"/>
      <c r="QWG55" s="35"/>
      <c r="QWH55" s="35"/>
      <c r="QWI55" s="35"/>
      <c r="QWJ55" s="35"/>
      <c r="QWK55" s="35"/>
      <c r="QWL55" s="35"/>
      <c r="QWM55" s="35"/>
      <c r="QWN55" s="35"/>
      <c r="QWO55" s="35"/>
      <c r="QWP55" s="35"/>
      <c r="QWQ55" s="35"/>
      <c r="QWR55" s="35"/>
      <c r="QWS55" s="35"/>
      <c r="QWT55" s="35"/>
      <c r="QWU55" s="35"/>
      <c r="QWV55" s="35"/>
      <c r="QWW55" s="35"/>
      <c r="QWX55" s="35"/>
      <c r="QWY55" s="35"/>
      <c r="QWZ55" s="35"/>
      <c r="QXA55" s="35"/>
      <c r="QXB55" s="35"/>
      <c r="QXC55" s="35"/>
      <c r="QXD55" s="35"/>
      <c r="QXE55" s="35"/>
      <c r="QXF55" s="35"/>
      <c r="QXG55" s="35"/>
      <c r="QXH55" s="35"/>
      <c r="QXI55" s="35"/>
      <c r="QXJ55" s="35"/>
      <c r="QXK55" s="35"/>
      <c r="QXL55" s="35"/>
      <c r="QXM55" s="35"/>
      <c r="QXN55" s="35"/>
      <c r="QXO55" s="35"/>
      <c r="QXP55" s="35"/>
      <c r="QXQ55" s="35"/>
      <c r="QXR55" s="35"/>
      <c r="QXS55" s="35"/>
      <c r="QXT55" s="35"/>
      <c r="QXU55" s="35"/>
      <c r="QXV55" s="35"/>
      <c r="QXW55" s="35"/>
      <c r="QXX55" s="35"/>
      <c r="QXY55" s="35"/>
      <c r="QXZ55" s="35"/>
      <c r="QYA55" s="35"/>
      <c r="QYB55" s="35"/>
      <c r="QYC55" s="35"/>
      <c r="QYD55" s="35"/>
      <c r="QYE55" s="35"/>
      <c r="QYF55" s="35"/>
      <c r="QYG55" s="35"/>
      <c r="QYH55" s="35"/>
      <c r="QYI55" s="35"/>
      <c r="QYJ55" s="35"/>
      <c r="QYK55" s="35"/>
      <c r="QYL55" s="35"/>
      <c r="QYM55" s="35"/>
      <c r="QYN55" s="35"/>
      <c r="QYO55" s="35"/>
      <c r="QYP55" s="35"/>
      <c r="QYQ55" s="35"/>
      <c r="QYR55" s="35"/>
      <c r="QYS55" s="35"/>
      <c r="QYT55" s="35"/>
      <c r="QYU55" s="35"/>
      <c r="QYV55" s="35"/>
      <c r="QYW55" s="35"/>
      <c r="QYX55" s="35"/>
      <c r="QYY55" s="35"/>
      <c r="QYZ55" s="35"/>
      <c r="QZA55" s="35"/>
      <c r="QZB55" s="35"/>
      <c r="QZC55" s="35"/>
      <c r="QZD55" s="35"/>
      <c r="QZE55" s="35"/>
      <c r="QZF55" s="35"/>
      <c r="QZG55" s="35"/>
      <c r="QZH55" s="35"/>
      <c r="QZI55" s="35"/>
      <c r="QZJ55" s="35"/>
      <c r="QZK55" s="35"/>
      <c r="QZL55" s="35"/>
      <c r="QZM55" s="35"/>
      <c r="QZN55" s="35"/>
      <c r="QZO55" s="35"/>
      <c r="QZP55" s="35"/>
      <c r="QZQ55" s="35"/>
      <c r="QZR55" s="35"/>
      <c r="QZS55" s="35"/>
      <c r="QZT55" s="35"/>
      <c r="QZU55" s="35"/>
      <c r="QZV55" s="35"/>
      <c r="QZW55" s="35"/>
      <c r="QZX55" s="35"/>
      <c r="QZY55" s="35"/>
      <c r="QZZ55" s="35"/>
      <c r="RAA55" s="35"/>
      <c r="RAB55" s="35"/>
      <c r="RAC55" s="35"/>
      <c r="RAD55" s="35"/>
      <c r="RAE55" s="35"/>
      <c r="RAF55" s="35"/>
      <c r="RAG55" s="35"/>
      <c r="RAH55" s="35"/>
      <c r="RAI55" s="35"/>
      <c r="RAJ55" s="35"/>
      <c r="RAK55" s="35"/>
      <c r="RAL55" s="35"/>
      <c r="RAM55" s="35"/>
      <c r="RAN55" s="35"/>
      <c r="RAO55" s="35"/>
      <c r="RAP55" s="35"/>
      <c r="RAQ55" s="35"/>
      <c r="RAR55" s="35"/>
      <c r="RAS55" s="35"/>
      <c r="RAT55" s="35"/>
      <c r="RAU55" s="35"/>
      <c r="RAV55" s="35"/>
      <c r="RAW55" s="35"/>
      <c r="RAX55" s="35"/>
      <c r="RAY55" s="35"/>
      <c r="RAZ55" s="35"/>
      <c r="RBA55" s="35"/>
      <c r="RBB55" s="35"/>
      <c r="RBC55" s="35"/>
      <c r="RBD55" s="35"/>
      <c r="RBE55" s="35"/>
      <c r="RBF55" s="35"/>
      <c r="RBG55" s="35"/>
      <c r="RBH55" s="35"/>
      <c r="RBI55" s="35"/>
      <c r="RBJ55" s="35"/>
      <c r="RBK55" s="35"/>
      <c r="RBL55" s="35"/>
      <c r="RBM55" s="35"/>
      <c r="RBN55" s="35"/>
      <c r="RBO55" s="35"/>
      <c r="RBP55" s="35"/>
      <c r="RBQ55" s="35"/>
      <c r="RBR55" s="35"/>
      <c r="RBS55" s="35"/>
      <c r="RBT55" s="35"/>
      <c r="RBU55" s="35"/>
      <c r="RBV55" s="35"/>
      <c r="RBW55" s="35"/>
      <c r="RBX55" s="35"/>
      <c r="RBY55" s="35"/>
      <c r="RBZ55" s="35"/>
      <c r="RCA55" s="35"/>
      <c r="RCB55" s="35"/>
      <c r="RCC55" s="35"/>
      <c r="RCD55" s="35"/>
      <c r="RCE55" s="35"/>
      <c r="RCF55" s="35"/>
      <c r="RCG55" s="35"/>
      <c r="RCH55" s="35"/>
      <c r="RCI55" s="35"/>
      <c r="RCJ55" s="35"/>
      <c r="RCK55" s="35"/>
      <c r="RCL55" s="35"/>
      <c r="RCM55" s="35"/>
      <c r="RCN55" s="35"/>
      <c r="RCO55" s="35"/>
      <c r="RCP55" s="35"/>
      <c r="RCQ55" s="35"/>
      <c r="RCR55" s="35"/>
      <c r="RCS55" s="35"/>
      <c r="RCT55" s="35"/>
      <c r="RCU55" s="35"/>
      <c r="RCV55" s="35"/>
      <c r="RCW55" s="35"/>
      <c r="RCX55" s="35"/>
      <c r="RCY55" s="35"/>
      <c r="RCZ55" s="35"/>
      <c r="RDA55" s="35"/>
      <c r="RDB55" s="35"/>
      <c r="RDC55" s="35"/>
      <c r="RDD55" s="35"/>
      <c r="RDE55" s="35"/>
      <c r="RDF55" s="35"/>
      <c r="RDG55" s="35"/>
      <c r="RDH55" s="35"/>
      <c r="RDI55" s="35"/>
      <c r="RDJ55" s="35"/>
      <c r="RDK55" s="35"/>
      <c r="RDL55" s="35"/>
      <c r="RDM55" s="35"/>
      <c r="RDN55" s="35"/>
      <c r="RDO55" s="35"/>
      <c r="RDP55" s="35"/>
      <c r="RDQ55" s="35"/>
      <c r="RDR55" s="35"/>
      <c r="RDS55" s="35"/>
      <c r="RDT55" s="35"/>
      <c r="RDU55" s="35"/>
      <c r="RDV55" s="35"/>
      <c r="RDW55" s="35"/>
      <c r="RDX55" s="35"/>
      <c r="RDY55" s="35"/>
      <c r="RDZ55" s="35"/>
      <c r="REA55" s="35"/>
      <c r="REB55" s="35"/>
      <c r="REC55" s="35"/>
      <c r="RED55" s="35"/>
      <c r="REE55" s="35"/>
      <c r="REF55" s="35"/>
      <c r="REG55" s="35"/>
      <c r="REH55" s="35"/>
      <c r="REI55" s="35"/>
      <c r="REJ55" s="35"/>
      <c r="REK55" s="35"/>
      <c r="REL55" s="35"/>
      <c r="REM55" s="35"/>
      <c r="REN55" s="35"/>
      <c r="REO55" s="35"/>
      <c r="REP55" s="35"/>
      <c r="REQ55" s="35"/>
      <c r="RER55" s="35"/>
      <c r="RES55" s="35"/>
      <c r="RET55" s="35"/>
      <c r="REU55" s="35"/>
      <c r="REV55" s="35"/>
      <c r="REW55" s="35"/>
      <c r="REX55" s="35"/>
      <c r="REY55" s="35"/>
      <c r="REZ55" s="35"/>
      <c r="RFA55" s="35"/>
      <c r="RFB55" s="35"/>
      <c r="RFC55" s="35"/>
      <c r="RFD55" s="35"/>
      <c r="RFE55" s="35"/>
      <c r="RFF55" s="35"/>
      <c r="RFG55" s="35"/>
      <c r="RFH55" s="35"/>
      <c r="RFI55" s="35"/>
      <c r="RFJ55" s="35"/>
      <c r="RFK55" s="35"/>
      <c r="RFL55" s="35"/>
      <c r="RFM55" s="35"/>
      <c r="RFN55" s="35"/>
      <c r="RFO55" s="35"/>
      <c r="RFP55" s="35"/>
      <c r="RFQ55" s="35"/>
      <c r="RFR55" s="35"/>
      <c r="RFS55" s="35"/>
      <c r="RFT55" s="35"/>
      <c r="RFU55" s="35"/>
      <c r="RFV55" s="35"/>
      <c r="RFW55" s="35"/>
      <c r="RFX55" s="35"/>
      <c r="RFY55" s="35"/>
      <c r="RFZ55" s="35"/>
      <c r="RGA55" s="35"/>
      <c r="RGB55" s="35"/>
      <c r="RGC55" s="35"/>
      <c r="RGD55" s="35"/>
      <c r="RGE55" s="35"/>
      <c r="RGF55" s="35"/>
      <c r="RGG55" s="35"/>
      <c r="RGH55" s="35"/>
      <c r="RGI55" s="35"/>
      <c r="RGJ55" s="35"/>
      <c r="RGK55" s="35"/>
      <c r="RGL55" s="35"/>
      <c r="RGM55" s="35"/>
      <c r="RGN55" s="35"/>
      <c r="RGO55" s="35"/>
      <c r="RGP55" s="35"/>
      <c r="RGQ55" s="35"/>
      <c r="RGR55" s="35"/>
      <c r="RGS55" s="35"/>
      <c r="RGT55" s="35"/>
      <c r="RGU55" s="35"/>
      <c r="RGV55" s="35"/>
      <c r="RGW55" s="35"/>
      <c r="RGX55" s="35"/>
      <c r="RGY55" s="35"/>
      <c r="RGZ55" s="35"/>
      <c r="RHA55" s="35"/>
      <c r="RHB55" s="35"/>
      <c r="RHC55" s="35"/>
      <c r="RHD55" s="35"/>
      <c r="RHE55" s="35"/>
      <c r="RHF55" s="35"/>
      <c r="RHG55" s="35"/>
      <c r="RHH55" s="35"/>
      <c r="RHI55" s="35"/>
      <c r="RHJ55" s="35"/>
      <c r="RHK55" s="35"/>
      <c r="RHL55" s="35"/>
      <c r="RHM55" s="35"/>
      <c r="RHN55" s="35"/>
      <c r="RHO55" s="35"/>
      <c r="RHP55" s="35"/>
      <c r="RHQ55" s="35"/>
      <c r="RHR55" s="35"/>
      <c r="RHS55" s="35"/>
      <c r="RHT55" s="35"/>
      <c r="RHU55" s="35"/>
      <c r="RHV55" s="35"/>
      <c r="RHW55" s="35"/>
      <c r="RHX55" s="35"/>
      <c r="RHY55" s="35"/>
      <c r="RHZ55" s="35"/>
      <c r="RIA55" s="35"/>
      <c r="RIB55" s="35"/>
      <c r="RIC55" s="35"/>
      <c r="RID55" s="35"/>
      <c r="RIE55" s="35"/>
      <c r="RIF55" s="35"/>
      <c r="RIG55" s="35"/>
      <c r="RIH55" s="35"/>
      <c r="RII55" s="35"/>
      <c r="RIJ55" s="35"/>
      <c r="RIK55" s="35"/>
      <c r="RIL55" s="35"/>
      <c r="RIM55" s="35"/>
      <c r="RIN55" s="35"/>
      <c r="RIO55" s="35"/>
      <c r="RIP55" s="35"/>
      <c r="RIQ55" s="35"/>
      <c r="RIR55" s="35"/>
      <c r="RIS55" s="35"/>
      <c r="RIT55" s="35"/>
      <c r="RIU55" s="35"/>
      <c r="RIV55" s="35"/>
      <c r="RIW55" s="35"/>
      <c r="RIX55" s="35"/>
      <c r="RIY55" s="35"/>
      <c r="RIZ55" s="35"/>
      <c r="RJA55" s="35"/>
      <c r="RJB55" s="35"/>
      <c r="RJC55" s="35"/>
      <c r="RJD55" s="35"/>
      <c r="RJE55" s="35"/>
      <c r="RJF55" s="35"/>
      <c r="RJG55" s="35"/>
      <c r="RJH55" s="35"/>
      <c r="RJI55" s="35"/>
      <c r="RJJ55" s="35"/>
      <c r="RJK55" s="35"/>
      <c r="RJL55" s="35"/>
      <c r="RJM55" s="35"/>
      <c r="RJN55" s="35"/>
      <c r="RJO55" s="35"/>
      <c r="RJP55" s="35"/>
      <c r="RJQ55" s="35"/>
      <c r="RJR55" s="35"/>
      <c r="RJS55" s="35"/>
      <c r="RJT55" s="35"/>
      <c r="RJU55" s="35"/>
      <c r="RJV55" s="35"/>
      <c r="RJW55" s="35"/>
      <c r="RJX55" s="35"/>
      <c r="RJY55" s="35"/>
      <c r="RJZ55" s="35"/>
      <c r="RKA55" s="35"/>
      <c r="RKB55" s="35"/>
      <c r="RKC55" s="35"/>
      <c r="RKD55" s="35"/>
      <c r="RKE55" s="35"/>
      <c r="RKF55" s="35"/>
      <c r="RKG55" s="35"/>
      <c r="RKH55" s="35"/>
      <c r="RKI55" s="35"/>
      <c r="RKJ55" s="35"/>
      <c r="RKK55" s="35"/>
      <c r="RKL55" s="35"/>
      <c r="RKM55" s="35"/>
      <c r="RKN55" s="35"/>
      <c r="RKO55" s="35"/>
      <c r="RKP55" s="35"/>
      <c r="RKQ55" s="35"/>
      <c r="RKR55" s="35"/>
      <c r="RKS55" s="35"/>
      <c r="RKT55" s="35"/>
      <c r="RKU55" s="35"/>
      <c r="RKV55" s="35"/>
      <c r="RKW55" s="35"/>
      <c r="RKX55" s="35"/>
      <c r="RKY55" s="35"/>
      <c r="RKZ55" s="35"/>
      <c r="RLA55" s="35"/>
      <c r="RLB55" s="35"/>
      <c r="RLC55" s="35"/>
      <c r="RLD55" s="35"/>
      <c r="RLE55" s="35"/>
      <c r="RLF55" s="35"/>
      <c r="RLG55" s="35"/>
      <c r="RLH55" s="35"/>
      <c r="RLI55" s="35"/>
      <c r="RLJ55" s="35"/>
      <c r="RLK55" s="35"/>
      <c r="RLL55" s="35"/>
      <c r="RLM55" s="35"/>
      <c r="RLN55" s="35"/>
      <c r="RLO55" s="35"/>
      <c r="RLP55" s="35"/>
      <c r="RLQ55" s="35"/>
      <c r="RLR55" s="35"/>
      <c r="RLS55" s="35"/>
      <c r="RLT55" s="35"/>
      <c r="RLU55" s="35"/>
      <c r="RLV55" s="35"/>
      <c r="RLW55" s="35"/>
      <c r="RLX55" s="35"/>
      <c r="RLY55" s="35"/>
      <c r="RLZ55" s="35"/>
      <c r="RMA55" s="35"/>
      <c r="RMB55" s="35"/>
      <c r="RMC55" s="35"/>
      <c r="RMD55" s="35"/>
      <c r="RME55" s="35"/>
      <c r="RMF55" s="35"/>
      <c r="RMG55" s="35"/>
      <c r="RMH55" s="35"/>
      <c r="RMI55" s="35"/>
      <c r="RMJ55" s="35"/>
      <c r="RMK55" s="35"/>
      <c r="RML55" s="35"/>
      <c r="RMM55" s="35"/>
      <c r="RMN55" s="35"/>
      <c r="RMO55" s="35"/>
      <c r="RMP55" s="35"/>
      <c r="RMQ55" s="35"/>
      <c r="RMR55" s="35"/>
      <c r="RMS55" s="35"/>
      <c r="RMT55" s="35"/>
      <c r="RMU55" s="35"/>
      <c r="RMV55" s="35"/>
      <c r="RMW55" s="35"/>
      <c r="RMX55" s="35"/>
      <c r="RMY55" s="35"/>
      <c r="RMZ55" s="35"/>
      <c r="RNA55" s="35"/>
      <c r="RNB55" s="35"/>
      <c r="RNC55" s="35"/>
      <c r="RND55" s="35"/>
      <c r="RNE55" s="35"/>
      <c r="RNF55" s="35"/>
      <c r="RNG55" s="35"/>
      <c r="RNH55" s="35"/>
      <c r="RNI55" s="35"/>
      <c r="RNJ55" s="35"/>
      <c r="RNK55" s="35"/>
      <c r="RNL55" s="35"/>
      <c r="RNM55" s="35"/>
      <c r="RNN55" s="35"/>
      <c r="RNO55" s="35"/>
      <c r="RNP55" s="35"/>
      <c r="RNQ55" s="35"/>
      <c r="RNR55" s="35"/>
      <c r="RNS55" s="35"/>
      <c r="RNT55" s="35"/>
      <c r="RNU55" s="35"/>
      <c r="RNV55" s="35"/>
      <c r="RNW55" s="35"/>
      <c r="RNX55" s="35"/>
      <c r="RNY55" s="35"/>
      <c r="RNZ55" s="35"/>
      <c r="ROA55" s="35"/>
      <c r="ROB55" s="35"/>
      <c r="ROC55" s="35"/>
      <c r="ROD55" s="35"/>
      <c r="ROE55" s="35"/>
      <c r="ROF55" s="35"/>
      <c r="ROG55" s="35"/>
      <c r="ROH55" s="35"/>
      <c r="ROI55" s="35"/>
      <c r="ROJ55" s="35"/>
      <c r="ROK55" s="35"/>
      <c r="ROL55" s="35"/>
      <c r="ROM55" s="35"/>
      <c r="RON55" s="35"/>
      <c r="ROO55" s="35"/>
      <c r="ROP55" s="35"/>
      <c r="ROQ55" s="35"/>
      <c r="ROR55" s="35"/>
      <c r="ROS55" s="35"/>
      <c r="ROT55" s="35"/>
      <c r="ROU55" s="35"/>
      <c r="ROV55" s="35"/>
      <c r="ROW55" s="35"/>
      <c r="ROX55" s="35"/>
      <c r="ROY55" s="35"/>
      <c r="ROZ55" s="35"/>
      <c r="RPA55" s="35"/>
      <c r="RPB55" s="35"/>
      <c r="RPC55" s="35"/>
      <c r="RPD55" s="35"/>
      <c r="RPE55" s="35"/>
      <c r="RPF55" s="35"/>
      <c r="RPG55" s="35"/>
      <c r="RPH55" s="35"/>
      <c r="RPI55" s="35"/>
      <c r="RPJ55" s="35"/>
      <c r="RPK55" s="35"/>
      <c r="RPL55" s="35"/>
      <c r="RPM55" s="35"/>
      <c r="RPN55" s="35"/>
      <c r="RPO55" s="35"/>
      <c r="RPP55" s="35"/>
      <c r="RPQ55" s="35"/>
      <c r="RPR55" s="35"/>
      <c r="RPS55" s="35"/>
      <c r="RPT55" s="35"/>
      <c r="RPU55" s="35"/>
      <c r="RPV55" s="35"/>
      <c r="RPW55" s="35"/>
      <c r="RPX55" s="35"/>
      <c r="RPY55" s="35"/>
      <c r="RPZ55" s="35"/>
      <c r="RQA55" s="35"/>
      <c r="RQB55" s="35"/>
      <c r="RQC55" s="35"/>
      <c r="RQD55" s="35"/>
      <c r="RQE55" s="35"/>
      <c r="RQF55" s="35"/>
      <c r="RQG55" s="35"/>
      <c r="RQH55" s="35"/>
      <c r="RQI55" s="35"/>
      <c r="RQJ55" s="35"/>
      <c r="RQK55" s="35"/>
      <c r="RQL55" s="35"/>
      <c r="RQM55" s="35"/>
      <c r="RQN55" s="35"/>
      <c r="RQO55" s="35"/>
      <c r="RQP55" s="35"/>
      <c r="RQQ55" s="35"/>
      <c r="RQR55" s="35"/>
      <c r="RQS55" s="35"/>
      <c r="RQT55" s="35"/>
      <c r="RQU55" s="35"/>
      <c r="RQV55" s="35"/>
      <c r="RQW55" s="35"/>
      <c r="RQX55" s="35"/>
      <c r="RQY55" s="35"/>
      <c r="RQZ55" s="35"/>
      <c r="RRA55" s="35"/>
      <c r="RRB55" s="35"/>
      <c r="RRC55" s="35"/>
      <c r="RRD55" s="35"/>
      <c r="RRE55" s="35"/>
      <c r="RRF55" s="35"/>
      <c r="RRG55" s="35"/>
      <c r="RRH55" s="35"/>
      <c r="RRI55" s="35"/>
      <c r="RRJ55" s="35"/>
      <c r="RRK55" s="35"/>
      <c r="RRL55" s="35"/>
      <c r="RRM55" s="35"/>
      <c r="RRN55" s="35"/>
      <c r="RRO55" s="35"/>
      <c r="RRP55" s="35"/>
      <c r="RRQ55" s="35"/>
      <c r="RRR55" s="35"/>
      <c r="RRS55" s="35"/>
      <c r="RRT55" s="35"/>
      <c r="RRU55" s="35"/>
      <c r="RRV55" s="35"/>
      <c r="RRW55" s="35"/>
      <c r="RRX55" s="35"/>
      <c r="RRY55" s="35"/>
      <c r="RRZ55" s="35"/>
      <c r="RSA55" s="35"/>
      <c r="RSB55" s="35"/>
      <c r="RSC55" s="35"/>
      <c r="RSD55" s="35"/>
      <c r="RSE55" s="35"/>
      <c r="RSF55" s="35"/>
      <c r="RSG55" s="35"/>
      <c r="RSH55" s="35"/>
      <c r="RSI55" s="35"/>
      <c r="RSJ55" s="35"/>
      <c r="RSK55" s="35"/>
      <c r="RSL55" s="35"/>
      <c r="RSM55" s="35"/>
      <c r="RSN55" s="35"/>
      <c r="RSO55" s="35"/>
      <c r="RSP55" s="35"/>
      <c r="RSQ55" s="35"/>
      <c r="RSR55" s="35"/>
      <c r="RSS55" s="35"/>
      <c r="RST55" s="35"/>
      <c r="RSU55" s="35"/>
      <c r="RSV55" s="35"/>
      <c r="RSW55" s="35"/>
      <c r="RSX55" s="35"/>
      <c r="RSY55" s="35"/>
      <c r="RSZ55" s="35"/>
      <c r="RTA55" s="35"/>
      <c r="RTB55" s="35"/>
      <c r="RTC55" s="35"/>
      <c r="RTD55" s="35"/>
      <c r="RTE55" s="35"/>
      <c r="RTF55" s="35"/>
      <c r="RTG55" s="35"/>
      <c r="RTH55" s="35"/>
      <c r="RTI55" s="35"/>
      <c r="RTJ55" s="35"/>
      <c r="RTK55" s="35"/>
      <c r="RTL55" s="35"/>
      <c r="RTM55" s="35"/>
      <c r="RTN55" s="35"/>
      <c r="RTO55" s="35"/>
      <c r="RTP55" s="35"/>
      <c r="RTQ55" s="35"/>
      <c r="RTR55" s="35"/>
      <c r="RTS55" s="35"/>
      <c r="RTT55" s="35"/>
      <c r="RTU55" s="35"/>
      <c r="RTV55" s="35"/>
      <c r="RTW55" s="35"/>
      <c r="RTX55" s="35"/>
      <c r="RTY55" s="35"/>
      <c r="RTZ55" s="35"/>
      <c r="RUA55" s="35"/>
      <c r="RUB55" s="35"/>
      <c r="RUC55" s="35"/>
      <c r="RUD55" s="35"/>
      <c r="RUE55" s="35"/>
      <c r="RUF55" s="35"/>
      <c r="RUG55" s="35"/>
      <c r="RUH55" s="35"/>
      <c r="RUI55" s="35"/>
      <c r="RUJ55" s="35"/>
      <c r="RUK55" s="35"/>
      <c r="RUL55" s="35"/>
      <c r="RUM55" s="35"/>
      <c r="RUN55" s="35"/>
      <c r="RUO55" s="35"/>
      <c r="RUP55" s="35"/>
      <c r="RUQ55" s="35"/>
      <c r="RUR55" s="35"/>
      <c r="RUS55" s="35"/>
      <c r="RUT55" s="35"/>
      <c r="RUU55" s="35"/>
      <c r="RUV55" s="35"/>
      <c r="RUW55" s="35"/>
      <c r="RUX55" s="35"/>
      <c r="RUY55" s="35"/>
      <c r="RUZ55" s="35"/>
      <c r="RVA55" s="35"/>
      <c r="RVB55" s="35"/>
      <c r="RVC55" s="35"/>
      <c r="RVD55" s="35"/>
      <c r="RVE55" s="35"/>
      <c r="RVF55" s="35"/>
      <c r="RVG55" s="35"/>
      <c r="RVH55" s="35"/>
      <c r="RVI55" s="35"/>
      <c r="RVJ55" s="35"/>
      <c r="RVK55" s="35"/>
      <c r="RVL55" s="35"/>
      <c r="RVM55" s="35"/>
      <c r="RVN55" s="35"/>
      <c r="RVO55" s="35"/>
      <c r="RVP55" s="35"/>
      <c r="RVQ55" s="35"/>
      <c r="RVR55" s="35"/>
      <c r="RVS55" s="35"/>
      <c r="RVT55" s="35"/>
      <c r="RVU55" s="35"/>
      <c r="RVV55" s="35"/>
      <c r="RVW55" s="35"/>
      <c r="RVX55" s="35"/>
      <c r="RVY55" s="35"/>
      <c r="RVZ55" s="35"/>
      <c r="RWA55" s="35"/>
      <c r="RWB55" s="35"/>
      <c r="RWC55" s="35"/>
      <c r="RWD55" s="35"/>
      <c r="RWE55" s="35"/>
      <c r="RWF55" s="35"/>
      <c r="RWG55" s="35"/>
      <c r="RWH55" s="35"/>
      <c r="RWI55" s="35"/>
      <c r="RWJ55" s="35"/>
      <c r="RWK55" s="35"/>
      <c r="RWL55" s="35"/>
      <c r="RWM55" s="35"/>
      <c r="RWN55" s="35"/>
      <c r="RWO55" s="35"/>
      <c r="RWP55" s="35"/>
      <c r="RWQ55" s="35"/>
      <c r="RWR55" s="35"/>
      <c r="RWS55" s="35"/>
      <c r="RWT55" s="35"/>
      <c r="RWU55" s="35"/>
      <c r="RWV55" s="35"/>
      <c r="RWW55" s="35"/>
      <c r="RWX55" s="35"/>
      <c r="RWY55" s="35"/>
      <c r="RWZ55" s="35"/>
      <c r="RXA55" s="35"/>
      <c r="RXB55" s="35"/>
      <c r="RXC55" s="35"/>
      <c r="RXD55" s="35"/>
      <c r="RXE55" s="35"/>
      <c r="RXF55" s="35"/>
      <c r="RXG55" s="35"/>
      <c r="RXH55" s="35"/>
      <c r="RXI55" s="35"/>
      <c r="RXJ55" s="35"/>
      <c r="RXK55" s="35"/>
      <c r="RXL55" s="35"/>
      <c r="RXM55" s="35"/>
      <c r="RXN55" s="35"/>
      <c r="RXO55" s="35"/>
      <c r="RXP55" s="35"/>
      <c r="RXQ55" s="35"/>
      <c r="RXR55" s="35"/>
      <c r="RXS55" s="35"/>
      <c r="RXT55" s="35"/>
      <c r="RXU55" s="35"/>
      <c r="RXV55" s="35"/>
      <c r="RXW55" s="35"/>
      <c r="RXX55" s="35"/>
      <c r="RXY55" s="35"/>
      <c r="RXZ55" s="35"/>
      <c r="RYA55" s="35"/>
      <c r="RYB55" s="35"/>
      <c r="RYC55" s="35"/>
      <c r="RYD55" s="35"/>
      <c r="RYE55" s="35"/>
      <c r="RYF55" s="35"/>
      <c r="RYG55" s="35"/>
      <c r="RYH55" s="35"/>
      <c r="RYI55" s="35"/>
      <c r="RYJ55" s="35"/>
      <c r="RYK55" s="35"/>
      <c r="RYL55" s="35"/>
      <c r="RYM55" s="35"/>
      <c r="RYN55" s="35"/>
      <c r="RYO55" s="35"/>
      <c r="RYP55" s="35"/>
      <c r="RYQ55" s="35"/>
      <c r="RYR55" s="35"/>
      <c r="RYS55" s="35"/>
      <c r="RYT55" s="35"/>
      <c r="RYU55" s="35"/>
      <c r="RYV55" s="35"/>
      <c r="RYW55" s="35"/>
      <c r="RYX55" s="35"/>
      <c r="RYY55" s="35"/>
      <c r="RYZ55" s="35"/>
      <c r="RZA55" s="35"/>
      <c r="RZB55" s="35"/>
      <c r="RZC55" s="35"/>
      <c r="RZD55" s="35"/>
      <c r="RZE55" s="35"/>
      <c r="RZF55" s="35"/>
      <c r="RZG55" s="35"/>
      <c r="RZH55" s="35"/>
      <c r="RZI55" s="35"/>
      <c r="RZJ55" s="35"/>
      <c r="RZK55" s="35"/>
      <c r="RZL55" s="35"/>
      <c r="RZM55" s="35"/>
      <c r="RZN55" s="35"/>
      <c r="RZO55" s="35"/>
      <c r="RZP55" s="35"/>
      <c r="RZQ55" s="35"/>
      <c r="RZR55" s="35"/>
      <c r="RZS55" s="35"/>
      <c r="RZT55" s="35"/>
      <c r="RZU55" s="35"/>
      <c r="RZV55" s="35"/>
      <c r="RZW55" s="35"/>
      <c r="RZX55" s="35"/>
      <c r="RZY55" s="35"/>
      <c r="RZZ55" s="35"/>
      <c r="SAA55" s="35"/>
      <c r="SAB55" s="35"/>
      <c r="SAC55" s="35"/>
      <c r="SAD55" s="35"/>
      <c r="SAE55" s="35"/>
      <c r="SAF55" s="35"/>
      <c r="SAG55" s="35"/>
      <c r="SAH55" s="35"/>
      <c r="SAI55" s="35"/>
      <c r="SAJ55" s="35"/>
      <c r="SAK55" s="35"/>
      <c r="SAL55" s="35"/>
      <c r="SAM55" s="35"/>
      <c r="SAN55" s="35"/>
      <c r="SAO55" s="35"/>
      <c r="SAP55" s="35"/>
      <c r="SAQ55" s="35"/>
      <c r="SAR55" s="35"/>
      <c r="SAS55" s="35"/>
      <c r="SAT55" s="35"/>
      <c r="SAU55" s="35"/>
      <c r="SAV55" s="35"/>
      <c r="SAW55" s="35"/>
      <c r="SAX55" s="35"/>
      <c r="SAY55" s="35"/>
      <c r="SAZ55" s="35"/>
      <c r="SBA55" s="35"/>
      <c r="SBB55" s="35"/>
      <c r="SBC55" s="35"/>
      <c r="SBD55" s="35"/>
      <c r="SBE55" s="35"/>
      <c r="SBF55" s="35"/>
      <c r="SBG55" s="35"/>
      <c r="SBH55" s="35"/>
      <c r="SBI55" s="35"/>
      <c r="SBJ55" s="35"/>
      <c r="SBK55" s="35"/>
      <c r="SBL55" s="35"/>
      <c r="SBM55" s="35"/>
      <c r="SBN55" s="35"/>
      <c r="SBO55" s="35"/>
      <c r="SBP55" s="35"/>
      <c r="SBQ55" s="35"/>
      <c r="SBR55" s="35"/>
      <c r="SBS55" s="35"/>
      <c r="SBT55" s="35"/>
      <c r="SBU55" s="35"/>
      <c r="SBV55" s="35"/>
      <c r="SBW55" s="35"/>
      <c r="SBX55" s="35"/>
      <c r="SBY55" s="35"/>
      <c r="SBZ55" s="35"/>
      <c r="SCA55" s="35"/>
      <c r="SCB55" s="35"/>
      <c r="SCC55" s="35"/>
      <c r="SCD55" s="35"/>
      <c r="SCE55" s="35"/>
      <c r="SCF55" s="35"/>
      <c r="SCG55" s="35"/>
      <c r="SCH55" s="35"/>
      <c r="SCI55" s="35"/>
      <c r="SCJ55" s="35"/>
      <c r="SCK55" s="35"/>
      <c r="SCL55" s="35"/>
      <c r="SCM55" s="35"/>
      <c r="SCN55" s="35"/>
      <c r="SCO55" s="35"/>
      <c r="SCP55" s="35"/>
      <c r="SCQ55" s="35"/>
      <c r="SCR55" s="35"/>
      <c r="SCS55" s="35"/>
      <c r="SCT55" s="35"/>
      <c r="SCU55" s="35"/>
      <c r="SCV55" s="35"/>
      <c r="SCW55" s="35"/>
      <c r="SCX55" s="35"/>
      <c r="SCY55" s="35"/>
      <c r="SCZ55" s="35"/>
      <c r="SDA55" s="35"/>
      <c r="SDB55" s="35"/>
      <c r="SDC55" s="35"/>
      <c r="SDD55" s="35"/>
      <c r="SDE55" s="35"/>
      <c r="SDF55" s="35"/>
      <c r="SDG55" s="35"/>
      <c r="SDH55" s="35"/>
      <c r="SDI55" s="35"/>
      <c r="SDJ55" s="35"/>
      <c r="SDK55" s="35"/>
      <c r="SDL55" s="35"/>
      <c r="SDM55" s="35"/>
      <c r="SDN55" s="35"/>
      <c r="SDO55" s="35"/>
      <c r="SDP55" s="35"/>
      <c r="SDQ55" s="35"/>
      <c r="SDR55" s="35"/>
      <c r="SDS55" s="35"/>
      <c r="SDT55" s="35"/>
      <c r="SDU55" s="35"/>
      <c r="SDV55" s="35"/>
      <c r="SDW55" s="35"/>
      <c r="SDX55" s="35"/>
      <c r="SDY55" s="35"/>
      <c r="SDZ55" s="35"/>
      <c r="SEA55" s="35"/>
      <c r="SEB55" s="35"/>
      <c r="SEC55" s="35"/>
      <c r="SED55" s="35"/>
      <c r="SEE55" s="35"/>
      <c r="SEF55" s="35"/>
      <c r="SEG55" s="35"/>
      <c r="SEH55" s="35"/>
      <c r="SEI55" s="35"/>
      <c r="SEJ55" s="35"/>
      <c r="SEK55" s="35"/>
      <c r="SEL55" s="35"/>
      <c r="SEM55" s="35"/>
      <c r="SEN55" s="35"/>
      <c r="SEO55" s="35"/>
      <c r="SEP55" s="35"/>
      <c r="SEQ55" s="35"/>
      <c r="SER55" s="35"/>
      <c r="SES55" s="35"/>
      <c r="SET55" s="35"/>
      <c r="SEU55" s="35"/>
      <c r="SEV55" s="35"/>
      <c r="SEW55" s="35"/>
      <c r="SEX55" s="35"/>
      <c r="SEY55" s="35"/>
      <c r="SEZ55" s="35"/>
      <c r="SFA55" s="35"/>
      <c r="SFB55" s="35"/>
      <c r="SFC55" s="35"/>
      <c r="SFD55" s="35"/>
      <c r="SFE55" s="35"/>
      <c r="SFF55" s="35"/>
      <c r="SFG55" s="35"/>
      <c r="SFH55" s="35"/>
      <c r="SFI55" s="35"/>
      <c r="SFJ55" s="35"/>
      <c r="SFK55" s="35"/>
      <c r="SFL55" s="35"/>
      <c r="SFM55" s="35"/>
      <c r="SFN55" s="35"/>
      <c r="SFO55" s="35"/>
      <c r="SFP55" s="35"/>
      <c r="SFQ55" s="35"/>
      <c r="SFR55" s="35"/>
      <c r="SFS55" s="35"/>
      <c r="SFT55" s="35"/>
      <c r="SFU55" s="35"/>
      <c r="SFV55" s="35"/>
      <c r="SFW55" s="35"/>
      <c r="SFX55" s="35"/>
      <c r="SFY55" s="35"/>
      <c r="SFZ55" s="35"/>
      <c r="SGA55" s="35"/>
      <c r="SGB55" s="35"/>
      <c r="SGC55" s="35"/>
      <c r="SGD55" s="35"/>
      <c r="SGE55" s="35"/>
      <c r="SGF55" s="35"/>
      <c r="SGG55" s="35"/>
      <c r="SGH55" s="35"/>
      <c r="SGI55" s="35"/>
      <c r="SGJ55" s="35"/>
      <c r="SGK55" s="35"/>
      <c r="SGL55" s="35"/>
      <c r="SGM55" s="35"/>
      <c r="SGN55" s="35"/>
      <c r="SGO55" s="35"/>
      <c r="SGP55" s="35"/>
      <c r="SGQ55" s="35"/>
      <c r="SGR55" s="35"/>
      <c r="SGS55" s="35"/>
      <c r="SGT55" s="35"/>
      <c r="SGU55" s="35"/>
      <c r="SGV55" s="35"/>
      <c r="SGW55" s="35"/>
      <c r="SGX55" s="35"/>
      <c r="SGY55" s="35"/>
      <c r="SGZ55" s="35"/>
      <c r="SHA55" s="35"/>
      <c r="SHB55" s="35"/>
      <c r="SHC55" s="35"/>
      <c r="SHD55" s="35"/>
      <c r="SHE55" s="35"/>
      <c r="SHF55" s="35"/>
      <c r="SHG55" s="35"/>
      <c r="SHH55" s="35"/>
      <c r="SHI55" s="35"/>
      <c r="SHJ55" s="35"/>
      <c r="SHK55" s="35"/>
      <c r="SHL55" s="35"/>
      <c r="SHM55" s="35"/>
      <c r="SHN55" s="35"/>
      <c r="SHO55" s="35"/>
      <c r="SHP55" s="35"/>
      <c r="SHQ55" s="35"/>
      <c r="SHR55" s="35"/>
      <c r="SHS55" s="35"/>
      <c r="SHT55" s="35"/>
      <c r="SHU55" s="35"/>
      <c r="SHV55" s="35"/>
      <c r="SHW55" s="35"/>
      <c r="SHX55" s="35"/>
      <c r="SHY55" s="35"/>
      <c r="SHZ55" s="35"/>
      <c r="SIA55" s="35"/>
      <c r="SIB55" s="35"/>
      <c r="SIC55" s="35"/>
      <c r="SID55" s="35"/>
      <c r="SIE55" s="35"/>
      <c r="SIF55" s="35"/>
      <c r="SIG55" s="35"/>
      <c r="SIH55" s="35"/>
      <c r="SII55" s="35"/>
      <c r="SIJ55" s="35"/>
      <c r="SIK55" s="35"/>
      <c r="SIL55" s="35"/>
      <c r="SIM55" s="35"/>
      <c r="SIN55" s="35"/>
      <c r="SIO55" s="35"/>
      <c r="SIP55" s="35"/>
      <c r="SIQ55" s="35"/>
      <c r="SIR55" s="35"/>
      <c r="SIS55" s="35"/>
      <c r="SIT55" s="35"/>
      <c r="SIU55" s="35"/>
      <c r="SIV55" s="35"/>
      <c r="SIW55" s="35"/>
      <c r="SIX55" s="35"/>
      <c r="SIY55" s="35"/>
      <c r="SIZ55" s="35"/>
      <c r="SJA55" s="35"/>
      <c r="SJB55" s="35"/>
      <c r="SJC55" s="35"/>
      <c r="SJD55" s="35"/>
      <c r="SJE55" s="35"/>
      <c r="SJF55" s="35"/>
      <c r="SJG55" s="35"/>
      <c r="SJH55" s="35"/>
      <c r="SJI55" s="35"/>
      <c r="SJJ55" s="35"/>
      <c r="SJK55" s="35"/>
      <c r="SJL55" s="35"/>
      <c r="SJM55" s="35"/>
      <c r="SJN55" s="35"/>
      <c r="SJO55" s="35"/>
      <c r="SJP55" s="35"/>
      <c r="SJQ55" s="35"/>
      <c r="SJR55" s="35"/>
      <c r="SJS55" s="35"/>
      <c r="SJT55" s="35"/>
      <c r="SJU55" s="35"/>
      <c r="SJV55" s="35"/>
      <c r="SJW55" s="35"/>
      <c r="SJX55" s="35"/>
      <c r="SJY55" s="35"/>
      <c r="SJZ55" s="35"/>
      <c r="SKA55" s="35"/>
      <c r="SKB55" s="35"/>
      <c r="SKC55" s="35"/>
      <c r="SKD55" s="35"/>
      <c r="SKE55" s="35"/>
      <c r="SKF55" s="35"/>
      <c r="SKG55" s="35"/>
      <c r="SKH55" s="35"/>
      <c r="SKI55" s="35"/>
      <c r="SKJ55" s="35"/>
      <c r="SKK55" s="35"/>
      <c r="SKL55" s="35"/>
      <c r="SKM55" s="35"/>
      <c r="SKN55" s="35"/>
      <c r="SKO55" s="35"/>
      <c r="SKP55" s="35"/>
      <c r="SKQ55" s="35"/>
      <c r="SKR55" s="35"/>
      <c r="SKS55" s="35"/>
      <c r="SKT55" s="35"/>
      <c r="SKU55" s="35"/>
      <c r="SKV55" s="35"/>
      <c r="SKW55" s="35"/>
      <c r="SKX55" s="35"/>
      <c r="SKY55" s="35"/>
      <c r="SKZ55" s="35"/>
      <c r="SLA55" s="35"/>
      <c r="SLB55" s="35"/>
      <c r="SLC55" s="35"/>
      <c r="SLD55" s="35"/>
      <c r="SLE55" s="35"/>
      <c r="SLF55" s="35"/>
      <c r="SLG55" s="35"/>
      <c r="SLH55" s="35"/>
      <c r="SLI55" s="35"/>
      <c r="SLJ55" s="35"/>
      <c r="SLK55" s="35"/>
      <c r="SLL55" s="35"/>
      <c r="SLM55" s="35"/>
      <c r="SLN55" s="35"/>
      <c r="SLO55" s="35"/>
      <c r="SLP55" s="35"/>
      <c r="SLQ55" s="35"/>
      <c r="SLR55" s="35"/>
      <c r="SLS55" s="35"/>
      <c r="SLT55" s="35"/>
      <c r="SLU55" s="35"/>
      <c r="SLV55" s="35"/>
      <c r="SLW55" s="35"/>
      <c r="SLX55" s="35"/>
      <c r="SLY55" s="35"/>
      <c r="SLZ55" s="35"/>
      <c r="SMA55" s="35"/>
      <c r="SMB55" s="35"/>
      <c r="SMC55" s="35"/>
      <c r="SMD55" s="35"/>
      <c r="SME55" s="35"/>
      <c r="SMF55" s="35"/>
      <c r="SMG55" s="35"/>
      <c r="SMH55" s="35"/>
      <c r="SMI55" s="35"/>
      <c r="SMJ55" s="35"/>
      <c r="SMK55" s="35"/>
      <c r="SML55" s="35"/>
      <c r="SMM55" s="35"/>
      <c r="SMN55" s="35"/>
      <c r="SMO55" s="35"/>
      <c r="SMP55" s="35"/>
      <c r="SMQ55" s="35"/>
      <c r="SMR55" s="35"/>
      <c r="SMS55" s="35"/>
      <c r="SMT55" s="35"/>
      <c r="SMU55" s="35"/>
      <c r="SMV55" s="35"/>
      <c r="SMW55" s="35"/>
      <c r="SMX55" s="35"/>
      <c r="SMY55" s="35"/>
      <c r="SMZ55" s="35"/>
      <c r="SNA55" s="35"/>
      <c r="SNB55" s="35"/>
      <c r="SNC55" s="35"/>
      <c r="SND55" s="35"/>
      <c r="SNE55" s="35"/>
      <c r="SNF55" s="35"/>
      <c r="SNG55" s="35"/>
      <c r="SNH55" s="35"/>
      <c r="SNI55" s="35"/>
      <c r="SNJ55" s="35"/>
      <c r="SNK55" s="35"/>
      <c r="SNL55" s="35"/>
      <c r="SNM55" s="35"/>
      <c r="SNN55" s="35"/>
      <c r="SNO55" s="35"/>
      <c r="SNP55" s="35"/>
      <c r="SNQ55" s="35"/>
      <c r="SNR55" s="35"/>
      <c r="SNS55" s="35"/>
      <c r="SNT55" s="35"/>
      <c r="SNU55" s="35"/>
      <c r="SNV55" s="35"/>
      <c r="SNW55" s="35"/>
      <c r="SNX55" s="35"/>
      <c r="SNY55" s="35"/>
      <c r="SNZ55" s="35"/>
      <c r="SOA55" s="35"/>
      <c r="SOB55" s="35"/>
      <c r="SOC55" s="35"/>
      <c r="SOD55" s="35"/>
      <c r="SOE55" s="35"/>
      <c r="SOF55" s="35"/>
      <c r="SOG55" s="35"/>
      <c r="SOH55" s="35"/>
      <c r="SOI55" s="35"/>
      <c r="SOJ55" s="35"/>
      <c r="SOK55" s="35"/>
      <c r="SOL55" s="35"/>
      <c r="SOM55" s="35"/>
      <c r="SON55" s="35"/>
      <c r="SOO55" s="35"/>
      <c r="SOP55" s="35"/>
      <c r="SOQ55" s="35"/>
      <c r="SOR55" s="35"/>
      <c r="SOS55" s="35"/>
      <c r="SOT55" s="35"/>
      <c r="SOU55" s="35"/>
      <c r="SOV55" s="35"/>
      <c r="SOW55" s="35"/>
      <c r="SOX55" s="35"/>
      <c r="SOY55" s="35"/>
      <c r="SOZ55" s="35"/>
      <c r="SPA55" s="35"/>
      <c r="SPB55" s="35"/>
      <c r="SPC55" s="35"/>
      <c r="SPD55" s="35"/>
      <c r="SPE55" s="35"/>
      <c r="SPF55" s="35"/>
      <c r="SPG55" s="35"/>
      <c r="SPH55" s="35"/>
      <c r="SPI55" s="35"/>
      <c r="SPJ55" s="35"/>
      <c r="SPK55" s="35"/>
      <c r="SPL55" s="35"/>
      <c r="SPM55" s="35"/>
      <c r="SPN55" s="35"/>
      <c r="SPO55" s="35"/>
      <c r="SPP55" s="35"/>
      <c r="SPQ55" s="35"/>
      <c r="SPR55" s="35"/>
      <c r="SPS55" s="35"/>
      <c r="SPT55" s="35"/>
      <c r="SPU55" s="35"/>
      <c r="SPV55" s="35"/>
      <c r="SPW55" s="35"/>
      <c r="SPX55" s="35"/>
      <c r="SPY55" s="35"/>
      <c r="SPZ55" s="35"/>
      <c r="SQA55" s="35"/>
      <c r="SQB55" s="35"/>
      <c r="SQC55" s="35"/>
      <c r="SQD55" s="35"/>
      <c r="SQE55" s="35"/>
      <c r="SQF55" s="35"/>
      <c r="SQG55" s="35"/>
      <c r="SQH55" s="35"/>
      <c r="SQI55" s="35"/>
      <c r="SQJ55" s="35"/>
      <c r="SQK55" s="35"/>
      <c r="SQL55" s="35"/>
      <c r="SQM55" s="35"/>
      <c r="SQN55" s="35"/>
      <c r="SQO55" s="35"/>
      <c r="SQP55" s="35"/>
      <c r="SQQ55" s="35"/>
      <c r="SQR55" s="35"/>
      <c r="SQS55" s="35"/>
      <c r="SQT55" s="35"/>
      <c r="SQU55" s="35"/>
      <c r="SQV55" s="35"/>
      <c r="SQW55" s="35"/>
      <c r="SQX55" s="35"/>
      <c r="SQY55" s="35"/>
      <c r="SQZ55" s="35"/>
      <c r="SRA55" s="35"/>
      <c r="SRB55" s="35"/>
      <c r="SRC55" s="35"/>
      <c r="SRD55" s="35"/>
      <c r="SRE55" s="35"/>
      <c r="SRF55" s="35"/>
      <c r="SRG55" s="35"/>
      <c r="SRH55" s="35"/>
      <c r="SRI55" s="35"/>
      <c r="SRJ55" s="35"/>
      <c r="SRK55" s="35"/>
      <c r="SRL55" s="35"/>
      <c r="SRM55" s="35"/>
      <c r="SRN55" s="35"/>
      <c r="SRO55" s="35"/>
      <c r="SRP55" s="35"/>
      <c r="SRQ55" s="35"/>
      <c r="SRR55" s="35"/>
      <c r="SRS55" s="35"/>
      <c r="SRT55" s="35"/>
      <c r="SRU55" s="35"/>
      <c r="SRV55" s="35"/>
      <c r="SRW55" s="35"/>
      <c r="SRX55" s="35"/>
      <c r="SRY55" s="35"/>
      <c r="SRZ55" s="35"/>
      <c r="SSA55" s="35"/>
      <c r="SSB55" s="35"/>
      <c r="SSC55" s="35"/>
      <c r="SSD55" s="35"/>
      <c r="SSE55" s="35"/>
      <c r="SSF55" s="35"/>
      <c r="SSG55" s="35"/>
      <c r="SSH55" s="35"/>
      <c r="SSI55" s="35"/>
      <c r="SSJ55" s="35"/>
      <c r="SSK55" s="35"/>
      <c r="SSL55" s="35"/>
      <c r="SSM55" s="35"/>
      <c r="SSN55" s="35"/>
      <c r="SSO55" s="35"/>
      <c r="SSP55" s="35"/>
      <c r="SSQ55" s="35"/>
      <c r="SSR55" s="35"/>
      <c r="SSS55" s="35"/>
      <c r="SST55" s="35"/>
      <c r="SSU55" s="35"/>
      <c r="SSV55" s="35"/>
      <c r="SSW55" s="35"/>
      <c r="SSX55" s="35"/>
      <c r="SSY55" s="35"/>
      <c r="SSZ55" s="35"/>
      <c r="STA55" s="35"/>
      <c r="STB55" s="35"/>
      <c r="STC55" s="35"/>
      <c r="STD55" s="35"/>
      <c r="STE55" s="35"/>
      <c r="STF55" s="35"/>
      <c r="STG55" s="35"/>
      <c r="STH55" s="35"/>
      <c r="STI55" s="35"/>
      <c r="STJ55" s="35"/>
      <c r="STK55" s="35"/>
      <c r="STL55" s="35"/>
      <c r="STM55" s="35"/>
      <c r="STN55" s="35"/>
      <c r="STO55" s="35"/>
      <c r="STP55" s="35"/>
      <c r="STQ55" s="35"/>
      <c r="STR55" s="35"/>
      <c r="STS55" s="35"/>
      <c r="STT55" s="35"/>
      <c r="STU55" s="35"/>
      <c r="STV55" s="35"/>
      <c r="STW55" s="35"/>
      <c r="STX55" s="35"/>
      <c r="STY55" s="35"/>
      <c r="STZ55" s="35"/>
      <c r="SUA55" s="35"/>
      <c r="SUB55" s="35"/>
      <c r="SUC55" s="35"/>
      <c r="SUD55" s="35"/>
      <c r="SUE55" s="35"/>
      <c r="SUF55" s="35"/>
      <c r="SUG55" s="35"/>
      <c r="SUH55" s="35"/>
      <c r="SUI55" s="35"/>
      <c r="SUJ55" s="35"/>
      <c r="SUK55" s="35"/>
      <c r="SUL55" s="35"/>
      <c r="SUM55" s="35"/>
      <c r="SUN55" s="35"/>
      <c r="SUO55" s="35"/>
      <c r="SUP55" s="35"/>
      <c r="SUQ55" s="35"/>
      <c r="SUR55" s="35"/>
      <c r="SUS55" s="35"/>
      <c r="SUT55" s="35"/>
      <c r="SUU55" s="35"/>
      <c r="SUV55" s="35"/>
      <c r="SUW55" s="35"/>
      <c r="SUX55" s="35"/>
      <c r="SUY55" s="35"/>
      <c r="SUZ55" s="35"/>
      <c r="SVA55" s="35"/>
      <c r="SVB55" s="35"/>
      <c r="SVC55" s="35"/>
      <c r="SVD55" s="35"/>
      <c r="SVE55" s="35"/>
      <c r="SVF55" s="35"/>
      <c r="SVG55" s="35"/>
      <c r="SVH55" s="35"/>
      <c r="SVI55" s="35"/>
      <c r="SVJ55" s="35"/>
      <c r="SVK55" s="35"/>
      <c r="SVL55" s="35"/>
      <c r="SVM55" s="35"/>
      <c r="SVN55" s="35"/>
      <c r="SVO55" s="35"/>
      <c r="SVP55" s="35"/>
      <c r="SVQ55" s="35"/>
      <c r="SVR55" s="35"/>
      <c r="SVS55" s="35"/>
      <c r="SVT55" s="35"/>
      <c r="SVU55" s="35"/>
      <c r="SVV55" s="35"/>
      <c r="SVW55" s="35"/>
      <c r="SVX55" s="35"/>
      <c r="SVY55" s="35"/>
      <c r="SVZ55" s="35"/>
      <c r="SWA55" s="35"/>
      <c r="SWB55" s="35"/>
      <c r="SWC55" s="35"/>
      <c r="SWD55" s="35"/>
      <c r="SWE55" s="35"/>
      <c r="SWF55" s="35"/>
      <c r="SWG55" s="35"/>
      <c r="SWH55" s="35"/>
      <c r="SWI55" s="35"/>
      <c r="SWJ55" s="35"/>
      <c r="SWK55" s="35"/>
      <c r="SWL55" s="35"/>
      <c r="SWM55" s="35"/>
      <c r="SWN55" s="35"/>
      <c r="SWO55" s="35"/>
      <c r="SWP55" s="35"/>
      <c r="SWQ55" s="35"/>
      <c r="SWR55" s="35"/>
      <c r="SWS55" s="35"/>
      <c r="SWT55" s="35"/>
      <c r="SWU55" s="35"/>
      <c r="SWV55" s="35"/>
      <c r="SWW55" s="35"/>
      <c r="SWX55" s="35"/>
      <c r="SWY55" s="35"/>
      <c r="SWZ55" s="35"/>
      <c r="SXA55" s="35"/>
      <c r="SXB55" s="35"/>
      <c r="SXC55" s="35"/>
      <c r="SXD55" s="35"/>
      <c r="SXE55" s="35"/>
      <c r="SXF55" s="35"/>
      <c r="SXG55" s="35"/>
      <c r="SXH55" s="35"/>
      <c r="SXI55" s="35"/>
      <c r="SXJ55" s="35"/>
      <c r="SXK55" s="35"/>
      <c r="SXL55" s="35"/>
      <c r="SXM55" s="35"/>
      <c r="SXN55" s="35"/>
      <c r="SXO55" s="35"/>
      <c r="SXP55" s="35"/>
      <c r="SXQ55" s="35"/>
      <c r="SXR55" s="35"/>
      <c r="SXS55" s="35"/>
      <c r="SXT55" s="35"/>
      <c r="SXU55" s="35"/>
      <c r="SXV55" s="35"/>
      <c r="SXW55" s="35"/>
      <c r="SXX55" s="35"/>
      <c r="SXY55" s="35"/>
      <c r="SXZ55" s="35"/>
      <c r="SYA55" s="35"/>
      <c r="SYB55" s="35"/>
      <c r="SYC55" s="35"/>
      <c r="SYD55" s="35"/>
      <c r="SYE55" s="35"/>
      <c r="SYF55" s="35"/>
      <c r="SYG55" s="35"/>
      <c r="SYH55" s="35"/>
      <c r="SYI55" s="35"/>
      <c r="SYJ55" s="35"/>
      <c r="SYK55" s="35"/>
      <c r="SYL55" s="35"/>
      <c r="SYM55" s="35"/>
      <c r="SYN55" s="35"/>
      <c r="SYO55" s="35"/>
      <c r="SYP55" s="35"/>
      <c r="SYQ55" s="35"/>
      <c r="SYR55" s="35"/>
      <c r="SYS55" s="35"/>
      <c r="SYT55" s="35"/>
      <c r="SYU55" s="35"/>
      <c r="SYV55" s="35"/>
      <c r="SYW55" s="35"/>
      <c r="SYX55" s="35"/>
      <c r="SYY55" s="35"/>
      <c r="SYZ55" s="35"/>
      <c r="SZA55" s="35"/>
      <c r="SZB55" s="35"/>
      <c r="SZC55" s="35"/>
      <c r="SZD55" s="35"/>
      <c r="SZE55" s="35"/>
      <c r="SZF55" s="35"/>
      <c r="SZG55" s="35"/>
      <c r="SZH55" s="35"/>
      <c r="SZI55" s="35"/>
      <c r="SZJ55" s="35"/>
      <c r="SZK55" s="35"/>
      <c r="SZL55" s="35"/>
      <c r="SZM55" s="35"/>
      <c r="SZN55" s="35"/>
      <c r="SZO55" s="35"/>
      <c r="SZP55" s="35"/>
      <c r="SZQ55" s="35"/>
      <c r="SZR55" s="35"/>
      <c r="SZS55" s="35"/>
      <c r="SZT55" s="35"/>
      <c r="SZU55" s="35"/>
      <c r="SZV55" s="35"/>
      <c r="SZW55" s="35"/>
      <c r="SZX55" s="35"/>
      <c r="SZY55" s="35"/>
      <c r="SZZ55" s="35"/>
      <c r="TAA55" s="35"/>
      <c r="TAB55" s="35"/>
      <c r="TAC55" s="35"/>
      <c r="TAD55" s="35"/>
      <c r="TAE55" s="35"/>
      <c r="TAF55" s="35"/>
      <c r="TAG55" s="35"/>
      <c r="TAH55" s="35"/>
      <c r="TAI55" s="35"/>
      <c r="TAJ55" s="35"/>
      <c r="TAK55" s="35"/>
      <c r="TAL55" s="35"/>
      <c r="TAM55" s="35"/>
      <c r="TAN55" s="35"/>
      <c r="TAO55" s="35"/>
      <c r="TAP55" s="35"/>
      <c r="TAQ55" s="35"/>
      <c r="TAR55" s="35"/>
      <c r="TAS55" s="35"/>
      <c r="TAT55" s="35"/>
      <c r="TAU55" s="35"/>
      <c r="TAV55" s="35"/>
      <c r="TAW55" s="35"/>
      <c r="TAX55" s="35"/>
      <c r="TAY55" s="35"/>
      <c r="TAZ55" s="35"/>
      <c r="TBA55" s="35"/>
      <c r="TBB55" s="35"/>
      <c r="TBC55" s="35"/>
      <c r="TBD55" s="35"/>
      <c r="TBE55" s="35"/>
      <c r="TBF55" s="35"/>
      <c r="TBG55" s="35"/>
      <c r="TBH55" s="35"/>
      <c r="TBI55" s="35"/>
      <c r="TBJ55" s="35"/>
      <c r="TBK55" s="35"/>
      <c r="TBL55" s="35"/>
      <c r="TBM55" s="35"/>
      <c r="TBN55" s="35"/>
      <c r="TBO55" s="35"/>
      <c r="TBP55" s="35"/>
      <c r="TBQ55" s="35"/>
      <c r="TBR55" s="35"/>
      <c r="TBS55" s="35"/>
      <c r="TBT55" s="35"/>
      <c r="TBU55" s="35"/>
      <c r="TBV55" s="35"/>
      <c r="TBW55" s="35"/>
      <c r="TBX55" s="35"/>
      <c r="TBY55" s="35"/>
      <c r="TBZ55" s="35"/>
      <c r="TCA55" s="35"/>
      <c r="TCB55" s="35"/>
      <c r="TCC55" s="35"/>
      <c r="TCD55" s="35"/>
      <c r="TCE55" s="35"/>
      <c r="TCF55" s="35"/>
      <c r="TCG55" s="35"/>
      <c r="TCH55" s="35"/>
      <c r="TCI55" s="35"/>
      <c r="TCJ55" s="35"/>
      <c r="TCK55" s="35"/>
      <c r="TCL55" s="35"/>
      <c r="TCM55" s="35"/>
      <c r="TCN55" s="35"/>
      <c r="TCO55" s="35"/>
      <c r="TCP55" s="35"/>
      <c r="TCQ55" s="35"/>
      <c r="TCR55" s="35"/>
      <c r="TCS55" s="35"/>
      <c r="TCT55" s="35"/>
      <c r="TCU55" s="35"/>
      <c r="TCV55" s="35"/>
      <c r="TCW55" s="35"/>
      <c r="TCX55" s="35"/>
      <c r="TCY55" s="35"/>
      <c r="TCZ55" s="35"/>
      <c r="TDA55" s="35"/>
      <c r="TDB55" s="35"/>
      <c r="TDC55" s="35"/>
      <c r="TDD55" s="35"/>
      <c r="TDE55" s="35"/>
      <c r="TDF55" s="35"/>
      <c r="TDG55" s="35"/>
      <c r="TDH55" s="35"/>
      <c r="TDI55" s="35"/>
      <c r="TDJ55" s="35"/>
      <c r="TDK55" s="35"/>
      <c r="TDL55" s="35"/>
      <c r="TDM55" s="35"/>
      <c r="TDN55" s="35"/>
      <c r="TDO55" s="35"/>
      <c r="TDP55" s="35"/>
      <c r="TDQ55" s="35"/>
      <c r="TDR55" s="35"/>
      <c r="TDS55" s="35"/>
      <c r="TDT55" s="35"/>
      <c r="TDU55" s="35"/>
      <c r="TDV55" s="35"/>
      <c r="TDW55" s="35"/>
      <c r="TDX55" s="35"/>
      <c r="TDY55" s="35"/>
      <c r="TDZ55" s="35"/>
      <c r="TEA55" s="35"/>
      <c r="TEB55" s="35"/>
      <c r="TEC55" s="35"/>
      <c r="TED55" s="35"/>
      <c r="TEE55" s="35"/>
      <c r="TEF55" s="35"/>
      <c r="TEG55" s="35"/>
      <c r="TEH55" s="35"/>
      <c r="TEI55" s="35"/>
      <c r="TEJ55" s="35"/>
      <c r="TEK55" s="35"/>
      <c r="TEL55" s="35"/>
      <c r="TEM55" s="35"/>
      <c r="TEN55" s="35"/>
      <c r="TEO55" s="35"/>
      <c r="TEP55" s="35"/>
      <c r="TEQ55" s="35"/>
      <c r="TER55" s="35"/>
      <c r="TES55" s="35"/>
      <c r="TET55" s="35"/>
      <c r="TEU55" s="35"/>
      <c r="TEV55" s="35"/>
      <c r="TEW55" s="35"/>
      <c r="TEX55" s="35"/>
      <c r="TEY55" s="35"/>
      <c r="TEZ55" s="35"/>
      <c r="TFA55" s="35"/>
      <c r="TFB55" s="35"/>
      <c r="TFC55" s="35"/>
      <c r="TFD55" s="35"/>
      <c r="TFE55" s="35"/>
      <c r="TFF55" s="35"/>
      <c r="TFG55" s="35"/>
      <c r="TFH55" s="35"/>
      <c r="TFI55" s="35"/>
      <c r="TFJ55" s="35"/>
      <c r="TFK55" s="35"/>
      <c r="TFL55" s="35"/>
      <c r="TFM55" s="35"/>
      <c r="TFN55" s="35"/>
      <c r="TFO55" s="35"/>
      <c r="TFP55" s="35"/>
      <c r="TFQ55" s="35"/>
      <c r="TFR55" s="35"/>
      <c r="TFS55" s="35"/>
      <c r="TFT55" s="35"/>
      <c r="TFU55" s="35"/>
      <c r="TFV55" s="35"/>
      <c r="TFW55" s="35"/>
      <c r="TFX55" s="35"/>
      <c r="TFY55" s="35"/>
      <c r="TFZ55" s="35"/>
      <c r="TGA55" s="35"/>
      <c r="TGB55" s="35"/>
      <c r="TGC55" s="35"/>
      <c r="TGD55" s="35"/>
      <c r="TGE55" s="35"/>
      <c r="TGF55" s="35"/>
      <c r="TGG55" s="35"/>
      <c r="TGH55" s="35"/>
      <c r="TGI55" s="35"/>
      <c r="TGJ55" s="35"/>
      <c r="TGK55" s="35"/>
      <c r="TGL55" s="35"/>
      <c r="TGM55" s="35"/>
      <c r="TGN55" s="35"/>
      <c r="TGO55" s="35"/>
      <c r="TGP55" s="35"/>
      <c r="TGQ55" s="35"/>
      <c r="TGR55" s="35"/>
      <c r="TGS55" s="35"/>
      <c r="TGT55" s="35"/>
      <c r="TGU55" s="35"/>
      <c r="TGV55" s="35"/>
      <c r="TGW55" s="35"/>
      <c r="TGX55" s="35"/>
      <c r="TGY55" s="35"/>
      <c r="TGZ55" s="35"/>
      <c r="THA55" s="35"/>
      <c r="THB55" s="35"/>
      <c r="THC55" s="35"/>
      <c r="THD55" s="35"/>
      <c r="THE55" s="35"/>
      <c r="THF55" s="35"/>
      <c r="THG55" s="35"/>
      <c r="THH55" s="35"/>
      <c r="THI55" s="35"/>
      <c r="THJ55" s="35"/>
      <c r="THK55" s="35"/>
      <c r="THL55" s="35"/>
      <c r="THM55" s="35"/>
      <c r="THN55" s="35"/>
      <c r="THO55" s="35"/>
      <c r="THP55" s="35"/>
      <c r="THQ55" s="35"/>
      <c r="THR55" s="35"/>
      <c r="THS55" s="35"/>
      <c r="THT55" s="35"/>
      <c r="THU55" s="35"/>
      <c r="THV55" s="35"/>
      <c r="THW55" s="35"/>
      <c r="THX55" s="35"/>
      <c r="THY55" s="35"/>
      <c r="THZ55" s="35"/>
      <c r="TIA55" s="35"/>
      <c r="TIB55" s="35"/>
      <c r="TIC55" s="35"/>
      <c r="TID55" s="35"/>
      <c r="TIE55" s="35"/>
      <c r="TIF55" s="35"/>
      <c r="TIG55" s="35"/>
      <c r="TIH55" s="35"/>
      <c r="TII55" s="35"/>
      <c r="TIJ55" s="35"/>
      <c r="TIK55" s="35"/>
      <c r="TIL55" s="35"/>
      <c r="TIM55" s="35"/>
      <c r="TIN55" s="35"/>
      <c r="TIO55" s="35"/>
      <c r="TIP55" s="35"/>
      <c r="TIQ55" s="35"/>
      <c r="TIR55" s="35"/>
      <c r="TIS55" s="35"/>
      <c r="TIT55" s="35"/>
      <c r="TIU55" s="35"/>
      <c r="TIV55" s="35"/>
      <c r="TIW55" s="35"/>
      <c r="TIX55" s="35"/>
      <c r="TIY55" s="35"/>
      <c r="TIZ55" s="35"/>
      <c r="TJA55" s="35"/>
      <c r="TJB55" s="35"/>
      <c r="TJC55" s="35"/>
      <c r="TJD55" s="35"/>
      <c r="TJE55" s="35"/>
      <c r="TJF55" s="35"/>
      <c r="TJG55" s="35"/>
      <c r="TJH55" s="35"/>
      <c r="TJI55" s="35"/>
      <c r="TJJ55" s="35"/>
      <c r="TJK55" s="35"/>
      <c r="TJL55" s="35"/>
      <c r="TJM55" s="35"/>
      <c r="TJN55" s="35"/>
      <c r="TJO55" s="35"/>
      <c r="TJP55" s="35"/>
      <c r="TJQ55" s="35"/>
      <c r="TJR55" s="35"/>
      <c r="TJS55" s="35"/>
      <c r="TJT55" s="35"/>
      <c r="TJU55" s="35"/>
      <c r="TJV55" s="35"/>
      <c r="TJW55" s="35"/>
      <c r="TJX55" s="35"/>
      <c r="TJY55" s="35"/>
      <c r="TJZ55" s="35"/>
      <c r="TKA55" s="35"/>
      <c r="TKB55" s="35"/>
      <c r="TKC55" s="35"/>
      <c r="TKD55" s="35"/>
      <c r="TKE55" s="35"/>
      <c r="TKF55" s="35"/>
      <c r="TKG55" s="35"/>
      <c r="TKH55" s="35"/>
      <c r="TKI55" s="35"/>
      <c r="TKJ55" s="35"/>
      <c r="TKK55" s="35"/>
      <c r="TKL55" s="35"/>
      <c r="TKM55" s="35"/>
      <c r="TKN55" s="35"/>
      <c r="TKO55" s="35"/>
      <c r="TKP55" s="35"/>
      <c r="TKQ55" s="35"/>
      <c r="TKR55" s="35"/>
      <c r="TKS55" s="35"/>
      <c r="TKT55" s="35"/>
      <c r="TKU55" s="35"/>
      <c r="TKV55" s="35"/>
      <c r="TKW55" s="35"/>
      <c r="TKX55" s="35"/>
      <c r="TKY55" s="35"/>
      <c r="TKZ55" s="35"/>
      <c r="TLA55" s="35"/>
      <c r="TLB55" s="35"/>
      <c r="TLC55" s="35"/>
      <c r="TLD55" s="35"/>
      <c r="TLE55" s="35"/>
      <c r="TLF55" s="35"/>
      <c r="TLG55" s="35"/>
      <c r="TLH55" s="35"/>
      <c r="TLI55" s="35"/>
      <c r="TLJ55" s="35"/>
      <c r="TLK55" s="35"/>
      <c r="TLL55" s="35"/>
      <c r="TLM55" s="35"/>
      <c r="TLN55" s="35"/>
      <c r="TLO55" s="35"/>
      <c r="TLP55" s="35"/>
      <c r="TLQ55" s="35"/>
      <c r="TLR55" s="35"/>
      <c r="TLS55" s="35"/>
      <c r="TLT55" s="35"/>
      <c r="TLU55" s="35"/>
      <c r="TLV55" s="35"/>
      <c r="TLW55" s="35"/>
      <c r="TLX55" s="35"/>
      <c r="TLY55" s="35"/>
      <c r="TLZ55" s="35"/>
      <c r="TMA55" s="35"/>
      <c r="TMB55" s="35"/>
      <c r="TMC55" s="35"/>
      <c r="TMD55" s="35"/>
      <c r="TME55" s="35"/>
      <c r="TMF55" s="35"/>
      <c r="TMG55" s="35"/>
      <c r="TMH55" s="35"/>
      <c r="TMI55" s="35"/>
      <c r="TMJ55" s="35"/>
      <c r="TMK55" s="35"/>
      <c r="TML55" s="35"/>
      <c r="TMM55" s="35"/>
      <c r="TMN55" s="35"/>
      <c r="TMO55" s="35"/>
      <c r="TMP55" s="35"/>
      <c r="TMQ55" s="35"/>
      <c r="TMR55" s="35"/>
      <c r="TMS55" s="35"/>
      <c r="TMT55" s="35"/>
      <c r="TMU55" s="35"/>
      <c r="TMV55" s="35"/>
      <c r="TMW55" s="35"/>
      <c r="TMX55" s="35"/>
      <c r="TMY55" s="35"/>
      <c r="TMZ55" s="35"/>
      <c r="TNA55" s="35"/>
      <c r="TNB55" s="35"/>
      <c r="TNC55" s="35"/>
      <c r="TND55" s="35"/>
      <c r="TNE55" s="35"/>
      <c r="TNF55" s="35"/>
      <c r="TNG55" s="35"/>
      <c r="TNH55" s="35"/>
      <c r="TNI55" s="35"/>
      <c r="TNJ55" s="35"/>
      <c r="TNK55" s="35"/>
      <c r="TNL55" s="35"/>
      <c r="TNM55" s="35"/>
      <c r="TNN55" s="35"/>
      <c r="TNO55" s="35"/>
      <c r="TNP55" s="35"/>
      <c r="TNQ55" s="35"/>
      <c r="TNR55" s="35"/>
      <c r="TNS55" s="35"/>
      <c r="TNT55" s="35"/>
      <c r="TNU55" s="35"/>
      <c r="TNV55" s="35"/>
      <c r="TNW55" s="35"/>
      <c r="TNX55" s="35"/>
      <c r="TNY55" s="35"/>
      <c r="TNZ55" s="35"/>
      <c r="TOA55" s="35"/>
      <c r="TOB55" s="35"/>
      <c r="TOC55" s="35"/>
      <c r="TOD55" s="35"/>
      <c r="TOE55" s="35"/>
      <c r="TOF55" s="35"/>
      <c r="TOG55" s="35"/>
      <c r="TOH55" s="35"/>
      <c r="TOI55" s="35"/>
      <c r="TOJ55" s="35"/>
      <c r="TOK55" s="35"/>
      <c r="TOL55" s="35"/>
      <c r="TOM55" s="35"/>
      <c r="TON55" s="35"/>
      <c r="TOO55" s="35"/>
      <c r="TOP55" s="35"/>
      <c r="TOQ55" s="35"/>
      <c r="TOR55" s="35"/>
      <c r="TOS55" s="35"/>
      <c r="TOT55" s="35"/>
      <c r="TOU55" s="35"/>
      <c r="TOV55" s="35"/>
      <c r="TOW55" s="35"/>
      <c r="TOX55" s="35"/>
      <c r="TOY55" s="35"/>
      <c r="TOZ55" s="35"/>
      <c r="TPA55" s="35"/>
      <c r="TPB55" s="35"/>
      <c r="TPC55" s="35"/>
      <c r="TPD55" s="35"/>
      <c r="TPE55" s="35"/>
      <c r="TPF55" s="35"/>
      <c r="TPG55" s="35"/>
      <c r="TPH55" s="35"/>
      <c r="TPI55" s="35"/>
      <c r="TPJ55" s="35"/>
      <c r="TPK55" s="35"/>
      <c r="TPL55" s="35"/>
      <c r="TPM55" s="35"/>
      <c r="TPN55" s="35"/>
      <c r="TPO55" s="35"/>
      <c r="TPP55" s="35"/>
      <c r="TPQ55" s="35"/>
      <c r="TPR55" s="35"/>
      <c r="TPS55" s="35"/>
      <c r="TPT55" s="35"/>
      <c r="TPU55" s="35"/>
      <c r="TPV55" s="35"/>
      <c r="TPW55" s="35"/>
      <c r="TPX55" s="35"/>
      <c r="TPY55" s="35"/>
      <c r="TPZ55" s="35"/>
      <c r="TQA55" s="35"/>
      <c r="TQB55" s="35"/>
      <c r="TQC55" s="35"/>
      <c r="TQD55" s="35"/>
      <c r="TQE55" s="35"/>
      <c r="TQF55" s="35"/>
      <c r="TQG55" s="35"/>
      <c r="TQH55" s="35"/>
      <c r="TQI55" s="35"/>
      <c r="TQJ55" s="35"/>
      <c r="TQK55" s="35"/>
      <c r="TQL55" s="35"/>
      <c r="TQM55" s="35"/>
      <c r="TQN55" s="35"/>
      <c r="TQO55" s="35"/>
      <c r="TQP55" s="35"/>
      <c r="TQQ55" s="35"/>
      <c r="TQR55" s="35"/>
      <c r="TQS55" s="35"/>
      <c r="TQT55" s="35"/>
      <c r="TQU55" s="35"/>
      <c r="TQV55" s="35"/>
      <c r="TQW55" s="35"/>
      <c r="TQX55" s="35"/>
      <c r="TQY55" s="35"/>
      <c r="TQZ55" s="35"/>
      <c r="TRA55" s="35"/>
      <c r="TRB55" s="35"/>
      <c r="TRC55" s="35"/>
      <c r="TRD55" s="35"/>
      <c r="TRE55" s="35"/>
      <c r="TRF55" s="35"/>
      <c r="TRG55" s="35"/>
      <c r="TRH55" s="35"/>
      <c r="TRI55" s="35"/>
      <c r="TRJ55" s="35"/>
      <c r="TRK55" s="35"/>
      <c r="TRL55" s="35"/>
      <c r="TRM55" s="35"/>
      <c r="TRN55" s="35"/>
      <c r="TRO55" s="35"/>
      <c r="TRP55" s="35"/>
      <c r="TRQ55" s="35"/>
      <c r="TRR55" s="35"/>
      <c r="TRS55" s="35"/>
      <c r="TRT55" s="35"/>
      <c r="TRU55" s="35"/>
      <c r="TRV55" s="35"/>
      <c r="TRW55" s="35"/>
      <c r="TRX55" s="35"/>
      <c r="TRY55" s="35"/>
      <c r="TRZ55" s="35"/>
      <c r="TSA55" s="35"/>
      <c r="TSB55" s="35"/>
      <c r="TSC55" s="35"/>
      <c r="TSD55" s="35"/>
      <c r="TSE55" s="35"/>
      <c r="TSF55" s="35"/>
      <c r="TSG55" s="35"/>
      <c r="TSH55" s="35"/>
      <c r="TSI55" s="35"/>
      <c r="TSJ55" s="35"/>
      <c r="TSK55" s="35"/>
      <c r="TSL55" s="35"/>
      <c r="TSM55" s="35"/>
      <c r="TSN55" s="35"/>
      <c r="TSO55" s="35"/>
      <c r="TSP55" s="35"/>
      <c r="TSQ55" s="35"/>
      <c r="TSR55" s="35"/>
      <c r="TSS55" s="35"/>
      <c r="TST55" s="35"/>
      <c r="TSU55" s="35"/>
      <c r="TSV55" s="35"/>
      <c r="TSW55" s="35"/>
      <c r="TSX55" s="35"/>
      <c r="TSY55" s="35"/>
      <c r="TSZ55" s="35"/>
      <c r="TTA55" s="35"/>
      <c r="TTB55" s="35"/>
      <c r="TTC55" s="35"/>
      <c r="TTD55" s="35"/>
      <c r="TTE55" s="35"/>
      <c r="TTF55" s="35"/>
      <c r="TTG55" s="35"/>
      <c r="TTH55" s="35"/>
      <c r="TTI55" s="35"/>
      <c r="TTJ55" s="35"/>
      <c r="TTK55" s="35"/>
      <c r="TTL55" s="35"/>
      <c r="TTM55" s="35"/>
      <c r="TTN55" s="35"/>
      <c r="TTO55" s="35"/>
      <c r="TTP55" s="35"/>
      <c r="TTQ55" s="35"/>
      <c r="TTR55" s="35"/>
      <c r="TTS55" s="35"/>
      <c r="TTT55" s="35"/>
      <c r="TTU55" s="35"/>
      <c r="TTV55" s="35"/>
      <c r="TTW55" s="35"/>
      <c r="TTX55" s="35"/>
      <c r="TTY55" s="35"/>
      <c r="TTZ55" s="35"/>
      <c r="TUA55" s="35"/>
      <c r="TUB55" s="35"/>
      <c r="TUC55" s="35"/>
      <c r="TUD55" s="35"/>
      <c r="TUE55" s="35"/>
      <c r="TUF55" s="35"/>
      <c r="TUG55" s="35"/>
      <c r="TUH55" s="35"/>
      <c r="TUI55" s="35"/>
      <c r="TUJ55" s="35"/>
      <c r="TUK55" s="35"/>
      <c r="TUL55" s="35"/>
      <c r="TUM55" s="35"/>
      <c r="TUN55" s="35"/>
      <c r="TUO55" s="35"/>
      <c r="TUP55" s="35"/>
      <c r="TUQ55" s="35"/>
      <c r="TUR55" s="35"/>
      <c r="TUS55" s="35"/>
      <c r="TUT55" s="35"/>
      <c r="TUU55" s="35"/>
      <c r="TUV55" s="35"/>
      <c r="TUW55" s="35"/>
      <c r="TUX55" s="35"/>
      <c r="TUY55" s="35"/>
      <c r="TUZ55" s="35"/>
      <c r="TVA55" s="35"/>
      <c r="TVB55" s="35"/>
      <c r="TVC55" s="35"/>
      <c r="TVD55" s="35"/>
      <c r="TVE55" s="35"/>
      <c r="TVF55" s="35"/>
      <c r="TVG55" s="35"/>
      <c r="TVH55" s="35"/>
      <c r="TVI55" s="35"/>
      <c r="TVJ55" s="35"/>
      <c r="TVK55" s="35"/>
      <c r="TVL55" s="35"/>
      <c r="TVM55" s="35"/>
      <c r="TVN55" s="35"/>
      <c r="TVO55" s="35"/>
      <c r="TVP55" s="35"/>
      <c r="TVQ55" s="35"/>
      <c r="TVR55" s="35"/>
      <c r="TVS55" s="35"/>
      <c r="TVT55" s="35"/>
      <c r="TVU55" s="35"/>
      <c r="TVV55" s="35"/>
      <c r="TVW55" s="35"/>
      <c r="TVX55" s="35"/>
      <c r="TVY55" s="35"/>
      <c r="TVZ55" s="35"/>
      <c r="TWA55" s="35"/>
      <c r="TWB55" s="35"/>
      <c r="TWC55" s="35"/>
      <c r="TWD55" s="35"/>
      <c r="TWE55" s="35"/>
      <c r="TWF55" s="35"/>
      <c r="TWG55" s="35"/>
      <c r="TWH55" s="35"/>
      <c r="TWI55" s="35"/>
      <c r="TWJ55" s="35"/>
      <c r="TWK55" s="35"/>
      <c r="TWL55" s="35"/>
      <c r="TWM55" s="35"/>
      <c r="TWN55" s="35"/>
      <c r="TWO55" s="35"/>
      <c r="TWP55" s="35"/>
      <c r="TWQ55" s="35"/>
      <c r="TWR55" s="35"/>
      <c r="TWS55" s="35"/>
      <c r="TWT55" s="35"/>
      <c r="TWU55" s="35"/>
      <c r="TWV55" s="35"/>
      <c r="TWW55" s="35"/>
      <c r="TWX55" s="35"/>
      <c r="TWY55" s="35"/>
      <c r="TWZ55" s="35"/>
      <c r="TXA55" s="35"/>
      <c r="TXB55" s="35"/>
      <c r="TXC55" s="35"/>
      <c r="TXD55" s="35"/>
      <c r="TXE55" s="35"/>
      <c r="TXF55" s="35"/>
      <c r="TXG55" s="35"/>
      <c r="TXH55" s="35"/>
      <c r="TXI55" s="35"/>
      <c r="TXJ55" s="35"/>
      <c r="TXK55" s="35"/>
      <c r="TXL55" s="35"/>
      <c r="TXM55" s="35"/>
      <c r="TXN55" s="35"/>
      <c r="TXO55" s="35"/>
      <c r="TXP55" s="35"/>
      <c r="TXQ55" s="35"/>
      <c r="TXR55" s="35"/>
      <c r="TXS55" s="35"/>
      <c r="TXT55" s="35"/>
      <c r="TXU55" s="35"/>
      <c r="TXV55" s="35"/>
      <c r="TXW55" s="35"/>
      <c r="TXX55" s="35"/>
      <c r="TXY55" s="35"/>
      <c r="TXZ55" s="35"/>
      <c r="TYA55" s="35"/>
      <c r="TYB55" s="35"/>
      <c r="TYC55" s="35"/>
      <c r="TYD55" s="35"/>
      <c r="TYE55" s="35"/>
      <c r="TYF55" s="35"/>
      <c r="TYG55" s="35"/>
      <c r="TYH55" s="35"/>
      <c r="TYI55" s="35"/>
      <c r="TYJ55" s="35"/>
      <c r="TYK55" s="35"/>
      <c r="TYL55" s="35"/>
      <c r="TYM55" s="35"/>
      <c r="TYN55" s="35"/>
      <c r="TYO55" s="35"/>
      <c r="TYP55" s="35"/>
      <c r="TYQ55" s="35"/>
      <c r="TYR55" s="35"/>
      <c r="TYS55" s="35"/>
      <c r="TYT55" s="35"/>
      <c r="TYU55" s="35"/>
      <c r="TYV55" s="35"/>
      <c r="TYW55" s="35"/>
      <c r="TYX55" s="35"/>
      <c r="TYY55" s="35"/>
      <c r="TYZ55" s="35"/>
      <c r="TZA55" s="35"/>
      <c r="TZB55" s="35"/>
      <c r="TZC55" s="35"/>
      <c r="TZD55" s="35"/>
      <c r="TZE55" s="35"/>
      <c r="TZF55" s="35"/>
      <c r="TZG55" s="35"/>
      <c r="TZH55" s="35"/>
      <c r="TZI55" s="35"/>
      <c r="TZJ55" s="35"/>
      <c r="TZK55" s="35"/>
      <c r="TZL55" s="35"/>
      <c r="TZM55" s="35"/>
      <c r="TZN55" s="35"/>
      <c r="TZO55" s="35"/>
      <c r="TZP55" s="35"/>
      <c r="TZQ55" s="35"/>
      <c r="TZR55" s="35"/>
      <c r="TZS55" s="35"/>
      <c r="TZT55" s="35"/>
      <c r="TZU55" s="35"/>
      <c r="TZV55" s="35"/>
      <c r="TZW55" s="35"/>
      <c r="TZX55" s="35"/>
      <c r="TZY55" s="35"/>
      <c r="TZZ55" s="35"/>
      <c r="UAA55" s="35"/>
      <c r="UAB55" s="35"/>
      <c r="UAC55" s="35"/>
      <c r="UAD55" s="35"/>
      <c r="UAE55" s="35"/>
      <c r="UAF55" s="35"/>
      <c r="UAG55" s="35"/>
      <c r="UAH55" s="35"/>
      <c r="UAI55" s="35"/>
      <c r="UAJ55" s="35"/>
      <c r="UAK55" s="35"/>
      <c r="UAL55" s="35"/>
      <c r="UAM55" s="35"/>
      <c r="UAN55" s="35"/>
      <c r="UAO55" s="35"/>
      <c r="UAP55" s="35"/>
      <c r="UAQ55" s="35"/>
      <c r="UAR55" s="35"/>
      <c r="UAS55" s="35"/>
      <c r="UAT55" s="35"/>
      <c r="UAU55" s="35"/>
      <c r="UAV55" s="35"/>
      <c r="UAW55" s="35"/>
      <c r="UAX55" s="35"/>
      <c r="UAY55" s="35"/>
      <c r="UAZ55" s="35"/>
      <c r="UBA55" s="35"/>
      <c r="UBB55" s="35"/>
      <c r="UBC55" s="35"/>
      <c r="UBD55" s="35"/>
      <c r="UBE55" s="35"/>
      <c r="UBF55" s="35"/>
      <c r="UBG55" s="35"/>
      <c r="UBH55" s="35"/>
      <c r="UBI55" s="35"/>
      <c r="UBJ55" s="35"/>
      <c r="UBK55" s="35"/>
      <c r="UBL55" s="35"/>
      <c r="UBM55" s="35"/>
      <c r="UBN55" s="35"/>
      <c r="UBO55" s="35"/>
      <c r="UBP55" s="35"/>
      <c r="UBQ55" s="35"/>
      <c r="UBR55" s="35"/>
      <c r="UBS55" s="35"/>
      <c r="UBT55" s="35"/>
      <c r="UBU55" s="35"/>
      <c r="UBV55" s="35"/>
      <c r="UBW55" s="35"/>
      <c r="UBX55" s="35"/>
      <c r="UBY55" s="35"/>
      <c r="UBZ55" s="35"/>
      <c r="UCA55" s="35"/>
      <c r="UCB55" s="35"/>
      <c r="UCC55" s="35"/>
      <c r="UCD55" s="35"/>
      <c r="UCE55" s="35"/>
      <c r="UCF55" s="35"/>
      <c r="UCG55" s="35"/>
      <c r="UCH55" s="35"/>
      <c r="UCI55" s="35"/>
      <c r="UCJ55" s="35"/>
      <c r="UCK55" s="35"/>
      <c r="UCL55" s="35"/>
      <c r="UCM55" s="35"/>
      <c r="UCN55" s="35"/>
      <c r="UCO55" s="35"/>
      <c r="UCP55" s="35"/>
      <c r="UCQ55" s="35"/>
      <c r="UCR55" s="35"/>
      <c r="UCS55" s="35"/>
      <c r="UCT55" s="35"/>
      <c r="UCU55" s="35"/>
      <c r="UCV55" s="35"/>
      <c r="UCW55" s="35"/>
      <c r="UCX55" s="35"/>
      <c r="UCY55" s="35"/>
      <c r="UCZ55" s="35"/>
      <c r="UDA55" s="35"/>
      <c r="UDB55" s="35"/>
      <c r="UDC55" s="35"/>
      <c r="UDD55" s="35"/>
      <c r="UDE55" s="35"/>
      <c r="UDF55" s="35"/>
      <c r="UDG55" s="35"/>
      <c r="UDH55" s="35"/>
      <c r="UDI55" s="35"/>
      <c r="UDJ55" s="35"/>
      <c r="UDK55" s="35"/>
      <c r="UDL55" s="35"/>
      <c r="UDM55" s="35"/>
      <c r="UDN55" s="35"/>
      <c r="UDO55" s="35"/>
      <c r="UDP55" s="35"/>
      <c r="UDQ55" s="35"/>
      <c r="UDR55" s="35"/>
      <c r="UDS55" s="35"/>
      <c r="UDT55" s="35"/>
      <c r="UDU55" s="35"/>
      <c r="UDV55" s="35"/>
      <c r="UDW55" s="35"/>
      <c r="UDX55" s="35"/>
      <c r="UDY55" s="35"/>
      <c r="UDZ55" s="35"/>
      <c r="UEA55" s="35"/>
      <c r="UEB55" s="35"/>
      <c r="UEC55" s="35"/>
      <c r="UED55" s="35"/>
      <c r="UEE55" s="35"/>
      <c r="UEF55" s="35"/>
      <c r="UEG55" s="35"/>
      <c r="UEH55" s="35"/>
      <c r="UEI55" s="35"/>
      <c r="UEJ55" s="35"/>
      <c r="UEK55" s="35"/>
      <c r="UEL55" s="35"/>
      <c r="UEM55" s="35"/>
      <c r="UEN55" s="35"/>
      <c r="UEO55" s="35"/>
      <c r="UEP55" s="35"/>
      <c r="UEQ55" s="35"/>
      <c r="UER55" s="35"/>
      <c r="UES55" s="35"/>
      <c r="UET55" s="35"/>
      <c r="UEU55" s="35"/>
      <c r="UEV55" s="35"/>
      <c r="UEW55" s="35"/>
      <c r="UEX55" s="35"/>
      <c r="UEY55" s="35"/>
      <c r="UEZ55" s="35"/>
      <c r="UFA55" s="35"/>
      <c r="UFB55" s="35"/>
      <c r="UFC55" s="35"/>
      <c r="UFD55" s="35"/>
      <c r="UFE55" s="35"/>
      <c r="UFF55" s="35"/>
      <c r="UFG55" s="35"/>
      <c r="UFH55" s="35"/>
      <c r="UFI55" s="35"/>
      <c r="UFJ55" s="35"/>
      <c r="UFK55" s="35"/>
      <c r="UFL55" s="35"/>
      <c r="UFM55" s="35"/>
      <c r="UFN55" s="35"/>
      <c r="UFO55" s="35"/>
      <c r="UFP55" s="35"/>
      <c r="UFQ55" s="35"/>
      <c r="UFR55" s="35"/>
      <c r="UFS55" s="35"/>
      <c r="UFT55" s="35"/>
      <c r="UFU55" s="35"/>
      <c r="UFV55" s="35"/>
      <c r="UFW55" s="35"/>
      <c r="UFX55" s="35"/>
      <c r="UFY55" s="35"/>
      <c r="UFZ55" s="35"/>
      <c r="UGA55" s="35"/>
      <c r="UGB55" s="35"/>
      <c r="UGC55" s="35"/>
      <c r="UGD55" s="35"/>
      <c r="UGE55" s="35"/>
      <c r="UGF55" s="35"/>
      <c r="UGG55" s="35"/>
      <c r="UGH55" s="35"/>
      <c r="UGI55" s="35"/>
      <c r="UGJ55" s="35"/>
      <c r="UGK55" s="35"/>
      <c r="UGL55" s="35"/>
      <c r="UGM55" s="35"/>
      <c r="UGN55" s="35"/>
      <c r="UGO55" s="35"/>
      <c r="UGP55" s="35"/>
      <c r="UGQ55" s="35"/>
      <c r="UGR55" s="35"/>
      <c r="UGS55" s="35"/>
      <c r="UGT55" s="35"/>
      <c r="UGU55" s="35"/>
      <c r="UGV55" s="35"/>
      <c r="UGW55" s="35"/>
      <c r="UGX55" s="35"/>
      <c r="UGY55" s="35"/>
      <c r="UGZ55" s="35"/>
      <c r="UHA55" s="35"/>
      <c r="UHB55" s="35"/>
      <c r="UHC55" s="35"/>
      <c r="UHD55" s="35"/>
      <c r="UHE55" s="35"/>
      <c r="UHF55" s="35"/>
      <c r="UHG55" s="35"/>
      <c r="UHH55" s="35"/>
      <c r="UHI55" s="35"/>
      <c r="UHJ55" s="35"/>
      <c r="UHK55" s="35"/>
      <c r="UHL55" s="35"/>
      <c r="UHM55" s="35"/>
      <c r="UHN55" s="35"/>
      <c r="UHO55" s="35"/>
      <c r="UHP55" s="35"/>
      <c r="UHQ55" s="35"/>
      <c r="UHR55" s="35"/>
      <c r="UHS55" s="35"/>
      <c r="UHT55" s="35"/>
      <c r="UHU55" s="35"/>
      <c r="UHV55" s="35"/>
      <c r="UHW55" s="35"/>
      <c r="UHX55" s="35"/>
      <c r="UHY55" s="35"/>
      <c r="UHZ55" s="35"/>
      <c r="UIA55" s="35"/>
      <c r="UIB55" s="35"/>
      <c r="UIC55" s="35"/>
      <c r="UID55" s="35"/>
      <c r="UIE55" s="35"/>
      <c r="UIF55" s="35"/>
      <c r="UIG55" s="35"/>
      <c r="UIH55" s="35"/>
      <c r="UII55" s="35"/>
      <c r="UIJ55" s="35"/>
      <c r="UIK55" s="35"/>
      <c r="UIL55" s="35"/>
      <c r="UIM55" s="35"/>
      <c r="UIN55" s="35"/>
      <c r="UIO55" s="35"/>
      <c r="UIP55" s="35"/>
      <c r="UIQ55" s="35"/>
      <c r="UIR55" s="35"/>
      <c r="UIS55" s="35"/>
      <c r="UIT55" s="35"/>
      <c r="UIU55" s="35"/>
      <c r="UIV55" s="35"/>
      <c r="UIW55" s="35"/>
      <c r="UIX55" s="35"/>
      <c r="UIY55" s="35"/>
      <c r="UIZ55" s="35"/>
      <c r="UJA55" s="35"/>
      <c r="UJB55" s="35"/>
      <c r="UJC55" s="35"/>
      <c r="UJD55" s="35"/>
      <c r="UJE55" s="35"/>
      <c r="UJF55" s="35"/>
      <c r="UJG55" s="35"/>
      <c r="UJH55" s="35"/>
      <c r="UJI55" s="35"/>
      <c r="UJJ55" s="35"/>
      <c r="UJK55" s="35"/>
      <c r="UJL55" s="35"/>
      <c r="UJM55" s="35"/>
      <c r="UJN55" s="35"/>
      <c r="UJO55" s="35"/>
      <c r="UJP55" s="35"/>
      <c r="UJQ55" s="35"/>
      <c r="UJR55" s="35"/>
      <c r="UJS55" s="35"/>
      <c r="UJT55" s="35"/>
      <c r="UJU55" s="35"/>
      <c r="UJV55" s="35"/>
      <c r="UJW55" s="35"/>
      <c r="UJX55" s="35"/>
      <c r="UJY55" s="35"/>
      <c r="UJZ55" s="35"/>
      <c r="UKA55" s="35"/>
      <c r="UKB55" s="35"/>
      <c r="UKC55" s="35"/>
      <c r="UKD55" s="35"/>
      <c r="UKE55" s="35"/>
      <c r="UKF55" s="35"/>
      <c r="UKG55" s="35"/>
      <c r="UKH55" s="35"/>
      <c r="UKI55" s="35"/>
      <c r="UKJ55" s="35"/>
      <c r="UKK55" s="35"/>
      <c r="UKL55" s="35"/>
      <c r="UKM55" s="35"/>
      <c r="UKN55" s="35"/>
      <c r="UKO55" s="35"/>
      <c r="UKP55" s="35"/>
      <c r="UKQ55" s="35"/>
      <c r="UKR55" s="35"/>
      <c r="UKS55" s="35"/>
      <c r="UKT55" s="35"/>
      <c r="UKU55" s="35"/>
      <c r="UKV55" s="35"/>
      <c r="UKW55" s="35"/>
      <c r="UKX55" s="35"/>
      <c r="UKY55" s="35"/>
      <c r="UKZ55" s="35"/>
      <c r="ULA55" s="35"/>
      <c r="ULB55" s="35"/>
      <c r="ULC55" s="35"/>
      <c r="ULD55" s="35"/>
      <c r="ULE55" s="35"/>
      <c r="ULF55" s="35"/>
      <c r="ULG55" s="35"/>
      <c r="ULH55" s="35"/>
      <c r="ULI55" s="35"/>
      <c r="ULJ55" s="35"/>
      <c r="ULK55" s="35"/>
      <c r="ULL55" s="35"/>
      <c r="ULM55" s="35"/>
      <c r="ULN55" s="35"/>
      <c r="ULO55" s="35"/>
      <c r="ULP55" s="35"/>
      <c r="ULQ55" s="35"/>
      <c r="ULR55" s="35"/>
      <c r="ULS55" s="35"/>
      <c r="ULT55" s="35"/>
      <c r="ULU55" s="35"/>
      <c r="ULV55" s="35"/>
      <c r="ULW55" s="35"/>
      <c r="ULX55" s="35"/>
      <c r="ULY55" s="35"/>
      <c r="ULZ55" s="35"/>
      <c r="UMA55" s="35"/>
      <c r="UMB55" s="35"/>
      <c r="UMC55" s="35"/>
      <c r="UMD55" s="35"/>
      <c r="UME55" s="35"/>
      <c r="UMF55" s="35"/>
      <c r="UMG55" s="35"/>
      <c r="UMH55" s="35"/>
      <c r="UMI55" s="35"/>
      <c r="UMJ55" s="35"/>
      <c r="UMK55" s="35"/>
      <c r="UML55" s="35"/>
      <c r="UMM55" s="35"/>
      <c r="UMN55" s="35"/>
      <c r="UMO55" s="35"/>
      <c r="UMP55" s="35"/>
      <c r="UMQ55" s="35"/>
      <c r="UMR55" s="35"/>
      <c r="UMS55" s="35"/>
      <c r="UMT55" s="35"/>
      <c r="UMU55" s="35"/>
      <c r="UMV55" s="35"/>
      <c r="UMW55" s="35"/>
      <c r="UMX55" s="35"/>
      <c r="UMY55" s="35"/>
      <c r="UMZ55" s="35"/>
      <c r="UNA55" s="35"/>
      <c r="UNB55" s="35"/>
      <c r="UNC55" s="35"/>
      <c r="UND55" s="35"/>
      <c r="UNE55" s="35"/>
      <c r="UNF55" s="35"/>
      <c r="UNG55" s="35"/>
      <c r="UNH55" s="35"/>
      <c r="UNI55" s="35"/>
      <c r="UNJ55" s="35"/>
      <c r="UNK55" s="35"/>
      <c r="UNL55" s="35"/>
      <c r="UNM55" s="35"/>
      <c r="UNN55" s="35"/>
      <c r="UNO55" s="35"/>
      <c r="UNP55" s="35"/>
      <c r="UNQ55" s="35"/>
      <c r="UNR55" s="35"/>
      <c r="UNS55" s="35"/>
      <c r="UNT55" s="35"/>
      <c r="UNU55" s="35"/>
      <c r="UNV55" s="35"/>
      <c r="UNW55" s="35"/>
      <c r="UNX55" s="35"/>
      <c r="UNY55" s="35"/>
      <c r="UNZ55" s="35"/>
      <c r="UOA55" s="35"/>
      <c r="UOB55" s="35"/>
      <c r="UOC55" s="35"/>
      <c r="UOD55" s="35"/>
      <c r="UOE55" s="35"/>
      <c r="UOF55" s="35"/>
      <c r="UOG55" s="35"/>
      <c r="UOH55" s="35"/>
      <c r="UOI55" s="35"/>
      <c r="UOJ55" s="35"/>
      <c r="UOK55" s="35"/>
      <c r="UOL55" s="35"/>
      <c r="UOM55" s="35"/>
      <c r="UON55" s="35"/>
      <c r="UOO55" s="35"/>
      <c r="UOP55" s="35"/>
      <c r="UOQ55" s="35"/>
      <c r="UOR55" s="35"/>
      <c r="UOS55" s="35"/>
      <c r="UOT55" s="35"/>
      <c r="UOU55" s="35"/>
      <c r="UOV55" s="35"/>
      <c r="UOW55" s="35"/>
      <c r="UOX55" s="35"/>
      <c r="UOY55" s="35"/>
      <c r="UOZ55" s="35"/>
      <c r="UPA55" s="35"/>
      <c r="UPB55" s="35"/>
      <c r="UPC55" s="35"/>
      <c r="UPD55" s="35"/>
      <c r="UPE55" s="35"/>
      <c r="UPF55" s="35"/>
      <c r="UPG55" s="35"/>
      <c r="UPH55" s="35"/>
      <c r="UPI55" s="35"/>
      <c r="UPJ55" s="35"/>
      <c r="UPK55" s="35"/>
      <c r="UPL55" s="35"/>
      <c r="UPM55" s="35"/>
      <c r="UPN55" s="35"/>
      <c r="UPO55" s="35"/>
      <c r="UPP55" s="35"/>
      <c r="UPQ55" s="35"/>
      <c r="UPR55" s="35"/>
      <c r="UPS55" s="35"/>
      <c r="UPT55" s="35"/>
      <c r="UPU55" s="35"/>
      <c r="UPV55" s="35"/>
      <c r="UPW55" s="35"/>
      <c r="UPX55" s="35"/>
      <c r="UPY55" s="35"/>
      <c r="UPZ55" s="35"/>
      <c r="UQA55" s="35"/>
      <c r="UQB55" s="35"/>
      <c r="UQC55" s="35"/>
      <c r="UQD55" s="35"/>
      <c r="UQE55" s="35"/>
      <c r="UQF55" s="35"/>
      <c r="UQG55" s="35"/>
      <c r="UQH55" s="35"/>
      <c r="UQI55" s="35"/>
      <c r="UQJ55" s="35"/>
      <c r="UQK55" s="35"/>
      <c r="UQL55" s="35"/>
      <c r="UQM55" s="35"/>
      <c r="UQN55" s="35"/>
      <c r="UQO55" s="35"/>
      <c r="UQP55" s="35"/>
      <c r="UQQ55" s="35"/>
      <c r="UQR55" s="35"/>
      <c r="UQS55" s="35"/>
      <c r="UQT55" s="35"/>
      <c r="UQU55" s="35"/>
      <c r="UQV55" s="35"/>
      <c r="UQW55" s="35"/>
      <c r="UQX55" s="35"/>
      <c r="UQY55" s="35"/>
      <c r="UQZ55" s="35"/>
      <c r="URA55" s="35"/>
      <c r="URB55" s="35"/>
      <c r="URC55" s="35"/>
      <c r="URD55" s="35"/>
      <c r="URE55" s="35"/>
      <c r="URF55" s="35"/>
      <c r="URG55" s="35"/>
      <c r="URH55" s="35"/>
      <c r="URI55" s="35"/>
      <c r="URJ55" s="35"/>
      <c r="URK55" s="35"/>
      <c r="URL55" s="35"/>
      <c r="URM55" s="35"/>
      <c r="URN55" s="35"/>
      <c r="URO55" s="35"/>
      <c r="URP55" s="35"/>
      <c r="URQ55" s="35"/>
      <c r="URR55" s="35"/>
      <c r="URS55" s="35"/>
      <c r="URT55" s="35"/>
      <c r="URU55" s="35"/>
      <c r="URV55" s="35"/>
      <c r="URW55" s="35"/>
      <c r="URX55" s="35"/>
      <c r="URY55" s="35"/>
      <c r="URZ55" s="35"/>
      <c r="USA55" s="35"/>
      <c r="USB55" s="35"/>
      <c r="USC55" s="35"/>
      <c r="USD55" s="35"/>
      <c r="USE55" s="35"/>
      <c r="USF55" s="35"/>
      <c r="USG55" s="35"/>
      <c r="USH55" s="35"/>
      <c r="USI55" s="35"/>
      <c r="USJ55" s="35"/>
      <c r="USK55" s="35"/>
      <c r="USL55" s="35"/>
      <c r="USM55" s="35"/>
      <c r="USN55" s="35"/>
      <c r="USO55" s="35"/>
      <c r="USP55" s="35"/>
      <c r="USQ55" s="35"/>
      <c r="USR55" s="35"/>
      <c r="USS55" s="35"/>
      <c r="UST55" s="35"/>
      <c r="USU55" s="35"/>
      <c r="USV55" s="35"/>
      <c r="USW55" s="35"/>
      <c r="USX55" s="35"/>
      <c r="USY55" s="35"/>
      <c r="USZ55" s="35"/>
      <c r="UTA55" s="35"/>
      <c r="UTB55" s="35"/>
      <c r="UTC55" s="35"/>
      <c r="UTD55" s="35"/>
      <c r="UTE55" s="35"/>
      <c r="UTF55" s="35"/>
      <c r="UTG55" s="35"/>
      <c r="UTH55" s="35"/>
      <c r="UTI55" s="35"/>
      <c r="UTJ55" s="35"/>
      <c r="UTK55" s="35"/>
      <c r="UTL55" s="35"/>
      <c r="UTM55" s="35"/>
      <c r="UTN55" s="35"/>
      <c r="UTO55" s="35"/>
      <c r="UTP55" s="35"/>
      <c r="UTQ55" s="35"/>
      <c r="UTR55" s="35"/>
      <c r="UTS55" s="35"/>
      <c r="UTT55" s="35"/>
      <c r="UTU55" s="35"/>
      <c r="UTV55" s="35"/>
      <c r="UTW55" s="35"/>
      <c r="UTX55" s="35"/>
      <c r="UTY55" s="35"/>
      <c r="UTZ55" s="35"/>
      <c r="UUA55" s="35"/>
      <c r="UUB55" s="35"/>
      <c r="UUC55" s="35"/>
      <c r="UUD55" s="35"/>
      <c r="UUE55" s="35"/>
      <c r="UUF55" s="35"/>
      <c r="UUG55" s="35"/>
      <c r="UUH55" s="35"/>
      <c r="UUI55" s="35"/>
      <c r="UUJ55" s="35"/>
      <c r="UUK55" s="35"/>
      <c r="UUL55" s="35"/>
      <c r="UUM55" s="35"/>
      <c r="UUN55" s="35"/>
      <c r="UUO55" s="35"/>
      <c r="UUP55" s="35"/>
      <c r="UUQ55" s="35"/>
      <c r="UUR55" s="35"/>
      <c r="UUS55" s="35"/>
      <c r="UUT55" s="35"/>
      <c r="UUU55" s="35"/>
      <c r="UUV55" s="35"/>
      <c r="UUW55" s="35"/>
      <c r="UUX55" s="35"/>
      <c r="UUY55" s="35"/>
      <c r="UUZ55" s="35"/>
      <c r="UVA55" s="35"/>
      <c r="UVB55" s="35"/>
      <c r="UVC55" s="35"/>
      <c r="UVD55" s="35"/>
      <c r="UVE55" s="35"/>
      <c r="UVF55" s="35"/>
      <c r="UVG55" s="35"/>
      <c r="UVH55" s="35"/>
      <c r="UVI55" s="35"/>
      <c r="UVJ55" s="35"/>
      <c r="UVK55" s="35"/>
      <c r="UVL55" s="35"/>
      <c r="UVM55" s="35"/>
      <c r="UVN55" s="35"/>
      <c r="UVO55" s="35"/>
      <c r="UVP55" s="35"/>
      <c r="UVQ55" s="35"/>
      <c r="UVR55" s="35"/>
      <c r="UVS55" s="35"/>
      <c r="UVT55" s="35"/>
      <c r="UVU55" s="35"/>
      <c r="UVV55" s="35"/>
      <c r="UVW55" s="35"/>
      <c r="UVX55" s="35"/>
      <c r="UVY55" s="35"/>
      <c r="UVZ55" s="35"/>
      <c r="UWA55" s="35"/>
      <c r="UWB55" s="35"/>
      <c r="UWC55" s="35"/>
      <c r="UWD55" s="35"/>
      <c r="UWE55" s="35"/>
      <c r="UWF55" s="35"/>
      <c r="UWG55" s="35"/>
      <c r="UWH55" s="35"/>
      <c r="UWI55" s="35"/>
      <c r="UWJ55" s="35"/>
      <c r="UWK55" s="35"/>
      <c r="UWL55" s="35"/>
      <c r="UWM55" s="35"/>
      <c r="UWN55" s="35"/>
      <c r="UWO55" s="35"/>
      <c r="UWP55" s="35"/>
      <c r="UWQ55" s="35"/>
      <c r="UWR55" s="35"/>
      <c r="UWS55" s="35"/>
      <c r="UWT55" s="35"/>
      <c r="UWU55" s="35"/>
      <c r="UWV55" s="35"/>
      <c r="UWW55" s="35"/>
      <c r="UWX55" s="35"/>
      <c r="UWY55" s="35"/>
      <c r="UWZ55" s="35"/>
      <c r="UXA55" s="35"/>
      <c r="UXB55" s="35"/>
      <c r="UXC55" s="35"/>
      <c r="UXD55" s="35"/>
      <c r="UXE55" s="35"/>
      <c r="UXF55" s="35"/>
      <c r="UXG55" s="35"/>
      <c r="UXH55" s="35"/>
      <c r="UXI55" s="35"/>
      <c r="UXJ55" s="35"/>
      <c r="UXK55" s="35"/>
      <c r="UXL55" s="35"/>
      <c r="UXM55" s="35"/>
      <c r="UXN55" s="35"/>
      <c r="UXO55" s="35"/>
      <c r="UXP55" s="35"/>
      <c r="UXQ55" s="35"/>
      <c r="UXR55" s="35"/>
      <c r="UXS55" s="35"/>
      <c r="UXT55" s="35"/>
      <c r="UXU55" s="35"/>
      <c r="UXV55" s="35"/>
      <c r="UXW55" s="35"/>
      <c r="UXX55" s="35"/>
      <c r="UXY55" s="35"/>
      <c r="UXZ55" s="35"/>
      <c r="UYA55" s="35"/>
      <c r="UYB55" s="35"/>
      <c r="UYC55" s="35"/>
      <c r="UYD55" s="35"/>
      <c r="UYE55" s="35"/>
      <c r="UYF55" s="35"/>
      <c r="UYG55" s="35"/>
      <c r="UYH55" s="35"/>
      <c r="UYI55" s="35"/>
      <c r="UYJ55" s="35"/>
      <c r="UYK55" s="35"/>
      <c r="UYL55" s="35"/>
      <c r="UYM55" s="35"/>
      <c r="UYN55" s="35"/>
      <c r="UYO55" s="35"/>
      <c r="UYP55" s="35"/>
      <c r="UYQ55" s="35"/>
      <c r="UYR55" s="35"/>
      <c r="UYS55" s="35"/>
      <c r="UYT55" s="35"/>
      <c r="UYU55" s="35"/>
      <c r="UYV55" s="35"/>
      <c r="UYW55" s="35"/>
      <c r="UYX55" s="35"/>
      <c r="UYY55" s="35"/>
      <c r="UYZ55" s="35"/>
      <c r="UZA55" s="35"/>
      <c r="UZB55" s="35"/>
      <c r="UZC55" s="35"/>
      <c r="UZD55" s="35"/>
      <c r="UZE55" s="35"/>
      <c r="UZF55" s="35"/>
      <c r="UZG55" s="35"/>
      <c r="UZH55" s="35"/>
      <c r="UZI55" s="35"/>
      <c r="UZJ55" s="35"/>
      <c r="UZK55" s="35"/>
      <c r="UZL55" s="35"/>
      <c r="UZM55" s="35"/>
      <c r="UZN55" s="35"/>
      <c r="UZO55" s="35"/>
      <c r="UZP55" s="35"/>
      <c r="UZQ55" s="35"/>
      <c r="UZR55" s="35"/>
      <c r="UZS55" s="35"/>
      <c r="UZT55" s="35"/>
      <c r="UZU55" s="35"/>
      <c r="UZV55" s="35"/>
      <c r="UZW55" s="35"/>
      <c r="UZX55" s="35"/>
      <c r="UZY55" s="35"/>
      <c r="UZZ55" s="35"/>
      <c r="VAA55" s="35"/>
      <c r="VAB55" s="35"/>
      <c r="VAC55" s="35"/>
      <c r="VAD55" s="35"/>
      <c r="VAE55" s="35"/>
      <c r="VAF55" s="35"/>
      <c r="VAG55" s="35"/>
      <c r="VAH55" s="35"/>
      <c r="VAI55" s="35"/>
      <c r="VAJ55" s="35"/>
      <c r="VAK55" s="35"/>
      <c r="VAL55" s="35"/>
      <c r="VAM55" s="35"/>
      <c r="VAN55" s="35"/>
      <c r="VAO55" s="35"/>
      <c r="VAP55" s="35"/>
      <c r="VAQ55" s="35"/>
      <c r="VAR55" s="35"/>
      <c r="VAS55" s="35"/>
      <c r="VAT55" s="35"/>
      <c r="VAU55" s="35"/>
      <c r="VAV55" s="35"/>
      <c r="VAW55" s="35"/>
      <c r="VAX55" s="35"/>
      <c r="VAY55" s="35"/>
      <c r="VAZ55" s="35"/>
      <c r="VBA55" s="35"/>
      <c r="VBB55" s="35"/>
      <c r="VBC55" s="35"/>
      <c r="VBD55" s="35"/>
      <c r="VBE55" s="35"/>
      <c r="VBF55" s="35"/>
      <c r="VBG55" s="35"/>
      <c r="VBH55" s="35"/>
      <c r="VBI55" s="35"/>
      <c r="VBJ55" s="35"/>
      <c r="VBK55" s="35"/>
      <c r="VBL55" s="35"/>
      <c r="VBM55" s="35"/>
      <c r="VBN55" s="35"/>
      <c r="VBO55" s="35"/>
      <c r="VBP55" s="35"/>
      <c r="VBQ55" s="35"/>
      <c r="VBR55" s="35"/>
      <c r="VBS55" s="35"/>
      <c r="VBT55" s="35"/>
      <c r="VBU55" s="35"/>
      <c r="VBV55" s="35"/>
      <c r="VBW55" s="35"/>
      <c r="VBX55" s="35"/>
      <c r="VBY55" s="35"/>
      <c r="VBZ55" s="35"/>
      <c r="VCA55" s="35"/>
      <c r="VCB55" s="35"/>
      <c r="VCC55" s="35"/>
      <c r="VCD55" s="35"/>
      <c r="VCE55" s="35"/>
      <c r="VCF55" s="35"/>
      <c r="VCG55" s="35"/>
      <c r="VCH55" s="35"/>
      <c r="VCI55" s="35"/>
      <c r="VCJ55" s="35"/>
      <c r="VCK55" s="35"/>
      <c r="VCL55" s="35"/>
      <c r="VCM55" s="35"/>
      <c r="VCN55" s="35"/>
      <c r="VCO55" s="35"/>
      <c r="VCP55" s="35"/>
      <c r="VCQ55" s="35"/>
      <c r="VCR55" s="35"/>
      <c r="VCS55" s="35"/>
      <c r="VCT55" s="35"/>
      <c r="VCU55" s="35"/>
      <c r="VCV55" s="35"/>
      <c r="VCW55" s="35"/>
      <c r="VCX55" s="35"/>
      <c r="VCY55" s="35"/>
      <c r="VCZ55" s="35"/>
      <c r="VDA55" s="35"/>
      <c r="VDB55" s="35"/>
      <c r="VDC55" s="35"/>
      <c r="VDD55" s="35"/>
      <c r="VDE55" s="35"/>
      <c r="VDF55" s="35"/>
      <c r="VDG55" s="35"/>
      <c r="VDH55" s="35"/>
      <c r="VDI55" s="35"/>
      <c r="VDJ55" s="35"/>
      <c r="VDK55" s="35"/>
      <c r="VDL55" s="35"/>
      <c r="VDM55" s="35"/>
      <c r="VDN55" s="35"/>
      <c r="VDO55" s="35"/>
      <c r="VDP55" s="35"/>
      <c r="VDQ55" s="35"/>
      <c r="VDR55" s="35"/>
      <c r="VDS55" s="35"/>
      <c r="VDT55" s="35"/>
      <c r="VDU55" s="35"/>
      <c r="VDV55" s="35"/>
      <c r="VDW55" s="35"/>
      <c r="VDX55" s="35"/>
      <c r="VDY55" s="35"/>
      <c r="VDZ55" s="35"/>
      <c r="VEA55" s="35"/>
      <c r="VEB55" s="35"/>
      <c r="VEC55" s="35"/>
      <c r="VED55" s="35"/>
      <c r="VEE55" s="35"/>
      <c r="VEF55" s="35"/>
      <c r="VEG55" s="35"/>
      <c r="VEH55" s="35"/>
      <c r="VEI55" s="35"/>
      <c r="VEJ55" s="35"/>
      <c r="VEK55" s="35"/>
      <c r="VEL55" s="35"/>
      <c r="VEM55" s="35"/>
      <c r="VEN55" s="35"/>
      <c r="VEO55" s="35"/>
      <c r="VEP55" s="35"/>
      <c r="VEQ55" s="35"/>
      <c r="VER55" s="35"/>
      <c r="VES55" s="35"/>
      <c r="VET55" s="35"/>
      <c r="VEU55" s="35"/>
      <c r="VEV55" s="35"/>
      <c r="VEW55" s="35"/>
      <c r="VEX55" s="35"/>
      <c r="VEY55" s="35"/>
      <c r="VEZ55" s="35"/>
      <c r="VFA55" s="35"/>
      <c r="VFB55" s="35"/>
      <c r="VFC55" s="35"/>
      <c r="VFD55" s="35"/>
      <c r="VFE55" s="35"/>
      <c r="VFF55" s="35"/>
      <c r="VFG55" s="35"/>
      <c r="VFH55" s="35"/>
      <c r="VFI55" s="35"/>
      <c r="VFJ55" s="35"/>
      <c r="VFK55" s="35"/>
      <c r="VFL55" s="35"/>
      <c r="VFM55" s="35"/>
      <c r="VFN55" s="35"/>
      <c r="VFO55" s="35"/>
      <c r="VFP55" s="35"/>
      <c r="VFQ55" s="35"/>
      <c r="VFR55" s="35"/>
      <c r="VFS55" s="35"/>
      <c r="VFT55" s="35"/>
      <c r="VFU55" s="35"/>
      <c r="VFV55" s="35"/>
      <c r="VFW55" s="35"/>
      <c r="VFX55" s="35"/>
      <c r="VFY55" s="35"/>
      <c r="VFZ55" s="35"/>
      <c r="VGA55" s="35"/>
      <c r="VGB55" s="35"/>
      <c r="VGC55" s="35"/>
      <c r="VGD55" s="35"/>
      <c r="VGE55" s="35"/>
      <c r="VGF55" s="35"/>
      <c r="VGG55" s="35"/>
      <c r="VGH55" s="35"/>
      <c r="VGI55" s="35"/>
      <c r="VGJ55" s="35"/>
      <c r="VGK55" s="35"/>
      <c r="VGL55" s="35"/>
      <c r="VGM55" s="35"/>
      <c r="VGN55" s="35"/>
      <c r="VGO55" s="35"/>
      <c r="VGP55" s="35"/>
      <c r="VGQ55" s="35"/>
      <c r="VGR55" s="35"/>
      <c r="VGS55" s="35"/>
      <c r="VGT55" s="35"/>
      <c r="VGU55" s="35"/>
      <c r="VGV55" s="35"/>
      <c r="VGW55" s="35"/>
      <c r="VGX55" s="35"/>
      <c r="VGY55" s="35"/>
      <c r="VGZ55" s="35"/>
      <c r="VHA55" s="35"/>
      <c r="VHB55" s="35"/>
      <c r="VHC55" s="35"/>
      <c r="VHD55" s="35"/>
      <c r="VHE55" s="35"/>
      <c r="VHF55" s="35"/>
      <c r="VHG55" s="35"/>
      <c r="VHH55" s="35"/>
      <c r="VHI55" s="35"/>
      <c r="VHJ55" s="35"/>
      <c r="VHK55" s="35"/>
      <c r="VHL55" s="35"/>
      <c r="VHM55" s="35"/>
      <c r="VHN55" s="35"/>
      <c r="VHO55" s="35"/>
      <c r="VHP55" s="35"/>
      <c r="VHQ55" s="35"/>
      <c r="VHR55" s="35"/>
      <c r="VHS55" s="35"/>
      <c r="VHT55" s="35"/>
      <c r="VHU55" s="35"/>
      <c r="VHV55" s="35"/>
      <c r="VHW55" s="35"/>
      <c r="VHX55" s="35"/>
      <c r="VHY55" s="35"/>
      <c r="VHZ55" s="35"/>
      <c r="VIA55" s="35"/>
      <c r="VIB55" s="35"/>
      <c r="VIC55" s="35"/>
      <c r="VID55" s="35"/>
      <c r="VIE55" s="35"/>
      <c r="VIF55" s="35"/>
      <c r="VIG55" s="35"/>
      <c r="VIH55" s="35"/>
      <c r="VII55" s="35"/>
      <c r="VIJ55" s="35"/>
      <c r="VIK55" s="35"/>
      <c r="VIL55" s="35"/>
      <c r="VIM55" s="35"/>
      <c r="VIN55" s="35"/>
      <c r="VIO55" s="35"/>
      <c r="VIP55" s="35"/>
      <c r="VIQ55" s="35"/>
      <c r="VIR55" s="35"/>
      <c r="VIS55" s="35"/>
      <c r="VIT55" s="35"/>
      <c r="VIU55" s="35"/>
      <c r="VIV55" s="35"/>
      <c r="VIW55" s="35"/>
      <c r="VIX55" s="35"/>
      <c r="VIY55" s="35"/>
      <c r="VIZ55" s="35"/>
      <c r="VJA55" s="35"/>
      <c r="VJB55" s="35"/>
      <c r="VJC55" s="35"/>
      <c r="VJD55" s="35"/>
      <c r="VJE55" s="35"/>
      <c r="VJF55" s="35"/>
      <c r="VJG55" s="35"/>
      <c r="VJH55" s="35"/>
      <c r="VJI55" s="35"/>
      <c r="VJJ55" s="35"/>
      <c r="VJK55" s="35"/>
      <c r="VJL55" s="35"/>
      <c r="VJM55" s="35"/>
      <c r="VJN55" s="35"/>
      <c r="VJO55" s="35"/>
      <c r="VJP55" s="35"/>
      <c r="VJQ55" s="35"/>
      <c r="VJR55" s="35"/>
      <c r="VJS55" s="35"/>
      <c r="VJT55" s="35"/>
      <c r="VJU55" s="35"/>
      <c r="VJV55" s="35"/>
      <c r="VJW55" s="35"/>
      <c r="VJX55" s="35"/>
      <c r="VJY55" s="35"/>
      <c r="VJZ55" s="35"/>
      <c r="VKA55" s="35"/>
      <c r="VKB55" s="35"/>
      <c r="VKC55" s="35"/>
      <c r="VKD55" s="35"/>
      <c r="VKE55" s="35"/>
      <c r="VKF55" s="35"/>
      <c r="VKG55" s="35"/>
      <c r="VKH55" s="35"/>
      <c r="VKI55" s="35"/>
      <c r="VKJ55" s="35"/>
      <c r="VKK55" s="35"/>
      <c r="VKL55" s="35"/>
      <c r="VKM55" s="35"/>
      <c r="VKN55" s="35"/>
      <c r="VKO55" s="35"/>
      <c r="VKP55" s="35"/>
      <c r="VKQ55" s="35"/>
      <c r="VKR55" s="35"/>
      <c r="VKS55" s="35"/>
      <c r="VKT55" s="35"/>
      <c r="VKU55" s="35"/>
      <c r="VKV55" s="35"/>
      <c r="VKW55" s="35"/>
      <c r="VKX55" s="35"/>
      <c r="VKY55" s="35"/>
      <c r="VKZ55" s="35"/>
      <c r="VLA55" s="35"/>
      <c r="VLB55" s="35"/>
      <c r="VLC55" s="35"/>
      <c r="VLD55" s="35"/>
      <c r="VLE55" s="35"/>
      <c r="VLF55" s="35"/>
      <c r="VLG55" s="35"/>
      <c r="VLH55" s="35"/>
      <c r="VLI55" s="35"/>
      <c r="VLJ55" s="35"/>
      <c r="VLK55" s="35"/>
      <c r="VLL55" s="35"/>
      <c r="VLM55" s="35"/>
      <c r="VLN55" s="35"/>
      <c r="VLO55" s="35"/>
      <c r="VLP55" s="35"/>
      <c r="VLQ55" s="35"/>
      <c r="VLR55" s="35"/>
      <c r="VLS55" s="35"/>
      <c r="VLT55" s="35"/>
      <c r="VLU55" s="35"/>
      <c r="VLV55" s="35"/>
      <c r="VLW55" s="35"/>
      <c r="VLX55" s="35"/>
      <c r="VLY55" s="35"/>
      <c r="VLZ55" s="35"/>
      <c r="VMA55" s="35"/>
      <c r="VMB55" s="35"/>
      <c r="VMC55" s="35"/>
      <c r="VMD55" s="35"/>
      <c r="VME55" s="35"/>
      <c r="VMF55" s="35"/>
      <c r="VMG55" s="35"/>
      <c r="VMH55" s="35"/>
      <c r="VMI55" s="35"/>
      <c r="VMJ55" s="35"/>
      <c r="VMK55" s="35"/>
      <c r="VML55" s="35"/>
      <c r="VMM55" s="35"/>
      <c r="VMN55" s="35"/>
      <c r="VMO55" s="35"/>
      <c r="VMP55" s="35"/>
      <c r="VMQ55" s="35"/>
      <c r="VMR55" s="35"/>
      <c r="VMS55" s="35"/>
      <c r="VMT55" s="35"/>
      <c r="VMU55" s="35"/>
      <c r="VMV55" s="35"/>
      <c r="VMW55" s="35"/>
      <c r="VMX55" s="35"/>
      <c r="VMY55" s="35"/>
      <c r="VMZ55" s="35"/>
      <c r="VNA55" s="35"/>
      <c r="VNB55" s="35"/>
      <c r="VNC55" s="35"/>
      <c r="VND55" s="35"/>
      <c r="VNE55" s="35"/>
      <c r="VNF55" s="35"/>
      <c r="VNG55" s="35"/>
      <c r="VNH55" s="35"/>
      <c r="VNI55" s="35"/>
      <c r="VNJ55" s="35"/>
      <c r="VNK55" s="35"/>
      <c r="VNL55" s="35"/>
      <c r="VNM55" s="35"/>
      <c r="VNN55" s="35"/>
      <c r="VNO55" s="35"/>
      <c r="VNP55" s="35"/>
      <c r="VNQ55" s="35"/>
      <c r="VNR55" s="35"/>
      <c r="VNS55" s="35"/>
      <c r="VNT55" s="35"/>
      <c r="VNU55" s="35"/>
      <c r="VNV55" s="35"/>
      <c r="VNW55" s="35"/>
      <c r="VNX55" s="35"/>
      <c r="VNY55" s="35"/>
      <c r="VNZ55" s="35"/>
      <c r="VOA55" s="35"/>
      <c r="VOB55" s="35"/>
      <c r="VOC55" s="35"/>
      <c r="VOD55" s="35"/>
      <c r="VOE55" s="35"/>
      <c r="VOF55" s="35"/>
      <c r="VOG55" s="35"/>
      <c r="VOH55" s="35"/>
      <c r="VOI55" s="35"/>
      <c r="VOJ55" s="35"/>
      <c r="VOK55" s="35"/>
      <c r="VOL55" s="35"/>
      <c r="VOM55" s="35"/>
      <c r="VON55" s="35"/>
      <c r="VOO55" s="35"/>
      <c r="VOP55" s="35"/>
      <c r="VOQ55" s="35"/>
      <c r="VOR55" s="35"/>
      <c r="VOS55" s="35"/>
      <c r="VOT55" s="35"/>
      <c r="VOU55" s="35"/>
      <c r="VOV55" s="35"/>
      <c r="VOW55" s="35"/>
      <c r="VOX55" s="35"/>
      <c r="VOY55" s="35"/>
      <c r="VOZ55" s="35"/>
      <c r="VPA55" s="35"/>
      <c r="VPB55" s="35"/>
      <c r="VPC55" s="35"/>
      <c r="VPD55" s="35"/>
      <c r="VPE55" s="35"/>
      <c r="VPF55" s="35"/>
      <c r="VPG55" s="35"/>
      <c r="VPH55" s="35"/>
      <c r="VPI55" s="35"/>
      <c r="VPJ55" s="35"/>
      <c r="VPK55" s="35"/>
      <c r="VPL55" s="35"/>
      <c r="VPM55" s="35"/>
      <c r="VPN55" s="35"/>
      <c r="VPO55" s="35"/>
      <c r="VPP55" s="35"/>
      <c r="VPQ55" s="35"/>
      <c r="VPR55" s="35"/>
      <c r="VPS55" s="35"/>
      <c r="VPT55" s="35"/>
      <c r="VPU55" s="35"/>
      <c r="VPV55" s="35"/>
      <c r="VPW55" s="35"/>
      <c r="VPX55" s="35"/>
      <c r="VPY55" s="35"/>
      <c r="VPZ55" s="35"/>
      <c r="VQA55" s="35"/>
      <c r="VQB55" s="35"/>
      <c r="VQC55" s="35"/>
      <c r="VQD55" s="35"/>
      <c r="VQE55" s="35"/>
      <c r="VQF55" s="35"/>
      <c r="VQG55" s="35"/>
      <c r="VQH55" s="35"/>
      <c r="VQI55" s="35"/>
      <c r="VQJ55" s="35"/>
      <c r="VQK55" s="35"/>
      <c r="VQL55" s="35"/>
      <c r="VQM55" s="35"/>
      <c r="VQN55" s="35"/>
      <c r="VQO55" s="35"/>
      <c r="VQP55" s="35"/>
      <c r="VQQ55" s="35"/>
      <c r="VQR55" s="35"/>
      <c r="VQS55" s="35"/>
      <c r="VQT55" s="35"/>
      <c r="VQU55" s="35"/>
      <c r="VQV55" s="35"/>
      <c r="VQW55" s="35"/>
      <c r="VQX55" s="35"/>
      <c r="VQY55" s="35"/>
      <c r="VQZ55" s="35"/>
      <c r="VRA55" s="35"/>
      <c r="VRB55" s="35"/>
      <c r="VRC55" s="35"/>
      <c r="VRD55" s="35"/>
      <c r="VRE55" s="35"/>
      <c r="VRF55" s="35"/>
      <c r="VRG55" s="35"/>
      <c r="VRH55" s="35"/>
      <c r="VRI55" s="35"/>
      <c r="VRJ55" s="35"/>
      <c r="VRK55" s="35"/>
      <c r="VRL55" s="35"/>
      <c r="VRM55" s="35"/>
      <c r="VRN55" s="35"/>
      <c r="VRO55" s="35"/>
      <c r="VRP55" s="35"/>
      <c r="VRQ55" s="35"/>
      <c r="VRR55" s="35"/>
      <c r="VRS55" s="35"/>
      <c r="VRT55" s="35"/>
      <c r="VRU55" s="35"/>
      <c r="VRV55" s="35"/>
      <c r="VRW55" s="35"/>
      <c r="VRX55" s="35"/>
      <c r="VRY55" s="35"/>
      <c r="VRZ55" s="35"/>
      <c r="VSA55" s="35"/>
      <c r="VSB55" s="35"/>
      <c r="VSC55" s="35"/>
      <c r="VSD55" s="35"/>
      <c r="VSE55" s="35"/>
      <c r="VSF55" s="35"/>
      <c r="VSG55" s="35"/>
      <c r="VSH55" s="35"/>
      <c r="VSI55" s="35"/>
      <c r="VSJ55" s="35"/>
      <c r="VSK55" s="35"/>
      <c r="VSL55" s="35"/>
      <c r="VSM55" s="35"/>
      <c r="VSN55" s="35"/>
      <c r="VSO55" s="35"/>
      <c r="VSP55" s="35"/>
      <c r="VSQ55" s="35"/>
      <c r="VSR55" s="35"/>
      <c r="VSS55" s="35"/>
      <c r="VST55" s="35"/>
      <c r="VSU55" s="35"/>
      <c r="VSV55" s="35"/>
      <c r="VSW55" s="35"/>
      <c r="VSX55" s="35"/>
      <c r="VSY55" s="35"/>
      <c r="VSZ55" s="35"/>
      <c r="VTA55" s="35"/>
      <c r="VTB55" s="35"/>
      <c r="VTC55" s="35"/>
      <c r="VTD55" s="35"/>
      <c r="VTE55" s="35"/>
      <c r="VTF55" s="35"/>
      <c r="VTG55" s="35"/>
      <c r="VTH55" s="35"/>
      <c r="VTI55" s="35"/>
      <c r="VTJ55" s="35"/>
      <c r="VTK55" s="35"/>
      <c r="VTL55" s="35"/>
      <c r="VTM55" s="35"/>
      <c r="VTN55" s="35"/>
      <c r="VTO55" s="35"/>
      <c r="VTP55" s="35"/>
      <c r="VTQ55" s="35"/>
      <c r="VTR55" s="35"/>
      <c r="VTS55" s="35"/>
      <c r="VTT55" s="35"/>
      <c r="VTU55" s="35"/>
      <c r="VTV55" s="35"/>
      <c r="VTW55" s="35"/>
      <c r="VTX55" s="35"/>
      <c r="VTY55" s="35"/>
      <c r="VTZ55" s="35"/>
      <c r="VUA55" s="35"/>
      <c r="VUB55" s="35"/>
      <c r="VUC55" s="35"/>
      <c r="VUD55" s="35"/>
      <c r="VUE55" s="35"/>
      <c r="VUF55" s="35"/>
      <c r="VUG55" s="35"/>
      <c r="VUH55" s="35"/>
      <c r="VUI55" s="35"/>
      <c r="VUJ55" s="35"/>
      <c r="VUK55" s="35"/>
      <c r="VUL55" s="35"/>
      <c r="VUM55" s="35"/>
      <c r="VUN55" s="35"/>
      <c r="VUO55" s="35"/>
      <c r="VUP55" s="35"/>
      <c r="VUQ55" s="35"/>
      <c r="VUR55" s="35"/>
      <c r="VUS55" s="35"/>
      <c r="VUT55" s="35"/>
      <c r="VUU55" s="35"/>
      <c r="VUV55" s="35"/>
      <c r="VUW55" s="35"/>
      <c r="VUX55" s="35"/>
      <c r="VUY55" s="35"/>
      <c r="VUZ55" s="35"/>
      <c r="VVA55" s="35"/>
      <c r="VVB55" s="35"/>
      <c r="VVC55" s="35"/>
      <c r="VVD55" s="35"/>
      <c r="VVE55" s="35"/>
      <c r="VVF55" s="35"/>
      <c r="VVG55" s="35"/>
      <c r="VVH55" s="35"/>
      <c r="VVI55" s="35"/>
      <c r="VVJ55" s="35"/>
      <c r="VVK55" s="35"/>
      <c r="VVL55" s="35"/>
      <c r="VVM55" s="35"/>
      <c r="VVN55" s="35"/>
      <c r="VVO55" s="35"/>
      <c r="VVP55" s="35"/>
      <c r="VVQ55" s="35"/>
      <c r="VVR55" s="35"/>
      <c r="VVS55" s="35"/>
      <c r="VVT55" s="35"/>
      <c r="VVU55" s="35"/>
      <c r="VVV55" s="35"/>
      <c r="VVW55" s="35"/>
      <c r="VVX55" s="35"/>
      <c r="VVY55" s="35"/>
      <c r="VVZ55" s="35"/>
      <c r="VWA55" s="35"/>
      <c r="VWB55" s="35"/>
      <c r="VWC55" s="35"/>
      <c r="VWD55" s="35"/>
      <c r="VWE55" s="35"/>
      <c r="VWF55" s="35"/>
      <c r="VWG55" s="35"/>
      <c r="VWH55" s="35"/>
      <c r="VWI55" s="35"/>
      <c r="VWJ55" s="35"/>
      <c r="VWK55" s="35"/>
      <c r="VWL55" s="35"/>
      <c r="VWM55" s="35"/>
      <c r="VWN55" s="35"/>
      <c r="VWO55" s="35"/>
      <c r="VWP55" s="35"/>
      <c r="VWQ55" s="35"/>
      <c r="VWR55" s="35"/>
      <c r="VWS55" s="35"/>
      <c r="VWT55" s="35"/>
      <c r="VWU55" s="35"/>
      <c r="VWV55" s="35"/>
      <c r="VWW55" s="35"/>
      <c r="VWX55" s="35"/>
      <c r="VWY55" s="35"/>
      <c r="VWZ55" s="35"/>
      <c r="VXA55" s="35"/>
      <c r="VXB55" s="35"/>
      <c r="VXC55" s="35"/>
      <c r="VXD55" s="35"/>
      <c r="VXE55" s="35"/>
      <c r="VXF55" s="35"/>
      <c r="VXG55" s="35"/>
      <c r="VXH55" s="35"/>
      <c r="VXI55" s="35"/>
      <c r="VXJ55" s="35"/>
      <c r="VXK55" s="35"/>
      <c r="VXL55" s="35"/>
      <c r="VXM55" s="35"/>
      <c r="VXN55" s="35"/>
      <c r="VXO55" s="35"/>
      <c r="VXP55" s="35"/>
      <c r="VXQ55" s="35"/>
      <c r="VXR55" s="35"/>
      <c r="VXS55" s="35"/>
      <c r="VXT55" s="35"/>
      <c r="VXU55" s="35"/>
      <c r="VXV55" s="35"/>
      <c r="VXW55" s="35"/>
      <c r="VXX55" s="35"/>
      <c r="VXY55" s="35"/>
      <c r="VXZ55" s="35"/>
      <c r="VYA55" s="35"/>
      <c r="VYB55" s="35"/>
      <c r="VYC55" s="35"/>
      <c r="VYD55" s="35"/>
      <c r="VYE55" s="35"/>
      <c r="VYF55" s="35"/>
      <c r="VYG55" s="35"/>
      <c r="VYH55" s="35"/>
      <c r="VYI55" s="35"/>
      <c r="VYJ55" s="35"/>
      <c r="VYK55" s="35"/>
      <c r="VYL55" s="35"/>
      <c r="VYM55" s="35"/>
      <c r="VYN55" s="35"/>
      <c r="VYO55" s="35"/>
      <c r="VYP55" s="35"/>
      <c r="VYQ55" s="35"/>
      <c r="VYR55" s="35"/>
      <c r="VYS55" s="35"/>
      <c r="VYT55" s="35"/>
      <c r="VYU55" s="35"/>
      <c r="VYV55" s="35"/>
      <c r="VYW55" s="35"/>
      <c r="VYX55" s="35"/>
      <c r="VYY55" s="35"/>
      <c r="VYZ55" s="35"/>
      <c r="VZA55" s="35"/>
      <c r="VZB55" s="35"/>
      <c r="VZC55" s="35"/>
      <c r="VZD55" s="35"/>
      <c r="VZE55" s="35"/>
      <c r="VZF55" s="35"/>
      <c r="VZG55" s="35"/>
      <c r="VZH55" s="35"/>
      <c r="VZI55" s="35"/>
      <c r="VZJ55" s="35"/>
      <c r="VZK55" s="35"/>
      <c r="VZL55" s="35"/>
      <c r="VZM55" s="35"/>
      <c r="VZN55" s="35"/>
      <c r="VZO55" s="35"/>
      <c r="VZP55" s="35"/>
      <c r="VZQ55" s="35"/>
      <c r="VZR55" s="35"/>
      <c r="VZS55" s="35"/>
      <c r="VZT55" s="35"/>
      <c r="VZU55" s="35"/>
      <c r="VZV55" s="35"/>
      <c r="VZW55" s="35"/>
      <c r="VZX55" s="35"/>
      <c r="VZY55" s="35"/>
      <c r="VZZ55" s="35"/>
      <c r="WAA55" s="35"/>
      <c r="WAB55" s="35"/>
      <c r="WAC55" s="35"/>
      <c r="WAD55" s="35"/>
      <c r="WAE55" s="35"/>
      <c r="WAF55" s="35"/>
      <c r="WAG55" s="35"/>
      <c r="WAH55" s="35"/>
      <c r="WAI55" s="35"/>
      <c r="WAJ55" s="35"/>
      <c r="WAK55" s="35"/>
      <c r="WAL55" s="35"/>
      <c r="WAM55" s="35"/>
      <c r="WAN55" s="35"/>
      <c r="WAO55" s="35"/>
      <c r="WAP55" s="35"/>
      <c r="WAQ55" s="35"/>
      <c r="WAR55" s="35"/>
      <c r="WAS55" s="35"/>
      <c r="WAT55" s="35"/>
      <c r="WAU55" s="35"/>
      <c r="WAV55" s="35"/>
      <c r="WAW55" s="35"/>
      <c r="WAX55" s="35"/>
      <c r="WAY55" s="35"/>
      <c r="WAZ55" s="35"/>
      <c r="WBA55" s="35"/>
      <c r="WBB55" s="35"/>
      <c r="WBC55" s="35"/>
      <c r="WBD55" s="35"/>
      <c r="WBE55" s="35"/>
      <c r="WBF55" s="35"/>
      <c r="WBG55" s="35"/>
      <c r="WBH55" s="35"/>
      <c r="WBI55" s="35"/>
      <c r="WBJ55" s="35"/>
      <c r="WBK55" s="35"/>
      <c r="WBL55" s="35"/>
      <c r="WBM55" s="35"/>
      <c r="WBN55" s="35"/>
      <c r="WBO55" s="35"/>
      <c r="WBP55" s="35"/>
      <c r="WBQ55" s="35"/>
      <c r="WBR55" s="35"/>
      <c r="WBS55" s="35"/>
      <c r="WBT55" s="35"/>
      <c r="WBU55" s="35"/>
      <c r="WBV55" s="35"/>
      <c r="WBW55" s="35"/>
      <c r="WBX55" s="35"/>
      <c r="WBY55" s="35"/>
      <c r="WBZ55" s="35"/>
      <c r="WCA55" s="35"/>
      <c r="WCB55" s="35"/>
      <c r="WCC55" s="35"/>
      <c r="WCD55" s="35"/>
      <c r="WCE55" s="35"/>
      <c r="WCF55" s="35"/>
      <c r="WCG55" s="35"/>
      <c r="WCH55" s="35"/>
      <c r="WCI55" s="35"/>
      <c r="WCJ55" s="35"/>
      <c r="WCK55" s="35"/>
      <c r="WCL55" s="35"/>
      <c r="WCM55" s="35"/>
      <c r="WCN55" s="35"/>
      <c r="WCO55" s="35"/>
      <c r="WCP55" s="35"/>
      <c r="WCQ55" s="35"/>
      <c r="WCR55" s="35"/>
      <c r="WCS55" s="35"/>
      <c r="WCT55" s="35"/>
      <c r="WCU55" s="35"/>
      <c r="WCV55" s="35"/>
      <c r="WCW55" s="35"/>
      <c r="WCX55" s="35"/>
      <c r="WCY55" s="35"/>
      <c r="WCZ55" s="35"/>
      <c r="WDA55" s="35"/>
      <c r="WDB55" s="35"/>
      <c r="WDC55" s="35"/>
      <c r="WDD55" s="35"/>
      <c r="WDE55" s="35"/>
      <c r="WDF55" s="35"/>
      <c r="WDG55" s="35"/>
      <c r="WDH55" s="35"/>
      <c r="WDI55" s="35"/>
      <c r="WDJ55" s="35"/>
      <c r="WDK55" s="35"/>
      <c r="WDL55" s="35"/>
      <c r="WDM55" s="35"/>
      <c r="WDN55" s="35"/>
      <c r="WDO55" s="35"/>
      <c r="WDP55" s="35"/>
      <c r="WDQ55" s="35"/>
      <c r="WDR55" s="35"/>
      <c r="WDS55" s="35"/>
      <c r="WDT55" s="35"/>
      <c r="WDU55" s="35"/>
      <c r="WDV55" s="35"/>
      <c r="WDW55" s="35"/>
      <c r="WDX55" s="35"/>
      <c r="WDY55" s="35"/>
      <c r="WDZ55" s="35"/>
      <c r="WEA55" s="35"/>
      <c r="WEB55" s="35"/>
      <c r="WEC55" s="35"/>
      <c r="WED55" s="35"/>
      <c r="WEE55" s="35"/>
      <c r="WEF55" s="35"/>
      <c r="WEG55" s="35"/>
      <c r="WEH55" s="35"/>
      <c r="WEI55" s="35"/>
      <c r="WEJ55" s="35"/>
      <c r="WEK55" s="35"/>
      <c r="WEL55" s="35"/>
      <c r="WEM55" s="35"/>
      <c r="WEN55" s="35"/>
      <c r="WEO55" s="35"/>
      <c r="WEP55" s="35"/>
      <c r="WEQ55" s="35"/>
      <c r="WER55" s="35"/>
      <c r="WES55" s="35"/>
      <c r="WET55" s="35"/>
      <c r="WEU55" s="35"/>
      <c r="WEV55" s="35"/>
      <c r="WEW55" s="35"/>
      <c r="WEX55" s="35"/>
      <c r="WEY55" s="35"/>
      <c r="WEZ55" s="35"/>
      <c r="WFA55" s="35"/>
      <c r="WFB55" s="35"/>
      <c r="WFC55" s="35"/>
      <c r="WFD55" s="35"/>
      <c r="WFE55" s="35"/>
      <c r="WFF55" s="35"/>
      <c r="WFG55" s="35"/>
      <c r="WFH55" s="35"/>
      <c r="WFI55" s="35"/>
      <c r="WFJ55" s="35"/>
      <c r="WFK55" s="35"/>
      <c r="WFL55" s="35"/>
      <c r="WFM55" s="35"/>
      <c r="WFN55" s="35"/>
      <c r="WFO55" s="35"/>
      <c r="WFP55" s="35"/>
      <c r="WFQ55" s="35"/>
      <c r="WFR55" s="35"/>
      <c r="WFS55" s="35"/>
      <c r="WFT55" s="35"/>
      <c r="WFU55" s="35"/>
      <c r="WFV55" s="35"/>
      <c r="WFW55" s="35"/>
      <c r="WFX55" s="35"/>
      <c r="WFY55" s="35"/>
      <c r="WFZ55" s="35"/>
      <c r="WGA55" s="35"/>
      <c r="WGB55" s="35"/>
      <c r="WGC55" s="35"/>
      <c r="WGD55" s="35"/>
      <c r="WGE55" s="35"/>
      <c r="WGF55" s="35"/>
      <c r="WGG55" s="35"/>
      <c r="WGH55" s="35"/>
      <c r="WGI55" s="35"/>
      <c r="WGJ55" s="35"/>
      <c r="WGK55" s="35"/>
      <c r="WGL55" s="35"/>
      <c r="WGM55" s="35"/>
      <c r="WGN55" s="35"/>
      <c r="WGO55" s="35"/>
      <c r="WGP55" s="35"/>
      <c r="WGQ55" s="35"/>
      <c r="WGR55" s="35"/>
      <c r="WGS55" s="35"/>
      <c r="WGT55" s="35"/>
      <c r="WGU55" s="35"/>
      <c r="WGV55" s="35"/>
      <c r="WGW55" s="35"/>
      <c r="WGX55" s="35"/>
      <c r="WGY55" s="35"/>
      <c r="WGZ55" s="35"/>
      <c r="WHA55" s="35"/>
      <c r="WHB55" s="35"/>
      <c r="WHC55" s="35"/>
      <c r="WHD55" s="35"/>
      <c r="WHE55" s="35"/>
      <c r="WHF55" s="35"/>
      <c r="WHG55" s="35"/>
      <c r="WHH55" s="35"/>
      <c r="WHI55" s="35"/>
      <c r="WHJ55" s="35"/>
      <c r="WHK55" s="35"/>
      <c r="WHL55" s="35"/>
      <c r="WHM55" s="35"/>
      <c r="WHN55" s="35"/>
      <c r="WHO55" s="35"/>
      <c r="WHP55" s="35"/>
      <c r="WHQ55" s="35"/>
      <c r="WHR55" s="35"/>
      <c r="WHS55" s="35"/>
      <c r="WHT55" s="35"/>
      <c r="WHU55" s="35"/>
      <c r="WHV55" s="35"/>
      <c r="WHW55" s="35"/>
      <c r="WHX55" s="35"/>
      <c r="WHY55" s="35"/>
      <c r="WHZ55" s="35"/>
      <c r="WIA55" s="35"/>
      <c r="WIB55" s="35"/>
      <c r="WIC55" s="35"/>
      <c r="WID55" s="35"/>
      <c r="WIE55" s="35"/>
      <c r="WIF55" s="35"/>
      <c r="WIG55" s="35"/>
      <c r="WIH55" s="35"/>
      <c r="WII55" s="35"/>
      <c r="WIJ55" s="35"/>
      <c r="WIK55" s="35"/>
      <c r="WIL55" s="35"/>
      <c r="WIM55" s="35"/>
      <c r="WIN55" s="35"/>
      <c r="WIO55" s="35"/>
      <c r="WIP55" s="35"/>
      <c r="WIQ55" s="35"/>
      <c r="WIR55" s="35"/>
      <c r="WIS55" s="35"/>
      <c r="WIT55" s="35"/>
      <c r="WIU55" s="35"/>
      <c r="WIV55" s="35"/>
      <c r="WIW55" s="35"/>
      <c r="WIX55" s="35"/>
      <c r="WIY55" s="35"/>
      <c r="WIZ55" s="35"/>
      <c r="WJA55" s="35"/>
      <c r="WJB55" s="35"/>
      <c r="WJC55" s="35"/>
      <c r="WJD55" s="35"/>
      <c r="WJE55" s="35"/>
      <c r="WJF55" s="35"/>
      <c r="WJG55" s="35"/>
      <c r="WJH55" s="35"/>
      <c r="WJI55" s="35"/>
      <c r="WJJ55" s="35"/>
      <c r="WJK55" s="35"/>
      <c r="WJL55" s="35"/>
      <c r="WJM55" s="35"/>
      <c r="WJN55" s="35"/>
      <c r="WJO55" s="35"/>
      <c r="WJP55" s="35"/>
      <c r="WJQ55" s="35"/>
      <c r="WJR55" s="35"/>
      <c r="WJS55" s="35"/>
      <c r="WJT55" s="35"/>
      <c r="WJU55" s="35"/>
      <c r="WJV55" s="35"/>
      <c r="WJW55" s="35"/>
      <c r="WJX55" s="35"/>
      <c r="WJY55" s="35"/>
      <c r="WJZ55" s="35"/>
      <c r="WKA55" s="35"/>
      <c r="WKB55" s="35"/>
      <c r="WKC55" s="35"/>
      <c r="WKD55" s="35"/>
      <c r="WKE55" s="35"/>
      <c r="WKF55" s="35"/>
      <c r="WKG55" s="35"/>
      <c r="WKH55" s="35"/>
      <c r="WKI55" s="35"/>
      <c r="WKJ55" s="35"/>
      <c r="WKK55" s="35"/>
      <c r="WKL55" s="35"/>
      <c r="WKM55" s="35"/>
      <c r="WKN55" s="35"/>
      <c r="WKO55" s="35"/>
      <c r="WKP55" s="35"/>
      <c r="WKQ55" s="35"/>
      <c r="WKR55" s="35"/>
      <c r="WKS55" s="35"/>
      <c r="WKT55" s="35"/>
      <c r="WKU55" s="35"/>
      <c r="WKV55" s="35"/>
      <c r="WKW55" s="35"/>
      <c r="WKX55" s="35"/>
      <c r="WKY55" s="35"/>
      <c r="WKZ55" s="35"/>
      <c r="WLA55" s="35"/>
      <c r="WLB55" s="35"/>
      <c r="WLC55" s="35"/>
      <c r="WLD55" s="35"/>
      <c r="WLE55" s="35"/>
      <c r="WLF55" s="35"/>
      <c r="WLG55" s="35"/>
      <c r="WLH55" s="35"/>
      <c r="WLI55" s="35"/>
      <c r="WLJ55" s="35"/>
      <c r="WLK55" s="35"/>
      <c r="WLL55" s="35"/>
      <c r="WLM55" s="35"/>
      <c r="WLN55" s="35"/>
      <c r="WLO55" s="35"/>
      <c r="WLP55" s="35"/>
      <c r="WLQ55" s="35"/>
      <c r="WLR55" s="35"/>
      <c r="WLS55" s="35"/>
      <c r="WLT55" s="35"/>
      <c r="WLU55" s="35"/>
      <c r="WLV55" s="35"/>
      <c r="WLW55" s="35"/>
      <c r="WLX55" s="35"/>
      <c r="WLY55" s="35"/>
      <c r="WLZ55" s="35"/>
      <c r="WMA55" s="35"/>
      <c r="WMB55" s="35"/>
      <c r="WMC55" s="35"/>
      <c r="WMD55" s="35"/>
      <c r="WME55" s="35"/>
      <c r="WMF55" s="35"/>
      <c r="WMG55" s="35"/>
      <c r="WMH55" s="35"/>
      <c r="WMI55" s="35"/>
      <c r="WMJ55" s="35"/>
      <c r="WMK55" s="35"/>
      <c r="WML55" s="35"/>
      <c r="WMM55" s="35"/>
      <c r="WMN55" s="35"/>
      <c r="WMO55" s="35"/>
      <c r="WMP55" s="35"/>
      <c r="WMQ55" s="35"/>
      <c r="WMR55" s="35"/>
      <c r="WMS55" s="35"/>
      <c r="WMT55" s="35"/>
      <c r="WMU55" s="35"/>
      <c r="WMV55" s="35"/>
      <c r="WMW55" s="35"/>
      <c r="WMX55" s="35"/>
      <c r="WMY55" s="35"/>
      <c r="WMZ55" s="35"/>
      <c r="WNA55" s="35"/>
      <c r="WNB55" s="35"/>
      <c r="WNC55" s="35"/>
      <c r="WND55" s="35"/>
      <c r="WNE55" s="35"/>
      <c r="WNF55" s="35"/>
      <c r="WNG55" s="35"/>
      <c r="WNH55" s="35"/>
      <c r="WNI55" s="35"/>
      <c r="WNJ55" s="35"/>
      <c r="WNK55" s="35"/>
      <c r="WNL55" s="35"/>
      <c r="WNM55" s="35"/>
      <c r="WNN55" s="35"/>
      <c r="WNO55" s="35"/>
      <c r="WNP55" s="35"/>
      <c r="WNQ55" s="35"/>
      <c r="WNR55" s="35"/>
      <c r="WNS55" s="35"/>
      <c r="WNT55" s="35"/>
      <c r="WNU55" s="35"/>
      <c r="WNV55" s="35"/>
      <c r="WNW55" s="35"/>
      <c r="WNX55" s="35"/>
      <c r="WNY55" s="35"/>
      <c r="WNZ55" s="35"/>
      <c r="WOA55" s="35"/>
      <c r="WOB55" s="35"/>
      <c r="WOC55" s="35"/>
      <c r="WOD55" s="35"/>
      <c r="WOE55" s="35"/>
      <c r="WOF55" s="35"/>
      <c r="WOG55" s="35"/>
      <c r="WOH55" s="35"/>
      <c r="WOI55" s="35"/>
      <c r="WOJ55" s="35"/>
      <c r="WOK55" s="35"/>
      <c r="WOL55" s="35"/>
      <c r="WOM55" s="35"/>
      <c r="WON55" s="35"/>
      <c r="WOO55" s="35"/>
      <c r="WOP55" s="35"/>
      <c r="WOQ55" s="35"/>
      <c r="WOR55" s="35"/>
      <c r="WOS55" s="35"/>
      <c r="WOT55" s="35"/>
      <c r="WOU55" s="35"/>
      <c r="WOV55" s="35"/>
      <c r="WOW55" s="35"/>
      <c r="WOX55" s="35"/>
      <c r="WOY55" s="35"/>
      <c r="WOZ55" s="35"/>
      <c r="WPA55" s="35"/>
      <c r="WPB55" s="35"/>
      <c r="WPC55" s="35"/>
      <c r="WPD55" s="35"/>
      <c r="WPE55" s="35"/>
      <c r="WPF55" s="35"/>
      <c r="WPG55" s="35"/>
      <c r="WPH55" s="35"/>
      <c r="WPI55" s="35"/>
      <c r="WPJ55" s="35"/>
      <c r="WPK55" s="35"/>
      <c r="WPL55" s="35"/>
      <c r="WPM55" s="35"/>
      <c r="WPN55" s="35"/>
      <c r="WPO55" s="35"/>
      <c r="WPP55" s="35"/>
      <c r="WPQ55" s="35"/>
      <c r="WPR55" s="35"/>
      <c r="WPS55" s="35"/>
      <c r="WPT55" s="35"/>
      <c r="WPU55" s="35"/>
      <c r="WPV55" s="35"/>
      <c r="WPW55" s="35"/>
      <c r="WPX55" s="35"/>
      <c r="WPY55" s="35"/>
      <c r="WPZ55" s="35"/>
      <c r="WQA55" s="35"/>
      <c r="WQB55" s="35"/>
      <c r="WQC55" s="35"/>
      <c r="WQD55" s="35"/>
      <c r="WQE55" s="35"/>
      <c r="WQF55" s="35"/>
      <c r="WQG55" s="35"/>
      <c r="WQH55" s="35"/>
      <c r="WQI55" s="35"/>
      <c r="WQJ55" s="35"/>
      <c r="WQK55" s="35"/>
      <c r="WQL55" s="35"/>
      <c r="WQM55" s="35"/>
      <c r="WQN55" s="35"/>
      <c r="WQO55" s="35"/>
      <c r="WQP55" s="35"/>
      <c r="WQQ55" s="35"/>
      <c r="WQR55" s="35"/>
      <c r="WQS55" s="35"/>
      <c r="WQT55" s="35"/>
      <c r="WQU55" s="35"/>
      <c r="WQV55" s="35"/>
      <c r="WQW55" s="35"/>
      <c r="WQX55" s="35"/>
      <c r="WQY55" s="35"/>
      <c r="WQZ55" s="35"/>
      <c r="WRA55" s="35"/>
      <c r="WRB55" s="35"/>
      <c r="WRC55" s="35"/>
      <c r="WRD55" s="35"/>
      <c r="WRE55" s="35"/>
      <c r="WRF55" s="35"/>
      <c r="WRG55" s="35"/>
      <c r="WRH55" s="35"/>
      <c r="WRI55" s="35"/>
      <c r="WRJ55" s="35"/>
      <c r="WRK55" s="35"/>
      <c r="WRL55" s="35"/>
      <c r="WRM55" s="35"/>
      <c r="WRN55" s="35"/>
      <c r="WRO55" s="35"/>
      <c r="WRP55" s="35"/>
      <c r="WRQ55" s="35"/>
      <c r="WRR55" s="35"/>
      <c r="WRS55" s="35"/>
      <c r="WRT55" s="35"/>
      <c r="WRU55" s="35"/>
      <c r="WRV55" s="35"/>
      <c r="WRW55" s="35"/>
      <c r="WRX55" s="35"/>
      <c r="WRY55" s="35"/>
      <c r="WRZ55" s="35"/>
      <c r="WSA55" s="35"/>
      <c r="WSB55" s="35"/>
      <c r="WSC55" s="35"/>
      <c r="WSD55" s="35"/>
      <c r="WSE55" s="35"/>
      <c r="WSF55" s="35"/>
      <c r="WSG55" s="35"/>
      <c r="WSH55" s="35"/>
      <c r="WSI55" s="35"/>
      <c r="WSJ55" s="35"/>
      <c r="WSK55" s="35"/>
      <c r="WSL55" s="35"/>
      <c r="WSM55" s="35"/>
      <c r="WSN55" s="35"/>
      <c r="WSO55" s="35"/>
      <c r="WSP55" s="35"/>
      <c r="WSQ55" s="35"/>
      <c r="WSR55" s="35"/>
      <c r="WSS55" s="35"/>
      <c r="WST55" s="35"/>
      <c r="WSU55" s="35"/>
      <c r="WSV55" s="35"/>
      <c r="WSW55" s="35"/>
      <c r="WSX55" s="35"/>
      <c r="WSY55" s="35"/>
      <c r="WSZ55" s="35"/>
      <c r="WTA55" s="35"/>
      <c r="WTB55" s="35"/>
      <c r="WTC55" s="35"/>
      <c r="WTD55" s="35"/>
      <c r="WTE55" s="35"/>
      <c r="WTF55" s="35"/>
      <c r="WTG55" s="35"/>
      <c r="WTH55" s="35"/>
      <c r="WTI55" s="35"/>
      <c r="WTJ55" s="35"/>
      <c r="WTK55" s="35"/>
      <c r="WTL55" s="35"/>
      <c r="WTM55" s="35"/>
      <c r="WTN55" s="35"/>
      <c r="WTO55" s="35"/>
      <c r="WTP55" s="35"/>
      <c r="WTQ55" s="35"/>
      <c r="WTR55" s="35"/>
      <c r="WTS55" s="35"/>
      <c r="WTT55" s="35"/>
      <c r="WTU55" s="35"/>
      <c r="WTV55" s="35"/>
      <c r="WTW55" s="35"/>
      <c r="WTX55" s="35"/>
      <c r="WTY55" s="35"/>
      <c r="WTZ55" s="35"/>
      <c r="WUA55" s="35"/>
      <c r="WUB55" s="35"/>
      <c r="WUC55" s="35"/>
      <c r="WUD55" s="35"/>
      <c r="WUE55" s="35"/>
      <c r="WUF55" s="35"/>
      <c r="WUG55" s="35"/>
      <c r="WUH55" s="35"/>
      <c r="WUI55" s="35"/>
      <c r="WUJ55" s="35"/>
      <c r="WUK55" s="35"/>
      <c r="WUL55" s="35"/>
      <c r="WUM55" s="35"/>
      <c r="WUN55" s="35"/>
      <c r="WUO55" s="35"/>
      <c r="WUP55" s="35"/>
      <c r="WUQ55" s="35"/>
      <c r="WUR55" s="35"/>
      <c r="WUS55" s="35"/>
      <c r="WUT55" s="35"/>
      <c r="WUU55" s="35"/>
      <c r="WUV55" s="35"/>
      <c r="WUW55" s="35"/>
      <c r="WUX55" s="35"/>
      <c r="WUY55" s="35"/>
      <c r="WUZ55" s="35"/>
      <c r="WVA55" s="35"/>
      <c r="WVB55" s="35"/>
      <c r="WVC55" s="35"/>
      <c r="WVD55" s="35"/>
      <c r="WVE55" s="35"/>
      <c r="WVF55" s="35"/>
      <c r="WVG55" s="35"/>
      <c r="WVH55" s="35"/>
      <c r="WVI55" s="35"/>
      <c r="WVJ55" s="35"/>
      <c r="WVK55" s="35"/>
      <c r="WVL55" s="35"/>
      <c r="WVM55" s="35"/>
      <c r="WVN55" s="35"/>
      <c r="WVO55" s="35"/>
      <c r="WVP55" s="35"/>
      <c r="WVQ55" s="35"/>
      <c r="WVR55" s="35"/>
      <c r="WVS55" s="35"/>
      <c r="WVT55" s="35"/>
      <c r="WVU55" s="35"/>
      <c r="WVV55" s="35"/>
      <c r="WVW55" s="35"/>
      <c r="WVX55" s="35"/>
      <c r="WVY55" s="35"/>
      <c r="WVZ55" s="35"/>
      <c r="WWA55" s="35"/>
      <c r="WWB55" s="35"/>
      <c r="WWC55" s="35"/>
      <c r="WWD55" s="35"/>
      <c r="WWE55" s="35"/>
      <c r="WWF55" s="35"/>
      <c r="WWG55" s="35"/>
      <c r="WWH55" s="35"/>
      <c r="WWI55" s="35"/>
      <c r="WWJ55" s="35"/>
      <c r="WWK55" s="35"/>
      <c r="WWL55" s="35"/>
      <c r="WWM55" s="35"/>
      <c r="WWN55" s="35"/>
      <c r="WWO55" s="35"/>
      <c r="WWP55" s="35"/>
      <c r="WWQ55" s="35"/>
      <c r="WWR55" s="35"/>
      <c r="WWS55" s="35"/>
      <c r="WWT55" s="35"/>
      <c r="WWU55" s="35"/>
      <c r="WWV55" s="35"/>
      <c r="WWW55" s="35"/>
      <c r="WWX55" s="35"/>
      <c r="WWY55" s="35"/>
      <c r="WWZ55" s="35"/>
      <c r="WXA55" s="35"/>
      <c r="WXB55" s="35"/>
      <c r="WXC55" s="35"/>
      <c r="WXD55" s="35"/>
      <c r="WXE55" s="35"/>
      <c r="WXF55" s="35"/>
      <c r="WXG55" s="35"/>
      <c r="WXH55" s="35"/>
      <c r="WXI55" s="35"/>
      <c r="WXJ55" s="35"/>
      <c r="WXK55" s="35"/>
      <c r="WXL55" s="35"/>
      <c r="WXM55" s="35"/>
      <c r="WXN55" s="35"/>
      <c r="WXO55" s="35"/>
      <c r="WXP55" s="35"/>
      <c r="WXQ55" s="35"/>
      <c r="WXR55" s="35"/>
      <c r="WXS55" s="35"/>
      <c r="WXT55" s="35"/>
      <c r="WXU55" s="35"/>
      <c r="WXV55" s="35"/>
      <c r="WXW55" s="35"/>
      <c r="WXX55" s="35"/>
      <c r="WXY55" s="35"/>
      <c r="WXZ55" s="35"/>
      <c r="WYA55" s="35"/>
      <c r="WYB55" s="35"/>
      <c r="WYC55" s="35"/>
      <c r="WYD55" s="35"/>
      <c r="WYE55" s="35"/>
      <c r="WYF55" s="35"/>
      <c r="WYG55" s="35"/>
      <c r="WYH55" s="35"/>
      <c r="WYI55" s="35"/>
      <c r="WYJ55" s="35"/>
      <c r="WYK55" s="35"/>
      <c r="WYL55" s="35"/>
      <c r="WYM55" s="35"/>
      <c r="WYN55" s="35"/>
      <c r="WYO55" s="35"/>
      <c r="WYP55" s="35"/>
      <c r="WYQ55" s="35"/>
      <c r="WYR55" s="35"/>
      <c r="WYS55" s="35"/>
      <c r="WYT55" s="35"/>
      <c r="WYU55" s="35"/>
      <c r="WYV55" s="35"/>
      <c r="WYW55" s="35"/>
      <c r="WYX55" s="35"/>
      <c r="WYY55" s="35"/>
      <c r="WYZ55" s="35"/>
      <c r="WZA55" s="35"/>
      <c r="WZB55" s="35"/>
      <c r="WZC55" s="35"/>
      <c r="WZD55" s="35"/>
      <c r="WZE55" s="35"/>
      <c r="WZF55" s="35"/>
      <c r="WZG55" s="35"/>
      <c r="WZH55" s="35"/>
      <c r="WZI55" s="35"/>
      <c r="WZJ55" s="35"/>
      <c r="WZK55" s="35"/>
      <c r="WZL55" s="35"/>
      <c r="WZM55" s="35"/>
      <c r="WZN55" s="35"/>
      <c r="WZO55" s="35"/>
      <c r="WZP55" s="35"/>
      <c r="WZQ55" s="35"/>
      <c r="WZR55" s="35"/>
      <c r="WZS55" s="35"/>
      <c r="WZT55" s="35"/>
      <c r="WZU55" s="35"/>
      <c r="WZV55" s="35"/>
      <c r="WZW55" s="35"/>
      <c r="WZX55" s="35"/>
      <c r="WZY55" s="35"/>
      <c r="WZZ55" s="35"/>
      <c r="XAA55" s="35"/>
      <c r="XAB55" s="35"/>
      <c r="XAC55" s="35"/>
      <c r="XAD55" s="35"/>
      <c r="XAE55" s="35"/>
      <c r="XAF55" s="35"/>
      <c r="XAG55" s="35"/>
      <c r="XAH55" s="35"/>
      <c r="XAI55" s="35"/>
      <c r="XAJ55" s="35"/>
      <c r="XAK55" s="35"/>
      <c r="XAL55" s="35"/>
      <c r="XAM55" s="35"/>
      <c r="XAN55" s="35"/>
      <c r="XAO55" s="35"/>
      <c r="XAP55" s="35"/>
      <c r="XAQ55" s="35"/>
      <c r="XAR55" s="35"/>
      <c r="XAS55" s="35"/>
      <c r="XAT55" s="35"/>
      <c r="XAU55" s="35"/>
      <c r="XAV55" s="35"/>
      <c r="XAW55" s="35"/>
      <c r="XAX55" s="35"/>
      <c r="XAY55" s="35"/>
      <c r="XAZ55" s="35"/>
      <c r="XBA55" s="35"/>
      <c r="XBB55" s="35"/>
      <c r="XBC55" s="35"/>
      <c r="XBD55" s="35"/>
      <c r="XBE55" s="35"/>
      <c r="XBF55" s="35"/>
      <c r="XBG55" s="35"/>
      <c r="XBH55" s="35"/>
      <c r="XBI55" s="35"/>
      <c r="XBJ55" s="35"/>
      <c r="XBK55" s="35"/>
      <c r="XBL55" s="35"/>
      <c r="XBM55" s="35"/>
      <c r="XBN55" s="35"/>
      <c r="XBO55" s="35"/>
      <c r="XBP55" s="35"/>
      <c r="XBQ55" s="35"/>
      <c r="XBR55" s="35"/>
      <c r="XBS55" s="35"/>
      <c r="XBT55" s="35"/>
      <c r="XBU55" s="35"/>
      <c r="XBV55" s="35"/>
      <c r="XBW55" s="35"/>
      <c r="XBX55" s="35"/>
      <c r="XBY55" s="35"/>
      <c r="XBZ55" s="35"/>
      <c r="XCA55" s="35"/>
      <c r="XCB55" s="35"/>
      <c r="XCC55" s="35"/>
      <c r="XCD55" s="35"/>
      <c r="XCE55" s="35"/>
      <c r="XCF55" s="35"/>
      <c r="XCG55" s="35"/>
      <c r="XCH55" s="35"/>
      <c r="XCI55" s="35"/>
      <c r="XCJ55" s="35"/>
      <c r="XCK55" s="35"/>
      <c r="XCL55" s="35"/>
      <c r="XCM55" s="35"/>
      <c r="XCN55" s="35"/>
      <c r="XCO55" s="35"/>
      <c r="XCP55" s="35"/>
      <c r="XCQ55" s="35"/>
      <c r="XCR55" s="35"/>
      <c r="XCS55" s="35"/>
      <c r="XCT55" s="35"/>
      <c r="XCU55" s="35"/>
      <c r="XCV55" s="35"/>
      <c r="XCW55" s="35"/>
      <c r="XCX55" s="35"/>
      <c r="XCY55" s="35"/>
      <c r="XCZ55" s="35"/>
      <c r="XDA55" s="35"/>
      <c r="XDB55" s="35"/>
      <c r="XDC55" s="35"/>
      <c r="XDD55" s="35"/>
      <c r="XDE55" s="35"/>
      <c r="XDF55" s="35"/>
      <c r="XDG55" s="35"/>
      <c r="XDH55" s="35"/>
      <c r="XDI55" s="35"/>
      <c r="XDJ55" s="35"/>
      <c r="XDK55" s="35"/>
      <c r="XDL55" s="35"/>
      <c r="XDM55" s="35"/>
      <c r="XDN55" s="35"/>
      <c r="XDO55" s="35"/>
      <c r="XDP55" s="35"/>
      <c r="XDQ55" s="35"/>
      <c r="XDR55" s="35"/>
      <c r="XDS55" s="35"/>
      <c r="XDT55" s="35"/>
      <c r="XDU55" s="35"/>
      <c r="XDV55" s="35"/>
      <c r="XDW55" s="35"/>
      <c r="XDX55" s="35"/>
      <c r="XDY55" s="35"/>
      <c r="XDZ55" s="35"/>
      <c r="XEA55" s="35"/>
      <c r="XEB55" s="35"/>
      <c r="XEC55" s="35"/>
      <c r="XED55" s="35"/>
      <c r="XEE55" s="35"/>
      <c r="XEF55" s="35"/>
      <c r="XEG55" s="35"/>
      <c r="XEH55" s="35"/>
      <c r="XEI55" s="35"/>
      <c r="XEJ55" s="35"/>
      <c r="XEK55" s="35"/>
      <c r="XEL55" s="35"/>
      <c r="XEM55" s="35"/>
      <c r="XEN55" s="35"/>
      <c r="XEO55" s="35"/>
      <c r="XEP55" s="35"/>
      <c r="XEQ55" s="35"/>
      <c r="XER55" s="35"/>
      <c r="XES55" s="35"/>
      <c r="XET55" s="35"/>
      <c r="XEU55" s="35"/>
      <c r="XEV55" s="35"/>
      <c r="XEW55" s="35"/>
      <c r="XEX55" s="35"/>
      <c r="XEY55" s="35"/>
      <c r="XEZ55" s="35"/>
      <c r="XFA55" s="35"/>
      <c r="XFB55" s="35"/>
      <c r="XFC55" s="35"/>
    </row>
    <row r="56" spans="1:16383" hidden="1">
      <c r="A56" s="28" t="s">
        <v>82</v>
      </c>
      <c r="B56" s="28" t="s">
        <v>83</v>
      </c>
      <c r="C56" s="28" t="s">
        <v>7</v>
      </c>
      <c r="D56" s="18" t="s">
        <v>8</v>
      </c>
      <c r="E56" s="28" t="s">
        <v>84</v>
      </c>
      <c r="F56" s="28" t="s">
        <v>15</v>
      </c>
      <c r="G56" s="28">
        <v>2347612</v>
      </c>
      <c r="H56" s="18" t="s">
        <v>85</v>
      </c>
      <c r="I56" s="18" t="s">
        <v>86</v>
      </c>
      <c r="J56" s="18" t="s">
        <v>87</v>
      </c>
      <c r="K56" s="18"/>
      <c r="L56" s="18"/>
      <c r="M56" s="18" t="s">
        <v>88</v>
      </c>
      <c r="N56" s="18"/>
      <c r="O56" s="18" t="s">
        <v>89</v>
      </c>
      <c r="P56" s="18" t="s">
        <v>90</v>
      </c>
      <c r="Q56" s="76" t="s">
        <v>91</v>
      </c>
      <c r="R56" s="4" t="s">
        <v>5</v>
      </c>
      <c r="S56" s="169" t="s">
        <v>92</v>
      </c>
      <c r="T56" s="18">
        <v>22</v>
      </c>
      <c r="U56" s="8" t="s">
        <v>87</v>
      </c>
      <c r="V56" s="134">
        <v>46118</v>
      </c>
      <c r="W56" s="134">
        <v>46126</v>
      </c>
      <c r="X56" s="134">
        <v>46127</v>
      </c>
      <c r="Y56" s="134">
        <v>46150</v>
      </c>
      <c r="Z56" s="134"/>
      <c r="AA56" s="134"/>
      <c r="AB56" s="134"/>
      <c r="AC56" s="134"/>
      <c r="AD56" s="134">
        <v>46153</v>
      </c>
      <c r="AE56" s="134">
        <v>46164</v>
      </c>
      <c r="AF56" s="134">
        <v>46168</v>
      </c>
      <c r="AG56" s="134">
        <v>46220</v>
      </c>
      <c r="AH56" s="134">
        <v>46223</v>
      </c>
      <c r="AI56" s="18" t="s">
        <v>93</v>
      </c>
      <c r="AJ56" s="18" t="s">
        <v>93</v>
      </c>
      <c r="AK56" s="18" t="s">
        <v>3</v>
      </c>
      <c r="AL56" s="18">
        <v>2</v>
      </c>
      <c r="AM56" s="18" t="s">
        <v>94</v>
      </c>
      <c r="AN56" s="163" t="s">
        <v>88</v>
      </c>
      <c r="AO56" s="77" t="s">
        <v>95</v>
      </c>
      <c r="AP56" s="77" t="s">
        <v>96</v>
      </c>
      <c r="AQ56" s="77" t="s">
        <v>97</v>
      </c>
      <c r="AR56" s="77" t="s">
        <v>98</v>
      </c>
      <c r="AS56" s="18" t="s">
        <v>99</v>
      </c>
      <c r="AT56" s="18" t="s">
        <v>100</v>
      </c>
      <c r="AU56" s="18" t="s">
        <v>22</v>
      </c>
      <c r="AV56" s="4" t="s">
        <v>101</v>
      </c>
      <c r="AW56" s="18"/>
      <c r="AX56" s="18"/>
      <c r="AY56" s="18"/>
      <c r="AZ56" s="18"/>
      <c r="BA56" s="18"/>
      <c r="BB56" s="18"/>
      <c r="BC56" s="18"/>
      <c r="BD56" s="18"/>
      <c r="BE56" s="18"/>
      <c r="BF56" s="18"/>
      <c r="BG56" s="18"/>
      <c r="BH56" s="7" t="s">
        <v>102</v>
      </c>
      <c r="BI56" s="7" t="s">
        <v>102</v>
      </c>
      <c r="BJ56" s="29" t="s">
        <v>103</v>
      </c>
      <c r="BK56" s="30">
        <v>1</v>
      </c>
      <c r="BL56" s="30">
        <v>2</v>
      </c>
      <c r="BM56" s="30">
        <v>3</v>
      </c>
      <c r="BN56" s="30">
        <v>4</v>
      </c>
      <c r="BO56" s="31" t="s">
        <v>104</v>
      </c>
      <c r="BP56" s="31" t="s">
        <v>104</v>
      </c>
      <c r="BQ56" s="32" t="s">
        <v>105</v>
      </c>
      <c r="BR56" s="32" t="s">
        <v>105</v>
      </c>
      <c r="BS56" s="32" t="s">
        <v>105</v>
      </c>
      <c r="BT56" s="32" t="s">
        <v>105</v>
      </c>
      <c r="BU56" s="32" t="s">
        <v>105</v>
      </c>
      <c r="BV56" s="32" t="s">
        <v>105</v>
      </c>
      <c r="BW56" s="32" t="s">
        <v>105</v>
      </c>
      <c r="BX56" s="32" t="s">
        <v>105</v>
      </c>
      <c r="BY56" s="33" t="s">
        <v>106</v>
      </c>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c r="IQ56" s="18"/>
      <c r="IR56" s="18"/>
      <c r="IS56" s="18"/>
      <c r="IT56" s="18"/>
      <c r="IU56" s="18"/>
      <c r="IV56" s="18"/>
      <c r="IW56" s="18"/>
      <c r="IX56" s="18"/>
      <c r="IY56" s="18"/>
      <c r="IZ56" s="18"/>
      <c r="JA56" s="18"/>
      <c r="JB56" s="18"/>
      <c r="JC56" s="18"/>
      <c r="JD56" s="18"/>
      <c r="JE56" s="18"/>
      <c r="JF56" s="18"/>
      <c r="JG56" s="18"/>
      <c r="JH56" s="18"/>
      <c r="JI56" s="18"/>
      <c r="JJ56" s="18"/>
      <c r="JK56" s="18"/>
      <c r="JL56" s="18"/>
      <c r="JM56" s="18"/>
      <c r="JN56" s="18"/>
      <c r="JO56" s="18"/>
      <c r="JP56" s="18"/>
      <c r="JQ56" s="18"/>
      <c r="JR56" s="18"/>
      <c r="JS56" s="18"/>
      <c r="JT56" s="18"/>
      <c r="JU56" s="18"/>
      <c r="JV56" s="18"/>
      <c r="JW56" s="18"/>
      <c r="JX56" s="18"/>
      <c r="JY56" s="18"/>
      <c r="JZ56" s="18"/>
      <c r="KA56" s="18"/>
      <c r="KB56" s="18"/>
      <c r="KC56" s="18"/>
      <c r="KD56" s="18"/>
      <c r="KE56" s="18"/>
      <c r="KF56" s="18"/>
      <c r="KG56" s="18"/>
      <c r="KH56" s="18"/>
      <c r="KI56" s="18"/>
      <c r="KJ56" s="18"/>
      <c r="KK56" s="18"/>
      <c r="KL56" s="18"/>
      <c r="KM56" s="18"/>
      <c r="KN56" s="18"/>
      <c r="KO56" s="18"/>
      <c r="KP56" s="18"/>
      <c r="KQ56" s="18"/>
      <c r="KR56" s="18"/>
      <c r="KS56" s="18"/>
      <c r="KT56" s="18"/>
      <c r="KU56" s="18"/>
      <c r="KV56" s="18"/>
      <c r="KW56" s="18"/>
      <c r="KX56" s="18"/>
      <c r="KY56" s="18"/>
      <c r="KZ56" s="18"/>
      <c r="LA56" s="18"/>
      <c r="LB56" s="18"/>
      <c r="LC56" s="18"/>
      <c r="LD56" s="18"/>
      <c r="LE56" s="18"/>
      <c r="LF56" s="18"/>
      <c r="LG56" s="18"/>
      <c r="LH56" s="18"/>
      <c r="LI56" s="18"/>
      <c r="LJ56" s="18"/>
      <c r="LK56" s="18"/>
      <c r="LL56" s="18"/>
      <c r="LM56" s="18"/>
      <c r="LN56" s="18"/>
      <c r="LO56" s="18"/>
      <c r="LP56" s="18"/>
      <c r="LQ56" s="18"/>
      <c r="LR56" s="18"/>
      <c r="LS56" s="18"/>
      <c r="LT56" s="18"/>
      <c r="LU56" s="18"/>
      <c r="LV56" s="18"/>
      <c r="LW56" s="18"/>
      <c r="LX56" s="18"/>
      <c r="LY56" s="18"/>
      <c r="LZ56" s="18"/>
      <c r="MA56" s="18"/>
      <c r="MB56" s="18"/>
      <c r="MC56" s="18"/>
      <c r="MD56" s="18"/>
      <c r="ME56" s="18"/>
      <c r="MF56" s="18"/>
      <c r="MG56" s="18"/>
      <c r="MH56" s="18"/>
      <c r="MI56" s="18"/>
      <c r="MJ56" s="18"/>
      <c r="MK56" s="18"/>
      <c r="ML56" s="18"/>
      <c r="MM56" s="18"/>
      <c r="MN56" s="18"/>
      <c r="MO56" s="18"/>
      <c r="MP56" s="18"/>
      <c r="MQ56" s="18"/>
      <c r="MR56" s="18"/>
      <c r="MS56" s="18"/>
      <c r="MT56" s="18"/>
      <c r="MU56" s="18"/>
      <c r="MV56" s="18"/>
      <c r="MW56" s="18"/>
      <c r="MX56" s="18"/>
      <c r="MY56" s="18"/>
      <c r="MZ56" s="18"/>
      <c r="NA56" s="18"/>
      <c r="NB56" s="18"/>
      <c r="NC56" s="18"/>
      <c r="ND56" s="18"/>
      <c r="NE56" s="18"/>
      <c r="NF56" s="18"/>
      <c r="NG56" s="18"/>
      <c r="NH56" s="18"/>
      <c r="NI56" s="18"/>
      <c r="NJ56" s="18"/>
      <c r="NK56" s="18"/>
      <c r="NL56" s="18"/>
      <c r="NM56" s="18"/>
      <c r="NN56" s="18"/>
      <c r="NO56" s="18"/>
      <c r="NP56" s="18"/>
      <c r="NQ56" s="18"/>
      <c r="NR56" s="18"/>
      <c r="NS56" s="18"/>
      <c r="NT56" s="18"/>
      <c r="NU56" s="18"/>
      <c r="NV56" s="18"/>
      <c r="NW56" s="18"/>
      <c r="NX56" s="18"/>
      <c r="NY56" s="18"/>
      <c r="NZ56" s="18"/>
      <c r="OA56" s="18"/>
      <c r="OB56" s="18"/>
      <c r="OC56" s="18"/>
      <c r="OD56" s="18"/>
      <c r="OE56" s="18"/>
      <c r="OF56" s="18"/>
      <c r="OG56" s="18"/>
      <c r="OH56" s="18"/>
      <c r="OI56" s="18"/>
      <c r="OJ56" s="18"/>
      <c r="OK56" s="18"/>
      <c r="OL56" s="18"/>
      <c r="OM56" s="18"/>
      <c r="ON56" s="18"/>
      <c r="OO56" s="18"/>
      <c r="OP56" s="18"/>
      <c r="OQ56" s="18"/>
      <c r="OR56" s="18"/>
      <c r="OS56" s="18"/>
      <c r="OT56" s="18"/>
      <c r="OU56" s="18"/>
      <c r="OV56" s="18"/>
      <c r="OW56" s="18"/>
      <c r="OX56" s="18"/>
      <c r="OY56" s="18"/>
      <c r="OZ56" s="18"/>
      <c r="PA56" s="18"/>
      <c r="PB56" s="18"/>
      <c r="PC56" s="18"/>
      <c r="PD56" s="18"/>
      <c r="PE56" s="18"/>
      <c r="PF56" s="18"/>
      <c r="PG56" s="18"/>
      <c r="PH56" s="18"/>
      <c r="PI56" s="18"/>
      <c r="PJ56" s="18"/>
      <c r="PK56" s="18"/>
      <c r="PL56" s="18"/>
      <c r="PM56" s="18"/>
      <c r="PN56" s="18"/>
      <c r="PO56" s="18"/>
      <c r="PP56" s="18"/>
      <c r="PQ56" s="18"/>
      <c r="PR56" s="18"/>
      <c r="PS56" s="18"/>
      <c r="PT56" s="18"/>
      <c r="PU56" s="18"/>
      <c r="PV56" s="18"/>
      <c r="PW56" s="18"/>
      <c r="PX56" s="18"/>
      <c r="PY56" s="18"/>
      <c r="PZ56" s="18"/>
      <c r="QA56" s="18"/>
      <c r="QB56" s="18"/>
      <c r="QC56" s="18"/>
      <c r="QD56" s="18"/>
      <c r="QE56" s="18"/>
      <c r="QF56" s="18"/>
      <c r="QG56" s="18"/>
      <c r="QH56" s="18"/>
      <c r="QI56" s="18"/>
      <c r="QJ56" s="18"/>
      <c r="QK56" s="18"/>
      <c r="QL56" s="18"/>
      <c r="QM56" s="18"/>
      <c r="QN56" s="18"/>
      <c r="QO56" s="18"/>
      <c r="QP56" s="18"/>
      <c r="QQ56" s="18"/>
      <c r="QR56" s="18"/>
      <c r="QS56" s="18"/>
      <c r="QT56" s="18"/>
      <c r="QU56" s="18"/>
      <c r="QV56" s="18"/>
      <c r="QW56" s="18"/>
      <c r="QX56" s="18"/>
      <c r="QY56" s="18"/>
      <c r="QZ56" s="18"/>
      <c r="RA56" s="18"/>
      <c r="RB56" s="18"/>
      <c r="RC56" s="18"/>
      <c r="RD56" s="18"/>
      <c r="RE56" s="18"/>
      <c r="RF56" s="18"/>
      <c r="RG56" s="18"/>
      <c r="RH56" s="18"/>
      <c r="RI56" s="18"/>
      <c r="RJ56" s="18"/>
      <c r="RK56" s="18"/>
      <c r="RL56" s="18"/>
      <c r="RM56" s="18"/>
      <c r="RN56" s="18"/>
      <c r="RO56" s="18"/>
      <c r="RP56" s="18"/>
      <c r="RQ56" s="18"/>
      <c r="RR56" s="18"/>
      <c r="RS56" s="18"/>
      <c r="RT56" s="18"/>
      <c r="RU56" s="18"/>
      <c r="RV56" s="18"/>
      <c r="RW56" s="18"/>
      <c r="RX56" s="18"/>
      <c r="RY56" s="18"/>
      <c r="RZ56" s="18"/>
      <c r="SA56" s="18"/>
      <c r="SB56" s="18"/>
      <c r="SC56" s="18"/>
      <c r="SD56" s="18"/>
      <c r="SE56" s="18"/>
      <c r="SF56" s="18"/>
      <c r="SG56" s="18"/>
      <c r="SH56" s="18"/>
      <c r="SI56" s="18"/>
      <c r="SJ56" s="18"/>
      <c r="SK56" s="18"/>
      <c r="SL56" s="18"/>
      <c r="SM56" s="18"/>
      <c r="SN56" s="18"/>
      <c r="SO56" s="18"/>
      <c r="SP56" s="18"/>
      <c r="SQ56" s="18"/>
      <c r="SR56" s="18"/>
      <c r="SS56" s="18"/>
      <c r="ST56" s="18"/>
      <c r="SU56" s="18"/>
      <c r="SV56" s="18"/>
      <c r="SW56" s="18"/>
      <c r="SX56" s="18"/>
      <c r="SY56" s="18"/>
      <c r="SZ56" s="18"/>
      <c r="TA56" s="18"/>
      <c r="TB56" s="18"/>
      <c r="TC56" s="18"/>
      <c r="TD56" s="18"/>
      <c r="TE56" s="18"/>
      <c r="TF56" s="18"/>
      <c r="TG56" s="18"/>
      <c r="TH56" s="18"/>
      <c r="TI56" s="18"/>
      <c r="TJ56" s="18"/>
      <c r="TK56" s="18"/>
      <c r="TL56" s="18"/>
      <c r="TM56" s="18"/>
      <c r="TN56" s="18"/>
      <c r="TO56" s="18"/>
      <c r="TP56" s="18"/>
      <c r="TQ56" s="18"/>
      <c r="TR56" s="18"/>
      <c r="TS56" s="18"/>
      <c r="TT56" s="18"/>
      <c r="TU56" s="18"/>
      <c r="TV56" s="18"/>
      <c r="TW56" s="18"/>
      <c r="TX56" s="18"/>
      <c r="TY56" s="18"/>
      <c r="TZ56" s="18"/>
      <c r="UA56" s="18"/>
      <c r="UB56" s="18"/>
      <c r="UC56" s="18"/>
      <c r="UD56" s="18"/>
      <c r="UE56" s="18"/>
      <c r="UF56" s="18"/>
      <c r="UG56" s="18"/>
      <c r="UH56" s="18"/>
      <c r="UI56" s="18"/>
      <c r="UJ56" s="18"/>
      <c r="UK56" s="18"/>
      <c r="UL56" s="18"/>
      <c r="UM56" s="18"/>
      <c r="UN56" s="18"/>
      <c r="UO56" s="18"/>
      <c r="UP56" s="18"/>
      <c r="UQ56" s="18"/>
      <c r="UR56" s="18"/>
      <c r="US56" s="18"/>
      <c r="UT56" s="18"/>
      <c r="UU56" s="18"/>
      <c r="UV56" s="18"/>
      <c r="UW56" s="18"/>
      <c r="UX56" s="18"/>
      <c r="UY56" s="18"/>
      <c r="UZ56" s="18"/>
      <c r="VA56" s="18"/>
      <c r="VB56" s="18"/>
      <c r="VC56" s="18"/>
      <c r="VD56" s="18"/>
      <c r="VE56" s="18"/>
      <c r="VF56" s="18"/>
      <c r="VG56" s="18"/>
      <c r="VH56" s="18"/>
      <c r="VI56" s="18"/>
      <c r="VJ56" s="18"/>
      <c r="VK56" s="18"/>
      <c r="VL56" s="18"/>
      <c r="VM56" s="18"/>
      <c r="VN56" s="18"/>
      <c r="VO56" s="18"/>
      <c r="VP56" s="18"/>
      <c r="VQ56" s="18"/>
      <c r="VR56" s="18"/>
      <c r="VS56" s="18"/>
      <c r="VT56" s="18"/>
      <c r="VU56" s="18"/>
      <c r="VV56" s="18"/>
      <c r="VW56" s="18"/>
      <c r="VX56" s="18"/>
      <c r="VY56" s="18"/>
      <c r="VZ56" s="18"/>
      <c r="WA56" s="18"/>
      <c r="WB56" s="18"/>
      <c r="WC56" s="18"/>
      <c r="WD56" s="18"/>
      <c r="WE56" s="18"/>
      <c r="WF56" s="18"/>
      <c r="WG56" s="18"/>
      <c r="WH56" s="18"/>
      <c r="WI56" s="18"/>
      <c r="WJ56" s="18"/>
      <c r="WK56" s="18"/>
      <c r="WL56" s="18"/>
      <c r="WM56" s="18"/>
      <c r="WN56" s="18"/>
      <c r="WO56" s="18"/>
      <c r="WP56" s="18"/>
      <c r="WQ56" s="18"/>
      <c r="WR56" s="18"/>
      <c r="WS56" s="18"/>
      <c r="WT56" s="18"/>
      <c r="WU56" s="18"/>
      <c r="WV56" s="18"/>
      <c r="WW56" s="18"/>
      <c r="WX56" s="18"/>
      <c r="WY56" s="18"/>
      <c r="WZ56" s="18"/>
      <c r="XA56" s="18"/>
      <c r="XB56" s="18"/>
      <c r="XC56" s="18"/>
      <c r="XD56" s="18"/>
      <c r="XE56" s="18"/>
      <c r="XF56" s="18"/>
      <c r="XG56" s="18"/>
      <c r="XH56" s="18"/>
      <c r="XI56" s="18"/>
      <c r="XJ56" s="18"/>
      <c r="XK56" s="18"/>
      <c r="XL56" s="18"/>
      <c r="XM56" s="18"/>
      <c r="XN56" s="18"/>
      <c r="XO56" s="18"/>
      <c r="XP56" s="18"/>
      <c r="XQ56" s="18"/>
      <c r="XR56" s="18"/>
      <c r="XS56" s="18"/>
      <c r="XT56" s="18"/>
      <c r="XU56" s="18"/>
      <c r="XV56" s="18"/>
      <c r="XW56" s="18"/>
      <c r="XX56" s="18"/>
      <c r="XY56" s="18"/>
      <c r="XZ56" s="18"/>
      <c r="YA56" s="18"/>
      <c r="YB56" s="18"/>
      <c r="YC56" s="18"/>
      <c r="YD56" s="18"/>
      <c r="YE56" s="18"/>
      <c r="YF56" s="18"/>
      <c r="YG56" s="18"/>
      <c r="YH56" s="18"/>
      <c r="YI56" s="18"/>
      <c r="YJ56" s="18"/>
      <c r="YK56" s="18"/>
      <c r="YL56" s="18"/>
      <c r="YM56" s="18"/>
      <c r="YN56" s="18"/>
      <c r="YO56" s="18"/>
      <c r="YP56" s="18"/>
      <c r="YQ56" s="18"/>
      <c r="YR56" s="18"/>
      <c r="YS56" s="18"/>
      <c r="YT56" s="18"/>
      <c r="YU56" s="18"/>
      <c r="YV56" s="18"/>
      <c r="YW56" s="18"/>
      <c r="YX56" s="18"/>
      <c r="YY56" s="18"/>
      <c r="YZ56" s="18"/>
      <c r="ZA56" s="18"/>
      <c r="ZB56" s="18"/>
      <c r="ZC56" s="18"/>
      <c r="ZD56" s="18"/>
      <c r="ZE56" s="18"/>
      <c r="ZF56" s="18"/>
      <c r="ZG56" s="18"/>
      <c r="ZH56" s="18"/>
      <c r="ZI56" s="18"/>
      <c r="ZJ56" s="18"/>
      <c r="ZK56" s="18"/>
      <c r="ZL56" s="18"/>
      <c r="ZM56" s="18"/>
      <c r="ZN56" s="18"/>
      <c r="ZO56" s="18"/>
      <c r="ZP56" s="18"/>
      <c r="ZQ56" s="18"/>
      <c r="ZR56" s="18"/>
      <c r="ZS56" s="18"/>
      <c r="ZT56" s="18"/>
      <c r="ZU56" s="18"/>
      <c r="ZV56" s="18"/>
      <c r="ZW56" s="18"/>
      <c r="ZX56" s="18"/>
      <c r="ZY56" s="18"/>
      <c r="ZZ56" s="18"/>
      <c r="AAA56" s="18"/>
      <c r="AAB56" s="18"/>
      <c r="AAC56" s="18"/>
      <c r="AAD56" s="18"/>
      <c r="AAE56" s="18"/>
      <c r="AAF56" s="18"/>
      <c r="AAG56" s="18"/>
      <c r="AAH56" s="18"/>
      <c r="AAI56" s="18"/>
      <c r="AAJ56" s="18"/>
      <c r="AAK56" s="18"/>
      <c r="AAL56" s="18"/>
      <c r="AAM56" s="18"/>
      <c r="AAN56" s="18"/>
      <c r="AAO56" s="18"/>
      <c r="AAP56" s="18"/>
      <c r="AAQ56" s="18"/>
      <c r="AAR56" s="18"/>
      <c r="AAS56" s="18"/>
      <c r="AAT56" s="18"/>
      <c r="AAU56" s="18"/>
      <c r="AAV56" s="18"/>
      <c r="AAW56" s="18"/>
      <c r="AAX56" s="18"/>
      <c r="AAY56" s="18"/>
      <c r="AAZ56" s="18"/>
      <c r="ABA56" s="18"/>
      <c r="ABB56" s="18"/>
      <c r="ABC56" s="18"/>
      <c r="ABD56" s="18"/>
      <c r="ABE56" s="18"/>
      <c r="ABF56" s="18"/>
      <c r="ABG56" s="18"/>
      <c r="ABH56" s="18"/>
      <c r="ABI56" s="18"/>
      <c r="ABJ56" s="18"/>
      <c r="ABK56" s="18"/>
      <c r="ABL56" s="18"/>
      <c r="ABM56" s="18"/>
      <c r="ABN56" s="18"/>
      <c r="ABO56" s="18"/>
      <c r="ABP56" s="18"/>
      <c r="ABQ56" s="18"/>
      <c r="ABR56" s="18"/>
      <c r="ABS56" s="18"/>
      <c r="ABT56" s="18"/>
      <c r="ABU56" s="18"/>
      <c r="ABV56" s="18"/>
      <c r="ABW56" s="18"/>
      <c r="ABX56" s="18"/>
      <c r="ABY56" s="18"/>
      <c r="ABZ56" s="18"/>
      <c r="ACA56" s="18"/>
      <c r="ACB56" s="18"/>
      <c r="ACC56" s="18"/>
      <c r="ACD56" s="18"/>
      <c r="ACE56" s="18"/>
      <c r="ACF56" s="18"/>
      <c r="ACG56" s="18"/>
      <c r="ACH56" s="18"/>
      <c r="ACI56" s="18"/>
      <c r="ACJ56" s="18"/>
      <c r="ACK56" s="18"/>
      <c r="ACL56" s="18"/>
      <c r="ACM56" s="18"/>
      <c r="ACN56" s="18"/>
      <c r="ACO56" s="18"/>
      <c r="ACP56" s="18"/>
      <c r="ACQ56" s="18"/>
      <c r="ACR56" s="18"/>
      <c r="ACS56" s="18"/>
      <c r="ACT56" s="18"/>
      <c r="ACU56" s="18"/>
      <c r="ACV56" s="18"/>
      <c r="ACW56" s="18"/>
      <c r="ACX56" s="18"/>
      <c r="ACY56" s="18"/>
      <c r="ACZ56" s="18"/>
      <c r="ADA56" s="18"/>
      <c r="ADB56" s="18"/>
      <c r="ADC56" s="18"/>
      <c r="ADD56" s="18"/>
      <c r="ADE56" s="18"/>
      <c r="ADF56" s="18"/>
      <c r="ADG56" s="18"/>
      <c r="ADH56" s="18"/>
      <c r="ADI56" s="18"/>
      <c r="ADJ56" s="18"/>
      <c r="ADK56" s="18"/>
      <c r="ADL56" s="18"/>
      <c r="ADM56" s="18"/>
      <c r="ADN56" s="18"/>
      <c r="ADO56" s="18"/>
      <c r="ADP56" s="18"/>
      <c r="ADQ56" s="18"/>
      <c r="ADR56" s="18"/>
      <c r="ADS56" s="18"/>
      <c r="ADT56" s="18"/>
      <c r="ADU56" s="18"/>
      <c r="ADV56" s="18"/>
      <c r="ADW56" s="18"/>
      <c r="ADX56" s="18"/>
      <c r="ADY56" s="18"/>
      <c r="ADZ56" s="18"/>
      <c r="AEA56" s="18"/>
      <c r="AEB56" s="18"/>
      <c r="AEC56" s="18"/>
      <c r="AED56" s="18"/>
      <c r="AEE56" s="18"/>
      <c r="AEF56" s="18"/>
      <c r="AEG56" s="18"/>
      <c r="AEH56" s="18"/>
      <c r="AEI56" s="18"/>
      <c r="AEJ56" s="18"/>
      <c r="AEK56" s="18"/>
      <c r="AEL56" s="18"/>
      <c r="AEM56" s="18"/>
      <c r="AEN56" s="18"/>
      <c r="AEO56" s="18"/>
      <c r="AEP56" s="18"/>
      <c r="AEQ56" s="18"/>
      <c r="AER56" s="18"/>
      <c r="AES56" s="18"/>
      <c r="AET56" s="18"/>
      <c r="AEU56" s="18"/>
      <c r="AEV56" s="18"/>
      <c r="AEW56" s="18"/>
      <c r="AEX56" s="18"/>
      <c r="AEY56" s="18"/>
      <c r="AEZ56" s="18"/>
      <c r="AFA56" s="18"/>
      <c r="AFB56" s="18"/>
      <c r="AFC56" s="18"/>
      <c r="AFD56" s="18"/>
      <c r="AFE56" s="18"/>
      <c r="AFF56" s="18"/>
      <c r="AFG56" s="18"/>
      <c r="AFH56" s="18"/>
      <c r="AFI56" s="18"/>
      <c r="AFJ56" s="18"/>
      <c r="AFK56" s="18"/>
      <c r="AFL56" s="18"/>
      <c r="AFM56" s="18"/>
      <c r="AFN56" s="18"/>
      <c r="AFO56" s="18"/>
      <c r="AFP56" s="18"/>
      <c r="AFQ56" s="18"/>
      <c r="AFR56" s="18"/>
      <c r="AFS56" s="18"/>
      <c r="AFT56" s="18"/>
      <c r="AFU56" s="18"/>
      <c r="AFV56" s="18"/>
      <c r="AFW56" s="18"/>
      <c r="AFX56" s="18"/>
      <c r="AFY56" s="18"/>
      <c r="AFZ56" s="18"/>
      <c r="AGA56" s="18"/>
      <c r="AGB56" s="18"/>
      <c r="AGC56" s="18"/>
      <c r="AGD56" s="18"/>
      <c r="AGE56" s="18"/>
      <c r="AGF56" s="18"/>
      <c r="AGG56" s="18"/>
      <c r="AGH56" s="18"/>
      <c r="AGI56" s="18"/>
      <c r="AGJ56" s="18"/>
      <c r="AGK56" s="18"/>
      <c r="AGL56" s="18"/>
      <c r="AGM56" s="18"/>
      <c r="AGN56" s="18"/>
      <c r="AGO56" s="18"/>
      <c r="AGP56" s="18"/>
      <c r="AGQ56" s="18"/>
      <c r="AGR56" s="18"/>
      <c r="AGS56" s="18"/>
      <c r="AGT56" s="18"/>
      <c r="AGU56" s="18"/>
      <c r="AGV56" s="18"/>
      <c r="AGW56" s="18"/>
      <c r="AGX56" s="18"/>
      <c r="AGY56" s="18"/>
      <c r="AGZ56" s="18"/>
      <c r="AHA56" s="18"/>
      <c r="AHB56" s="18"/>
      <c r="AHC56" s="18"/>
      <c r="AHD56" s="18"/>
      <c r="AHE56" s="18"/>
      <c r="AHF56" s="18"/>
      <c r="AHG56" s="18"/>
      <c r="AHH56" s="18"/>
      <c r="AHI56" s="18"/>
      <c r="AHJ56" s="18"/>
      <c r="AHK56" s="18"/>
      <c r="AHL56" s="18"/>
      <c r="AHM56" s="18"/>
      <c r="AHN56" s="18"/>
      <c r="AHO56" s="18"/>
      <c r="AHP56" s="18"/>
      <c r="AHQ56" s="18"/>
      <c r="AHR56" s="18"/>
      <c r="AHS56" s="18"/>
      <c r="AHT56" s="18"/>
      <c r="AHU56" s="18"/>
      <c r="AHV56" s="18"/>
      <c r="AHW56" s="18"/>
      <c r="AHX56" s="18"/>
      <c r="AHY56" s="18"/>
      <c r="AHZ56" s="18"/>
      <c r="AIA56" s="18"/>
      <c r="AIB56" s="18"/>
      <c r="AIC56" s="18"/>
      <c r="AID56" s="18"/>
      <c r="AIE56" s="18"/>
      <c r="AIF56" s="18"/>
      <c r="AIG56" s="18"/>
      <c r="AIH56" s="18"/>
      <c r="AII56" s="18"/>
      <c r="AIJ56" s="18"/>
      <c r="AIK56" s="18"/>
      <c r="AIL56" s="18"/>
      <c r="AIM56" s="18"/>
      <c r="AIN56" s="18"/>
      <c r="AIO56" s="18"/>
      <c r="AIP56" s="18"/>
      <c r="AIQ56" s="18"/>
      <c r="AIR56" s="18"/>
      <c r="AIS56" s="18"/>
      <c r="AIT56" s="18"/>
      <c r="AIU56" s="18"/>
      <c r="AIV56" s="18"/>
      <c r="AIW56" s="18"/>
      <c r="AIX56" s="18"/>
      <c r="AIY56" s="18"/>
      <c r="AIZ56" s="18"/>
      <c r="AJA56" s="18"/>
      <c r="AJB56" s="18"/>
      <c r="AJC56" s="18"/>
      <c r="AJD56" s="18"/>
      <c r="AJE56" s="18"/>
      <c r="AJF56" s="18"/>
      <c r="AJG56" s="18"/>
      <c r="AJH56" s="18"/>
      <c r="AJI56" s="18"/>
      <c r="AJJ56" s="18"/>
      <c r="AJK56" s="18"/>
      <c r="AJL56" s="18"/>
      <c r="AJM56" s="18"/>
      <c r="AJN56" s="18"/>
      <c r="AJO56" s="18"/>
      <c r="AJP56" s="18"/>
      <c r="AJQ56" s="18"/>
      <c r="AJR56" s="18"/>
      <c r="AJS56" s="18"/>
      <c r="AJT56" s="18"/>
      <c r="AJU56" s="18"/>
      <c r="AJV56" s="18"/>
      <c r="AJW56" s="18"/>
      <c r="AJX56" s="18"/>
      <c r="AJY56" s="18"/>
      <c r="AJZ56" s="18"/>
      <c r="AKA56" s="18"/>
      <c r="AKB56" s="18"/>
      <c r="AKC56" s="18"/>
      <c r="AKD56" s="18"/>
      <c r="AKE56" s="18"/>
      <c r="AKF56" s="18"/>
      <c r="AKG56" s="18"/>
      <c r="AKH56" s="18"/>
      <c r="AKI56" s="18"/>
      <c r="AKJ56" s="18"/>
      <c r="AKK56" s="18"/>
      <c r="AKL56" s="18"/>
      <c r="AKM56" s="18"/>
      <c r="AKN56" s="18"/>
      <c r="AKO56" s="18"/>
      <c r="AKP56" s="18"/>
      <c r="AKQ56" s="18"/>
      <c r="AKR56" s="18"/>
      <c r="AKS56" s="18"/>
      <c r="AKT56" s="18"/>
      <c r="AKU56" s="18"/>
      <c r="AKV56" s="18"/>
      <c r="AKW56" s="18"/>
      <c r="AKX56" s="18"/>
      <c r="AKY56" s="18"/>
      <c r="AKZ56" s="18"/>
      <c r="ALA56" s="18"/>
      <c r="ALB56" s="18"/>
      <c r="ALC56" s="18"/>
      <c r="ALD56" s="18"/>
      <c r="ALE56" s="18"/>
      <c r="ALF56" s="18"/>
      <c r="ALG56" s="18"/>
      <c r="ALH56" s="18"/>
      <c r="ALI56" s="18"/>
      <c r="ALJ56" s="18"/>
      <c r="ALK56" s="18"/>
      <c r="ALL56" s="18"/>
      <c r="ALM56" s="18"/>
      <c r="ALN56" s="18"/>
      <c r="ALO56" s="18"/>
      <c r="ALP56" s="18"/>
      <c r="ALQ56" s="18"/>
      <c r="ALR56" s="18"/>
      <c r="ALS56" s="18"/>
      <c r="ALT56" s="18"/>
      <c r="ALU56" s="18"/>
      <c r="ALV56" s="18"/>
      <c r="ALW56" s="18"/>
      <c r="ALX56" s="18"/>
      <c r="ALY56" s="18"/>
      <c r="ALZ56" s="18"/>
      <c r="AMA56" s="18"/>
      <c r="AMB56" s="18"/>
      <c r="AMC56" s="18"/>
      <c r="AMD56" s="18"/>
      <c r="AME56" s="18"/>
      <c r="AMF56" s="18"/>
      <c r="AMG56" s="18"/>
      <c r="AMH56" s="18"/>
      <c r="AMI56" s="18"/>
      <c r="AMJ56" s="18"/>
      <c r="AMK56" s="18"/>
      <c r="AML56" s="18"/>
      <c r="AMM56" s="18"/>
      <c r="AMN56" s="18"/>
      <c r="AMO56" s="18"/>
      <c r="AMP56" s="18"/>
      <c r="AMQ56" s="18"/>
      <c r="AMR56" s="18"/>
      <c r="AMS56" s="18"/>
      <c r="AMT56" s="18"/>
      <c r="AMU56" s="18"/>
      <c r="AMV56" s="18"/>
      <c r="AMW56" s="18"/>
      <c r="AMX56" s="18"/>
      <c r="AMY56" s="18"/>
      <c r="AMZ56" s="18"/>
      <c r="ANA56" s="18"/>
      <c r="ANB56" s="18"/>
      <c r="ANC56" s="18"/>
      <c r="AND56" s="18"/>
      <c r="ANE56" s="18"/>
      <c r="ANF56" s="18"/>
      <c r="ANG56" s="18"/>
      <c r="ANH56" s="18"/>
      <c r="ANI56" s="18"/>
      <c r="ANJ56" s="18"/>
      <c r="ANK56" s="18"/>
      <c r="ANL56" s="18"/>
      <c r="ANM56" s="18"/>
      <c r="ANN56" s="18"/>
      <c r="ANO56" s="18"/>
      <c r="ANP56" s="18"/>
      <c r="ANQ56" s="18"/>
      <c r="ANR56" s="18"/>
      <c r="ANS56" s="18"/>
      <c r="ANT56" s="18"/>
      <c r="ANU56" s="18"/>
      <c r="ANV56" s="18"/>
      <c r="ANW56" s="18"/>
      <c r="ANX56" s="18"/>
      <c r="ANY56" s="18"/>
      <c r="ANZ56" s="18"/>
      <c r="AOA56" s="18"/>
      <c r="AOB56" s="18"/>
      <c r="AOC56" s="18"/>
      <c r="AOD56" s="18"/>
      <c r="AOE56" s="18"/>
      <c r="AOF56" s="18"/>
      <c r="AOG56" s="18"/>
      <c r="AOH56" s="18"/>
      <c r="AOI56" s="18"/>
      <c r="AOJ56" s="18"/>
      <c r="AOK56" s="18"/>
      <c r="AOL56" s="18"/>
      <c r="AOM56" s="18"/>
      <c r="AON56" s="18"/>
      <c r="AOO56" s="18"/>
      <c r="AOP56" s="18"/>
      <c r="AOQ56" s="18"/>
      <c r="AOR56" s="18"/>
      <c r="AOS56" s="18"/>
      <c r="AOT56" s="18"/>
      <c r="AOU56" s="18"/>
      <c r="AOV56" s="18"/>
      <c r="AOW56" s="18"/>
      <c r="AOX56" s="18"/>
      <c r="AOY56" s="18"/>
      <c r="AOZ56" s="18"/>
      <c r="APA56" s="18"/>
      <c r="APB56" s="18"/>
      <c r="APC56" s="18"/>
      <c r="APD56" s="18"/>
      <c r="APE56" s="18"/>
      <c r="APF56" s="18"/>
      <c r="APG56" s="18"/>
      <c r="APH56" s="18"/>
      <c r="API56" s="18"/>
      <c r="APJ56" s="18"/>
      <c r="APK56" s="18"/>
      <c r="APL56" s="18"/>
      <c r="APM56" s="18"/>
      <c r="APN56" s="18"/>
      <c r="APO56" s="18"/>
      <c r="APP56" s="18"/>
      <c r="APQ56" s="18"/>
      <c r="APR56" s="18"/>
      <c r="APS56" s="18"/>
      <c r="APT56" s="18"/>
      <c r="APU56" s="18"/>
      <c r="APV56" s="18"/>
      <c r="APW56" s="18"/>
      <c r="APX56" s="18"/>
      <c r="APY56" s="18"/>
      <c r="APZ56" s="18"/>
      <c r="AQA56" s="18"/>
      <c r="AQB56" s="18"/>
      <c r="AQC56" s="18"/>
      <c r="AQD56" s="18"/>
      <c r="AQE56" s="18"/>
      <c r="AQF56" s="18"/>
      <c r="AQG56" s="18"/>
      <c r="AQH56" s="18"/>
      <c r="AQI56" s="18"/>
      <c r="AQJ56" s="18"/>
      <c r="AQK56" s="18"/>
      <c r="AQL56" s="18"/>
      <c r="AQM56" s="18"/>
      <c r="AQN56" s="18"/>
      <c r="AQO56" s="18"/>
      <c r="AQP56" s="18"/>
      <c r="AQQ56" s="18"/>
      <c r="AQR56" s="18"/>
      <c r="AQS56" s="18"/>
      <c r="AQT56" s="18"/>
      <c r="AQU56" s="18"/>
      <c r="AQV56" s="18"/>
      <c r="AQW56" s="18"/>
      <c r="AQX56" s="18"/>
      <c r="AQY56" s="18"/>
      <c r="AQZ56" s="18"/>
      <c r="ARA56" s="18"/>
      <c r="ARB56" s="18"/>
      <c r="ARC56" s="18"/>
      <c r="ARD56" s="18"/>
      <c r="ARE56" s="18"/>
      <c r="ARF56" s="18"/>
      <c r="ARG56" s="18"/>
      <c r="ARH56" s="18"/>
      <c r="ARI56" s="18"/>
      <c r="ARJ56" s="18"/>
      <c r="ARK56" s="18"/>
      <c r="ARL56" s="18"/>
      <c r="ARM56" s="18"/>
      <c r="ARN56" s="18"/>
      <c r="ARO56" s="18"/>
      <c r="ARP56" s="18"/>
      <c r="ARQ56" s="18"/>
      <c r="ARR56" s="18"/>
      <c r="ARS56" s="18"/>
      <c r="ART56" s="18"/>
      <c r="ARU56" s="18"/>
      <c r="ARV56" s="18"/>
      <c r="ARW56" s="18"/>
      <c r="ARX56" s="18"/>
      <c r="ARY56" s="18"/>
      <c r="ARZ56" s="18"/>
      <c r="ASA56" s="18"/>
      <c r="ASB56" s="18"/>
      <c r="ASC56" s="18"/>
      <c r="ASD56" s="18"/>
      <c r="ASE56" s="18"/>
      <c r="ASF56" s="18"/>
      <c r="ASG56" s="18"/>
      <c r="ASH56" s="18"/>
      <c r="ASI56" s="18"/>
      <c r="ASJ56" s="18"/>
      <c r="ASK56" s="18"/>
      <c r="ASL56" s="18"/>
      <c r="ASM56" s="18"/>
      <c r="ASN56" s="18"/>
      <c r="ASO56" s="18"/>
      <c r="ASP56" s="18"/>
      <c r="ASQ56" s="18"/>
      <c r="ASR56" s="18"/>
      <c r="ASS56" s="18"/>
      <c r="AST56" s="18"/>
      <c r="ASU56" s="18"/>
      <c r="ASV56" s="18"/>
      <c r="ASW56" s="18"/>
      <c r="ASX56" s="18"/>
      <c r="ASY56" s="18"/>
      <c r="ASZ56" s="18"/>
      <c r="ATA56" s="18"/>
      <c r="ATB56" s="18"/>
      <c r="ATC56" s="18"/>
      <c r="ATD56" s="18"/>
      <c r="ATE56" s="18"/>
      <c r="ATF56" s="18"/>
      <c r="ATG56" s="18"/>
      <c r="ATH56" s="18"/>
      <c r="ATI56" s="18"/>
      <c r="ATJ56" s="18"/>
      <c r="ATK56" s="18"/>
      <c r="ATL56" s="18"/>
      <c r="ATM56" s="18"/>
      <c r="ATN56" s="18"/>
      <c r="ATO56" s="18"/>
      <c r="ATP56" s="18"/>
      <c r="ATQ56" s="18"/>
      <c r="ATR56" s="18"/>
      <c r="ATS56" s="18"/>
      <c r="ATT56" s="18"/>
      <c r="ATU56" s="18"/>
      <c r="ATV56" s="18"/>
      <c r="ATW56" s="18"/>
      <c r="ATX56" s="18"/>
      <c r="ATY56" s="18"/>
      <c r="ATZ56" s="18"/>
      <c r="AUA56" s="18"/>
      <c r="AUB56" s="18"/>
      <c r="AUC56" s="18"/>
      <c r="AUD56" s="18"/>
      <c r="AUE56" s="18"/>
      <c r="AUF56" s="18"/>
      <c r="AUG56" s="18"/>
      <c r="AUH56" s="18"/>
      <c r="AUI56" s="18"/>
      <c r="AUJ56" s="18"/>
      <c r="AUK56" s="18"/>
      <c r="AUL56" s="18"/>
      <c r="AUM56" s="18"/>
      <c r="AUN56" s="18"/>
      <c r="AUO56" s="18"/>
      <c r="AUP56" s="18"/>
      <c r="AUQ56" s="18"/>
      <c r="AUR56" s="18"/>
      <c r="AUS56" s="18"/>
      <c r="AUT56" s="18"/>
      <c r="AUU56" s="18"/>
      <c r="AUV56" s="18"/>
      <c r="AUW56" s="18"/>
      <c r="AUX56" s="18"/>
      <c r="AUY56" s="18"/>
      <c r="AUZ56" s="18"/>
      <c r="AVA56" s="18"/>
      <c r="AVB56" s="18"/>
      <c r="AVC56" s="18"/>
      <c r="AVD56" s="18"/>
      <c r="AVE56" s="18"/>
      <c r="AVF56" s="18"/>
      <c r="AVG56" s="18"/>
      <c r="AVH56" s="18"/>
      <c r="AVI56" s="18"/>
      <c r="AVJ56" s="18"/>
      <c r="AVK56" s="18"/>
      <c r="AVL56" s="18"/>
      <c r="AVM56" s="18"/>
      <c r="AVN56" s="18"/>
      <c r="AVO56" s="18"/>
      <c r="AVP56" s="18"/>
      <c r="AVQ56" s="18"/>
      <c r="AVR56" s="18"/>
      <c r="AVS56" s="18"/>
      <c r="AVT56" s="18"/>
      <c r="AVU56" s="18"/>
      <c r="AVV56" s="18"/>
      <c r="AVW56" s="18"/>
      <c r="AVX56" s="18"/>
      <c r="AVY56" s="18"/>
      <c r="AVZ56" s="18"/>
      <c r="AWA56" s="18"/>
      <c r="AWB56" s="18"/>
      <c r="AWC56" s="18"/>
      <c r="AWD56" s="18"/>
      <c r="AWE56" s="18"/>
      <c r="AWF56" s="18"/>
      <c r="AWG56" s="18"/>
      <c r="AWH56" s="18"/>
      <c r="AWI56" s="18"/>
      <c r="AWJ56" s="18"/>
      <c r="AWK56" s="18"/>
      <c r="AWL56" s="18"/>
      <c r="AWM56" s="18"/>
      <c r="AWN56" s="18"/>
      <c r="AWO56" s="18"/>
      <c r="AWP56" s="18"/>
      <c r="AWQ56" s="18"/>
      <c r="AWR56" s="18"/>
      <c r="AWS56" s="18"/>
      <c r="AWT56" s="18"/>
      <c r="AWU56" s="18"/>
      <c r="AWV56" s="18"/>
      <c r="AWW56" s="18"/>
      <c r="AWX56" s="18"/>
      <c r="AWY56" s="18"/>
      <c r="AWZ56" s="18"/>
      <c r="AXA56" s="18"/>
      <c r="AXB56" s="18"/>
      <c r="AXC56" s="18"/>
      <c r="AXD56" s="18"/>
      <c r="AXE56" s="18"/>
      <c r="AXF56" s="18"/>
      <c r="AXG56" s="18"/>
      <c r="AXH56" s="18"/>
      <c r="AXI56" s="18"/>
      <c r="AXJ56" s="18"/>
      <c r="AXK56" s="18"/>
      <c r="AXL56" s="18"/>
      <c r="AXM56" s="18"/>
      <c r="AXN56" s="18"/>
      <c r="AXO56" s="18"/>
      <c r="AXP56" s="18"/>
      <c r="AXQ56" s="18"/>
      <c r="AXR56" s="18"/>
      <c r="AXS56" s="18"/>
      <c r="AXT56" s="18"/>
      <c r="AXU56" s="18"/>
      <c r="AXV56" s="18"/>
      <c r="AXW56" s="18"/>
      <c r="AXX56" s="18"/>
      <c r="AXY56" s="18"/>
      <c r="AXZ56" s="18"/>
      <c r="AYA56" s="18"/>
      <c r="AYB56" s="18"/>
      <c r="AYC56" s="18"/>
      <c r="AYD56" s="18"/>
      <c r="AYE56" s="18"/>
      <c r="AYF56" s="18"/>
      <c r="AYG56" s="18"/>
      <c r="AYH56" s="18"/>
      <c r="AYI56" s="18"/>
      <c r="AYJ56" s="18"/>
      <c r="AYK56" s="18"/>
      <c r="AYL56" s="18"/>
      <c r="AYM56" s="18"/>
      <c r="AYN56" s="18"/>
      <c r="AYO56" s="18"/>
      <c r="AYP56" s="18"/>
      <c r="AYQ56" s="18"/>
      <c r="AYR56" s="18"/>
      <c r="AYS56" s="18"/>
      <c r="AYT56" s="18"/>
      <c r="AYU56" s="18"/>
      <c r="AYV56" s="18"/>
      <c r="AYW56" s="18"/>
      <c r="AYX56" s="18"/>
      <c r="AYY56" s="18"/>
      <c r="AYZ56" s="18"/>
      <c r="AZA56" s="18"/>
      <c r="AZB56" s="18"/>
      <c r="AZC56" s="18"/>
      <c r="AZD56" s="18"/>
      <c r="AZE56" s="18"/>
      <c r="AZF56" s="18"/>
      <c r="AZG56" s="18"/>
      <c r="AZH56" s="18"/>
      <c r="AZI56" s="18"/>
      <c r="AZJ56" s="18"/>
      <c r="AZK56" s="18"/>
      <c r="AZL56" s="18"/>
      <c r="AZM56" s="18"/>
      <c r="AZN56" s="18"/>
      <c r="AZO56" s="18"/>
      <c r="AZP56" s="18"/>
      <c r="AZQ56" s="18"/>
      <c r="AZR56" s="18"/>
      <c r="AZS56" s="18"/>
      <c r="AZT56" s="18"/>
      <c r="AZU56" s="18"/>
      <c r="AZV56" s="18"/>
      <c r="AZW56" s="18"/>
      <c r="AZX56" s="18"/>
      <c r="AZY56" s="18"/>
      <c r="AZZ56" s="18"/>
      <c r="BAA56" s="18"/>
      <c r="BAB56" s="18"/>
      <c r="BAC56" s="18"/>
      <c r="BAD56" s="18"/>
      <c r="BAE56" s="18"/>
      <c r="BAF56" s="18"/>
      <c r="BAG56" s="18"/>
      <c r="BAH56" s="18"/>
      <c r="BAI56" s="18"/>
      <c r="BAJ56" s="18"/>
      <c r="BAK56" s="18"/>
      <c r="BAL56" s="18"/>
      <c r="BAM56" s="18"/>
      <c r="BAN56" s="18"/>
      <c r="BAO56" s="18"/>
      <c r="BAP56" s="18"/>
      <c r="BAQ56" s="18"/>
      <c r="BAR56" s="18"/>
      <c r="BAS56" s="18"/>
      <c r="BAT56" s="18"/>
      <c r="BAU56" s="18"/>
      <c r="BAV56" s="18"/>
      <c r="BAW56" s="18"/>
      <c r="BAX56" s="18"/>
      <c r="BAY56" s="18"/>
      <c r="BAZ56" s="18"/>
      <c r="BBA56" s="18"/>
      <c r="BBB56" s="18"/>
      <c r="BBC56" s="18"/>
      <c r="BBD56" s="18"/>
      <c r="BBE56" s="18"/>
      <c r="BBF56" s="18"/>
      <c r="BBG56" s="18"/>
      <c r="BBH56" s="18"/>
      <c r="BBI56" s="18"/>
      <c r="BBJ56" s="18"/>
      <c r="BBK56" s="18"/>
      <c r="BBL56" s="18"/>
      <c r="BBM56" s="18"/>
      <c r="BBN56" s="18"/>
      <c r="BBO56" s="18"/>
      <c r="BBP56" s="18"/>
      <c r="BBQ56" s="18"/>
      <c r="BBR56" s="18"/>
      <c r="BBS56" s="18"/>
      <c r="BBT56" s="18"/>
      <c r="BBU56" s="18"/>
      <c r="BBV56" s="18"/>
      <c r="BBW56" s="18"/>
      <c r="BBX56" s="18"/>
      <c r="BBY56" s="18"/>
      <c r="BBZ56" s="18"/>
      <c r="BCA56" s="18"/>
      <c r="BCB56" s="18"/>
      <c r="BCC56" s="18"/>
      <c r="BCD56" s="18"/>
      <c r="BCE56" s="18"/>
      <c r="BCF56" s="18"/>
      <c r="BCG56" s="18"/>
      <c r="BCH56" s="18"/>
      <c r="BCI56" s="18"/>
      <c r="BCJ56" s="18"/>
      <c r="BCK56" s="18"/>
      <c r="BCL56" s="18"/>
      <c r="BCM56" s="18"/>
      <c r="BCN56" s="18"/>
      <c r="BCO56" s="18"/>
      <c r="BCP56" s="18"/>
      <c r="BCQ56" s="18"/>
      <c r="BCR56" s="18"/>
      <c r="BCS56" s="18"/>
      <c r="BCT56" s="18"/>
      <c r="BCU56" s="18"/>
      <c r="BCV56" s="18"/>
      <c r="BCW56" s="18"/>
      <c r="BCX56" s="18"/>
      <c r="BCY56" s="18"/>
      <c r="BCZ56" s="18"/>
      <c r="BDA56" s="18"/>
      <c r="BDB56" s="18"/>
      <c r="BDC56" s="18"/>
      <c r="BDD56" s="18"/>
      <c r="BDE56" s="18"/>
      <c r="BDF56" s="18"/>
      <c r="BDG56" s="18"/>
      <c r="BDH56" s="18"/>
      <c r="BDI56" s="18"/>
      <c r="BDJ56" s="18"/>
      <c r="BDK56" s="18"/>
      <c r="BDL56" s="18"/>
      <c r="BDM56" s="18"/>
      <c r="BDN56" s="18"/>
      <c r="BDO56" s="18"/>
      <c r="BDP56" s="18"/>
      <c r="BDQ56" s="18"/>
      <c r="BDR56" s="18"/>
      <c r="BDS56" s="18"/>
      <c r="BDT56" s="18"/>
      <c r="BDU56" s="18"/>
      <c r="BDV56" s="18"/>
      <c r="BDW56" s="18"/>
      <c r="BDX56" s="18"/>
      <c r="BDY56" s="18"/>
      <c r="BDZ56" s="18"/>
      <c r="BEA56" s="18"/>
      <c r="BEB56" s="18"/>
      <c r="BEC56" s="18"/>
      <c r="BED56" s="18"/>
      <c r="BEE56" s="18"/>
      <c r="BEF56" s="18"/>
      <c r="BEG56" s="18"/>
      <c r="BEH56" s="18"/>
      <c r="BEI56" s="18"/>
      <c r="BEJ56" s="18"/>
      <c r="BEK56" s="18"/>
      <c r="BEL56" s="18"/>
      <c r="BEM56" s="18"/>
      <c r="BEN56" s="18"/>
      <c r="BEO56" s="18"/>
      <c r="BEP56" s="18"/>
      <c r="BEQ56" s="18"/>
      <c r="BER56" s="18"/>
      <c r="BES56" s="18"/>
      <c r="BET56" s="18"/>
      <c r="BEU56" s="18"/>
      <c r="BEV56" s="18"/>
      <c r="BEW56" s="18"/>
      <c r="BEX56" s="18"/>
      <c r="BEY56" s="18"/>
      <c r="BEZ56" s="18"/>
      <c r="BFA56" s="18"/>
      <c r="BFB56" s="18"/>
      <c r="BFC56" s="18"/>
      <c r="BFD56" s="18"/>
      <c r="BFE56" s="18"/>
      <c r="BFF56" s="18"/>
      <c r="BFG56" s="18"/>
      <c r="BFH56" s="18"/>
      <c r="BFI56" s="18"/>
      <c r="BFJ56" s="18"/>
      <c r="BFK56" s="18"/>
      <c r="BFL56" s="18"/>
      <c r="BFM56" s="18"/>
      <c r="BFN56" s="18"/>
      <c r="BFO56" s="18"/>
      <c r="BFP56" s="18"/>
      <c r="BFQ56" s="18"/>
      <c r="BFR56" s="18"/>
      <c r="BFS56" s="18"/>
      <c r="BFT56" s="18"/>
      <c r="BFU56" s="18"/>
      <c r="BFV56" s="18"/>
      <c r="BFW56" s="18"/>
      <c r="BFX56" s="18"/>
      <c r="BFY56" s="18"/>
      <c r="BFZ56" s="18"/>
      <c r="BGA56" s="18"/>
      <c r="BGB56" s="18"/>
      <c r="BGC56" s="18"/>
      <c r="BGD56" s="18"/>
      <c r="BGE56" s="18"/>
      <c r="BGF56" s="18"/>
      <c r="BGG56" s="18"/>
      <c r="BGH56" s="18"/>
      <c r="BGI56" s="18"/>
      <c r="BGJ56" s="18"/>
      <c r="BGK56" s="18"/>
      <c r="BGL56" s="18"/>
      <c r="BGM56" s="18"/>
      <c r="BGN56" s="18"/>
      <c r="BGO56" s="18"/>
      <c r="BGP56" s="18"/>
      <c r="BGQ56" s="18"/>
      <c r="BGR56" s="18"/>
      <c r="BGS56" s="18"/>
      <c r="BGT56" s="18"/>
      <c r="BGU56" s="18"/>
      <c r="BGV56" s="18"/>
      <c r="BGW56" s="18"/>
      <c r="BGX56" s="18"/>
      <c r="BGY56" s="18"/>
      <c r="BGZ56" s="18"/>
      <c r="BHA56" s="18"/>
      <c r="BHB56" s="18"/>
      <c r="BHC56" s="18"/>
      <c r="BHD56" s="18"/>
      <c r="BHE56" s="18"/>
      <c r="BHF56" s="18"/>
      <c r="BHG56" s="18"/>
      <c r="BHH56" s="18"/>
      <c r="BHI56" s="18"/>
      <c r="BHJ56" s="18"/>
      <c r="BHK56" s="18"/>
      <c r="BHL56" s="18"/>
      <c r="BHM56" s="18"/>
      <c r="BHN56" s="18"/>
      <c r="BHO56" s="18"/>
      <c r="BHP56" s="18"/>
      <c r="BHQ56" s="18"/>
      <c r="BHR56" s="18"/>
      <c r="BHS56" s="18"/>
      <c r="BHT56" s="18"/>
      <c r="BHU56" s="18"/>
      <c r="BHV56" s="18"/>
      <c r="BHW56" s="18"/>
      <c r="BHX56" s="18"/>
      <c r="BHY56" s="18"/>
      <c r="BHZ56" s="18"/>
      <c r="BIA56" s="18"/>
      <c r="BIB56" s="18"/>
      <c r="BIC56" s="18"/>
      <c r="BID56" s="18"/>
      <c r="BIE56" s="18"/>
      <c r="BIF56" s="18"/>
      <c r="BIG56" s="18"/>
      <c r="BIH56" s="18"/>
      <c r="BII56" s="18"/>
      <c r="BIJ56" s="18"/>
      <c r="BIK56" s="18"/>
      <c r="BIL56" s="18"/>
      <c r="BIM56" s="18"/>
      <c r="BIN56" s="18"/>
      <c r="BIO56" s="18"/>
      <c r="BIP56" s="18"/>
      <c r="BIQ56" s="18"/>
      <c r="BIR56" s="18"/>
      <c r="BIS56" s="18"/>
      <c r="BIT56" s="18"/>
      <c r="BIU56" s="18"/>
      <c r="BIV56" s="18"/>
      <c r="BIW56" s="18"/>
      <c r="BIX56" s="18"/>
      <c r="BIY56" s="18"/>
      <c r="BIZ56" s="18"/>
      <c r="BJA56" s="18"/>
      <c r="BJB56" s="18"/>
      <c r="BJC56" s="18"/>
      <c r="BJD56" s="18"/>
      <c r="BJE56" s="18"/>
      <c r="BJF56" s="18"/>
      <c r="BJG56" s="18"/>
      <c r="BJH56" s="18"/>
      <c r="BJI56" s="18"/>
      <c r="BJJ56" s="18"/>
      <c r="BJK56" s="18"/>
      <c r="BJL56" s="18"/>
      <c r="BJM56" s="18"/>
      <c r="BJN56" s="18"/>
      <c r="BJO56" s="18"/>
      <c r="BJP56" s="18"/>
      <c r="BJQ56" s="18"/>
      <c r="BJR56" s="18"/>
      <c r="BJS56" s="18"/>
      <c r="BJT56" s="18"/>
      <c r="BJU56" s="18"/>
      <c r="BJV56" s="18"/>
      <c r="BJW56" s="18"/>
      <c r="BJX56" s="18"/>
      <c r="BJY56" s="18"/>
      <c r="BJZ56" s="18"/>
      <c r="BKA56" s="18"/>
      <c r="BKB56" s="18"/>
      <c r="BKC56" s="18"/>
      <c r="BKD56" s="18"/>
      <c r="BKE56" s="18"/>
      <c r="BKF56" s="18"/>
      <c r="BKG56" s="18"/>
      <c r="BKH56" s="18"/>
      <c r="BKI56" s="18"/>
      <c r="BKJ56" s="18"/>
      <c r="BKK56" s="18"/>
      <c r="BKL56" s="18"/>
      <c r="BKM56" s="18"/>
      <c r="BKN56" s="18"/>
      <c r="BKO56" s="18"/>
      <c r="BKP56" s="18"/>
      <c r="BKQ56" s="18"/>
      <c r="BKR56" s="18"/>
      <c r="BKS56" s="18"/>
      <c r="BKT56" s="18"/>
      <c r="BKU56" s="18"/>
      <c r="BKV56" s="18"/>
      <c r="BKW56" s="18"/>
      <c r="BKX56" s="18"/>
      <c r="BKY56" s="18"/>
      <c r="BKZ56" s="18"/>
      <c r="BLA56" s="18"/>
      <c r="BLB56" s="18"/>
      <c r="BLC56" s="18"/>
      <c r="BLD56" s="18"/>
      <c r="BLE56" s="18"/>
      <c r="BLF56" s="18"/>
      <c r="BLG56" s="18"/>
      <c r="BLH56" s="18"/>
      <c r="BLI56" s="18"/>
      <c r="BLJ56" s="18"/>
      <c r="BLK56" s="18"/>
      <c r="BLL56" s="18"/>
      <c r="BLM56" s="18"/>
      <c r="BLN56" s="18"/>
      <c r="BLO56" s="18"/>
      <c r="BLP56" s="18"/>
      <c r="BLQ56" s="18"/>
      <c r="BLR56" s="18"/>
      <c r="BLS56" s="18"/>
      <c r="BLT56" s="18"/>
      <c r="BLU56" s="18"/>
      <c r="BLV56" s="18"/>
      <c r="BLW56" s="18"/>
      <c r="BLX56" s="18"/>
      <c r="BLY56" s="18"/>
      <c r="BLZ56" s="18"/>
      <c r="BMA56" s="18"/>
      <c r="BMB56" s="18"/>
      <c r="BMC56" s="18"/>
      <c r="BMD56" s="18"/>
      <c r="BME56" s="18"/>
      <c r="BMF56" s="18"/>
      <c r="BMG56" s="18"/>
      <c r="BMH56" s="18"/>
      <c r="BMI56" s="18"/>
      <c r="BMJ56" s="18"/>
      <c r="BMK56" s="18"/>
      <c r="BML56" s="18"/>
      <c r="BMM56" s="18"/>
      <c r="BMN56" s="18"/>
      <c r="BMO56" s="18"/>
      <c r="BMP56" s="18"/>
      <c r="BMQ56" s="18"/>
      <c r="BMR56" s="18"/>
      <c r="BMS56" s="18"/>
      <c r="BMT56" s="18"/>
      <c r="BMU56" s="18"/>
      <c r="BMV56" s="18"/>
      <c r="BMW56" s="18"/>
      <c r="BMX56" s="18"/>
      <c r="BMY56" s="18"/>
      <c r="BMZ56" s="18"/>
      <c r="BNA56" s="18"/>
      <c r="BNB56" s="18"/>
      <c r="BNC56" s="18"/>
      <c r="BND56" s="18"/>
      <c r="BNE56" s="18"/>
      <c r="BNF56" s="18"/>
      <c r="BNG56" s="18"/>
      <c r="BNH56" s="18"/>
      <c r="BNI56" s="18"/>
      <c r="BNJ56" s="18"/>
      <c r="BNK56" s="18"/>
      <c r="BNL56" s="18"/>
      <c r="BNM56" s="18"/>
      <c r="BNN56" s="18"/>
      <c r="BNO56" s="18"/>
      <c r="BNP56" s="18"/>
      <c r="BNQ56" s="18"/>
      <c r="BNR56" s="18"/>
      <c r="BNS56" s="18"/>
      <c r="BNT56" s="18"/>
      <c r="BNU56" s="18"/>
      <c r="BNV56" s="18"/>
      <c r="BNW56" s="18"/>
      <c r="BNX56" s="18"/>
      <c r="BNY56" s="18"/>
      <c r="BNZ56" s="18"/>
      <c r="BOA56" s="18"/>
      <c r="BOB56" s="18"/>
      <c r="BOC56" s="18"/>
      <c r="BOD56" s="18"/>
      <c r="BOE56" s="18"/>
      <c r="BOF56" s="18"/>
      <c r="BOG56" s="18"/>
      <c r="BOH56" s="18"/>
      <c r="BOI56" s="18"/>
      <c r="BOJ56" s="18"/>
      <c r="BOK56" s="18"/>
      <c r="BOL56" s="18"/>
      <c r="BOM56" s="18"/>
      <c r="BON56" s="18"/>
      <c r="BOO56" s="18"/>
      <c r="BOP56" s="18"/>
      <c r="BOQ56" s="18"/>
      <c r="BOR56" s="18"/>
      <c r="BOS56" s="18"/>
      <c r="BOT56" s="18"/>
      <c r="BOU56" s="18"/>
      <c r="BOV56" s="18"/>
      <c r="BOW56" s="18"/>
      <c r="BOX56" s="18"/>
      <c r="BOY56" s="18"/>
      <c r="BOZ56" s="18"/>
      <c r="BPA56" s="18"/>
      <c r="BPB56" s="18"/>
      <c r="BPC56" s="18"/>
      <c r="BPD56" s="18"/>
      <c r="BPE56" s="18"/>
      <c r="BPF56" s="18"/>
      <c r="BPG56" s="18"/>
      <c r="BPH56" s="18"/>
      <c r="BPI56" s="18"/>
      <c r="BPJ56" s="18"/>
      <c r="BPK56" s="18"/>
      <c r="BPL56" s="18"/>
      <c r="BPM56" s="18"/>
      <c r="BPN56" s="18"/>
      <c r="BPO56" s="18"/>
      <c r="BPP56" s="18"/>
      <c r="BPQ56" s="18"/>
      <c r="BPR56" s="18"/>
      <c r="BPS56" s="18"/>
      <c r="BPT56" s="18"/>
      <c r="BPU56" s="18"/>
      <c r="BPV56" s="18"/>
      <c r="BPW56" s="18"/>
      <c r="BPX56" s="18"/>
      <c r="BPY56" s="18"/>
      <c r="BPZ56" s="18"/>
      <c r="BQA56" s="18"/>
      <c r="BQB56" s="18"/>
      <c r="BQC56" s="18"/>
      <c r="BQD56" s="18"/>
      <c r="BQE56" s="18"/>
      <c r="BQF56" s="18"/>
      <c r="BQG56" s="18"/>
      <c r="BQH56" s="18"/>
      <c r="BQI56" s="18"/>
      <c r="BQJ56" s="18"/>
      <c r="BQK56" s="18"/>
      <c r="BQL56" s="18"/>
      <c r="BQM56" s="18"/>
      <c r="BQN56" s="18"/>
      <c r="BQO56" s="18"/>
      <c r="BQP56" s="18"/>
      <c r="BQQ56" s="18"/>
      <c r="BQR56" s="18"/>
      <c r="BQS56" s="18"/>
      <c r="BQT56" s="18"/>
      <c r="BQU56" s="18"/>
      <c r="BQV56" s="18"/>
      <c r="BQW56" s="18"/>
      <c r="BQX56" s="18"/>
      <c r="BQY56" s="18"/>
      <c r="BQZ56" s="18"/>
      <c r="BRA56" s="18"/>
      <c r="BRB56" s="18"/>
      <c r="BRC56" s="18"/>
      <c r="BRD56" s="18"/>
      <c r="BRE56" s="18"/>
      <c r="BRF56" s="18"/>
      <c r="BRG56" s="18"/>
      <c r="BRH56" s="18"/>
      <c r="BRI56" s="18"/>
      <c r="BRJ56" s="18"/>
      <c r="BRK56" s="18"/>
      <c r="BRL56" s="18"/>
      <c r="BRM56" s="18"/>
      <c r="BRN56" s="18"/>
      <c r="BRO56" s="18"/>
      <c r="BRP56" s="18"/>
      <c r="BRQ56" s="18"/>
      <c r="BRR56" s="18"/>
      <c r="BRS56" s="18"/>
      <c r="BRT56" s="18"/>
      <c r="BRU56" s="18"/>
      <c r="BRV56" s="18"/>
      <c r="BRW56" s="18"/>
      <c r="BRX56" s="18"/>
      <c r="BRY56" s="18"/>
      <c r="BRZ56" s="18"/>
      <c r="BSA56" s="18"/>
      <c r="BSB56" s="18"/>
      <c r="BSC56" s="18"/>
      <c r="BSD56" s="18"/>
      <c r="BSE56" s="18"/>
      <c r="BSF56" s="18"/>
      <c r="BSG56" s="18"/>
      <c r="BSH56" s="18"/>
      <c r="BSI56" s="18"/>
      <c r="BSJ56" s="18"/>
      <c r="BSK56" s="18"/>
      <c r="BSL56" s="18"/>
      <c r="BSM56" s="18"/>
      <c r="BSN56" s="18"/>
      <c r="BSO56" s="18"/>
      <c r="BSP56" s="18"/>
      <c r="BSQ56" s="18"/>
      <c r="BSR56" s="18"/>
      <c r="BSS56" s="18"/>
      <c r="BST56" s="18"/>
      <c r="BSU56" s="18"/>
      <c r="BSV56" s="18"/>
      <c r="BSW56" s="18"/>
      <c r="BSX56" s="18"/>
      <c r="BSY56" s="18"/>
      <c r="BSZ56" s="18"/>
      <c r="BTA56" s="18"/>
      <c r="BTB56" s="18"/>
      <c r="BTC56" s="18"/>
      <c r="BTD56" s="18"/>
      <c r="BTE56" s="18"/>
      <c r="BTF56" s="18"/>
      <c r="BTG56" s="18"/>
      <c r="BTH56" s="18"/>
      <c r="BTI56" s="18"/>
      <c r="BTJ56" s="18"/>
      <c r="BTK56" s="18"/>
      <c r="BTL56" s="18"/>
      <c r="BTM56" s="18"/>
      <c r="BTN56" s="18"/>
      <c r="BTO56" s="18"/>
      <c r="BTP56" s="18"/>
      <c r="BTQ56" s="18"/>
      <c r="BTR56" s="18"/>
      <c r="BTS56" s="18"/>
      <c r="BTT56" s="18"/>
      <c r="BTU56" s="18"/>
      <c r="BTV56" s="18"/>
      <c r="BTW56" s="18"/>
      <c r="BTX56" s="18"/>
      <c r="BTY56" s="18"/>
      <c r="BTZ56" s="18"/>
      <c r="BUA56" s="18"/>
      <c r="BUB56" s="18"/>
      <c r="BUC56" s="18"/>
      <c r="BUD56" s="18"/>
      <c r="BUE56" s="18"/>
      <c r="BUF56" s="18"/>
      <c r="BUG56" s="18"/>
      <c r="BUH56" s="18"/>
      <c r="BUI56" s="18"/>
      <c r="BUJ56" s="18"/>
      <c r="BUK56" s="18"/>
      <c r="BUL56" s="18"/>
      <c r="BUM56" s="18"/>
      <c r="BUN56" s="18"/>
      <c r="BUO56" s="18"/>
      <c r="BUP56" s="18"/>
      <c r="BUQ56" s="18"/>
      <c r="BUR56" s="18"/>
      <c r="BUS56" s="18"/>
      <c r="BUT56" s="18"/>
      <c r="BUU56" s="18"/>
      <c r="BUV56" s="18"/>
      <c r="BUW56" s="18"/>
      <c r="BUX56" s="18"/>
      <c r="BUY56" s="18"/>
      <c r="BUZ56" s="18"/>
      <c r="BVA56" s="18"/>
      <c r="BVB56" s="18"/>
      <c r="BVC56" s="18"/>
      <c r="BVD56" s="18"/>
      <c r="BVE56" s="18"/>
      <c r="BVF56" s="18"/>
      <c r="BVG56" s="18"/>
      <c r="BVH56" s="18"/>
      <c r="BVI56" s="18"/>
      <c r="BVJ56" s="18"/>
      <c r="BVK56" s="18"/>
      <c r="BVL56" s="18"/>
      <c r="BVM56" s="18"/>
      <c r="BVN56" s="18"/>
      <c r="BVO56" s="18"/>
      <c r="BVP56" s="18"/>
      <c r="BVQ56" s="18"/>
      <c r="BVR56" s="18"/>
      <c r="BVS56" s="18"/>
      <c r="BVT56" s="18"/>
      <c r="BVU56" s="18"/>
      <c r="BVV56" s="18"/>
      <c r="BVW56" s="18"/>
      <c r="BVX56" s="18"/>
      <c r="BVY56" s="18"/>
      <c r="BVZ56" s="18"/>
      <c r="BWA56" s="18"/>
      <c r="BWB56" s="18"/>
      <c r="BWC56" s="18"/>
      <c r="BWD56" s="18"/>
      <c r="BWE56" s="18"/>
      <c r="BWF56" s="18"/>
      <c r="BWG56" s="18"/>
      <c r="BWH56" s="18"/>
      <c r="BWI56" s="18"/>
      <c r="BWJ56" s="18"/>
      <c r="BWK56" s="18"/>
      <c r="BWL56" s="18"/>
      <c r="BWM56" s="18"/>
      <c r="BWN56" s="18"/>
      <c r="BWO56" s="18"/>
      <c r="BWP56" s="18"/>
      <c r="BWQ56" s="18"/>
      <c r="BWR56" s="18"/>
      <c r="BWS56" s="18"/>
      <c r="BWT56" s="18"/>
      <c r="BWU56" s="18"/>
      <c r="BWV56" s="18"/>
      <c r="BWW56" s="18"/>
      <c r="BWX56" s="18"/>
      <c r="BWY56" s="18"/>
      <c r="BWZ56" s="18"/>
      <c r="BXA56" s="18"/>
      <c r="BXB56" s="18"/>
      <c r="BXC56" s="18"/>
      <c r="BXD56" s="18"/>
      <c r="BXE56" s="18"/>
      <c r="BXF56" s="18"/>
      <c r="BXG56" s="18"/>
      <c r="BXH56" s="18"/>
      <c r="BXI56" s="18"/>
      <c r="BXJ56" s="18"/>
      <c r="BXK56" s="18"/>
      <c r="BXL56" s="18"/>
      <c r="BXM56" s="18"/>
      <c r="BXN56" s="18"/>
      <c r="BXO56" s="18"/>
      <c r="BXP56" s="18"/>
      <c r="BXQ56" s="18"/>
      <c r="BXR56" s="18"/>
      <c r="BXS56" s="18"/>
      <c r="BXT56" s="18"/>
      <c r="BXU56" s="18"/>
      <c r="BXV56" s="18"/>
      <c r="BXW56" s="18"/>
      <c r="BXX56" s="18"/>
      <c r="BXY56" s="18"/>
      <c r="BXZ56" s="18"/>
      <c r="BYA56" s="18"/>
      <c r="BYB56" s="18"/>
      <c r="BYC56" s="18"/>
      <c r="BYD56" s="18"/>
      <c r="BYE56" s="18"/>
      <c r="BYF56" s="18"/>
      <c r="BYG56" s="18"/>
      <c r="BYH56" s="18"/>
      <c r="BYI56" s="18"/>
      <c r="BYJ56" s="18"/>
      <c r="BYK56" s="18"/>
      <c r="BYL56" s="18"/>
      <c r="BYM56" s="18"/>
      <c r="BYN56" s="18"/>
      <c r="BYO56" s="18"/>
      <c r="BYP56" s="18"/>
      <c r="BYQ56" s="18"/>
      <c r="BYR56" s="18"/>
      <c r="BYS56" s="18"/>
      <c r="BYT56" s="18"/>
      <c r="BYU56" s="18"/>
      <c r="BYV56" s="18"/>
      <c r="BYW56" s="18"/>
      <c r="BYX56" s="18"/>
      <c r="BYY56" s="18"/>
      <c r="BYZ56" s="18"/>
      <c r="BZA56" s="18"/>
      <c r="BZB56" s="18"/>
      <c r="BZC56" s="18"/>
      <c r="BZD56" s="18"/>
      <c r="BZE56" s="18"/>
      <c r="BZF56" s="18"/>
      <c r="BZG56" s="18"/>
      <c r="BZH56" s="18"/>
      <c r="BZI56" s="18"/>
      <c r="BZJ56" s="18"/>
      <c r="BZK56" s="18"/>
      <c r="BZL56" s="18"/>
      <c r="BZM56" s="18"/>
      <c r="BZN56" s="18"/>
      <c r="BZO56" s="18"/>
      <c r="BZP56" s="18"/>
      <c r="BZQ56" s="18"/>
      <c r="BZR56" s="18"/>
      <c r="BZS56" s="18"/>
      <c r="BZT56" s="18"/>
      <c r="BZU56" s="18"/>
      <c r="BZV56" s="18"/>
      <c r="BZW56" s="18"/>
      <c r="BZX56" s="18"/>
      <c r="BZY56" s="18"/>
      <c r="BZZ56" s="18"/>
      <c r="CAA56" s="18"/>
      <c r="CAB56" s="18"/>
      <c r="CAC56" s="18"/>
      <c r="CAD56" s="18"/>
      <c r="CAE56" s="18"/>
      <c r="CAF56" s="18"/>
      <c r="CAG56" s="18"/>
      <c r="CAH56" s="18"/>
      <c r="CAI56" s="18"/>
      <c r="CAJ56" s="18"/>
      <c r="CAK56" s="18"/>
      <c r="CAL56" s="18"/>
      <c r="CAM56" s="18"/>
      <c r="CAN56" s="18"/>
      <c r="CAO56" s="18"/>
      <c r="CAP56" s="18"/>
      <c r="CAQ56" s="18"/>
      <c r="CAR56" s="18"/>
      <c r="CAS56" s="18"/>
      <c r="CAT56" s="18"/>
      <c r="CAU56" s="18"/>
      <c r="CAV56" s="18"/>
      <c r="CAW56" s="18"/>
      <c r="CAX56" s="18"/>
      <c r="CAY56" s="18"/>
      <c r="CAZ56" s="18"/>
      <c r="CBA56" s="18"/>
      <c r="CBB56" s="18"/>
      <c r="CBC56" s="18"/>
      <c r="CBD56" s="18"/>
      <c r="CBE56" s="18"/>
      <c r="CBF56" s="18"/>
      <c r="CBG56" s="18"/>
      <c r="CBH56" s="18"/>
      <c r="CBI56" s="18"/>
      <c r="CBJ56" s="18"/>
      <c r="CBK56" s="18"/>
      <c r="CBL56" s="18"/>
      <c r="CBM56" s="18"/>
      <c r="CBN56" s="18"/>
      <c r="CBO56" s="18"/>
      <c r="CBP56" s="18"/>
      <c r="CBQ56" s="18"/>
      <c r="CBR56" s="18"/>
      <c r="CBS56" s="18"/>
      <c r="CBT56" s="18"/>
      <c r="CBU56" s="18"/>
      <c r="CBV56" s="18"/>
      <c r="CBW56" s="18"/>
      <c r="CBX56" s="18"/>
      <c r="CBY56" s="18"/>
      <c r="CBZ56" s="18"/>
      <c r="CCA56" s="18"/>
      <c r="CCB56" s="18"/>
      <c r="CCC56" s="18"/>
      <c r="CCD56" s="18"/>
      <c r="CCE56" s="18"/>
      <c r="CCF56" s="18"/>
      <c r="CCG56" s="18"/>
      <c r="CCH56" s="18"/>
      <c r="CCI56" s="18"/>
      <c r="CCJ56" s="18"/>
      <c r="CCK56" s="18"/>
      <c r="CCL56" s="18"/>
      <c r="CCM56" s="18"/>
      <c r="CCN56" s="18"/>
      <c r="CCO56" s="18"/>
      <c r="CCP56" s="18"/>
      <c r="CCQ56" s="18"/>
      <c r="CCR56" s="18"/>
      <c r="CCS56" s="18"/>
      <c r="CCT56" s="18"/>
      <c r="CCU56" s="18"/>
      <c r="CCV56" s="18"/>
      <c r="CCW56" s="18"/>
      <c r="CCX56" s="18"/>
      <c r="CCY56" s="18"/>
      <c r="CCZ56" s="18"/>
      <c r="CDA56" s="18"/>
      <c r="CDB56" s="18"/>
      <c r="CDC56" s="18"/>
      <c r="CDD56" s="18"/>
      <c r="CDE56" s="18"/>
      <c r="CDF56" s="18"/>
      <c r="CDG56" s="18"/>
      <c r="CDH56" s="18"/>
      <c r="CDI56" s="18"/>
      <c r="CDJ56" s="18"/>
      <c r="CDK56" s="18"/>
      <c r="CDL56" s="18"/>
      <c r="CDM56" s="18"/>
      <c r="CDN56" s="18"/>
      <c r="CDO56" s="18"/>
      <c r="CDP56" s="18"/>
      <c r="CDQ56" s="18"/>
      <c r="CDR56" s="18"/>
      <c r="CDS56" s="18"/>
      <c r="CDT56" s="18"/>
      <c r="CDU56" s="18"/>
      <c r="CDV56" s="18"/>
      <c r="CDW56" s="18"/>
      <c r="CDX56" s="18"/>
      <c r="CDY56" s="18"/>
      <c r="CDZ56" s="18"/>
      <c r="CEA56" s="18"/>
      <c r="CEB56" s="18"/>
      <c r="CEC56" s="18"/>
      <c r="CED56" s="18"/>
      <c r="CEE56" s="18"/>
      <c r="CEF56" s="18"/>
      <c r="CEG56" s="18"/>
      <c r="CEH56" s="18"/>
      <c r="CEI56" s="18"/>
      <c r="CEJ56" s="18"/>
      <c r="CEK56" s="18"/>
      <c r="CEL56" s="18"/>
      <c r="CEM56" s="18"/>
      <c r="CEN56" s="18"/>
      <c r="CEO56" s="18"/>
      <c r="CEP56" s="18"/>
      <c r="CEQ56" s="18"/>
      <c r="CER56" s="18"/>
      <c r="CES56" s="18"/>
      <c r="CET56" s="18"/>
      <c r="CEU56" s="18"/>
      <c r="CEV56" s="18"/>
      <c r="CEW56" s="18"/>
      <c r="CEX56" s="18"/>
      <c r="CEY56" s="18"/>
      <c r="CEZ56" s="18"/>
      <c r="CFA56" s="18"/>
      <c r="CFB56" s="18"/>
      <c r="CFC56" s="18"/>
      <c r="CFD56" s="18"/>
      <c r="CFE56" s="18"/>
      <c r="CFF56" s="18"/>
      <c r="CFG56" s="18"/>
      <c r="CFH56" s="18"/>
      <c r="CFI56" s="18"/>
      <c r="CFJ56" s="18"/>
      <c r="CFK56" s="18"/>
      <c r="CFL56" s="18"/>
      <c r="CFM56" s="18"/>
      <c r="CFN56" s="18"/>
      <c r="CFO56" s="18"/>
      <c r="CFP56" s="18"/>
      <c r="CFQ56" s="18"/>
      <c r="CFR56" s="18"/>
      <c r="CFS56" s="18"/>
      <c r="CFT56" s="18"/>
      <c r="CFU56" s="18"/>
      <c r="CFV56" s="18"/>
      <c r="CFW56" s="18"/>
      <c r="CFX56" s="18"/>
      <c r="CFY56" s="18"/>
      <c r="CFZ56" s="18"/>
      <c r="CGA56" s="18"/>
      <c r="CGB56" s="18"/>
      <c r="CGC56" s="18"/>
      <c r="CGD56" s="18"/>
      <c r="CGE56" s="18"/>
      <c r="CGF56" s="18"/>
      <c r="CGG56" s="18"/>
      <c r="CGH56" s="18"/>
      <c r="CGI56" s="18"/>
      <c r="CGJ56" s="18"/>
      <c r="CGK56" s="18"/>
      <c r="CGL56" s="18"/>
      <c r="CGM56" s="18"/>
      <c r="CGN56" s="18"/>
      <c r="CGO56" s="18"/>
      <c r="CGP56" s="18"/>
      <c r="CGQ56" s="18"/>
      <c r="CGR56" s="18"/>
      <c r="CGS56" s="18"/>
      <c r="CGT56" s="18"/>
      <c r="CGU56" s="18"/>
      <c r="CGV56" s="18"/>
      <c r="CGW56" s="18"/>
      <c r="CGX56" s="18"/>
      <c r="CGY56" s="18"/>
      <c r="CGZ56" s="18"/>
      <c r="CHA56" s="18"/>
      <c r="CHB56" s="18"/>
      <c r="CHC56" s="18"/>
      <c r="CHD56" s="18"/>
      <c r="CHE56" s="18"/>
      <c r="CHF56" s="18"/>
      <c r="CHG56" s="18"/>
      <c r="CHH56" s="18"/>
      <c r="CHI56" s="18"/>
      <c r="CHJ56" s="18"/>
      <c r="CHK56" s="18"/>
      <c r="CHL56" s="18"/>
      <c r="CHM56" s="18"/>
      <c r="CHN56" s="18"/>
      <c r="CHO56" s="18"/>
      <c r="CHP56" s="18"/>
      <c r="CHQ56" s="18"/>
      <c r="CHR56" s="18"/>
      <c r="CHS56" s="18"/>
      <c r="CHT56" s="18"/>
      <c r="CHU56" s="18"/>
      <c r="CHV56" s="18"/>
      <c r="CHW56" s="18"/>
      <c r="CHX56" s="18"/>
      <c r="CHY56" s="18"/>
      <c r="CHZ56" s="18"/>
      <c r="CIA56" s="18"/>
      <c r="CIB56" s="18"/>
      <c r="CIC56" s="18"/>
      <c r="CID56" s="18"/>
      <c r="CIE56" s="18"/>
      <c r="CIF56" s="18"/>
      <c r="CIG56" s="18"/>
      <c r="CIH56" s="18"/>
      <c r="CII56" s="18"/>
      <c r="CIJ56" s="18"/>
      <c r="CIK56" s="18"/>
      <c r="CIL56" s="18"/>
      <c r="CIM56" s="18"/>
      <c r="CIN56" s="18"/>
      <c r="CIO56" s="18"/>
      <c r="CIP56" s="18"/>
      <c r="CIQ56" s="18"/>
      <c r="CIR56" s="18"/>
      <c r="CIS56" s="18"/>
      <c r="CIT56" s="18"/>
      <c r="CIU56" s="18"/>
      <c r="CIV56" s="18"/>
      <c r="CIW56" s="18"/>
      <c r="CIX56" s="18"/>
      <c r="CIY56" s="18"/>
      <c r="CIZ56" s="18"/>
      <c r="CJA56" s="18"/>
      <c r="CJB56" s="18"/>
      <c r="CJC56" s="18"/>
      <c r="CJD56" s="18"/>
      <c r="CJE56" s="18"/>
      <c r="CJF56" s="18"/>
      <c r="CJG56" s="18"/>
      <c r="CJH56" s="18"/>
      <c r="CJI56" s="18"/>
      <c r="CJJ56" s="18"/>
      <c r="CJK56" s="18"/>
      <c r="CJL56" s="18"/>
      <c r="CJM56" s="18"/>
      <c r="CJN56" s="18"/>
      <c r="CJO56" s="18"/>
      <c r="CJP56" s="18"/>
      <c r="CJQ56" s="18"/>
      <c r="CJR56" s="18"/>
      <c r="CJS56" s="18"/>
      <c r="CJT56" s="18"/>
      <c r="CJU56" s="18"/>
      <c r="CJV56" s="18"/>
      <c r="CJW56" s="18"/>
      <c r="CJX56" s="18"/>
      <c r="CJY56" s="18"/>
      <c r="CJZ56" s="18"/>
      <c r="CKA56" s="18"/>
      <c r="CKB56" s="18"/>
      <c r="CKC56" s="18"/>
      <c r="CKD56" s="18"/>
      <c r="CKE56" s="18"/>
      <c r="CKF56" s="18"/>
      <c r="CKG56" s="18"/>
      <c r="CKH56" s="18"/>
      <c r="CKI56" s="18"/>
      <c r="CKJ56" s="18"/>
      <c r="CKK56" s="18"/>
      <c r="CKL56" s="18"/>
      <c r="CKM56" s="18"/>
      <c r="CKN56" s="18"/>
      <c r="CKO56" s="18"/>
      <c r="CKP56" s="18"/>
      <c r="CKQ56" s="18"/>
      <c r="CKR56" s="18"/>
      <c r="CKS56" s="18"/>
      <c r="CKT56" s="18"/>
      <c r="CKU56" s="18"/>
      <c r="CKV56" s="18"/>
      <c r="CKW56" s="18"/>
      <c r="CKX56" s="18"/>
      <c r="CKY56" s="18"/>
      <c r="CKZ56" s="18"/>
      <c r="CLA56" s="18"/>
      <c r="CLB56" s="18"/>
      <c r="CLC56" s="18"/>
      <c r="CLD56" s="18"/>
      <c r="CLE56" s="18"/>
      <c r="CLF56" s="18"/>
      <c r="CLG56" s="18"/>
      <c r="CLH56" s="18"/>
      <c r="CLI56" s="18"/>
      <c r="CLJ56" s="18"/>
      <c r="CLK56" s="18"/>
      <c r="CLL56" s="18"/>
      <c r="CLM56" s="18"/>
      <c r="CLN56" s="18"/>
      <c r="CLO56" s="18"/>
      <c r="CLP56" s="18"/>
      <c r="CLQ56" s="18"/>
      <c r="CLR56" s="18"/>
      <c r="CLS56" s="18"/>
      <c r="CLT56" s="18"/>
      <c r="CLU56" s="18"/>
      <c r="CLV56" s="18"/>
      <c r="CLW56" s="18"/>
      <c r="CLX56" s="18"/>
      <c r="CLY56" s="18"/>
      <c r="CLZ56" s="18"/>
      <c r="CMA56" s="18"/>
      <c r="CMB56" s="18"/>
      <c r="CMC56" s="18"/>
      <c r="CMD56" s="18"/>
      <c r="CME56" s="18"/>
      <c r="CMF56" s="18"/>
      <c r="CMG56" s="18"/>
      <c r="CMH56" s="18"/>
      <c r="CMI56" s="18"/>
      <c r="CMJ56" s="18"/>
      <c r="CMK56" s="18"/>
      <c r="CML56" s="18"/>
      <c r="CMM56" s="18"/>
      <c r="CMN56" s="18"/>
      <c r="CMO56" s="18"/>
      <c r="CMP56" s="18"/>
      <c r="CMQ56" s="18"/>
      <c r="CMR56" s="18"/>
      <c r="CMS56" s="18"/>
      <c r="CMT56" s="18"/>
      <c r="CMU56" s="18"/>
      <c r="CMV56" s="18"/>
      <c r="CMW56" s="18"/>
      <c r="CMX56" s="18"/>
      <c r="CMY56" s="18"/>
      <c r="CMZ56" s="18"/>
      <c r="CNA56" s="18"/>
      <c r="CNB56" s="18"/>
      <c r="CNC56" s="18"/>
      <c r="CND56" s="18"/>
      <c r="CNE56" s="18"/>
      <c r="CNF56" s="18"/>
      <c r="CNG56" s="18"/>
      <c r="CNH56" s="18"/>
      <c r="CNI56" s="18"/>
      <c r="CNJ56" s="18"/>
      <c r="CNK56" s="18"/>
      <c r="CNL56" s="18"/>
      <c r="CNM56" s="18"/>
      <c r="CNN56" s="18"/>
      <c r="CNO56" s="18"/>
      <c r="CNP56" s="18"/>
      <c r="CNQ56" s="18"/>
      <c r="CNR56" s="18"/>
      <c r="CNS56" s="18"/>
      <c r="CNT56" s="18"/>
      <c r="CNU56" s="18"/>
      <c r="CNV56" s="18"/>
      <c r="CNW56" s="18"/>
      <c r="CNX56" s="18"/>
      <c r="CNY56" s="18"/>
      <c r="CNZ56" s="18"/>
      <c r="COA56" s="18"/>
      <c r="COB56" s="18"/>
      <c r="COC56" s="18"/>
      <c r="COD56" s="18"/>
      <c r="COE56" s="18"/>
      <c r="COF56" s="18"/>
      <c r="COG56" s="18"/>
      <c r="COH56" s="18"/>
      <c r="COI56" s="18"/>
      <c r="COJ56" s="18"/>
      <c r="COK56" s="18"/>
      <c r="COL56" s="18"/>
      <c r="COM56" s="18"/>
      <c r="CON56" s="18"/>
      <c r="COO56" s="18"/>
      <c r="COP56" s="18"/>
      <c r="COQ56" s="18"/>
      <c r="COR56" s="18"/>
      <c r="COS56" s="18"/>
      <c r="COT56" s="18"/>
      <c r="COU56" s="18"/>
      <c r="COV56" s="18"/>
      <c r="COW56" s="18"/>
      <c r="COX56" s="18"/>
      <c r="COY56" s="18"/>
      <c r="COZ56" s="18"/>
      <c r="CPA56" s="18"/>
      <c r="CPB56" s="18"/>
      <c r="CPC56" s="18"/>
      <c r="CPD56" s="18"/>
      <c r="CPE56" s="18"/>
      <c r="CPF56" s="18"/>
      <c r="CPG56" s="18"/>
      <c r="CPH56" s="18"/>
      <c r="CPI56" s="18"/>
      <c r="CPJ56" s="18"/>
      <c r="CPK56" s="18"/>
      <c r="CPL56" s="18"/>
      <c r="CPM56" s="18"/>
      <c r="CPN56" s="18"/>
      <c r="CPO56" s="18"/>
      <c r="CPP56" s="18"/>
      <c r="CPQ56" s="18"/>
      <c r="CPR56" s="18"/>
      <c r="CPS56" s="18"/>
      <c r="CPT56" s="18"/>
      <c r="CPU56" s="18"/>
      <c r="CPV56" s="18"/>
      <c r="CPW56" s="18"/>
      <c r="CPX56" s="18"/>
      <c r="CPY56" s="18"/>
      <c r="CPZ56" s="18"/>
      <c r="CQA56" s="18"/>
      <c r="CQB56" s="18"/>
      <c r="CQC56" s="18"/>
      <c r="CQD56" s="18"/>
      <c r="CQE56" s="18"/>
      <c r="CQF56" s="18"/>
      <c r="CQG56" s="18"/>
      <c r="CQH56" s="18"/>
      <c r="CQI56" s="18"/>
      <c r="CQJ56" s="18"/>
      <c r="CQK56" s="18"/>
      <c r="CQL56" s="18"/>
      <c r="CQM56" s="18"/>
      <c r="CQN56" s="18"/>
      <c r="CQO56" s="18"/>
      <c r="CQP56" s="18"/>
      <c r="CQQ56" s="18"/>
      <c r="CQR56" s="18"/>
      <c r="CQS56" s="18"/>
      <c r="CQT56" s="18"/>
      <c r="CQU56" s="18"/>
      <c r="CQV56" s="18"/>
      <c r="CQW56" s="18"/>
      <c r="CQX56" s="18"/>
      <c r="CQY56" s="18"/>
      <c r="CQZ56" s="18"/>
      <c r="CRA56" s="18"/>
      <c r="CRB56" s="18"/>
      <c r="CRC56" s="18"/>
      <c r="CRD56" s="18"/>
      <c r="CRE56" s="18"/>
      <c r="CRF56" s="18"/>
      <c r="CRG56" s="18"/>
      <c r="CRH56" s="18"/>
      <c r="CRI56" s="18"/>
      <c r="CRJ56" s="18"/>
      <c r="CRK56" s="18"/>
      <c r="CRL56" s="18"/>
      <c r="CRM56" s="18"/>
      <c r="CRN56" s="18"/>
      <c r="CRO56" s="18"/>
      <c r="CRP56" s="18"/>
      <c r="CRQ56" s="18"/>
      <c r="CRR56" s="18"/>
      <c r="CRS56" s="18"/>
      <c r="CRT56" s="18"/>
      <c r="CRU56" s="18"/>
      <c r="CRV56" s="18"/>
      <c r="CRW56" s="18"/>
      <c r="CRX56" s="18"/>
      <c r="CRY56" s="18"/>
      <c r="CRZ56" s="18"/>
      <c r="CSA56" s="18"/>
      <c r="CSB56" s="18"/>
      <c r="CSC56" s="18"/>
      <c r="CSD56" s="18"/>
      <c r="CSE56" s="18"/>
      <c r="CSF56" s="18"/>
      <c r="CSG56" s="18"/>
      <c r="CSH56" s="18"/>
      <c r="CSI56" s="18"/>
      <c r="CSJ56" s="18"/>
      <c r="CSK56" s="18"/>
      <c r="CSL56" s="18"/>
      <c r="CSM56" s="18"/>
      <c r="CSN56" s="18"/>
      <c r="CSO56" s="18"/>
      <c r="CSP56" s="18"/>
      <c r="CSQ56" s="18"/>
      <c r="CSR56" s="18"/>
      <c r="CSS56" s="18"/>
      <c r="CST56" s="18"/>
      <c r="CSU56" s="18"/>
      <c r="CSV56" s="18"/>
      <c r="CSW56" s="18"/>
      <c r="CSX56" s="18"/>
      <c r="CSY56" s="18"/>
      <c r="CSZ56" s="18"/>
      <c r="CTA56" s="18"/>
      <c r="CTB56" s="18"/>
      <c r="CTC56" s="18"/>
      <c r="CTD56" s="18"/>
      <c r="CTE56" s="18"/>
      <c r="CTF56" s="18"/>
      <c r="CTG56" s="18"/>
      <c r="CTH56" s="18"/>
      <c r="CTI56" s="18"/>
      <c r="CTJ56" s="18"/>
      <c r="CTK56" s="18"/>
      <c r="CTL56" s="18"/>
      <c r="CTM56" s="18"/>
      <c r="CTN56" s="18"/>
      <c r="CTO56" s="18"/>
      <c r="CTP56" s="18"/>
      <c r="CTQ56" s="18"/>
      <c r="CTR56" s="18"/>
      <c r="CTS56" s="18"/>
      <c r="CTT56" s="18"/>
      <c r="CTU56" s="18"/>
      <c r="CTV56" s="18"/>
      <c r="CTW56" s="18"/>
      <c r="CTX56" s="18"/>
      <c r="CTY56" s="18"/>
      <c r="CTZ56" s="18"/>
      <c r="CUA56" s="18"/>
      <c r="CUB56" s="18"/>
      <c r="CUC56" s="18"/>
      <c r="CUD56" s="18"/>
      <c r="CUE56" s="18"/>
      <c r="CUF56" s="18"/>
      <c r="CUG56" s="18"/>
      <c r="CUH56" s="18"/>
      <c r="CUI56" s="18"/>
      <c r="CUJ56" s="18"/>
      <c r="CUK56" s="18"/>
      <c r="CUL56" s="18"/>
      <c r="CUM56" s="18"/>
      <c r="CUN56" s="18"/>
      <c r="CUO56" s="18"/>
      <c r="CUP56" s="18"/>
      <c r="CUQ56" s="18"/>
      <c r="CUR56" s="18"/>
      <c r="CUS56" s="18"/>
      <c r="CUT56" s="18"/>
      <c r="CUU56" s="18"/>
      <c r="CUV56" s="18"/>
      <c r="CUW56" s="18"/>
      <c r="CUX56" s="18"/>
      <c r="CUY56" s="18"/>
      <c r="CUZ56" s="18"/>
      <c r="CVA56" s="18"/>
      <c r="CVB56" s="18"/>
      <c r="CVC56" s="18"/>
      <c r="CVD56" s="18"/>
      <c r="CVE56" s="18"/>
      <c r="CVF56" s="18"/>
      <c r="CVG56" s="18"/>
      <c r="CVH56" s="18"/>
      <c r="CVI56" s="18"/>
      <c r="CVJ56" s="18"/>
      <c r="CVK56" s="18"/>
      <c r="CVL56" s="18"/>
      <c r="CVM56" s="18"/>
      <c r="CVN56" s="18"/>
      <c r="CVO56" s="18"/>
      <c r="CVP56" s="18"/>
      <c r="CVQ56" s="18"/>
      <c r="CVR56" s="18"/>
      <c r="CVS56" s="18"/>
      <c r="CVT56" s="18"/>
      <c r="CVU56" s="18"/>
      <c r="CVV56" s="18"/>
      <c r="CVW56" s="18"/>
      <c r="CVX56" s="18"/>
      <c r="CVY56" s="18"/>
      <c r="CVZ56" s="18"/>
      <c r="CWA56" s="18"/>
      <c r="CWB56" s="18"/>
      <c r="CWC56" s="18"/>
      <c r="CWD56" s="18"/>
      <c r="CWE56" s="18"/>
      <c r="CWF56" s="18"/>
      <c r="CWG56" s="18"/>
      <c r="CWH56" s="18"/>
      <c r="CWI56" s="18"/>
      <c r="CWJ56" s="18"/>
      <c r="CWK56" s="18"/>
      <c r="CWL56" s="18"/>
      <c r="CWM56" s="18"/>
      <c r="CWN56" s="18"/>
      <c r="CWO56" s="18"/>
      <c r="CWP56" s="18"/>
      <c r="CWQ56" s="18"/>
      <c r="CWR56" s="18"/>
      <c r="CWS56" s="18"/>
      <c r="CWT56" s="18"/>
      <c r="CWU56" s="18"/>
      <c r="CWV56" s="18"/>
      <c r="CWW56" s="18"/>
      <c r="CWX56" s="18"/>
      <c r="CWY56" s="18"/>
      <c r="CWZ56" s="18"/>
      <c r="CXA56" s="18"/>
      <c r="CXB56" s="18"/>
      <c r="CXC56" s="18"/>
      <c r="CXD56" s="18"/>
      <c r="CXE56" s="18"/>
      <c r="CXF56" s="18"/>
      <c r="CXG56" s="18"/>
      <c r="CXH56" s="18"/>
      <c r="CXI56" s="18"/>
      <c r="CXJ56" s="18"/>
      <c r="CXK56" s="18"/>
      <c r="CXL56" s="18"/>
      <c r="CXM56" s="18"/>
      <c r="CXN56" s="18"/>
      <c r="CXO56" s="18"/>
      <c r="CXP56" s="18"/>
      <c r="CXQ56" s="18"/>
      <c r="CXR56" s="18"/>
      <c r="CXS56" s="18"/>
      <c r="CXT56" s="18"/>
      <c r="CXU56" s="18"/>
      <c r="CXV56" s="18"/>
      <c r="CXW56" s="18"/>
      <c r="CXX56" s="18"/>
      <c r="CXY56" s="18"/>
      <c r="CXZ56" s="18"/>
      <c r="CYA56" s="18"/>
      <c r="CYB56" s="18"/>
      <c r="CYC56" s="18"/>
      <c r="CYD56" s="18"/>
      <c r="CYE56" s="18"/>
      <c r="CYF56" s="18"/>
      <c r="CYG56" s="18"/>
      <c r="CYH56" s="18"/>
      <c r="CYI56" s="18"/>
      <c r="CYJ56" s="18"/>
      <c r="CYK56" s="18"/>
      <c r="CYL56" s="18"/>
      <c r="CYM56" s="18"/>
      <c r="CYN56" s="18"/>
      <c r="CYO56" s="18"/>
      <c r="CYP56" s="18"/>
      <c r="CYQ56" s="18"/>
      <c r="CYR56" s="18"/>
      <c r="CYS56" s="18"/>
      <c r="CYT56" s="18"/>
      <c r="CYU56" s="18"/>
      <c r="CYV56" s="18"/>
      <c r="CYW56" s="18"/>
      <c r="CYX56" s="18"/>
      <c r="CYY56" s="18"/>
      <c r="CYZ56" s="18"/>
      <c r="CZA56" s="18"/>
      <c r="CZB56" s="18"/>
      <c r="CZC56" s="18"/>
      <c r="CZD56" s="18"/>
      <c r="CZE56" s="18"/>
      <c r="CZF56" s="18"/>
      <c r="CZG56" s="18"/>
      <c r="CZH56" s="18"/>
      <c r="CZI56" s="18"/>
      <c r="CZJ56" s="18"/>
      <c r="CZK56" s="18"/>
      <c r="CZL56" s="18"/>
      <c r="CZM56" s="18"/>
      <c r="CZN56" s="18"/>
      <c r="CZO56" s="18"/>
      <c r="CZP56" s="18"/>
      <c r="CZQ56" s="18"/>
      <c r="CZR56" s="18"/>
      <c r="CZS56" s="18"/>
      <c r="CZT56" s="18"/>
      <c r="CZU56" s="18"/>
      <c r="CZV56" s="18"/>
      <c r="CZW56" s="18"/>
      <c r="CZX56" s="18"/>
      <c r="CZY56" s="18"/>
      <c r="CZZ56" s="18"/>
      <c r="DAA56" s="18"/>
      <c r="DAB56" s="18"/>
      <c r="DAC56" s="18"/>
      <c r="DAD56" s="18"/>
      <c r="DAE56" s="18"/>
      <c r="DAF56" s="18"/>
      <c r="DAG56" s="18"/>
      <c r="DAH56" s="18"/>
      <c r="DAI56" s="18"/>
      <c r="DAJ56" s="18"/>
      <c r="DAK56" s="18"/>
      <c r="DAL56" s="18"/>
      <c r="DAM56" s="18"/>
      <c r="DAN56" s="18"/>
      <c r="DAO56" s="18"/>
      <c r="DAP56" s="18"/>
      <c r="DAQ56" s="18"/>
      <c r="DAR56" s="18"/>
      <c r="DAS56" s="18"/>
      <c r="DAT56" s="18"/>
      <c r="DAU56" s="18"/>
      <c r="DAV56" s="18"/>
      <c r="DAW56" s="18"/>
      <c r="DAX56" s="18"/>
      <c r="DAY56" s="18"/>
      <c r="DAZ56" s="18"/>
      <c r="DBA56" s="18"/>
      <c r="DBB56" s="18"/>
      <c r="DBC56" s="18"/>
      <c r="DBD56" s="18"/>
      <c r="DBE56" s="18"/>
      <c r="DBF56" s="18"/>
      <c r="DBG56" s="18"/>
      <c r="DBH56" s="18"/>
      <c r="DBI56" s="18"/>
      <c r="DBJ56" s="18"/>
      <c r="DBK56" s="18"/>
      <c r="DBL56" s="18"/>
      <c r="DBM56" s="18"/>
      <c r="DBN56" s="18"/>
      <c r="DBO56" s="18"/>
      <c r="DBP56" s="18"/>
      <c r="DBQ56" s="18"/>
      <c r="DBR56" s="18"/>
      <c r="DBS56" s="18"/>
      <c r="DBT56" s="18"/>
      <c r="DBU56" s="18"/>
      <c r="DBV56" s="18"/>
      <c r="DBW56" s="18"/>
      <c r="DBX56" s="18"/>
      <c r="DBY56" s="18"/>
      <c r="DBZ56" s="18"/>
      <c r="DCA56" s="18"/>
      <c r="DCB56" s="18"/>
      <c r="DCC56" s="18"/>
      <c r="DCD56" s="18"/>
      <c r="DCE56" s="18"/>
      <c r="DCF56" s="18"/>
      <c r="DCG56" s="18"/>
      <c r="DCH56" s="18"/>
      <c r="DCI56" s="18"/>
      <c r="DCJ56" s="18"/>
      <c r="DCK56" s="18"/>
      <c r="DCL56" s="18"/>
      <c r="DCM56" s="18"/>
      <c r="DCN56" s="18"/>
      <c r="DCO56" s="18"/>
      <c r="DCP56" s="18"/>
      <c r="DCQ56" s="18"/>
      <c r="DCR56" s="18"/>
      <c r="DCS56" s="18"/>
      <c r="DCT56" s="18"/>
      <c r="DCU56" s="18"/>
      <c r="DCV56" s="18"/>
      <c r="DCW56" s="18"/>
      <c r="DCX56" s="18"/>
      <c r="DCY56" s="18"/>
      <c r="DCZ56" s="18"/>
      <c r="DDA56" s="18"/>
      <c r="DDB56" s="18"/>
      <c r="DDC56" s="18"/>
      <c r="DDD56" s="18"/>
      <c r="DDE56" s="18"/>
      <c r="DDF56" s="18"/>
      <c r="DDG56" s="18"/>
      <c r="DDH56" s="18"/>
      <c r="DDI56" s="18"/>
      <c r="DDJ56" s="18"/>
      <c r="DDK56" s="18"/>
      <c r="DDL56" s="18"/>
      <c r="DDM56" s="18"/>
      <c r="DDN56" s="18"/>
      <c r="DDO56" s="18"/>
      <c r="DDP56" s="18"/>
      <c r="DDQ56" s="18"/>
      <c r="DDR56" s="18"/>
      <c r="DDS56" s="18"/>
      <c r="DDT56" s="18"/>
      <c r="DDU56" s="18"/>
      <c r="DDV56" s="18"/>
      <c r="DDW56" s="18"/>
      <c r="DDX56" s="18"/>
      <c r="DDY56" s="18"/>
      <c r="DDZ56" s="18"/>
      <c r="DEA56" s="18"/>
      <c r="DEB56" s="18"/>
      <c r="DEC56" s="18"/>
      <c r="DED56" s="18"/>
      <c r="DEE56" s="18"/>
      <c r="DEF56" s="18"/>
      <c r="DEG56" s="18"/>
      <c r="DEH56" s="18"/>
      <c r="DEI56" s="18"/>
      <c r="DEJ56" s="18"/>
      <c r="DEK56" s="18"/>
      <c r="DEL56" s="18"/>
      <c r="DEM56" s="18"/>
      <c r="DEN56" s="18"/>
      <c r="DEO56" s="18"/>
      <c r="DEP56" s="18"/>
      <c r="DEQ56" s="18"/>
      <c r="DER56" s="18"/>
      <c r="DES56" s="18"/>
      <c r="DET56" s="18"/>
      <c r="DEU56" s="18"/>
      <c r="DEV56" s="18"/>
      <c r="DEW56" s="18"/>
      <c r="DEX56" s="18"/>
      <c r="DEY56" s="18"/>
      <c r="DEZ56" s="18"/>
      <c r="DFA56" s="18"/>
      <c r="DFB56" s="18"/>
      <c r="DFC56" s="18"/>
      <c r="DFD56" s="18"/>
      <c r="DFE56" s="18"/>
      <c r="DFF56" s="18"/>
      <c r="DFG56" s="18"/>
      <c r="DFH56" s="18"/>
      <c r="DFI56" s="18"/>
      <c r="DFJ56" s="18"/>
      <c r="DFK56" s="18"/>
      <c r="DFL56" s="18"/>
      <c r="DFM56" s="18"/>
      <c r="DFN56" s="18"/>
      <c r="DFO56" s="18"/>
      <c r="DFP56" s="18"/>
      <c r="DFQ56" s="18"/>
      <c r="DFR56" s="18"/>
      <c r="DFS56" s="18"/>
      <c r="DFT56" s="18"/>
      <c r="DFU56" s="18"/>
      <c r="DFV56" s="18"/>
      <c r="DFW56" s="18"/>
      <c r="DFX56" s="18"/>
      <c r="DFY56" s="18"/>
      <c r="DFZ56" s="18"/>
      <c r="DGA56" s="18"/>
      <c r="DGB56" s="18"/>
      <c r="DGC56" s="18"/>
      <c r="DGD56" s="18"/>
      <c r="DGE56" s="18"/>
      <c r="DGF56" s="18"/>
      <c r="DGG56" s="18"/>
      <c r="DGH56" s="18"/>
      <c r="DGI56" s="18"/>
      <c r="DGJ56" s="18"/>
      <c r="DGK56" s="18"/>
      <c r="DGL56" s="18"/>
      <c r="DGM56" s="18"/>
      <c r="DGN56" s="18"/>
      <c r="DGO56" s="18"/>
      <c r="DGP56" s="18"/>
      <c r="DGQ56" s="18"/>
      <c r="DGR56" s="18"/>
      <c r="DGS56" s="18"/>
      <c r="DGT56" s="18"/>
      <c r="DGU56" s="18"/>
      <c r="DGV56" s="18"/>
      <c r="DGW56" s="18"/>
      <c r="DGX56" s="18"/>
      <c r="DGY56" s="18"/>
      <c r="DGZ56" s="18"/>
      <c r="DHA56" s="18"/>
      <c r="DHB56" s="18"/>
      <c r="DHC56" s="18"/>
      <c r="DHD56" s="18"/>
      <c r="DHE56" s="18"/>
      <c r="DHF56" s="18"/>
      <c r="DHG56" s="18"/>
      <c r="DHH56" s="18"/>
      <c r="DHI56" s="18"/>
      <c r="DHJ56" s="18"/>
      <c r="DHK56" s="18"/>
      <c r="DHL56" s="18"/>
      <c r="DHM56" s="18"/>
      <c r="DHN56" s="18"/>
      <c r="DHO56" s="18"/>
      <c r="DHP56" s="18"/>
      <c r="DHQ56" s="18"/>
      <c r="DHR56" s="18"/>
      <c r="DHS56" s="18"/>
      <c r="DHT56" s="18"/>
      <c r="DHU56" s="18"/>
      <c r="DHV56" s="18"/>
      <c r="DHW56" s="18"/>
      <c r="DHX56" s="18"/>
      <c r="DHY56" s="18"/>
      <c r="DHZ56" s="18"/>
      <c r="DIA56" s="18"/>
      <c r="DIB56" s="18"/>
      <c r="DIC56" s="18"/>
      <c r="DID56" s="18"/>
      <c r="DIE56" s="18"/>
      <c r="DIF56" s="18"/>
      <c r="DIG56" s="18"/>
      <c r="DIH56" s="18"/>
      <c r="DII56" s="18"/>
      <c r="DIJ56" s="18"/>
      <c r="DIK56" s="18"/>
      <c r="DIL56" s="18"/>
      <c r="DIM56" s="18"/>
      <c r="DIN56" s="18"/>
      <c r="DIO56" s="18"/>
      <c r="DIP56" s="18"/>
      <c r="DIQ56" s="18"/>
      <c r="DIR56" s="18"/>
      <c r="DIS56" s="18"/>
      <c r="DIT56" s="18"/>
      <c r="DIU56" s="18"/>
      <c r="DIV56" s="18"/>
      <c r="DIW56" s="18"/>
      <c r="DIX56" s="18"/>
      <c r="DIY56" s="18"/>
      <c r="DIZ56" s="18"/>
      <c r="DJA56" s="18"/>
      <c r="DJB56" s="18"/>
      <c r="DJC56" s="18"/>
      <c r="DJD56" s="18"/>
      <c r="DJE56" s="18"/>
      <c r="DJF56" s="18"/>
      <c r="DJG56" s="18"/>
      <c r="DJH56" s="18"/>
      <c r="DJI56" s="18"/>
      <c r="DJJ56" s="18"/>
      <c r="DJK56" s="18"/>
      <c r="DJL56" s="18"/>
      <c r="DJM56" s="18"/>
      <c r="DJN56" s="18"/>
      <c r="DJO56" s="18"/>
      <c r="DJP56" s="18"/>
      <c r="DJQ56" s="18"/>
      <c r="DJR56" s="18"/>
      <c r="DJS56" s="18"/>
      <c r="DJT56" s="18"/>
      <c r="DJU56" s="18"/>
      <c r="DJV56" s="18"/>
      <c r="DJW56" s="18"/>
      <c r="DJX56" s="18"/>
      <c r="DJY56" s="18"/>
      <c r="DJZ56" s="18"/>
      <c r="DKA56" s="18"/>
      <c r="DKB56" s="18"/>
      <c r="DKC56" s="18"/>
      <c r="DKD56" s="18"/>
      <c r="DKE56" s="18"/>
      <c r="DKF56" s="18"/>
      <c r="DKG56" s="18"/>
      <c r="DKH56" s="18"/>
      <c r="DKI56" s="18"/>
      <c r="DKJ56" s="18"/>
      <c r="DKK56" s="18"/>
      <c r="DKL56" s="18"/>
      <c r="DKM56" s="18"/>
      <c r="DKN56" s="18"/>
      <c r="DKO56" s="18"/>
      <c r="DKP56" s="18"/>
      <c r="DKQ56" s="18"/>
      <c r="DKR56" s="18"/>
      <c r="DKS56" s="18"/>
      <c r="DKT56" s="18"/>
      <c r="DKU56" s="18"/>
      <c r="DKV56" s="18"/>
      <c r="DKW56" s="18"/>
      <c r="DKX56" s="18"/>
      <c r="DKY56" s="18"/>
      <c r="DKZ56" s="18"/>
      <c r="DLA56" s="18"/>
      <c r="DLB56" s="18"/>
      <c r="DLC56" s="18"/>
      <c r="DLD56" s="18"/>
      <c r="DLE56" s="18"/>
      <c r="DLF56" s="18"/>
      <c r="DLG56" s="18"/>
      <c r="DLH56" s="18"/>
      <c r="DLI56" s="18"/>
      <c r="DLJ56" s="18"/>
      <c r="DLK56" s="18"/>
      <c r="DLL56" s="18"/>
      <c r="DLM56" s="18"/>
      <c r="DLN56" s="18"/>
      <c r="DLO56" s="18"/>
      <c r="DLP56" s="18"/>
      <c r="DLQ56" s="18"/>
      <c r="DLR56" s="18"/>
      <c r="DLS56" s="18"/>
      <c r="DLT56" s="18"/>
      <c r="DLU56" s="18"/>
      <c r="DLV56" s="18"/>
      <c r="DLW56" s="18"/>
      <c r="DLX56" s="18"/>
      <c r="DLY56" s="18"/>
      <c r="DLZ56" s="18"/>
      <c r="DMA56" s="18"/>
      <c r="DMB56" s="18"/>
      <c r="DMC56" s="18"/>
      <c r="DMD56" s="18"/>
      <c r="DME56" s="18"/>
      <c r="DMF56" s="18"/>
      <c r="DMG56" s="18"/>
      <c r="DMH56" s="18"/>
      <c r="DMI56" s="18"/>
      <c r="DMJ56" s="18"/>
      <c r="DMK56" s="18"/>
      <c r="DML56" s="18"/>
      <c r="DMM56" s="18"/>
      <c r="DMN56" s="18"/>
      <c r="DMO56" s="18"/>
      <c r="DMP56" s="18"/>
      <c r="DMQ56" s="18"/>
      <c r="DMR56" s="18"/>
      <c r="DMS56" s="18"/>
      <c r="DMT56" s="18"/>
      <c r="DMU56" s="18"/>
      <c r="DMV56" s="18"/>
      <c r="DMW56" s="18"/>
      <c r="DMX56" s="18"/>
      <c r="DMY56" s="18"/>
      <c r="DMZ56" s="18"/>
      <c r="DNA56" s="18"/>
      <c r="DNB56" s="18"/>
      <c r="DNC56" s="18"/>
      <c r="DND56" s="18"/>
      <c r="DNE56" s="18"/>
      <c r="DNF56" s="18"/>
      <c r="DNG56" s="18"/>
      <c r="DNH56" s="18"/>
      <c r="DNI56" s="18"/>
      <c r="DNJ56" s="18"/>
      <c r="DNK56" s="18"/>
      <c r="DNL56" s="18"/>
      <c r="DNM56" s="18"/>
      <c r="DNN56" s="18"/>
      <c r="DNO56" s="18"/>
      <c r="DNP56" s="18"/>
      <c r="DNQ56" s="18"/>
      <c r="DNR56" s="18"/>
      <c r="DNS56" s="18"/>
      <c r="DNT56" s="18"/>
      <c r="DNU56" s="18"/>
      <c r="DNV56" s="18"/>
      <c r="DNW56" s="18"/>
      <c r="DNX56" s="18"/>
      <c r="DNY56" s="18"/>
      <c r="DNZ56" s="18"/>
      <c r="DOA56" s="18"/>
      <c r="DOB56" s="18"/>
      <c r="DOC56" s="18"/>
      <c r="DOD56" s="18"/>
      <c r="DOE56" s="18"/>
      <c r="DOF56" s="18"/>
      <c r="DOG56" s="18"/>
      <c r="DOH56" s="18"/>
      <c r="DOI56" s="18"/>
      <c r="DOJ56" s="18"/>
      <c r="DOK56" s="18"/>
      <c r="DOL56" s="18"/>
      <c r="DOM56" s="18"/>
      <c r="DON56" s="18"/>
      <c r="DOO56" s="18"/>
      <c r="DOP56" s="18"/>
      <c r="DOQ56" s="18"/>
      <c r="DOR56" s="18"/>
      <c r="DOS56" s="18"/>
      <c r="DOT56" s="18"/>
      <c r="DOU56" s="18"/>
      <c r="DOV56" s="18"/>
      <c r="DOW56" s="18"/>
      <c r="DOX56" s="18"/>
      <c r="DOY56" s="18"/>
      <c r="DOZ56" s="18"/>
      <c r="DPA56" s="18"/>
      <c r="DPB56" s="18"/>
      <c r="DPC56" s="18"/>
      <c r="DPD56" s="18"/>
      <c r="DPE56" s="18"/>
      <c r="DPF56" s="18"/>
      <c r="DPG56" s="18"/>
      <c r="DPH56" s="18"/>
      <c r="DPI56" s="18"/>
      <c r="DPJ56" s="18"/>
      <c r="DPK56" s="18"/>
      <c r="DPL56" s="18"/>
      <c r="DPM56" s="18"/>
      <c r="DPN56" s="18"/>
      <c r="DPO56" s="18"/>
      <c r="DPP56" s="18"/>
      <c r="DPQ56" s="18"/>
      <c r="DPR56" s="18"/>
      <c r="DPS56" s="18"/>
      <c r="DPT56" s="18"/>
      <c r="DPU56" s="18"/>
      <c r="DPV56" s="18"/>
      <c r="DPW56" s="18"/>
      <c r="DPX56" s="18"/>
      <c r="DPY56" s="18"/>
      <c r="DPZ56" s="18"/>
      <c r="DQA56" s="18"/>
      <c r="DQB56" s="18"/>
      <c r="DQC56" s="18"/>
      <c r="DQD56" s="18"/>
      <c r="DQE56" s="18"/>
      <c r="DQF56" s="18"/>
      <c r="DQG56" s="18"/>
      <c r="DQH56" s="18"/>
      <c r="DQI56" s="18"/>
      <c r="DQJ56" s="18"/>
      <c r="DQK56" s="18"/>
      <c r="DQL56" s="18"/>
      <c r="DQM56" s="18"/>
      <c r="DQN56" s="18"/>
      <c r="DQO56" s="18"/>
      <c r="DQP56" s="18"/>
      <c r="DQQ56" s="18"/>
      <c r="DQR56" s="18"/>
      <c r="DQS56" s="18"/>
      <c r="DQT56" s="18"/>
      <c r="DQU56" s="18"/>
      <c r="DQV56" s="18"/>
      <c r="DQW56" s="18"/>
      <c r="DQX56" s="18"/>
      <c r="DQY56" s="18"/>
      <c r="DQZ56" s="18"/>
      <c r="DRA56" s="18"/>
      <c r="DRB56" s="18"/>
      <c r="DRC56" s="18"/>
      <c r="DRD56" s="18"/>
      <c r="DRE56" s="18"/>
      <c r="DRF56" s="18"/>
      <c r="DRG56" s="18"/>
      <c r="DRH56" s="18"/>
      <c r="DRI56" s="18"/>
      <c r="DRJ56" s="18"/>
      <c r="DRK56" s="18"/>
      <c r="DRL56" s="18"/>
      <c r="DRM56" s="18"/>
      <c r="DRN56" s="18"/>
      <c r="DRO56" s="18"/>
      <c r="DRP56" s="18"/>
      <c r="DRQ56" s="18"/>
      <c r="DRR56" s="18"/>
      <c r="DRS56" s="18"/>
      <c r="DRT56" s="18"/>
      <c r="DRU56" s="18"/>
      <c r="DRV56" s="18"/>
      <c r="DRW56" s="18"/>
      <c r="DRX56" s="18"/>
      <c r="DRY56" s="18"/>
      <c r="DRZ56" s="18"/>
      <c r="DSA56" s="18"/>
      <c r="DSB56" s="18"/>
      <c r="DSC56" s="18"/>
      <c r="DSD56" s="18"/>
      <c r="DSE56" s="18"/>
      <c r="DSF56" s="18"/>
      <c r="DSG56" s="18"/>
      <c r="DSH56" s="18"/>
      <c r="DSI56" s="18"/>
      <c r="DSJ56" s="18"/>
      <c r="DSK56" s="18"/>
      <c r="DSL56" s="18"/>
      <c r="DSM56" s="18"/>
      <c r="DSN56" s="18"/>
      <c r="DSO56" s="18"/>
      <c r="DSP56" s="18"/>
      <c r="DSQ56" s="18"/>
      <c r="DSR56" s="18"/>
      <c r="DSS56" s="18"/>
      <c r="DST56" s="18"/>
      <c r="DSU56" s="18"/>
      <c r="DSV56" s="18"/>
      <c r="DSW56" s="18"/>
      <c r="DSX56" s="18"/>
      <c r="DSY56" s="18"/>
      <c r="DSZ56" s="18"/>
      <c r="DTA56" s="18"/>
      <c r="DTB56" s="18"/>
      <c r="DTC56" s="18"/>
      <c r="DTD56" s="18"/>
      <c r="DTE56" s="18"/>
      <c r="DTF56" s="18"/>
      <c r="DTG56" s="18"/>
      <c r="DTH56" s="18"/>
      <c r="DTI56" s="18"/>
      <c r="DTJ56" s="18"/>
      <c r="DTK56" s="18"/>
      <c r="DTL56" s="18"/>
      <c r="DTM56" s="18"/>
      <c r="DTN56" s="18"/>
      <c r="DTO56" s="18"/>
      <c r="DTP56" s="18"/>
      <c r="DTQ56" s="18"/>
      <c r="DTR56" s="18"/>
      <c r="DTS56" s="18"/>
      <c r="DTT56" s="18"/>
      <c r="DTU56" s="18"/>
      <c r="DTV56" s="18"/>
      <c r="DTW56" s="18"/>
      <c r="DTX56" s="18"/>
      <c r="DTY56" s="18"/>
      <c r="DTZ56" s="18"/>
      <c r="DUA56" s="18"/>
      <c r="DUB56" s="18"/>
      <c r="DUC56" s="18"/>
      <c r="DUD56" s="18"/>
      <c r="DUE56" s="18"/>
      <c r="DUF56" s="18"/>
      <c r="DUG56" s="18"/>
      <c r="DUH56" s="18"/>
      <c r="DUI56" s="18"/>
      <c r="DUJ56" s="18"/>
      <c r="DUK56" s="18"/>
      <c r="DUL56" s="18"/>
      <c r="DUM56" s="18"/>
      <c r="DUN56" s="18"/>
      <c r="DUO56" s="18"/>
      <c r="DUP56" s="18"/>
      <c r="DUQ56" s="18"/>
      <c r="DUR56" s="18"/>
      <c r="DUS56" s="18"/>
      <c r="DUT56" s="18"/>
      <c r="DUU56" s="18"/>
      <c r="DUV56" s="18"/>
      <c r="DUW56" s="18"/>
      <c r="DUX56" s="18"/>
      <c r="DUY56" s="18"/>
      <c r="DUZ56" s="18"/>
      <c r="DVA56" s="18"/>
      <c r="DVB56" s="18"/>
      <c r="DVC56" s="18"/>
      <c r="DVD56" s="18"/>
      <c r="DVE56" s="18"/>
      <c r="DVF56" s="18"/>
      <c r="DVG56" s="18"/>
      <c r="DVH56" s="18"/>
      <c r="DVI56" s="18"/>
      <c r="DVJ56" s="18"/>
      <c r="DVK56" s="18"/>
      <c r="DVL56" s="18"/>
      <c r="DVM56" s="18"/>
      <c r="DVN56" s="18"/>
      <c r="DVO56" s="18"/>
      <c r="DVP56" s="18"/>
      <c r="DVQ56" s="18"/>
      <c r="DVR56" s="18"/>
      <c r="DVS56" s="18"/>
      <c r="DVT56" s="18"/>
      <c r="DVU56" s="18"/>
      <c r="DVV56" s="18"/>
      <c r="DVW56" s="18"/>
      <c r="DVX56" s="18"/>
      <c r="DVY56" s="18"/>
      <c r="DVZ56" s="18"/>
      <c r="DWA56" s="18"/>
      <c r="DWB56" s="18"/>
      <c r="DWC56" s="18"/>
      <c r="DWD56" s="18"/>
      <c r="DWE56" s="18"/>
      <c r="DWF56" s="18"/>
      <c r="DWG56" s="18"/>
      <c r="DWH56" s="18"/>
      <c r="DWI56" s="18"/>
      <c r="DWJ56" s="18"/>
      <c r="DWK56" s="18"/>
      <c r="DWL56" s="18"/>
      <c r="DWM56" s="18"/>
      <c r="DWN56" s="18"/>
      <c r="DWO56" s="18"/>
      <c r="DWP56" s="18"/>
      <c r="DWQ56" s="18"/>
      <c r="DWR56" s="18"/>
      <c r="DWS56" s="18"/>
      <c r="DWT56" s="18"/>
      <c r="DWU56" s="18"/>
      <c r="DWV56" s="18"/>
      <c r="DWW56" s="18"/>
      <c r="DWX56" s="18"/>
      <c r="DWY56" s="18"/>
      <c r="DWZ56" s="18"/>
      <c r="DXA56" s="18"/>
      <c r="DXB56" s="18"/>
      <c r="DXC56" s="18"/>
      <c r="DXD56" s="18"/>
      <c r="DXE56" s="18"/>
      <c r="DXF56" s="18"/>
      <c r="DXG56" s="18"/>
      <c r="DXH56" s="18"/>
      <c r="DXI56" s="18"/>
      <c r="DXJ56" s="18"/>
      <c r="DXK56" s="18"/>
      <c r="DXL56" s="18"/>
      <c r="DXM56" s="18"/>
      <c r="DXN56" s="18"/>
      <c r="DXO56" s="18"/>
      <c r="DXP56" s="18"/>
      <c r="DXQ56" s="18"/>
      <c r="DXR56" s="18"/>
      <c r="DXS56" s="18"/>
      <c r="DXT56" s="18"/>
      <c r="DXU56" s="18"/>
      <c r="DXV56" s="18"/>
      <c r="DXW56" s="18"/>
      <c r="DXX56" s="18"/>
      <c r="DXY56" s="18"/>
      <c r="DXZ56" s="18"/>
      <c r="DYA56" s="18"/>
      <c r="DYB56" s="18"/>
      <c r="DYC56" s="18"/>
      <c r="DYD56" s="18"/>
      <c r="DYE56" s="18"/>
      <c r="DYF56" s="18"/>
      <c r="DYG56" s="18"/>
      <c r="DYH56" s="18"/>
      <c r="DYI56" s="18"/>
      <c r="DYJ56" s="18"/>
      <c r="DYK56" s="18"/>
      <c r="DYL56" s="18"/>
      <c r="DYM56" s="18"/>
      <c r="DYN56" s="18"/>
      <c r="DYO56" s="18"/>
      <c r="DYP56" s="18"/>
      <c r="DYQ56" s="18"/>
      <c r="DYR56" s="18"/>
      <c r="DYS56" s="18"/>
      <c r="DYT56" s="18"/>
      <c r="DYU56" s="18"/>
      <c r="DYV56" s="18"/>
      <c r="DYW56" s="18"/>
      <c r="DYX56" s="18"/>
      <c r="DYY56" s="18"/>
      <c r="DYZ56" s="18"/>
      <c r="DZA56" s="18"/>
      <c r="DZB56" s="18"/>
      <c r="DZC56" s="18"/>
      <c r="DZD56" s="18"/>
      <c r="DZE56" s="18"/>
      <c r="DZF56" s="18"/>
      <c r="DZG56" s="18"/>
      <c r="DZH56" s="18"/>
      <c r="DZI56" s="18"/>
      <c r="DZJ56" s="18"/>
      <c r="DZK56" s="18"/>
      <c r="DZL56" s="18"/>
      <c r="DZM56" s="18"/>
      <c r="DZN56" s="18"/>
      <c r="DZO56" s="18"/>
      <c r="DZP56" s="18"/>
      <c r="DZQ56" s="18"/>
      <c r="DZR56" s="18"/>
      <c r="DZS56" s="18"/>
      <c r="DZT56" s="18"/>
      <c r="DZU56" s="18"/>
      <c r="DZV56" s="18"/>
      <c r="DZW56" s="18"/>
      <c r="DZX56" s="18"/>
      <c r="DZY56" s="18"/>
      <c r="DZZ56" s="18"/>
      <c r="EAA56" s="18"/>
      <c r="EAB56" s="18"/>
      <c r="EAC56" s="18"/>
      <c r="EAD56" s="18"/>
      <c r="EAE56" s="18"/>
      <c r="EAF56" s="18"/>
      <c r="EAG56" s="18"/>
      <c r="EAH56" s="18"/>
      <c r="EAI56" s="18"/>
      <c r="EAJ56" s="18"/>
      <c r="EAK56" s="18"/>
      <c r="EAL56" s="18"/>
      <c r="EAM56" s="18"/>
      <c r="EAN56" s="18"/>
      <c r="EAO56" s="18"/>
      <c r="EAP56" s="18"/>
      <c r="EAQ56" s="18"/>
      <c r="EAR56" s="18"/>
      <c r="EAS56" s="18"/>
      <c r="EAT56" s="18"/>
      <c r="EAU56" s="18"/>
      <c r="EAV56" s="18"/>
      <c r="EAW56" s="18"/>
      <c r="EAX56" s="18"/>
      <c r="EAY56" s="18"/>
      <c r="EAZ56" s="18"/>
      <c r="EBA56" s="18"/>
      <c r="EBB56" s="18"/>
      <c r="EBC56" s="18"/>
      <c r="EBD56" s="18"/>
      <c r="EBE56" s="18"/>
      <c r="EBF56" s="18"/>
      <c r="EBG56" s="18"/>
      <c r="EBH56" s="18"/>
      <c r="EBI56" s="18"/>
      <c r="EBJ56" s="18"/>
      <c r="EBK56" s="18"/>
      <c r="EBL56" s="18"/>
      <c r="EBM56" s="18"/>
      <c r="EBN56" s="18"/>
      <c r="EBO56" s="18"/>
      <c r="EBP56" s="18"/>
      <c r="EBQ56" s="18"/>
      <c r="EBR56" s="18"/>
      <c r="EBS56" s="18"/>
      <c r="EBT56" s="18"/>
      <c r="EBU56" s="18"/>
      <c r="EBV56" s="18"/>
      <c r="EBW56" s="18"/>
      <c r="EBX56" s="18"/>
      <c r="EBY56" s="18"/>
      <c r="EBZ56" s="18"/>
      <c r="ECA56" s="18"/>
      <c r="ECB56" s="18"/>
      <c r="ECC56" s="18"/>
      <c r="ECD56" s="18"/>
      <c r="ECE56" s="18"/>
      <c r="ECF56" s="18"/>
      <c r="ECG56" s="18"/>
      <c r="ECH56" s="18"/>
      <c r="ECI56" s="18"/>
      <c r="ECJ56" s="18"/>
      <c r="ECK56" s="18"/>
      <c r="ECL56" s="18"/>
      <c r="ECM56" s="18"/>
      <c r="ECN56" s="18"/>
      <c r="ECO56" s="18"/>
      <c r="ECP56" s="18"/>
      <c r="ECQ56" s="18"/>
      <c r="ECR56" s="18"/>
      <c r="ECS56" s="18"/>
      <c r="ECT56" s="18"/>
      <c r="ECU56" s="18"/>
      <c r="ECV56" s="18"/>
      <c r="ECW56" s="18"/>
      <c r="ECX56" s="18"/>
      <c r="ECY56" s="18"/>
      <c r="ECZ56" s="18"/>
      <c r="EDA56" s="18"/>
      <c r="EDB56" s="18"/>
      <c r="EDC56" s="18"/>
      <c r="EDD56" s="18"/>
      <c r="EDE56" s="18"/>
      <c r="EDF56" s="18"/>
      <c r="EDG56" s="18"/>
      <c r="EDH56" s="18"/>
      <c r="EDI56" s="18"/>
      <c r="EDJ56" s="18"/>
      <c r="EDK56" s="18"/>
      <c r="EDL56" s="18"/>
      <c r="EDM56" s="18"/>
      <c r="EDN56" s="18"/>
      <c r="EDO56" s="18"/>
      <c r="EDP56" s="18"/>
      <c r="EDQ56" s="18"/>
      <c r="EDR56" s="18"/>
      <c r="EDS56" s="18"/>
      <c r="EDT56" s="18"/>
      <c r="EDU56" s="18"/>
      <c r="EDV56" s="18"/>
      <c r="EDW56" s="18"/>
      <c r="EDX56" s="18"/>
      <c r="EDY56" s="18"/>
      <c r="EDZ56" s="18"/>
      <c r="EEA56" s="18"/>
      <c r="EEB56" s="18"/>
      <c r="EEC56" s="18"/>
      <c r="EED56" s="18"/>
      <c r="EEE56" s="18"/>
      <c r="EEF56" s="18"/>
      <c r="EEG56" s="18"/>
      <c r="EEH56" s="18"/>
      <c r="EEI56" s="18"/>
      <c r="EEJ56" s="18"/>
      <c r="EEK56" s="18"/>
      <c r="EEL56" s="18"/>
      <c r="EEM56" s="18"/>
      <c r="EEN56" s="18"/>
      <c r="EEO56" s="18"/>
      <c r="EEP56" s="18"/>
      <c r="EEQ56" s="18"/>
      <c r="EER56" s="18"/>
      <c r="EES56" s="18"/>
      <c r="EET56" s="18"/>
      <c r="EEU56" s="18"/>
      <c r="EEV56" s="18"/>
      <c r="EEW56" s="18"/>
      <c r="EEX56" s="18"/>
      <c r="EEY56" s="18"/>
      <c r="EEZ56" s="18"/>
      <c r="EFA56" s="18"/>
      <c r="EFB56" s="18"/>
      <c r="EFC56" s="18"/>
      <c r="EFD56" s="18"/>
      <c r="EFE56" s="18"/>
      <c r="EFF56" s="18"/>
      <c r="EFG56" s="18"/>
      <c r="EFH56" s="18"/>
      <c r="EFI56" s="18"/>
      <c r="EFJ56" s="18"/>
      <c r="EFK56" s="18"/>
      <c r="EFL56" s="18"/>
      <c r="EFM56" s="18"/>
      <c r="EFN56" s="18"/>
      <c r="EFO56" s="18"/>
      <c r="EFP56" s="18"/>
      <c r="EFQ56" s="18"/>
      <c r="EFR56" s="18"/>
      <c r="EFS56" s="18"/>
      <c r="EFT56" s="18"/>
      <c r="EFU56" s="18"/>
      <c r="EFV56" s="18"/>
      <c r="EFW56" s="18"/>
      <c r="EFX56" s="18"/>
      <c r="EFY56" s="18"/>
      <c r="EFZ56" s="18"/>
      <c r="EGA56" s="18"/>
      <c r="EGB56" s="18"/>
      <c r="EGC56" s="18"/>
      <c r="EGD56" s="18"/>
      <c r="EGE56" s="18"/>
      <c r="EGF56" s="18"/>
      <c r="EGG56" s="18"/>
      <c r="EGH56" s="18"/>
      <c r="EGI56" s="18"/>
      <c r="EGJ56" s="18"/>
      <c r="EGK56" s="18"/>
      <c r="EGL56" s="18"/>
      <c r="EGM56" s="18"/>
      <c r="EGN56" s="18"/>
      <c r="EGO56" s="18"/>
      <c r="EGP56" s="18"/>
      <c r="EGQ56" s="18"/>
      <c r="EGR56" s="18"/>
      <c r="EGS56" s="18"/>
      <c r="EGT56" s="18"/>
      <c r="EGU56" s="18"/>
      <c r="EGV56" s="18"/>
      <c r="EGW56" s="18"/>
      <c r="EGX56" s="18"/>
      <c r="EGY56" s="18"/>
      <c r="EGZ56" s="18"/>
      <c r="EHA56" s="18"/>
      <c r="EHB56" s="18"/>
      <c r="EHC56" s="18"/>
      <c r="EHD56" s="18"/>
      <c r="EHE56" s="18"/>
      <c r="EHF56" s="18"/>
      <c r="EHG56" s="18"/>
      <c r="EHH56" s="18"/>
      <c r="EHI56" s="18"/>
      <c r="EHJ56" s="18"/>
      <c r="EHK56" s="18"/>
      <c r="EHL56" s="18"/>
      <c r="EHM56" s="18"/>
      <c r="EHN56" s="18"/>
      <c r="EHO56" s="18"/>
      <c r="EHP56" s="18"/>
      <c r="EHQ56" s="18"/>
      <c r="EHR56" s="18"/>
      <c r="EHS56" s="18"/>
      <c r="EHT56" s="18"/>
      <c r="EHU56" s="18"/>
      <c r="EHV56" s="18"/>
      <c r="EHW56" s="18"/>
      <c r="EHX56" s="18"/>
      <c r="EHY56" s="18"/>
      <c r="EHZ56" s="18"/>
      <c r="EIA56" s="18"/>
      <c r="EIB56" s="18"/>
      <c r="EIC56" s="18"/>
      <c r="EID56" s="18"/>
      <c r="EIE56" s="18"/>
      <c r="EIF56" s="18"/>
      <c r="EIG56" s="18"/>
      <c r="EIH56" s="18"/>
      <c r="EII56" s="18"/>
      <c r="EIJ56" s="18"/>
      <c r="EIK56" s="18"/>
      <c r="EIL56" s="18"/>
      <c r="EIM56" s="18"/>
      <c r="EIN56" s="18"/>
      <c r="EIO56" s="18"/>
      <c r="EIP56" s="18"/>
      <c r="EIQ56" s="18"/>
      <c r="EIR56" s="18"/>
      <c r="EIS56" s="18"/>
      <c r="EIT56" s="18"/>
      <c r="EIU56" s="18"/>
      <c r="EIV56" s="18"/>
      <c r="EIW56" s="18"/>
      <c r="EIX56" s="18"/>
      <c r="EIY56" s="18"/>
      <c r="EIZ56" s="18"/>
      <c r="EJA56" s="18"/>
      <c r="EJB56" s="18"/>
      <c r="EJC56" s="18"/>
      <c r="EJD56" s="18"/>
      <c r="EJE56" s="18"/>
      <c r="EJF56" s="18"/>
      <c r="EJG56" s="18"/>
      <c r="EJH56" s="18"/>
      <c r="EJI56" s="18"/>
      <c r="EJJ56" s="18"/>
      <c r="EJK56" s="18"/>
      <c r="EJL56" s="18"/>
      <c r="EJM56" s="18"/>
      <c r="EJN56" s="18"/>
      <c r="EJO56" s="18"/>
      <c r="EJP56" s="18"/>
      <c r="EJQ56" s="18"/>
      <c r="EJR56" s="18"/>
      <c r="EJS56" s="18"/>
      <c r="EJT56" s="18"/>
      <c r="EJU56" s="18"/>
      <c r="EJV56" s="18"/>
      <c r="EJW56" s="18"/>
      <c r="EJX56" s="18"/>
      <c r="EJY56" s="18"/>
      <c r="EJZ56" s="18"/>
      <c r="EKA56" s="18"/>
      <c r="EKB56" s="18"/>
      <c r="EKC56" s="18"/>
      <c r="EKD56" s="18"/>
      <c r="EKE56" s="18"/>
      <c r="EKF56" s="18"/>
      <c r="EKG56" s="18"/>
      <c r="EKH56" s="18"/>
      <c r="EKI56" s="18"/>
      <c r="EKJ56" s="18"/>
      <c r="EKK56" s="18"/>
      <c r="EKL56" s="18"/>
      <c r="EKM56" s="18"/>
      <c r="EKN56" s="18"/>
      <c r="EKO56" s="18"/>
      <c r="EKP56" s="18"/>
      <c r="EKQ56" s="18"/>
      <c r="EKR56" s="18"/>
      <c r="EKS56" s="18"/>
      <c r="EKT56" s="18"/>
      <c r="EKU56" s="18"/>
      <c r="EKV56" s="18"/>
      <c r="EKW56" s="18"/>
      <c r="EKX56" s="18"/>
      <c r="EKY56" s="18"/>
      <c r="EKZ56" s="18"/>
      <c r="ELA56" s="18"/>
      <c r="ELB56" s="18"/>
      <c r="ELC56" s="18"/>
      <c r="ELD56" s="18"/>
      <c r="ELE56" s="18"/>
      <c r="ELF56" s="18"/>
      <c r="ELG56" s="18"/>
      <c r="ELH56" s="18"/>
      <c r="ELI56" s="18"/>
      <c r="ELJ56" s="18"/>
      <c r="ELK56" s="18"/>
      <c r="ELL56" s="18"/>
      <c r="ELM56" s="18"/>
      <c r="ELN56" s="18"/>
      <c r="ELO56" s="18"/>
      <c r="ELP56" s="18"/>
      <c r="ELQ56" s="18"/>
      <c r="ELR56" s="18"/>
      <c r="ELS56" s="18"/>
      <c r="ELT56" s="18"/>
      <c r="ELU56" s="18"/>
      <c r="ELV56" s="18"/>
      <c r="ELW56" s="18"/>
      <c r="ELX56" s="18"/>
      <c r="ELY56" s="18"/>
      <c r="ELZ56" s="18"/>
      <c r="EMA56" s="18"/>
      <c r="EMB56" s="18"/>
      <c r="EMC56" s="18"/>
      <c r="EMD56" s="18"/>
      <c r="EME56" s="18"/>
      <c r="EMF56" s="18"/>
      <c r="EMG56" s="18"/>
      <c r="EMH56" s="18"/>
      <c r="EMI56" s="18"/>
      <c r="EMJ56" s="18"/>
      <c r="EMK56" s="18"/>
      <c r="EML56" s="18"/>
      <c r="EMM56" s="18"/>
      <c r="EMN56" s="18"/>
      <c r="EMO56" s="18"/>
      <c r="EMP56" s="18"/>
      <c r="EMQ56" s="18"/>
      <c r="EMR56" s="18"/>
      <c r="EMS56" s="18"/>
      <c r="EMT56" s="18"/>
      <c r="EMU56" s="18"/>
      <c r="EMV56" s="18"/>
      <c r="EMW56" s="18"/>
      <c r="EMX56" s="18"/>
      <c r="EMY56" s="18"/>
      <c r="EMZ56" s="18"/>
      <c r="ENA56" s="18"/>
      <c r="ENB56" s="18"/>
      <c r="ENC56" s="18"/>
      <c r="END56" s="18"/>
      <c r="ENE56" s="18"/>
      <c r="ENF56" s="18"/>
      <c r="ENG56" s="18"/>
      <c r="ENH56" s="18"/>
      <c r="ENI56" s="18"/>
      <c r="ENJ56" s="18"/>
      <c r="ENK56" s="18"/>
      <c r="ENL56" s="18"/>
      <c r="ENM56" s="18"/>
      <c r="ENN56" s="18"/>
      <c r="ENO56" s="18"/>
      <c r="ENP56" s="18"/>
      <c r="ENQ56" s="18"/>
      <c r="ENR56" s="18"/>
      <c r="ENS56" s="18"/>
      <c r="ENT56" s="18"/>
      <c r="ENU56" s="18"/>
      <c r="ENV56" s="18"/>
      <c r="ENW56" s="18"/>
      <c r="ENX56" s="18"/>
      <c r="ENY56" s="18"/>
      <c r="ENZ56" s="18"/>
      <c r="EOA56" s="18"/>
      <c r="EOB56" s="18"/>
      <c r="EOC56" s="18"/>
      <c r="EOD56" s="18"/>
      <c r="EOE56" s="18"/>
      <c r="EOF56" s="18"/>
      <c r="EOG56" s="18"/>
      <c r="EOH56" s="18"/>
      <c r="EOI56" s="18"/>
      <c r="EOJ56" s="18"/>
      <c r="EOK56" s="18"/>
      <c r="EOL56" s="18"/>
      <c r="EOM56" s="18"/>
      <c r="EON56" s="18"/>
      <c r="EOO56" s="18"/>
      <c r="EOP56" s="18"/>
      <c r="EOQ56" s="18"/>
      <c r="EOR56" s="18"/>
      <c r="EOS56" s="18"/>
      <c r="EOT56" s="18"/>
      <c r="EOU56" s="18"/>
      <c r="EOV56" s="18"/>
      <c r="EOW56" s="18"/>
      <c r="EOX56" s="18"/>
      <c r="EOY56" s="18"/>
      <c r="EOZ56" s="18"/>
      <c r="EPA56" s="18"/>
      <c r="EPB56" s="18"/>
      <c r="EPC56" s="18"/>
      <c r="EPD56" s="18"/>
      <c r="EPE56" s="18"/>
      <c r="EPF56" s="18"/>
      <c r="EPG56" s="18"/>
      <c r="EPH56" s="18"/>
      <c r="EPI56" s="18"/>
      <c r="EPJ56" s="18"/>
      <c r="EPK56" s="18"/>
      <c r="EPL56" s="18"/>
      <c r="EPM56" s="18"/>
      <c r="EPN56" s="18"/>
      <c r="EPO56" s="18"/>
      <c r="EPP56" s="18"/>
      <c r="EPQ56" s="18"/>
      <c r="EPR56" s="18"/>
      <c r="EPS56" s="18"/>
      <c r="EPT56" s="18"/>
      <c r="EPU56" s="18"/>
      <c r="EPV56" s="18"/>
      <c r="EPW56" s="18"/>
      <c r="EPX56" s="18"/>
      <c r="EPY56" s="18"/>
      <c r="EPZ56" s="18"/>
      <c r="EQA56" s="18"/>
      <c r="EQB56" s="18"/>
      <c r="EQC56" s="18"/>
      <c r="EQD56" s="18"/>
      <c r="EQE56" s="18"/>
      <c r="EQF56" s="18"/>
      <c r="EQG56" s="18"/>
      <c r="EQH56" s="18"/>
      <c r="EQI56" s="18"/>
      <c r="EQJ56" s="18"/>
      <c r="EQK56" s="18"/>
      <c r="EQL56" s="18"/>
      <c r="EQM56" s="18"/>
      <c r="EQN56" s="18"/>
      <c r="EQO56" s="18"/>
      <c r="EQP56" s="18"/>
      <c r="EQQ56" s="18"/>
      <c r="EQR56" s="18"/>
      <c r="EQS56" s="18"/>
      <c r="EQT56" s="18"/>
      <c r="EQU56" s="18"/>
      <c r="EQV56" s="18"/>
      <c r="EQW56" s="18"/>
      <c r="EQX56" s="18"/>
      <c r="EQY56" s="18"/>
      <c r="EQZ56" s="18"/>
      <c r="ERA56" s="18"/>
      <c r="ERB56" s="18"/>
      <c r="ERC56" s="18"/>
      <c r="ERD56" s="18"/>
      <c r="ERE56" s="18"/>
      <c r="ERF56" s="18"/>
      <c r="ERG56" s="18"/>
      <c r="ERH56" s="18"/>
      <c r="ERI56" s="18"/>
      <c r="ERJ56" s="18"/>
      <c r="ERK56" s="18"/>
      <c r="ERL56" s="18"/>
      <c r="ERM56" s="18"/>
      <c r="ERN56" s="18"/>
      <c r="ERO56" s="18"/>
      <c r="ERP56" s="18"/>
      <c r="ERQ56" s="18"/>
      <c r="ERR56" s="18"/>
      <c r="ERS56" s="18"/>
      <c r="ERT56" s="18"/>
      <c r="ERU56" s="18"/>
      <c r="ERV56" s="18"/>
      <c r="ERW56" s="18"/>
      <c r="ERX56" s="18"/>
      <c r="ERY56" s="18"/>
      <c r="ERZ56" s="18"/>
      <c r="ESA56" s="18"/>
      <c r="ESB56" s="18"/>
      <c r="ESC56" s="18"/>
      <c r="ESD56" s="18"/>
      <c r="ESE56" s="18"/>
      <c r="ESF56" s="18"/>
      <c r="ESG56" s="18"/>
      <c r="ESH56" s="18"/>
      <c r="ESI56" s="18"/>
      <c r="ESJ56" s="18"/>
      <c r="ESK56" s="18"/>
      <c r="ESL56" s="18"/>
      <c r="ESM56" s="18"/>
      <c r="ESN56" s="18"/>
      <c r="ESO56" s="18"/>
      <c r="ESP56" s="18"/>
      <c r="ESQ56" s="18"/>
      <c r="ESR56" s="18"/>
      <c r="ESS56" s="18"/>
      <c r="EST56" s="18"/>
      <c r="ESU56" s="18"/>
      <c r="ESV56" s="18"/>
      <c r="ESW56" s="18"/>
      <c r="ESX56" s="18"/>
      <c r="ESY56" s="18"/>
      <c r="ESZ56" s="18"/>
      <c r="ETA56" s="18"/>
      <c r="ETB56" s="18"/>
      <c r="ETC56" s="18"/>
      <c r="ETD56" s="18"/>
      <c r="ETE56" s="18"/>
      <c r="ETF56" s="18"/>
      <c r="ETG56" s="18"/>
      <c r="ETH56" s="18"/>
      <c r="ETI56" s="18"/>
      <c r="ETJ56" s="18"/>
      <c r="ETK56" s="18"/>
      <c r="ETL56" s="18"/>
      <c r="ETM56" s="18"/>
      <c r="ETN56" s="18"/>
      <c r="ETO56" s="18"/>
      <c r="ETP56" s="18"/>
      <c r="ETQ56" s="18"/>
      <c r="ETR56" s="18"/>
      <c r="ETS56" s="18"/>
      <c r="ETT56" s="18"/>
      <c r="ETU56" s="18"/>
      <c r="ETV56" s="18"/>
      <c r="ETW56" s="18"/>
      <c r="ETX56" s="18"/>
      <c r="ETY56" s="18"/>
      <c r="ETZ56" s="18"/>
      <c r="EUA56" s="18"/>
      <c r="EUB56" s="18"/>
      <c r="EUC56" s="18"/>
      <c r="EUD56" s="18"/>
      <c r="EUE56" s="18"/>
      <c r="EUF56" s="18"/>
      <c r="EUG56" s="18"/>
      <c r="EUH56" s="18"/>
      <c r="EUI56" s="18"/>
      <c r="EUJ56" s="18"/>
      <c r="EUK56" s="18"/>
      <c r="EUL56" s="18"/>
      <c r="EUM56" s="18"/>
      <c r="EUN56" s="18"/>
      <c r="EUO56" s="18"/>
      <c r="EUP56" s="18"/>
      <c r="EUQ56" s="18"/>
      <c r="EUR56" s="18"/>
      <c r="EUS56" s="18"/>
      <c r="EUT56" s="18"/>
      <c r="EUU56" s="18"/>
      <c r="EUV56" s="18"/>
      <c r="EUW56" s="18"/>
      <c r="EUX56" s="18"/>
      <c r="EUY56" s="18"/>
      <c r="EUZ56" s="18"/>
      <c r="EVA56" s="18"/>
      <c r="EVB56" s="18"/>
      <c r="EVC56" s="18"/>
      <c r="EVD56" s="18"/>
      <c r="EVE56" s="18"/>
      <c r="EVF56" s="18"/>
      <c r="EVG56" s="18"/>
      <c r="EVH56" s="18"/>
      <c r="EVI56" s="18"/>
      <c r="EVJ56" s="18"/>
      <c r="EVK56" s="18"/>
      <c r="EVL56" s="18"/>
      <c r="EVM56" s="18"/>
      <c r="EVN56" s="18"/>
      <c r="EVO56" s="18"/>
      <c r="EVP56" s="18"/>
      <c r="EVQ56" s="18"/>
      <c r="EVR56" s="18"/>
      <c r="EVS56" s="18"/>
      <c r="EVT56" s="18"/>
      <c r="EVU56" s="18"/>
      <c r="EVV56" s="18"/>
      <c r="EVW56" s="18"/>
      <c r="EVX56" s="18"/>
      <c r="EVY56" s="18"/>
      <c r="EVZ56" s="18"/>
      <c r="EWA56" s="18"/>
      <c r="EWB56" s="18"/>
      <c r="EWC56" s="18"/>
      <c r="EWD56" s="18"/>
      <c r="EWE56" s="18"/>
      <c r="EWF56" s="18"/>
      <c r="EWG56" s="18"/>
      <c r="EWH56" s="18"/>
      <c r="EWI56" s="18"/>
      <c r="EWJ56" s="18"/>
      <c r="EWK56" s="18"/>
      <c r="EWL56" s="18"/>
      <c r="EWM56" s="18"/>
      <c r="EWN56" s="18"/>
      <c r="EWO56" s="18"/>
      <c r="EWP56" s="18"/>
      <c r="EWQ56" s="18"/>
      <c r="EWR56" s="18"/>
      <c r="EWS56" s="18"/>
      <c r="EWT56" s="18"/>
      <c r="EWU56" s="18"/>
      <c r="EWV56" s="18"/>
      <c r="EWW56" s="18"/>
      <c r="EWX56" s="18"/>
      <c r="EWY56" s="18"/>
      <c r="EWZ56" s="18"/>
      <c r="EXA56" s="18"/>
      <c r="EXB56" s="18"/>
      <c r="EXC56" s="18"/>
      <c r="EXD56" s="18"/>
      <c r="EXE56" s="18"/>
      <c r="EXF56" s="18"/>
      <c r="EXG56" s="18"/>
      <c r="EXH56" s="18"/>
      <c r="EXI56" s="18"/>
      <c r="EXJ56" s="18"/>
      <c r="EXK56" s="18"/>
      <c r="EXL56" s="18"/>
      <c r="EXM56" s="18"/>
      <c r="EXN56" s="18"/>
      <c r="EXO56" s="18"/>
      <c r="EXP56" s="18"/>
      <c r="EXQ56" s="18"/>
      <c r="EXR56" s="18"/>
      <c r="EXS56" s="18"/>
      <c r="EXT56" s="18"/>
      <c r="EXU56" s="18"/>
      <c r="EXV56" s="18"/>
      <c r="EXW56" s="18"/>
      <c r="EXX56" s="18"/>
      <c r="EXY56" s="18"/>
      <c r="EXZ56" s="18"/>
      <c r="EYA56" s="18"/>
      <c r="EYB56" s="18"/>
      <c r="EYC56" s="18"/>
      <c r="EYD56" s="18"/>
      <c r="EYE56" s="18"/>
      <c r="EYF56" s="18"/>
      <c r="EYG56" s="18"/>
      <c r="EYH56" s="18"/>
      <c r="EYI56" s="18"/>
      <c r="EYJ56" s="18"/>
      <c r="EYK56" s="18"/>
      <c r="EYL56" s="18"/>
      <c r="EYM56" s="18"/>
      <c r="EYN56" s="18"/>
      <c r="EYO56" s="18"/>
      <c r="EYP56" s="18"/>
      <c r="EYQ56" s="18"/>
      <c r="EYR56" s="18"/>
      <c r="EYS56" s="18"/>
      <c r="EYT56" s="18"/>
      <c r="EYU56" s="18"/>
      <c r="EYV56" s="18"/>
      <c r="EYW56" s="18"/>
      <c r="EYX56" s="18"/>
      <c r="EYY56" s="18"/>
      <c r="EYZ56" s="18"/>
      <c r="EZA56" s="18"/>
      <c r="EZB56" s="18"/>
      <c r="EZC56" s="18"/>
      <c r="EZD56" s="18"/>
      <c r="EZE56" s="18"/>
      <c r="EZF56" s="18"/>
      <c r="EZG56" s="18"/>
      <c r="EZH56" s="18"/>
      <c r="EZI56" s="18"/>
      <c r="EZJ56" s="18"/>
      <c r="EZK56" s="18"/>
      <c r="EZL56" s="18"/>
      <c r="EZM56" s="18"/>
      <c r="EZN56" s="18"/>
      <c r="EZO56" s="18"/>
      <c r="EZP56" s="18"/>
      <c r="EZQ56" s="18"/>
      <c r="EZR56" s="18"/>
      <c r="EZS56" s="18"/>
      <c r="EZT56" s="18"/>
      <c r="EZU56" s="18"/>
      <c r="EZV56" s="18"/>
      <c r="EZW56" s="18"/>
      <c r="EZX56" s="18"/>
      <c r="EZY56" s="18"/>
      <c r="EZZ56" s="18"/>
      <c r="FAA56" s="18"/>
      <c r="FAB56" s="18"/>
      <c r="FAC56" s="18"/>
      <c r="FAD56" s="18"/>
      <c r="FAE56" s="18"/>
      <c r="FAF56" s="18"/>
      <c r="FAG56" s="18"/>
      <c r="FAH56" s="18"/>
      <c r="FAI56" s="18"/>
      <c r="FAJ56" s="18"/>
      <c r="FAK56" s="18"/>
      <c r="FAL56" s="18"/>
      <c r="FAM56" s="18"/>
      <c r="FAN56" s="18"/>
      <c r="FAO56" s="18"/>
      <c r="FAP56" s="18"/>
      <c r="FAQ56" s="18"/>
      <c r="FAR56" s="18"/>
      <c r="FAS56" s="18"/>
      <c r="FAT56" s="18"/>
      <c r="FAU56" s="18"/>
      <c r="FAV56" s="18"/>
      <c r="FAW56" s="18"/>
      <c r="FAX56" s="18"/>
      <c r="FAY56" s="18"/>
      <c r="FAZ56" s="18"/>
      <c r="FBA56" s="18"/>
      <c r="FBB56" s="18"/>
      <c r="FBC56" s="18"/>
      <c r="FBD56" s="18"/>
      <c r="FBE56" s="18"/>
      <c r="FBF56" s="18"/>
      <c r="FBG56" s="18"/>
      <c r="FBH56" s="18"/>
      <c r="FBI56" s="18"/>
      <c r="FBJ56" s="18"/>
      <c r="FBK56" s="18"/>
      <c r="FBL56" s="18"/>
      <c r="FBM56" s="18"/>
      <c r="FBN56" s="18"/>
      <c r="FBO56" s="18"/>
      <c r="FBP56" s="18"/>
      <c r="FBQ56" s="18"/>
      <c r="FBR56" s="18"/>
      <c r="FBS56" s="18"/>
      <c r="FBT56" s="18"/>
      <c r="FBU56" s="18"/>
      <c r="FBV56" s="18"/>
      <c r="FBW56" s="18"/>
      <c r="FBX56" s="18"/>
      <c r="FBY56" s="18"/>
      <c r="FBZ56" s="18"/>
      <c r="FCA56" s="18"/>
      <c r="FCB56" s="18"/>
      <c r="FCC56" s="18"/>
      <c r="FCD56" s="18"/>
      <c r="FCE56" s="18"/>
      <c r="FCF56" s="18"/>
      <c r="FCG56" s="18"/>
      <c r="FCH56" s="18"/>
      <c r="FCI56" s="18"/>
      <c r="FCJ56" s="18"/>
      <c r="FCK56" s="18"/>
      <c r="FCL56" s="18"/>
      <c r="FCM56" s="18"/>
      <c r="FCN56" s="18"/>
      <c r="FCO56" s="18"/>
      <c r="FCP56" s="18"/>
      <c r="FCQ56" s="18"/>
      <c r="FCR56" s="18"/>
      <c r="FCS56" s="18"/>
      <c r="FCT56" s="18"/>
      <c r="FCU56" s="18"/>
      <c r="FCV56" s="18"/>
      <c r="FCW56" s="18"/>
      <c r="FCX56" s="18"/>
      <c r="FCY56" s="18"/>
      <c r="FCZ56" s="18"/>
      <c r="FDA56" s="18"/>
      <c r="FDB56" s="18"/>
      <c r="FDC56" s="18"/>
      <c r="FDD56" s="18"/>
      <c r="FDE56" s="18"/>
      <c r="FDF56" s="18"/>
      <c r="FDG56" s="18"/>
      <c r="FDH56" s="18"/>
      <c r="FDI56" s="18"/>
      <c r="FDJ56" s="18"/>
      <c r="FDK56" s="18"/>
      <c r="FDL56" s="18"/>
      <c r="FDM56" s="18"/>
      <c r="FDN56" s="18"/>
      <c r="FDO56" s="18"/>
      <c r="FDP56" s="18"/>
      <c r="FDQ56" s="18"/>
      <c r="FDR56" s="18"/>
      <c r="FDS56" s="18"/>
      <c r="FDT56" s="18"/>
      <c r="FDU56" s="18"/>
      <c r="FDV56" s="18"/>
      <c r="FDW56" s="18"/>
      <c r="FDX56" s="18"/>
      <c r="FDY56" s="18"/>
      <c r="FDZ56" s="18"/>
      <c r="FEA56" s="18"/>
      <c r="FEB56" s="18"/>
      <c r="FEC56" s="18"/>
      <c r="FED56" s="18"/>
      <c r="FEE56" s="18"/>
      <c r="FEF56" s="18"/>
      <c r="FEG56" s="18"/>
      <c r="FEH56" s="18"/>
      <c r="FEI56" s="18"/>
      <c r="FEJ56" s="18"/>
      <c r="FEK56" s="18"/>
      <c r="FEL56" s="18"/>
      <c r="FEM56" s="18"/>
      <c r="FEN56" s="18"/>
      <c r="FEO56" s="18"/>
      <c r="FEP56" s="18"/>
      <c r="FEQ56" s="18"/>
      <c r="FER56" s="18"/>
      <c r="FES56" s="18"/>
      <c r="FET56" s="18"/>
      <c r="FEU56" s="18"/>
      <c r="FEV56" s="18"/>
      <c r="FEW56" s="18"/>
      <c r="FEX56" s="18"/>
      <c r="FEY56" s="18"/>
      <c r="FEZ56" s="18"/>
      <c r="FFA56" s="18"/>
      <c r="FFB56" s="18"/>
      <c r="FFC56" s="18"/>
      <c r="FFD56" s="18"/>
      <c r="FFE56" s="18"/>
      <c r="FFF56" s="18"/>
      <c r="FFG56" s="18"/>
      <c r="FFH56" s="18"/>
      <c r="FFI56" s="18"/>
      <c r="FFJ56" s="18"/>
      <c r="FFK56" s="18"/>
      <c r="FFL56" s="18"/>
      <c r="FFM56" s="18"/>
      <c r="FFN56" s="18"/>
      <c r="FFO56" s="18"/>
      <c r="FFP56" s="18"/>
      <c r="FFQ56" s="18"/>
      <c r="FFR56" s="18"/>
      <c r="FFS56" s="18"/>
      <c r="FFT56" s="18"/>
      <c r="FFU56" s="18"/>
      <c r="FFV56" s="18"/>
      <c r="FFW56" s="18"/>
      <c r="FFX56" s="18"/>
      <c r="FFY56" s="18"/>
      <c r="FFZ56" s="18"/>
      <c r="FGA56" s="18"/>
      <c r="FGB56" s="18"/>
      <c r="FGC56" s="18"/>
      <c r="FGD56" s="18"/>
      <c r="FGE56" s="18"/>
      <c r="FGF56" s="18"/>
      <c r="FGG56" s="18"/>
      <c r="FGH56" s="18"/>
      <c r="FGI56" s="18"/>
      <c r="FGJ56" s="18"/>
      <c r="FGK56" s="18"/>
      <c r="FGL56" s="18"/>
      <c r="FGM56" s="18"/>
      <c r="FGN56" s="18"/>
      <c r="FGO56" s="18"/>
      <c r="FGP56" s="18"/>
      <c r="FGQ56" s="18"/>
      <c r="FGR56" s="18"/>
      <c r="FGS56" s="18"/>
      <c r="FGT56" s="18"/>
      <c r="FGU56" s="18"/>
      <c r="FGV56" s="18"/>
      <c r="FGW56" s="18"/>
      <c r="FGX56" s="18"/>
      <c r="FGY56" s="18"/>
      <c r="FGZ56" s="18"/>
      <c r="FHA56" s="18"/>
      <c r="FHB56" s="18"/>
      <c r="FHC56" s="18"/>
      <c r="FHD56" s="18"/>
      <c r="FHE56" s="18"/>
      <c r="FHF56" s="18"/>
      <c r="FHG56" s="18"/>
      <c r="FHH56" s="18"/>
      <c r="FHI56" s="18"/>
      <c r="FHJ56" s="18"/>
      <c r="FHK56" s="18"/>
      <c r="FHL56" s="18"/>
      <c r="FHM56" s="18"/>
      <c r="FHN56" s="18"/>
      <c r="FHO56" s="18"/>
      <c r="FHP56" s="18"/>
      <c r="FHQ56" s="18"/>
      <c r="FHR56" s="18"/>
      <c r="FHS56" s="18"/>
      <c r="FHT56" s="18"/>
      <c r="FHU56" s="18"/>
      <c r="FHV56" s="18"/>
      <c r="FHW56" s="18"/>
      <c r="FHX56" s="18"/>
      <c r="FHY56" s="18"/>
      <c r="FHZ56" s="18"/>
      <c r="FIA56" s="18"/>
      <c r="FIB56" s="18"/>
      <c r="FIC56" s="18"/>
      <c r="FID56" s="18"/>
      <c r="FIE56" s="18"/>
      <c r="FIF56" s="18"/>
      <c r="FIG56" s="18"/>
      <c r="FIH56" s="18"/>
      <c r="FII56" s="18"/>
      <c r="FIJ56" s="18"/>
      <c r="FIK56" s="18"/>
      <c r="FIL56" s="18"/>
      <c r="FIM56" s="18"/>
      <c r="FIN56" s="18"/>
      <c r="FIO56" s="18"/>
      <c r="FIP56" s="18"/>
      <c r="FIQ56" s="18"/>
      <c r="FIR56" s="18"/>
      <c r="FIS56" s="18"/>
      <c r="FIT56" s="18"/>
      <c r="FIU56" s="18"/>
      <c r="FIV56" s="18"/>
      <c r="FIW56" s="18"/>
      <c r="FIX56" s="18"/>
      <c r="FIY56" s="18"/>
      <c r="FIZ56" s="18"/>
      <c r="FJA56" s="18"/>
      <c r="FJB56" s="18"/>
      <c r="FJC56" s="18"/>
      <c r="FJD56" s="18"/>
      <c r="FJE56" s="18"/>
      <c r="FJF56" s="18"/>
      <c r="FJG56" s="18"/>
      <c r="FJH56" s="18"/>
      <c r="FJI56" s="18"/>
      <c r="FJJ56" s="18"/>
      <c r="FJK56" s="18"/>
      <c r="FJL56" s="18"/>
      <c r="FJM56" s="18"/>
      <c r="FJN56" s="18"/>
      <c r="FJO56" s="18"/>
      <c r="FJP56" s="18"/>
      <c r="FJQ56" s="18"/>
      <c r="FJR56" s="18"/>
      <c r="FJS56" s="18"/>
      <c r="FJT56" s="18"/>
      <c r="FJU56" s="18"/>
      <c r="FJV56" s="18"/>
      <c r="FJW56" s="18"/>
      <c r="FJX56" s="18"/>
      <c r="FJY56" s="18"/>
      <c r="FJZ56" s="18"/>
      <c r="FKA56" s="18"/>
      <c r="FKB56" s="18"/>
      <c r="FKC56" s="18"/>
      <c r="FKD56" s="18"/>
      <c r="FKE56" s="18"/>
      <c r="FKF56" s="18"/>
      <c r="FKG56" s="18"/>
      <c r="FKH56" s="18"/>
      <c r="FKI56" s="18"/>
      <c r="FKJ56" s="18"/>
      <c r="FKK56" s="18"/>
      <c r="FKL56" s="18"/>
      <c r="FKM56" s="18"/>
      <c r="FKN56" s="18"/>
      <c r="FKO56" s="18"/>
      <c r="FKP56" s="18"/>
      <c r="FKQ56" s="18"/>
      <c r="FKR56" s="18"/>
      <c r="FKS56" s="18"/>
      <c r="FKT56" s="18"/>
      <c r="FKU56" s="18"/>
      <c r="FKV56" s="18"/>
      <c r="FKW56" s="18"/>
      <c r="FKX56" s="18"/>
      <c r="FKY56" s="18"/>
      <c r="FKZ56" s="18"/>
      <c r="FLA56" s="18"/>
      <c r="FLB56" s="18"/>
      <c r="FLC56" s="18"/>
      <c r="FLD56" s="18"/>
      <c r="FLE56" s="18"/>
      <c r="FLF56" s="18"/>
      <c r="FLG56" s="18"/>
      <c r="FLH56" s="18"/>
      <c r="FLI56" s="18"/>
      <c r="FLJ56" s="18"/>
      <c r="FLK56" s="18"/>
      <c r="FLL56" s="18"/>
      <c r="FLM56" s="18"/>
      <c r="FLN56" s="18"/>
      <c r="FLO56" s="18"/>
      <c r="FLP56" s="18"/>
      <c r="FLQ56" s="18"/>
      <c r="FLR56" s="18"/>
      <c r="FLS56" s="18"/>
      <c r="FLT56" s="18"/>
      <c r="FLU56" s="18"/>
      <c r="FLV56" s="18"/>
      <c r="FLW56" s="18"/>
      <c r="FLX56" s="18"/>
      <c r="FLY56" s="18"/>
      <c r="FLZ56" s="18"/>
      <c r="FMA56" s="18"/>
      <c r="FMB56" s="18"/>
      <c r="FMC56" s="18"/>
      <c r="FMD56" s="18"/>
      <c r="FME56" s="18"/>
      <c r="FMF56" s="18"/>
      <c r="FMG56" s="18"/>
      <c r="FMH56" s="18"/>
      <c r="FMI56" s="18"/>
      <c r="FMJ56" s="18"/>
      <c r="FMK56" s="18"/>
      <c r="FML56" s="18"/>
      <c r="FMM56" s="18"/>
      <c r="FMN56" s="18"/>
      <c r="FMO56" s="18"/>
      <c r="FMP56" s="18"/>
      <c r="FMQ56" s="18"/>
      <c r="FMR56" s="18"/>
      <c r="FMS56" s="18"/>
      <c r="FMT56" s="18"/>
      <c r="FMU56" s="18"/>
      <c r="FMV56" s="18"/>
      <c r="FMW56" s="18"/>
      <c r="FMX56" s="18"/>
      <c r="FMY56" s="18"/>
      <c r="FMZ56" s="18"/>
      <c r="FNA56" s="18"/>
      <c r="FNB56" s="18"/>
      <c r="FNC56" s="18"/>
      <c r="FND56" s="18"/>
      <c r="FNE56" s="18"/>
      <c r="FNF56" s="18"/>
      <c r="FNG56" s="18"/>
      <c r="FNH56" s="18"/>
      <c r="FNI56" s="18"/>
      <c r="FNJ56" s="18"/>
      <c r="FNK56" s="18"/>
      <c r="FNL56" s="18"/>
      <c r="FNM56" s="18"/>
      <c r="FNN56" s="18"/>
      <c r="FNO56" s="18"/>
      <c r="FNP56" s="18"/>
      <c r="FNQ56" s="18"/>
      <c r="FNR56" s="18"/>
      <c r="FNS56" s="18"/>
      <c r="FNT56" s="18"/>
      <c r="FNU56" s="18"/>
      <c r="FNV56" s="18"/>
      <c r="FNW56" s="18"/>
      <c r="FNX56" s="18"/>
      <c r="FNY56" s="18"/>
      <c r="FNZ56" s="18"/>
      <c r="FOA56" s="18"/>
      <c r="FOB56" s="18"/>
      <c r="FOC56" s="18"/>
      <c r="FOD56" s="18"/>
      <c r="FOE56" s="18"/>
      <c r="FOF56" s="18"/>
      <c r="FOG56" s="18"/>
      <c r="FOH56" s="18"/>
      <c r="FOI56" s="18"/>
      <c r="FOJ56" s="18"/>
      <c r="FOK56" s="18"/>
      <c r="FOL56" s="18"/>
      <c r="FOM56" s="18"/>
      <c r="FON56" s="18"/>
      <c r="FOO56" s="18"/>
      <c r="FOP56" s="18"/>
      <c r="FOQ56" s="18"/>
      <c r="FOR56" s="18"/>
      <c r="FOS56" s="18"/>
      <c r="FOT56" s="18"/>
      <c r="FOU56" s="18"/>
      <c r="FOV56" s="18"/>
      <c r="FOW56" s="18"/>
      <c r="FOX56" s="18"/>
      <c r="FOY56" s="18"/>
      <c r="FOZ56" s="18"/>
      <c r="FPA56" s="18"/>
      <c r="FPB56" s="18"/>
      <c r="FPC56" s="18"/>
      <c r="FPD56" s="18"/>
      <c r="FPE56" s="18"/>
      <c r="FPF56" s="18"/>
      <c r="FPG56" s="18"/>
      <c r="FPH56" s="18"/>
      <c r="FPI56" s="18"/>
      <c r="FPJ56" s="18"/>
      <c r="FPK56" s="18"/>
      <c r="FPL56" s="18"/>
      <c r="FPM56" s="18"/>
      <c r="FPN56" s="18"/>
      <c r="FPO56" s="18"/>
      <c r="FPP56" s="18"/>
      <c r="FPQ56" s="18"/>
      <c r="FPR56" s="18"/>
      <c r="FPS56" s="18"/>
      <c r="FPT56" s="18"/>
      <c r="FPU56" s="18"/>
      <c r="FPV56" s="18"/>
      <c r="FPW56" s="18"/>
      <c r="FPX56" s="18"/>
      <c r="FPY56" s="18"/>
      <c r="FPZ56" s="18"/>
      <c r="FQA56" s="18"/>
      <c r="FQB56" s="18"/>
      <c r="FQC56" s="18"/>
      <c r="FQD56" s="18"/>
      <c r="FQE56" s="18"/>
      <c r="FQF56" s="18"/>
      <c r="FQG56" s="18"/>
      <c r="FQH56" s="18"/>
      <c r="FQI56" s="18"/>
      <c r="FQJ56" s="18"/>
      <c r="FQK56" s="18"/>
      <c r="FQL56" s="18"/>
      <c r="FQM56" s="18"/>
      <c r="FQN56" s="18"/>
      <c r="FQO56" s="18"/>
      <c r="FQP56" s="18"/>
      <c r="FQQ56" s="18"/>
      <c r="FQR56" s="18"/>
      <c r="FQS56" s="18"/>
      <c r="FQT56" s="18"/>
      <c r="FQU56" s="18"/>
      <c r="FQV56" s="18"/>
      <c r="FQW56" s="18"/>
      <c r="FQX56" s="18"/>
      <c r="FQY56" s="18"/>
      <c r="FQZ56" s="18"/>
      <c r="FRA56" s="18"/>
      <c r="FRB56" s="18"/>
      <c r="FRC56" s="18"/>
      <c r="FRD56" s="18"/>
      <c r="FRE56" s="18"/>
      <c r="FRF56" s="18"/>
      <c r="FRG56" s="18"/>
      <c r="FRH56" s="18"/>
      <c r="FRI56" s="18"/>
      <c r="FRJ56" s="18"/>
      <c r="FRK56" s="18"/>
      <c r="FRL56" s="18"/>
      <c r="FRM56" s="18"/>
      <c r="FRN56" s="18"/>
      <c r="FRO56" s="18"/>
      <c r="FRP56" s="18"/>
      <c r="FRQ56" s="18"/>
      <c r="FRR56" s="18"/>
      <c r="FRS56" s="18"/>
      <c r="FRT56" s="18"/>
      <c r="FRU56" s="18"/>
      <c r="FRV56" s="18"/>
      <c r="FRW56" s="18"/>
      <c r="FRX56" s="18"/>
      <c r="FRY56" s="18"/>
      <c r="FRZ56" s="18"/>
      <c r="FSA56" s="18"/>
      <c r="FSB56" s="18"/>
      <c r="FSC56" s="18"/>
      <c r="FSD56" s="18"/>
      <c r="FSE56" s="18"/>
      <c r="FSF56" s="18"/>
      <c r="FSG56" s="18"/>
      <c r="FSH56" s="18"/>
      <c r="FSI56" s="18"/>
      <c r="FSJ56" s="18"/>
      <c r="FSK56" s="18"/>
      <c r="FSL56" s="18"/>
      <c r="FSM56" s="18"/>
      <c r="FSN56" s="18"/>
      <c r="FSO56" s="18"/>
      <c r="FSP56" s="18"/>
      <c r="FSQ56" s="18"/>
      <c r="FSR56" s="18"/>
      <c r="FSS56" s="18"/>
      <c r="FST56" s="18"/>
      <c r="FSU56" s="18"/>
      <c r="FSV56" s="18"/>
      <c r="FSW56" s="18"/>
      <c r="FSX56" s="18"/>
      <c r="FSY56" s="18"/>
      <c r="FSZ56" s="18"/>
      <c r="FTA56" s="18"/>
      <c r="FTB56" s="18"/>
      <c r="FTC56" s="18"/>
      <c r="FTD56" s="18"/>
      <c r="FTE56" s="18"/>
      <c r="FTF56" s="18"/>
      <c r="FTG56" s="18"/>
      <c r="FTH56" s="18"/>
      <c r="FTI56" s="18"/>
      <c r="FTJ56" s="18"/>
      <c r="FTK56" s="18"/>
      <c r="FTL56" s="18"/>
      <c r="FTM56" s="18"/>
      <c r="FTN56" s="18"/>
      <c r="FTO56" s="18"/>
      <c r="FTP56" s="18"/>
      <c r="FTQ56" s="18"/>
      <c r="FTR56" s="18"/>
      <c r="FTS56" s="18"/>
      <c r="FTT56" s="18"/>
      <c r="FTU56" s="18"/>
      <c r="FTV56" s="18"/>
      <c r="FTW56" s="18"/>
      <c r="FTX56" s="18"/>
      <c r="FTY56" s="18"/>
      <c r="FTZ56" s="18"/>
      <c r="FUA56" s="18"/>
      <c r="FUB56" s="18"/>
      <c r="FUC56" s="18"/>
      <c r="FUD56" s="18"/>
      <c r="FUE56" s="18"/>
      <c r="FUF56" s="18"/>
      <c r="FUG56" s="18"/>
      <c r="FUH56" s="18"/>
      <c r="FUI56" s="18"/>
      <c r="FUJ56" s="18"/>
      <c r="FUK56" s="18"/>
      <c r="FUL56" s="18"/>
      <c r="FUM56" s="18"/>
      <c r="FUN56" s="18"/>
      <c r="FUO56" s="18"/>
      <c r="FUP56" s="18"/>
      <c r="FUQ56" s="18"/>
      <c r="FUR56" s="18"/>
      <c r="FUS56" s="18"/>
      <c r="FUT56" s="18"/>
      <c r="FUU56" s="18"/>
      <c r="FUV56" s="18"/>
      <c r="FUW56" s="18"/>
      <c r="FUX56" s="18"/>
      <c r="FUY56" s="18"/>
      <c r="FUZ56" s="18"/>
      <c r="FVA56" s="18"/>
      <c r="FVB56" s="18"/>
      <c r="FVC56" s="18"/>
      <c r="FVD56" s="18"/>
      <c r="FVE56" s="18"/>
      <c r="FVF56" s="18"/>
      <c r="FVG56" s="18"/>
      <c r="FVH56" s="18"/>
      <c r="FVI56" s="18"/>
      <c r="FVJ56" s="18"/>
      <c r="FVK56" s="18"/>
      <c r="FVL56" s="18"/>
      <c r="FVM56" s="18"/>
      <c r="FVN56" s="18"/>
      <c r="FVO56" s="18"/>
      <c r="FVP56" s="18"/>
      <c r="FVQ56" s="18"/>
      <c r="FVR56" s="18"/>
      <c r="FVS56" s="18"/>
      <c r="FVT56" s="18"/>
      <c r="FVU56" s="18"/>
      <c r="FVV56" s="18"/>
      <c r="FVW56" s="18"/>
      <c r="FVX56" s="18"/>
      <c r="FVY56" s="18"/>
      <c r="FVZ56" s="18"/>
      <c r="FWA56" s="18"/>
      <c r="FWB56" s="18"/>
      <c r="FWC56" s="18"/>
      <c r="FWD56" s="18"/>
      <c r="FWE56" s="18"/>
      <c r="FWF56" s="18"/>
      <c r="FWG56" s="18"/>
      <c r="FWH56" s="18"/>
      <c r="FWI56" s="18"/>
      <c r="FWJ56" s="18"/>
      <c r="FWK56" s="18"/>
      <c r="FWL56" s="18"/>
      <c r="FWM56" s="18"/>
      <c r="FWN56" s="18"/>
      <c r="FWO56" s="18"/>
      <c r="FWP56" s="18"/>
      <c r="FWQ56" s="18"/>
      <c r="FWR56" s="18"/>
      <c r="FWS56" s="18"/>
      <c r="FWT56" s="18"/>
      <c r="FWU56" s="18"/>
      <c r="FWV56" s="18"/>
      <c r="FWW56" s="18"/>
      <c r="FWX56" s="18"/>
      <c r="FWY56" s="18"/>
      <c r="FWZ56" s="18"/>
      <c r="FXA56" s="18"/>
      <c r="FXB56" s="18"/>
      <c r="FXC56" s="18"/>
      <c r="FXD56" s="18"/>
      <c r="FXE56" s="18"/>
      <c r="FXF56" s="18"/>
      <c r="FXG56" s="18"/>
      <c r="FXH56" s="18"/>
      <c r="FXI56" s="18"/>
      <c r="FXJ56" s="18"/>
      <c r="FXK56" s="18"/>
      <c r="FXL56" s="18"/>
      <c r="FXM56" s="18"/>
      <c r="FXN56" s="18"/>
      <c r="FXO56" s="18"/>
      <c r="FXP56" s="18"/>
      <c r="FXQ56" s="18"/>
      <c r="FXR56" s="18"/>
      <c r="FXS56" s="18"/>
      <c r="FXT56" s="18"/>
      <c r="FXU56" s="18"/>
      <c r="FXV56" s="18"/>
      <c r="FXW56" s="18"/>
      <c r="FXX56" s="18"/>
      <c r="FXY56" s="18"/>
      <c r="FXZ56" s="18"/>
      <c r="FYA56" s="18"/>
      <c r="FYB56" s="18"/>
      <c r="FYC56" s="18"/>
      <c r="FYD56" s="18"/>
      <c r="FYE56" s="18"/>
      <c r="FYF56" s="18"/>
      <c r="FYG56" s="18"/>
      <c r="FYH56" s="18"/>
      <c r="FYI56" s="18"/>
      <c r="FYJ56" s="18"/>
      <c r="FYK56" s="18"/>
      <c r="FYL56" s="18"/>
      <c r="FYM56" s="18"/>
      <c r="FYN56" s="18"/>
      <c r="FYO56" s="18"/>
      <c r="FYP56" s="18"/>
      <c r="FYQ56" s="18"/>
      <c r="FYR56" s="18"/>
      <c r="FYS56" s="18"/>
      <c r="FYT56" s="18"/>
      <c r="FYU56" s="18"/>
      <c r="FYV56" s="18"/>
      <c r="FYW56" s="18"/>
      <c r="FYX56" s="18"/>
      <c r="FYY56" s="18"/>
      <c r="FYZ56" s="18"/>
      <c r="FZA56" s="18"/>
      <c r="FZB56" s="18"/>
      <c r="FZC56" s="18"/>
      <c r="FZD56" s="18"/>
      <c r="FZE56" s="18"/>
      <c r="FZF56" s="18"/>
      <c r="FZG56" s="18"/>
      <c r="FZH56" s="18"/>
      <c r="FZI56" s="18"/>
      <c r="FZJ56" s="18"/>
      <c r="FZK56" s="18"/>
      <c r="FZL56" s="18"/>
      <c r="FZM56" s="18"/>
      <c r="FZN56" s="18"/>
      <c r="FZO56" s="18"/>
      <c r="FZP56" s="18"/>
      <c r="FZQ56" s="18"/>
      <c r="FZR56" s="18"/>
      <c r="FZS56" s="18"/>
      <c r="FZT56" s="18"/>
      <c r="FZU56" s="18"/>
      <c r="FZV56" s="18"/>
      <c r="FZW56" s="18"/>
      <c r="FZX56" s="18"/>
      <c r="FZY56" s="18"/>
      <c r="FZZ56" s="18"/>
      <c r="GAA56" s="18"/>
      <c r="GAB56" s="18"/>
      <c r="GAC56" s="18"/>
      <c r="GAD56" s="18"/>
      <c r="GAE56" s="18"/>
      <c r="GAF56" s="18"/>
      <c r="GAG56" s="18"/>
      <c r="GAH56" s="18"/>
      <c r="GAI56" s="18"/>
      <c r="GAJ56" s="18"/>
      <c r="GAK56" s="18"/>
      <c r="GAL56" s="18"/>
      <c r="GAM56" s="18"/>
      <c r="GAN56" s="18"/>
      <c r="GAO56" s="18"/>
      <c r="GAP56" s="18"/>
      <c r="GAQ56" s="18"/>
      <c r="GAR56" s="18"/>
      <c r="GAS56" s="18"/>
      <c r="GAT56" s="18"/>
      <c r="GAU56" s="18"/>
      <c r="GAV56" s="18"/>
      <c r="GAW56" s="18"/>
      <c r="GAX56" s="18"/>
      <c r="GAY56" s="18"/>
      <c r="GAZ56" s="18"/>
      <c r="GBA56" s="18"/>
      <c r="GBB56" s="18"/>
      <c r="GBC56" s="18"/>
      <c r="GBD56" s="18"/>
      <c r="GBE56" s="18"/>
      <c r="GBF56" s="18"/>
      <c r="GBG56" s="18"/>
      <c r="GBH56" s="18"/>
      <c r="GBI56" s="18"/>
      <c r="GBJ56" s="18"/>
      <c r="GBK56" s="18"/>
      <c r="GBL56" s="18"/>
      <c r="GBM56" s="18"/>
      <c r="GBN56" s="18"/>
      <c r="GBO56" s="18"/>
      <c r="GBP56" s="18"/>
      <c r="GBQ56" s="18"/>
      <c r="GBR56" s="18"/>
      <c r="GBS56" s="18"/>
      <c r="GBT56" s="18"/>
      <c r="GBU56" s="18"/>
      <c r="GBV56" s="18"/>
      <c r="GBW56" s="18"/>
      <c r="GBX56" s="18"/>
      <c r="GBY56" s="18"/>
      <c r="GBZ56" s="18"/>
      <c r="GCA56" s="18"/>
      <c r="GCB56" s="18"/>
      <c r="GCC56" s="18"/>
      <c r="GCD56" s="18"/>
      <c r="GCE56" s="18"/>
      <c r="GCF56" s="18"/>
      <c r="GCG56" s="18"/>
      <c r="GCH56" s="18"/>
      <c r="GCI56" s="18"/>
      <c r="GCJ56" s="18"/>
      <c r="GCK56" s="18"/>
      <c r="GCL56" s="18"/>
      <c r="GCM56" s="18"/>
      <c r="GCN56" s="18"/>
      <c r="GCO56" s="18"/>
      <c r="GCP56" s="18"/>
      <c r="GCQ56" s="18"/>
      <c r="GCR56" s="18"/>
      <c r="GCS56" s="18"/>
      <c r="GCT56" s="18"/>
      <c r="GCU56" s="18"/>
      <c r="GCV56" s="18"/>
      <c r="GCW56" s="18"/>
      <c r="GCX56" s="18"/>
      <c r="GCY56" s="18"/>
      <c r="GCZ56" s="18"/>
      <c r="GDA56" s="18"/>
      <c r="GDB56" s="18"/>
      <c r="GDC56" s="18"/>
      <c r="GDD56" s="18"/>
      <c r="GDE56" s="18"/>
      <c r="GDF56" s="18"/>
      <c r="GDG56" s="18"/>
      <c r="GDH56" s="18"/>
      <c r="GDI56" s="18"/>
      <c r="GDJ56" s="18"/>
      <c r="GDK56" s="18"/>
      <c r="GDL56" s="18"/>
      <c r="GDM56" s="18"/>
      <c r="GDN56" s="18"/>
      <c r="GDO56" s="18"/>
      <c r="GDP56" s="18"/>
      <c r="GDQ56" s="18"/>
      <c r="GDR56" s="18"/>
      <c r="GDS56" s="18"/>
      <c r="GDT56" s="18"/>
      <c r="GDU56" s="18"/>
      <c r="GDV56" s="18"/>
      <c r="GDW56" s="18"/>
      <c r="GDX56" s="18"/>
      <c r="GDY56" s="18"/>
      <c r="GDZ56" s="18"/>
      <c r="GEA56" s="18"/>
      <c r="GEB56" s="18"/>
      <c r="GEC56" s="18"/>
      <c r="GED56" s="18"/>
      <c r="GEE56" s="18"/>
      <c r="GEF56" s="18"/>
      <c r="GEG56" s="18"/>
      <c r="GEH56" s="18"/>
      <c r="GEI56" s="18"/>
      <c r="GEJ56" s="18"/>
      <c r="GEK56" s="18"/>
      <c r="GEL56" s="18"/>
      <c r="GEM56" s="18"/>
      <c r="GEN56" s="18"/>
      <c r="GEO56" s="18"/>
      <c r="GEP56" s="18"/>
      <c r="GEQ56" s="18"/>
      <c r="GER56" s="18"/>
      <c r="GES56" s="18"/>
      <c r="GET56" s="18"/>
      <c r="GEU56" s="18"/>
      <c r="GEV56" s="18"/>
      <c r="GEW56" s="18"/>
      <c r="GEX56" s="18"/>
      <c r="GEY56" s="18"/>
      <c r="GEZ56" s="18"/>
      <c r="GFA56" s="18"/>
      <c r="GFB56" s="18"/>
      <c r="GFC56" s="18"/>
      <c r="GFD56" s="18"/>
      <c r="GFE56" s="18"/>
      <c r="GFF56" s="18"/>
      <c r="GFG56" s="18"/>
      <c r="GFH56" s="18"/>
      <c r="GFI56" s="18"/>
      <c r="GFJ56" s="18"/>
      <c r="GFK56" s="18"/>
      <c r="GFL56" s="18"/>
      <c r="GFM56" s="18"/>
      <c r="GFN56" s="18"/>
      <c r="GFO56" s="18"/>
      <c r="GFP56" s="18"/>
      <c r="GFQ56" s="18"/>
      <c r="GFR56" s="18"/>
      <c r="GFS56" s="18"/>
      <c r="GFT56" s="18"/>
      <c r="GFU56" s="18"/>
      <c r="GFV56" s="18"/>
      <c r="GFW56" s="18"/>
      <c r="GFX56" s="18"/>
      <c r="GFY56" s="18"/>
      <c r="GFZ56" s="18"/>
      <c r="GGA56" s="18"/>
      <c r="GGB56" s="18"/>
      <c r="GGC56" s="18"/>
      <c r="GGD56" s="18"/>
      <c r="GGE56" s="18"/>
      <c r="GGF56" s="18"/>
      <c r="GGG56" s="18"/>
      <c r="GGH56" s="18"/>
      <c r="GGI56" s="18"/>
      <c r="GGJ56" s="18"/>
      <c r="GGK56" s="18"/>
      <c r="GGL56" s="18"/>
      <c r="GGM56" s="18"/>
      <c r="GGN56" s="18"/>
      <c r="GGO56" s="18"/>
      <c r="GGP56" s="18"/>
      <c r="GGQ56" s="18"/>
      <c r="GGR56" s="18"/>
      <c r="GGS56" s="18"/>
      <c r="GGT56" s="18"/>
      <c r="GGU56" s="18"/>
      <c r="GGV56" s="18"/>
      <c r="GGW56" s="18"/>
      <c r="GGX56" s="18"/>
      <c r="GGY56" s="18"/>
      <c r="GGZ56" s="18"/>
      <c r="GHA56" s="18"/>
      <c r="GHB56" s="18"/>
      <c r="GHC56" s="18"/>
      <c r="GHD56" s="18"/>
      <c r="GHE56" s="18"/>
      <c r="GHF56" s="18"/>
      <c r="GHG56" s="18"/>
      <c r="GHH56" s="18"/>
      <c r="GHI56" s="18"/>
      <c r="GHJ56" s="18"/>
      <c r="GHK56" s="18"/>
      <c r="GHL56" s="18"/>
      <c r="GHM56" s="18"/>
      <c r="GHN56" s="18"/>
      <c r="GHO56" s="18"/>
      <c r="GHP56" s="18"/>
      <c r="GHQ56" s="18"/>
      <c r="GHR56" s="18"/>
      <c r="GHS56" s="18"/>
      <c r="GHT56" s="18"/>
      <c r="GHU56" s="18"/>
      <c r="GHV56" s="18"/>
      <c r="GHW56" s="18"/>
      <c r="GHX56" s="18"/>
      <c r="GHY56" s="18"/>
      <c r="GHZ56" s="18"/>
      <c r="GIA56" s="18"/>
      <c r="GIB56" s="18"/>
      <c r="GIC56" s="18"/>
      <c r="GID56" s="18"/>
      <c r="GIE56" s="18"/>
      <c r="GIF56" s="18"/>
      <c r="GIG56" s="18"/>
      <c r="GIH56" s="18"/>
      <c r="GII56" s="18"/>
      <c r="GIJ56" s="18"/>
      <c r="GIK56" s="18"/>
      <c r="GIL56" s="18"/>
      <c r="GIM56" s="18"/>
      <c r="GIN56" s="18"/>
      <c r="GIO56" s="18"/>
      <c r="GIP56" s="18"/>
      <c r="GIQ56" s="18"/>
      <c r="GIR56" s="18"/>
      <c r="GIS56" s="18"/>
      <c r="GIT56" s="18"/>
      <c r="GIU56" s="18"/>
      <c r="GIV56" s="18"/>
      <c r="GIW56" s="18"/>
      <c r="GIX56" s="18"/>
      <c r="GIY56" s="18"/>
      <c r="GIZ56" s="18"/>
      <c r="GJA56" s="18"/>
      <c r="GJB56" s="18"/>
      <c r="GJC56" s="18"/>
      <c r="GJD56" s="18"/>
      <c r="GJE56" s="18"/>
      <c r="GJF56" s="18"/>
      <c r="GJG56" s="18"/>
      <c r="GJH56" s="18"/>
      <c r="GJI56" s="18"/>
      <c r="GJJ56" s="18"/>
      <c r="GJK56" s="18"/>
      <c r="GJL56" s="18"/>
      <c r="GJM56" s="18"/>
      <c r="GJN56" s="18"/>
      <c r="GJO56" s="18"/>
      <c r="GJP56" s="18"/>
      <c r="GJQ56" s="18"/>
      <c r="GJR56" s="18"/>
      <c r="GJS56" s="18"/>
      <c r="GJT56" s="18"/>
      <c r="GJU56" s="18"/>
      <c r="GJV56" s="18"/>
      <c r="GJW56" s="18"/>
      <c r="GJX56" s="18"/>
      <c r="GJY56" s="18"/>
      <c r="GJZ56" s="18"/>
      <c r="GKA56" s="18"/>
      <c r="GKB56" s="18"/>
      <c r="GKC56" s="18"/>
      <c r="GKD56" s="18"/>
      <c r="GKE56" s="18"/>
      <c r="GKF56" s="18"/>
      <c r="GKG56" s="18"/>
      <c r="GKH56" s="18"/>
      <c r="GKI56" s="18"/>
      <c r="GKJ56" s="18"/>
      <c r="GKK56" s="18"/>
      <c r="GKL56" s="18"/>
      <c r="GKM56" s="18"/>
      <c r="GKN56" s="18"/>
      <c r="GKO56" s="18"/>
      <c r="GKP56" s="18"/>
      <c r="GKQ56" s="18"/>
      <c r="GKR56" s="18"/>
      <c r="GKS56" s="18"/>
      <c r="GKT56" s="18"/>
      <c r="GKU56" s="18"/>
      <c r="GKV56" s="18"/>
      <c r="GKW56" s="18"/>
      <c r="GKX56" s="18"/>
      <c r="GKY56" s="18"/>
      <c r="GKZ56" s="18"/>
      <c r="GLA56" s="18"/>
      <c r="GLB56" s="18"/>
      <c r="GLC56" s="18"/>
      <c r="GLD56" s="18"/>
      <c r="GLE56" s="18"/>
      <c r="GLF56" s="18"/>
      <c r="GLG56" s="18"/>
      <c r="GLH56" s="18"/>
      <c r="GLI56" s="18"/>
      <c r="GLJ56" s="18"/>
      <c r="GLK56" s="18"/>
      <c r="GLL56" s="18"/>
      <c r="GLM56" s="18"/>
      <c r="GLN56" s="18"/>
      <c r="GLO56" s="18"/>
      <c r="GLP56" s="18"/>
      <c r="GLQ56" s="18"/>
      <c r="GLR56" s="18"/>
      <c r="GLS56" s="18"/>
      <c r="GLT56" s="18"/>
      <c r="GLU56" s="18"/>
      <c r="GLV56" s="18"/>
      <c r="GLW56" s="18"/>
      <c r="GLX56" s="18"/>
      <c r="GLY56" s="18"/>
      <c r="GLZ56" s="18"/>
      <c r="GMA56" s="18"/>
      <c r="GMB56" s="18"/>
      <c r="GMC56" s="18"/>
      <c r="GMD56" s="18"/>
      <c r="GME56" s="18"/>
      <c r="GMF56" s="18"/>
      <c r="GMG56" s="18"/>
      <c r="GMH56" s="18"/>
      <c r="GMI56" s="18"/>
      <c r="GMJ56" s="18"/>
      <c r="GMK56" s="18"/>
      <c r="GML56" s="18"/>
      <c r="GMM56" s="18"/>
      <c r="GMN56" s="18"/>
      <c r="GMO56" s="18"/>
      <c r="GMP56" s="18"/>
      <c r="GMQ56" s="18"/>
      <c r="GMR56" s="18"/>
      <c r="GMS56" s="18"/>
      <c r="GMT56" s="18"/>
      <c r="GMU56" s="18"/>
      <c r="GMV56" s="18"/>
      <c r="GMW56" s="18"/>
      <c r="GMX56" s="18"/>
      <c r="GMY56" s="18"/>
      <c r="GMZ56" s="18"/>
      <c r="GNA56" s="18"/>
      <c r="GNB56" s="18"/>
      <c r="GNC56" s="18"/>
      <c r="GND56" s="18"/>
      <c r="GNE56" s="18"/>
      <c r="GNF56" s="18"/>
      <c r="GNG56" s="18"/>
      <c r="GNH56" s="18"/>
      <c r="GNI56" s="18"/>
      <c r="GNJ56" s="18"/>
      <c r="GNK56" s="18"/>
      <c r="GNL56" s="18"/>
      <c r="GNM56" s="18"/>
      <c r="GNN56" s="18"/>
      <c r="GNO56" s="18"/>
      <c r="GNP56" s="18"/>
      <c r="GNQ56" s="18"/>
      <c r="GNR56" s="18"/>
      <c r="GNS56" s="18"/>
      <c r="GNT56" s="18"/>
      <c r="GNU56" s="18"/>
      <c r="GNV56" s="18"/>
      <c r="GNW56" s="18"/>
      <c r="GNX56" s="18"/>
      <c r="GNY56" s="18"/>
      <c r="GNZ56" s="18"/>
      <c r="GOA56" s="18"/>
      <c r="GOB56" s="18"/>
      <c r="GOC56" s="18"/>
      <c r="GOD56" s="18"/>
      <c r="GOE56" s="18"/>
      <c r="GOF56" s="18"/>
      <c r="GOG56" s="18"/>
      <c r="GOH56" s="18"/>
      <c r="GOI56" s="18"/>
      <c r="GOJ56" s="18"/>
      <c r="GOK56" s="18"/>
      <c r="GOL56" s="18"/>
      <c r="GOM56" s="18"/>
      <c r="GON56" s="18"/>
      <c r="GOO56" s="18"/>
      <c r="GOP56" s="18"/>
      <c r="GOQ56" s="18"/>
      <c r="GOR56" s="18"/>
      <c r="GOS56" s="18"/>
      <c r="GOT56" s="18"/>
      <c r="GOU56" s="18"/>
      <c r="GOV56" s="18"/>
      <c r="GOW56" s="18"/>
      <c r="GOX56" s="18"/>
      <c r="GOY56" s="18"/>
      <c r="GOZ56" s="18"/>
      <c r="GPA56" s="18"/>
      <c r="GPB56" s="18"/>
      <c r="GPC56" s="18"/>
      <c r="GPD56" s="18"/>
      <c r="GPE56" s="18"/>
      <c r="GPF56" s="18"/>
      <c r="GPG56" s="18"/>
      <c r="GPH56" s="18"/>
      <c r="GPI56" s="18"/>
      <c r="GPJ56" s="18"/>
      <c r="GPK56" s="18"/>
      <c r="GPL56" s="18"/>
      <c r="GPM56" s="18"/>
      <c r="GPN56" s="18"/>
      <c r="GPO56" s="18"/>
      <c r="GPP56" s="18"/>
      <c r="GPQ56" s="18"/>
      <c r="GPR56" s="18"/>
      <c r="GPS56" s="18"/>
      <c r="GPT56" s="18"/>
      <c r="GPU56" s="18"/>
      <c r="GPV56" s="18"/>
      <c r="GPW56" s="18"/>
      <c r="GPX56" s="18"/>
      <c r="GPY56" s="18"/>
      <c r="GPZ56" s="18"/>
      <c r="GQA56" s="18"/>
      <c r="GQB56" s="18"/>
      <c r="GQC56" s="18"/>
      <c r="GQD56" s="18"/>
      <c r="GQE56" s="18"/>
      <c r="GQF56" s="18"/>
      <c r="GQG56" s="18"/>
      <c r="GQH56" s="18"/>
      <c r="GQI56" s="18"/>
      <c r="GQJ56" s="18"/>
      <c r="GQK56" s="18"/>
      <c r="GQL56" s="18"/>
      <c r="GQM56" s="18"/>
      <c r="GQN56" s="18"/>
      <c r="GQO56" s="18"/>
      <c r="GQP56" s="18"/>
      <c r="GQQ56" s="18"/>
      <c r="GQR56" s="18"/>
      <c r="GQS56" s="18"/>
      <c r="GQT56" s="18"/>
      <c r="GQU56" s="18"/>
      <c r="GQV56" s="18"/>
      <c r="GQW56" s="18"/>
      <c r="GQX56" s="18"/>
      <c r="GQY56" s="18"/>
      <c r="GQZ56" s="18"/>
      <c r="GRA56" s="18"/>
      <c r="GRB56" s="18"/>
      <c r="GRC56" s="18"/>
      <c r="GRD56" s="18"/>
      <c r="GRE56" s="18"/>
      <c r="GRF56" s="18"/>
      <c r="GRG56" s="18"/>
      <c r="GRH56" s="18"/>
      <c r="GRI56" s="18"/>
      <c r="GRJ56" s="18"/>
      <c r="GRK56" s="18"/>
      <c r="GRL56" s="18"/>
      <c r="GRM56" s="18"/>
      <c r="GRN56" s="18"/>
      <c r="GRO56" s="18"/>
      <c r="GRP56" s="18"/>
      <c r="GRQ56" s="18"/>
      <c r="GRR56" s="18"/>
      <c r="GRS56" s="18"/>
      <c r="GRT56" s="18"/>
      <c r="GRU56" s="18"/>
      <c r="GRV56" s="18"/>
      <c r="GRW56" s="18"/>
      <c r="GRX56" s="18"/>
      <c r="GRY56" s="18"/>
      <c r="GRZ56" s="18"/>
      <c r="GSA56" s="18"/>
      <c r="GSB56" s="18"/>
      <c r="GSC56" s="18"/>
      <c r="GSD56" s="18"/>
      <c r="GSE56" s="18"/>
      <c r="GSF56" s="18"/>
      <c r="GSG56" s="18"/>
      <c r="GSH56" s="18"/>
      <c r="GSI56" s="18"/>
      <c r="GSJ56" s="18"/>
      <c r="GSK56" s="18"/>
      <c r="GSL56" s="18"/>
      <c r="GSM56" s="18"/>
      <c r="GSN56" s="18"/>
      <c r="GSO56" s="18"/>
      <c r="GSP56" s="18"/>
      <c r="GSQ56" s="18"/>
      <c r="GSR56" s="18"/>
      <c r="GSS56" s="18"/>
      <c r="GST56" s="18"/>
      <c r="GSU56" s="18"/>
      <c r="GSV56" s="18"/>
      <c r="GSW56" s="18"/>
      <c r="GSX56" s="18"/>
      <c r="GSY56" s="18"/>
      <c r="GSZ56" s="18"/>
      <c r="GTA56" s="18"/>
      <c r="GTB56" s="18"/>
      <c r="GTC56" s="18"/>
      <c r="GTD56" s="18"/>
      <c r="GTE56" s="18"/>
      <c r="GTF56" s="18"/>
      <c r="GTG56" s="18"/>
      <c r="GTH56" s="18"/>
      <c r="GTI56" s="18"/>
      <c r="GTJ56" s="18"/>
      <c r="GTK56" s="18"/>
      <c r="GTL56" s="18"/>
      <c r="GTM56" s="18"/>
      <c r="GTN56" s="18"/>
      <c r="GTO56" s="18"/>
      <c r="GTP56" s="18"/>
      <c r="GTQ56" s="18"/>
      <c r="GTR56" s="18"/>
      <c r="GTS56" s="18"/>
      <c r="GTT56" s="18"/>
      <c r="GTU56" s="18"/>
      <c r="GTV56" s="18"/>
      <c r="GTW56" s="18"/>
      <c r="GTX56" s="18"/>
      <c r="GTY56" s="18"/>
      <c r="GTZ56" s="18"/>
      <c r="GUA56" s="18"/>
      <c r="GUB56" s="18"/>
      <c r="GUC56" s="18"/>
      <c r="GUD56" s="18"/>
      <c r="GUE56" s="18"/>
      <c r="GUF56" s="18"/>
      <c r="GUG56" s="18"/>
      <c r="GUH56" s="18"/>
      <c r="GUI56" s="18"/>
      <c r="GUJ56" s="18"/>
      <c r="GUK56" s="18"/>
      <c r="GUL56" s="18"/>
      <c r="GUM56" s="18"/>
      <c r="GUN56" s="18"/>
      <c r="GUO56" s="18"/>
      <c r="GUP56" s="18"/>
      <c r="GUQ56" s="18"/>
      <c r="GUR56" s="18"/>
      <c r="GUS56" s="18"/>
      <c r="GUT56" s="18"/>
      <c r="GUU56" s="18"/>
      <c r="GUV56" s="18"/>
      <c r="GUW56" s="18"/>
      <c r="GUX56" s="18"/>
      <c r="GUY56" s="18"/>
      <c r="GUZ56" s="18"/>
      <c r="GVA56" s="18"/>
      <c r="GVB56" s="18"/>
      <c r="GVC56" s="18"/>
      <c r="GVD56" s="18"/>
      <c r="GVE56" s="18"/>
      <c r="GVF56" s="18"/>
      <c r="GVG56" s="18"/>
      <c r="GVH56" s="18"/>
      <c r="GVI56" s="18"/>
      <c r="GVJ56" s="18"/>
      <c r="GVK56" s="18"/>
      <c r="GVL56" s="18"/>
      <c r="GVM56" s="18"/>
      <c r="GVN56" s="18"/>
      <c r="GVO56" s="18"/>
      <c r="GVP56" s="18"/>
      <c r="GVQ56" s="18"/>
      <c r="GVR56" s="18"/>
      <c r="GVS56" s="18"/>
      <c r="GVT56" s="18"/>
      <c r="GVU56" s="18"/>
      <c r="GVV56" s="18"/>
      <c r="GVW56" s="18"/>
      <c r="GVX56" s="18"/>
      <c r="GVY56" s="18"/>
      <c r="GVZ56" s="18"/>
      <c r="GWA56" s="18"/>
      <c r="GWB56" s="18"/>
      <c r="GWC56" s="18"/>
      <c r="GWD56" s="18"/>
      <c r="GWE56" s="18"/>
      <c r="GWF56" s="18"/>
      <c r="GWG56" s="18"/>
      <c r="GWH56" s="18"/>
      <c r="GWI56" s="18"/>
      <c r="GWJ56" s="18"/>
      <c r="GWK56" s="18"/>
      <c r="GWL56" s="18"/>
      <c r="GWM56" s="18"/>
      <c r="GWN56" s="18"/>
      <c r="GWO56" s="18"/>
      <c r="GWP56" s="18"/>
      <c r="GWQ56" s="18"/>
      <c r="GWR56" s="18"/>
      <c r="GWS56" s="18"/>
      <c r="GWT56" s="18"/>
      <c r="GWU56" s="18"/>
      <c r="GWV56" s="18"/>
      <c r="GWW56" s="18"/>
      <c r="GWX56" s="18"/>
      <c r="GWY56" s="18"/>
      <c r="GWZ56" s="18"/>
      <c r="GXA56" s="18"/>
      <c r="GXB56" s="18"/>
      <c r="GXC56" s="18"/>
      <c r="GXD56" s="18"/>
      <c r="GXE56" s="18"/>
      <c r="GXF56" s="18"/>
      <c r="GXG56" s="18"/>
      <c r="GXH56" s="18"/>
      <c r="GXI56" s="18"/>
      <c r="GXJ56" s="18"/>
      <c r="GXK56" s="18"/>
      <c r="GXL56" s="18"/>
      <c r="GXM56" s="18"/>
      <c r="GXN56" s="18"/>
      <c r="GXO56" s="18"/>
      <c r="GXP56" s="18"/>
      <c r="GXQ56" s="18"/>
      <c r="GXR56" s="18"/>
      <c r="GXS56" s="18"/>
      <c r="GXT56" s="18"/>
      <c r="GXU56" s="18"/>
      <c r="GXV56" s="18"/>
      <c r="GXW56" s="18"/>
      <c r="GXX56" s="18"/>
      <c r="GXY56" s="18"/>
      <c r="GXZ56" s="18"/>
      <c r="GYA56" s="18"/>
      <c r="GYB56" s="18"/>
      <c r="GYC56" s="18"/>
      <c r="GYD56" s="18"/>
      <c r="GYE56" s="18"/>
      <c r="GYF56" s="18"/>
      <c r="GYG56" s="18"/>
      <c r="GYH56" s="18"/>
      <c r="GYI56" s="18"/>
      <c r="GYJ56" s="18"/>
      <c r="GYK56" s="18"/>
      <c r="GYL56" s="18"/>
      <c r="GYM56" s="18"/>
      <c r="GYN56" s="18"/>
      <c r="GYO56" s="18"/>
      <c r="GYP56" s="18"/>
      <c r="GYQ56" s="18"/>
      <c r="GYR56" s="18"/>
      <c r="GYS56" s="18"/>
      <c r="GYT56" s="18"/>
      <c r="GYU56" s="18"/>
      <c r="GYV56" s="18"/>
      <c r="GYW56" s="18"/>
      <c r="GYX56" s="18"/>
      <c r="GYY56" s="18"/>
      <c r="GYZ56" s="18"/>
      <c r="GZA56" s="18"/>
      <c r="GZB56" s="18"/>
      <c r="GZC56" s="18"/>
      <c r="GZD56" s="18"/>
      <c r="GZE56" s="18"/>
      <c r="GZF56" s="18"/>
      <c r="GZG56" s="18"/>
      <c r="GZH56" s="18"/>
      <c r="GZI56" s="18"/>
      <c r="GZJ56" s="18"/>
      <c r="GZK56" s="18"/>
      <c r="GZL56" s="18"/>
      <c r="GZM56" s="18"/>
      <c r="GZN56" s="18"/>
      <c r="GZO56" s="18"/>
      <c r="GZP56" s="18"/>
      <c r="GZQ56" s="18"/>
      <c r="GZR56" s="18"/>
      <c r="GZS56" s="18"/>
      <c r="GZT56" s="18"/>
      <c r="GZU56" s="18"/>
      <c r="GZV56" s="18"/>
      <c r="GZW56" s="18"/>
      <c r="GZX56" s="18"/>
      <c r="GZY56" s="18"/>
      <c r="GZZ56" s="18"/>
      <c r="HAA56" s="18"/>
      <c r="HAB56" s="18"/>
      <c r="HAC56" s="18"/>
      <c r="HAD56" s="18"/>
      <c r="HAE56" s="18"/>
      <c r="HAF56" s="18"/>
      <c r="HAG56" s="18"/>
      <c r="HAH56" s="18"/>
      <c r="HAI56" s="18"/>
      <c r="HAJ56" s="18"/>
      <c r="HAK56" s="18"/>
      <c r="HAL56" s="18"/>
      <c r="HAM56" s="18"/>
      <c r="HAN56" s="18"/>
      <c r="HAO56" s="18"/>
      <c r="HAP56" s="18"/>
      <c r="HAQ56" s="18"/>
      <c r="HAR56" s="18"/>
      <c r="HAS56" s="18"/>
      <c r="HAT56" s="18"/>
      <c r="HAU56" s="18"/>
      <c r="HAV56" s="18"/>
      <c r="HAW56" s="18"/>
      <c r="HAX56" s="18"/>
      <c r="HAY56" s="18"/>
      <c r="HAZ56" s="18"/>
      <c r="HBA56" s="18"/>
      <c r="HBB56" s="18"/>
      <c r="HBC56" s="18"/>
      <c r="HBD56" s="18"/>
      <c r="HBE56" s="18"/>
      <c r="HBF56" s="18"/>
      <c r="HBG56" s="18"/>
      <c r="HBH56" s="18"/>
      <c r="HBI56" s="18"/>
      <c r="HBJ56" s="18"/>
      <c r="HBK56" s="18"/>
      <c r="HBL56" s="18"/>
      <c r="HBM56" s="18"/>
      <c r="HBN56" s="18"/>
      <c r="HBO56" s="18"/>
      <c r="HBP56" s="18"/>
      <c r="HBQ56" s="18"/>
      <c r="HBR56" s="18"/>
      <c r="HBS56" s="18"/>
      <c r="HBT56" s="18"/>
      <c r="HBU56" s="18"/>
      <c r="HBV56" s="18"/>
      <c r="HBW56" s="18"/>
      <c r="HBX56" s="18"/>
      <c r="HBY56" s="18"/>
      <c r="HBZ56" s="18"/>
      <c r="HCA56" s="18"/>
      <c r="HCB56" s="18"/>
      <c r="HCC56" s="18"/>
      <c r="HCD56" s="18"/>
      <c r="HCE56" s="18"/>
      <c r="HCF56" s="18"/>
      <c r="HCG56" s="18"/>
      <c r="HCH56" s="18"/>
      <c r="HCI56" s="18"/>
      <c r="HCJ56" s="18"/>
      <c r="HCK56" s="18"/>
      <c r="HCL56" s="18"/>
      <c r="HCM56" s="18"/>
      <c r="HCN56" s="18"/>
      <c r="HCO56" s="18"/>
      <c r="HCP56" s="18"/>
      <c r="HCQ56" s="18"/>
      <c r="HCR56" s="18"/>
      <c r="HCS56" s="18"/>
      <c r="HCT56" s="18"/>
      <c r="HCU56" s="18"/>
      <c r="HCV56" s="18"/>
      <c r="HCW56" s="18"/>
      <c r="HCX56" s="18"/>
      <c r="HCY56" s="18"/>
      <c r="HCZ56" s="18"/>
      <c r="HDA56" s="18"/>
      <c r="HDB56" s="18"/>
      <c r="HDC56" s="18"/>
      <c r="HDD56" s="18"/>
      <c r="HDE56" s="18"/>
      <c r="HDF56" s="18"/>
      <c r="HDG56" s="18"/>
      <c r="HDH56" s="18"/>
      <c r="HDI56" s="18"/>
      <c r="HDJ56" s="18"/>
      <c r="HDK56" s="18"/>
      <c r="HDL56" s="18"/>
      <c r="HDM56" s="18"/>
      <c r="HDN56" s="18"/>
      <c r="HDO56" s="18"/>
      <c r="HDP56" s="18"/>
      <c r="HDQ56" s="18"/>
      <c r="HDR56" s="18"/>
      <c r="HDS56" s="18"/>
      <c r="HDT56" s="18"/>
      <c r="HDU56" s="18"/>
      <c r="HDV56" s="18"/>
      <c r="HDW56" s="18"/>
      <c r="HDX56" s="18"/>
      <c r="HDY56" s="18"/>
      <c r="HDZ56" s="18"/>
      <c r="HEA56" s="18"/>
      <c r="HEB56" s="18"/>
      <c r="HEC56" s="18"/>
      <c r="HED56" s="18"/>
      <c r="HEE56" s="18"/>
      <c r="HEF56" s="18"/>
      <c r="HEG56" s="18"/>
      <c r="HEH56" s="18"/>
      <c r="HEI56" s="18"/>
      <c r="HEJ56" s="18"/>
      <c r="HEK56" s="18"/>
      <c r="HEL56" s="18"/>
      <c r="HEM56" s="18"/>
      <c r="HEN56" s="18"/>
      <c r="HEO56" s="18"/>
      <c r="HEP56" s="18"/>
      <c r="HEQ56" s="18"/>
      <c r="HER56" s="18"/>
      <c r="HES56" s="18"/>
      <c r="HET56" s="18"/>
      <c r="HEU56" s="18"/>
      <c r="HEV56" s="18"/>
      <c r="HEW56" s="18"/>
      <c r="HEX56" s="18"/>
      <c r="HEY56" s="18"/>
      <c r="HEZ56" s="18"/>
      <c r="HFA56" s="18"/>
      <c r="HFB56" s="18"/>
      <c r="HFC56" s="18"/>
      <c r="HFD56" s="18"/>
      <c r="HFE56" s="18"/>
      <c r="HFF56" s="18"/>
      <c r="HFG56" s="18"/>
      <c r="HFH56" s="18"/>
      <c r="HFI56" s="18"/>
      <c r="HFJ56" s="18"/>
      <c r="HFK56" s="18"/>
      <c r="HFL56" s="18"/>
      <c r="HFM56" s="18"/>
      <c r="HFN56" s="18"/>
      <c r="HFO56" s="18"/>
      <c r="HFP56" s="18"/>
      <c r="HFQ56" s="18"/>
      <c r="HFR56" s="18"/>
      <c r="HFS56" s="18"/>
      <c r="HFT56" s="18"/>
      <c r="HFU56" s="18"/>
      <c r="HFV56" s="18"/>
      <c r="HFW56" s="18"/>
      <c r="HFX56" s="18"/>
      <c r="HFY56" s="18"/>
      <c r="HFZ56" s="18"/>
      <c r="HGA56" s="18"/>
      <c r="HGB56" s="18"/>
      <c r="HGC56" s="18"/>
      <c r="HGD56" s="18"/>
      <c r="HGE56" s="18"/>
      <c r="HGF56" s="18"/>
      <c r="HGG56" s="18"/>
      <c r="HGH56" s="18"/>
      <c r="HGI56" s="18"/>
      <c r="HGJ56" s="18"/>
      <c r="HGK56" s="18"/>
      <c r="HGL56" s="18"/>
      <c r="HGM56" s="18"/>
      <c r="HGN56" s="18"/>
      <c r="HGO56" s="18"/>
      <c r="HGP56" s="18"/>
      <c r="HGQ56" s="18"/>
      <c r="HGR56" s="18"/>
      <c r="HGS56" s="18"/>
      <c r="HGT56" s="18"/>
      <c r="HGU56" s="18"/>
      <c r="HGV56" s="18"/>
      <c r="HGW56" s="18"/>
      <c r="HGX56" s="18"/>
      <c r="HGY56" s="18"/>
      <c r="HGZ56" s="18"/>
      <c r="HHA56" s="18"/>
      <c r="HHB56" s="18"/>
      <c r="HHC56" s="18"/>
      <c r="HHD56" s="18"/>
      <c r="HHE56" s="18"/>
      <c r="HHF56" s="18"/>
      <c r="HHG56" s="18"/>
      <c r="HHH56" s="18"/>
      <c r="HHI56" s="18"/>
      <c r="HHJ56" s="18"/>
      <c r="HHK56" s="18"/>
      <c r="HHL56" s="18"/>
      <c r="HHM56" s="18"/>
      <c r="HHN56" s="18"/>
      <c r="HHO56" s="18"/>
      <c r="HHP56" s="18"/>
      <c r="HHQ56" s="18"/>
      <c r="HHR56" s="18"/>
      <c r="HHS56" s="18"/>
      <c r="HHT56" s="18"/>
      <c r="HHU56" s="18"/>
      <c r="HHV56" s="18"/>
      <c r="HHW56" s="18"/>
      <c r="HHX56" s="18"/>
      <c r="HHY56" s="18"/>
      <c r="HHZ56" s="18"/>
      <c r="HIA56" s="18"/>
      <c r="HIB56" s="18"/>
      <c r="HIC56" s="18"/>
      <c r="HID56" s="18"/>
      <c r="HIE56" s="18"/>
      <c r="HIF56" s="18"/>
      <c r="HIG56" s="18"/>
      <c r="HIH56" s="18"/>
      <c r="HII56" s="18"/>
      <c r="HIJ56" s="18"/>
      <c r="HIK56" s="18"/>
      <c r="HIL56" s="18"/>
      <c r="HIM56" s="18"/>
      <c r="HIN56" s="18"/>
      <c r="HIO56" s="18"/>
      <c r="HIP56" s="18"/>
      <c r="HIQ56" s="18"/>
      <c r="HIR56" s="18"/>
      <c r="HIS56" s="18"/>
      <c r="HIT56" s="18"/>
      <c r="HIU56" s="18"/>
      <c r="HIV56" s="18"/>
      <c r="HIW56" s="18"/>
      <c r="HIX56" s="18"/>
      <c r="HIY56" s="18"/>
      <c r="HIZ56" s="18"/>
      <c r="HJA56" s="18"/>
      <c r="HJB56" s="18"/>
      <c r="HJC56" s="18"/>
      <c r="HJD56" s="18"/>
      <c r="HJE56" s="18"/>
      <c r="HJF56" s="18"/>
      <c r="HJG56" s="18"/>
      <c r="HJH56" s="18"/>
      <c r="HJI56" s="18"/>
      <c r="HJJ56" s="18"/>
      <c r="HJK56" s="18"/>
      <c r="HJL56" s="18"/>
      <c r="HJM56" s="18"/>
      <c r="HJN56" s="18"/>
      <c r="HJO56" s="18"/>
      <c r="HJP56" s="18"/>
      <c r="HJQ56" s="18"/>
      <c r="HJR56" s="18"/>
      <c r="HJS56" s="18"/>
      <c r="HJT56" s="18"/>
      <c r="HJU56" s="18"/>
      <c r="HJV56" s="18"/>
      <c r="HJW56" s="18"/>
      <c r="HJX56" s="18"/>
      <c r="HJY56" s="18"/>
      <c r="HJZ56" s="18"/>
      <c r="HKA56" s="18"/>
      <c r="HKB56" s="18"/>
      <c r="HKC56" s="18"/>
      <c r="HKD56" s="18"/>
      <c r="HKE56" s="18"/>
      <c r="HKF56" s="18"/>
      <c r="HKG56" s="18"/>
      <c r="HKH56" s="18"/>
      <c r="HKI56" s="18"/>
      <c r="HKJ56" s="18"/>
      <c r="HKK56" s="18"/>
      <c r="HKL56" s="18"/>
      <c r="HKM56" s="18"/>
      <c r="HKN56" s="18"/>
      <c r="HKO56" s="18"/>
      <c r="HKP56" s="18"/>
      <c r="HKQ56" s="18"/>
      <c r="HKR56" s="18"/>
      <c r="HKS56" s="18"/>
      <c r="HKT56" s="18"/>
      <c r="HKU56" s="18"/>
      <c r="HKV56" s="18"/>
      <c r="HKW56" s="18"/>
      <c r="HKX56" s="18"/>
      <c r="HKY56" s="18"/>
      <c r="HKZ56" s="18"/>
      <c r="HLA56" s="18"/>
      <c r="HLB56" s="18"/>
      <c r="HLC56" s="18"/>
      <c r="HLD56" s="18"/>
      <c r="HLE56" s="18"/>
      <c r="HLF56" s="18"/>
      <c r="HLG56" s="18"/>
      <c r="HLH56" s="18"/>
      <c r="HLI56" s="18"/>
      <c r="HLJ56" s="18"/>
      <c r="HLK56" s="18"/>
      <c r="HLL56" s="18"/>
      <c r="HLM56" s="18"/>
      <c r="HLN56" s="18"/>
      <c r="HLO56" s="18"/>
      <c r="HLP56" s="18"/>
      <c r="HLQ56" s="18"/>
      <c r="HLR56" s="18"/>
      <c r="HLS56" s="18"/>
      <c r="HLT56" s="18"/>
      <c r="HLU56" s="18"/>
      <c r="HLV56" s="18"/>
      <c r="HLW56" s="18"/>
      <c r="HLX56" s="18"/>
      <c r="HLY56" s="18"/>
      <c r="HLZ56" s="18"/>
      <c r="HMA56" s="18"/>
      <c r="HMB56" s="18"/>
      <c r="HMC56" s="18"/>
      <c r="HMD56" s="18"/>
      <c r="HME56" s="18"/>
      <c r="HMF56" s="18"/>
      <c r="HMG56" s="18"/>
      <c r="HMH56" s="18"/>
      <c r="HMI56" s="18"/>
      <c r="HMJ56" s="18"/>
      <c r="HMK56" s="18"/>
      <c r="HML56" s="18"/>
      <c r="HMM56" s="18"/>
      <c r="HMN56" s="18"/>
      <c r="HMO56" s="18"/>
      <c r="HMP56" s="18"/>
      <c r="HMQ56" s="18"/>
      <c r="HMR56" s="18"/>
      <c r="HMS56" s="18"/>
      <c r="HMT56" s="18"/>
      <c r="HMU56" s="18"/>
      <c r="HMV56" s="18"/>
      <c r="HMW56" s="18"/>
      <c r="HMX56" s="18"/>
      <c r="HMY56" s="18"/>
      <c r="HMZ56" s="18"/>
      <c r="HNA56" s="18"/>
      <c r="HNB56" s="18"/>
      <c r="HNC56" s="18"/>
      <c r="HND56" s="18"/>
      <c r="HNE56" s="18"/>
      <c r="HNF56" s="18"/>
      <c r="HNG56" s="18"/>
      <c r="HNH56" s="18"/>
      <c r="HNI56" s="18"/>
      <c r="HNJ56" s="18"/>
      <c r="HNK56" s="18"/>
      <c r="HNL56" s="18"/>
      <c r="HNM56" s="18"/>
      <c r="HNN56" s="18"/>
      <c r="HNO56" s="18"/>
      <c r="HNP56" s="18"/>
      <c r="HNQ56" s="18"/>
      <c r="HNR56" s="18"/>
      <c r="HNS56" s="18"/>
      <c r="HNT56" s="18"/>
      <c r="HNU56" s="18"/>
      <c r="HNV56" s="18"/>
      <c r="HNW56" s="18"/>
      <c r="HNX56" s="18"/>
      <c r="HNY56" s="18"/>
      <c r="HNZ56" s="18"/>
      <c r="HOA56" s="18"/>
      <c r="HOB56" s="18"/>
      <c r="HOC56" s="18"/>
      <c r="HOD56" s="18"/>
      <c r="HOE56" s="18"/>
      <c r="HOF56" s="18"/>
      <c r="HOG56" s="18"/>
      <c r="HOH56" s="18"/>
      <c r="HOI56" s="18"/>
      <c r="HOJ56" s="18"/>
      <c r="HOK56" s="18"/>
      <c r="HOL56" s="18"/>
      <c r="HOM56" s="18"/>
      <c r="HON56" s="18"/>
      <c r="HOO56" s="18"/>
      <c r="HOP56" s="18"/>
      <c r="HOQ56" s="18"/>
      <c r="HOR56" s="18"/>
      <c r="HOS56" s="18"/>
      <c r="HOT56" s="18"/>
      <c r="HOU56" s="18"/>
      <c r="HOV56" s="18"/>
      <c r="HOW56" s="18"/>
      <c r="HOX56" s="18"/>
      <c r="HOY56" s="18"/>
      <c r="HOZ56" s="18"/>
      <c r="HPA56" s="18"/>
      <c r="HPB56" s="18"/>
      <c r="HPC56" s="18"/>
      <c r="HPD56" s="18"/>
      <c r="HPE56" s="18"/>
      <c r="HPF56" s="18"/>
      <c r="HPG56" s="18"/>
      <c r="HPH56" s="18"/>
      <c r="HPI56" s="18"/>
      <c r="HPJ56" s="18"/>
      <c r="HPK56" s="18"/>
      <c r="HPL56" s="18"/>
      <c r="HPM56" s="18"/>
      <c r="HPN56" s="18"/>
      <c r="HPO56" s="18"/>
      <c r="HPP56" s="18"/>
      <c r="HPQ56" s="18"/>
      <c r="HPR56" s="18"/>
      <c r="HPS56" s="18"/>
      <c r="HPT56" s="18"/>
      <c r="HPU56" s="18"/>
      <c r="HPV56" s="18"/>
      <c r="HPW56" s="18"/>
      <c r="HPX56" s="18"/>
      <c r="HPY56" s="18"/>
      <c r="HPZ56" s="18"/>
      <c r="HQA56" s="18"/>
      <c r="HQB56" s="18"/>
      <c r="HQC56" s="18"/>
      <c r="HQD56" s="18"/>
      <c r="HQE56" s="18"/>
      <c r="HQF56" s="18"/>
      <c r="HQG56" s="18"/>
      <c r="HQH56" s="18"/>
      <c r="HQI56" s="18"/>
      <c r="HQJ56" s="18"/>
      <c r="HQK56" s="18"/>
      <c r="HQL56" s="18"/>
      <c r="HQM56" s="18"/>
      <c r="HQN56" s="18"/>
      <c r="HQO56" s="18"/>
      <c r="HQP56" s="18"/>
      <c r="HQQ56" s="18"/>
      <c r="HQR56" s="18"/>
      <c r="HQS56" s="18"/>
      <c r="HQT56" s="18"/>
      <c r="HQU56" s="18"/>
      <c r="HQV56" s="18"/>
      <c r="HQW56" s="18"/>
      <c r="HQX56" s="18"/>
      <c r="HQY56" s="18"/>
      <c r="HQZ56" s="18"/>
      <c r="HRA56" s="18"/>
      <c r="HRB56" s="18"/>
      <c r="HRC56" s="18"/>
      <c r="HRD56" s="18"/>
      <c r="HRE56" s="18"/>
      <c r="HRF56" s="18"/>
      <c r="HRG56" s="18"/>
      <c r="HRH56" s="18"/>
      <c r="HRI56" s="18"/>
      <c r="HRJ56" s="18"/>
      <c r="HRK56" s="18"/>
      <c r="HRL56" s="18"/>
      <c r="HRM56" s="18"/>
      <c r="HRN56" s="18"/>
      <c r="HRO56" s="18"/>
      <c r="HRP56" s="18"/>
      <c r="HRQ56" s="18"/>
      <c r="HRR56" s="18"/>
      <c r="HRS56" s="18"/>
      <c r="HRT56" s="18"/>
      <c r="HRU56" s="18"/>
      <c r="HRV56" s="18"/>
      <c r="HRW56" s="18"/>
      <c r="HRX56" s="18"/>
      <c r="HRY56" s="18"/>
      <c r="HRZ56" s="18"/>
      <c r="HSA56" s="18"/>
      <c r="HSB56" s="18"/>
      <c r="HSC56" s="18"/>
      <c r="HSD56" s="18"/>
      <c r="HSE56" s="18"/>
      <c r="HSF56" s="18"/>
      <c r="HSG56" s="18"/>
      <c r="HSH56" s="18"/>
      <c r="HSI56" s="18"/>
      <c r="HSJ56" s="18"/>
      <c r="HSK56" s="18"/>
      <c r="HSL56" s="18"/>
      <c r="HSM56" s="18"/>
      <c r="HSN56" s="18"/>
      <c r="HSO56" s="18"/>
      <c r="HSP56" s="18"/>
      <c r="HSQ56" s="18"/>
      <c r="HSR56" s="18"/>
      <c r="HSS56" s="18"/>
      <c r="HST56" s="18"/>
      <c r="HSU56" s="18"/>
      <c r="HSV56" s="18"/>
      <c r="HSW56" s="18"/>
      <c r="HSX56" s="18"/>
      <c r="HSY56" s="18"/>
      <c r="HSZ56" s="18"/>
      <c r="HTA56" s="18"/>
      <c r="HTB56" s="18"/>
      <c r="HTC56" s="18"/>
      <c r="HTD56" s="18"/>
      <c r="HTE56" s="18"/>
      <c r="HTF56" s="18"/>
      <c r="HTG56" s="18"/>
      <c r="HTH56" s="18"/>
      <c r="HTI56" s="18"/>
      <c r="HTJ56" s="18"/>
      <c r="HTK56" s="18"/>
      <c r="HTL56" s="18"/>
      <c r="HTM56" s="18"/>
      <c r="HTN56" s="18"/>
      <c r="HTO56" s="18"/>
      <c r="HTP56" s="18"/>
      <c r="HTQ56" s="18"/>
      <c r="HTR56" s="18"/>
      <c r="HTS56" s="18"/>
      <c r="HTT56" s="18"/>
      <c r="HTU56" s="18"/>
      <c r="HTV56" s="18"/>
      <c r="HTW56" s="18"/>
      <c r="HTX56" s="18"/>
      <c r="HTY56" s="18"/>
      <c r="HTZ56" s="18"/>
      <c r="HUA56" s="18"/>
      <c r="HUB56" s="18"/>
      <c r="HUC56" s="18"/>
      <c r="HUD56" s="18"/>
      <c r="HUE56" s="18"/>
      <c r="HUF56" s="18"/>
      <c r="HUG56" s="18"/>
      <c r="HUH56" s="18"/>
      <c r="HUI56" s="18"/>
      <c r="HUJ56" s="18"/>
      <c r="HUK56" s="18"/>
      <c r="HUL56" s="18"/>
      <c r="HUM56" s="18"/>
      <c r="HUN56" s="18"/>
      <c r="HUO56" s="18"/>
      <c r="HUP56" s="18"/>
      <c r="HUQ56" s="18"/>
      <c r="HUR56" s="18"/>
      <c r="HUS56" s="18"/>
      <c r="HUT56" s="18"/>
      <c r="HUU56" s="18"/>
      <c r="HUV56" s="18"/>
      <c r="HUW56" s="18"/>
      <c r="HUX56" s="18"/>
      <c r="HUY56" s="18"/>
      <c r="HUZ56" s="18"/>
      <c r="HVA56" s="18"/>
      <c r="HVB56" s="18"/>
      <c r="HVC56" s="18"/>
      <c r="HVD56" s="18"/>
      <c r="HVE56" s="18"/>
      <c r="HVF56" s="18"/>
      <c r="HVG56" s="18"/>
      <c r="HVH56" s="18"/>
      <c r="HVI56" s="18"/>
      <c r="HVJ56" s="18"/>
      <c r="HVK56" s="18"/>
      <c r="HVL56" s="18"/>
      <c r="HVM56" s="18"/>
      <c r="HVN56" s="18"/>
      <c r="HVO56" s="18"/>
      <c r="HVP56" s="18"/>
      <c r="HVQ56" s="18"/>
      <c r="HVR56" s="18"/>
      <c r="HVS56" s="18"/>
      <c r="HVT56" s="18"/>
      <c r="HVU56" s="18"/>
      <c r="HVV56" s="18"/>
      <c r="HVW56" s="18"/>
      <c r="HVX56" s="18"/>
      <c r="HVY56" s="18"/>
      <c r="HVZ56" s="18"/>
      <c r="HWA56" s="18"/>
      <c r="HWB56" s="18"/>
      <c r="HWC56" s="18"/>
      <c r="HWD56" s="18"/>
      <c r="HWE56" s="18"/>
      <c r="HWF56" s="18"/>
      <c r="HWG56" s="18"/>
      <c r="HWH56" s="18"/>
      <c r="HWI56" s="18"/>
      <c r="HWJ56" s="18"/>
      <c r="HWK56" s="18"/>
      <c r="HWL56" s="18"/>
      <c r="HWM56" s="18"/>
      <c r="HWN56" s="18"/>
      <c r="HWO56" s="18"/>
      <c r="HWP56" s="18"/>
      <c r="HWQ56" s="18"/>
      <c r="HWR56" s="18"/>
      <c r="HWS56" s="18"/>
      <c r="HWT56" s="18"/>
      <c r="HWU56" s="18"/>
      <c r="HWV56" s="18"/>
      <c r="HWW56" s="18"/>
      <c r="HWX56" s="18"/>
      <c r="HWY56" s="18"/>
      <c r="HWZ56" s="18"/>
      <c r="HXA56" s="18"/>
      <c r="HXB56" s="18"/>
      <c r="HXC56" s="18"/>
      <c r="HXD56" s="18"/>
      <c r="HXE56" s="18"/>
      <c r="HXF56" s="18"/>
      <c r="HXG56" s="18"/>
      <c r="HXH56" s="18"/>
      <c r="HXI56" s="18"/>
      <c r="HXJ56" s="18"/>
      <c r="HXK56" s="18"/>
      <c r="HXL56" s="18"/>
      <c r="HXM56" s="18"/>
      <c r="HXN56" s="18"/>
      <c r="HXO56" s="18"/>
      <c r="HXP56" s="18"/>
      <c r="HXQ56" s="18"/>
      <c r="HXR56" s="18"/>
      <c r="HXS56" s="18"/>
      <c r="HXT56" s="18"/>
      <c r="HXU56" s="18"/>
      <c r="HXV56" s="18"/>
      <c r="HXW56" s="18"/>
      <c r="HXX56" s="18"/>
      <c r="HXY56" s="18"/>
      <c r="HXZ56" s="18"/>
      <c r="HYA56" s="18"/>
      <c r="HYB56" s="18"/>
      <c r="HYC56" s="18"/>
      <c r="HYD56" s="18"/>
      <c r="HYE56" s="18"/>
      <c r="HYF56" s="18"/>
      <c r="HYG56" s="18"/>
      <c r="HYH56" s="18"/>
      <c r="HYI56" s="18"/>
      <c r="HYJ56" s="18"/>
      <c r="HYK56" s="18"/>
      <c r="HYL56" s="18"/>
      <c r="HYM56" s="18"/>
      <c r="HYN56" s="18"/>
      <c r="HYO56" s="18"/>
      <c r="HYP56" s="18"/>
      <c r="HYQ56" s="18"/>
      <c r="HYR56" s="18"/>
      <c r="HYS56" s="18"/>
      <c r="HYT56" s="18"/>
      <c r="HYU56" s="18"/>
      <c r="HYV56" s="18"/>
      <c r="HYW56" s="18"/>
      <c r="HYX56" s="18"/>
      <c r="HYY56" s="18"/>
      <c r="HYZ56" s="18"/>
      <c r="HZA56" s="18"/>
      <c r="HZB56" s="18"/>
      <c r="HZC56" s="18"/>
      <c r="HZD56" s="18"/>
      <c r="HZE56" s="18"/>
      <c r="HZF56" s="18"/>
      <c r="HZG56" s="18"/>
      <c r="HZH56" s="18"/>
      <c r="HZI56" s="18"/>
      <c r="HZJ56" s="18"/>
      <c r="HZK56" s="18"/>
      <c r="HZL56" s="18"/>
      <c r="HZM56" s="18"/>
      <c r="HZN56" s="18"/>
      <c r="HZO56" s="18"/>
      <c r="HZP56" s="18"/>
      <c r="HZQ56" s="18"/>
      <c r="HZR56" s="18"/>
      <c r="HZS56" s="18"/>
      <c r="HZT56" s="18"/>
      <c r="HZU56" s="18"/>
      <c r="HZV56" s="18"/>
      <c r="HZW56" s="18"/>
      <c r="HZX56" s="18"/>
      <c r="HZY56" s="18"/>
      <c r="HZZ56" s="18"/>
      <c r="IAA56" s="18"/>
      <c r="IAB56" s="18"/>
      <c r="IAC56" s="18"/>
      <c r="IAD56" s="18"/>
      <c r="IAE56" s="18"/>
      <c r="IAF56" s="18"/>
      <c r="IAG56" s="18"/>
      <c r="IAH56" s="18"/>
      <c r="IAI56" s="18"/>
      <c r="IAJ56" s="18"/>
      <c r="IAK56" s="18"/>
      <c r="IAL56" s="18"/>
      <c r="IAM56" s="18"/>
      <c r="IAN56" s="18"/>
      <c r="IAO56" s="18"/>
      <c r="IAP56" s="18"/>
      <c r="IAQ56" s="18"/>
      <c r="IAR56" s="18"/>
      <c r="IAS56" s="18"/>
      <c r="IAT56" s="18"/>
      <c r="IAU56" s="18"/>
      <c r="IAV56" s="18"/>
      <c r="IAW56" s="18"/>
      <c r="IAX56" s="18"/>
      <c r="IAY56" s="18"/>
      <c r="IAZ56" s="18"/>
      <c r="IBA56" s="18"/>
      <c r="IBB56" s="18"/>
      <c r="IBC56" s="18"/>
      <c r="IBD56" s="18"/>
      <c r="IBE56" s="18"/>
      <c r="IBF56" s="18"/>
      <c r="IBG56" s="18"/>
      <c r="IBH56" s="18"/>
      <c r="IBI56" s="18"/>
      <c r="IBJ56" s="18"/>
      <c r="IBK56" s="18"/>
      <c r="IBL56" s="18"/>
      <c r="IBM56" s="18"/>
      <c r="IBN56" s="18"/>
      <c r="IBO56" s="18"/>
      <c r="IBP56" s="18"/>
      <c r="IBQ56" s="18"/>
      <c r="IBR56" s="18"/>
      <c r="IBS56" s="18"/>
      <c r="IBT56" s="18"/>
      <c r="IBU56" s="18"/>
      <c r="IBV56" s="18"/>
      <c r="IBW56" s="18"/>
      <c r="IBX56" s="18"/>
      <c r="IBY56" s="18"/>
      <c r="IBZ56" s="18"/>
      <c r="ICA56" s="18"/>
      <c r="ICB56" s="18"/>
      <c r="ICC56" s="18"/>
      <c r="ICD56" s="18"/>
      <c r="ICE56" s="18"/>
      <c r="ICF56" s="18"/>
      <c r="ICG56" s="18"/>
      <c r="ICH56" s="18"/>
      <c r="ICI56" s="18"/>
      <c r="ICJ56" s="18"/>
      <c r="ICK56" s="18"/>
      <c r="ICL56" s="18"/>
      <c r="ICM56" s="18"/>
      <c r="ICN56" s="18"/>
      <c r="ICO56" s="18"/>
      <c r="ICP56" s="18"/>
      <c r="ICQ56" s="18"/>
      <c r="ICR56" s="18"/>
      <c r="ICS56" s="18"/>
      <c r="ICT56" s="18"/>
      <c r="ICU56" s="18"/>
      <c r="ICV56" s="18"/>
      <c r="ICW56" s="18"/>
      <c r="ICX56" s="18"/>
      <c r="ICY56" s="18"/>
      <c r="ICZ56" s="18"/>
      <c r="IDA56" s="18"/>
      <c r="IDB56" s="18"/>
      <c r="IDC56" s="18"/>
      <c r="IDD56" s="18"/>
      <c r="IDE56" s="18"/>
      <c r="IDF56" s="18"/>
      <c r="IDG56" s="18"/>
      <c r="IDH56" s="18"/>
      <c r="IDI56" s="18"/>
      <c r="IDJ56" s="18"/>
      <c r="IDK56" s="18"/>
      <c r="IDL56" s="18"/>
      <c r="IDM56" s="18"/>
      <c r="IDN56" s="18"/>
      <c r="IDO56" s="18"/>
      <c r="IDP56" s="18"/>
      <c r="IDQ56" s="18"/>
      <c r="IDR56" s="18"/>
      <c r="IDS56" s="18"/>
      <c r="IDT56" s="18"/>
      <c r="IDU56" s="18"/>
      <c r="IDV56" s="18"/>
      <c r="IDW56" s="18"/>
      <c r="IDX56" s="18"/>
      <c r="IDY56" s="18"/>
      <c r="IDZ56" s="18"/>
      <c r="IEA56" s="18"/>
      <c r="IEB56" s="18"/>
      <c r="IEC56" s="18"/>
      <c r="IED56" s="18"/>
      <c r="IEE56" s="18"/>
      <c r="IEF56" s="18"/>
      <c r="IEG56" s="18"/>
      <c r="IEH56" s="18"/>
      <c r="IEI56" s="18"/>
      <c r="IEJ56" s="18"/>
      <c r="IEK56" s="18"/>
      <c r="IEL56" s="18"/>
      <c r="IEM56" s="18"/>
      <c r="IEN56" s="18"/>
      <c r="IEO56" s="18"/>
      <c r="IEP56" s="18"/>
      <c r="IEQ56" s="18"/>
      <c r="IER56" s="18"/>
      <c r="IES56" s="18"/>
      <c r="IET56" s="18"/>
      <c r="IEU56" s="18"/>
      <c r="IEV56" s="18"/>
      <c r="IEW56" s="18"/>
      <c r="IEX56" s="18"/>
      <c r="IEY56" s="18"/>
      <c r="IEZ56" s="18"/>
      <c r="IFA56" s="18"/>
      <c r="IFB56" s="18"/>
      <c r="IFC56" s="18"/>
      <c r="IFD56" s="18"/>
      <c r="IFE56" s="18"/>
      <c r="IFF56" s="18"/>
      <c r="IFG56" s="18"/>
      <c r="IFH56" s="18"/>
      <c r="IFI56" s="18"/>
      <c r="IFJ56" s="18"/>
      <c r="IFK56" s="18"/>
      <c r="IFL56" s="18"/>
      <c r="IFM56" s="18"/>
      <c r="IFN56" s="18"/>
      <c r="IFO56" s="18"/>
      <c r="IFP56" s="18"/>
      <c r="IFQ56" s="18"/>
      <c r="IFR56" s="18"/>
      <c r="IFS56" s="18"/>
      <c r="IFT56" s="18"/>
      <c r="IFU56" s="18"/>
      <c r="IFV56" s="18"/>
      <c r="IFW56" s="18"/>
      <c r="IFX56" s="18"/>
      <c r="IFY56" s="18"/>
      <c r="IFZ56" s="18"/>
      <c r="IGA56" s="18"/>
      <c r="IGB56" s="18"/>
      <c r="IGC56" s="18"/>
      <c r="IGD56" s="18"/>
      <c r="IGE56" s="18"/>
      <c r="IGF56" s="18"/>
      <c r="IGG56" s="18"/>
      <c r="IGH56" s="18"/>
      <c r="IGI56" s="18"/>
      <c r="IGJ56" s="18"/>
      <c r="IGK56" s="18"/>
      <c r="IGL56" s="18"/>
      <c r="IGM56" s="18"/>
      <c r="IGN56" s="18"/>
      <c r="IGO56" s="18"/>
      <c r="IGP56" s="18"/>
      <c r="IGQ56" s="18"/>
      <c r="IGR56" s="18"/>
      <c r="IGS56" s="18"/>
      <c r="IGT56" s="18"/>
      <c r="IGU56" s="18"/>
      <c r="IGV56" s="18"/>
      <c r="IGW56" s="18"/>
      <c r="IGX56" s="18"/>
      <c r="IGY56" s="18"/>
      <c r="IGZ56" s="18"/>
      <c r="IHA56" s="18"/>
      <c r="IHB56" s="18"/>
      <c r="IHC56" s="18"/>
      <c r="IHD56" s="18"/>
      <c r="IHE56" s="18"/>
      <c r="IHF56" s="18"/>
      <c r="IHG56" s="18"/>
      <c r="IHH56" s="18"/>
      <c r="IHI56" s="18"/>
      <c r="IHJ56" s="18"/>
      <c r="IHK56" s="18"/>
      <c r="IHL56" s="18"/>
      <c r="IHM56" s="18"/>
      <c r="IHN56" s="18"/>
      <c r="IHO56" s="18"/>
      <c r="IHP56" s="18"/>
      <c r="IHQ56" s="18"/>
      <c r="IHR56" s="18"/>
      <c r="IHS56" s="18"/>
      <c r="IHT56" s="18"/>
      <c r="IHU56" s="18"/>
      <c r="IHV56" s="18"/>
      <c r="IHW56" s="18"/>
      <c r="IHX56" s="18"/>
      <c r="IHY56" s="18"/>
      <c r="IHZ56" s="18"/>
      <c r="IIA56" s="18"/>
      <c r="IIB56" s="18"/>
      <c r="IIC56" s="18"/>
      <c r="IID56" s="18"/>
      <c r="IIE56" s="18"/>
      <c r="IIF56" s="18"/>
      <c r="IIG56" s="18"/>
      <c r="IIH56" s="18"/>
      <c r="III56" s="18"/>
      <c r="IIJ56" s="18"/>
      <c r="IIK56" s="18"/>
      <c r="IIL56" s="18"/>
      <c r="IIM56" s="18"/>
      <c r="IIN56" s="18"/>
      <c r="IIO56" s="18"/>
      <c r="IIP56" s="18"/>
      <c r="IIQ56" s="18"/>
      <c r="IIR56" s="18"/>
      <c r="IIS56" s="18"/>
      <c r="IIT56" s="18"/>
      <c r="IIU56" s="18"/>
      <c r="IIV56" s="18"/>
      <c r="IIW56" s="18"/>
      <c r="IIX56" s="18"/>
      <c r="IIY56" s="18"/>
      <c r="IIZ56" s="18"/>
      <c r="IJA56" s="18"/>
      <c r="IJB56" s="18"/>
      <c r="IJC56" s="18"/>
      <c r="IJD56" s="18"/>
      <c r="IJE56" s="18"/>
      <c r="IJF56" s="18"/>
      <c r="IJG56" s="18"/>
      <c r="IJH56" s="18"/>
      <c r="IJI56" s="18"/>
      <c r="IJJ56" s="18"/>
      <c r="IJK56" s="18"/>
      <c r="IJL56" s="18"/>
      <c r="IJM56" s="18"/>
      <c r="IJN56" s="18"/>
      <c r="IJO56" s="18"/>
      <c r="IJP56" s="18"/>
      <c r="IJQ56" s="18"/>
      <c r="IJR56" s="18"/>
      <c r="IJS56" s="18"/>
      <c r="IJT56" s="18"/>
      <c r="IJU56" s="18"/>
      <c r="IJV56" s="18"/>
      <c r="IJW56" s="18"/>
      <c r="IJX56" s="18"/>
      <c r="IJY56" s="18"/>
      <c r="IJZ56" s="18"/>
      <c r="IKA56" s="18"/>
      <c r="IKB56" s="18"/>
      <c r="IKC56" s="18"/>
      <c r="IKD56" s="18"/>
      <c r="IKE56" s="18"/>
      <c r="IKF56" s="18"/>
      <c r="IKG56" s="18"/>
      <c r="IKH56" s="18"/>
      <c r="IKI56" s="18"/>
      <c r="IKJ56" s="18"/>
      <c r="IKK56" s="18"/>
      <c r="IKL56" s="18"/>
      <c r="IKM56" s="18"/>
      <c r="IKN56" s="18"/>
      <c r="IKO56" s="18"/>
      <c r="IKP56" s="18"/>
      <c r="IKQ56" s="18"/>
      <c r="IKR56" s="18"/>
      <c r="IKS56" s="18"/>
      <c r="IKT56" s="18"/>
      <c r="IKU56" s="18"/>
      <c r="IKV56" s="18"/>
      <c r="IKW56" s="18"/>
      <c r="IKX56" s="18"/>
      <c r="IKY56" s="18"/>
      <c r="IKZ56" s="18"/>
      <c r="ILA56" s="18"/>
      <c r="ILB56" s="18"/>
      <c r="ILC56" s="18"/>
      <c r="ILD56" s="18"/>
      <c r="ILE56" s="18"/>
      <c r="ILF56" s="18"/>
      <c r="ILG56" s="18"/>
      <c r="ILH56" s="18"/>
      <c r="ILI56" s="18"/>
      <c r="ILJ56" s="18"/>
      <c r="ILK56" s="18"/>
      <c r="ILL56" s="18"/>
      <c r="ILM56" s="18"/>
      <c r="ILN56" s="18"/>
      <c r="ILO56" s="18"/>
      <c r="ILP56" s="18"/>
      <c r="ILQ56" s="18"/>
      <c r="ILR56" s="18"/>
      <c r="ILS56" s="18"/>
      <c r="ILT56" s="18"/>
      <c r="ILU56" s="18"/>
      <c r="ILV56" s="18"/>
      <c r="ILW56" s="18"/>
      <c r="ILX56" s="18"/>
      <c r="ILY56" s="18"/>
      <c r="ILZ56" s="18"/>
      <c r="IMA56" s="18"/>
      <c r="IMB56" s="18"/>
      <c r="IMC56" s="18"/>
      <c r="IMD56" s="18"/>
      <c r="IME56" s="18"/>
      <c r="IMF56" s="18"/>
      <c r="IMG56" s="18"/>
      <c r="IMH56" s="18"/>
      <c r="IMI56" s="18"/>
      <c r="IMJ56" s="18"/>
      <c r="IMK56" s="18"/>
      <c r="IML56" s="18"/>
      <c r="IMM56" s="18"/>
      <c r="IMN56" s="18"/>
      <c r="IMO56" s="18"/>
      <c r="IMP56" s="18"/>
      <c r="IMQ56" s="18"/>
      <c r="IMR56" s="18"/>
      <c r="IMS56" s="18"/>
      <c r="IMT56" s="18"/>
      <c r="IMU56" s="18"/>
      <c r="IMV56" s="18"/>
      <c r="IMW56" s="18"/>
      <c r="IMX56" s="18"/>
      <c r="IMY56" s="18"/>
      <c r="IMZ56" s="18"/>
      <c r="INA56" s="18"/>
      <c r="INB56" s="18"/>
      <c r="INC56" s="18"/>
      <c r="IND56" s="18"/>
      <c r="INE56" s="18"/>
      <c r="INF56" s="18"/>
      <c r="ING56" s="18"/>
      <c r="INH56" s="18"/>
      <c r="INI56" s="18"/>
      <c r="INJ56" s="18"/>
      <c r="INK56" s="18"/>
      <c r="INL56" s="18"/>
      <c r="INM56" s="18"/>
      <c r="INN56" s="18"/>
      <c r="INO56" s="18"/>
      <c r="INP56" s="18"/>
      <c r="INQ56" s="18"/>
      <c r="INR56" s="18"/>
      <c r="INS56" s="18"/>
      <c r="INT56" s="18"/>
      <c r="INU56" s="18"/>
      <c r="INV56" s="18"/>
      <c r="INW56" s="18"/>
      <c r="INX56" s="18"/>
      <c r="INY56" s="18"/>
      <c r="INZ56" s="18"/>
      <c r="IOA56" s="18"/>
      <c r="IOB56" s="18"/>
      <c r="IOC56" s="18"/>
      <c r="IOD56" s="18"/>
      <c r="IOE56" s="18"/>
      <c r="IOF56" s="18"/>
      <c r="IOG56" s="18"/>
      <c r="IOH56" s="18"/>
      <c r="IOI56" s="18"/>
      <c r="IOJ56" s="18"/>
      <c r="IOK56" s="18"/>
      <c r="IOL56" s="18"/>
      <c r="IOM56" s="18"/>
      <c r="ION56" s="18"/>
      <c r="IOO56" s="18"/>
      <c r="IOP56" s="18"/>
      <c r="IOQ56" s="18"/>
      <c r="IOR56" s="18"/>
      <c r="IOS56" s="18"/>
      <c r="IOT56" s="18"/>
      <c r="IOU56" s="18"/>
      <c r="IOV56" s="18"/>
      <c r="IOW56" s="18"/>
      <c r="IOX56" s="18"/>
      <c r="IOY56" s="18"/>
      <c r="IOZ56" s="18"/>
      <c r="IPA56" s="18"/>
      <c r="IPB56" s="18"/>
      <c r="IPC56" s="18"/>
      <c r="IPD56" s="18"/>
      <c r="IPE56" s="18"/>
      <c r="IPF56" s="18"/>
      <c r="IPG56" s="18"/>
      <c r="IPH56" s="18"/>
      <c r="IPI56" s="18"/>
      <c r="IPJ56" s="18"/>
      <c r="IPK56" s="18"/>
      <c r="IPL56" s="18"/>
      <c r="IPM56" s="18"/>
      <c r="IPN56" s="18"/>
      <c r="IPO56" s="18"/>
      <c r="IPP56" s="18"/>
      <c r="IPQ56" s="18"/>
      <c r="IPR56" s="18"/>
      <c r="IPS56" s="18"/>
      <c r="IPT56" s="18"/>
      <c r="IPU56" s="18"/>
      <c r="IPV56" s="18"/>
      <c r="IPW56" s="18"/>
      <c r="IPX56" s="18"/>
      <c r="IPY56" s="18"/>
      <c r="IPZ56" s="18"/>
      <c r="IQA56" s="18"/>
      <c r="IQB56" s="18"/>
      <c r="IQC56" s="18"/>
      <c r="IQD56" s="18"/>
      <c r="IQE56" s="18"/>
      <c r="IQF56" s="18"/>
      <c r="IQG56" s="18"/>
      <c r="IQH56" s="18"/>
      <c r="IQI56" s="18"/>
      <c r="IQJ56" s="18"/>
      <c r="IQK56" s="18"/>
      <c r="IQL56" s="18"/>
      <c r="IQM56" s="18"/>
      <c r="IQN56" s="18"/>
      <c r="IQO56" s="18"/>
      <c r="IQP56" s="18"/>
      <c r="IQQ56" s="18"/>
      <c r="IQR56" s="18"/>
      <c r="IQS56" s="18"/>
      <c r="IQT56" s="18"/>
      <c r="IQU56" s="18"/>
      <c r="IQV56" s="18"/>
      <c r="IQW56" s="18"/>
      <c r="IQX56" s="18"/>
      <c r="IQY56" s="18"/>
      <c r="IQZ56" s="18"/>
      <c r="IRA56" s="18"/>
      <c r="IRB56" s="18"/>
      <c r="IRC56" s="18"/>
      <c r="IRD56" s="18"/>
      <c r="IRE56" s="18"/>
      <c r="IRF56" s="18"/>
      <c r="IRG56" s="18"/>
      <c r="IRH56" s="18"/>
      <c r="IRI56" s="18"/>
      <c r="IRJ56" s="18"/>
      <c r="IRK56" s="18"/>
      <c r="IRL56" s="18"/>
      <c r="IRM56" s="18"/>
      <c r="IRN56" s="18"/>
      <c r="IRO56" s="18"/>
      <c r="IRP56" s="18"/>
      <c r="IRQ56" s="18"/>
      <c r="IRR56" s="18"/>
      <c r="IRS56" s="18"/>
      <c r="IRT56" s="18"/>
      <c r="IRU56" s="18"/>
      <c r="IRV56" s="18"/>
      <c r="IRW56" s="18"/>
      <c r="IRX56" s="18"/>
      <c r="IRY56" s="18"/>
      <c r="IRZ56" s="18"/>
      <c r="ISA56" s="18"/>
      <c r="ISB56" s="18"/>
      <c r="ISC56" s="18"/>
      <c r="ISD56" s="18"/>
      <c r="ISE56" s="18"/>
      <c r="ISF56" s="18"/>
      <c r="ISG56" s="18"/>
      <c r="ISH56" s="18"/>
      <c r="ISI56" s="18"/>
      <c r="ISJ56" s="18"/>
      <c r="ISK56" s="18"/>
      <c r="ISL56" s="18"/>
      <c r="ISM56" s="18"/>
      <c r="ISN56" s="18"/>
      <c r="ISO56" s="18"/>
      <c r="ISP56" s="18"/>
      <c r="ISQ56" s="18"/>
      <c r="ISR56" s="18"/>
      <c r="ISS56" s="18"/>
      <c r="IST56" s="18"/>
      <c r="ISU56" s="18"/>
      <c r="ISV56" s="18"/>
      <c r="ISW56" s="18"/>
      <c r="ISX56" s="18"/>
      <c r="ISY56" s="18"/>
      <c r="ISZ56" s="18"/>
      <c r="ITA56" s="18"/>
      <c r="ITB56" s="18"/>
      <c r="ITC56" s="18"/>
      <c r="ITD56" s="18"/>
      <c r="ITE56" s="18"/>
      <c r="ITF56" s="18"/>
      <c r="ITG56" s="18"/>
      <c r="ITH56" s="18"/>
      <c r="ITI56" s="18"/>
      <c r="ITJ56" s="18"/>
      <c r="ITK56" s="18"/>
      <c r="ITL56" s="18"/>
      <c r="ITM56" s="18"/>
      <c r="ITN56" s="18"/>
      <c r="ITO56" s="18"/>
      <c r="ITP56" s="18"/>
      <c r="ITQ56" s="18"/>
      <c r="ITR56" s="18"/>
      <c r="ITS56" s="18"/>
      <c r="ITT56" s="18"/>
      <c r="ITU56" s="18"/>
      <c r="ITV56" s="18"/>
      <c r="ITW56" s="18"/>
      <c r="ITX56" s="18"/>
      <c r="ITY56" s="18"/>
      <c r="ITZ56" s="18"/>
      <c r="IUA56" s="18"/>
      <c r="IUB56" s="18"/>
      <c r="IUC56" s="18"/>
      <c r="IUD56" s="18"/>
      <c r="IUE56" s="18"/>
      <c r="IUF56" s="18"/>
      <c r="IUG56" s="18"/>
      <c r="IUH56" s="18"/>
      <c r="IUI56" s="18"/>
      <c r="IUJ56" s="18"/>
      <c r="IUK56" s="18"/>
      <c r="IUL56" s="18"/>
      <c r="IUM56" s="18"/>
      <c r="IUN56" s="18"/>
      <c r="IUO56" s="18"/>
      <c r="IUP56" s="18"/>
      <c r="IUQ56" s="18"/>
      <c r="IUR56" s="18"/>
      <c r="IUS56" s="18"/>
      <c r="IUT56" s="18"/>
      <c r="IUU56" s="18"/>
      <c r="IUV56" s="18"/>
      <c r="IUW56" s="18"/>
      <c r="IUX56" s="18"/>
      <c r="IUY56" s="18"/>
      <c r="IUZ56" s="18"/>
      <c r="IVA56" s="18"/>
      <c r="IVB56" s="18"/>
      <c r="IVC56" s="18"/>
      <c r="IVD56" s="18"/>
      <c r="IVE56" s="18"/>
      <c r="IVF56" s="18"/>
      <c r="IVG56" s="18"/>
      <c r="IVH56" s="18"/>
      <c r="IVI56" s="18"/>
      <c r="IVJ56" s="18"/>
      <c r="IVK56" s="18"/>
      <c r="IVL56" s="18"/>
      <c r="IVM56" s="18"/>
      <c r="IVN56" s="18"/>
      <c r="IVO56" s="18"/>
      <c r="IVP56" s="18"/>
      <c r="IVQ56" s="18"/>
      <c r="IVR56" s="18"/>
      <c r="IVS56" s="18"/>
      <c r="IVT56" s="18"/>
      <c r="IVU56" s="18"/>
      <c r="IVV56" s="18"/>
      <c r="IVW56" s="18"/>
      <c r="IVX56" s="18"/>
      <c r="IVY56" s="18"/>
      <c r="IVZ56" s="18"/>
      <c r="IWA56" s="18"/>
      <c r="IWB56" s="18"/>
      <c r="IWC56" s="18"/>
      <c r="IWD56" s="18"/>
      <c r="IWE56" s="18"/>
      <c r="IWF56" s="18"/>
      <c r="IWG56" s="18"/>
      <c r="IWH56" s="18"/>
      <c r="IWI56" s="18"/>
      <c r="IWJ56" s="18"/>
      <c r="IWK56" s="18"/>
      <c r="IWL56" s="18"/>
      <c r="IWM56" s="18"/>
      <c r="IWN56" s="18"/>
      <c r="IWO56" s="18"/>
      <c r="IWP56" s="18"/>
      <c r="IWQ56" s="18"/>
      <c r="IWR56" s="18"/>
      <c r="IWS56" s="18"/>
      <c r="IWT56" s="18"/>
      <c r="IWU56" s="18"/>
      <c r="IWV56" s="18"/>
      <c r="IWW56" s="18"/>
      <c r="IWX56" s="18"/>
      <c r="IWY56" s="18"/>
      <c r="IWZ56" s="18"/>
      <c r="IXA56" s="18"/>
      <c r="IXB56" s="18"/>
      <c r="IXC56" s="18"/>
      <c r="IXD56" s="18"/>
      <c r="IXE56" s="18"/>
      <c r="IXF56" s="18"/>
      <c r="IXG56" s="18"/>
      <c r="IXH56" s="18"/>
      <c r="IXI56" s="18"/>
      <c r="IXJ56" s="18"/>
      <c r="IXK56" s="18"/>
      <c r="IXL56" s="18"/>
      <c r="IXM56" s="18"/>
      <c r="IXN56" s="18"/>
      <c r="IXO56" s="18"/>
      <c r="IXP56" s="18"/>
      <c r="IXQ56" s="18"/>
      <c r="IXR56" s="18"/>
      <c r="IXS56" s="18"/>
      <c r="IXT56" s="18"/>
      <c r="IXU56" s="18"/>
      <c r="IXV56" s="18"/>
      <c r="IXW56" s="18"/>
      <c r="IXX56" s="18"/>
      <c r="IXY56" s="18"/>
      <c r="IXZ56" s="18"/>
      <c r="IYA56" s="18"/>
      <c r="IYB56" s="18"/>
      <c r="IYC56" s="18"/>
      <c r="IYD56" s="18"/>
      <c r="IYE56" s="18"/>
      <c r="IYF56" s="18"/>
      <c r="IYG56" s="18"/>
      <c r="IYH56" s="18"/>
      <c r="IYI56" s="18"/>
      <c r="IYJ56" s="18"/>
      <c r="IYK56" s="18"/>
      <c r="IYL56" s="18"/>
      <c r="IYM56" s="18"/>
      <c r="IYN56" s="18"/>
      <c r="IYO56" s="18"/>
      <c r="IYP56" s="18"/>
      <c r="IYQ56" s="18"/>
      <c r="IYR56" s="18"/>
      <c r="IYS56" s="18"/>
      <c r="IYT56" s="18"/>
      <c r="IYU56" s="18"/>
      <c r="IYV56" s="18"/>
      <c r="IYW56" s="18"/>
      <c r="IYX56" s="18"/>
      <c r="IYY56" s="18"/>
      <c r="IYZ56" s="18"/>
      <c r="IZA56" s="18"/>
      <c r="IZB56" s="18"/>
      <c r="IZC56" s="18"/>
      <c r="IZD56" s="18"/>
      <c r="IZE56" s="18"/>
      <c r="IZF56" s="18"/>
      <c r="IZG56" s="18"/>
      <c r="IZH56" s="18"/>
      <c r="IZI56" s="18"/>
      <c r="IZJ56" s="18"/>
      <c r="IZK56" s="18"/>
      <c r="IZL56" s="18"/>
      <c r="IZM56" s="18"/>
      <c r="IZN56" s="18"/>
      <c r="IZO56" s="18"/>
      <c r="IZP56" s="18"/>
      <c r="IZQ56" s="18"/>
      <c r="IZR56" s="18"/>
      <c r="IZS56" s="18"/>
      <c r="IZT56" s="18"/>
      <c r="IZU56" s="18"/>
      <c r="IZV56" s="18"/>
      <c r="IZW56" s="18"/>
      <c r="IZX56" s="18"/>
      <c r="IZY56" s="18"/>
      <c r="IZZ56" s="18"/>
      <c r="JAA56" s="18"/>
      <c r="JAB56" s="18"/>
      <c r="JAC56" s="18"/>
      <c r="JAD56" s="18"/>
      <c r="JAE56" s="18"/>
      <c r="JAF56" s="18"/>
      <c r="JAG56" s="18"/>
      <c r="JAH56" s="18"/>
      <c r="JAI56" s="18"/>
      <c r="JAJ56" s="18"/>
      <c r="JAK56" s="18"/>
      <c r="JAL56" s="18"/>
      <c r="JAM56" s="18"/>
      <c r="JAN56" s="18"/>
      <c r="JAO56" s="18"/>
      <c r="JAP56" s="18"/>
      <c r="JAQ56" s="18"/>
      <c r="JAR56" s="18"/>
      <c r="JAS56" s="18"/>
      <c r="JAT56" s="18"/>
      <c r="JAU56" s="18"/>
      <c r="JAV56" s="18"/>
      <c r="JAW56" s="18"/>
      <c r="JAX56" s="18"/>
      <c r="JAY56" s="18"/>
      <c r="JAZ56" s="18"/>
      <c r="JBA56" s="18"/>
      <c r="JBB56" s="18"/>
      <c r="JBC56" s="18"/>
      <c r="JBD56" s="18"/>
      <c r="JBE56" s="18"/>
      <c r="JBF56" s="18"/>
      <c r="JBG56" s="18"/>
      <c r="JBH56" s="18"/>
      <c r="JBI56" s="18"/>
      <c r="JBJ56" s="18"/>
      <c r="JBK56" s="18"/>
      <c r="JBL56" s="18"/>
      <c r="JBM56" s="18"/>
      <c r="JBN56" s="18"/>
      <c r="JBO56" s="18"/>
      <c r="JBP56" s="18"/>
      <c r="JBQ56" s="18"/>
      <c r="JBR56" s="18"/>
      <c r="JBS56" s="18"/>
      <c r="JBT56" s="18"/>
      <c r="JBU56" s="18"/>
      <c r="JBV56" s="18"/>
      <c r="JBW56" s="18"/>
      <c r="JBX56" s="18"/>
      <c r="JBY56" s="18"/>
      <c r="JBZ56" s="18"/>
      <c r="JCA56" s="18"/>
      <c r="JCB56" s="18"/>
      <c r="JCC56" s="18"/>
      <c r="JCD56" s="18"/>
      <c r="JCE56" s="18"/>
      <c r="JCF56" s="18"/>
      <c r="JCG56" s="18"/>
      <c r="JCH56" s="18"/>
      <c r="JCI56" s="18"/>
      <c r="JCJ56" s="18"/>
      <c r="JCK56" s="18"/>
      <c r="JCL56" s="18"/>
      <c r="JCM56" s="18"/>
      <c r="JCN56" s="18"/>
      <c r="JCO56" s="18"/>
      <c r="JCP56" s="18"/>
      <c r="JCQ56" s="18"/>
      <c r="JCR56" s="18"/>
      <c r="JCS56" s="18"/>
      <c r="JCT56" s="18"/>
      <c r="JCU56" s="18"/>
      <c r="JCV56" s="18"/>
      <c r="JCW56" s="18"/>
      <c r="JCX56" s="18"/>
      <c r="JCY56" s="18"/>
      <c r="JCZ56" s="18"/>
      <c r="JDA56" s="18"/>
      <c r="JDB56" s="18"/>
      <c r="JDC56" s="18"/>
      <c r="JDD56" s="18"/>
      <c r="JDE56" s="18"/>
      <c r="JDF56" s="18"/>
      <c r="JDG56" s="18"/>
      <c r="JDH56" s="18"/>
      <c r="JDI56" s="18"/>
      <c r="JDJ56" s="18"/>
      <c r="JDK56" s="18"/>
      <c r="JDL56" s="18"/>
      <c r="JDM56" s="18"/>
      <c r="JDN56" s="18"/>
      <c r="JDO56" s="18"/>
      <c r="JDP56" s="18"/>
      <c r="JDQ56" s="18"/>
      <c r="JDR56" s="18"/>
      <c r="JDS56" s="18"/>
      <c r="JDT56" s="18"/>
      <c r="JDU56" s="18"/>
      <c r="JDV56" s="18"/>
      <c r="JDW56" s="18"/>
      <c r="JDX56" s="18"/>
      <c r="JDY56" s="18"/>
      <c r="JDZ56" s="18"/>
      <c r="JEA56" s="18"/>
      <c r="JEB56" s="18"/>
      <c r="JEC56" s="18"/>
      <c r="JED56" s="18"/>
      <c r="JEE56" s="18"/>
      <c r="JEF56" s="18"/>
      <c r="JEG56" s="18"/>
      <c r="JEH56" s="18"/>
      <c r="JEI56" s="18"/>
      <c r="JEJ56" s="18"/>
      <c r="JEK56" s="18"/>
      <c r="JEL56" s="18"/>
      <c r="JEM56" s="18"/>
      <c r="JEN56" s="18"/>
      <c r="JEO56" s="18"/>
      <c r="JEP56" s="18"/>
      <c r="JEQ56" s="18"/>
      <c r="JER56" s="18"/>
      <c r="JES56" s="18"/>
      <c r="JET56" s="18"/>
      <c r="JEU56" s="18"/>
      <c r="JEV56" s="18"/>
      <c r="JEW56" s="18"/>
      <c r="JEX56" s="18"/>
      <c r="JEY56" s="18"/>
      <c r="JEZ56" s="18"/>
      <c r="JFA56" s="18"/>
      <c r="JFB56" s="18"/>
      <c r="JFC56" s="18"/>
      <c r="JFD56" s="18"/>
      <c r="JFE56" s="18"/>
      <c r="JFF56" s="18"/>
      <c r="JFG56" s="18"/>
      <c r="JFH56" s="18"/>
      <c r="JFI56" s="18"/>
      <c r="JFJ56" s="18"/>
      <c r="JFK56" s="18"/>
      <c r="JFL56" s="18"/>
      <c r="JFM56" s="18"/>
      <c r="JFN56" s="18"/>
      <c r="JFO56" s="18"/>
      <c r="JFP56" s="18"/>
      <c r="JFQ56" s="18"/>
      <c r="JFR56" s="18"/>
      <c r="JFS56" s="18"/>
      <c r="JFT56" s="18"/>
      <c r="JFU56" s="18"/>
      <c r="JFV56" s="18"/>
      <c r="JFW56" s="18"/>
      <c r="JFX56" s="18"/>
      <c r="JFY56" s="18"/>
      <c r="JFZ56" s="18"/>
      <c r="JGA56" s="18"/>
      <c r="JGB56" s="18"/>
      <c r="JGC56" s="18"/>
      <c r="JGD56" s="18"/>
      <c r="JGE56" s="18"/>
      <c r="JGF56" s="18"/>
      <c r="JGG56" s="18"/>
      <c r="JGH56" s="18"/>
      <c r="JGI56" s="18"/>
      <c r="JGJ56" s="18"/>
      <c r="JGK56" s="18"/>
      <c r="JGL56" s="18"/>
      <c r="JGM56" s="18"/>
      <c r="JGN56" s="18"/>
      <c r="JGO56" s="18"/>
      <c r="JGP56" s="18"/>
      <c r="JGQ56" s="18"/>
      <c r="JGR56" s="18"/>
      <c r="JGS56" s="18"/>
      <c r="JGT56" s="18"/>
      <c r="JGU56" s="18"/>
      <c r="JGV56" s="18"/>
      <c r="JGW56" s="18"/>
      <c r="JGX56" s="18"/>
      <c r="JGY56" s="18"/>
      <c r="JGZ56" s="18"/>
      <c r="JHA56" s="18"/>
      <c r="JHB56" s="18"/>
      <c r="JHC56" s="18"/>
      <c r="JHD56" s="18"/>
      <c r="JHE56" s="18"/>
      <c r="JHF56" s="18"/>
      <c r="JHG56" s="18"/>
      <c r="JHH56" s="18"/>
      <c r="JHI56" s="18"/>
      <c r="JHJ56" s="18"/>
      <c r="JHK56" s="18"/>
      <c r="JHL56" s="18"/>
      <c r="JHM56" s="18"/>
      <c r="JHN56" s="18"/>
      <c r="JHO56" s="18"/>
      <c r="JHP56" s="18"/>
      <c r="JHQ56" s="18"/>
      <c r="JHR56" s="18"/>
      <c r="JHS56" s="18"/>
      <c r="JHT56" s="18"/>
      <c r="JHU56" s="18"/>
      <c r="JHV56" s="18"/>
      <c r="JHW56" s="18"/>
      <c r="JHX56" s="18"/>
      <c r="JHY56" s="18"/>
      <c r="JHZ56" s="18"/>
      <c r="JIA56" s="18"/>
      <c r="JIB56" s="18"/>
      <c r="JIC56" s="18"/>
      <c r="JID56" s="18"/>
      <c r="JIE56" s="18"/>
      <c r="JIF56" s="18"/>
      <c r="JIG56" s="18"/>
      <c r="JIH56" s="18"/>
      <c r="JII56" s="18"/>
      <c r="JIJ56" s="18"/>
      <c r="JIK56" s="18"/>
      <c r="JIL56" s="18"/>
      <c r="JIM56" s="18"/>
      <c r="JIN56" s="18"/>
      <c r="JIO56" s="18"/>
      <c r="JIP56" s="18"/>
      <c r="JIQ56" s="18"/>
      <c r="JIR56" s="18"/>
      <c r="JIS56" s="18"/>
      <c r="JIT56" s="18"/>
      <c r="JIU56" s="18"/>
      <c r="JIV56" s="18"/>
      <c r="JIW56" s="18"/>
      <c r="JIX56" s="18"/>
      <c r="JIY56" s="18"/>
      <c r="JIZ56" s="18"/>
      <c r="JJA56" s="18"/>
      <c r="JJB56" s="18"/>
      <c r="JJC56" s="18"/>
      <c r="JJD56" s="18"/>
      <c r="JJE56" s="18"/>
      <c r="JJF56" s="18"/>
      <c r="JJG56" s="18"/>
      <c r="JJH56" s="18"/>
      <c r="JJI56" s="18"/>
      <c r="JJJ56" s="18"/>
      <c r="JJK56" s="18"/>
      <c r="JJL56" s="18"/>
      <c r="JJM56" s="18"/>
      <c r="JJN56" s="18"/>
      <c r="JJO56" s="18"/>
      <c r="JJP56" s="18"/>
      <c r="JJQ56" s="18"/>
      <c r="JJR56" s="18"/>
      <c r="JJS56" s="18"/>
      <c r="JJT56" s="18"/>
      <c r="JJU56" s="18"/>
      <c r="JJV56" s="18"/>
      <c r="JJW56" s="18"/>
      <c r="JJX56" s="18"/>
      <c r="JJY56" s="18"/>
      <c r="JJZ56" s="18"/>
      <c r="JKA56" s="18"/>
      <c r="JKB56" s="18"/>
      <c r="JKC56" s="18"/>
      <c r="JKD56" s="18"/>
      <c r="JKE56" s="18"/>
      <c r="JKF56" s="18"/>
      <c r="JKG56" s="18"/>
      <c r="JKH56" s="18"/>
      <c r="JKI56" s="18"/>
      <c r="JKJ56" s="18"/>
      <c r="JKK56" s="18"/>
      <c r="JKL56" s="18"/>
      <c r="JKM56" s="18"/>
      <c r="JKN56" s="18"/>
      <c r="JKO56" s="18"/>
      <c r="JKP56" s="18"/>
      <c r="JKQ56" s="18"/>
      <c r="JKR56" s="18"/>
      <c r="JKS56" s="18"/>
      <c r="JKT56" s="18"/>
      <c r="JKU56" s="18"/>
      <c r="JKV56" s="18"/>
      <c r="JKW56" s="18"/>
      <c r="JKX56" s="18"/>
      <c r="JKY56" s="18"/>
      <c r="JKZ56" s="18"/>
      <c r="JLA56" s="18"/>
      <c r="JLB56" s="18"/>
      <c r="JLC56" s="18"/>
      <c r="JLD56" s="18"/>
      <c r="JLE56" s="18"/>
      <c r="JLF56" s="18"/>
      <c r="JLG56" s="18"/>
      <c r="JLH56" s="18"/>
      <c r="JLI56" s="18"/>
      <c r="JLJ56" s="18"/>
      <c r="JLK56" s="18"/>
      <c r="JLL56" s="18"/>
      <c r="JLM56" s="18"/>
      <c r="JLN56" s="18"/>
      <c r="JLO56" s="18"/>
      <c r="JLP56" s="18"/>
      <c r="JLQ56" s="18"/>
      <c r="JLR56" s="18"/>
      <c r="JLS56" s="18"/>
      <c r="JLT56" s="18"/>
      <c r="JLU56" s="18"/>
      <c r="JLV56" s="18"/>
      <c r="JLW56" s="18"/>
      <c r="JLX56" s="18"/>
      <c r="JLY56" s="18"/>
      <c r="JLZ56" s="18"/>
      <c r="JMA56" s="18"/>
      <c r="JMB56" s="18"/>
      <c r="JMC56" s="18"/>
      <c r="JMD56" s="18"/>
      <c r="JME56" s="18"/>
      <c r="JMF56" s="18"/>
      <c r="JMG56" s="18"/>
      <c r="JMH56" s="18"/>
      <c r="JMI56" s="18"/>
      <c r="JMJ56" s="18"/>
      <c r="JMK56" s="18"/>
      <c r="JML56" s="18"/>
      <c r="JMM56" s="18"/>
      <c r="JMN56" s="18"/>
      <c r="JMO56" s="18"/>
      <c r="JMP56" s="18"/>
      <c r="JMQ56" s="18"/>
      <c r="JMR56" s="18"/>
      <c r="JMS56" s="18"/>
      <c r="JMT56" s="18"/>
      <c r="JMU56" s="18"/>
      <c r="JMV56" s="18"/>
      <c r="JMW56" s="18"/>
      <c r="JMX56" s="18"/>
      <c r="JMY56" s="18"/>
      <c r="JMZ56" s="18"/>
      <c r="JNA56" s="18"/>
      <c r="JNB56" s="18"/>
      <c r="JNC56" s="18"/>
      <c r="JND56" s="18"/>
      <c r="JNE56" s="18"/>
      <c r="JNF56" s="18"/>
      <c r="JNG56" s="18"/>
      <c r="JNH56" s="18"/>
      <c r="JNI56" s="18"/>
      <c r="JNJ56" s="18"/>
      <c r="JNK56" s="18"/>
      <c r="JNL56" s="18"/>
      <c r="JNM56" s="18"/>
      <c r="JNN56" s="18"/>
      <c r="JNO56" s="18"/>
      <c r="JNP56" s="18"/>
      <c r="JNQ56" s="18"/>
      <c r="JNR56" s="18"/>
      <c r="JNS56" s="18"/>
      <c r="JNT56" s="18"/>
      <c r="JNU56" s="18"/>
      <c r="JNV56" s="18"/>
      <c r="JNW56" s="18"/>
      <c r="JNX56" s="18"/>
      <c r="JNY56" s="18"/>
      <c r="JNZ56" s="18"/>
      <c r="JOA56" s="18"/>
      <c r="JOB56" s="18"/>
      <c r="JOC56" s="18"/>
      <c r="JOD56" s="18"/>
      <c r="JOE56" s="18"/>
      <c r="JOF56" s="18"/>
      <c r="JOG56" s="18"/>
      <c r="JOH56" s="18"/>
      <c r="JOI56" s="18"/>
      <c r="JOJ56" s="18"/>
      <c r="JOK56" s="18"/>
      <c r="JOL56" s="18"/>
      <c r="JOM56" s="18"/>
      <c r="JON56" s="18"/>
      <c r="JOO56" s="18"/>
      <c r="JOP56" s="18"/>
      <c r="JOQ56" s="18"/>
      <c r="JOR56" s="18"/>
      <c r="JOS56" s="18"/>
      <c r="JOT56" s="18"/>
      <c r="JOU56" s="18"/>
      <c r="JOV56" s="18"/>
      <c r="JOW56" s="18"/>
      <c r="JOX56" s="18"/>
      <c r="JOY56" s="18"/>
      <c r="JOZ56" s="18"/>
      <c r="JPA56" s="18"/>
      <c r="JPB56" s="18"/>
      <c r="JPC56" s="18"/>
      <c r="JPD56" s="18"/>
      <c r="JPE56" s="18"/>
      <c r="JPF56" s="18"/>
      <c r="JPG56" s="18"/>
      <c r="JPH56" s="18"/>
      <c r="JPI56" s="18"/>
      <c r="JPJ56" s="18"/>
      <c r="JPK56" s="18"/>
      <c r="JPL56" s="18"/>
      <c r="JPM56" s="18"/>
      <c r="JPN56" s="18"/>
      <c r="JPO56" s="18"/>
      <c r="JPP56" s="18"/>
      <c r="JPQ56" s="18"/>
      <c r="JPR56" s="18"/>
      <c r="JPS56" s="18"/>
      <c r="JPT56" s="18"/>
      <c r="JPU56" s="18"/>
      <c r="JPV56" s="18"/>
      <c r="JPW56" s="18"/>
      <c r="JPX56" s="18"/>
      <c r="JPY56" s="18"/>
      <c r="JPZ56" s="18"/>
      <c r="JQA56" s="18"/>
      <c r="JQB56" s="18"/>
      <c r="JQC56" s="18"/>
      <c r="JQD56" s="18"/>
      <c r="JQE56" s="18"/>
      <c r="JQF56" s="18"/>
      <c r="JQG56" s="18"/>
      <c r="JQH56" s="18"/>
      <c r="JQI56" s="18"/>
      <c r="JQJ56" s="18"/>
      <c r="JQK56" s="18"/>
      <c r="JQL56" s="18"/>
      <c r="JQM56" s="18"/>
      <c r="JQN56" s="18"/>
      <c r="JQO56" s="18"/>
      <c r="JQP56" s="18"/>
      <c r="JQQ56" s="18"/>
      <c r="JQR56" s="18"/>
      <c r="JQS56" s="18"/>
      <c r="JQT56" s="18"/>
      <c r="JQU56" s="18"/>
      <c r="JQV56" s="18"/>
      <c r="JQW56" s="18"/>
      <c r="JQX56" s="18"/>
      <c r="JQY56" s="18"/>
      <c r="JQZ56" s="18"/>
      <c r="JRA56" s="18"/>
      <c r="JRB56" s="18"/>
      <c r="JRC56" s="18"/>
      <c r="JRD56" s="18"/>
      <c r="JRE56" s="18"/>
      <c r="JRF56" s="18"/>
      <c r="JRG56" s="18"/>
      <c r="JRH56" s="18"/>
      <c r="JRI56" s="18"/>
      <c r="JRJ56" s="18"/>
      <c r="JRK56" s="18"/>
      <c r="JRL56" s="18"/>
      <c r="JRM56" s="18"/>
      <c r="JRN56" s="18"/>
      <c r="JRO56" s="18"/>
      <c r="JRP56" s="18"/>
      <c r="JRQ56" s="18"/>
      <c r="JRR56" s="18"/>
      <c r="JRS56" s="18"/>
      <c r="JRT56" s="18"/>
      <c r="JRU56" s="18"/>
      <c r="JRV56" s="18"/>
      <c r="JRW56" s="18"/>
      <c r="JRX56" s="18"/>
      <c r="JRY56" s="18"/>
      <c r="JRZ56" s="18"/>
      <c r="JSA56" s="18"/>
      <c r="JSB56" s="18"/>
      <c r="JSC56" s="18"/>
      <c r="JSD56" s="18"/>
      <c r="JSE56" s="18"/>
      <c r="JSF56" s="18"/>
      <c r="JSG56" s="18"/>
      <c r="JSH56" s="18"/>
      <c r="JSI56" s="18"/>
      <c r="JSJ56" s="18"/>
      <c r="JSK56" s="18"/>
      <c r="JSL56" s="18"/>
      <c r="JSM56" s="18"/>
      <c r="JSN56" s="18"/>
      <c r="JSO56" s="18"/>
      <c r="JSP56" s="18"/>
      <c r="JSQ56" s="18"/>
      <c r="JSR56" s="18"/>
      <c r="JSS56" s="18"/>
      <c r="JST56" s="18"/>
      <c r="JSU56" s="18"/>
      <c r="JSV56" s="18"/>
      <c r="JSW56" s="18"/>
      <c r="JSX56" s="18"/>
      <c r="JSY56" s="18"/>
      <c r="JSZ56" s="18"/>
      <c r="JTA56" s="18"/>
      <c r="JTB56" s="18"/>
      <c r="JTC56" s="18"/>
      <c r="JTD56" s="18"/>
      <c r="JTE56" s="18"/>
      <c r="JTF56" s="18"/>
      <c r="JTG56" s="18"/>
      <c r="JTH56" s="18"/>
      <c r="JTI56" s="18"/>
      <c r="JTJ56" s="18"/>
      <c r="JTK56" s="18"/>
      <c r="JTL56" s="18"/>
      <c r="JTM56" s="18"/>
      <c r="JTN56" s="18"/>
      <c r="JTO56" s="18"/>
      <c r="JTP56" s="18"/>
      <c r="JTQ56" s="18"/>
      <c r="JTR56" s="18"/>
      <c r="JTS56" s="18"/>
      <c r="JTT56" s="18"/>
      <c r="JTU56" s="18"/>
      <c r="JTV56" s="18"/>
      <c r="JTW56" s="18"/>
      <c r="JTX56" s="18"/>
      <c r="JTY56" s="18"/>
      <c r="JTZ56" s="18"/>
      <c r="JUA56" s="18"/>
      <c r="JUB56" s="18"/>
      <c r="JUC56" s="18"/>
      <c r="JUD56" s="18"/>
      <c r="JUE56" s="18"/>
      <c r="JUF56" s="18"/>
      <c r="JUG56" s="18"/>
      <c r="JUH56" s="18"/>
      <c r="JUI56" s="18"/>
      <c r="JUJ56" s="18"/>
      <c r="JUK56" s="18"/>
      <c r="JUL56" s="18"/>
      <c r="JUM56" s="18"/>
      <c r="JUN56" s="18"/>
      <c r="JUO56" s="18"/>
      <c r="JUP56" s="18"/>
      <c r="JUQ56" s="18"/>
      <c r="JUR56" s="18"/>
      <c r="JUS56" s="18"/>
      <c r="JUT56" s="18"/>
      <c r="JUU56" s="18"/>
      <c r="JUV56" s="18"/>
      <c r="JUW56" s="18"/>
      <c r="JUX56" s="18"/>
      <c r="JUY56" s="18"/>
      <c r="JUZ56" s="18"/>
      <c r="JVA56" s="18"/>
      <c r="JVB56" s="18"/>
      <c r="JVC56" s="18"/>
      <c r="JVD56" s="18"/>
      <c r="JVE56" s="18"/>
      <c r="JVF56" s="18"/>
      <c r="JVG56" s="18"/>
      <c r="JVH56" s="18"/>
      <c r="JVI56" s="18"/>
      <c r="JVJ56" s="18"/>
      <c r="JVK56" s="18"/>
      <c r="JVL56" s="18"/>
      <c r="JVM56" s="18"/>
      <c r="JVN56" s="18"/>
      <c r="JVO56" s="18"/>
      <c r="JVP56" s="18"/>
      <c r="JVQ56" s="18"/>
      <c r="JVR56" s="18"/>
      <c r="JVS56" s="18"/>
      <c r="JVT56" s="18"/>
      <c r="JVU56" s="18"/>
      <c r="JVV56" s="18"/>
      <c r="JVW56" s="18"/>
      <c r="JVX56" s="18"/>
      <c r="JVY56" s="18"/>
      <c r="JVZ56" s="18"/>
      <c r="JWA56" s="18"/>
      <c r="JWB56" s="18"/>
      <c r="JWC56" s="18"/>
      <c r="JWD56" s="18"/>
      <c r="JWE56" s="18"/>
      <c r="JWF56" s="18"/>
      <c r="JWG56" s="18"/>
      <c r="JWH56" s="18"/>
      <c r="JWI56" s="18"/>
      <c r="JWJ56" s="18"/>
      <c r="JWK56" s="18"/>
      <c r="JWL56" s="18"/>
      <c r="JWM56" s="18"/>
      <c r="JWN56" s="18"/>
      <c r="JWO56" s="18"/>
      <c r="JWP56" s="18"/>
      <c r="JWQ56" s="18"/>
      <c r="JWR56" s="18"/>
      <c r="JWS56" s="18"/>
      <c r="JWT56" s="18"/>
      <c r="JWU56" s="18"/>
      <c r="JWV56" s="18"/>
      <c r="JWW56" s="18"/>
      <c r="JWX56" s="18"/>
      <c r="JWY56" s="18"/>
      <c r="JWZ56" s="18"/>
      <c r="JXA56" s="18"/>
      <c r="JXB56" s="18"/>
      <c r="JXC56" s="18"/>
      <c r="JXD56" s="18"/>
      <c r="JXE56" s="18"/>
      <c r="JXF56" s="18"/>
      <c r="JXG56" s="18"/>
      <c r="JXH56" s="18"/>
      <c r="JXI56" s="18"/>
      <c r="JXJ56" s="18"/>
      <c r="JXK56" s="18"/>
      <c r="JXL56" s="18"/>
      <c r="JXM56" s="18"/>
      <c r="JXN56" s="18"/>
      <c r="JXO56" s="18"/>
      <c r="JXP56" s="18"/>
      <c r="JXQ56" s="18"/>
      <c r="JXR56" s="18"/>
      <c r="JXS56" s="18"/>
      <c r="JXT56" s="18"/>
      <c r="JXU56" s="18"/>
      <c r="JXV56" s="18"/>
      <c r="JXW56" s="18"/>
      <c r="JXX56" s="18"/>
      <c r="JXY56" s="18"/>
      <c r="JXZ56" s="18"/>
      <c r="JYA56" s="18"/>
      <c r="JYB56" s="18"/>
      <c r="JYC56" s="18"/>
      <c r="JYD56" s="18"/>
      <c r="JYE56" s="18"/>
      <c r="JYF56" s="18"/>
      <c r="JYG56" s="18"/>
      <c r="JYH56" s="18"/>
      <c r="JYI56" s="18"/>
      <c r="JYJ56" s="18"/>
      <c r="JYK56" s="18"/>
      <c r="JYL56" s="18"/>
      <c r="JYM56" s="18"/>
      <c r="JYN56" s="18"/>
      <c r="JYO56" s="18"/>
      <c r="JYP56" s="18"/>
      <c r="JYQ56" s="18"/>
      <c r="JYR56" s="18"/>
      <c r="JYS56" s="18"/>
      <c r="JYT56" s="18"/>
      <c r="JYU56" s="18"/>
      <c r="JYV56" s="18"/>
      <c r="JYW56" s="18"/>
      <c r="JYX56" s="18"/>
      <c r="JYY56" s="18"/>
      <c r="JYZ56" s="18"/>
      <c r="JZA56" s="18"/>
      <c r="JZB56" s="18"/>
      <c r="JZC56" s="18"/>
      <c r="JZD56" s="18"/>
      <c r="JZE56" s="18"/>
      <c r="JZF56" s="18"/>
      <c r="JZG56" s="18"/>
      <c r="JZH56" s="18"/>
      <c r="JZI56" s="18"/>
      <c r="JZJ56" s="18"/>
      <c r="JZK56" s="18"/>
      <c r="JZL56" s="18"/>
      <c r="JZM56" s="18"/>
      <c r="JZN56" s="18"/>
      <c r="JZO56" s="18"/>
      <c r="JZP56" s="18"/>
      <c r="JZQ56" s="18"/>
      <c r="JZR56" s="18"/>
      <c r="JZS56" s="18"/>
      <c r="JZT56" s="18"/>
      <c r="JZU56" s="18"/>
      <c r="JZV56" s="18"/>
      <c r="JZW56" s="18"/>
      <c r="JZX56" s="18"/>
      <c r="JZY56" s="18"/>
      <c r="JZZ56" s="18"/>
      <c r="KAA56" s="18"/>
      <c r="KAB56" s="18"/>
      <c r="KAC56" s="18"/>
      <c r="KAD56" s="18"/>
      <c r="KAE56" s="18"/>
      <c r="KAF56" s="18"/>
      <c r="KAG56" s="18"/>
      <c r="KAH56" s="18"/>
      <c r="KAI56" s="18"/>
      <c r="KAJ56" s="18"/>
      <c r="KAK56" s="18"/>
      <c r="KAL56" s="18"/>
      <c r="KAM56" s="18"/>
      <c r="KAN56" s="18"/>
      <c r="KAO56" s="18"/>
      <c r="KAP56" s="18"/>
      <c r="KAQ56" s="18"/>
      <c r="KAR56" s="18"/>
      <c r="KAS56" s="18"/>
      <c r="KAT56" s="18"/>
      <c r="KAU56" s="18"/>
      <c r="KAV56" s="18"/>
      <c r="KAW56" s="18"/>
      <c r="KAX56" s="18"/>
      <c r="KAY56" s="18"/>
      <c r="KAZ56" s="18"/>
      <c r="KBA56" s="18"/>
      <c r="KBB56" s="18"/>
      <c r="KBC56" s="18"/>
      <c r="KBD56" s="18"/>
      <c r="KBE56" s="18"/>
      <c r="KBF56" s="18"/>
      <c r="KBG56" s="18"/>
      <c r="KBH56" s="18"/>
      <c r="KBI56" s="18"/>
      <c r="KBJ56" s="18"/>
      <c r="KBK56" s="18"/>
      <c r="KBL56" s="18"/>
      <c r="KBM56" s="18"/>
      <c r="KBN56" s="18"/>
      <c r="KBO56" s="18"/>
      <c r="KBP56" s="18"/>
      <c r="KBQ56" s="18"/>
      <c r="KBR56" s="18"/>
      <c r="KBS56" s="18"/>
      <c r="KBT56" s="18"/>
      <c r="KBU56" s="18"/>
      <c r="KBV56" s="18"/>
      <c r="KBW56" s="18"/>
      <c r="KBX56" s="18"/>
      <c r="KBY56" s="18"/>
      <c r="KBZ56" s="18"/>
      <c r="KCA56" s="18"/>
      <c r="KCB56" s="18"/>
      <c r="KCC56" s="18"/>
      <c r="KCD56" s="18"/>
      <c r="KCE56" s="18"/>
      <c r="KCF56" s="18"/>
      <c r="KCG56" s="18"/>
      <c r="KCH56" s="18"/>
      <c r="KCI56" s="18"/>
      <c r="KCJ56" s="18"/>
      <c r="KCK56" s="18"/>
      <c r="KCL56" s="18"/>
      <c r="KCM56" s="18"/>
      <c r="KCN56" s="18"/>
      <c r="KCO56" s="18"/>
      <c r="KCP56" s="18"/>
      <c r="KCQ56" s="18"/>
      <c r="KCR56" s="18"/>
      <c r="KCS56" s="18"/>
      <c r="KCT56" s="18"/>
      <c r="KCU56" s="18"/>
      <c r="KCV56" s="18"/>
      <c r="KCW56" s="18"/>
      <c r="KCX56" s="18"/>
      <c r="KCY56" s="18"/>
      <c r="KCZ56" s="18"/>
      <c r="KDA56" s="18"/>
      <c r="KDB56" s="18"/>
      <c r="KDC56" s="18"/>
      <c r="KDD56" s="18"/>
      <c r="KDE56" s="18"/>
      <c r="KDF56" s="18"/>
      <c r="KDG56" s="18"/>
      <c r="KDH56" s="18"/>
      <c r="KDI56" s="18"/>
      <c r="KDJ56" s="18"/>
      <c r="KDK56" s="18"/>
      <c r="KDL56" s="18"/>
      <c r="KDM56" s="18"/>
      <c r="KDN56" s="18"/>
      <c r="KDO56" s="18"/>
      <c r="KDP56" s="18"/>
      <c r="KDQ56" s="18"/>
      <c r="KDR56" s="18"/>
      <c r="KDS56" s="18"/>
      <c r="KDT56" s="18"/>
      <c r="KDU56" s="18"/>
      <c r="KDV56" s="18"/>
      <c r="KDW56" s="18"/>
      <c r="KDX56" s="18"/>
      <c r="KDY56" s="18"/>
      <c r="KDZ56" s="18"/>
      <c r="KEA56" s="18"/>
      <c r="KEB56" s="18"/>
      <c r="KEC56" s="18"/>
      <c r="KED56" s="18"/>
      <c r="KEE56" s="18"/>
      <c r="KEF56" s="18"/>
      <c r="KEG56" s="18"/>
      <c r="KEH56" s="18"/>
      <c r="KEI56" s="18"/>
      <c r="KEJ56" s="18"/>
      <c r="KEK56" s="18"/>
      <c r="KEL56" s="18"/>
      <c r="KEM56" s="18"/>
      <c r="KEN56" s="18"/>
      <c r="KEO56" s="18"/>
      <c r="KEP56" s="18"/>
      <c r="KEQ56" s="18"/>
      <c r="KER56" s="18"/>
      <c r="KES56" s="18"/>
      <c r="KET56" s="18"/>
      <c r="KEU56" s="18"/>
      <c r="KEV56" s="18"/>
      <c r="KEW56" s="18"/>
      <c r="KEX56" s="18"/>
      <c r="KEY56" s="18"/>
      <c r="KEZ56" s="18"/>
      <c r="KFA56" s="18"/>
      <c r="KFB56" s="18"/>
      <c r="KFC56" s="18"/>
      <c r="KFD56" s="18"/>
      <c r="KFE56" s="18"/>
      <c r="KFF56" s="18"/>
      <c r="KFG56" s="18"/>
      <c r="KFH56" s="18"/>
      <c r="KFI56" s="18"/>
      <c r="KFJ56" s="18"/>
      <c r="KFK56" s="18"/>
      <c r="KFL56" s="18"/>
      <c r="KFM56" s="18"/>
      <c r="KFN56" s="18"/>
      <c r="KFO56" s="18"/>
      <c r="KFP56" s="18"/>
      <c r="KFQ56" s="18"/>
      <c r="KFR56" s="18"/>
      <c r="KFS56" s="18"/>
      <c r="KFT56" s="18"/>
      <c r="KFU56" s="18"/>
      <c r="KFV56" s="18"/>
      <c r="KFW56" s="18"/>
      <c r="KFX56" s="18"/>
      <c r="KFY56" s="18"/>
      <c r="KFZ56" s="18"/>
      <c r="KGA56" s="18"/>
      <c r="KGB56" s="18"/>
      <c r="KGC56" s="18"/>
      <c r="KGD56" s="18"/>
      <c r="KGE56" s="18"/>
      <c r="KGF56" s="18"/>
      <c r="KGG56" s="18"/>
      <c r="KGH56" s="18"/>
      <c r="KGI56" s="18"/>
      <c r="KGJ56" s="18"/>
      <c r="KGK56" s="18"/>
      <c r="KGL56" s="18"/>
      <c r="KGM56" s="18"/>
      <c r="KGN56" s="18"/>
      <c r="KGO56" s="18"/>
      <c r="KGP56" s="18"/>
      <c r="KGQ56" s="18"/>
      <c r="KGR56" s="18"/>
      <c r="KGS56" s="18"/>
      <c r="KGT56" s="18"/>
      <c r="KGU56" s="18"/>
      <c r="KGV56" s="18"/>
      <c r="KGW56" s="18"/>
      <c r="KGX56" s="18"/>
      <c r="KGY56" s="18"/>
      <c r="KGZ56" s="18"/>
      <c r="KHA56" s="18"/>
      <c r="KHB56" s="18"/>
      <c r="KHC56" s="18"/>
      <c r="KHD56" s="18"/>
      <c r="KHE56" s="18"/>
      <c r="KHF56" s="18"/>
      <c r="KHG56" s="18"/>
      <c r="KHH56" s="18"/>
      <c r="KHI56" s="18"/>
      <c r="KHJ56" s="18"/>
      <c r="KHK56" s="18"/>
      <c r="KHL56" s="18"/>
      <c r="KHM56" s="18"/>
      <c r="KHN56" s="18"/>
      <c r="KHO56" s="18"/>
      <c r="KHP56" s="18"/>
      <c r="KHQ56" s="18"/>
      <c r="KHR56" s="18"/>
      <c r="KHS56" s="18"/>
      <c r="KHT56" s="18"/>
      <c r="KHU56" s="18"/>
      <c r="KHV56" s="18"/>
      <c r="KHW56" s="18"/>
      <c r="KHX56" s="18"/>
      <c r="KHY56" s="18"/>
      <c r="KHZ56" s="18"/>
      <c r="KIA56" s="18"/>
      <c r="KIB56" s="18"/>
      <c r="KIC56" s="18"/>
      <c r="KID56" s="18"/>
      <c r="KIE56" s="18"/>
      <c r="KIF56" s="18"/>
      <c r="KIG56" s="18"/>
      <c r="KIH56" s="18"/>
      <c r="KII56" s="18"/>
      <c r="KIJ56" s="18"/>
      <c r="KIK56" s="18"/>
      <c r="KIL56" s="18"/>
      <c r="KIM56" s="18"/>
      <c r="KIN56" s="18"/>
      <c r="KIO56" s="18"/>
      <c r="KIP56" s="18"/>
      <c r="KIQ56" s="18"/>
      <c r="KIR56" s="18"/>
      <c r="KIS56" s="18"/>
      <c r="KIT56" s="18"/>
      <c r="KIU56" s="18"/>
      <c r="KIV56" s="18"/>
      <c r="KIW56" s="18"/>
      <c r="KIX56" s="18"/>
      <c r="KIY56" s="18"/>
      <c r="KIZ56" s="18"/>
      <c r="KJA56" s="18"/>
      <c r="KJB56" s="18"/>
      <c r="KJC56" s="18"/>
      <c r="KJD56" s="18"/>
      <c r="KJE56" s="18"/>
      <c r="KJF56" s="18"/>
      <c r="KJG56" s="18"/>
      <c r="KJH56" s="18"/>
      <c r="KJI56" s="18"/>
      <c r="KJJ56" s="18"/>
      <c r="KJK56" s="18"/>
      <c r="KJL56" s="18"/>
      <c r="KJM56" s="18"/>
      <c r="KJN56" s="18"/>
      <c r="KJO56" s="18"/>
      <c r="KJP56" s="18"/>
      <c r="KJQ56" s="18"/>
      <c r="KJR56" s="18"/>
      <c r="KJS56" s="18"/>
      <c r="KJT56" s="18"/>
      <c r="KJU56" s="18"/>
      <c r="KJV56" s="18"/>
      <c r="KJW56" s="18"/>
      <c r="KJX56" s="18"/>
      <c r="KJY56" s="18"/>
      <c r="KJZ56" s="18"/>
      <c r="KKA56" s="18"/>
      <c r="KKB56" s="18"/>
      <c r="KKC56" s="18"/>
      <c r="KKD56" s="18"/>
      <c r="KKE56" s="18"/>
      <c r="KKF56" s="18"/>
      <c r="KKG56" s="18"/>
      <c r="KKH56" s="18"/>
      <c r="KKI56" s="18"/>
      <c r="KKJ56" s="18"/>
      <c r="KKK56" s="18"/>
      <c r="KKL56" s="18"/>
      <c r="KKM56" s="18"/>
      <c r="KKN56" s="18"/>
      <c r="KKO56" s="18"/>
      <c r="KKP56" s="18"/>
      <c r="KKQ56" s="18"/>
      <c r="KKR56" s="18"/>
      <c r="KKS56" s="18"/>
      <c r="KKT56" s="18"/>
      <c r="KKU56" s="18"/>
      <c r="KKV56" s="18"/>
      <c r="KKW56" s="18"/>
      <c r="KKX56" s="18"/>
      <c r="KKY56" s="18"/>
      <c r="KKZ56" s="18"/>
      <c r="KLA56" s="18"/>
      <c r="KLB56" s="18"/>
      <c r="KLC56" s="18"/>
      <c r="KLD56" s="18"/>
      <c r="KLE56" s="18"/>
      <c r="KLF56" s="18"/>
      <c r="KLG56" s="18"/>
      <c r="KLH56" s="18"/>
      <c r="KLI56" s="18"/>
      <c r="KLJ56" s="18"/>
      <c r="KLK56" s="18"/>
      <c r="KLL56" s="18"/>
      <c r="KLM56" s="18"/>
      <c r="KLN56" s="18"/>
      <c r="KLO56" s="18"/>
      <c r="KLP56" s="18"/>
      <c r="KLQ56" s="18"/>
      <c r="KLR56" s="18"/>
      <c r="KLS56" s="18"/>
      <c r="KLT56" s="18"/>
      <c r="KLU56" s="18"/>
      <c r="KLV56" s="18"/>
      <c r="KLW56" s="18"/>
      <c r="KLX56" s="18"/>
      <c r="KLY56" s="18"/>
      <c r="KLZ56" s="18"/>
      <c r="KMA56" s="18"/>
      <c r="KMB56" s="18"/>
      <c r="KMC56" s="18"/>
      <c r="KMD56" s="18"/>
      <c r="KME56" s="18"/>
      <c r="KMF56" s="18"/>
      <c r="KMG56" s="18"/>
      <c r="KMH56" s="18"/>
      <c r="KMI56" s="18"/>
      <c r="KMJ56" s="18"/>
      <c r="KMK56" s="18"/>
      <c r="KML56" s="18"/>
      <c r="KMM56" s="18"/>
      <c r="KMN56" s="18"/>
      <c r="KMO56" s="18"/>
      <c r="KMP56" s="18"/>
      <c r="KMQ56" s="18"/>
      <c r="KMR56" s="18"/>
      <c r="KMS56" s="18"/>
      <c r="KMT56" s="18"/>
      <c r="KMU56" s="18"/>
      <c r="KMV56" s="18"/>
      <c r="KMW56" s="18"/>
      <c r="KMX56" s="18"/>
      <c r="KMY56" s="18"/>
      <c r="KMZ56" s="18"/>
      <c r="KNA56" s="18"/>
      <c r="KNB56" s="18"/>
      <c r="KNC56" s="18"/>
      <c r="KND56" s="18"/>
      <c r="KNE56" s="18"/>
      <c r="KNF56" s="18"/>
      <c r="KNG56" s="18"/>
      <c r="KNH56" s="18"/>
      <c r="KNI56" s="18"/>
      <c r="KNJ56" s="18"/>
      <c r="KNK56" s="18"/>
      <c r="KNL56" s="18"/>
      <c r="KNM56" s="18"/>
      <c r="KNN56" s="18"/>
      <c r="KNO56" s="18"/>
      <c r="KNP56" s="18"/>
      <c r="KNQ56" s="18"/>
      <c r="KNR56" s="18"/>
      <c r="KNS56" s="18"/>
      <c r="KNT56" s="18"/>
      <c r="KNU56" s="18"/>
      <c r="KNV56" s="18"/>
      <c r="KNW56" s="18"/>
      <c r="KNX56" s="18"/>
      <c r="KNY56" s="18"/>
      <c r="KNZ56" s="18"/>
      <c r="KOA56" s="18"/>
      <c r="KOB56" s="18"/>
      <c r="KOC56" s="18"/>
      <c r="KOD56" s="18"/>
      <c r="KOE56" s="18"/>
      <c r="KOF56" s="18"/>
      <c r="KOG56" s="18"/>
      <c r="KOH56" s="18"/>
      <c r="KOI56" s="18"/>
      <c r="KOJ56" s="18"/>
      <c r="KOK56" s="18"/>
      <c r="KOL56" s="18"/>
      <c r="KOM56" s="18"/>
      <c r="KON56" s="18"/>
      <c r="KOO56" s="18"/>
      <c r="KOP56" s="18"/>
      <c r="KOQ56" s="18"/>
      <c r="KOR56" s="18"/>
      <c r="KOS56" s="18"/>
      <c r="KOT56" s="18"/>
      <c r="KOU56" s="18"/>
      <c r="KOV56" s="18"/>
      <c r="KOW56" s="18"/>
      <c r="KOX56" s="18"/>
      <c r="KOY56" s="18"/>
      <c r="KOZ56" s="18"/>
      <c r="KPA56" s="18"/>
      <c r="KPB56" s="18"/>
      <c r="KPC56" s="18"/>
      <c r="KPD56" s="18"/>
      <c r="KPE56" s="18"/>
      <c r="KPF56" s="18"/>
      <c r="KPG56" s="18"/>
      <c r="KPH56" s="18"/>
      <c r="KPI56" s="18"/>
      <c r="KPJ56" s="18"/>
      <c r="KPK56" s="18"/>
      <c r="KPL56" s="18"/>
      <c r="KPM56" s="18"/>
      <c r="KPN56" s="18"/>
      <c r="KPO56" s="18"/>
      <c r="KPP56" s="18"/>
      <c r="KPQ56" s="18"/>
      <c r="KPR56" s="18"/>
      <c r="KPS56" s="18"/>
      <c r="KPT56" s="18"/>
      <c r="KPU56" s="18"/>
      <c r="KPV56" s="18"/>
      <c r="KPW56" s="18"/>
      <c r="KPX56" s="18"/>
      <c r="KPY56" s="18"/>
      <c r="KPZ56" s="18"/>
      <c r="KQA56" s="18"/>
      <c r="KQB56" s="18"/>
      <c r="KQC56" s="18"/>
      <c r="KQD56" s="18"/>
      <c r="KQE56" s="18"/>
      <c r="KQF56" s="18"/>
      <c r="KQG56" s="18"/>
      <c r="KQH56" s="18"/>
      <c r="KQI56" s="18"/>
      <c r="KQJ56" s="18"/>
      <c r="KQK56" s="18"/>
      <c r="KQL56" s="18"/>
      <c r="KQM56" s="18"/>
      <c r="KQN56" s="18"/>
      <c r="KQO56" s="18"/>
      <c r="KQP56" s="18"/>
      <c r="KQQ56" s="18"/>
      <c r="KQR56" s="18"/>
      <c r="KQS56" s="18"/>
      <c r="KQT56" s="18"/>
      <c r="KQU56" s="18"/>
      <c r="KQV56" s="18"/>
      <c r="KQW56" s="18"/>
      <c r="KQX56" s="18"/>
      <c r="KQY56" s="18"/>
      <c r="KQZ56" s="18"/>
      <c r="KRA56" s="18"/>
      <c r="KRB56" s="18"/>
      <c r="KRC56" s="18"/>
      <c r="KRD56" s="18"/>
      <c r="KRE56" s="18"/>
      <c r="KRF56" s="18"/>
      <c r="KRG56" s="18"/>
      <c r="KRH56" s="18"/>
      <c r="KRI56" s="18"/>
      <c r="KRJ56" s="18"/>
      <c r="KRK56" s="18"/>
      <c r="KRL56" s="18"/>
      <c r="KRM56" s="18"/>
      <c r="KRN56" s="18"/>
      <c r="KRO56" s="18"/>
      <c r="KRP56" s="18"/>
      <c r="KRQ56" s="18"/>
      <c r="KRR56" s="18"/>
      <c r="KRS56" s="18"/>
      <c r="KRT56" s="18"/>
      <c r="KRU56" s="18"/>
      <c r="KRV56" s="18"/>
      <c r="KRW56" s="18"/>
      <c r="KRX56" s="18"/>
      <c r="KRY56" s="18"/>
      <c r="KRZ56" s="18"/>
      <c r="KSA56" s="18"/>
      <c r="KSB56" s="18"/>
      <c r="KSC56" s="18"/>
      <c r="KSD56" s="18"/>
      <c r="KSE56" s="18"/>
      <c r="KSF56" s="18"/>
      <c r="KSG56" s="18"/>
      <c r="KSH56" s="18"/>
      <c r="KSI56" s="18"/>
      <c r="KSJ56" s="18"/>
      <c r="KSK56" s="18"/>
      <c r="KSL56" s="18"/>
      <c r="KSM56" s="18"/>
      <c r="KSN56" s="18"/>
      <c r="KSO56" s="18"/>
      <c r="KSP56" s="18"/>
      <c r="KSQ56" s="18"/>
      <c r="KSR56" s="18"/>
      <c r="KSS56" s="18"/>
      <c r="KST56" s="18"/>
      <c r="KSU56" s="18"/>
      <c r="KSV56" s="18"/>
      <c r="KSW56" s="18"/>
      <c r="KSX56" s="18"/>
      <c r="KSY56" s="18"/>
      <c r="KSZ56" s="18"/>
      <c r="KTA56" s="18"/>
      <c r="KTB56" s="18"/>
      <c r="KTC56" s="18"/>
      <c r="KTD56" s="18"/>
      <c r="KTE56" s="18"/>
      <c r="KTF56" s="18"/>
      <c r="KTG56" s="18"/>
      <c r="KTH56" s="18"/>
      <c r="KTI56" s="18"/>
      <c r="KTJ56" s="18"/>
      <c r="KTK56" s="18"/>
      <c r="KTL56" s="18"/>
      <c r="KTM56" s="18"/>
      <c r="KTN56" s="18"/>
      <c r="KTO56" s="18"/>
      <c r="KTP56" s="18"/>
      <c r="KTQ56" s="18"/>
      <c r="KTR56" s="18"/>
      <c r="KTS56" s="18"/>
      <c r="KTT56" s="18"/>
      <c r="KTU56" s="18"/>
      <c r="KTV56" s="18"/>
      <c r="KTW56" s="18"/>
      <c r="KTX56" s="18"/>
      <c r="KTY56" s="18"/>
      <c r="KTZ56" s="18"/>
      <c r="KUA56" s="18"/>
      <c r="KUB56" s="18"/>
      <c r="KUC56" s="18"/>
      <c r="KUD56" s="18"/>
      <c r="KUE56" s="18"/>
      <c r="KUF56" s="18"/>
      <c r="KUG56" s="18"/>
      <c r="KUH56" s="18"/>
      <c r="KUI56" s="18"/>
      <c r="KUJ56" s="18"/>
      <c r="KUK56" s="18"/>
      <c r="KUL56" s="18"/>
      <c r="KUM56" s="18"/>
      <c r="KUN56" s="18"/>
      <c r="KUO56" s="18"/>
      <c r="KUP56" s="18"/>
      <c r="KUQ56" s="18"/>
      <c r="KUR56" s="18"/>
      <c r="KUS56" s="18"/>
      <c r="KUT56" s="18"/>
      <c r="KUU56" s="18"/>
      <c r="KUV56" s="18"/>
      <c r="KUW56" s="18"/>
      <c r="KUX56" s="18"/>
      <c r="KUY56" s="18"/>
      <c r="KUZ56" s="18"/>
      <c r="KVA56" s="18"/>
      <c r="KVB56" s="18"/>
      <c r="KVC56" s="18"/>
      <c r="KVD56" s="18"/>
      <c r="KVE56" s="18"/>
      <c r="KVF56" s="18"/>
      <c r="KVG56" s="18"/>
      <c r="KVH56" s="18"/>
      <c r="KVI56" s="18"/>
      <c r="KVJ56" s="18"/>
      <c r="KVK56" s="18"/>
      <c r="KVL56" s="18"/>
      <c r="KVM56" s="18"/>
      <c r="KVN56" s="18"/>
      <c r="KVO56" s="18"/>
      <c r="KVP56" s="18"/>
      <c r="KVQ56" s="18"/>
      <c r="KVR56" s="18"/>
      <c r="KVS56" s="18"/>
      <c r="KVT56" s="18"/>
      <c r="KVU56" s="18"/>
      <c r="KVV56" s="18"/>
      <c r="KVW56" s="18"/>
      <c r="KVX56" s="18"/>
      <c r="KVY56" s="18"/>
      <c r="KVZ56" s="18"/>
      <c r="KWA56" s="18"/>
      <c r="KWB56" s="18"/>
      <c r="KWC56" s="18"/>
      <c r="KWD56" s="18"/>
      <c r="KWE56" s="18"/>
      <c r="KWF56" s="18"/>
      <c r="KWG56" s="18"/>
      <c r="KWH56" s="18"/>
      <c r="KWI56" s="18"/>
      <c r="KWJ56" s="18"/>
      <c r="KWK56" s="18"/>
      <c r="KWL56" s="18"/>
      <c r="KWM56" s="18"/>
      <c r="KWN56" s="18"/>
      <c r="KWO56" s="18"/>
      <c r="KWP56" s="18"/>
      <c r="KWQ56" s="18"/>
      <c r="KWR56" s="18"/>
      <c r="KWS56" s="18"/>
      <c r="KWT56" s="18"/>
      <c r="KWU56" s="18"/>
      <c r="KWV56" s="18"/>
      <c r="KWW56" s="18"/>
      <c r="KWX56" s="18"/>
      <c r="KWY56" s="18"/>
      <c r="KWZ56" s="18"/>
      <c r="KXA56" s="18"/>
      <c r="KXB56" s="18"/>
      <c r="KXC56" s="18"/>
      <c r="KXD56" s="18"/>
      <c r="KXE56" s="18"/>
      <c r="KXF56" s="18"/>
      <c r="KXG56" s="18"/>
      <c r="KXH56" s="18"/>
      <c r="KXI56" s="18"/>
      <c r="KXJ56" s="18"/>
      <c r="KXK56" s="18"/>
      <c r="KXL56" s="18"/>
      <c r="KXM56" s="18"/>
      <c r="KXN56" s="18"/>
      <c r="KXO56" s="18"/>
      <c r="KXP56" s="18"/>
      <c r="KXQ56" s="18"/>
      <c r="KXR56" s="18"/>
      <c r="KXS56" s="18"/>
      <c r="KXT56" s="18"/>
      <c r="KXU56" s="18"/>
      <c r="KXV56" s="18"/>
      <c r="KXW56" s="18"/>
      <c r="KXX56" s="18"/>
      <c r="KXY56" s="18"/>
      <c r="KXZ56" s="18"/>
      <c r="KYA56" s="18"/>
      <c r="KYB56" s="18"/>
      <c r="KYC56" s="18"/>
      <c r="KYD56" s="18"/>
      <c r="KYE56" s="18"/>
      <c r="KYF56" s="18"/>
      <c r="KYG56" s="18"/>
      <c r="KYH56" s="18"/>
      <c r="KYI56" s="18"/>
      <c r="KYJ56" s="18"/>
      <c r="KYK56" s="18"/>
      <c r="KYL56" s="18"/>
      <c r="KYM56" s="18"/>
      <c r="KYN56" s="18"/>
      <c r="KYO56" s="18"/>
      <c r="KYP56" s="18"/>
      <c r="KYQ56" s="18"/>
      <c r="KYR56" s="18"/>
      <c r="KYS56" s="18"/>
      <c r="KYT56" s="18"/>
      <c r="KYU56" s="18"/>
      <c r="KYV56" s="18"/>
      <c r="KYW56" s="18"/>
      <c r="KYX56" s="18"/>
      <c r="KYY56" s="18"/>
      <c r="KYZ56" s="18"/>
      <c r="KZA56" s="18"/>
      <c r="KZB56" s="18"/>
      <c r="KZC56" s="18"/>
      <c r="KZD56" s="18"/>
      <c r="KZE56" s="18"/>
      <c r="KZF56" s="18"/>
      <c r="KZG56" s="18"/>
      <c r="KZH56" s="18"/>
      <c r="KZI56" s="18"/>
      <c r="KZJ56" s="18"/>
      <c r="KZK56" s="18"/>
      <c r="KZL56" s="18"/>
      <c r="KZM56" s="18"/>
      <c r="KZN56" s="18"/>
      <c r="KZO56" s="18"/>
      <c r="KZP56" s="18"/>
      <c r="KZQ56" s="18"/>
      <c r="KZR56" s="18"/>
      <c r="KZS56" s="18"/>
      <c r="KZT56" s="18"/>
      <c r="KZU56" s="18"/>
      <c r="KZV56" s="18"/>
      <c r="KZW56" s="18"/>
      <c r="KZX56" s="18"/>
      <c r="KZY56" s="18"/>
      <c r="KZZ56" s="18"/>
      <c r="LAA56" s="18"/>
      <c r="LAB56" s="18"/>
      <c r="LAC56" s="18"/>
      <c r="LAD56" s="18"/>
      <c r="LAE56" s="18"/>
      <c r="LAF56" s="18"/>
      <c r="LAG56" s="18"/>
      <c r="LAH56" s="18"/>
      <c r="LAI56" s="18"/>
      <c r="LAJ56" s="18"/>
      <c r="LAK56" s="18"/>
      <c r="LAL56" s="18"/>
      <c r="LAM56" s="18"/>
      <c r="LAN56" s="18"/>
      <c r="LAO56" s="18"/>
      <c r="LAP56" s="18"/>
      <c r="LAQ56" s="18"/>
      <c r="LAR56" s="18"/>
      <c r="LAS56" s="18"/>
      <c r="LAT56" s="18"/>
      <c r="LAU56" s="18"/>
      <c r="LAV56" s="18"/>
      <c r="LAW56" s="18"/>
      <c r="LAX56" s="18"/>
      <c r="LAY56" s="18"/>
      <c r="LAZ56" s="18"/>
      <c r="LBA56" s="18"/>
      <c r="LBB56" s="18"/>
      <c r="LBC56" s="18"/>
      <c r="LBD56" s="18"/>
      <c r="LBE56" s="18"/>
      <c r="LBF56" s="18"/>
      <c r="LBG56" s="18"/>
      <c r="LBH56" s="18"/>
      <c r="LBI56" s="18"/>
      <c r="LBJ56" s="18"/>
      <c r="LBK56" s="18"/>
      <c r="LBL56" s="18"/>
      <c r="LBM56" s="18"/>
      <c r="LBN56" s="18"/>
      <c r="LBO56" s="18"/>
      <c r="LBP56" s="18"/>
      <c r="LBQ56" s="18"/>
      <c r="LBR56" s="18"/>
      <c r="LBS56" s="18"/>
      <c r="LBT56" s="18"/>
      <c r="LBU56" s="18"/>
      <c r="LBV56" s="18"/>
      <c r="LBW56" s="18"/>
      <c r="LBX56" s="18"/>
      <c r="LBY56" s="18"/>
      <c r="LBZ56" s="18"/>
      <c r="LCA56" s="18"/>
      <c r="LCB56" s="18"/>
      <c r="LCC56" s="18"/>
      <c r="LCD56" s="18"/>
      <c r="LCE56" s="18"/>
      <c r="LCF56" s="18"/>
      <c r="LCG56" s="18"/>
      <c r="LCH56" s="18"/>
      <c r="LCI56" s="18"/>
      <c r="LCJ56" s="18"/>
      <c r="LCK56" s="18"/>
      <c r="LCL56" s="18"/>
      <c r="LCM56" s="18"/>
      <c r="LCN56" s="18"/>
      <c r="LCO56" s="18"/>
      <c r="LCP56" s="18"/>
      <c r="LCQ56" s="18"/>
      <c r="LCR56" s="18"/>
      <c r="LCS56" s="18"/>
      <c r="LCT56" s="18"/>
      <c r="LCU56" s="18"/>
      <c r="LCV56" s="18"/>
      <c r="LCW56" s="18"/>
      <c r="LCX56" s="18"/>
      <c r="LCY56" s="18"/>
      <c r="LCZ56" s="18"/>
      <c r="LDA56" s="18"/>
      <c r="LDB56" s="18"/>
      <c r="LDC56" s="18"/>
      <c r="LDD56" s="18"/>
      <c r="LDE56" s="18"/>
      <c r="LDF56" s="18"/>
      <c r="LDG56" s="18"/>
      <c r="LDH56" s="18"/>
      <c r="LDI56" s="18"/>
      <c r="LDJ56" s="18"/>
      <c r="LDK56" s="18"/>
      <c r="LDL56" s="18"/>
      <c r="LDM56" s="18"/>
      <c r="LDN56" s="18"/>
      <c r="LDO56" s="18"/>
      <c r="LDP56" s="18"/>
      <c r="LDQ56" s="18"/>
      <c r="LDR56" s="18"/>
      <c r="LDS56" s="18"/>
      <c r="LDT56" s="18"/>
      <c r="LDU56" s="18"/>
      <c r="LDV56" s="18"/>
      <c r="LDW56" s="18"/>
      <c r="LDX56" s="18"/>
      <c r="LDY56" s="18"/>
      <c r="LDZ56" s="18"/>
      <c r="LEA56" s="18"/>
      <c r="LEB56" s="18"/>
      <c r="LEC56" s="18"/>
      <c r="LED56" s="18"/>
      <c r="LEE56" s="18"/>
      <c r="LEF56" s="18"/>
      <c r="LEG56" s="18"/>
      <c r="LEH56" s="18"/>
      <c r="LEI56" s="18"/>
      <c r="LEJ56" s="18"/>
      <c r="LEK56" s="18"/>
      <c r="LEL56" s="18"/>
      <c r="LEM56" s="18"/>
      <c r="LEN56" s="18"/>
      <c r="LEO56" s="18"/>
      <c r="LEP56" s="18"/>
      <c r="LEQ56" s="18"/>
      <c r="LER56" s="18"/>
      <c r="LES56" s="18"/>
      <c r="LET56" s="18"/>
      <c r="LEU56" s="18"/>
      <c r="LEV56" s="18"/>
      <c r="LEW56" s="18"/>
      <c r="LEX56" s="18"/>
      <c r="LEY56" s="18"/>
      <c r="LEZ56" s="18"/>
      <c r="LFA56" s="18"/>
      <c r="LFB56" s="18"/>
      <c r="LFC56" s="18"/>
      <c r="LFD56" s="18"/>
      <c r="LFE56" s="18"/>
      <c r="LFF56" s="18"/>
      <c r="LFG56" s="18"/>
      <c r="LFH56" s="18"/>
      <c r="LFI56" s="18"/>
      <c r="LFJ56" s="18"/>
      <c r="LFK56" s="18"/>
      <c r="LFL56" s="18"/>
      <c r="LFM56" s="18"/>
      <c r="LFN56" s="18"/>
      <c r="LFO56" s="18"/>
      <c r="LFP56" s="18"/>
      <c r="LFQ56" s="18"/>
      <c r="LFR56" s="18"/>
      <c r="LFS56" s="18"/>
      <c r="LFT56" s="18"/>
      <c r="LFU56" s="18"/>
      <c r="LFV56" s="18"/>
      <c r="LFW56" s="18"/>
      <c r="LFX56" s="18"/>
      <c r="LFY56" s="18"/>
      <c r="LFZ56" s="18"/>
      <c r="LGA56" s="18"/>
      <c r="LGB56" s="18"/>
      <c r="LGC56" s="18"/>
      <c r="LGD56" s="18"/>
      <c r="LGE56" s="18"/>
      <c r="LGF56" s="18"/>
      <c r="LGG56" s="18"/>
      <c r="LGH56" s="18"/>
      <c r="LGI56" s="18"/>
      <c r="LGJ56" s="18"/>
      <c r="LGK56" s="18"/>
      <c r="LGL56" s="18"/>
      <c r="LGM56" s="18"/>
      <c r="LGN56" s="18"/>
      <c r="LGO56" s="18"/>
      <c r="LGP56" s="18"/>
      <c r="LGQ56" s="18"/>
      <c r="LGR56" s="18"/>
      <c r="LGS56" s="18"/>
      <c r="LGT56" s="18"/>
      <c r="LGU56" s="18"/>
      <c r="LGV56" s="18"/>
      <c r="LGW56" s="18"/>
      <c r="LGX56" s="18"/>
      <c r="LGY56" s="18"/>
      <c r="LGZ56" s="18"/>
      <c r="LHA56" s="18"/>
      <c r="LHB56" s="18"/>
      <c r="LHC56" s="18"/>
      <c r="LHD56" s="18"/>
      <c r="LHE56" s="18"/>
      <c r="LHF56" s="18"/>
      <c r="LHG56" s="18"/>
      <c r="LHH56" s="18"/>
      <c r="LHI56" s="18"/>
      <c r="LHJ56" s="18"/>
      <c r="LHK56" s="18"/>
      <c r="LHL56" s="18"/>
      <c r="LHM56" s="18"/>
      <c r="LHN56" s="18"/>
      <c r="LHO56" s="18"/>
      <c r="LHP56" s="18"/>
      <c r="LHQ56" s="18"/>
      <c r="LHR56" s="18"/>
      <c r="LHS56" s="18"/>
      <c r="LHT56" s="18"/>
      <c r="LHU56" s="18"/>
      <c r="LHV56" s="18"/>
      <c r="LHW56" s="18"/>
      <c r="LHX56" s="18"/>
      <c r="LHY56" s="18"/>
      <c r="LHZ56" s="18"/>
      <c r="LIA56" s="18"/>
      <c r="LIB56" s="18"/>
      <c r="LIC56" s="18"/>
      <c r="LID56" s="18"/>
      <c r="LIE56" s="18"/>
      <c r="LIF56" s="18"/>
      <c r="LIG56" s="18"/>
      <c r="LIH56" s="18"/>
      <c r="LII56" s="18"/>
      <c r="LIJ56" s="18"/>
      <c r="LIK56" s="18"/>
      <c r="LIL56" s="18"/>
      <c r="LIM56" s="18"/>
      <c r="LIN56" s="18"/>
      <c r="LIO56" s="18"/>
      <c r="LIP56" s="18"/>
      <c r="LIQ56" s="18"/>
      <c r="LIR56" s="18"/>
      <c r="LIS56" s="18"/>
      <c r="LIT56" s="18"/>
      <c r="LIU56" s="18"/>
      <c r="LIV56" s="18"/>
      <c r="LIW56" s="18"/>
      <c r="LIX56" s="18"/>
      <c r="LIY56" s="18"/>
      <c r="LIZ56" s="18"/>
      <c r="LJA56" s="18"/>
      <c r="LJB56" s="18"/>
      <c r="LJC56" s="18"/>
      <c r="LJD56" s="18"/>
      <c r="LJE56" s="18"/>
      <c r="LJF56" s="18"/>
      <c r="LJG56" s="18"/>
      <c r="LJH56" s="18"/>
      <c r="LJI56" s="18"/>
      <c r="LJJ56" s="18"/>
      <c r="LJK56" s="18"/>
      <c r="LJL56" s="18"/>
      <c r="LJM56" s="18"/>
      <c r="LJN56" s="18"/>
      <c r="LJO56" s="18"/>
      <c r="LJP56" s="18"/>
      <c r="LJQ56" s="18"/>
      <c r="LJR56" s="18"/>
      <c r="LJS56" s="18"/>
      <c r="LJT56" s="18"/>
      <c r="LJU56" s="18"/>
      <c r="LJV56" s="18"/>
      <c r="LJW56" s="18"/>
      <c r="LJX56" s="18"/>
      <c r="LJY56" s="18"/>
      <c r="LJZ56" s="18"/>
      <c r="LKA56" s="18"/>
      <c r="LKB56" s="18"/>
      <c r="LKC56" s="18"/>
      <c r="LKD56" s="18"/>
      <c r="LKE56" s="18"/>
      <c r="LKF56" s="18"/>
      <c r="LKG56" s="18"/>
      <c r="LKH56" s="18"/>
      <c r="LKI56" s="18"/>
      <c r="LKJ56" s="18"/>
      <c r="LKK56" s="18"/>
      <c r="LKL56" s="18"/>
      <c r="LKM56" s="18"/>
      <c r="LKN56" s="18"/>
      <c r="LKO56" s="18"/>
      <c r="LKP56" s="18"/>
      <c r="LKQ56" s="18"/>
      <c r="LKR56" s="18"/>
      <c r="LKS56" s="18"/>
      <c r="LKT56" s="18"/>
      <c r="LKU56" s="18"/>
      <c r="LKV56" s="18"/>
      <c r="LKW56" s="18"/>
      <c r="LKX56" s="18"/>
      <c r="LKY56" s="18"/>
      <c r="LKZ56" s="18"/>
      <c r="LLA56" s="18"/>
      <c r="LLB56" s="18"/>
      <c r="LLC56" s="18"/>
      <c r="LLD56" s="18"/>
      <c r="LLE56" s="18"/>
      <c r="LLF56" s="18"/>
      <c r="LLG56" s="18"/>
      <c r="LLH56" s="18"/>
      <c r="LLI56" s="18"/>
      <c r="LLJ56" s="18"/>
      <c r="LLK56" s="18"/>
      <c r="LLL56" s="18"/>
      <c r="LLM56" s="18"/>
      <c r="LLN56" s="18"/>
      <c r="LLO56" s="18"/>
      <c r="LLP56" s="18"/>
      <c r="LLQ56" s="18"/>
      <c r="LLR56" s="18"/>
      <c r="LLS56" s="18"/>
      <c r="LLT56" s="18"/>
      <c r="LLU56" s="18"/>
      <c r="LLV56" s="18"/>
      <c r="LLW56" s="18"/>
      <c r="LLX56" s="18"/>
      <c r="LLY56" s="18"/>
      <c r="LLZ56" s="18"/>
      <c r="LMA56" s="18"/>
      <c r="LMB56" s="18"/>
      <c r="LMC56" s="18"/>
      <c r="LMD56" s="18"/>
      <c r="LME56" s="18"/>
      <c r="LMF56" s="18"/>
      <c r="LMG56" s="18"/>
      <c r="LMH56" s="18"/>
      <c r="LMI56" s="18"/>
      <c r="LMJ56" s="18"/>
      <c r="LMK56" s="18"/>
      <c r="LML56" s="18"/>
      <c r="LMM56" s="18"/>
      <c r="LMN56" s="18"/>
      <c r="LMO56" s="18"/>
      <c r="LMP56" s="18"/>
      <c r="LMQ56" s="18"/>
      <c r="LMR56" s="18"/>
      <c r="LMS56" s="18"/>
      <c r="LMT56" s="18"/>
      <c r="LMU56" s="18"/>
      <c r="LMV56" s="18"/>
      <c r="LMW56" s="18"/>
      <c r="LMX56" s="18"/>
      <c r="LMY56" s="18"/>
      <c r="LMZ56" s="18"/>
      <c r="LNA56" s="18"/>
      <c r="LNB56" s="18"/>
      <c r="LNC56" s="18"/>
      <c r="LND56" s="18"/>
      <c r="LNE56" s="18"/>
      <c r="LNF56" s="18"/>
      <c r="LNG56" s="18"/>
      <c r="LNH56" s="18"/>
      <c r="LNI56" s="18"/>
      <c r="LNJ56" s="18"/>
      <c r="LNK56" s="18"/>
      <c r="LNL56" s="18"/>
      <c r="LNM56" s="18"/>
      <c r="LNN56" s="18"/>
      <c r="LNO56" s="18"/>
      <c r="LNP56" s="18"/>
      <c r="LNQ56" s="18"/>
      <c r="LNR56" s="18"/>
      <c r="LNS56" s="18"/>
      <c r="LNT56" s="18"/>
      <c r="LNU56" s="18"/>
      <c r="LNV56" s="18"/>
      <c r="LNW56" s="18"/>
      <c r="LNX56" s="18"/>
      <c r="LNY56" s="18"/>
      <c r="LNZ56" s="18"/>
      <c r="LOA56" s="18"/>
      <c r="LOB56" s="18"/>
      <c r="LOC56" s="18"/>
      <c r="LOD56" s="18"/>
      <c r="LOE56" s="18"/>
      <c r="LOF56" s="18"/>
      <c r="LOG56" s="18"/>
      <c r="LOH56" s="18"/>
      <c r="LOI56" s="18"/>
      <c r="LOJ56" s="18"/>
      <c r="LOK56" s="18"/>
      <c r="LOL56" s="18"/>
      <c r="LOM56" s="18"/>
      <c r="LON56" s="18"/>
      <c r="LOO56" s="18"/>
      <c r="LOP56" s="18"/>
      <c r="LOQ56" s="18"/>
      <c r="LOR56" s="18"/>
      <c r="LOS56" s="18"/>
      <c r="LOT56" s="18"/>
      <c r="LOU56" s="18"/>
      <c r="LOV56" s="18"/>
      <c r="LOW56" s="18"/>
      <c r="LOX56" s="18"/>
      <c r="LOY56" s="18"/>
      <c r="LOZ56" s="18"/>
      <c r="LPA56" s="18"/>
      <c r="LPB56" s="18"/>
      <c r="LPC56" s="18"/>
      <c r="LPD56" s="18"/>
      <c r="LPE56" s="18"/>
      <c r="LPF56" s="18"/>
      <c r="LPG56" s="18"/>
      <c r="LPH56" s="18"/>
      <c r="LPI56" s="18"/>
      <c r="LPJ56" s="18"/>
      <c r="LPK56" s="18"/>
      <c r="LPL56" s="18"/>
      <c r="LPM56" s="18"/>
      <c r="LPN56" s="18"/>
      <c r="LPO56" s="18"/>
      <c r="LPP56" s="18"/>
      <c r="LPQ56" s="18"/>
      <c r="LPR56" s="18"/>
      <c r="LPS56" s="18"/>
      <c r="LPT56" s="18"/>
      <c r="LPU56" s="18"/>
      <c r="LPV56" s="18"/>
      <c r="LPW56" s="18"/>
      <c r="LPX56" s="18"/>
      <c r="LPY56" s="18"/>
      <c r="LPZ56" s="18"/>
      <c r="LQA56" s="18"/>
      <c r="LQB56" s="18"/>
      <c r="LQC56" s="18"/>
      <c r="LQD56" s="18"/>
      <c r="LQE56" s="18"/>
      <c r="LQF56" s="18"/>
      <c r="LQG56" s="18"/>
      <c r="LQH56" s="18"/>
      <c r="LQI56" s="18"/>
      <c r="LQJ56" s="18"/>
      <c r="LQK56" s="18"/>
      <c r="LQL56" s="18"/>
      <c r="LQM56" s="18"/>
      <c r="LQN56" s="18"/>
      <c r="LQO56" s="18"/>
      <c r="LQP56" s="18"/>
      <c r="LQQ56" s="18"/>
      <c r="LQR56" s="18"/>
      <c r="LQS56" s="18"/>
      <c r="LQT56" s="18"/>
      <c r="LQU56" s="18"/>
      <c r="LQV56" s="18"/>
      <c r="LQW56" s="18"/>
      <c r="LQX56" s="18"/>
      <c r="LQY56" s="18"/>
      <c r="LQZ56" s="18"/>
      <c r="LRA56" s="18"/>
      <c r="LRB56" s="18"/>
      <c r="LRC56" s="18"/>
      <c r="LRD56" s="18"/>
      <c r="LRE56" s="18"/>
      <c r="LRF56" s="18"/>
      <c r="LRG56" s="18"/>
      <c r="LRH56" s="18"/>
      <c r="LRI56" s="18"/>
      <c r="LRJ56" s="18"/>
      <c r="LRK56" s="18"/>
      <c r="LRL56" s="18"/>
      <c r="LRM56" s="18"/>
      <c r="LRN56" s="18"/>
      <c r="LRO56" s="18"/>
      <c r="LRP56" s="18"/>
      <c r="LRQ56" s="18"/>
      <c r="LRR56" s="18"/>
      <c r="LRS56" s="18"/>
      <c r="LRT56" s="18"/>
      <c r="LRU56" s="18"/>
      <c r="LRV56" s="18"/>
      <c r="LRW56" s="18"/>
      <c r="LRX56" s="18"/>
      <c r="LRY56" s="18"/>
      <c r="LRZ56" s="18"/>
      <c r="LSA56" s="18"/>
      <c r="LSB56" s="18"/>
      <c r="LSC56" s="18"/>
      <c r="LSD56" s="18"/>
      <c r="LSE56" s="18"/>
      <c r="LSF56" s="18"/>
      <c r="LSG56" s="18"/>
      <c r="LSH56" s="18"/>
      <c r="LSI56" s="18"/>
      <c r="LSJ56" s="18"/>
      <c r="LSK56" s="18"/>
      <c r="LSL56" s="18"/>
      <c r="LSM56" s="18"/>
      <c r="LSN56" s="18"/>
      <c r="LSO56" s="18"/>
      <c r="LSP56" s="18"/>
      <c r="LSQ56" s="18"/>
      <c r="LSR56" s="18"/>
      <c r="LSS56" s="18"/>
      <c r="LST56" s="18"/>
      <c r="LSU56" s="18"/>
      <c r="LSV56" s="18"/>
      <c r="LSW56" s="18"/>
      <c r="LSX56" s="18"/>
      <c r="LSY56" s="18"/>
      <c r="LSZ56" s="18"/>
      <c r="LTA56" s="18"/>
      <c r="LTB56" s="18"/>
      <c r="LTC56" s="18"/>
      <c r="LTD56" s="18"/>
      <c r="LTE56" s="18"/>
      <c r="LTF56" s="18"/>
      <c r="LTG56" s="18"/>
      <c r="LTH56" s="18"/>
      <c r="LTI56" s="18"/>
      <c r="LTJ56" s="18"/>
      <c r="LTK56" s="18"/>
      <c r="LTL56" s="18"/>
      <c r="LTM56" s="18"/>
      <c r="LTN56" s="18"/>
      <c r="LTO56" s="18"/>
      <c r="LTP56" s="18"/>
      <c r="LTQ56" s="18"/>
      <c r="LTR56" s="18"/>
      <c r="LTS56" s="18"/>
      <c r="LTT56" s="18"/>
      <c r="LTU56" s="18"/>
      <c r="LTV56" s="18"/>
      <c r="LTW56" s="18"/>
      <c r="LTX56" s="18"/>
      <c r="LTY56" s="18"/>
      <c r="LTZ56" s="18"/>
      <c r="LUA56" s="18"/>
      <c r="LUB56" s="18"/>
      <c r="LUC56" s="18"/>
      <c r="LUD56" s="18"/>
      <c r="LUE56" s="18"/>
      <c r="LUF56" s="18"/>
      <c r="LUG56" s="18"/>
      <c r="LUH56" s="18"/>
      <c r="LUI56" s="18"/>
      <c r="LUJ56" s="18"/>
      <c r="LUK56" s="18"/>
      <c r="LUL56" s="18"/>
      <c r="LUM56" s="18"/>
      <c r="LUN56" s="18"/>
      <c r="LUO56" s="18"/>
      <c r="LUP56" s="18"/>
      <c r="LUQ56" s="18"/>
      <c r="LUR56" s="18"/>
      <c r="LUS56" s="18"/>
      <c r="LUT56" s="18"/>
      <c r="LUU56" s="18"/>
      <c r="LUV56" s="18"/>
      <c r="LUW56" s="18"/>
      <c r="LUX56" s="18"/>
      <c r="LUY56" s="18"/>
      <c r="LUZ56" s="18"/>
      <c r="LVA56" s="18"/>
      <c r="LVB56" s="18"/>
      <c r="LVC56" s="18"/>
      <c r="LVD56" s="18"/>
      <c r="LVE56" s="18"/>
      <c r="LVF56" s="18"/>
      <c r="LVG56" s="18"/>
      <c r="LVH56" s="18"/>
      <c r="LVI56" s="18"/>
      <c r="LVJ56" s="18"/>
      <c r="LVK56" s="18"/>
      <c r="LVL56" s="18"/>
      <c r="LVM56" s="18"/>
      <c r="LVN56" s="18"/>
      <c r="LVO56" s="18"/>
      <c r="LVP56" s="18"/>
      <c r="LVQ56" s="18"/>
      <c r="LVR56" s="18"/>
      <c r="LVS56" s="18"/>
      <c r="LVT56" s="18"/>
      <c r="LVU56" s="18"/>
      <c r="LVV56" s="18"/>
      <c r="LVW56" s="18"/>
      <c r="LVX56" s="18"/>
      <c r="LVY56" s="18"/>
      <c r="LVZ56" s="18"/>
      <c r="LWA56" s="18"/>
      <c r="LWB56" s="18"/>
      <c r="LWC56" s="18"/>
      <c r="LWD56" s="18"/>
      <c r="LWE56" s="18"/>
      <c r="LWF56" s="18"/>
      <c r="LWG56" s="18"/>
      <c r="LWH56" s="18"/>
      <c r="LWI56" s="18"/>
      <c r="LWJ56" s="18"/>
      <c r="LWK56" s="18"/>
      <c r="LWL56" s="18"/>
      <c r="LWM56" s="18"/>
      <c r="LWN56" s="18"/>
      <c r="LWO56" s="18"/>
      <c r="LWP56" s="18"/>
      <c r="LWQ56" s="18"/>
      <c r="LWR56" s="18"/>
      <c r="LWS56" s="18"/>
      <c r="LWT56" s="18"/>
      <c r="LWU56" s="18"/>
      <c r="LWV56" s="18"/>
      <c r="LWW56" s="18"/>
      <c r="LWX56" s="18"/>
      <c r="LWY56" s="18"/>
      <c r="LWZ56" s="18"/>
      <c r="LXA56" s="18"/>
      <c r="LXB56" s="18"/>
      <c r="LXC56" s="18"/>
      <c r="LXD56" s="18"/>
      <c r="LXE56" s="18"/>
      <c r="LXF56" s="18"/>
      <c r="LXG56" s="18"/>
      <c r="LXH56" s="18"/>
      <c r="LXI56" s="18"/>
      <c r="LXJ56" s="18"/>
      <c r="LXK56" s="18"/>
      <c r="LXL56" s="18"/>
      <c r="LXM56" s="18"/>
      <c r="LXN56" s="18"/>
      <c r="LXO56" s="18"/>
      <c r="LXP56" s="18"/>
      <c r="LXQ56" s="18"/>
      <c r="LXR56" s="18"/>
      <c r="LXS56" s="18"/>
      <c r="LXT56" s="18"/>
      <c r="LXU56" s="18"/>
      <c r="LXV56" s="18"/>
      <c r="LXW56" s="18"/>
      <c r="LXX56" s="18"/>
      <c r="LXY56" s="18"/>
      <c r="LXZ56" s="18"/>
      <c r="LYA56" s="18"/>
      <c r="LYB56" s="18"/>
      <c r="LYC56" s="18"/>
      <c r="LYD56" s="18"/>
      <c r="LYE56" s="18"/>
      <c r="LYF56" s="18"/>
      <c r="LYG56" s="18"/>
      <c r="LYH56" s="18"/>
      <c r="LYI56" s="18"/>
      <c r="LYJ56" s="18"/>
      <c r="LYK56" s="18"/>
      <c r="LYL56" s="18"/>
      <c r="LYM56" s="18"/>
      <c r="LYN56" s="18"/>
      <c r="LYO56" s="18"/>
      <c r="LYP56" s="18"/>
      <c r="LYQ56" s="18"/>
      <c r="LYR56" s="18"/>
      <c r="LYS56" s="18"/>
      <c r="LYT56" s="18"/>
      <c r="LYU56" s="18"/>
      <c r="LYV56" s="18"/>
      <c r="LYW56" s="18"/>
      <c r="LYX56" s="18"/>
      <c r="LYY56" s="18"/>
      <c r="LYZ56" s="18"/>
      <c r="LZA56" s="18"/>
      <c r="LZB56" s="18"/>
      <c r="LZC56" s="18"/>
      <c r="LZD56" s="18"/>
      <c r="LZE56" s="18"/>
      <c r="LZF56" s="18"/>
      <c r="LZG56" s="18"/>
      <c r="LZH56" s="18"/>
      <c r="LZI56" s="18"/>
      <c r="LZJ56" s="18"/>
      <c r="LZK56" s="18"/>
      <c r="LZL56" s="18"/>
      <c r="LZM56" s="18"/>
      <c r="LZN56" s="18"/>
      <c r="LZO56" s="18"/>
      <c r="LZP56" s="18"/>
      <c r="LZQ56" s="18"/>
      <c r="LZR56" s="18"/>
      <c r="LZS56" s="18"/>
      <c r="LZT56" s="18"/>
      <c r="LZU56" s="18"/>
      <c r="LZV56" s="18"/>
      <c r="LZW56" s="18"/>
      <c r="LZX56" s="18"/>
      <c r="LZY56" s="18"/>
      <c r="LZZ56" s="18"/>
      <c r="MAA56" s="18"/>
      <c r="MAB56" s="18"/>
      <c r="MAC56" s="18"/>
      <c r="MAD56" s="18"/>
      <c r="MAE56" s="18"/>
      <c r="MAF56" s="18"/>
      <c r="MAG56" s="18"/>
      <c r="MAH56" s="18"/>
      <c r="MAI56" s="18"/>
      <c r="MAJ56" s="18"/>
      <c r="MAK56" s="18"/>
      <c r="MAL56" s="18"/>
      <c r="MAM56" s="18"/>
      <c r="MAN56" s="18"/>
      <c r="MAO56" s="18"/>
      <c r="MAP56" s="18"/>
      <c r="MAQ56" s="18"/>
      <c r="MAR56" s="18"/>
      <c r="MAS56" s="18"/>
      <c r="MAT56" s="18"/>
      <c r="MAU56" s="18"/>
      <c r="MAV56" s="18"/>
      <c r="MAW56" s="18"/>
      <c r="MAX56" s="18"/>
      <c r="MAY56" s="18"/>
      <c r="MAZ56" s="18"/>
      <c r="MBA56" s="18"/>
      <c r="MBB56" s="18"/>
      <c r="MBC56" s="18"/>
      <c r="MBD56" s="18"/>
      <c r="MBE56" s="18"/>
      <c r="MBF56" s="18"/>
      <c r="MBG56" s="18"/>
      <c r="MBH56" s="18"/>
      <c r="MBI56" s="18"/>
      <c r="MBJ56" s="18"/>
      <c r="MBK56" s="18"/>
      <c r="MBL56" s="18"/>
      <c r="MBM56" s="18"/>
      <c r="MBN56" s="18"/>
      <c r="MBO56" s="18"/>
      <c r="MBP56" s="18"/>
      <c r="MBQ56" s="18"/>
      <c r="MBR56" s="18"/>
      <c r="MBS56" s="18"/>
      <c r="MBT56" s="18"/>
      <c r="MBU56" s="18"/>
      <c r="MBV56" s="18"/>
      <c r="MBW56" s="18"/>
      <c r="MBX56" s="18"/>
      <c r="MBY56" s="18"/>
      <c r="MBZ56" s="18"/>
      <c r="MCA56" s="18"/>
      <c r="MCB56" s="18"/>
      <c r="MCC56" s="18"/>
      <c r="MCD56" s="18"/>
      <c r="MCE56" s="18"/>
      <c r="MCF56" s="18"/>
      <c r="MCG56" s="18"/>
      <c r="MCH56" s="18"/>
      <c r="MCI56" s="18"/>
      <c r="MCJ56" s="18"/>
      <c r="MCK56" s="18"/>
      <c r="MCL56" s="18"/>
      <c r="MCM56" s="18"/>
      <c r="MCN56" s="18"/>
      <c r="MCO56" s="18"/>
      <c r="MCP56" s="18"/>
      <c r="MCQ56" s="18"/>
      <c r="MCR56" s="18"/>
      <c r="MCS56" s="18"/>
      <c r="MCT56" s="18"/>
      <c r="MCU56" s="18"/>
      <c r="MCV56" s="18"/>
      <c r="MCW56" s="18"/>
      <c r="MCX56" s="18"/>
      <c r="MCY56" s="18"/>
      <c r="MCZ56" s="18"/>
      <c r="MDA56" s="18"/>
      <c r="MDB56" s="18"/>
      <c r="MDC56" s="18"/>
      <c r="MDD56" s="18"/>
      <c r="MDE56" s="18"/>
      <c r="MDF56" s="18"/>
      <c r="MDG56" s="18"/>
      <c r="MDH56" s="18"/>
      <c r="MDI56" s="18"/>
      <c r="MDJ56" s="18"/>
      <c r="MDK56" s="18"/>
      <c r="MDL56" s="18"/>
      <c r="MDM56" s="18"/>
      <c r="MDN56" s="18"/>
      <c r="MDO56" s="18"/>
      <c r="MDP56" s="18"/>
      <c r="MDQ56" s="18"/>
      <c r="MDR56" s="18"/>
      <c r="MDS56" s="18"/>
      <c r="MDT56" s="18"/>
      <c r="MDU56" s="18"/>
      <c r="MDV56" s="18"/>
      <c r="MDW56" s="18"/>
      <c r="MDX56" s="18"/>
      <c r="MDY56" s="18"/>
      <c r="MDZ56" s="18"/>
      <c r="MEA56" s="18"/>
      <c r="MEB56" s="18"/>
      <c r="MEC56" s="18"/>
      <c r="MED56" s="18"/>
      <c r="MEE56" s="18"/>
      <c r="MEF56" s="18"/>
      <c r="MEG56" s="18"/>
      <c r="MEH56" s="18"/>
      <c r="MEI56" s="18"/>
      <c r="MEJ56" s="18"/>
      <c r="MEK56" s="18"/>
      <c r="MEL56" s="18"/>
      <c r="MEM56" s="18"/>
      <c r="MEN56" s="18"/>
      <c r="MEO56" s="18"/>
      <c r="MEP56" s="18"/>
      <c r="MEQ56" s="18"/>
      <c r="MER56" s="18"/>
      <c r="MES56" s="18"/>
      <c r="MET56" s="18"/>
      <c r="MEU56" s="18"/>
      <c r="MEV56" s="18"/>
      <c r="MEW56" s="18"/>
      <c r="MEX56" s="18"/>
      <c r="MEY56" s="18"/>
      <c r="MEZ56" s="18"/>
      <c r="MFA56" s="18"/>
      <c r="MFB56" s="18"/>
      <c r="MFC56" s="18"/>
      <c r="MFD56" s="18"/>
      <c r="MFE56" s="18"/>
      <c r="MFF56" s="18"/>
      <c r="MFG56" s="18"/>
      <c r="MFH56" s="18"/>
      <c r="MFI56" s="18"/>
      <c r="MFJ56" s="18"/>
      <c r="MFK56" s="18"/>
      <c r="MFL56" s="18"/>
      <c r="MFM56" s="18"/>
      <c r="MFN56" s="18"/>
      <c r="MFO56" s="18"/>
      <c r="MFP56" s="18"/>
      <c r="MFQ56" s="18"/>
      <c r="MFR56" s="18"/>
      <c r="MFS56" s="18"/>
      <c r="MFT56" s="18"/>
      <c r="MFU56" s="18"/>
      <c r="MFV56" s="18"/>
      <c r="MFW56" s="18"/>
      <c r="MFX56" s="18"/>
      <c r="MFY56" s="18"/>
      <c r="MFZ56" s="18"/>
      <c r="MGA56" s="18"/>
      <c r="MGB56" s="18"/>
      <c r="MGC56" s="18"/>
      <c r="MGD56" s="18"/>
      <c r="MGE56" s="18"/>
      <c r="MGF56" s="18"/>
      <c r="MGG56" s="18"/>
      <c r="MGH56" s="18"/>
      <c r="MGI56" s="18"/>
      <c r="MGJ56" s="18"/>
      <c r="MGK56" s="18"/>
      <c r="MGL56" s="18"/>
      <c r="MGM56" s="18"/>
      <c r="MGN56" s="18"/>
      <c r="MGO56" s="18"/>
      <c r="MGP56" s="18"/>
      <c r="MGQ56" s="18"/>
      <c r="MGR56" s="18"/>
      <c r="MGS56" s="18"/>
      <c r="MGT56" s="18"/>
      <c r="MGU56" s="18"/>
      <c r="MGV56" s="18"/>
      <c r="MGW56" s="18"/>
      <c r="MGX56" s="18"/>
      <c r="MGY56" s="18"/>
      <c r="MGZ56" s="18"/>
      <c r="MHA56" s="18"/>
      <c r="MHB56" s="18"/>
      <c r="MHC56" s="18"/>
      <c r="MHD56" s="18"/>
      <c r="MHE56" s="18"/>
      <c r="MHF56" s="18"/>
      <c r="MHG56" s="18"/>
      <c r="MHH56" s="18"/>
      <c r="MHI56" s="18"/>
      <c r="MHJ56" s="18"/>
      <c r="MHK56" s="18"/>
      <c r="MHL56" s="18"/>
      <c r="MHM56" s="18"/>
      <c r="MHN56" s="18"/>
      <c r="MHO56" s="18"/>
      <c r="MHP56" s="18"/>
      <c r="MHQ56" s="18"/>
      <c r="MHR56" s="18"/>
      <c r="MHS56" s="18"/>
      <c r="MHT56" s="18"/>
      <c r="MHU56" s="18"/>
      <c r="MHV56" s="18"/>
      <c r="MHW56" s="18"/>
      <c r="MHX56" s="18"/>
      <c r="MHY56" s="18"/>
      <c r="MHZ56" s="18"/>
      <c r="MIA56" s="18"/>
      <c r="MIB56" s="18"/>
      <c r="MIC56" s="18"/>
      <c r="MID56" s="18"/>
      <c r="MIE56" s="18"/>
      <c r="MIF56" s="18"/>
      <c r="MIG56" s="18"/>
      <c r="MIH56" s="18"/>
      <c r="MII56" s="18"/>
      <c r="MIJ56" s="18"/>
      <c r="MIK56" s="18"/>
      <c r="MIL56" s="18"/>
      <c r="MIM56" s="18"/>
      <c r="MIN56" s="18"/>
      <c r="MIO56" s="18"/>
      <c r="MIP56" s="18"/>
      <c r="MIQ56" s="18"/>
      <c r="MIR56" s="18"/>
      <c r="MIS56" s="18"/>
      <c r="MIT56" s="18"/>
      <c r="MIU56" s="18"/>
      <c r="MIV56" s="18"/>
      <c r="MIW56" s="18"/>
      <c r="MIX56" s="18"/>
      <c r="MIY56" s="18"/>
      <c r="MIZ56" s="18"/>
      <c r="MJA56" s="18"/>
      <c r="MJB56" s="18"/>
      <c r="MJC56" s="18"/>
      <c r="MJD56" s="18"/>
      <c r="MJE56" s="18"/>
      <c r="MJF56" s="18"/>
      <c r="MJG56" s="18"/>
      <c r="MJH56" s="18"/>
      <c r="MJI56" s="18"/>
      <c r="MJJ56" s="18"/>
      <c r="MJK56" s="18"/>
      <c r="MJL56" s="18"/>
      <c r="MJM56" s="18"/>
      <c r="MJN56" s="18"/>
      <c r="MJO56" s="18"/>
      <c r="MJP56" s="18"/>
      <c r="MJQ56" s="18"/>
      <c r="MJR56" s="18"/>
      <c r="MJS56" s="18"/>
      <c r="MJT56" s="18"/>
      <c r="MJU56" s="18"/>
      <c r="MJV56" s="18"/>
      <c r="MJW56" s="18"/>
      <c r="MJX56" s="18"/>
      <c r="MJY56" s="18"/>
      <c r="MJZ56" s="18"/>
      <c r="MKA56" s="18"/>
      <c r="MKB56" s="18"/>
      <c r="MKC56" s="18"/>
      <c r="MKD56" s="18"/>
      <c r="MKE56" s="18"/>
      <c r="MKF56" s="18"/>
      <c r="MKG56" s="18"/>
      <c r="MKH56" s="18"/>
      <c r="MKI56" s="18"/>
      <c r="MKJ56" s="18"/>
      <c r="MKK56" s="18"/>
      <c r="MKL56" s="18"/>
      <c r="MKM56" s="18"/>
      <c r="MKN56" s="18"/>
      <c r="MKO56" s="18"/>
      <c r="MKP56" s="18"/>
      <c r="MKQ56" s="18"/>
      <c r="MKR56" s="18"/>
      <c r="MKS56" s="18"/>
      <c r="MKT56" s="18"/>
      <c r="MKU56" s="18"/>
      <c r="MKV56" s="18"/>
      <c r="MKW56" s="18"/>
      <c r="MKX56" s="18"/>
      <c r="MKY56" s="18"/>
      <c r="MKZ56" s="18"/>
      <c r="MLA56" s="18"/>
      <c r="MLB56" s="18"/>
      <c r="MLC56" s="18"/>
      <c r="MLD56" s="18"/>
      <c r="MLE56" s="18"/>
      <c r="MLF56" s="18"/>
      <c r="MLG56" s="18"/>
      <c r="MLH56" s="18"/>
      <c r="MLI56" s="18"/>
      <c r="MLJ56" s="18"/>
      <c r="MLK56" s="18"/>
      <c r="MLL56" s="18"/>
      <c r="MLM56" s="18"/>
      <c r="MLN56" s="18"/>
      <c r="MLO56" s="18"/>
      <c r="MLP56" s="18"/>
      <c r="MLQ56" s="18"/>
      <c r="MLR56" s="18"/>
      <c r="MLS56" s="18"/>
      <c r="MLT56" s="18"/>
      <c r="MLU56" s="18"/>
      <c r="MLV56" s="18"/>
      <c r="MLW56" s="18"/>
      <c r="MLX56" s="18"/>
      <c r="MLY56" s="18"/>
      <c r="MLZ56" s="18"/>
      <c r="MMA56" s="18"/>
      <c r="MMB56" s="18"/>
      <c r="MMC56" s="18"/>
      <c r="MMD56" s="18"/>
      <c r="MME56" s="18"/>
      <c r="MMF56" s="18"/>
      <c r="MMG56" s="18"/>
      <c r="MMH56" s="18"/>
      <c r="MMI56" s="18"/>
      <c r="MMJ56" s="18"/>
      <c r="MMK56" s="18"/>
      <c r="MML56" s="18"/>
      <c r="MMM56" s="18"/>
      <c r="MMN56" s="18"/>
      <c r="MMO56" s="18"/>
      <c r="MMP56" s="18"/>
      <c r="MMQ56" s="18"/>
      <c r="MMR56" s="18"/>
      <c r="MMS56" s="18"/>
      <c r="MMT56" s="18"/>
      <c r="MMU56" s="18"/>
      <c r="MMV56" s="18"/>
      <c r="MMW56" s="18"/>
      <c r="MMX56" s="18"/>
      <c r="MMY56" s="18"/>
      <c r="MMZ56" s="18"/>
      <c r="MNA56" s="18"/>
      <c r="MNB56" s="18"/>
      <c r="MNC56" s="18"/>
      <c r="MND56" s="18"/>
      <c r="MNE56" s="18"/>
      <c r="MNF56" s="18"/>
      <c r="MNG56" s="18"/>
      <c r="MNH56" s="18"/>
      <c r="MNI56" s="18"/>
      <c r="MNJ56" s="18"/>
      <c r="MNK56" s="18"/>
      <c r="MNL56" s="18"/>
      <c r="MNM56" s="18"/>
      <c r="MNN56" s="18"/>
      <c r="MNO56" s="18"/>
      <c r="MNP56" s="18"/>
      <c r="MNQ56" s="18"/>
      <c r="MNR56" s="18"/>
      <c r="MNS56" s="18"/>
      <c r="MNT56" s="18"/>
      <c r="MNU56" s="18"/>
      <c r="MNV56" s="18"/>
      <c r="MNW56" s="18"/>
      <c r="MNX56" s="18"/>
      <c r="MNY56" s="18"/>
      <c r="MNZ56" s="18"/>
      <c r="MOA56" s="18"/>
      <c r="MOB56" s="18"/>
      <c r="MOC56" s="18"/>
      <c r="MOD56" s="18"/>
      <c r="MOE56" s="18"/>
      <c r="MOF56" s="18"/>
      <c r="MOG56" s="18"/>
      <c r="MOH56" s="18"/>
      <c r="MOI56" s="18"/>
      <c r="MOJ56" s="18"/>
      <c r="MOK56" s="18"/>
      <c r="MOL56" s="18"/>
      <c r="MOM56" s="18"/>
      <c r="MON56" s="18"/>
      <c r="MOO56" s="18"/>
      <c r="MOP56" s="18"/>
      <c r="MOQ56" s="18"/>
      <c r="MOR56" s="18"/>
      <c r="MOS56" s="18"/>
      <c r="MOT56" s="18"/>
      <c r="MOU56" s="18"/>
      <c r="MOV56" s="18"/>
      <c r="MOW56" s="18"/>
      <c r="MOX56" s="18"/>
      <c r="MOY56" s="18"/>
      <c r="MOZ56" s="18"/>
      <c r="MPA56" s="18"/>
      <c r="MPB56" s="18"/>
      <c r="MPC56" s="18"/>
      <c r="MPD56" s="18"/>
      <c r="MPE56" s="18"/>
      <c r="MPF56" s="18"/>
      <c r="MPG56" s="18"/>
      <c r="MPH56" s="18"/>
      <c r="MPI56" s="18"/>
      <c r="MPJ56" s="18"/>
      <c r="MPK56" s="18"/>
      <c r="MPL56" s="18"/>
      <c r="MPM56" s="18"/>
      <c r="MPN56" s="18"/>
      <c r="MPO56" s="18"/>
      <c r="MPP56" s="18"/>
      <c r="MPQ56" s="18"/>
      <c r="MPR56" s="18"/>
      <c r="MPS56" s="18"/>
      <c r="MPT56" s="18"/>
      <c r="MPU56" s="18"/>
      <c r="MPV56" s="18"/>
      <c r="MPW56" s="18"/>
      <c r="MPX56" s="18"/>
      <c r="MPY56" s="18"/>
      <c r="MPZ56" s="18"/>
      <c r="MQA56" s="18"/>
      <c r="MQB56" s="18"/>
      <c r="MQC56" s="18"/>
      <c r="MQD56" s="18"/>
      <c r="MQE56" s="18"/>
      <c r="MQF56" s="18"/>
      <c r="MQG56" s="18"/>
      <c r="MQH56" s="18"/>
      <c r="MQI56" s="18"/>
      <c r="MQJ56" s="18"/>
      <c r="MQK56" s="18"/>
      <c r="MQL56" s="18"/>
      <c r="MQM56" s="18"/>
      <c r="MQN56" s="18"/>
      <c r="MQO56" s="18"/>
      <c r="MQP56" s="18"/>
      <c r="MQQ56" s="18"/>
      <c r="MQR56" s="18"/>
      <c r="MQS56" s="18"/>
      <c r="MQT56" s="18"/>
      <c r="MQU56" s="18"/>
      <c r="MQV56" s="18"/>
      <c r="MQW56" s="18"/>
      <c r="MQX56" s="18"/>
      <c r="MQY56" s="18"/>
      <c r="MQZ56" s="18"/>
      <c r="MRA56" s="18"/>
      <c r="MRB56" s="18"/>
      <c r="MRC56" s="18"/>
      <c r="MRD56" s="18"/>
      <c r="MRE56" s="18"/>
      <c r="MRF56" s="18"/>
      <c r="MRG56" s="18"/>
      <c r="MRH56" s="18"/>
      <c r="MRI56" s="18"/>
      <c r="MRJ56" s="18"/>
      <c r="MRK56" s="18"/>
      <c r="MRL56" s="18"/>
      <c r="MRM56" s="18"/>
      <c r="MRN56" s="18"/>
      <c r="MRO56" s="18"/>
      <c r="MRP56" s="18"/>
      <c r="MRQ56" s="18"/>
      <c r="MRR56" s="18"/>
      <c r="MRS56" s="18"/>
      <c r="MRT56" s="18"/>
      <c r="MRU56" s="18"/>
      <c r="MRV56" s="18"/>
      <c r="MRW56" s="18"/>
      <c r="MRX56" s="18"/>
      <c r="MRY56" s="18"/>
      <c r="MRZ56" s="18"/>
      <c r="MSA56" s="18"/>
      <c r="MSB56" s="18"/>
      <c r="MSC56" s="18"/>
      <c r="MSD56" s="18"/>
      <c r="MSE56" s="18"/>
      <c r="MSF56" s="18"/>
      <c r="MSG56" s="18"/>
      <c r="MSH56" s="18"/>
      <c r="MSI56" s="18"/>
      <c r="MSJ56" s="18"/>
      <c r="MSK56" s="18"/>
      <c r="MSL56" s="18"/>
      <c r="MSM56" s="18"/>
      <c r="MSN56" s="18"/>
      <c r="MSO56" s="18"/>
      <c r="MSP56" s="18"/>
      <c r="MSQ56" s="18"/>
      <c r="MSR56" s="18"/>
      <c r="MSS56" s="18"/>
      <c r="MST56" s="18"/>
      <c r="MSU56" s="18"/>
      <c r="MSV56" s="18"/>
      <c r="MSW56" s="18"/>
      <c r="MSX56" s="18"/>
      <c r="MSY56" s="18"/>
      <c r="MSZ56" s="18"/>
      <c r="MTA56" s="18"/>
      <c r="MTB56" s="18"/>
      <c r="MTC56" s="18"/>
      <c r="MTD56" s="18"/>
      <c r="MTE56" s="18"/>
      <c r="MTF56" s="18"/>
      <c r="MTG56" s="18"/>
      <c r="MTH56" s="18"/>
      <c r="MTI56" s="18"/>
      <c r="MTJ56" s="18"/>
      <c r="MTK56" s="18"/>
      <c r="MTL56" s="18"/>
      <c r="MTM56" s="18"/>
      <c r="MTN56" s="18"/>
      <c r="MTO56" s="18"/>
      <c r="MTP56" s="18"/>
      <c r="MTQ56" s="18"/>
      <c r="MTR56" s="18"/>
      <c r="MTS56" s="18"/>
      <c r="MTT56" s="18"/>
      <c r="MTU56" s="18"/>
      <c r="MTV56" s="18"/>
      <c r="MTW56" s="18"/>
      <c r="MTX56" s="18"/>
      <c r="MTY56" s="18"/>
      <c r="MTZ56" s="18"/>
      <c r="MUA56" s="18"/>
      <c r="MUB56" s="18"/>
      <c r="MUC56" s="18"/>
      <c r="MUD56" s="18"/>
      <c r="MUE56" s="18"/>
      <c r="MUF56" s="18"/>
      <c r="MUG56" s="18"/>
      <c r="MUH56" s="18"/>
      <c r="MUI56" s="18"/>
      <c r="MUJ56" s="18"/>
      <c r="MUK56" s="18"/>
      <c r="MUL56" s="18"/>
      <c r="MUM56" s="18"/>
      <c r="MUN56" s="18"/>
      <c r="MUO56" s="18"/>
      <c r="MUP56" s="18"/>
      <c r="MUQ56" s="18"/>
      <c r="MUR56" s="18"/>
      <c r="MUS56" s="18"/>
      <c r="MUT56" s="18"/>
      <c r="MUU56" s="18"/>
      <c r="MUV56" s="18"/>
      <c r="MUW56" s="18"/>
      <c r="MUX56" s="18"/>
      <c r="MUY56" s="18"/>
      <c r="MUZ56" s="18"/>
      <c r="MVA56" s="18"/>
      <c r="MVB56" s="18"/>
      <c r="MVC56" s="18"/>
      <c r="MVD56" s="18"/>
      <c r="MVE56" s="18"/>
      <c r="MVF56" s="18"/>
      <c r="MVG56" s="18"/>
      <c r="MVH56" s="18"/>
      <c r="MVI56" s="18"/>
      <c r="MVJ56" s="18"/>
      <c r="MVK56" s="18"/>
      <c r="MVL56" s="18"/>
      <c r="MVM56" s="18"/>
      <c r="MVN56" s="18"/>
      <c r="MVO56" s="18"/>
      <c r="MVP56" s="18"/>
      <c r="MVQ56" s="18"/>
      <c r="MVR56" s="18"/>
      <c r="MVS56" s="18"/>
      <c r="MVT56" s="18"/>
      <c r="MVU56" s="18"/>
      <c r="MVV56" s="18"/>
      <c r="MVW56" s="18"/>
      <c r="MVX56" s="18"/>
      <c r="MVY56" s="18"/>
      <c r="MVZ56" s="18"/>
      <c r="MWA56" s="18"/>
      <c r="MWB56" s="18"/>
      <c r="MWC56" s="18"/>
      <c r="MWD56" s="18"/>
      <c r="MWE56" s="18"/>
      <c r="MWF56" s="18"/>
      <c r="MWG56" s="18"/>
      <c r="MWH56" s="18"/>
      <c r="MWI56" s="18"/>
      <c r="MWJ56" s="18"/>
      <c r="MWK56" s="18"/>
      <c r="MWL56" s="18"/>
      <c r="MWM56" s="18"/>
      <c r="MWN56" s="18"/>
      <c r="MWO56" s="18"/>
      <c r="MWP56" s="18"/>
      <c r="MWQ56" s="18"/>
      <c r="MWR56" s="18"/>
      <c r="MWS56" s="18"/>
      <c r="MWT56" s="18"/>
      <c r="MWU56" s="18"/>
      <c r="MWV56" s="18"/>
      <c r="MWW56" s="18"/>
      <c r="MWX56" s="18"/>
      <c r="MWY56" s="18"/>
      <c r="MWZ56" s="18"/>
      <c r="MXA56" s="18"/>
      <c r="MXB56" s="18"/>
      <c r="MXC56" s="18"/>
      <c r="MXD56" s="18"/>
      <c r="MXE56" s="18"/>
      <c r="MXF56" s="18"/>
      <c r="MXG56" s="18"/>
      <c r="MXH56" s="18"/>
      <c r="MXI56" s="18"/>
      <c r="MXJ56" s="18"/>
      <c r="MXK56" s="18"/>
      <c r="MXL56" s="18"/>
      <c r="MXM56" s="18"/>
      <c r="MXN56" s="18"/>
      <c r="MXO56" s="18"/>
      <c r="MXP56" s="18"/>
      <c r="MXQ56" s="18"/>
      <c r="MXR56" s="18"/>
      <c r="MXS56" s="18"/>
      <c r="MXT56" s="18"/>
      <c r="MXU56" s="18"/>
      <c r="MXV56" s="18"/>
      <c r="MXW56" s="18"/>
      <c r="MXX56" s="18"/>
      <c r="MXY56" s="18"/>
      <c r="MXZ56" s="18"/>
      <c r="MYA56" s="18"/>
      <c r="MYB56" s="18"/>
      <c r="MYC56" s="18"/>
      <c r="MYD56" s="18"/>
      <c r="MYE56" s="18"/>
      <c r="MYF56" s="18"/>
      <c r="MYG56" s="18"/>
      <c r="MYH56" s="18"/>
      <c r="MYI56" s="18"/>
      <c r="MYJ56" s="18"/>
      <c r="MYK56" s="18"/>
      <c r="MYL56" s="18"/>
      <c r="MYM56" s="18"/>
      <c r="MYN56" s="18"/>
      <c r="MYO56" s="18"/>
      <c r="MYP56" s="18"/>
      <c r="MYQ56" s="18"/>
      <c r="MYR56" s="18"/>
      <c r="MYS56" s="18"/>
      <c r="MYT56" s="18"/>
      <c r="MYU56" s="18"/>
      <c r="MYV56" s="18"/>
      <c r="MYW56" s="18"/>
      <c r="MYX56" s="18"/>
      <c r="MYY56" s="18"/>
      <c r="MYZ56" s="18"/>
      <c r="MZA56" s="18"/>
      <c r="MZB56" s="18"/>
      <c r="MZC56" s="18"/>
      <c r="MZD56" s="18"/>
      <c r="MZE56" s="18"/>
      <c r="MZF56" s="18"/>
      <c r="MZG56" s="18"/>
      <c r="MZH56" s="18"/>
      <c r="MZI56" s="18"/>
      <c r="MZJ56" s="18"/>
      <c r="MZK56" s="18"/>
      <c r="MZL56" s="18"/>
      <c r="MZM56" s="18"/>
      <c r="MZN56" s="18"/>
      <c r="MZO56" s="18"/>
      <c r="MZP56" s="18"/>
      <c r="MZQ56" s="18"/>
      <c r="MZR56" s="18"/>
      <c r="MZS56" s="18"/>
      <c r="MZT56" s="18"/>
      <c r="MZU56" s="18"/>
      <c r="MZV56" s="18"/>
      <c r="MZW56" s="18"/>
      <c r="MZX56" s="18"/>
      <c r="MZY56" s="18"/>
      <c r="MZZ56" s="18"/>
      <c r="NAA56" s="18"/>
      <c r="NAB56" s="18"/>
      <c r="NAC56" s="18"/>
      <c r="NAD56" s="18"/>
      <c r="NAE56" s="18"/>
      <c r="NAF56" s="18"/>
      <c r="NAG56" s="18"/>
      <c r="NAH56" s="18"/>
      <c r="NAI56" s="18"/>
      <c r="NAJ56" s="18"/>
      <c r="NAK56" s="18"/>
      <c r="NAL56" s="18"/>
      <c r="NAM56" s="18"/>
      <c r="NAN56" s="18"/>
      <c r="NAO56" s="18"/>
      <c r="NAP56" s="18"/>
      <c r="NAQ56" s="18"/>
      <c r="NAR56" s="18"/>
      <c r="NAS56" s="18"/>
      <c r="NAT56" s="18"/>
      <c r="NAU56" s="18"/>
      <c r="NAV56" s="18"/>
      <c r="NAW56" s="18"/>
      <c r="NAX56" s="18"/>
      <c r="NAY56" s="18"/>
      <c r="NAZ56" s="18"/>
      <c r="NBA56" s="18"/>
      <c r="NBB56" s="18"/>
      <c r="NBC56" s="18"/>
      <c r="NBD56" s="18"/>
      <c r="NBE56" s="18"/>
      <c r="NBF56" s="18"/>
      <c r="NBG56" s="18"/>
      <c r="NBH56" s="18"/>
      <c r="NBI56" s="18"/>
      <c r="NBJ56" s="18"/>
      <c r="NBK56" s="18"/>
      <c r="NBL56" s="18"/>
      <c r="NBM56" s="18"/>
      <c r="NBN56" s="18"/>
      <c r="NBO56" s="18"/>
      <c r="NBP56" s="18"/>
      <c r="NBQ56" s="18"/>
      <c r="NBR56" s="18"/>
      <c r="NBS56" s="18"/>
      <c r="NBT56" s="18"/>
      <c r="NBU56" s="18"/>
      <c r="NBV56" s="18"/>
      <c r="NBW56" s="18"/>
      <c r="NBX56" s="18"/>
      <c r="NBY56" s="18"/>
      <c r="NBZ56" s="18"/>
      <c r="NCA56" s="18"/>
      <c r="NCB56" s="18"/>
      <c r="NCC56" s="18"/>
      <c r="NCD56" s="18"/>
      <c r="NCE56" s="18"/>
      <c r="NCF56" s="18"/>
      <c r="NCG56" s="18"/>
      <c r="NCH56" s="18"/>
      <c r="NCI56" s="18"/>
      <c r="NCJ56" s="18"/>
      <c r="NCK56" s="18"/>
      <c r="NCL56" s="18"/>
      <c r="NCM56" s="18"/>
      <c r="NCN56" s="18"/>
      <c r="NCO56" s="18"/>
      <c r="NCP56" s="18"/>
      <c r="NCQ56" s="18"/>
      <c r="NCR56" s="18"/>
      <c r="NCS56" s="18"/>
      <c r="NCT56" s="18"/>
      <c r="NCU56" s="18"/>
      <c r="NCV56" s="18"/>
      <c r="NCW56" s="18"/>
      <c r="NCX56" s="18"/>
      <c r="NCY56" s="18"/>
      <c r="NCZ56" s="18"/>
      <c r="NDA56" s="18"/>
      <c r="NDB56" s="18"/>
      <c r="NDC56" s="18"/>
      <c r="NDD56" s="18"/>
      <c r="NDE56" s="18"/>
      <c r="NDF56" s="18"/>
      <c r="NDG56" s="18"/>
      <c r="NDH56" s="18"/>
      <c r="NDI56" s="18"/>
      <c r="NDJ56" s="18"/>
      <c r="NDK56" s="18"/>
      <c r="NDL56" s="18"/>
      <c r="NDM56" s="18"/>
      <c r="NDN56" s="18"/>
      <c r="NDO56" s="18"/>
      <c r="NDP56" s="18"/>
      <c r="NDQ56" s="18"/>
      <c r="NDR56" s="18"/>
      <c r="NDS56" s="18"/>
      <c r="NDT56" s="18"/>
      <c r="NDU56" s="18"/>
      <c r="NDV56" s="18"/>
      <c r="NDW56" s="18"/>
      <c r="NDX56" s="18"/>
      <c r="NDY56" s="18"/>
      <c r="NDZ56" s="18"/>
      <c r="NEA56" s="18"/>
      <c r="NEB56" s="18"/>
      <c r="NEC56" s="18"/>
      <c r="NED56" s="18"/>
      <c r="NEE56" s="18"/>
      <c r="NEF56" s="18"/>
      <c r="NEG56" s="18"/>
      <c r="NEH56" s="18"/>
      <c r="NEI56" s="18"/>
      <c r="NEJ56" s="18"/>
      <c r="NEK56" s="18"/>
      <c r="NEL56" s="18"/>
      <c r="NEM56" s="18"/>
      <c r="NEN56" s="18"/>
      <c r="NEO56" s="18"/>
      <c r="NEP56" s="18"/>
      <c r="NEQ56" s="18"/>
      <c r="NER56" s="18"/>
      <c r="NES56" s="18"/>
      <c r="NET56" s="18"/>
      <c r="NEU56" s="18"/>
      <c r="NEV56" s="18"/>
      <c r="NEW56" s="18"/>
      <c r="NEX56" s="18"/>
      <c r="NEY56" s="18"/>
      <c r="NEZ56" s="18"/>
      <c r="NFA56" s="18"/>
      <c r="NFB56" s="18"/>
      <c r="NFC56" s="18"/>
      <c r="NFD56" s="18"/>
      <c r="NFE56" s="18"/>
      <c r="NFF56" s="18"/>
      <c r="NFG56" s="18"/>
      <c r="NFH56" s="18"/>
      <c r="NFI56" s="18"/>
      <c r="NFJ56" s="18"/>
      <c r="NFK56" s="18"/>
      <c r="NFL56" s="18"/>
      <c r="NFM56" s="18"/>
      <c r="NFN56" s="18"/>
      <c r="NFO56" s="18"/>
      <c r="NFP56" s="18"/>
      <c r="NFQ56" s="18"/>
      <c r="NFR56" s="18"/>
      <c r="NFS56" s="18"/>
      <c r="NFT56" s="18"/>
      <c r="NFU56" s="18"/>
      <c r="NFV56" s="18"/>
      <c r="NFW56" s="18"/>
      <c r="NFX56" s="18"/>
      <c r="NFY56" s="18"/>
      <c r="NFZ56" s="18"/>
      <c r="NGA56" s="18"/>
      <c r="NGB56" s="18"/>
      <c r="NGC56" s="18"/>
      <c r="NGD56" s="18"/>
      <c r="NGE56" s="18"/>
      <c r="NGF56" s="18"/>
      <c r="NGG56" s="18"/>
      <c r="NGH56" s="18"/>
      <c r="NGI56" s="18"/>
      <c r="NGJ56" s="18"/>
      <c r="NGK56" s="18"/>
      <c r="NGL56" s="18"/>
      <c r="NGM56" s="18"/>
      <c r="NGN56" s="18"/>
      <c r="NGO56" s="18"/>
      <c r="NGP56" s="18"/>
      <c r="NGQ56" s="18"/>
      <c r="NGR56" s="18"/>
      <c r="NGS56" s="18"/>
      <c r="NGT56" s="18"/>
      <c r="NGU56" s="18"/>
      <c r="NGV56" s="18"/>
      <c r="NGW56" s="18"/>
      <c r="NGX56" s="18"/>
      <c r="NGY56" s="18"/>
      <c r="NGZ56" s="18"/>
      <c r="NHA56" s="18"/>
      <c r="NHB56" s="18"/>
      <c r="NHC56" s="18"/>
      <c r="NHD56" s="18"/>
      <c r="NHE56" s="18"/>
      <c r="NHF56" s="18"/>
      <c r="NHG56" s="18"/>
      <c r="NHH56" s="18"/>
      <c r="NHI56" s="18"/>
      <c r="NHJ56" s="18"/>
      <c r="NHK56" s="18"/>
      <c r="NHL56" s="18"/>
      <c r="NHM56" s="18"/>
      <c r="NHN56" s="18"/>
      <c r="NHO56" s="18"/>
      <c r="NHP56" s="18"/>
      <c r="NHQ56" s="18"/>
      <c r="NHR56" s="18"/>
      <c r="NHS56" s="18"/>
      <c r="NHT56" s="18"/>
      <c r="NHU56" s="18"/>
      <c r="NHV56" s="18"/>
      <c r="NHW56" s="18"/>
      <c r="NHX56" s="18"/>
      <c r="NHY56" s="18"/>
      <c r="NHZ56" s="18"/>
      <c r="NIA56" s="18"/>
      <c r="NIB56" s="18"/>
      <c r="NIC56" s="18"/>
      <c r="NID56" s="18"/>
      <c r="NIE56" s="18"/>
      <c r="NIF56" s="18"/>
      <c r="NIG56" s="18"/>
      <c r="NIH56" s="18"/>
      <c r="NII56" s="18"/>
      <c r="NIJ56" s="18"/>
      <c r="NIK56" s="18"/>
      <c r="NIL56" s="18"/>
      <c r="NIM56" s="18"/>
      <c r="NIN56" s="18"/>
      <c r="NIO56" s="18"/>
      <c r="NIP56" s="18"/>
      <c r="NIQ56" s="18"/>
      <c r="NIR56" s="18"/>
      <c r="NIS56" s="18"/>
      <c r="NIT56" s="18"/>
      <c r="NIU56" s="18"/>
      <c r="NIV56" s="18"/>
      <c r="NIW56" s="18"/>
      <c r="NIX56" s="18"/>
      <c r="NIY56" s="18"/>
      <c r="NIZ56" s="18"/>
      <c r="NJA56" s="18"/>
      <c r="NJB56" s="18"/>
      <c r="NJC56" s="18"/>
      <c r="NJD56" s="18"/>
      <c r="NJE56" s="18"/>
      <c r="NJF56" s="18"/>
      <c r="NJG56" s="18"/>
      <c r="NJH56" s="18"/>
      <c r="NJI56" s="18"/>
      <c r="NJJ56" s="18"/>
      <c r="NJK56" s="18"/>
      <c r="NJL56" s="18"/>
      <c r="NJM56" s="18"/>
      <c r="NJN56" s="18"/>
      <c r="NJO56" s="18"/>
      <c r="NJP56" s="18"/>
      <c r="NJQ56" s="18"/>
      <c r="NJR56" s="18"/>
      <c r="NJS56" s="18"/>
      <c r="NJT56" s="18"/>
      <c r="NJU56" s="18"/>
      <c r="NJV56" s="18"/>
      <c r="NJW56" s="18"/>
      <c r="NJX56" s="18"/>
      <c r="NJY56" s="18"/>
      <c r="NJZ56" s="18"/>
      <c r="NKA56" s="18"/>
      <c r="NKB56" s="18"/>
      <c r="NKC56" s="18"/>
      <c r="NKD56" s="18"/>
      <c r="NKE56" s="18"/>
      <c r="NKF56" s="18"/>
      <c r="NKG56" s="18"/>
      <c r="NKH56" s="18"/>
      <c r="NKI56" s="18"/>
      <c r="NKJ56" s="18"/>
      <c r="NKK56" s="18"/>
      <c r="NKL56" s="18"/>
      <c r="NKM56" s="18"/>
      <c r="NKN56" s="18"/>
      <c r="NKO56" s="18"/>
      <c r="NKP56" s="18"/>
      <c r="NKQ56" s="18"/>
      <c r="NKR56" s="18"/>
      <c r="NKS56" s="18"/>
      <c r="NKT56" s="18"/>
      <c r="NKU56" s="18"/>
      <c r="NKV56" s="18"/>
      <c r="NKW56" s="18"/>
      <c r="NKX56" s="18"/>
      <c r="NKY56" s="18"/>
      <c r="NKZ56" s="18"/>
      <c r="NLA56" s="18"/>
      <c r="NLB56" s="18"/>
      <c r="NLC56" s="18"/>
      <c r="NLD56" s="18"/>
      <c r="NLE56" s="18"/>
      <c r="NLF56" s="18"/>
      <c r="NLG56" s="18"/>
      <c r="NLH56" s="18"/>
      <c r="NLI56" s="18"/>
      <c r="NLJ56" s="18"/>
      <c r="NLK56" s="18"/>
      <c r="NLL56" s="18"/>
      <c r="NLM56" s="18"/>
      <c r="NLN56" s="18"/>
      <c r="NLO56" s="18"/>
      <c r="NLP56" s="18"/>
      <c r="NLQ56" s="18"/>
      <c r="NLR56" s="18"/>
      <c r="NLS56" s="18"/>
      <c r="NLT56" s="18"/>
      <c r="NLU56" s="18"/>
      <c r="NLV56" s="18"/>
      <c r="NLW56" s="18"/>
      <c r="NLX56" s="18"/>
      <c r="NLY56" s="18"/>
      <c r="NLZ56" s="18"/>
      <c r="NMA56" s="18"/>
      <c r="NMB56" s="18"/>
      <c r="NMC56" s="18"/>
      <c r="NMD56" s="18"/>
      <c r="NME56" s="18"/>
      <c r="NMF56" s="18"/>
      <c r="NMG56" s="18"/>
      <c r="NMH56" s="18"/>
      <c r="NMI56" s="18"/>
      <c r="NMJ56" s="18"/>
      <c r="NMK56" s="18"/>
      <c r="NML56" s="18"/>
      <c r="NMM56" s="18"/>
      <c r="NMN56" s="18"/>
      <c r="NMO56" s="18"/>
      <c r="NMP56" s="18"/>
      <c r="NMQ56" s="18"/>
      <c r="NMR56" s="18"/>
      <c r="NMS56" s="18"/>
      <c r="NMT56" s="18"/>
      <c r="NMU56" s="18"/>
      <c r="NMV56" s="18"/>
      <c r="NMW56" s="18"/>
      <c r="NMX56" s="18"/>
      <c r="NMY56" s="18"/>
      <c r="NMZ56" s="18"/>
      <c r="NNA56" s="18"/>
      <c r="NNB56" s="18"/>
      <c r="NNC56" s="18"/>
      <c r="NND56" s="18"/>
      <c r="NNE56" s="18"/>
      <c r="NNF56" s="18"/>
      <c r="NNG56" s="18"/>
      <c r="NNH56" s="18"/>
      <c r="NNI56" s="18"/>
      <c r="NNJ56" s="18"/>
      <c r="NNK56" s="18"/>
      <c r="NNL56" s="18"/>
      <c r="NNM56" s="18"/>
      <c r="NNN56" s="18"/>
      <c r="NNO56" s="18"/>
      <c r="NNP56" s="18"/>
      <c r="NNQ56" s="18"/>
      <c r="NNR56" s="18"/>
      <c r="NNS56" s="18"/>
      <c r="NNT56" s="18"/>
      <c r="NNU56" s="18"/>
      <c r="NNV56" s="18"/>
      <c r="NNW56" s="18"/>
      <c r="NNX56" s="18"/>
      <c r="NNY56" s="18"/>
      <c r="NNZ56" s="18"/>
      <c r="NOA56" s="18"/>
      <c r="NOB56" s="18"/>
      <c r="NOC56" s="18"/>
      <c r="NOD56" s="18"/>
      <c r="NOE56" s="18"/>
      <c r="NOF56" s="18"/>
      <c r="NOG56" s="18"/>
      <c r="NOH56" s="18"/>
      <c r="NOI56" s="18"/>
      <c r="NOJ56" s="18"/>
      <c r="NOK56" s="18"/>
      <c r="NOL56" s="18"/>
      <c r="NOM56" s="18"/>
      <c r="NON56" s="18"/>
      <c r="NOO56" s="18"/>
      <c r="NOP56" s="18"/>
      <c r="NOQ56" s="18"/>
      <c r="NOR56" s="18"/>
      <c r="NOS56" s="18"/>
      <c r="NOT56" s="18"/>
      <c r="NOU56" s="18"/>
      <c r="NOV56" s="18"/>
      <c r="NOW56" s="18"/>
      <c r="NOX56" s="18"/>
      <c r="NOY56" s="18"/>
      <c r="NOZ56" s="18"/>
      <c r="NPA56" s="18"/>
      <c r="NPB56" s="18"/>
      <c r="NPC56" s="18"/>
      <c r="NPD56" s="18"/>
      <c r="NPE56" s="18"/>
      <c r="NPF56" s="18"/>
      <c r="NPG56" s="18"/>
      <c r="NPH56" s="18"/>
      <c r="NPI56" s="18"/>
      <c r="NPJ56" s="18"/>
      <c r="NPK56" s="18"/>
      <c r="NPL56" s="18"/>
      <c r="NPM56" s="18"/>
      <c r="NPN56" s="18"/>
      <c r="NPO56" s="18"/>
      <c r="NPP56" s="18"/>
      <c r="NPQ56" s="18"/>
      <c r="NPR56" s="18"/>
      <c r="NPS56" s="18"/>
      <c r="NPT56" s="18"/>
      <c r="NPU56" s="18"/>
      <c r="NPV56" s="18"/>
      <c r="NPW56" s="18"/>
      <c r="NPX56" s="18"/>
      <c r="NPY56" s="18"/>
      <c r="NPZ56" s="18"/>
      <c r="NQA56" s="18"/>
      <c r="NQB56" s="18"/>
      <c r="NQC56" s="18"/>
      <c r="NQD56" s="18"/>
      <c r="NQE56" s="18"/>
      <c r="NQF56" s="18"/>
      <c r="NQG56" s="18"/>
      <c r="NQH56" s="18"/>
      <c r="NQI56" s="18"/>
      <c r="NQJ56" s="18"/>
      <c r="NQK56" s="18"/>
      <c r="NQL56" s="18"/>
      <c r="NQM56" s="18"/>
      <c r="NQN56" s="18"/>
      <c r="NQO56" s="18"/>
      <c r="NQP56" s="18"/>
      <c r="NQQ56" s="18"/>
      <c r="NQR56" s="18"/>
      <c r="NQS56" s="18"/>
      <c r="NQT56" s="18"/>
      <c r="NQU56" s="18"/>
      <c r="NQV56" s="18"/>
      <c r="NQW56" s="18"/>
      <c r="NQX56" s="18"/>
      <c r="NQY56" s="18"/>
      <c r="NQZ56" s="18"/>
      <c r="NRA56" s="18"/>
      <c r="NRB56" s="18"/>
      <c r="NRC56" s="18"/>
      <c r="NRD56" s="18"/>
      <c r="NRE56" s="18"/>
      <c r="NRF56" s="18"/>
      <c r="NRG56" s="18"/>
      <c r="NRH56" s="18"/>
      <c r="NRI56" s="18"/>
      <c r="NRJ56" s="18"/>
      <c r="NRK56" s="18"/>
      <c r="NRL56" s="18"/>
      <c r="NRM56" s="18"/>
      <c r="NRN56" s="18"/>
      <c r="NRO56" s="18"/>
      <c r="NRP56" s="18"/>
      <c r="NRQ56" s="18"/>
      <c r="NRR56" s="18"/>
      <c r="NRS56" s="18"/>
      <c r="NRT56" s="18"/>
      <c r="NRU56" s="18"/>
      <c r="NRV56" s="18"/>
      <c r="NRW56" s="18"/>
      <c r="NRX56" s="18"/>
      <c r="NRY56" s="18"/>
      <c r="NRZ56" s="18"/>
      <c r="NSA56" s="18"/>
      <c r="NSB56" s="18"/>
      <c r="NSC56" s="18"/>
      <c r="NSD56" s="18"/>
      <c r="NSE56" s="18"/>
      <c r="NSF56" s="18"/>
      <c r="NSG56" s="18"/>
      <c r="NSH56" s="18"/>
      <c r="NSI56" s="18"/>
      <c r="NSJ56" s="18"/>
      <c r="NSK56" s="18"/>
      <c r="NSL56" s="18"/>
      <c r="NSM56" s="18"/>
      <c r="NSN56" s="18"/>
      <c r="NSO56" s="18"/>
      <c r="NSP56" s="18"/>
      <c r="NSQ56" s="18"/>
      <c r="NSR56" s="18"/>
      <c r="NSS56" s="18"/>
      <c r="NST56" s="18"/>
      <c r="NSU56" s="18"/>
      <c r="NSV56" s="18"/>
      <c r="NSW56" s="18"/>
      <c r="NSX56" s="18"/>
      <c r="NSY56" s="18"/>
      <c r="NSZ56" s="18"/>
      <c r="NTA56" s="18"/>
      <c r="NTB56" s="18"/>
      <c r="NTC56" s="18"/>
      <c r="NTD56" s="18"/>
      <c r="NTE56" s="18"/>
      <c r="NTF56" s="18"/>
      <c r="NTG56" s="18"/>
      <c r="NTH56" s="18"/>
      <c r="NTI56" s="18"/>
      <c r="NTJ56" s="18"/>
      <c r="NTK56" s="18"/>
      <c r="NTL56" s="18"/>
      <c r="NTM56" s="18"/>
      <c r="NTN56" s="18"/>
      <c r="NTO56" s="18"/>
      <c r="NTP56" s="18"/>
      <c r="NTQ56" s="18"/>
      <c r="NTR56" s="18"/>
      <c r="NTS56" s="18"/>
      <c r="NTT56" s="18"/>
      <c r="NTU56" s="18"/>
      <c r="NTV56" s="18"/>
      <c r="NTW56" s="18"/>
      <c r="NTX56" s="18"/>
      <c r="NTY56" s="18"/>
      <c r="NTZ56" s="18"/>
      <c r="NUA56" s="18"/>
      <c r="NUB56" s="18"/>
      <c r="NUC56" s="18"/>
      <c r="NUD56" s="18"/>
      <c r="NUE56" s="18"/>
      <c r="NUF56" s="18"/>
      <c r="NUG56" s="18"/>
      <c r="NUH56" s="18"/>
      <c r="NUI56" s="18"/>
      <c r="NUJ56" s="18"/>
      <c r="NUK56" s="18"/>
      <c r="NUL56" s="18"/>
      <c r="NUM56" s="18"/>
      <c r="NUN56" s="18"/>
      <c r="NUO56" s="18"/>
      <c r="NUP56" s="18"/>
      <c r="NUQ56" s="18"/>
      <c r="NUR56" s="18"/>
      <c r="NUS56" s="18"/>
      <c r="NUT56" s="18"/>
      <c r="NUU56" s="18"/>
      <c r="NUV56" s="18"/>
      <c r="NUW56" s="18"/>
      <c r="NUX56" s="18"/>
      <c r="NUY56" s="18"/>
      <c r="NUZ56" s="18"/>
      <c r="NVA56" s="18"/>
      <c r="NVB56" s="18"/>
      <c r="NVC56" s="18"/>
      <c r="NVD56" s="18"/>
      <c r="NVE56" s="18"/>
      <c r="NVF56" s="18"/>
      <c r="NVG56" s="18"/>
      <c r="NVH56" s="18"/>
      <c r="NVI56" s="18"/>
      <c r="NVJ56" s="18"/>
      <c r="NVK56" s="18"/>
      <c r="NVL56" s="18"/>
      <c r="NVM56" s="18"/>
      <c r="NVN56" s="18"/>
      <c r="NVO56" s="18"/>
      <c r="NVP56" s="18"/>
      <c r="NVQ56" s="18"/>
      <c r="NVR56" s="18"/>
      <c r="NVS56" s="18"/>
      <c r="NVT56" s="18"/>
      <c r="NVU56" s="18"/>
      <c r="NVV56" s="18"/>
      <c r="NVW56" s="18"/>
      <c r="NVX56" s="18"/>
      <c r="NVY56" s="18"/>
      <c r="NVZ56" s="18"/>
      <c r="NWA56" s="18"/>
      <c r="NWB56" s="18"/>
      <c r="NWC56" s="18"/>
      <c r="NWD56" s="18"/>
      <c r="NWE56" s="18"/>
      <c r="NWF56" s="18"/>
      <c r="NWG56" s="18"/>
      <c r="NWH56" s="18"/>
      <c r="NWI56" s="18"/>
      <c r="NWJ56" s="18"/>
      <c r="NWK56" s="18"/>
      <c r="NWL56" s="18"/>
      <c r="NWM56" s="18"/>
      <c r="NWN56" s="18"/>
      <c r="NWO56" s="18"/>
      <c r="NWP56" s="18"/>
      <c r="NWQ56" s="18"/>
      <c r="NWR56" s="18"/>
      <c r="NWS56" s="18"/>
      <c r="NWT56" s="18"/>
      <c r="NWU56" s="18"/>
      <c r="NWV56" s="18"/>
      <c r="NWW56" s="18"/>
      <c r="NWX56" s="18"/>
      <c r="NWY56" s="18"/>
      <c r="NWZ56" s="18"/>
      <c r="NXA56" s="18"/>
      <c r="NXB56" s="18"/>
      <c r="NXC56" s="18"/>
      <c r="NXD56" s="18"/>
      <c r="NXE56" s="18"/>
      <c r="NXF56" s="18"/>
      <c r="NXG56" s="18"/>
      <c r="NXH56" s="18"/>
      <c r="NXI56" s="18"/>
      <c r="NXJ56" s="18"/>
      <c r="NXK56" s="18"/>
      <c r="NXL56" s="18"/>
      <c r="NXM56" s="18"/>
      <c r="NXN56" s="18"/>
      <c r="NXO56" s="18"/>
      <c r="NXP56" s="18"/>
      <c r="NXQ56" s="18"/>
      <c r="NXR56" s="18"/>
      <c r="NXS56" s="18"/>
      <c r="NXT56" s="18"/>
      <c r="NXU56" s="18"/>
      <c r="NXV56" s="18"/>
      <c r="NXW56" s="18"/>
      <c r="NXX56" s="18"/>
      <c r="NXY56" s="18"/>
      <c r="NXZ56" s="18"/>
      <c r="NYA56" s="18"/>
      <c r="NYB56" s="18"/>
      <c r="NYC56" s="18"/>
      <c r="NYD56" s="18"/>
      <c r="NYE56" s="18"/>
      <c r="NYF56" s="18"/>
      <c r="NYG56" s="18"/>
      <c r="NYH56" s="18"/>
      <c r="NYI56" s="18"/>
      <c r="NYJ56" s="18"/>
      <c r="NYK56" s="18"/>
      <c r="NYL56" s="18"/>
      <c r="NYM56" s="18"/>
      <c r="NYN56" s="18"/>
      <c r="NYO56" s="18"/>
      <c r="NYP56" s="18"/>
      <c r="NYQ56" s="18"/>
      <c r="NYR56" s="18"/>
      <c r="NYS56" s="18"/>
      <c r="NYT56" s="18"/>
      <c r="NYU56" s="18"/>
      <c r="NYV56" s="18"/>
      <c r="NYW56" s="18"/>
      <c r="NYX56" s="18"/>
      <c r="NYY56" s="18"/>
      <c r="NYZ56" s="18"/>
      <c r="NZA56" s="18"/>
      <c r="NZB56" s="18"/>
      <c r="NZC56" s="18"/>
      <c r="NZD56" s="18"/>
      <c r="NZE56" s="18"/>
      <c r="NZF56" s="18"/>
      <c r="NZG56" s="18"/>
      <c r="NZH56" s="18"/>
      <c r="NZI56" s="18"/>
      <c r="NZJ56" s="18"/>
      <c r="NZK56" s="18"/>
      <c r="NZL56" s="18"/>
      <c r="NZM56" s="18"/>
      <c r="NZN56" s="18"/>
      <c r="NZO56" s="18"/>
      <c r="NZP56" s="18"/>
      <c r="NZQ56" s="18"/>
      <c r="NZR56" s="18"/>
      <c r="NZS56" s="18"/>
      <c r="NZT56" s="18"/>
      <c r="NZU56" s="18"/>
      <c r="NZV56" s="18"/>
      <c r="NZW56" s="18"/>
      <c r="NZX56" s="18"/>
      <c r="NZY56" s="18"/>
      <c r="NZZ56" s="18"/>
      <c r="OAA56" s="18"/>
      <c r="OAB56" s="18"/>
      <c r="OAC56" s="18"/>
      <c r="OAD56" s="18"/>
      <c r="OAE56" s="18"/>
      <c r="OAF56" s="18"/>
      <c r="OAG56" s="18"/>
      <c r="OAH56" s="18"/>
      <c r="OAI56" s="18"/>
      <c r="OAJ56" s="18"/>
      <c r="OAK56" s="18"/>
      <c r="OAL56" s="18"/>
      <c r="OAM56" s="18"/>
      <c r="OAN56" s="18"/>
      <c r="OAO56" s="18"/>
      <c r="OAP56" s="18"/>
      <c r="OAQ56" s="18"/>
      <c r="OAR56" s="18"/>
      <c r="OAS56" s="18"/>
      <c r="OAT56" s="18"/>
      <c r="OAU56" s="18"/>
      <c r="OAV56" s="18"/>
      <c r="OAW56" s="18"/>
      <c r="OAX56" s="18"/>
      <c r="OAY56" s="18"/>
      <c r="OAZ56" s="18"/>
      <c r="OBA56" s="18"/>
      <c r="OBB56" s="18"/>
      <c r="OBC56" s="18"/>
      <c r="OBD56" s="18"/>
      <c r="OBE56" s="18"/>
      <c r="OBF56" s="18"/>
      <c r="OBG56" s="18"/>
      <c r="OBH56" s="18"/>
      <c r="OBI56" s="18"/>
      <c r="OBJ56" s="18"/>
      <c r="OBK56" s="18"/>
      <c r="OBL56" s="18"/>
      <c r="OBM56" s="18"/>
      <c r="OBN56" s="18"/>
      <c r="OBO56" s="18"/>
      <c r="OBP56" s="18"/>
      <c r="OBQ56" s="18"/>
      <c r="OBR56" s="18"/>
      <c r="OBS56" s="18"/>
      <c r="OBT56" s="18"/>
      <c r="OBU56" s="18"/>
      <c r="OBV56" s="18"/>
      <c r="OBW56" s="18"/>
      <c r="OBX56" s="18"/>
      <c r="OBY56" s="18"/>
      <c r="OBZ56" s="18"/>
      <c r="OCA56" s="18"/>
      <c r="OCB56" s="18"/>
      <c r="OCC56" s="18"/>
      <c r="OCD56" s="18"/>
      <c r="OCE56" s="18"/>
      <c r="OCF56" s="18"/>
      <c r="OCG56" s="18"/>
      <c r="OCH56" s="18"/>
      <c r="OCI56" s="18"/>
      <c r="OCJ56" s="18"/>
      <c r="OCK56" s="18"/>
      <c r="OCL56" s="18"/>
      <c r="OCM56" s="18"/>
      <c r="OCN56" s="18"/>
      <c r="OCO56" s="18"/>
      <c r="OCP56" s="18"/>
      <c r="OCQ56" s="18"/>
      <c r="OCR56" s="18"/>
      <c r="OCS56" s="18"/>
      <c r="OCT56" s="18"/>
      <c r="OCU56" s="18"/>
      <c r="OCV56" s="18"/>
      <c r="OCW56" s="18"/>
      <c r="OCX56" s="18"/>
      <c r="OCY56" s="18"/>
      <c r="OCZ56" s="18"/>
      <c r="ODA56" s="18"/>
      <c r="ODB56" s="18"/>
      <c r="ODC56" s="18"/>
      <c r="ODD56" s="18"/>
      <c r="ODE56" s="18"/>
      <c r="ODF56" s="18"/>
      <c r="ODG56" s="18"/>
      <c r="ODH56" s="18"/>
      <c r="ODI56" s="18"/>
      <c r="ODJ56" s="18"/>
      <c r="ODK56" s="18"/>
      <c r="ODL56" s="18"/>
      <c r="ODM56" s="18"/>
      <c r="ODN56" s="18"/>
      <c r="ODO56" s="18"/>
      <c r="ODP56" s="18"/>
      <c r="ODQ56" s="18"/>
      <c r="ODR56" s="18"/>
      <c r="ODS56" s="18"/>
      <c r="ODT56" s="18"/>
      <c r="ODU56" s="18"/>
      <c r="ODV56" s="18"/>
      <c r="ODW56" s="18"/>
      <c r="ODX56" s="18"/>
      <c r="ODY56" s="18"/>
      <c r="ODZ56" s="18"/>
      <c r="OEA56" s="18"/>
      <c r="OEB56" s="18"/>
      <c r="OEC56" s="18"/>
      <c r="OED56" s="18"/>
      <c r="OEE56" s="18"/>
      <c r="OEF56" s="18"/>
      <c r="OEG56" s="18"/>
      <c r="OEH56" s="18"/>
      <c r="OEI56" s="18"/>
      <c r="OEJ56" s="18"/>
      <c r="OEK56" s="18"/>
      <c r="OEL56" s="18"/>
      <c r="OEM56" s="18"/>
      <c r="OEN56" s="18"/>
      <c r="OEO56" s="18"/>
      <c r="OEP56" s="18"/>
      <c r="OEQ56" s="18"/>
      <c r="OER56" s="18"/>
      <c r="OES56" s="18"/>
      <c r="OET56" s="18"/>
      <c r="OEU56" s="18"/>
      <c r="OEV56" s="18"/>
      <c r="OEW56" s="18"/>
      <c r="OEX56" s="18"/>
      <c r="OEY56" s="18"/>
      <c r="OEZ56" s="18"/>
      <c r="OFA56" s="18"/>
      <c r="OFB56" s="18"/>
      <c r="OFC56" s="18"/>
      <c r="OFD56" s="18"/>
      <c r="OFE56" s="18"/>
      <c r="OFF56" s="18"/>
      <c r="OFG56" s="18"/>
      <c r="OFH56" s="18"/>
      <c r="OFI56" s="18"/>
      <c r="OFJ56" s="18"/>
      <c r="OFK56" s="18"/>
      <c r="OFL56" s="18"/>
      <c r="OFM56" s="18"/>
      <c r="OFN56" s="18"/>
      <c r="OFO56" s="18"/>
      <c r="OFP56" s="18"/>
      <c r="OFQ56" s="18"/>
      <c r="OFR56" s="18"/>
      <c r="OFS56" s="18"/>
      <c r="OFT56" s="18"/>
      <c r="OFU56" s="18"/>
      <c r="OFV56" s="18"/>
      <c r="OFW56" s="18"/>
      <c r="OFX56" s="18"/>
      <c r="OFY56" s="18"/>
      <c r="OFZ56" s="18"/>
      <c r="OGA56" s="18"/>
      <c r="OGB56" s="18"/>
      <c r="OGC56" s="18"/>
      <c r="OGD56" s="18"/>
      <c r="OGE56" s="18"/>
      <c r="OGF56" s="18"/>
      <c r="OGG56" s="18"/>
      <c r="OGH56" s="18"/>
      <c r="OGI56" s="18"/>
      <c r="OGJ56" s="18"/>
      <c r="OGK56" s="18"/>
      <c r="OGL56" s="18"/>
      <c r="OGM56" s="18"/>
      <c r="OGN56" s="18"/>
      <c r="OGO56" s="18"/>
      <c r="OGP56" s="18"/>
      <c r="OGQ56" s="18"/>
      <c r="OGR56" s="18"/>
      <c r="OGS56" s="18"/>
      <c r="OGT56" s="18"/>
      <c r="OGU56" s="18"/>
      <c r="OGV56" s="18"/>
      <c r="OGW56" s="18"/>
      <c r="OGX56" s="18"/>
      <c r="OGY56" s="18"/>
      <c r="OGZ56" s="18"/>
      <c r="OHA56" s="18"/>
      <c r="OHB56" s="18"/>
      <c r="OHC56" s="18"/>
      <c r="OHD56" s="18"/>
      <c r="OHE56" s="18"/>
      <c r="OHF56" s="18"/>
      <c r="OHG56" s="18"/>
      <c r="OHH56" s="18"/>
      <c r="OHI56" s="18"/>
      <c r="OHJ56" s="18"/>
      <c r="OHK56" s="18"/>
      <c r="OHL56" s="18"/>
      <c r="OHM56" s="18"/>
      <c r="OHN56" s="18"/>
      <c r="OHO56" s="18"/>
      <c r="OHP56" s="18"/>
      <c r="OHQ56" s="18"/>
      <c r="OHR56" s="18"/>
      <c r="OHS56" s="18"/>
      <c r="OHT56" s="18"/>
      <c r="OHU56" s="18"/>
      <c r="OHV56" s="18"/>
      <c r="OHW56" s="18"/>
      <c r="OHX56" s="18"/>
      <c r="OHY56" s="18"/>
      <c r="OHZ56" s="18"/>
      <c r="OIA56" s="18"/>
      <c r="OIB56" s="18"/>
      <c r="OIC56" s="18"/>
      <c r="OID56" s="18"/>
      <c r="OIE56" s="18"/>
      <c r="OIF56" s="18"/>
      <c r="OIG56" s="18"/>
      <c r="OIH56" s="18"/>
      <c r="OII56" s="18"/>
      <c r="OIJ56" s="18"/>
      <c r="OIK56" s="18"/>
      <c r="OIL56" s="18"/>
      <c r="OIM56" s="18"/>
      <c r="OIN56" s="18"/>
      <c r="OIO56" s="18"/>
      <c r="OIP56" s="18"/>
      <c r="OIQ56" s="18"/>
      <c r="OIR56" s="18"/>
      <c r="OIS56" s="18"/>
      <c r="OIT56" s="18"/>
      <c r="OIU56" s="18"/>
      <c r="OIV56" s="18"/>
      <c r="OIW56" s="18"/>
      <c r="OIX56" s="18"/>
      <c r="OIY56" s="18"/>
      <c r="OIZ56" s="18"/>
      <c r="OJA56" s="18"/>
      <c r="OJB56" s="18"/>
      <c r="OJC56" s="18"/>
      <c r="OJD56" s="18"/>
      <c r="OJE56" s="18"/>
      <c r="OJF56" s="18"/>
      <c r="OJG56" s="18"/>
      <c r="OJH56" s="18"/>
      <c r="OJI56" s="18"/>
      <c r="OJJ56" s="18"/>
      <c r="OJK56" s="18"/>
      <c r="OJL56" s="18"/>
      <c r="OJM56" s="18"/>
      <c r="OJN56" s="18"/>
      <c r="OJO56" s="18"/>
      <c r="OJP56" s="18"/>
      <c r="OJQ56" s="18"/>
      <c r="OJR56" s="18"/>
      <c r="OJS56" s="18"/>
      <c r="OJT56" s="18"/>
      <c r="OJU56" s="18"/>
      <c r="OJV56" s="18"/>
      <c r="OJW56" s="18"/>
      <c r="OJX56" s="18"/>
      <c r="OJY56" s="18"/>
      <c r="OJZ56" s="18"/>
      <c r="OKA56" s="18"/>
      <c r="OKB56" s="18"/>
      <c r="OKC56" s="18"/>
      <c r="OKD56" s="18"/>
      <c r="OKE56" s="18"/>
      <c r="OKF56" s="18"/>
      <c r="OKG56" s="18"/>
      <c r="OKH56" s="18"/>
      <c r="OKI56" s="18"/>
      <c r="OKJ56" s="18"/>
      <c r="OKK56" s="18"/>
      <c r="OKL56" s="18"/>
      <c r="OKM56" s="18"/>
      <c r="OKN56" s="18"/>
      <c r="OKO56" s="18"/>
      <c r="OKP56" s="18"/>
      <c r="OKQ56" s="18"/>
      <c r="OKR56" s="18"/>
      <c r="OKS56" s="18"/>
      <c r="OKT56" s="18"/>
      <c r="OKU56" s="18"/>
      <c r="OKV56" s="18"/>
      <c r="OKW56" s="18"/>
      <c r="OKX56" s="18"/>
      <c r="OKY56" s="18"/>
      <c r="OKZ56" s="18"/>
      <c r="OLA56" s="18"/>
      <c r="OLB56" s="18"/>
      <c r="OLC56" s="18"/>
      <c r="OLD56" s="18"/>
      <c r="OLE56" s="18"/>
      <c r="OLF56" s="18"/>
      <c r="OLG56" s="18"/>
      <c r="OLH56" s="18"/>
      <c r="OLI56" s="18"/>
      <c r="OLJ56" s="18"/>
      <c r="OLK56" s="18"/>
      <c r="OLL56" s="18"/>
      <c r="OLM56" s="18"/>
      <c r="OLN56" s="18"/>
      <c r="OLO56" s="18"/>
      <c r="OLP56" s="18"/>
      <c r="OLQ56" s="18"/>
      <c r="OLR56" s="18"/>
      <c r="OLS56" s="18"/>
      <c r="OLT56" s="18"/>
      <c r="OLU56" s="18"/>
      <c r="OLV56" s="18"/>
      <c r="OLW56" s="18"/>
      <c r="OLX56" s="18"/>
      <c r="OLY56" s="18"/>
      <c r="OLZ56" s="18"/>
      <c r="OMA56" s="18"/>
      <c r="OMB56" s="18"/>
      <c r="OMC56" s="18"/>
      <c r="OMD56" s="18"/>
      <c r="OME56" s="18"/>
      <c r="OMF56" s="18"/>
      <c r="OMG56" s="18"/>
      <c r="OMH56" s="18"/>
      <c r="OMI56" s="18"/>
      <c r="OMJ56" s="18"/>
      <c r="OMK56" s="18"/>
      <c r="OML56" s="18"/>
      <c r="OMM56" s="18"/>
      <c r="OMN56" s="18"/>
      <c r="OMO56" s="18"/>
      <c r="OMP56" s="18"/>
      <c r="OMQ56" s="18"/>
      <c r="OMR56" s="18"/>
      <c r="OMS56" s="18"/>
      <c r="OMT56" s="18"/>
      <c r="OMU56" s="18"/>
      <c r="OMV56" s="18"/>
      <c r="OMW56" s="18"/>
      <c r="OMX56" s="18"/>
      <c r="OMY56" s="18"/>
      <c r="OMZ56" s="18"/>
      <c r="ONA56" s="18"/>
      <c r="ONB56" s="18"/>
      <c r="ONC56" s="18"/>
      <c r="OND56" s="18"/>
      <c r="ONE56" s="18"/>
      <c r="ONF56" s="18"/>
      <c r="ONG56" s="18"/>
      <c r="ONH56" s="18"/>
      <c r="ONI56" s="18"/>
      <c r="ONJ56" s="18"/>
      <c r="ONK56" s="18"/>
      <c r="ONL56" s="18"/>
      <c r="ONM56" s="18"/>
      <c r="ONN56" s="18"/>
      <c r="ONO56" s="18"/>
      <c r="ONP56" s="18"/>
      <c r="ONQ56" s="18"/>
      <c r="ONR56" s="18"/>
      <c r="ONS56" s="18"/>
      <c r="ONT56" s="18"/>
      <c r="ONU56" s="18"/>
      <c r="ONV56" s="18"/>
      <c r="ONW56" s="18"/>
      <c r="ONX56" s="18"/>
      <c r="ONY56" s="18"/>
      <c r="ONZ56" s="18"/>
      <c r="OOA56" s="18"/>
      <c r="OOB56" s="18"/>
      <c r="OOC56" s="18"/>
      <c r="OOD56" s="18"/>
      <c r="OOE56" s="18"/>
      <c r="OOF56" s="18"/>
      <c r="OOG56" s="18"/>
      <c r="OOH56" s="18"/>
      <c r="OOI56" s="18"/>
      <c r="OOJ56" s="18"/>
      <c r="OOK56" s="18"/>
      <c r="OOL56" s="18"/>
      <c r="OOM56" s="18"/>
      <c r="OON56" s="18"/>
      <c r="OOO56" s="18"/>
      <c r="OOP56" s="18"/>
      <c r="OOQ56" s="18"/>
      <c r="OOR56" s="18"/>
      <c r="OOS56" s="18"/>
      <c r="OOT56" s="18"/>
      <c r="OOU56" s="18"/>
      <c r="OOV56" s="18"/>
      <c r="OOW56" s="18"/>
      <c r="OOX56" s="18"/>
      <c r="OOY56" s="18"/>
      <c r="OOZ56" s="18"/>
      <c r="OPA56" s="18"/>
      <c r="OPB56" s="18"/>
      <c r="OPC56" s="18"/>
      <c r="OPD56" s="18"/>
      <c r="OPE56" s="18"/>
      <c r="OPF56" s="18"/>
      <c r="OPG56" s="18"/>
      <c r="OPH56" s="18"/>
      <c r="OPI56" s="18"/>
      <c r="OPJ56" s="18"/>
      <c r="OPK56" s="18"/>
      <c r="OPL56" s="18"/>
      <c r="OPM56" s="18"/>
      <c r="OPN56" s="18"/>
      <c r="OPO56" s="18"/>
      <c r="OPP56" s="18"/>
      <c r="OPQ56" s="18"/>
      <c r="OPR56" s="18"/>
      <c r="OPS56" s="18"/>
      <c r="OPT56" s="18"/>
      <c r="OPU56" s="18"/>
      <c r="OPV56" s="18"/>
      <c r="OPW56" s="18"/>
      <c r="OPX56" s="18"/>
      <c r="OPY56" s="18"/>
      <c r="OPZ56" s="18"/>
      <c r="OQA56" s="18"/>
      <c r="OQB56" s="18"/>
      <c r="OQC56" s="18"/>
      <c r="OQD56" s="18"/>
      <c r="OQE56" s="18"/>
      <c r="OQF56" s="18"/>
      <c r="OQG56" s="18"/>
      <c r="OQH56" s="18"/>
      <c r="OQI56" s="18"/>
      <c r="OQJ56" s="18"/>
      <c r="OQK56" s="18"/>
      <c r="OQL56" s="18"/>
      <c r="OQM56" s="18"/>
      <c r="OQN56" s="18"/>
      <c r="OQO56" s="18"/>
      <c r="OQP56" s="18"/>
      <c r="OQQ56" s="18"/>
      <c r="OQR56" s="18"/>
      <c r="OQS56" s="18"/>
      <c r="OQT56" s="18"/>
      <c r="OQU56" s="18"/>
      <c r="OQV56" s="18"/>
      <c r="OQW56" s="18"/>
      <c r="OQX56" s="18"/>
      <c r="OQY56" s="18"/>
      <c r="OQZ56" s="18"/>
      <c r="ORA56" s="18"/>
      <c r="ORB56" s="18"/>
      <c r="ORC56" s="18"/>
      <c r="ORD56" s="18"/>
      <c r="ORE56" s="18"/>
      <c r="ORF56" s="18"/>
      <c r="ORG56" s="18"/>
      <c r="ORH56" s="18"/>
      <c r="ORI56" s="18"/>
      <c r="ORJ56" s="18"/>
      <c r="ORK56" s="18"/>
      <c r="ORL56" s="18"/>
      <c r="ORM56" s="18"/>
      <c r="ORN56" s="18"/>
      <c r="ORO56" s="18"/>
      <c r="ORP56" s="18"/>
      <c r="ORQ56" s="18"/>
      <c r="ORR56" s="18"/>
      <c r="ORS56" s="18"/>
      <c r="ORT56" s="18"/>
      <c r="ORU56" s="18"/>
      <c r="ORV56" s="18"/>
      <c r="ORW56" s="18"/>
      <c r="ORX56" s="18"/>
      <c r="ORY56" s="18"/>
      <c r="ORZ56" s="18"/>
      <c r="OSA56" s="18"/>
      <c r="OSB56" s="18"/>
      <c r="OSC56" s="18"/>
      <c r="OSD56" s="18"/>
      <c r="OSE56" s="18"/>
      <c r="OSF56" s="18"/>
      <c r="OSG56" s="18"/>
      <c r="OSH56" s="18"/>
      <c r="OSI56" s="18"/>
      <c r="OSJ56" s="18"/>
      <c r="OSK56" s="18"/>
      <c r="OSL56" s="18"/>
      <c r="OSM56" s="18"/>
      <c r="OSN56" s="18"/>
      <c r="OSO56" s="18"/>
      <c r="OSP56" s="18"/>
      <c r="OSQ56" s="18"/>
      <c r="OSR56" s="18"/>
      <c r="OSS56" s="18"/>
      <c r="OST56" s="18"/>
      <c r="OSU56" s="18"/>
      <c r="OSV56" s="18"/>
      <c r="OSW56" s="18"/>
      <c r="OSX56" s="18"/>
      <c r="OSY56" s="18"/>
      <c r="OSZ56" s="18"/>
      <c r="OTA56" s="18"/>
      <c r="OTB56" s="18"/>
      <c r="OTC56" s="18"/>
      <c r="OTD56" s="18"/>
      <c r="OTE56" s="18"/>
      <c r="OTF56" s="18"/>
      <c r="OTG56" s="18"/>
      <c r="OTH56" s="18"/>
      <c r="OTI56" s="18"/>
      <c r="OTJ56" s="18"/>
      <c r="OTK56" s="18"/>
      <c r="OTL56" s="18"/>
      <c r="OTM56" s="18"/>
      <c r="OTN56" s="18"/>
      <c r="OTO56" s="18"/>
      <c r="OTP56" s="18"/>
      <c r="OTQ56" s="18"/>
      <c r="OTR56" s="18"/>
      <c r="OTS56" s="18"/>
      <c r="OTT56" s="18"/>
      <c r="OTU56" s="18"/>
      <c r="OTV56" s="18"/>
      <c r="OTW56" s="18"/>
      <c r="OTX56" s="18"/>
      <c r="OTY56" s="18"/>
      <c r="OTZ56" s="18"/>
      <c r="OUA56" s="18"/>
      <c r="OUB56" s="18"/>
      <c r="OUC56" s="18"/>
      <c r="OUD56" s="18"/>
      <c r="OUE56" s="18"/>
      <c r="OUF56" s="18"/>
      <c r="OUG56" s="18"/>
      <c r="OUH56" s="18"/>
      <c r="OUI56" s="18"/>
      <c r="OUJ56" s="18"/>
      <c r="OUK56" s="18"/>
      <c r="OUL56" s="18"/>
      <c r="OUM56" s="18"/>
      <c r="OUN56" s="18"/>
      <c r="OUO56" s="18"/>
      <c r="OUP56" s="18"/>
      <c r="OUQ56" s="18"/>
      <c r="OUR56" s="18"/>
      <c r="OUS56" s="18"/>
      <c r="OUT56" s="18"/>
      <c r="OUU56" s="18"/>
      <c r="OUV56" s="18"/>
      <c r="OUW56" s="18"/>
      <c r="OUX56" s="18"/>
      <c r="OUY56" s="18"/>
      <c r="OUZ56" s="18"/>
      <c r="OVA56" s="18"/>
      <c r="OVB56" s="18"/>
      <c r="OVC56" s="18"/>
      <c r="OVD56" s="18"/>
      <c r="OVE56" s="18"/>
      <c r="OVF56" s="18"/>
      <c r="OVG56" s="18"/>
      <c r="OVH56" s="18"/>
      <c r="OVI56" s="18"/>
      <c r="OVJ56" s="18"/>
      <c r="OVK56" s="18"/>
      <c r="OVL56" s="18"/>
      <c r="OVM56" s="18"/>
      <c r="OVN56" s="18"/>
      <c r="OVO56" s="18"/>
      <c r="OVP56" s="18"/>
      <c r="OVQ56" s="18"/>
      <c r="OVR56" s="18"/>
      <c r="OVS56" s="18"/>
      <c r="OVT56" s="18"/>
      <c r="OVU56" s="18"/>
      <c r="OVV56" s="18"/>
      <c r="OVW56" s="18"/>
      <c r="OVX56" s="18"/>
      <c r="OVY56" s="18"/>
      <c r="OVZ56" s="18"/>
      <c r="OWA56" s="18"/>
      <c r="OWB56" s="18"/>
      <c r="OWC56" s="18"/>
      <c r="OWD56" s="18"/>
      <c r="OWE56" s="18"/>
      <c r="OWF56" s="18"/>
      <c r="OWG56" s="18"/>
      <c r="OWH56" s="18"/>
      <c r="OWI56" s="18"/>
      <c r="OWJ56" s="18"/>
      <c r="OWK56" s="18"/>
      <c r="OWL56" s="18"/>
      <c r="OWM56" s="18"/>
      <c r="OWN56" s="18"/>
      <c r="OWO56" s="18"/>
      <c r="OWP56" s="18"/>
      <c r="OWQ56" s="18"/>
      <c r="OWR56" s="18"/>
      <c r="OWS56" s="18"/>
      <c r="OWT56" s="18"/>
      <c r="OWU56" s="18"/>
      <c r="OWV56" s="18"/>
      <c r="OWW56" s="18"/>
      <c r="OWX56" s="18"/>
      <c r="OWY56" s="18"/>
      <c r="OWZ56" s="18"/>
      <c r="OXA56" s="18"/>
      <c r="OXB56" s="18"/>
      <c r="OXC56" s="18"/>
      <c r="OXD56" s="18"/>
      <c r="OXE56" s="18"/>
      <c r="OXF56" s="18"/>
      <c r="OXG56" s="18"/>
      <c r="OXH56" s="18"/>
      <c r="OXI56" s="18"/>
      <c r="OXJ56" s="18"/>
      <c r="OXK56" s="18"/>
      <c r="OXL56" s="18"/>
      <c r="OXM56" s="18"/>
      <c r="OXN56" s="18"/>
      <c r="OXO56" s="18"/>
      <c r="OXP56" s="18"/>
      <c r="OXQ56" s="18"/>
      <c r="OXR56" s="18"/>
      <c r="OXS56" s="18"/>
      <c r="OXT56" s="18"/>
      <c r="OXU56" s="18"/>
      <c r="OXV56" s="18"/>
      <c r="OXW56" s="18"/>
      <c r="OXX56" s="18"/>
      <c r="OXY56" s="18"/>
      <c r="OXZ56" s="18"/>
      <c r="OYA56" s="18"/>
      <c r="OYB56" s="18"/>
      <c r="OYC56" s="18"/>
      <c r="OYD56" s="18"/>
      <c r="OYE56" s="18"/>
      <c r="OYF56" s="18"/>
      <c r="OYG56" s="18"/>
      <c r="OYH56" s="18"/>
      <c r="OYI56" s="18"/>
      <c r="OYJ56" s="18"/>
      <c r="OYK56" s="18"/>
      <c r="OYL56" s="18"/>
      <c r="OYM56" s="18"/>
      <c r="OYN56" s="18"/>
      <c r="OYO56" s="18"/>
      <c r="OYP56" s="18"/>
      <c r="OYQ56" s="18"/>
      <c r="OYR56" s="18"/>
      <c r="OYS56" s="18"/>
      <c r="OYT56" s="18"/>
      <c r="OYU56" s="18"/>
      <c r="OYV56" s="18"/>
      <c r="OYW56" s="18"/>
      <c r="OYX56" s="18"/>
      <c r="OYY56" s="18"/>
      <c r="OYZ56" s="18"/>
      <c r="OZA56" s="18"/>
      <c r="OZB56" s="18"/>
      <c r="OZC56" s="18"/>
      <c r="OZD56" s="18"/>
      <c r="OZE56" s="18"/>
      <c r="OZF56" s="18"/>
      <c r="OZG56" s="18"/>
      <c r="OZH56" s="18"/>
      <c r="OZI56" s="18"/>
      <c r="OZJ56" s="18"/>
      <c r="OZK56" s="18"/>
      <c r="OZL56" s="18"/>
      <c r="OZM56" s="18"/>
      <c r="OZN56" s="18"/>
      <c r="OZO56" s="18"/>
      <c r="OZP56" s="18"/>
      <c r="OZQ56" s="18"/>
      <c r="OZR56" s="18"/>
      <c r="OZS56" s="18"/>
      <c r="OZT56" s="18"/>
      <c r="OZU56" s="18"/>
      <c r="OZV56" s="18"/>
      <c r="OZW56" s="18"/>
      <c r="OZX56" s="18"/>
      <c r="OZY56" s="18"/>
      <c r="OZZ56" s="18"/>
      <c r="PAA56" s="18"/>
      <c r="PAB56" s="18"/>
      <c r="PAC56" s="18"/>
      <c r="PAD56" s="18"/>
      <c r="PAE56" s="18"/>
      <c r="PAF56" s="18"/>
      <c r="PAG56" s="18"/>
      <c r="PAH56" s="18"/>
      <c r="PAI56" s="18"/>
      <c r="PAJ56" s="18"/>
      <c r="PAK56" s="18"/>
      <c r="PAL56" s="18"/>
      <c r="PAM56" s="18"/>
      <c r="PAN56" s="18"/>
      <c r="PAO56" s="18"/>
      <c r="PAP56" s="18"/>
      <c r="PAQ56" s="18"/>
      <c r="PAR56" s="18"/>
      <c r="PAS56" s="18"/>
      <c r="PAT56" s="18"/>
      <c r="PAU56" s="18"/>
      <c r="PAV56" s="18"/>
      <c r="PAW56" s="18"/>
      <c r="PAX56" s="18"/>
      <c r="PAY56" s="18"/>
      <c r="PAZ56" s="18"/>
      <c r="PBA56" s="18"/>
      <c r="PBB56" s="18"/>
      <c r="PBC56" s="18"/>
      <c r="PBD56" s="18"/>
      <c r="PBE56" s="18"/>
      <c r="PBF56" s="18"/>
      <c r="PBG56" s="18"/>
      <c r="PBH56" s="18"/>
      <c r="PBI56" s="18"/>
      <c r="PBJ56" s="18"/>
      <c r="PBK56" s="18"/>
      <c r="PBL56" s="18"/>
      <c r="PBM56" s="18"/>
      <c r="PBN56" s="18"/>
      <c r="PBO56" s="18"/>
      <c r="PBP56" s="18"/>
      <c r="PBQ56" s="18"/>
      <c r="PBR56" s="18"/>
      <c r="PBS56" s="18"/>
      <c r="PBT56" s="18"/>
      <c r="PBU56" s="18"/>
      <c r="PBV56" s="18"/>
      <c r="PBW56" s="18"/>
      <c r="PBX56" s="18"/>
      <c r="PBY56" s="18"/>
      <c r="PBZ56" s="18"/>
      <c r="PCA56" s="18"/>
      <c r="PCB56" s="18"/>
      <c r="PCC56" s="18"/>
      <c r="PCD56" s="18"/>
      <c r="PCE56" s="18"/>
      <c r="PCF56" s="18"/>
      <c r="PCG56" s="18"/>
      <c r="PCH56" s="18"/>
      <c r="PCI56" s="18"/>
      <c r="PCJ56" s="18"/>
      <c r="PCK56" s="18"/>
      <c r="PCL56" s="18"/>
      <c r="PCM56" s="18"/>
      <c r="PCN56" s="18"/>
      <c r="PCO56" s="18"/>
      <c r="PCP56" s="18"/>
      <c r="PCQ56" s="18"/>
      <c r="PCR56" s="18"/>
      <c r="PCS56" s="18"/>
      <c r="PCT56" s="18"/>
      <c r="PCU56" s="18"/>
      <c r="PCV56" s="18"/>
      <c r="PCW56" s="18"/>
      <c r="PCX56" s="18"/>
      <c r="PCY56" s="18"/>
      <c r="PCZ56" s="18"/>
      <c r="PDA56" s="18"/>
      <c r="PDB56" s="18"/>
      <c r="PDC56" s="18"/>
      <c r="PDD56" s="18"/>
      <c r="PDE56" s="18"/>
      <c r="PDF56" s="18"/>
      <c r="PDG56" s="18"/>
      <c r="PDH56" s="18"/>
      <c r="PDI56" s="18"/>
      <c r="PDJ56" s="18"/>
      <c r="PDK56" s="18"/>
      <c r="PDL56" s="18"/>
      <c r="PDM56" s="18"/>
      <c r="PDN56" s="18"/>
      <c r="PDO56" s="18"/>
      <c r="PDP56" s="18"/>
      <c r="PDQ56" s="18"/>
      <c r="PDR56" s="18"/>
      <c r="PDS56" s="18"/>
      <c r="PDT56" s="18"/>
      <c r="PDU56" s="18"/>
      <c r="PDV56" s="18"/>
      <c r="PDW56" s="18"/>
      <c r="PDX56" s="18"/>
      <c r="PDY56" s="18"/>
      <c r="PDZ56" s="18"/>
      <c r="PEA56" s="18"/>
      <c r="PEB56" s="18"/>
      <c r="PEC56" s="18"/>
      <c r="PED56" s="18"/>
      <c r="PEE56" s="18"/>
      <c r="PEF56" s="18"/>
      <c r="PEG56" s="18"/>
      <c r="PEH56" s="18"/>
      <c r="PEI56" s="18"/>
      <c r="PEJ56" s="18"/>
      <c r="PEK56" s="18"/>
      <c r="PEL56" s="18"/>
      <c r="PEM56" s="18"/>
      <c r="PEN56" s="18"/>
      <c r="PEO56" s="18"/>
      <c r="PEP56" s="18"/>
      <c r="PEQ56" s="18"/>
      <c r="PER56" s="18"/>
      <c r="PES56" s="18"/>
      <c r="PET56" s="18"/>
      <c r="PEU56" s="18"/>
      <c r="PEV56" s="18"/>
      <c r="PEW56" s="18"/>
      <c r="PEX56" s="18"/>
      <c r="PEY56" s="18"/>
      <c r="PEZ56" s="18"/>
      <c r="PFA56" s="18"/>
      <c r="PFB56" s="18"/>
      <c r="PFC56" s="18"/>
      <c r="PFD56" s="18"/>
      <c r="PFE56" s="18"/>
      <c r="PFF56" s="18"/>
      <c r="PFG56" s="18"/>
      <c r="PFH56" s="18"/>
      <c r="PFI56" s="18"/>
      <c r="PFJ56" s="18"/>
      <c r="PFK56" s="18"/>
      <c r="PFL56" s="18"/>
      <c r="PFM56" s="18"/>
      <c r="PFN56" s="18"/>
      <c r="PFO56" s="18"/>
      <c r="PFP56" s="18"/>
      <c r="PFQ56" s="18"/>
      <c r="PFR56" s="18"/>
      <c r="PFS56" s="18"/>
      <c r="PFT56" s="18"/>
      <c r="PFU56" s="18"/>
      <c r="PFV56" s="18"/>
      <c r="PFW56" s="18"/>
      <c r="PFX56" s="18"/>
      <c r="PFY56" s="18"/>
      <c r="PFZ56" s="18"/>
      <c r="PGA56" s="18"/>
      <c r="PGB56" s="18"/>
      <c r="PGC56" s="18"/>
      <c r="PGD56" s="18"/>
      <c r="PGE56" s="18"/>
      <c r="PGF56" s="18"/>
      <c r="PGG56" s="18"/>
      <c r="PGH56" s="18"/>
      <c r="PGI56" s="18"/>
      <c r="PGJ56" s="18"/>
      <c r="PGK56" s="18"/>
      <c r="PGL56" s="18"/>
      <c r="PGM56" s="18"/>
      <c r="PGN56" s="18"/>
      <c r="PGO56" s="18"/>
      <c r="PGP56" s="18"/>
      <c r="PGQ56" s="18"/>
      <c r="PGR56" s="18"/>
      <c r="PGS56" s="18"/>
      <c r="PGT56" s="18"/>
      <c r="PGU56" s="18"/>
      <c r="PGV56" s="18"/>
      <c r="PGW56" s="18"/>
      <c r="PGX56" s="18"/>
      <c r="PGY56" s="18"/>
      <c r="PGZ56" s="18"/>
      <c r="PHA56" s="18"/>
      <c r="PHB56" s="18"/>
      <c r="PHC56" s="18"/>
      <c r="PHD56" s="18"/>
      <c r="PHE56" s="18"/>
      <c r="PHF56" s="18"/>
      <c r="PHG56" s="18"/>
      <c r="PHH56" s="18"/>
      <c r="PHI56" s="18"/>
      <c r="PHJ56" s="18"/>
      <c r="PHK56" s="18"/>
      <c r="PHL56" s="18"/>
      <c r="PHM56" s="18"/>
      <c r="PHN56" s="18"/>
      <c r="PHO56" s="18"/>
      <c r="PHP56" s="18"/>
      <c r="PHQ56" s="18"/>
      <c r="PHR56" s="18"/>
      <c r="PHS56" s="18"/>
      <c r="PHT56" s="18"/>
      <c r="PHU56" s="18"/>
      <c r="PHV56" s="18"/>
      <c r="PHW56" s="18"/>
      <c r="PHX56" s="18"/>
      <c r="PHY56" s="18"/>
      <c r="PHZ56" s="18"/>
      <c r="PIA56" s="18"/>
      <c r="PIB56" s="18"/>
      <c r="PIC56" s="18"/>
      <c r="PID56" s="18"/>
      <c r="PIE56" s="18"/>
      <c r="PIF56" s="18"/>
      <c r="PIG56" s="18"/>
      <c r="PIH56" s="18"/>
      <c r="PII56" s="18"/>
      <c r="PIJ56" s="18"/>
      <c r="PIK56" s="18"/>
      <c r="PIL56" s="18"/>
      <c r="PIM56" s="18"/>
      <c r="PIN56" s="18"/>
      <c r="PIO56" s="18"/>
      <c r="PIP56" s="18"/>
      <c r="PIQ56" s="18"/>
      <c r="PIR56" s="18"/>
      <c r="PIS56" s="18"/>
      <c r="PIT56" s="18"/>
      <c r="PIU56" s="18"/>
      <c r="PIV56" s="18"/>
      <c r="PIW56" s="18"/>
      <c r="PIX56" s="18"/>
      <c r="PIY56" s="18"/>
      <c r="PIZ56" s="18"/>
      <c r="PJA56" s="18"/>
      <c r="PJB56" s="18"/>
      <c r="PJC56" s="18"/>
      <c r="PJD56" s="18"/>
      <c r="PJE56" s="18"/>
      <c r="PJF56" s="18"/>
      <c r="PJG56" s="18"/>
      <c r="PJH56" s="18"/>
      <c r="PJI56" s="18"/>
      <c r="PJJ56" s="18"/>
      <c r="PJK56" s="18"/>
      <c r="PJL56" s="18"/>
      <c r="PJM56" s="18"/>
      <c r="PJN56" s="18"/>
      <c r="PJO56" s="18"/>
      <c r="PJP56" s="18"/>
      <c r="PJQ56" s="18"/>
      <c r="PJR56" s="18"/>
      <c r="PJS56" s="18"/>
      <c r="PJT56" s="18"/>
      <c r="PJU56" s="18"/>
      <c r="PJV56" s="18"/>
      <c r="PJW56" s="18"/>
      <c r="PJX56" s="18"/>
      <c r="PJY56" s="18"/>
      <c r="PJZ56" s="18"/>
      <c r="PKA56" s="18"/>
      <c r="PKB56" s="18"/>
      <c r="PKC56" s="18"/>
      <c r="PKD56" s="18"/>
      <c r="PKE56" s="18"/>
      <c r="PKF56" s="18"/>
      <c r="PKG56" s="18"/>
      <c r="PKH56" s="18"/>
      <c r="PKI56" s="18"/>
      <c r="PKJ56" s="18"/>
      <c r="PKK56" s="18"/>
      <c r="PKL56" s="18"/>
      <c r="PKM56" s="18"/>
      <c r="PKN56" s="18"/>
      <c r="PKO56" s="18"/>
      <c r="PKP56" s="18"/>
      <c r="PKQ56" s="18"/>
      <c r="PKR56" s="18"/>
      <c r="PKS56" s="18"/>
      <c r="PKT56" s="18"/>
      <c r="PKU56" s="18"/>
      <c r="PKV56" s="18"/>
      <c r="PKW56" s="18"/>
      <c r="PKX56" s="18"/>
      <c r="PKY56" s="18"/>
      <c r="PKZ56" s="18"/>
      <c r="PLA56" s="18"/>
      <c r="PLB56" s="18"/>
      <c r="PLC56" s="18"/>
      <c r="PLD56" s="18"/>
      <c r="PLE56" s="18"/>
      <c r="PLF56" s="18"/>
      <c r="PLG56" s="18"/>
      <c r="PLH56" s="18"/>
      <c r="PLI56" s="18"/>
      <c r="PLJ56" s="18"/>
      <c r="PLK56" s="18"/>
      <c r="PLL56" s="18"/>
      <c r="PLM56" s="18"/>
      <c r="PLN56" s="18"/>
      <c r="PLO56" s="18"/>
      <c r="PLP56" s="18"/>
      <c r="PLQ56" s="18"/>
      <c r="PLR56" s="18"/>
      <c r="PLS56" s="18"/>
      <c r="PLT56" s="18"/>
      <c r="PLU56" s="18"/>
      <c r="PLV56" s="18"/>
      <c r="PLW56" s="18"/>
      <c r="PLX56" s="18"/>
      <c r="PLY56" s="18"/>
      <c r="PLZ56" s="18"/>
      <c r="PMA56" s="18"/>
      <c r="PMB56" s="18"/>
      <c r="PMC56" s="18"/>
      <c r="PMD56" s="18"/>
      <c r="PME56" s="18"/>
      <c r="PMF56" s="18"/>
      <c r="PMG56" s="18"/>
      <c r="PMH56" s="18"/>
      <c r="PMI56" s="18"/>
      <c r="PMJ56" s="18"/>
      <c r="PMK56" s="18"/>
      <c r="PML56" s="18"/>
      <c r="PMM56" s="18"/>
      <c r="PMN56" s="18"/>
      <c r="PMO56" s="18"/>
      <c r="PMP56" s="18"/>
      <c r="PMQ56" s="18"/>
      <c r="PMR56" s="18"/>
      <c r="PMS56" s="18"/>
      <c r="PMT56" s="18"/>
      <c r="PMU56" s="18"/>
      <c r="PMV56" s="18"/>
      <c r="PMW56" s="18"/>
      <c r="PMX56" s="18"/>
      <c r="PMY56" s="18"/>
      <c r="PMZ56" s="18"/>
      <c r="PNA56" s="18"/>
      <c r="PNB56" s="18"/>
      <c r="PNC56" s="18"/>
      <c r="PND56" s="18"/>
      <c r="PNE56" s="18"/>
      <c r="PNF56" s="18"/>
      <c r="PNG56" s="18"/>
      <c r="PNH56" s="18"/>
      <c r="PNI56" s="18"/>
      <c r="PNJ56" s="18"/>
      <c r="PNK56" s="18"/>
      <c r="PNL56" s="18"/>
      <c r="PNM56" s="18"/>
      <c r="PNN56" s="18"/>
      <c r="PNO56" s="18"/>
      <c r="PNP56" s="18"/>
      <c r="PNQ56" s="18"/>
      <c r="PNR56" s="18"/>
      <c r="PNS56" s="18"/>
      <c r="PNT56" s="18"/>
      <c r="PNU56" s="18"/>
      <c r="PNV56" s="18"/>
      <c r="PNW56" s="18"/>
      <c r="PNX56" s="18"/>
      <c r="PNY56" s="18"/>
      <c r="PNZ56" s="18"/>
      <c r="POA56" s="18"/>
      <c r="POB56" s="18"/>
      <c r="POC56" s="18"/>
      <c r="POD56" s="18"/>
      <c r="POE56" s="18"/>
      <c r="POF56" s="18"/>
      <c r="POG56" s="18"/>
      <c r="POH56" s="18"/>
      <c r="POI56" s="18"/>
      <c r="POJ56" s="18"/>
      <c r="POK56" s="18"/>
      <c r="POL56" s="18"/>
      <c r="POM56" s="18"/>
      <c r="PON56" s="18"/>
      <c r="POO56" s="18"/>
      <c r="POP56" s="18"/>
      <c r="POQ56" s="18"/>
      <c r="POR56" s="18"/>
      <c r="POS56" s="18"/>
      <c r="POT56" s="18"/>
      <c r="POU56" s="18"/>
      <c r="POV56" s="18"/>
      <c r="POW56" s="18"/>
      <c r="POX56" s="18"/>
      <c r="POY56" s="18"/>
      <c r="POZ56" s="18"/>
      <c r="PPA56" s="18"/>
      <c r="PPB56" s="18"/>
      <c r="PPC56" s="18"/>
      <c r="PPD56" s="18"/>
      <c r="PPE56" s="18"/>
      <c r="PPF56" s="18"/>
      <c r="PPG56" s="18"/>
      <c r="PPH56" s="18"/>
      <c r="PPI56" s="18"/>
      <c r="PPJ56" s="18"/>
      <c r="PPK56" s="18"/>
      <c r="PPL56" s="18"/>
      <c r="PPM56" s="18"/>
      <c r="PPN56" s="18"/>
      <c r="PPO56" s="18"/>
      <c r="PPP56" s="18"/>
      <c r="PPQ56" s="18"/>
      <c r="PPR56" s="18"/>
      <c r="PPS56" s="18"/>
      <c r="PPT56" s="18"/>
      <c r="PPU56" s="18"/>
      <c r="PPV56" s="18"/>
      <c r="PPW56" s="18"/>
      <c r="PPX56" s="18"/>
      <c r="PPY56" s="18"/>
      <c r="PPZ56" s="18"/>
      <c r="PQA56" s="18"/>
      <c r="PQB56" s="18"/>
      <c r="PQC56" s="18"/>
      <c r="PQD56" s="18"/>
      <c r="PQE56" s="18"/>
      <c r="PQF56" s="18"/>
      <c r="PQG56" s="18"/>
      <c r="PQH56" s="18"/>
      <c r="PQI56" s="18"/>
      <c r="PQJ56" s="18"/>
      <c r="PQK56" s="18"/>
      <c r="PQL56" s="18"/>
      <c r="PQM56" s="18"/>
      <c r="PQN56" s="18"/>
      <c r="PQO56" s="18"/>
      <c r="PQP56" s="18"/>
      <c r="PQQ56" s="18"/>
      <c r="PQR56" s="18"/>
      <c r="PQS56" s="18"/>
      <c r="PQT56" s="18"/>
      <c r="PQU56" s="18"/>
      <c r="PQV56" s="18"/>
      <c r="PQW56" s="18"/>
      <c r="PQX56" s="18"/>
      <c r="PQY56" s="18"/>
      <c r="PQZ56" s="18"/>
      <c r="PRA56" s="18"/>
      <c r="PRB56" s="18"/>
      <c r="PRC56" s="18"/>
      <c r="PRD56" s="18"/>
      <c r="PRE56" s="18"/>
      <c r="PRF56" s="18"/>
      <c r="PRG56" s="18"/>
      <c r="PRH56" s="18"/>
      <c r="PRI56" s="18"/>
      <c r="PRJ56" s="18"/>
      <c r="PRK56" s="18"/>
      <c r="PRL56" s="18"/>
      <c r="PRM56" s="18"/>
      <c r="PRN56" s="18"/>
      <c r="PRO56" s="18"/>
      <c r="PRP56" s="18"/>
      <c r="PRQ56" s="18"/>
      <c r="PRR56" s="18"/>
      <c r="PRS56" s="18"/>
      <c r="PRT56" s="18"/>
      <c r="PRU56" s="18"/>
      <c r="PRV56" s="18"/>
      <c r="PRW56" s="18"/>
      <c r="PRX56" s="18"/>
      <c r="PRY56" s="18"/>
      <c r="PRZ56" s="18"/>
      <c r="PSA56" s="18"/>
      <c r="PSB56" s="18"/>
      <c r="PSC56" s="18"/>
      <c r="PSD56" s="18"/>
      <c r="PSE56" s="18"/>
      <c r="PSF56" s="18"/>
      <c r="PSG56" s="18"/>
      <c r="PSH56" s="18"/>
      <c r="PSI56" s="18"/>
      <c r="PSJ56" s="18"/>
      <c r="PSK56" s="18"/>
      <c r="PSL56" s="18"/>
      <c r="PSM56" s="18"/>
      <c r="PSN56" s="18"/>
      <c r="PSO56" s="18"/>
      <c r="PSP56" s="18"/>
      <c r="PSQ56" s="18"/>
      <c r="PSR56" s="18"/>
      <c r="PSS56" s="18"/>
      <c r="PST56" s="18"/>
      <c r="PSU56" s="18"/>
      <c r="PSV56" s="18"/>
      <c r="PSW56" s="18"/>
      <c r="PSX56" s="18"/>
      <c r="PSY56" s="18"/>
      <c r="PSZ56" s="18"/>
      <c r="PTA56" s="18"/>
      <c r="PTB56" s="18"/>
      <c r="PTC56" s="18"/>
      <c r="PTD56" s="18"/>
      <c r="PTE56" s="18"/>
      <c r="PTF56" s="18"/>
      <c r="PTG56" s="18"/>
      <c r="PTH56" s="18"/>
      <c r="PTI56" s="18"/>
      <c r="PTJ56" s="18"/>
      <c r="PTK56" s="18"/>
      <c r="PTL56" s="18"/>
      <c r="PTM56" s="18"/>
      <c r="PTN56" s="18"/>
      <c r="PTO56" s="18"/>
      <c r="PTP56" s="18"/>
      <c r="PTQ56" s="18"/>
      <c r="PTR56" s="18"/>
      <c r="PTS56" s="18"/>
      <c r="PTT56" s="18"/>
      <c r="PTU56" s="18"/>
      <c r="PTV56" s="18"/>
      <c r="PTW56" s="18"/>
      <c r="PTX56" s="18"/>
      <c r="PTY56" s="18"/>
      <c r="PTZ56" s="18"/>
      <c r="PUA56" s="18"/>
      <c r="PUB56" s="18"/>
      <c r="PUC56" s="18"/>
      <c r="PUD56" s="18"/>
      <c r="PUE56" s="18"/>
      <c r="PUF56" s="18"/>
      <c r="PUG56" s="18"/>
      <c r="PUH56" s="18"/>
      <c r="PUI56" s="18"/>
      <c r="PUJ56" s="18"/>
      <c r="PUK56" s="18"/>
      <c r="PUL56" s="18"/>
      <c r="PUM56" s="18"/>
      <c r="PUN56" s="18"/>
      <c r="PUO56" s="18"/>
      <c r="PUP56" s="18"/>
      <c r="PUQ56" s="18"/>
      <c r="PUR56" s="18"/>
      <c r="PUS56" s="18"/>
      <c r="PUT56" s="18"/>
      <c r="PUU56" s="18"/>
      <c r="PUV56" s="18"/>
      <c r="PUW56" s="18"/>
      <c r="PUX56" s="18"/>
      <c r="PUY56" s="18"/>
      <c r="PUZ56" s="18"/>
      <c r="PVA56" s="18"/>
      <c r="PVB56" s="18"/>
      <c r="PVC56" s="18"/>
      <c r="PVD56" s="18"/>
      <c r="PVE56" s="18"/>
      <c r="PVF56" s="18"/>
      <c r="PVG56" s="18"/>
      <c r="PVH56" s="18"/>
      <c r="PVI56" s="18"/>
      <c r="PVJ56" s="18"/>
      <c r="PVK56" s="18"/>
      <c r="PVL56" s="18"/>
      <c r="PVM56" s="18"/>
      <c r="PVN56" s="18"/>
      <c r="PVO56" s="18"/>
      <c r="PVP56" s="18"/>
      <c r="PVQ56" s="18"/>
      <c r="PVR56" s="18"/>
      <c r="PVS56" s="18"/>
      <c r="PVT56" s="18"/>
      <c r="PVU56" s="18"/>
      <c r="PVV56" s="18"/>
      <c r="PVW56" s="18"/>
      <c r="PVX56" s="18"/>
      <c r="PVY56" s="18"/>
      <c r="PVZ56" s="18"/>
      <c r="PWA56" s="18"/>
      <c r="PWB56" s="18"/>
      <c r="PWC56" s="18"/>
      <c r="PWD56" s="18"/>
      <c r="PWE56" s="18"/>
      <c r="PWF56" s="18"/>
      <c r="PWG56" s="18"/>
      <c r="PWH56" s="18"/>
      <c r="PWI56" s="18"/>
      <c r="PWJ56" s="18"/>
      <c r="PWK56" s="18"/>
      <c r="PWL56" s="18"/>
      <c r="PWM56" s="18"/>
      <c r="PWN56" s="18"/>
      <c r="PWO56" s="18"/>
      <c r="PWP56" s="18"/>
      <c r="PWQ56" s="18"/>
      <c r="PWR56" s="18"/>
      <c r="PWS56" s="18"/>
      <c r="PWT56" s="18"/>
      <c r="PWU56" s="18"/>
      <c r="PWV56" s="18"/>
      <c r="PWW56" s="18"/>
      <c r="PWX56" s="18"/>
      <c r="PWY56" s="18"/>
      <c r="PWZ56" s="18"/>
      <c r="PXA56" s="18"/>
      <c r="PXB56" s="18"/>
      <c r="PXC56" s="18"/>
      <c r="PXD56" s="18"/>
      <c r="PXE56" s="18"/>
      <c r="PXF56" s="18"/>
      <c r="PXG56" s="18"/>
      <c r="PXH56" s="18"/>
      <c r="PXI56" s="18"/>
      <c r="PXJ56" s="18"/>
      <c r="PXK56" s="18"/>
      <c r="PXL56" s="18"/>
      <c r="PXM56" s="18"/>
      <c r="PXN56" s="18"/>
      <c r="PXO56" s="18"/>
      <c r="PXP56" s="18"/>
      <c r="PXQ56" s="18"/>
      <c r="PXR56" s="18"/>
      <c r="PXS56" s="18"/>
      <c r="PXT56" s="18"/>
      <c r="PXU56" s="18"/>
      <c r="PXV56" s="18"/>
      <c r="PXW56" s="18"/>
      <c r="PXX56" s="18"/>
      <c r="PXY56" s="18"/>
      <c r="PXZ56" s="18"/>
      <c r="PYA56" s="18"/>
      <c r="PYB56" s="18"/>
      <c r="PYC56" s="18"/>
      <c r="PYD56" s="18"/>
      <c r="PYE56" s="18"/>
      <c r="PYF56" s="18"/>
      <c r="PYG56" s="18"/>
      <c r="PYH56" s="18"/>
      <c r="PYI56" s="18"/>
      <c r="PYJ56" s="18"/>
      <c r="PYK56" s="18"/>
      <c r="PYL56" s="18"/>
      <c r="PYM56" s="18"/>
      <c r="PYN56" s="18"/>
      <c r="PYO56" s="18"/>
      <c r="PYP56" s="18"/>
      <c r="PYQ56" s="18"/>
      <c r="PYR56" s="18"/>
      <c r="PYS56" s="18"/>
      <c r="PYT56" s="18"/>
      <c r="PYU56" s="18"/>
      <c r="PYV56" s="18"/>
      <c r="PYW56" s="18"/>
      <c r="PYX56" s="18"/>
      <c r="PYY56" s="18"/>
      <c r="PYZ56" s="18"/>
      <c r="PZA56" s="18"/>
      <c r="PZB56" s="18"/>
      <c r="PZC56" s="18"/>
      <c r="PZD56" s="18"/>
      <c r="PZE56" s="18"/>
      <c r="PZF56" s="18"/>
      <c r="PZG56" s="18"/>
      <c r="PZH56" s="18"/>
      <c r="PZI56" s="18"/>
      <c r="PZJ56" s="18"/>
      <c r="PZK56" s="18"/>
      <c r="PZL56" s="18"/>
      <c r="PZM56" s="18"/>
      <c r="PZN56" s="18"/>
      <c r="PZO56" s="18"/>
      <c r="PZP56" s="18"/>
      <c r="PZQ56" s="18"/>
      <c r="PZR56" s="18"/>
      <c r="PZS56" s="18"/>
      <c r="PZT56" s="18"/>
      <c r="PZU56" s="18"/>
      <c r="PZV56" s="18"/>
      <c r="PZW56" s="18"/>
      <c r="PZX56" s="18"/>
      <c r="PZY56" s="18"/>
      <c r="PZZ56" s="18"/>
      <c r="QAA56" s="18"/>
      <c r="QAB56" s="18"/>
      <c r="QAC56" s="18"/>
      <c r="QAD56" s="18"/>
      <c r="QAE56" s="18"/>
      <c r="QAF56" s="18"/>
      <c r="QAG56" s="18"/>
      <c r="QAH56" s="18"/>
      <c r="QAI56" s="18"/>
      <c r="QAJ56" s="18"/>
      <c r="QAK56" s="18"/>
      <c r="QAL56" s="18"/>
      <c r="QAM56" s="18"/>
      <c r="QAN56" s="18"/>
      <c r="QAO56" s="18"/>
      <c r="QAP56" s="18"/>
      <c r="QAQ56" s="18"/>
      <c r="QAR56" s="18"/>
      <c r="QAS56" s="18"/>
      <c r="QAT56" s="18"/>
      <c r="QAU56" s="18"/>
      <c r="QAV56" s="18"/>
      <c r="QAW56" s="18"/>
      <c r="QAX56" s="18"/>
      <c r="QAY56" s="18"/>
      <c r="QAZ56" s="18"/>
      <c r="QBA56" s="18"/>
      <c r="QBB56" s="18"/>
      <c r="QBC56" s="18"/>
      <c r="QBD56" s="18"/>
      <c r="QBE56" s="18"/>
      <c r="QBF56" s="18"/>
      <c r="QBG56" s="18"/>
      <c r="QBH56" s="18"/>
      <c r="QBI56" s="18"/>
      <c r="QBJ56" s="18"/>
      <c r="QBK56" s="18"/>
      <c r="QBL56" s="18"/>
      <c r="QBM56" s="18"/>
      <c r="QBN56" s="18"/>
      <c r="QBO56" s="18"/>
      <c r="QBP56" s="18"/>
      <c r="QBQ56" s="18"/>
      <c r="QBR56" s="18"/>
      <c r="QBS56" s="18"/>
      <c r="QBT56" s="18"/>
      <c r="QBU56" s="18"/>
      <c r="QBV56" s="18"/>
      <c r="QBW56" s="18"/>
      <c r="QBX56" s="18"/>
      <c r="QBY56" s="18"/>
      <c r="QBZ56" s="18"/>
      <c r="QCA56" s="18"/>
      <c r="QCB56" s="18"/>
      <c r="QCC56" s="18"/>
      <c r="QCD56" s="18"/>
      <c r="QCE56" s="18"/>
      <c r="QCF56" s="18"/>
      <c r="QCG56" s="18"/>
      <c r="QCH56" s="18"/>
      <c r="QCI56" s="18"/>
      <c r="QCJ56" s="18"/>
      <c r="QCK56" s="18"/>
      <c r="QCL56" s="18"/>
      <c r="QCM56" s="18"/>
      <c r="QCN56" s="18"/>
      <c r="QCO56" s="18"/>
      <c r="QCP56" s="18"/>
      <c r="QCQ56" s="18"/>
      <c r="QCR56" s="18"/>
      <c r="QCS56" s="18"/>
      <c r="QCT56" s="18"/>
      <c r="QCU56" s="18"/>
      <c r="QCV56" s="18"/>
      <c r="QCW56" s="18"/>
      <c r="QCX56" s="18"/>
      <c r="QCY56" s="18"/>
      <c r="QCZ56" s="18"/>
      <c r="QDA56" s="18"/>
      <c r="QDB56" s="18"/>
      <c r="QDC56" s="18"/>
      <c r="QDD56" s="18"/>
      <c r="QDE56" s="18"/>
      <c r="QDF56" s="18"/>
      <c r="QDG56" s="18"/>
      <c r="QDH56" s="18"/>
      <c r="QDI56" s="18"/>
      <c r="QDJ56" s="18"/>
      <c r="QDK56" s="18"/>
      <c r="QDL56" s="18"/>
      <c r="QDM56" s="18"/>
      <c r="QDN56" s="18"/>
      <c r="QDO56" s="18"/>
      <c r="QDP56" s="18"/>
      <c r="QDQ56" s="18"/>
      <c r="QDR56" s="18"/>
      <c r="QDS56" s="18"/>
      <c r="QDT56" s="18"/>
      <c r="QDU56" s="18"/>
      <c r="QDV56" s="18"/>
      <c r="QDW56" s="18"/>
      <c r="QDX56" s="18"/>
      <c r="QDY56" s="18"/>
      <c r="QDZ56" s="18"/>
      <c r="QEA56" s="18"/>
      <c r="QEB56" s="18"/>
      <c r="QEC56" s="18"/>
      <c r="QED56" s="18"/>
      <c r="QEE56" s="18"/>
      <c r="QEF56" s="18"/>
      <c r="QEG56" s="18"/>
      <c r="QEH56" s="18"/>
      <c r="QEI56" s="18"/>
      <c r="QEJ56" s="18"/>
      <c r="QEK56" s="18"/>
      <c r="QEL56" s="18"/>
      <c r="QEM56" s="18"/>
      <c r="QEN56" s="18"/>
      <c r="QEO56" s="18"/>
      <c r="QEP56" s="18"/>
      <c r="QEQ56" s="18"/>
      <c r="QER56" s="18"/>
      <c r="QES56" s="18"/>
      <c r="QET56" s="18"/>
      <c r="QEU56" s="18"/>
      <c r="QEV56" s="18"/>
      <c r="QEW56" s="18"/>
      <c r="QEX56" s="18"/>
      <c r="QEY56" s="18"/>
      <c r="QEZ56" s="18"/>
      <c r="QFA56" s="18"/>
      <c r="QFB56" s="18"/>
      <c r="QFC56" s="18"/>
      <c r="QFD56" s="18"/>
      <c r="QFE56" s="18"/>
      <c r="QFF56" s="18"/>
      <c r="QFG56" s="18"/>
      <c r="QFH56" s="18"/>
      <c r="QFI56" s="18"/>
      <c r="QFJ56" s="18"/>
      <c r="QFK56" s="18"/>
      <c r="QFL56" s="18"/>
      <c r="QFM56" s="18"/>
      <c r="QFN56" s="18"/>
      <c r="QFO56" s="18"/>
      <c r="QFP56" s="18"/>
      <c r="QFQ56" s="18"/>
      <c r="QFR56" s="18"/>
      <c r="QFS56" s="18"/>
      <c r="QFT56" s="18"/>
      <c r="QFU56" s="18"/>
      <c r="QFV56" s="18"/>
      <c r="QFW56" s="18"/>
      <c r="QFX56" s="18"/>
      <c r="QFY56" s="18"/>
      <c r="QFZ56" s="18"/>
      <c r="QGA56" s="18"/>
      <c r="QGB56" s="18"/>
      <c r="QGC56" s="18"/>
      <c r="QGD56" s="18"/>
      <c r="QGE56" s="18"/>
      <c r="QGF56" s="18"/>
      <c r="QGG56" s="18"/>
      <c r="QGH56" s="18"/>
      <c r="QGI56" s="18"/>
      <c r="QGJ56" s="18"/>
      <c r="QGK56" s="18"/>
      <c r="QGL56" s="18"/>
      <c r="QGM56" s="18"/>
      <c r="QGN56" s="18"/>
      <c r="QGO56" s="18"/>
      <c r="QGP56" s="18"/>
      <c r="QGQ56" s="18"/>
      <c r="QGR56" s="18"/>
      <c r="QGS56" s="18"/>
      <c r="QGT56" s="18"/>
      <c r="QGU56" s="18"/>
      <c r="QGV56" s="18"/>
      <c r="QGW56" s="18"/>
      <c r="QGX56" s="18"/>
      <c r="QGY56" s="18"/>
      <c r="QGZ56" s="18"/>
      <c r="QHA56" s="18"/>
      <c r="QHB56" s="18"/>
      <c r="QHC56" s="18"/>
      <c r="QHD56" s="18"/>
      <c r="QHE56" s="18"/>
      <c r="QHF56" s="18"/>
      <c r="QHG56" s="18"/>
      <c r="QHH56" s="18"/>
      <c r="QHI56" s="18"/>
      <c r="QHJ56" s="18"/>
      <c r="QHK56" s="18"/>
      <c r="QHL56" s="18"/>
      <c r="QHM56" s="18"/>
      <c r="QHN56" s="18"/>
      <c r="QHO56" s="18"/>
      <c r="QHP56" s="18"/>
      <c r="QHQ56" s="18"/>
      <c r="QHR56" s="18"/>
      <c r="QHS56" s="18"/>
      <c r="QHT56" s="18"/>
      <c r="QHU56" s="18"/>
      <c r="QHV56" s="18"/>
      <c r="QHW56" s="18"/>
      <c r="QHX56" s="18"/>
      <c r="QHY56" s="18"/>
      <c r="QHZ56" s="18"/>
      <c r="QIA56" s="18"/>
      <c r="QIB56" s="18"/>
      <c r="QIC56" s="18"/>
      <c r="QID56" s="18"/>
      <c r="QIE56" s="18"/>
      <c r="QIF56" s="18"/>
      <c r="QIG56" s="18"/>
      <c r="QIH56" s="18"/>
      <c r="QII56" s="18"/>
      <c r="QIJ56" s="18"/>
      <c r="QIK56" s="18"/>
      <c r="QIL56" s="18"/>
      <c r="QIM56" s="18"/>
      <c r="QIN56" s="18"/>
      <c r="QIO56" s="18"/>
      <c r="QIP56" s="18"/>
      <c r="QIQ56" s="18"/>
      <c r="QIR56" s="18"/>
      <c r="QIS56" s="18"/>
      <c r="QIT56" s="18"/>
      <c r="QIU56" s="18"/>
      <c r="QIV56" s="18"/>
      <c r="QIW56" s="18"/>
      <c r="QIX56" s="18"/>
      <c r="QIY56" s="18"/>
      <c r="QIZ56" s="18"/>
      <c r="QJA56" s="18"/>
      <c r="QJB56" s="18"/>
      <c r="QJC56" s="18"/>
      <c r="QJD56" s="18"/>
      <c r="QJE56" s="18"/>
      <c r="QJF56" s="18"/>
      <c r="QJG56" s="18"/>
      <c r="QJH56" s="18"/>
      <c r="QJI56" s="18"/>
      <c r="QJJ56" s="18"/>
      <c r="QJK56" s="18"/>
      <c r="QJL56" s="18"/>
      <c r="QJM56" s="18"/>
      <c r="QJN56" s="18"/>
      <c r="QJO56" s="18"/>
      <c r="QJP56" s="18"/>
      <c r="QJQ56" s="18"/>
      <c r="QJR56" s="18"/>
      <c r="QJS56" s="18"/>
      <c r="QJT56" s="18"/>
      <c r="QJU56" s="18"/>
      <c r="QJV56" s="18"/>
      <c r="QJW56" s="18"/>
      <c r="QJX56" s="18"/>
      <c r="QJY56" s="18"/>
      <c r="QJZ56" s="18"/>
      <c r="QKA56" s="18"/>
      <c r="QKB56" s="18"/>
      <c r="QKC56" s="18"/>
      <c r="QKD56" s="18"/>
      <c r="QKE56" s="18"/>
      <c r="QKF56" s="18"/>
      <c r="QKG56" s="18"/>
      <c r="QKH56" s="18"/>
      <c r="QKI56" s="18"/>
      <c r="QKJ56" s="18"/>
      <c r="QKK56" s="18"/>
      <c r="QKL56" s="18"/>
      <c r="QKM56" s="18"/>
      <c r="QKN56" s="18"/>
      <c r="QKO56" s="18"/>
      <c r="QKP56" s="18"/>
      <c r="QKQ56" s="18"/>
      <c r="QKR56" s="18"/>
      <c r="QKS56" s="18"/>
      <c r="QKT56" s="18"/>
      <c r="QKU56" s="18"/>
      <c r="QKV56" s="18"/>
      <c r="QKW56" s="18"/>
      <c r="QKX56" s="18"/>
      <c r="QKY56" s="18"/>
      <c r="QKZ56" s="18"/>
      <c r="QLA56" s="18"/>
      <c r="QLB56" s="18"/>
      <c r="QLC56" s="18"/>
      <c r="QLD56" s="18"/>
      <c r="QLE56" s="18"/>
      <c r="QLF56" s="18"/>
      <c r="QLG56" s="18"/>
      <c r="QLH56" s="18"/>
      <c r="QLI56" s="18"/>
      <c r="QLJ56" s="18"/>
      <c r="QLK56" s="18"/>
      <c r="QLL56" s="18"/>
      <c r="QLM56" s="18"/>
      <c r="QLN56" s="18"/>
      <c r="QLO56" s="18"/>
      <c r="QLP56" s="18"/>
      <c r="QLQ56" s="18"/>
      <c r="QLR56" s="18"/>
      <c r="QLS56" s="18"/>
      <c r="QLT56" s="18"/>
      <c r="QLU56" s="18"/>
      <c r="QLV56" s="18"/>
      <c r="QLW56" s="18"/>
      <c r="QLX56" s="18"/>
      <c r="QLY56" s="18"/>
      <c r="QLZ56" s="18"/>
      <c r="QMA56" s="18"/>
      <c r="QMB56" s="18"/>
      <c r="QMC56" s="18"/>
      <c r="QMD56" s="18"/>
      <c r="QME56" s="18"/>
      <c r="QMF56" s="18"/>
      <c r="QMG56" s="18"/>
      <c r="QMH56" s="18"/>
      <c r="QMI56" s="18"/>
      <c r="QMJ56" s="18"/>
      <c r="QMK56" s="18"/>
      <c r="QML56" s="18"/>
      <c r="QMM56" s="18"/>
      <c r="QMN56" s="18"/>
      <c r="QMO56" s="18"/>
      <c r="QMP56" s="18"/>
      <c r="QMQ56" s="18"/>
      <c r="QMR56" s="18"/>
      <c r="QMS56" s="18"/>
      <c r="QMT56" s="18"/>
      <c r="QMU56" s="18"/>
      <c r="QMV56" s="18"/>
      <c r="QMW56" s="18"/>
      <c r="QMX56" s="18"/>
      <c r="QMY56" s="18"/>
      <c r="QMZ56" s="18"/>
      <c r="QNA56" s="18"/>
      <c r="QNB56" s="18"/>
      <c r="QNC56" s="18"/>
      <c r="QND56" s="18"/>
      <c r="QNE56" s="18"/>
      <c r="QNF56" s="18"/>
      <c r="QNG56" s="18"/>
      <c r="QNH56" s="18"/>
      <c r="QNI56" s="18"/>
      <c r="QNJ56" s="18"/>
      <c r="QNK56" s="18"/>
      <c r="QNL56" s="18"/>
      <c r="QNM56" s="18"/>
      <c r="QNN56" s="18"/>
      <c r="QNO56" s="18"/>
      <c r="QNP56" s="18"/>
      <c r="QNQ56" s="18"/>
      <c r="QNR56" s="18"/>
      <c r="QNS56" s="18"/>
      <c r="QNT56" s="18"/>
      <c r="QNU56" s="18"/>
      <c r="QNV56" s="18"/>
      <c r="QNW56" s="18"/>
      <c r="QNX56" s="18"/>
      <c r="QNY56" s="18"/>
      <c r="QNZ56" s="18"/>
      <c r="QOA56" s="18"/>
      <c r="QOB56" s="18"/>
      <c r="QOC56" s="18"/>
      <c r="QOD56" s="18"/>
      <c r="QOE56" s="18"/>
      <c r="QOF56" s="18"/>
      <c r="QOG56" s="18"/>
      <c r="QOH56" s="18"/>
      <c r="QOI56" s="18"/>
      <c r="QOJ56" s="18"/>
      <c r="QOK56" s="18"/>
      <c r="QOL56" s="18"/>
      <c r="QOM56" s="18"/>
      <c r="QON56" s="18"/>
      <c r="QOO56" s="18"/>
      <c r="QOP56" s="18"/>
      <c r="QOQ56" s="18"/>
      <c r="QOR56" s="18"/>
      <c r="QOS56" s="18"/>
      <c r="QOT56" s="18"/>
      <c r="QOU56" s="18"/>
      <c r="QOV56" s="18"/>
      <c r="QOW56" s="18"/>
      <c r="QOX56" s="18"/>
      <c r="QOY56" s="18"/>
      <c r="QOZ56" s="18"/>
      <c r="QPA56" s="18"/>
      <c r="QPB56" s="18"/>
      <c r="QPC56" s="18"/>
      <c r="QPD56" s="18"/>
      <c r="QPE56" s="18"/>
      <c r="QPF56" s="18"/>
      <c r="QPG56" s="18"/>
      <c r="QPH56" s="18"/>
      <c r="QPI56" s="18"/>
      <c r="QPJ56" s="18"/>
      <c r="QPK56" s="18"/>
      <c r="QPL56" s="18"/>
      <c r="QPM56" s="18"/>
      <c r="QPN56" s="18"/>
      <c r="QPO56" s="18"/>
      <c r="QPP56" s="18"/>
      <c r="QPQ56" s="18"/>
      <c r="QPR56" s="18"/>
      <c r="QPS56" s="18"/>
      <c r="QPT56" s="18"/>
      <c r="QPU56" s="18"/>
      <c r="QPV56" s="18"/>
      <c r="QPW56" s="18"/>
      <c r="QPX56" s="18"/>
      <c r="QPY56" s="18"/>
      <c r="QPZ56" s="18"/>
      <c r="QQA56" s="18"/>
      <c r="QQB56" s="18"/>
      <c r="QQC56" s="18"/>
      <c r="QQD56" s="18"/>
      <c r="QQE56" s="18"/>
      <c r="QQF56" s="18"/>
      <c r="QQG56" s="18"/>
      <c r="QQH56" s="18"/>
      <c r="QQI56" s="18"/>
      <c r="QQJ56" s="18"/>
      <c r="QQK56" s="18"/>
      <c r="QQL56" s="18"/>
      <c r="QQM56" s="18"/>
      <c r="QQN56" s="18"/>
      <c r="QQO56" s="18"/>
      <c r="QQP56" s="18"/>
      <c r="QQQ56" s="18"/>
      <c r="QQR56" s="18"/>
      <c r="QQS56" s="18"/>
      <c r="QQT56" s="18"/>
      <c r="QQU56" s="18"/>
      <c r="QQV56" s="18"/>
      <c r="QQW56" s="18"/>
      <c r="QQX56" s="18"/>
      <c r="QQY56" s="18"/>
      <c r="QQZ56" s="18"/>
      <c r="QRA56" s="18"/>
      <c r="QRB56" s="18"/>
      <c r="QRC56" s="18"/>
      <c r="QRD56" s="18"/>
      <c r="QRE56" s="18"/>
      <c r="QRF56" s="18"/>
      <c r="QRG56" s="18"/>
      <c r="QRH56" s="18"/>
      <c r="QRI56" s="18"/>
      <c r="QRJ56" s="18"/>
      <c r="QRK56" s="18"/>
      <c r="QRL56" s="18"/>
      <c r="QRM56" s="18"/>
      <c r="QRN56" s="18"/>
      <c r="QRO56" s="18"/>
      <c r="QRP56" s="18"/>
      <c r="QRQ56" s="18"/>
      <c r="QRR56" s="18"/>
      <c r="QRS56" s="18"/>
      <c r="QRT56" s="18"/>
      <c r="QRU56" s="18"/>
      <c r="QRV56" s="18"/>
      <c r="QRW56" s="18"/>
      <c r="QRX56" s="18"/>
      <c r="QRY56" s="18"/>
      <c r="QRZ56" s="18"/>
      <c r="QSA56" s="18"/>
      <c r="QSB56" s="18"/>
      <c r="QSC56" s="18"/>
      <c r="QSD56" s="18"/>
      <c r="QSE56" s="18"/>
      <c r="QSF56" s="18"/>
      <c r="QSG56" s="18"/>
      <c r="QSH56" s="18"/>
      <c r="QSI56" s="18"/>
      <c r="QSJ56" s="18"/>
      <c r="QSK56" s="18"/>
      <c r="QSL56" s="18"/>
      <c r="QSM56" s="18"/>
      <c r="QSN56" s="18"/>
      <c r="QSO56" s="18"/>
      <c r="QSP56" s="18"/>
      <c r="QSQ56" s="18"/>
      <c r="QSR56" s="18"/>
      <c r="QSS56" s="18"/>
      <c r="QST56" s="18"/>
      <c r="QSU56" s="18"/>
      <c r="QSV56" s="18"/>
      <c r="QSW56" s="18"/>
      <c r="QSX56" s="18"/>
      <c r="QSY56" s="18"/>
      <c r="QSZ56" s="18"/>
      <c r="QTA56" s="18"/>
      <c r="QTB56" s="18"/>
      <c r="QTC56" s="18"/>
      <c r="QTD56" s="18"/>
      <c r="QTE56" s="18"/>
      <c r="QTF56" s="18"/>
      <c r="QTG56" s="18"/>
      <c r="QTH56" s="18"/>
      <c r="QTI56" s="18"/>
      <c r="QTJ56" s="18"/>
      <c r="QTK56" s="18"/>
      <c r="QTL56" s="18"/>
      <c r="QTM56" s="18"/>
      <c r="QTN56" s="18"/>
      <c r="QTO56" s="18"/>
      <c r="QTP56" s="18"/>
      <c r="QTQ56" s="18"/>
      <c r="QTR56" s="18"/>
      <c r="QTS56" s="18"/>
      <c r="QTT56" s="18"/>
      <c r="QTU56" s="18"/>
      <c r="QTV56" s="18"/>
      <c r="QTW56" s="18"/>
      <c r="QTX56" s="18"/>
      <c r="QTY56" s="18"/>
      <c r="QTZ56" s="18"/>
      <c r="QUA56" s="18"/>
      <c r="QUB56" s="18"/>
      <c r="QUC56" s="18"/>
      <c r="QUD56" s="18"/>
      <c r="QUE56" s="18"/>
      <c r="QUF56" s="18"/>
      <c r="QUG56" s="18"/>
      <c r="QUH56" s="18"/>
      <c r="QUI56" s="18"/>
      <c r="QUJ56" s="18"/>
      <c r="QUK56" s="18"/>
      <c r="QUL56" s="18"/>
      <c r="QUM56" s="18"/>
      <c r="QUN56" s="18"/>
      <c r="QUO56" s="18"/>
      <c r="QUP56" s="18"/>
      <c r="QUQ56" s="18"/>
      <c r="QUR56" s="18"/>
      <c r="QUS56" s="18"/>
      <c r="QUT56" s="18"/>
      <c r="QUU56" s="18"/>
      <c r="QUV56" s="18"/>
      <c r="QUW56" s="18"/>
      <c r="QUX56" s="18"/>
      <c r="QUY56" s="18"/>
      <c r="QUZ56" s="18"/>
      <c r="QVA56" s="18"/>
      <c r="QVB56" s="18"/>
      <c r="QVC56" s="18"/>
      <c r="QVD56" s="18"/>
      <c r="QVE56" s="18"/>
      <c r="QVF56" s="18"/>
      <c r="QVG56" s="18"/>
      <c r="QVH56" s="18"/>
      <c r="QVI56" s="18"/>
      <c r="QVJ56" s="18"/>
      <c r="QVK56" s="18"/>
      <c r="QVL56" s="18"/>
      <c r="QVM56" s="18"/>
      <c r="QVN56" s="18"/>
      <c r="QVO56" s="18"/>
      <c r="QVP56" s="18"/>
      <c r="QVQ56" s="18"/>
      <c r="QVR56" s="18"/>
      <c r="QVS56" s="18"/>
      <c r="QVT56" s="18"/>
      <c r="QVU56" s="18"/>
      <c r="QVV56" s="18"/>
      <c r="QVW56" s="18"/>
      <c r="QVX56" s="18"/>
      <c r="QVY56" s="18"/>
      <c r="QVZ56" s="18"/>
      <c r="QWA56" s="18"/>
      <c r="QWB56" s="18"/>
      <c r="QWC56" s="18"/>
      <c r="QWD56" s="18"/>
      <c r="QWE56" s="18"/>
      <c r="QWF56" s="18"/>
      <c r="QWG56" s="18"/>
      <c r="QWH56" s="18"/>
      <c r="QWI56" s="18"/>
      <c r="QWJ56" s="18"/>
      <c r="QWK56" s="18"/>
      <c r="QWL56" s="18"/>
      <c r="QWM56" s="18"/>
      <c r="QWN56" s="18"/>
      <c r="QWO56" s="18"/>
      <c r="QWP56" s="18"/>
      <c r="QWQ56" s="18"/>
      <c r="QWR56" s="18"/>
      <c r="QWS56" s="18"/>
      <c r="QWT56" s="18"/>
      <c r="QWU56" s="18"/>
      <c r="QWV56" s="18"/>
      <c r="QWW56" s="18"/>
      <c r="QWX56" s="18"/>
      <c r="QWY56" s="18"/>
      <c r="QWZ56" s="18"/>
      <c r="QXA56" s="18"/>
      <c r="QXB56" s="18"/>
      <c r="QXC56" s="18"/>
      <c r="QXD56" s="18"/>
      <c r="QXE56" s="18"/>
      <c r="QXF56" s="18"/>
      <c r="QXG56" s="18"/>
      <c r="QXH56" s="18"/>
      <c r="QXI56" s="18"/>
      <c r="QXJ56" s="18"/>
      <c r="QXK56" s="18"/>
      <c r="QXL56" s="18"/>
      <c r="QXM56" s="18"/>
      <c r="QXN56" s="18"/>
      <c r="QXO56" s="18"/>
      <c r="QXP56" s="18"/>
      <c r="QXQ56" s="18"/>
      <c r="QXR56" s="18"/>
      <c r="QXS56" s="18"/>
      <c r="QXT56" s="18"/>
      <c r="QXU56" s="18"/>
      <c r="QXV56" s="18"/>
      <c r="QXW56" s="18"/>
      <c r="QXX56" s="18"/>
      <c r="QXY56" s="18"/>
      <c r="QXZ56" s="18"/>
      <c r="QYA56" s="18"/>
      <c r="QYB56" s="18"/>
      <c r="QYC56" s="18"/>
      <c r="QYD56" s="18"/>
      <c r="QYE56" s="18"/>
      <c r="QYF56" s="18"/>
      <c r="QYG56" s="18"/>
      <c r="QYH56" s="18"/>
      <c r="QYI56" s="18"/>
      <c r="QYJ56" s="18"/>
      <c r="QYK56" s="18"/>
      <c r="QYL56" s="18"/>
      <c r="QYM56" s="18"/>
      <c r="QYN56" s="18"/>
      <c r="QYO56" s="18"/>
      <c r="QYP56" s="18"/>
      <c r="QYQ56" s="18"/>
      <c r="QYR56" s="18"/>
      <c r="QYS56" s="18"/>
      <c r="QYT56" s="18"/>
      <c r="QYU56" s="18"/>
      <c r="QYV56" s="18"/>
      <c r="QYW56" s="18"/>
      <c r="QYX56" s="18"/>
      <c r="QYY56" s="18"/>
      <c r="QYZ56" s="18"/>
      <c r="QZA56" s="18"/>
      <c r="QZB56" s="18"/>
      <c r="QZC56" s="18"/>
      <c r="QZD56" s="18"/>
      <c r="QZE56" s="18"/>
      <c r="QZF56" s="18"/>
      <c r="QZG56" s="18"/>
      <c r="QZH56" s="18"/>
      <c r="QZI56" s="18"/>
      <c r="QZJ56" s="18"/>
      <c r="QZK56" s="18"/>
      <c r="QZL56" s="18"/>
      <c r="QZM56" s="18"/>
      <c r="QZN56" s="18"/>
      <c r="QZO56" s="18"/>
      <c r="QZP56" s="18"/>
      <c r="QZQ56" s="18"/>
      <c r="QZR56" s="18"/>
      <c r="QZS56" s="18"/>
      <c r="QZT56" s="18"/>
      <c r="QZU56" s="18"/>
      <c r="QZV56" s="18"/>
      <c r="QZW56" s="18"/>
      <c r="QZX56" s="18"/>
      <c r="QZY56" s="18"/>
      <c r="QZZ56" s="18"/>
      <c r="RAA56" s="18"/>
      <c r="RAB56" s="18"/>
      <c r="RAC56" s="18"/>
      <c r="RAD56" s="18"/>
      <c r="RAE56" s="18"/>
      <c r="RAF56" s="18"/>
      <c r="RAG56" s="18"/>
      <c r="RAH56" s="18"/>
      <c r="RAI56" s="18"/>
      <c r="RAJ56" s="18"/>
      <c r="RAK56" s="18"/>
      <c r="RAL56" s="18"/>
      <c r="RAM56" s="18"/>
      <c r="RAN56" s="18"/>
      <c r="RAO56" s="18"/>
      <c r="RAP56" s="18"/>
      <c r="RAQ56" s="18"/>
      <c r="RAR56" s="18"/>
      <c r="RAS56" s="18"/>
      <c r="RAT56" s="18"/>
      <c r="RAU56" s="18"/>
      <c r="RAV56" s="18"/>
      <c r="RAW56" s="18"/>
      <c r="RAX56" s="18"/>
      <c r="RAY56" s="18"/>
      <c r="RAZ56" s="18"/>
      <c r="RBA56" s="18"/>
      <c r="RBB56" s="18"/>
      <c r="RBC56" s="18"/>
      <c r="RBD56" s="18"/>
      <c r="RBE56" s="18"/>
      <c r="RBF56" s="18"/>
      <c r="RBG56" s="18"/>
      <c r="RBH56" s="18"/>
      <c r="RBI56" s="18"/>
      <c r="RBJ56" s="18"/>
      <c r="RBK56" s="18"/>
      <c r="RBL56" s="18"/>
      <c r="RBM56" s="18"/>
      <c r="RBN56" s="18"/>
      <c r="RBO56" s="18"/>
      <c r="RBP56" s="18"/>
      <c r="RBQ56" s="18"/>
      <c r="RBR56" s="18"/>
      <c r="RBS56" s="18"/>
      <c r="RBT56" s="18"/>
      <c r="RBU56" s="18"/>
      <c r="RBV56" s="18"/>
      <c r="RBW56" s="18"/>
      <c r="RBX56" s="18"/>
      <c r="RBY56" s="18"/>
      <c r="RBZ56" s="18"/>
      <c r="RCA56" s="18"/>
      <c r="RCB56" s="18"/>
      <c r="RCC56" s="18"/>
      <c r="RCD56" s="18"/>
      <c r="RCE56" s="18"/>
      <c r="RCF56" s="18"/>
      <c r="RCG56" s="18"/>
      <c r="RCH56" s="18"/>
      <c r="RCI56" s="18"/>
      <c r="RCJ56" s="18"/>
      <c r="RCK56" s="18"/>
      <c r="RCL56" s="18"/>
      <c r="RCM56" s="18"/>
      <c r="RCN56" s="18"/>
      <c r="RCO56" s="18"/>
      <c r="RCP56" s="18"/>
      <c r="RCQ56" s="18"/>
      <c r="RCR56" s="18"/>
      <c r="RCS56" s="18"/>
      <c r="RCT56" s="18"/>
      <c r="RCU56" s="18"/>
      <c r="RCV56" s="18"/>
      <c r="RCW56" s="18"/>
      <c r="RCX56" s="18"/>
      <c r="RCY56" s="18"/>
      <c r="RCZ56" s="18"/>
      <c r="RDA56" s="18"/>
      <c r="RDB56" s="18"/>
      <c r="RDC56" s="18"/>
      <c r="RDD56" s="18"/>
      <c r="RDE56" s="18"/>
      <c r="RDF56" s="18"/>
      <c r="RDG56" s="18"/>
      <c r="RDH56" s="18"/>
      <c r="RDI56" s="18"/>
      <c r="RDJ56" s="18"/>
      <c r="RDK56" s="18"/>
      <c r="RDL56" s="18"/>
      <c r="RDM56" s="18"/>
      <c r="RDN56" s="18"/>
      <c r="RDO56" s="18"/>
      <c r="RDP56" s="18"/>
      <c r="RDQ56" s="18"/>
      <c r="RDR56" s="18"/>
      <c r="RDS56" s="18"/>
      <c r="RDT56" s="18"/>
      <c r="RDU56" s="18"/>
      <c r="RDV56" s="18"/>
      <c r="RDW56" s="18"/>
      <c r="RDX56" s="18"/>
      <c r="RDY56" s="18"/>
      <c r="RDZ56" s="18"/>
      <c r="REA56" s="18"/>
      <c r="REB56" s="18"/>
      <c r="REC56" s="18"/>
      <c r="RED56" s="18"/>
      <c r="REE56" s="18"/>
      <c r="REF56" s="18"/>
      <c r="REG56" s="18"/>
      <c r="REH56" s="18"/>
      <c r="REI56" s="18"/>
      <c r="REJ56" s="18"/>
      <c r="REK56" s="18"/>
      <c r="REL56" s="18"/>
      <c r="REM56" s="18"/>
      <c r="REN56" s="18"/>
      <c r="REO56" s="18"/>
      <c r="REP56" s="18"/>
      <c r="REQ56" s="18"/>
      <c r="RER56" s="18"/>
      <c r="RES56" s="18"/>
      <c r="RET56" s="18"/>
      <c r="REU56" s="18"/>
      <c r="REV56" s="18"/>
      <c r="REW56" s="18"/>
      <c r="REX56" s="18"/>
      <c r="REY56" s="18"/>
      <c r="REZ56" s="18"/>
      <c r="RFA56" s="18"/>
      <c r="RFB56" s="18"/>
      <c r="RFC56" s="18"/>
      <c r="RFD56" s="18"/>
      <c r="RFE56" s="18"/>
      <c r="RFF56" s="18"/>
      <c r="RFG56" s="18"/>
      <c r="RFH56" s="18"/>
      <c r="RFI56" s="18"/>
      <c r="RFJ56" s="18"/>
      <c r="RFK56" s="18"/>
      <c r="RFL56" s="18"/>
      <c r="RFM56" s="18"/>
      <c r="RFN56" s="18"/>
      <c r="RFO56" s="18"/>
      <c r="RFP56" s="18"/>
      <c r="RFQ56" s="18"/>
      <c r="RFR56" s="18"/>
      <c r="RFS56" s="18"/>
      <c r="RFT56" s="18"/>
      <c r="RFU56" s="18"/>
      <c r="RFV56" s="18"/>
      <c r="RFW56" s="18"/>
      <c r="RFX56" s="18"/>
      <c r="RFY56" s="18"/>
      <c r="RFZ56" s="18"/>
      <c r="RGA56" s="18"/>
      <c r="RGB56" s="18"/>
      <c r="RGC56" s="18"/>
      <c r="RGD56" s="18"/>
      <c r="RGE56" s="18"/>
      <c r="RGF56" s="18"/>
      <c r="RGG56" s="18"/>
      <c r="RGH56" s="18"/>
      <c r="RGI56" s="18"/>
      <c r="RGJ56" s="18"/>
      <c r="RGK56" s="18"/>
      <c r="RGL56" s="18"/>
      <c r="RGM56" s="18"/>
      <c r="RGN56" s="18"/>
      <c r="RGO56" s="18"/>
      <c r="RGP56" s="18"/>
      <c r="RGQ56" s="18"/>
      <c r="RGR56" s="18"/>
      <c r="RGS56" s="18"/>
      <c r="RGT56" s="18"/>
      <c r="RGU56" s="18"/>
      <c r="RGV56" s="18"/>
      <c r="RGW56" s="18"/>
      <c r="RGX56" s="18"/>
      <c r="RGY56" s="18"/>
      <c r="RGZ56" s="18"/>
      <c r="RHA56" s="18"/>
      <c r="RHB56" s="18"/>
      <c r="RHC56" s="18"/>
      <c r="RHD56" s="18"/>
      <c r="RHE56" s="18"/>
      <c r="RHF56" s="18"/>
      <c r="RHG56" s="18"/>
      <c r="RHH56" s="18"/>
      <c r="RHI56" s="18"/>
      <c r="RHJ56" s="18"/>
      <c r="RHK56" s="18"/>
      <c r="RHL56" s="18"/>
      <c r="RHM56" s="18"/>
      <c r="RHN56" s="18"/>
      <c r="RHO56" s="18"/>
      <c r="RHP56" s="18"/>
      <c r="RHQ56" s="18"/>
      <c r="RHR56" s="18"/>
      <c r="RHS56" s="18"/>
      <c r="RHT56" s="18"/>
      <c r="RHU56" s="18"/>
      <c r="RHV56" s="18"/>
      <c r="RHW56" s="18"/>
      <c r="RHX56" s="18"/>
      <c r="RHY56" s="18"/>
      <c r="RHZ56" s="18"/>
      <c r="RIA56" s="18"/>
      <c r="RIB56" s="18"/>
      <c r="RIC56" s="18"/>
      <c r="RID56" s="18"/>
      <c r="RIE56" s="18"/>
      <c r="RIF56" s="18"/>
      <c r="RIG56" s="18"/>
      <c r="RIH56" s="18"/>
      <c r="RII56" s="18"/>
      <c r="RIJ56" s="18"/>
      <c r="RIK56" s="18"/>
      <c r="RIL56" s="18"/>
      <c r="RIM56" s="18"/>
      <c r="RIN56" s="18"/>
      <c r="RIO56" s="18"/>
      <c r="RIP56" s="18"/>
      <c r="RIQ56" s="18"/>
      <c r="RIR56" s="18"/>
      <c r="RIS56" s="18"/>
      <c r="RIT56" s="18"/>
      <c r="RIU56" s="18"/>
      <c r="RIV56" s="18"/>
      <c r="RIW56" s="18"/>
      <c r="RIX56" s="18"/>
      <c r="RIY56" s="18"/>
      <c r="RIZ56" s="18"/>
      <c r="RJA56" s="18"/>
      <c r="RJB56" s="18"/>
      <c r="RJC56" s="18"/>
      <c r="RJD56" s="18"/>
      <c r="RJE56" s="18"/>
      <c r="RJF56" s="18"/>
      <c r="RJG56" s="18"/>
      <c r="RJH56" s="18"/>
      <c r="RJI56" s="18"/>
      <c r="RJJ56" s="18"/>
      <c r="RJK56" s="18"/>
      <c r="RJL56" s="18"/>
      <c r="RJM56" s="18"/>
      <c r="RJN56" s="18"/>
      <c r="RJO56" s="18"/>
      <c r="RJP56" s="18"/>
      <c r="RJQ56" s="18"/>
      <c r="RJR56" s="18"/>
      <c r="RJS56" s="18"/>
      <c r="RJT56" s="18"/>
      <c r="RJU56" s="18"/>
      <c r="RJV56" s="18"/>
      <c r="RJW56" s="18"/>
      <c r="RJX56" s="18"/>
      <c r="RJY56" s="18"/>
      <c r="RJZ56" s="18"/>
      <c r="RKA56" s="18"/>
      <c r="RKB56" s="18"/>
      <c r="RKC56" s="18"/>
      <c r="RKD56" s="18"/>
      <c r="RKE56" s="18"/>
      <c r="RKF56" s="18"/>
      <c r="RKG56" s="18"/>
      <c r="RKH56" s="18"/>
      <c r="RKI56" s="18"/>
      <c r="RKJ56" s="18"/>
      <c r="RKK56" s="18"/>
      <c r="RKL56" s="18"/>
      <c r="RKM56" s="18"/>
      <c r="RKN56" s="18"/>
      <c r="RKO56" s="18"/>
      <c r="RKP56" s="18"/>
      <c r="RKQ56" s="18"/>
      <c r="RKR56" s="18"/>
      <c r="RKS56" s="18"/>
      <c r="RKT56" s="18"/>
      <c r="RKU56" s="18"/>
      <c r="RKV56" s="18"/>
      <c r="RKW56" s="18"/>
      <c r="RKX56" s="18"/>
      <c r="RKY56" s="18"/>
      <c r="RKZ56" s="18"/>
      <c r="RLA56" s="18"/>
      <c r="RLB56" s="18"/>
      <c r="RLC56" s="18"/>
      <c r="RLD56" s="18"/>
      <c r="RLE56" s="18"/>
      <c r="RLF56" s="18"/>
      <c r="RLG56" s="18"/>
      <c r="RLH56" s="18"/>
      <c r="RLI56" s="18"/>
      <c r="RLJ56" s="18"/>
      <c r="RLK56" s="18"/>
      <c r="RLL56" s="18"/>
      <c r="RLM56" s="18"/>
      <c r="RLN56" s="18"/>
      <c r="RLO56" s="18"/>
      <c r="RLP56" s="18"/>
      <c r="RLQ56" s="18"/>
      <c r="RLR56" s="18"/>
      <c r="RLS56" s="18"/>
      <c r="RLT56" s="18"/>
      <c r="RLU56" s="18"/>
      <c r="RLV56" s="18"/>
      <c r="RLW56" s="18"/>
      <c r="RLX56" s="18"/>
      <c r="RLY56" s="18"/>
      <c r="RLZ56" s="18"/>
      <c r="RMA56" s="18"/>
      <c r="RMB56" s="18"/>
      <c r="RMC56" s="18"/>
      <c r="RMD56" s="18"/>
      <c r="RME56" s="18"/>
      <c r="RMF56" s="18"/>
      <c r="RMG56" s="18"/>
      <c r="RMH56" s="18"/>
      <c r="RMI56" s="18"/>
      <c r="RMJ56" s="18"/>
      <c r="RMK56" s="18"/>
      <c r="RML56" s="18"/>
      <c r="RMM56" s="18"/>
      <c r="RMN56" s="18"/>
      <c r="RMO56" s="18"/>
      <c r="RMP56" s="18"/>
      <c r="RMQ56" s="18"/>
      <c r="RMR56" s="18"/>
      <c r="RMS56" s="18"/>
      <c r="RMT56" s="18"/>
      <c r="RMU56" s="18"/>
      <c r="RMV56" s="18"/>
      <c r="RMW56" s="18"/>
      <c r="RMX56" s="18"/>
      <c r="RMY56" s="18"/>
      <c r="RMZ56" s="18"/>
      <c r="RNA56" s="18"/>
      <c r="RNB56" s="18"/>
      <c r="RNC56" s="18"/>
      <c r="RND56" s="18"/>
      <c r="RNE56" s="18"/>
      <c r="RNF56" s="18"/>
      <c r="RNG56" s="18"/>
      <c r="RNH56" s="18"/>
      <c r="RNI56" s="18"/>
      <c r="RNJ56" s="18"/>
      <c r="RNK56" s="18"/>
      <c r="RNL56" s="18"/>
      <c r="RNM56" s="18"/>
      <c r="RNN56" s="18"/>
      <c r="RNO56" s="18"/>
      <c r="RNP56" s="18"/>
      <c r="RNQ56" s="18"/>
      <c r="RNR56" s="18"/>
      <c r="RNS56" s="18"/>
      <c r="RNT56" s="18"/>
      <c r="RNU56" s="18"/>
      <c r="RNV56" s="18"/>
      <c r="RNW56" s="18"/>
      <c r="RNX56" s="18"/>
      <c r="RNY56" s="18"/>
      <c r="RNZ56" s="18"/>
      <c r="ROA56" s="18"/>
      <c r="ROB56" s="18"/>
      <c r="ROC56" s="18"/>
      <c r="ROD56" s="18"/>
      <c r="ROE56" s="18"/>
      <c r="ROF56" s="18"/>
      <c r="ROG56" s="18"/>
      <c r="ROH56" s="18"/>
      <c r="ROI56" s="18"/>
      <c r="ROJ56" s="18"/>
      <c r="ROK56" s="18"/>
      <c r="ROL56" s="18"/>
      <c r="ROM56" s="18"/>
      <c r="RON56" s="18"/>
      <c r="ROO56" s="18"/>
      <c r="ROP56" s="18"/>
      <c r="ROQ56" s="18"/>
      <c r="ROR56" s="18"/>
      <c r="ROS56" s="18"/>
      <c r="ROT56" s="18"/>
      <c r="ROU56" s="18"/>
      <c r="ROV56" s="18"/>
      <c r="ROW56" s="18"/>
      <c r="ROX56" s="18"/>
      <c r="ROY56" s="18"/>
      <c r="ROZ56" s="18"/>
      <c r="RPA56" s="18"/>
      <c r="RPB56" s="18"/>
      <c r="RPC56" s="18"/>
      <c r="RPD56" s="18"/>
      <c r="RPE56" s="18"/>
      <c r="RPF56" s="18"/>
      <c r="RPG56" s="18"/>
      <c r="RPH56" s="18"/>
      <c r="RPI56" s="18"/>
      <c r="RPJ56" s="18"/>
      <c r="RPK56" s="18"/>
      <c r="RPL56" s="18"/>
      <c r="RPM56" s="18"/>
      <c r="RPN56" s="18"/>
      <c r="RPO56" s="18"/>
      <c r="RPP56" s="18"/>
      <c r="RPQ56" s="18"/>
      <c r="RPR56" s="18"/>
      <c r="RPS56" s="18"/>
      <c r="RPT56" s="18"/>
      <c r="RPU56" s="18"/>
      <c r="RPV56" s="18"/>
      <c r="RPW56" s="18"/>
      <c r="RPX56" s="18"/>
      <c r="RPY56" s="18"/>
      <c r="RPZ56" s="18"/>
      <c r="RQA56" s="18"/>
      <c r="RQB56" s="18"/>
      <c r="RQC56" s="18"/>
      <c r="RQD56" s="18"/>
      <c r="RQE56" s="18"/>
      <c r="RQF56" s="18"/>
      <c r="RQG56" s="18"/>
      <c r="RQH56" s="18"/>
      <c r="RQI56" s="18"/>
      <c r="RQJ56" s="18"/>
      <c r="RQK56" s="18"/>
      <c r="RQL56" s="18"/>
      <c r="RQM56" s="18"/>
      <c r="RQN56" s="18"/>
      <c r="RQO56" s="18"/>
      <c r="RQP56" s="18"/>
      <c r="RQQ56" s="18"/>
      <c r="RQR56" s="18"/>
      <c r="RQS56" s="18"/>
      <c r="RQT56" s="18"/>
      <c r="RQU56" s="18"/>
      <c r="RQV56" s="18"/>
      <c r="RQW56" s="18"/>
      <c r="RQX56" s="18"/>
      <c r="RQY56" s="18"/>
      <c r="RQZ56" s="18"/>
      <c r="RRA56" s="18"/>
      <c r="RRB56" s="18"/>
      <c r="RRC56" s="18"/>
      <c r="RRD56" s="18"/>
      <c r="RRE56" s="18"/>
      <c r="RRF56" s="18"/>
      <c r="RRG56" s="18"/>
      <c r="RRH56" s="18"/>
      <c r="RRI56" s="18"/>
      <c r="RRJ56" s="18"/>
      <c r="RRK56" s="18"/>
      <c r="RRL56" s="18"/>
      <c r="RRM56" s="18"/>
      <c r="RRN56" s="18"/>
      <c r="RRO56" s="18"/>
      <c r="RRP56" s="18"/>
      <c r="RRQ56" s="18"/>
      <c r="RRR56" s="18"/>
      <c r="RRS56" s="18"/>
      <c r="RRT56" s="18"/>
      <c r="RRU56" s="18"/>
      <c r="RRV56" s="18"/>
      <c r="RRW56" s="18"/>
      <c r="RRX56" s="18"/>
      <c r="RRY56" s="18"/>
      <c r="RRZ56" s="18"/>
      <c r="RSA56" s="18"/>
      <c r="RSB56" s="18"/>
      <c r="RSC56" s="18"/>
      <c r="RSD56" s="18"/>
      <c r="RSE56" s="18"/>
      <c r="RSF56" s="18"/>
      <c r="RSG56" s="18"/>
      <c r="RSH56" s="18"/>
      <c r="RSI56" s="18"/>
      <c r="RSJ56" s="18"/>
      <c r="RSK56" s="18"/>
      <c r="RSL56" s="18"/>
      <c r="RSM56" s="18"/>
      <c r="RSN56" s="18"/>
      <c r="RSO56" s="18"/>
      <c r="RSP56" s="18"/>
      <c r="RSQ56" s="18"/>
      <c r="RSR56" s="18"/>
      <c r="RSS56" s="18"/>
      <c r="RST56" s="18"/>
      <c r="RSU56" s="18"/>
      <c r="RSV56" s="18"/>
      <c r="RSW56" s="18"/>
      <c r="RSX56" s="18"/>
      <c r="RSY56" s="18"/>
      <c r="RSZ56" s="18"/>
      <c r="RTA56" s="18"/>
      <c r="RTB56" s="18"/>
      <c r="RTC56" s="18"/>
      <c r="RTD56" s="18"/>
      <c r="RTE56" s="18"/>
      <c r="RTF56" s="18"/>
      <c r="RTG56" s="18"/>
      <c r="RTH56" s="18"/>
      <c r="RTI56" s="18"/>
      <c r="RTJ56" s="18"/>
      <c r="RTK56" s="18"/>
      <c r="RTL56" s="18"/>
      <c r="RTM56" s="18"/>
      <c r="RTN56" s="18"/>
      <c r="RTO56" s="18"/>
      <c r="RTP56" s="18"/>
      <c r="RTQ56" s="18"/>
      <c r="RTR56" s="18"/>
      <c r="RTS56" s="18"/>
      <c r="RTT56" s="18"/>
      <c r="RTU56" s="18"/>
      <c r="RTV56" s="18"/>
      <c r="RTW56" s="18"/>
      <c r="RTX56" s="18"/>
      <c r="RTY56" s="18"/>
      <c r="RTZ56" s="18"/>
      <c r="RUA56" s="18"/>
      <c r="RUB56" s="18"/>
      <c r="RUC56" s="18"/>
      <c r="RUD56" s="18"/>
      <c r="RUE56" s="18"/>
      <c r="RUF56" s="18"/>
      <c r="RUG56" s="18"/>
      <c r="RUH56" s="18"/>
      <c r="RUI56" s="18"/>
      <c r="RUJ56" s="18"/>
      <c r="RUK56" s="18"/>
      <c r="RUL56" s="18"/>
      <c r="RUM56" s="18"/>
      <c r="RUN56" s="18"/>
      <c r="RUO56" s="18"/>
      <c r="RUP56" s="18"/>
      <c r="RUQ56" s="18"/>
      <c r="RUR56" s="18"/>
      <c r="RUS56" s="18"/>
      <c r="RUT56" s="18"/>
      <c r="RUU56" s="18"/>
      <c r="RUV56" s="18"/>
      <c r="RUW56" s="18"/>
      <c r="RUX56" s="18"/>
      <c r="RUY56" s="18"/>
      <c r="RUZ56" s="18"/>
      <c r="RVA56" s="18"/>
      <c r="RVB56" s="18"/>
      <c r="RVC56" s="18"/>
      <c r="RVD56" s="18"/>
      <c r="RVE56" s="18"/>
      <c r="RVF56" s="18"/>
      <c r="RVG56" s="18"/>
      <c r="RVH56" s="18"/>
      <c r="RVI56" s="18"/>
      <c r="RVJ56" s="18"/>
      <c r="RVK56" s="18"/>
      <c r="RVL56" s="18"/>
      <c r="RVM56" s="18"/>
      <c r="RVN56" s="18"/>
      <c r="RVO56" s="18"/>
      <c r="RVP56" s="18"/>
      <c r="RVQ56" s="18"/>
      <c r="RVR56" s="18"/>
      <c r="RVS56" s="18"/>
      <c r="RVT56" s="18"/>
      <c r="RVU56" s="18"/>
      <c r="RVV56" s="18"/>
      <c r="RVW56" s="18"/>
      <c r="RVX56" s="18"/>
      <c r="RVY56" s="18"/>
      <c r="RVZ56" s="18"/>
      <c r="RWA56" s="18"/>
      <c r="RWB56" s="18"/>
      <c r="RWC56" s="18"/>
      <c r="RWD56" s="18"/>
      <c r="RWE56" s="18"/>
      <c r="RWF56" s="18"/>
      <c r="RWG56" s="18"/>
      <c r="RWH56" s="18"/>
      <c r="RWI56" s="18"/>
      <c r="RWJ56" s="18"/>
      <c r="RWK56" s="18"/>
      <c r="RWL56" s="18"/>
      <c r="RWM56" s="18"/>
      <c r="RWN56" s="18"/>
      <c r="RWO56" s="18"/>
      <c r="RWP56" s="18"/>
      <c r="RWQ56" s="18"/>
      <c r="RWR56" s="18"/>
      <c r="RWS56" s="18"/>
      <c r="RWT56" s="18"/>
      <c r="RWU56" s="18"/>
      <c r="RWV56" s="18"/>
      <c r="RWW56" s="18"/>
      <c r="RWX56" s="18"/>
      <c r="RWY56" s="18"/>
      <c r="RWZ56" s="18"/>
      <c r="RXA56" s="18"/>
      <c r="RXB56" s="18"/>
      <c r="RXC56" s="18"/>
      <c r="RXD56" s="18"/>
      <c r="RXE56" s="18"/>
      <c r="RXF56" s="18"/>
      <c r="RXG56" s="18"/>
      <c r="RXH56" s="18"/>
      <c r="RXI56" s="18"/>
      <c r="RXJ56" s="18"/>
      <c r="RXK56" s="18"/>
      <c r="RXL56" s="18"/>
      <c r="RXM56" s="18"/>
      <c r="RXN56" s="18"/>
      <c r="RXO56" s="18"/>
      <c r="RXP56" s="18"/>
      <c r="RXQ56" s="18"/>
      <c r="RXR56" s="18"/>
      <c r="RXS56" s="18"/>
      <c r="RXT56" s="18"/>
      <c r="RXU56" s="18"/>
      <c r="RXV56" s="18"/>
      <c r="RXW56" s="18"/>
      <c r="RXX56" s="18"/>
      <c r="RXY56" s="18"/>
      <c r="RXZ56" s="18"/>
      <c r="RYA56" s="18"/>
      <c r="RYB56" s="18"/>
      <c r="RYC56" s="18"/>
      <c r="RYD56" s="18"/>
      <c r="RYE56" s="18"/>
      <c r="RYF56" s="18"/>
      <c r="RYG56" s="18"/>
      <c r="RYH56" s="18"/>
      <c r="RYI56" s="18"/>
      <c r="RYJ56" s="18"/>
      <c r="RYK56" s="18"/>
      <c r="RYL56" s="18"/>
      <c r="RYM56" s="18"/>
      <c r="RYN56" s="18"/>
      <c r="RYO56" s="18"/>
      <c r="RYP56" s="18"/>
      <c r="RYQ56" s="18"/>
      <c r="RYR56" s="18"/>
      <c r="RYS56" s="18"/>
      <c r="RYT56" s="18"/>
      <c r="RYU56" s="18"/>
      <c r="RYV56" s="18"/>
      <c r="RYW56" s="18"/>
      <c r="RYX56" s="18"/>
      <c r="RYY56" s="18"/>
      <c r="RYZ56" s="18"/>
      <c r="RZA56" s="18"/>
      <c r="RZB56" s="18"/>
      <c r="RZC56" s="18"/>
      <c r="RZD56" s="18"/>
      <c r="RZE56" s="18"/>
      <c r="RZF56" s="18"/>
      <c r="RZG56" s="18"/>
      <c r="RZH56" s="18"/>
      <c r="RZI56" s="18"/>
      <c r="RZJ56" s="18"/>
      <c r="RZK56" s="18"/>
      <c r="RZL56" s="18"/>
      <c r="RZM56" s="18"/>
      <c r="RZN56" s="18"/>
      <c r="RZO56" s="18"/>
      <c r="RZP56" s="18"/>
      <c r="RZQ56" s="18"/>
      <c r="RZR56" s="18"/>
      <c r="RZS56" s="18"/>
      <c r="RZT56" s="18"/>
      <c r="RZU56" s="18"/>
      <c r="RZV56" s="18"/>
      <c r="RZW56" s="18"/>
      <c r="RZX56" s="18"/>
      <c r="RZY56" s="18"/>
      <c r="RZZ56" s="18"/>
      <c r="SAA56" s="18"/>
      <c r="SAB56" s="18"/>
      <c r="SAC56" s="18"/>
      <c r="SAD56" s="18"/>
      <c r="SAE56" s="18"/>
      <c r="SAF56" s="18"/>
      <c r="SAG56" s="18"/>
      <c r="SAH56" s="18"/>
      <c r="SAI56" s="18"/>
      <c r="SAJ56" s="18"/>
      <c r="SAK56" s="18"/>
      <c r="SAL56" s="18"/>
      <c r="SAM56" s="18"/>
      <c r="SAN56" s="18"/>
      <c r="SAO56" s="18"/>
      <c r="SAP56" s="18"/>
      <c r="SAQ56" s="18"/>
      <c r="SAR56" s="18"/>
      <c r="SAS56" s="18"/>
      <c r="SAT56" s="18"/>
      <c r="SAU56" s="18"/>
      <c r="SAV56" s="18"/>
      <c r="SAW56" s="18"/>
      <c r="SAX56" s="18"/>
      <c r="SAY56" s="18"/>
      <c r="SAZ56" s="18"/>
      <c r="SBA56" s="18"/>
      <c r="SBB56" s="18"/>
      <c r="SBC56" s="18"/>
      <c r="SBD56" s="18"/>
      <c r="SBE56" s="18"/>
      <c r="SBF56" s="18"/>
      <c r="SBG56" s="18"/>
      <c r="SBH56" s="18"/>
      <c r="SBI56" s="18"/>
      <c r="SBJ56" s="18"/>
      <c r="SBK56" s="18"/>
      <c r="SBL56" s="18"/>
      <c r="SBM56" s="18"/>
      <c r="SBN56" s="18"/>
      <c r="SBO56" s="18"/>
      <c r="SBP56" s="18"/>
      <c r="SBQ56" s="18"/>
      <c r="SBR56" s="18"/>
      <c r="SBS56" s="18"/>
      <c r="SBT56" s="18"/>
      <c r="SBU56" s="18"/>
      <c r="SBV56" s="18"/>
      <c r="SBW56" s="18"/>
      <c r="SBX56" s="18"/>
      <c r="SBY56" s="18"/>
      <c r="SBZ56" s="18"/>
      <c r="SCA56" s="18"/>
      <c r="SCB56" s="18"/>
      <c r="SCC56" s="18"/>
      <c r="SCD56" s="18"/>
      <c r="SCE56" s="18"/>
      <c r="SCF56" s="18"/>
      <c r="SCG56" s="18"/>
      <c r="SCH56" s="18"/>
      <c r="SCI56" s="18"/>
      <c r="SCJ56" s="18"/>
      <c r="SCK56" s="18"/>
      <c r="SCL56" s="18"/>
      <c r="SCM56" s="18"/>
      <c r="SCN56" s="18"/>
      <c r="SCO56" s="18"/>
      <c r="SCP56" s="18"/>
      <c r="SCQ56" s="18"/>
      <c r="SCR56" s="18"/>
      <c r="SCS56" s="18"/>
      <c r="SCT56" s="18"/>
      <c r="SCU56" s="18"/>
      <c r="SCV56" s="18"/>
      <c r="SCW56" s="18"/>
      <c r="SCX56" s="18"/>
      <c r="SCY56" s="18"/>
      <c r="SCZ56" s="18"/>
      <c r="SDA56" s="18"/>
      <c r="SDB56" s="18"/>
      <c r="SDC56" s="18"/>
      <c r="SDD56" s="18"/>
      <c r="SDE56" s="18"/>
      <c r="SDF56" s="18"/>
      <c r="SDG56" s="18"/>
      <c r="SDH56" s="18"/>
      <c r="SDI56" s="18"/>
      <c r="SDJ56" s="18"/>
      <c r="SDK56" s="18"/>
      <c r="SDL56" s="18"/>
      <c r="SDM56" s="18"/>
      <c r="SDN56" s="18"/>
      <c r="SDO56" s="18"/>
      <c r="SDP56" s="18"/>
      <c r="SDQ56" s="18"/>
      <c r="SDR56" s="18"/>
      <c r="SDS56" s="18"/>
      <c r="SDT56" s="18"/>
      <c r="SDU56" s="18"/>
      <c r="SDV56" s="18"/>
      <c r="SDW56" s="18"/>
      <c r="SDX56" s="18"/>
      <c r="SDY56" s="18"/>
      <c r="SDZ56" s="18"/>
      <c r="SEA56" s="18"/>
      <c r="SEB56" s="18"/>
      <c r="SEC56" s="18"/>
      <c r="SED56" s="18"/>
      <c r="SEE56" s="18"/>
      <c r="SEF56" s="18"/>
      <c r="SEG56" s="18"/>
      <c r="SEH56" s="18"/>
      <c r="SEI56" s="18"/>
      <c r="SEJ56" s="18"/>
      <c r="SEK56" s="18"/>
      <c r="SEL56" s="18"/>
      <c r="SEM56" s="18"/>
      <c r="SEN56" s="18"/>
      <c r="SEO56" s="18"/>
      <c r="SEP56" s="18"/>
      <c r="SEQ56" s="18"/>
      <c r="SER56" s="18"/>
      <c r="SES56" s="18"/>
      <c r="SET56" s="18"/>
      <c r="SEU56" s="18"/>
      <c r="SEV56" s="18"/>
      <c r="SEW56" s="18"/>
      <c r="SEX56" s="18"/>
      <c r="SEY56" s="18"/>
      <c r="SEZ56" s="18"/>
      <c r="SFA56" s="18"/>
      <c r="SFB56" s="18"/>
      <c r="SFC56" s="18"/>
      <c r="SFD56" s="18"/>
      <c r="SFE56" s="18"/>
      <c r="SFF56" s="18"/>
      <c r="SFG56" s="18"/>
      <c r="SFH56" s="18"/>
      <c r="SFI56" s="18"/>
      <c r="SFJ56" s="18"/>
      <c r="SFK56" s="18"/>
      <c r="SFL56" s="18"/>
      <c r="SFM56" s="18"/>
      <c r="SFN56" s="18"/>
      <c r="SFO56" s="18"/>
      <c r="SFP56" s="18"/>
      <c r="SFQ56" s="18"/>
      <c r="SFR56" s="18"/>
      <c r="SFS56" s="18"/>
      <c r="SFT56" s="18"/>
      <c r="SFU56" s="18"/>
      <c r="SFV56" s="18"/>
      <c r="SFW56" s="18"/>
      <c r="SFX56" s="18"/>
      <c r="SFY56" s="18"/>
      <c r="SFZ56" s="18"/>
      <c r="SGA56" s="18"/>
      <c r="SGB56" s="18"/>
      <c r="SGC56" s="18"/>
      <c r="SGD56" s="18"/>
      <c r="SGE56" s="18"/>
      <c r="SGF56" s="18"/>
      <c r="SGG56" s="18"/>
      <c r="SGH56" s="18"/>
      <c r="SGI56" s="18"/>
      <c r="SGJ56" s="18"/>
      <c r="SGK56" s="18"/>
      <c r="SGL56" s="18"/>
      <c r="SGM56" s="18"/>
      <c r="SGN56" s="18"/>
      <c r="SGO56" s="18"/>
      <c r="SGP56" s="18"/>
      <c r="SGQ56" s="18"/>
      <c r="SGR56" s="18"/>
      <c r="SGS56" s="18"/>
      <c r="SGT56" s="18"/>
      <c r="SGU56" s="18"/>
      <c r="SGV56" s="18"/>
      <c r="SGW56" s="18"/>
      <c r="SGX56" s="18"/>
      <c r="SGY56" s="18"/>
      <c r="SGZ56" s="18"/>
      <c r="SHA56" s="18"/>
      <c r="SHB56" s="18"/>
      <c r="SHC56" s="18"/>
      <c r="SHD56" s="18"/>
      <c r="SHE56" s="18"/>
      <c r="SHF56" s="18"/>
      <c r="SHG56" s="18"/>
      <c r="SHH56" s="18"/>
      <c r="SHI56" s="18"/>
      <c r="SHJ56" s="18"/>
      <c r="SHK56" s="18"/>
      <c r="SHL56" s="18"/>
      <c r="SHM56" s="18"/>
      <c r="SHN56" s="18"/>
      <c r="SHO56" s="18"/>
      <c r="SHP56" s="18"/>
      <c r="SHQ56" s="18"/>
      <c r="SHR56" s="18"/>
      <c r="SHS56" s="18"/>
      <c r="SHT56" s="18"/>
      <c r="SHU56" s="18"/>
      <c r="SHV56" s="18"/>
      <c r="SHW56" s="18"/>
      <c r="SHX56" s="18"/>
      <c r="SHY56" s="18"/>
      <c r="SHZ56" s="18"/>
      <c r="SIA56" s="18"/>
      <c r="SIB56" s="18"/>
      <c r="SIC56" s="18"/>
      <c r="SID56" s="18"/>
      <c r="SIE56" s="18"/>
      <c r="SIF56" s="18"/>
      <c r="SIG56" s="18"/>
      <c r="SIH56" s="18"/>
      <c r="SII56" s="18"/>
      <c r="SIJ56" s="18"/>
      <c r="SIK56" s="18"/>
      <c r="SIL56" s="18"/>
      <c r="SIM56" s="18"/>
      <c r="SIN56" s="18"/>
      <c r="SIO56" s="18"/>
      <c r="SIP56" s="18"/>
      <c r="SIQ56" s="18"/>
      <c r="SIR56" s="18"/>
      <c r="SIS56" s="18"/>
      <c r="SIT56" s="18"/>
      <c r="SIU56" s="18"/>
      <c r="SIV56" s="18"/>
      <c r="SIW56" s="18"/>
      <c r="SIX56" s="18"/>
      <c r="SIY56" s="18"/>
      <c r="SIZ56" s="18"/>
      <c r="SJA56" s="18"/>
      <c r="SJB56" s="18"/>
      <c r="SJC56" s="18"/>
      <c r="SJD56" s="18"/>
      <c r="SJE56" s="18"/>
      <c r="SJF56" s="18"/>
      <c r="SJG56" s="18"/>
      <c r="SJH56" s="18"/>
      <c r="SJI56" s="18"/>
      <c r="SJJ56" s="18"/>
      <c r="SJK56" s="18"/>
      <c r="SJL56" s="18"/>
      <c r="SJM56" s="18"/>
      <c r="SJN56" s="18"/>
      <c r="SJO56" s="18"/>
      <c r="SJP56" s="18"/>
      <c r="SJQ56" s="18"/>
      <c r="SJR56" s="18"/>
      <c r="SJS56" s="18"/>
      <c r="SJT56" s="18"/>
      <c r="SJU56" s="18"/>
      <c r="SJV56" s="18"/>
      <c r="SJW56" s="18"/>
      <c r="SJX56" s="18"/>
      <c r="SJY56" s="18"/>
      <c r="SJZ56" s="18"/>
      <c r="SKA56" s="18"/>
      <c r="SKB56" s="18"/>
      <c r="SKC56" s="18"/>
      <c r="SKD56" s="18"/>
      <c r="SKE56" s="18"/>
      <c r="SKF56" s="18"/>
      <c r="SKG56" s="18"/>
      <c r="SKH56" s="18"/>
      <c r="SKI56" s="18"/>
      <c r="SKJ56" s="18"/>
      <c r="SKK56" s="18"/>
      <c r="SKL56" s="18"/>
      <c r="SKM56" s="18"/>
      <c r="SKN56" s="18"/>
      <c r="SKO56" s="18"/>
      <c r="SKP56" s="18"/>
      <c r="SKQ56" s="18"/>
      <c r="SKR56" s="18"/>
      <c r="SKS56" s="18"/>
      <c r="SKT56" s="18"/>
      <c r="SKU56" s="18"/>
      <c r="SKV56" s="18"/>
      <c r="SKW56" s="18"/>
      <c r="SKX56" s="18"/>
      <c r="SKY56" s="18"/>
      <c r="SKZ56" s="18"/>
      <c r="SLA56" s="18"/>
      <c r="SLB56" s="18"/>
      <c r="SLC56" s="18"/>
      <c r="SLD56" s="18"/>
      <c r="SLE56" s="18"/>
      <c r="SLF56" s="18"/>
      <c r="SLG56" s="18"/>
      <c r="SLH56" s="18"/>
      <c r="SLI56" s="18"/>
      <c r="SLJ56" s="18"/>
      <c r="SLK56" s="18"/>
      <c r="SLL56" s="18"/>
      <c r="SLM56" s="18"/>
      <c r="SLN56" s="18"/>
      <c r="SLO56" s="18"/>
      <c r="SLP56" s="18"/>
      <c r="SLQ56" s="18"/>
      <c r="SLR56" s="18"/>
      <c r="SLS56" s="18"/>
      <c r="SLT56" s="18"/>
      <c r="SLU56" s="18"/>
      <c r="SLV56" s="18"/>
      <c r="SLW56" s="18"/>
      <c r="SLX56" s="18"/>
      <c r="SLY56" s="18"/>
      <c r="SLZ56" s="18"/>
      <c r="SMA56" s="18"/>
      <c r="SMB56" s="18"/>
      <c r="SMC56" s="18"/>
      <c r="SMD56" s="18"/>
      <c r="SME56" s="18"/>
      <c r="SMF56" s="18"/>
      <c r="SMG56" s="18"/>
      <c r="SMH56" s="18"/>
      <c r="SMI56" s="18"/>
      <c r="SMJ56" s="18"/>
      <c r="SMK56" s="18"/>
      <c r="SML56" s="18"/>
      <c r="SMM56" s="18"/>
      <c r="SMN56" s="18"/>
      <c r="SMO56" s="18"/>
      <c r="SMP56" s="18"/>
      <c r="SMQ56" s="18"/>
      <c r="SMR56" s="18"/>
      <c r="SMS56" s="18"/>
      <c r="SMT56" s="18"/>
      <c r="SMU56" s="18"/>
      <c r="SMV56" s="18"/>
      <c r="SMW56" s="18"/>
      <c r="SMX56" s="18"/>
      <c r="SMY56" s="18"/>
      <c r="SMZ56" s="18"/>
      <c r="SNA56" s="18"/>
      <c r="SNB56" s="18"/>
      <c r="SNC56" s="18"/>
      <c r="SND56" s="18"/>
      <c r="SNE56" s="18"/>
      <c r="SNF56" s="18"/>
      <c r="SNG56" s="18"/>
      <c r="SNH56" s="18"/>
      <c r="SNI56" s="18"/>
      <c r="SNJ56" s="18"/>
      <c r="SNK56" s="18"/>
      <c r="SNL56" s="18"/>
      <c r="SNM56" s="18"/>
      <c r="SNN56" s="18"/>
      <c r="SNO56" s="18"/>
      <c r="SNP56" s="18"/>
      <c r="SNQ56" s="18"/>
      <c r="SNR56" s="18"/>
      <c r="SNS56" s="18"/>
      <c r="SNT56" s="18"/>
      <c r="SNU56" s="18"/>
      <c r="SNV56" s="18"/>
      <c r="SNW56" s="18"/>
      <c r="SNX56" s="18"/>
      <c r="SNY56" s="18"/>
      <c r="SNZ56" s="18"/>
      <c r="SOA56" s="18"/>
      <c r="SOB56" s="18"/>
      <c r="SOC56" s="18"/>
      <c r="SOD56" s="18"/>
      <c r="SOE56" s="18"/>
      <c r="SOF56" s="18"/>
      <c r="SOG56" s="18"/>
      <c r="SOH56" s="18"/>
      <c r="SOI56" s="18"/>
      <c r="SOJ56" s="18"/>
      <c r="SOK56" s="18"/>
      <c r="SOL56" s="18"/>
      <c r="SOM56" s="18"/>
      <c r="SON56" s="18"/>
      <c r="SOO56" s="18"/>
      <c r="SOP56" s="18"/>
      <c r="SOQ56" s="18"/>
      <c r="SOR56" s="18"/>
      <c r="SOS56" s="18"/>
      <c r="SOT56" s="18"/>
      <c r="SOU56" s="18"/>
      <c r="SOV56" s="18"/>
      <c r="SOW56" s="18"/>
      <c r="SOX56" s="18"/>
      <c r="SOY56" s="18"/>
      <c r="SOZ56" s="18"/>
      <c r="SPA56" s="18"/>
      <c r="SPB56" s="18"/>
      <c r="SPC56" s="18"/>
      <c r="SPD56" s="18"/>
      <c r="SPE56" s="18"/>
      <c r="SPF56" s="18"/>
      <c r="SPG56" s="18"/>
      <c r="SPH56" s="18"/>
      <c r="SPI56" s="18"/>
      <c r="SPJ56" s="18"/>
      <c r="SPK56" s="18"/>
      <c r="SPL56" s="18"/>
      <c r="SPM56" s="18"/>
      <c r="SPN56" s="18"/>
      <c r="SPO56" s="18"/>
      <c r="SPP56" s="18"/>
      <c r="SPQ56" s="18"/>
      <c r="SPR56" s="18"/>
      <c r="SPS56" s="18"/>
      <c r="SPT56" s="18"/>
      <c r="SPU56" s="18"/>
      <c r="SPV56" s="18"/>
      <c r="SPW56" s="18"/>
      <c r="SPX56" s="18"/>
      <c r="SPY56" s="18"/>
      <c r="SPZ56" s="18"/>
      <c r="SQA56" s="18"/>
      <c r="SQB56" s="18"/>
      <c r="SQC56" s="18"/>
      <c r="SQD56" s="18"/>
      <c r="SQE56" s="18"/>
      <c r="SQF56" s="18"/>
      <c r="SQG56" s="18"/>
      <c r="SQH56" s="18"/>
      <c r="SQI56" s="18"/>
      <c r="SQJ56" s="18"/>
      <c r="SQK56" s="18"/>
      <c r="SQL56" s="18"/>
      <c r="SQM56" s="18"/>
      <c r="SQN56" s="18"/>
      <c r="SQO56" s="18"/>
      <c r="SQP56" s="18"/>
      <c r="SQQ56" s="18"/>
      <c r="SQR56" s="18"/>
      <c r="SQS56" s="18"/>
      <c r="SQT56" s="18"/>
      <c r="SQU56" s="18"/>
      <c r="SQV56" s="18"/>
      <c r="SQW56" s="18"/>
      <c r="SQX56" s="18"/>
      <c r="SQY56" s="18"/>
      <c r="SQZ56" s="18"/>
      <c r="SRA56" s="18"/>
      <c r="SRB56" s="18"/>
      <c r="SRC56" s="18"/>
      <c r="SRD56" s="18"/>
      <c r="SRE56" s="18"/>
      <c r="SRF56" s="18"/>
      <c r="SRG56" s="18"/>
      <c r="SRH56" s="18"/>
      <c r="SRI56" s="18"/>
      <c r="SRJ56" s="18"/>
      <c r="SRK56" s="18"/>
      <c r="SRL56" s="18"/>
      <c r="SRM56" s="18"/>
      <c r="SRN56" s="18"/>
      <c r="SRO56" s="18"/>
      <c r="SRP56" s="18"/>
      <c r="SRQ56" s="18"/>
      <c r="SRR56" s="18"/>
      <c r="SRS56" s="18"/>
      <c r="SRT56" s="18"/>
      <c r="SRU56" s="18"/>
      <c r="SRV56" s="18"/>
      <c r="SRW56" s="18"/>
      <c r="SRX56" s="18"/>
      <c r="SRY56" s="18"/>
      <c r="SRZ56" s="18"/>
      <c r="SSA56" s="18"/>
      <c r="SSB56" s="18"/>
      <c r="SSC56" s="18"/>
      <c r="SSD56" s="18"/>
      <c r="SSE56" s="18"/>
      <c r="SSF56" s="18"/>
      <c r="SSG56" s="18"/>
      <c r="SSH56" s="18"/>
      <c r="SSI56" s="18"/>
      <c r="SSJ56" s="18"/>
      <c r="SSK56" s="18"/>
      <c r="SSL56" s="18"/>
      <c r="SSM56" s="18"/>
      <c r="SSN56" s="18"/>
      <c r="SSO56" s="18"/>
      <c r="SSP56" s="18"/>
      <c r="SSQ56" s="18"/>
      <c r="SSR56" s="18"/>
      <c r="SSS56" s="18"/>
      <c r="SST56" s="18"/>
      <c r="SSU56" s="18"/>
      <c r="SSV56" s="18"/>
      <c r="SSW56" s="18"/>
      <c r="SSX56" s="18"/>
      <c r="SSY56" s="18"/>
      <c r="SSZ56" s="18"/>
      <c r="STA56" s="18"/>
      <c r="STB56" s="18"/>
      <c r="STC56" s="18"/>
      <c r="STD56" s="18"/>
      <c r="STE56" s="18"/>
      <c r="STF56" s="18"/>
      <c r="STG56" s="18"/>
      <c r="STH56" s="18"/>
      <c r="STI56" s="18"/>
      <c r="STJ56" s="18"/>
      <c r="STK56" s="18"/>
      <c r="STL56" s="18"/>
      <c r="STM56" s="18"/>
      <c r="STN56" s="18"/>
      <c r="STO56" s="18"/>
      <c r="STP56" s="18"/>
      <c r="STQ56" s="18"/>
      <c r="STR56" s="18"/>
      <c r="STS56" s="18"/>
      <c r="STT56" s="18"/>
      <c r="STU56" s="18"/>
      <c r="STV56" s="18"/>
      <c r="STW56" s="18"/>
      <c r="STX56" s="18"/>
      <c r="STY56" s="18"/>
      <c r="STZ56" s="18"/>
      <c r="SUA56" s="18"/>
      <c r="SUB56" s="18"/>
      <c r="SUC56" s="18"/>
      <c r="SUD56" s="18"/>
      <c r="SUE56" s="18"/>
      <c r="SUF56" s="18"/>
      <c r="SUG56" s="18"/>
      <c r="SUH56" s="18"/>
      <c r="SUI56" s="18"/>
      <c r="SUJ56" s="18"/>
      <c r="SUK56" s="18"/>
      <c r="SUL56" s="18"/>
      <c r="SUM56" s="18"/>
      <c r="SUN56" s="18"/>
      <c r="SUO56" s="18"/>
      <c r="SUP56" s="18"/>
      <c r="SUQ56" s="18"/>
      <c r="SUR56" s="18"/>
      <c r="SUS56" s="18"/>
      <c r="SUT56" s="18"/>
      <c r="SUU56" s="18"/>
      <c r="SUV56" s="18"/>
      <c r="SUW56" s="18"/>
      <c r="SUX56" s="18"/>
      <c r="SUY56" s="18"/>
      <c r="SUZ56" s="18"/>
      <c r="SVA56" s="18"/>
      <c r="SVB56" s="18"/>
      <c r="SVC56" s="18"/>
      <c r="SVD56" s="18"/>
      <c r="SVE56" s="18"/>
      <c r="SVF56" s="18"/>
      <c r="SVG56" s="18"/>
      <c r="SVH56" s="18"/>
      <c r="SVI56" s="18"/>
      <c r="SVJ56" s="18"/>
      <c r="SVK56" s="18"/>
      <c r="SVL56" s="18"/>
      <c r="SVM56" s="18"/>
      <c r="SVN56" s="18"/>
      <c r="SVO56" s="18"/>
      <c r="SVP56" s="18"/>
      <c r="SVQ56" s="18"/>
      <c r="SVR56" s="18"/>
      <c r="SVS56" s="18"/>
      <c r="SVT56" s="18"/>
      <c r="SVU56" s="18"/>
      <c r="SVV56" s="18"/>
      <c r="SVW56" s="18"/>
      <c r="SVX56" s="18"/>
      <c r="SVY56" s="18"/>
      <c r="SVZ56" s="18"/>
      <c r="SWA56" s="18"/>
      <c r="SWB56" s="18"/>
      <c r="SWC56" s="18"/>
      <c r="SWD56" s="18"/>
      <c r="SWE56" s="18"/>
      <c r="SWF56" s="18"/>
      <c r="SWG56" s="18"/>
      <c r="SWH56" s="18"/>
      <c r="SWI56" s="18"/>
      <c r="SWJ56" s="18"/>
      <c r="SWK56" s="18"/>
      <c r="SWL56" s="18"/>
      <c r="SWM56" s="18"/>
      <c r="SWN56" s="18"/>
      <c r="SWO56" s="18"/>
      <c r="SWP56" s="18"/>
      <c r="SWQ56" s="18"/>
      <c r="SWR56" s="18"/>
      <c r="SWS56" s="18"/>
      <c r="SWT56" s="18"/>
      <c r="SWU56" s="18"/>
      <c r="SWV56" s="18"/>
      <c r="SWW56" s="18"/>
      <c r="SWX56" s="18"/>
      <c r="SWY56" s="18"/>
      <c r="SWZ56" s="18"/>
      <c r="SXA56" s="18"/>
      <c r="SXB56" s="18"/>
      <c r="SXC56" s="18"/>
      <c r="SXD56" s="18"/>
      <c r="SXE56" s="18"/>
      <c r="SXF56" s="18"/>
      <c r="SXG56" s="18"/>
      <c r="SXH56" s="18"/>
      <c r="SXI56" s="18"/>
      <c r="SXJ56" s="18"/>
      <c r="SXK56" s="18"/>
      <c r="SXL56" s="18"/>
      <c r="SXM56" s="18"/>
      <c r="SXN56" s="18"/>
      <c r="SXO56" s="18"/>
      <c r="SXP56" s="18"/>
      <c r="SXQ56" s="18"/>
      <c r="SXR56" s="18"/>
      <c r="SXS56" s="18"/>
      <c r="SXT56" s="18"/>
      <c r="SXU56" s="18"/>
      <c r="SXV56" s="18"/>
      <c r="SXW56" s="18"/>
      <c r="SXX56" s="18"/>
      <c r="SXY56" s="18"/>
      <c r="SXZ56" s="18"/>
      <c r="SYA56" s="18"/>
      <c r="SYB56" s="18"/>
      <c r="SYC56" s="18"/>
      <c r="SYD56" s="18"/>
      <c r="SYE56" s="18"/>
      <c r="SYF56" s="18"/>
      <c r="SYG56" s="18"/>
      <c r="SYH56" s="18"/>
      <c r="SYI56" s="18"/>
      <c r="SYJ56" s="18"/>
      <c r="SYK56" s="18"/>
      <c r="SYL56" s="18"/>
      <c r="SYM56" s="18"/>
      <c r="SYN56" s="18"/>
      <c r="SYO56" s="18"/>
      <c r="SYP56" s="18"/>
      <c r="SYQ56" s="18"/>
      <c r="SYR56" s="18"/>
      <c r="SYS56" s="18"/>
      <c r="SYT56" s="18"/>
      <c r="SYU56" s="18"/>
      <c r="SYV56" s="18"/>
      <c r="SYW56" s="18"/>
      <c r="SYX56" s="18"/>
      <c r="SYY56" s="18"/>
      <c r="SYZ56" s="18"/>
      <c r="SZA56" s="18"/>
      <c r="SZB56" s="18"/>
      <c r="SZC56" s="18"/>
      <c r="SZD56" s="18"/>
      <c r="SZE56" s="18"/>
      <c r="SZF56" s="18"/>
      <c r="SZG56" s="18"/>
      <c r="SZH56" s="18"/>
      <c r="SZI56" s="18"/>
      <c r="SZJ56" s="18"/>
      <c r="SZK56" s="18"/>
      <c r="SZL56" s="18"/>
      <c r="SZM56" s="18"/>
      <c r="SZN56" s="18"/>
      <c r="SZO56" s="18"/>
      <c r="SZP56" s="18"/>
      <c r="SZQ56" s="18"/>
      <c r="SZR56" s="18"/>
      <c r="SZS56" s="18"/>
      <c r="SZT56" s="18"/>
      <c r="SZU56" s="18"/>
      <c r="SZV56" s="18"/>
      <c r="SZW56" s="18"/>
      <c r="SZX56" s="18"/>
      <c r="SZY56" s="18"/>
      <c r="SZZ56" s="18"/>
      <c r="TAA56" s="18"/>
      <c r="TAB56" s="18"/>
      <c r="TAC56" s="18"/>
      <c r="TAD56" s="18"/>
      <c r="TAE56" s="18"/>
      <c r="TAF56" s="18"/>
      <c r="TAG56" s="18"/>
      <c r="TAH56" s="18"/>
      <c r="TAI56" s="18"/>
      <c r="TAJ56" s="18"/>
      <c r="TAK56" s="18"/>
      <c r="TAL56" s="18"/>
      <c r="TAM56" s="18"/>
      <c r="TAN56" s="18"/>
      <c r="TAO56" s="18"/>
      <c r="TAP56" s="18"/>
      <c r="TAQ56" s="18"/>
      <c r="TAR56" s="18"/>
      <c r="TAS56" s="18"/>
      <c r="TAT56" s="18"/>
      <c r="TAU56" s="18"/>
      <c r="TAV56" s="18"/>
      <c r="TAW56" s="18"/>
      <c r="TAX56" s="18"/>
      <c r="TAY56" s="18"/>
      <c r="TAZ56" s="18"/>
      <c r="TBA56" s="18"/>
      <c r="TBB56" s="18"/>
      <c r="TBC56" s="18"/>
      <c r="TBD56" s="18"/>
      <c r="TBE56" s="18"/>
      <c r="TBF56" s="18"/>
      <c r="TBG56" s="18"/>
      <c r="TBH56" s="18"/>
      <c r="TBI56" s="18"/>
      <c r="TBJ56" s="18"/>
      <c r="TBK56" s="18"/>
      <c r="TBL56" s="18"/>
      <c r="TBM56" s="18"/>
      <c r="TBN56" s="18"/>
      <c r="TBO56" s="18"/>
      <c r="TBP56" s="18"/>
      <c r="TBQ56" s="18"/>
      <c r="TBR56" s="18"/>
      <c r="TBS56" s="18"/>
      <c r="TBT56" s="18"/>
      <c r="TBU56" s="18"/>
      <c r="TBV56" s="18"/>
      <c r="TBW56" s="18"/>
      <c r="TBX56" s="18"/>
      <c r="TBY56" s="18"/>
      <c r="TBZ56" s="18"/>
      <c r="TCA56" s="18"/>
      <c r="TCB56" s="18"/>
      <c r="TCC56" s="18"/>
      <c r="TCD56" s="18"/>
      <c r="TCE56" s="18"/>
      <c r="TCF56" s="18"/>
      <c r="TCG56" s="18"/>
      <c r="TCH56" s="18"/>
      <c r="TCI56" s="18"/>
      <c r="TCJ56" s="18"/>
      <c r="TCK56" s="18"/>
      <c r="TCL56" s="18"/>
      <c r="TCM56" s="18"/>
      <c r="TCN56" s="18"/>
      <c r="TCO56" s="18"/>
      <c r="TCP56" s="18"/>
      <c r="TCQ56" s="18"/>
      <c r="TCR56" s="18"/>
      <c r="TCS56" s="18"/>
      <c r="TCT56" s="18"/>
      <c r="TCU56" s="18"/>
      <c r="TCV56" s="18"/>
      <c r="TCW56" s="18"/>
      <c r="TCX56" s="18"/>
      <c r="TCY56" s="18"/>
      <c r="TCZ56" s="18"/>
      <c r="TDA56" s="18"/>
      <c r="TDB56" s="18"/>
      <c r="TDC56" s="18"/>
      <c r="TDD56" s="18"/>
      <c r="TDE56" s="18"/>
      <c r="TDF56" s="18"/>
      <c r="TDG56" s="18"/>
      <c r="TDH56" s="18"/>
      <c r="TDI56" s="18"/>
      <c r="TDJ56" s="18"/>
      <c r="TDK56" s="18"/>
      <c r="TDL56" s="18"/>
      <c r="TDM56" s="18"/>
      <c r="TDN56" s="18"/>
      <c r="TDO56" s="18"/>
      <c r="TDP56" s="18"/>
      <c r="TDQ56" s="18"/>
      <c r="TDR56" s="18"/>
      <c r="TDS56" s="18"/>
      <c r="TDT56" s="18"/>
      <c r="TDU56" s="18"/>
      <c r="TDV56" s="18"/>
      <c r="TDW56" s="18"/>
      <c r="TDX56" s="18"/>
      <c r="TDY56" s="18"/>
      <c r="TDZ56" s="18"/>
      <c r="TEA56" s="18"/>
      <c r="TEB56" s="18"/>
      <c r="TEC56" s="18"/>
      <c r="TED56" s="18"/>
      <c r="TEE56" s="18"/>
      <c r="TEF56" s="18"/>
      <c r="TEG56" s="18"/>
      <c r="TEH56" s="18"/>
      <c r="TEI56" s="18"/>
      <c r="TEJ56" s="18"/>
      <c r="TEK56" s="18"/>
      <c r="TEL56" s="18"/>
      <c r="TEM56" s="18"/>
      <c r="TEN56" s="18"/>
      <c r="TEO56" s="18"/>
      <c r="TEP56" s="18"/>
      <c r="TEQ56" s="18"/>
      <c r="TER56" s="18"/>
      <c r="TES56" s="18"/>
      <c r="TET56" s="18"/>
      <c r="TEU56" s="18"/>
      <c r="TEV56" s="18"/>
      <c r="TEW56" s="18"/>
      <c r="TEX56" s="18"/>
      <c r="TEY56" s="18"/>
      <c r="TEZ56" s="18"/>
      <c r="TFA56" s="18"/>
      <c r="TFB56" s="18"/>
      <c r="TFC56" s="18"/>
      <c r="TFD56" s="18"/>
      <c r="TFE56" s="18"/>
      <c r="TFF56" s="18"/>
      <c r="TFG56" s="18"/>
      <c r="TFH56" s="18"/>
      <c r="TFI56" s="18"/>
      <c r="TFJ56" s="18"/>
      <c r="TFK56" s="18"/>
      <c r="TFL56" s="18"/>
      <c r="TFM56" s="18"/>
      <c r="TFN56" s="18"/>
      <c r="TFO56" s="18"/>
      <c r="TFP56" s="18"/>
      <c r="TFQ56" s="18"/>
      <c r="TFR56" s="18"/>
      <c r="TFS56" s="18"/>
      <c r="TFT56" s="18"/>
      <c r="TFU56" s="18"/>
      <c r="TFV56" s="18"/>
      <c r="TFW56" s="18"/>
      <c r="TFX56" s="18"/>
      <c r="TFY56" s="18"/>
      <c r="TFZ56" s="18"/>
      <c r="TGA56" s="18"/>
      <c r="TGB56" s="18"/>
      <c r="TGC56" s="18"/>
      <c r="TGD56" s="18"/>
      <c r="TGE56" s="18"/>
      <c r="TGF56" s="18"/>
      <c r="TGG56" s="18"/>
      <c r="TGH56" s="18"/>
      <c r="TGI56" s="18"/>
      <c r="TGJ56" s="18"/>
      <c r="TGK56" s="18"/>
      <c r="TGL56" s="18"/>
      <c r="TGM56" s="18"/>
      <c r="TGN56" s="18"/>
      <c r="TGO56" s="18"/>
      <c r="TGP56" s="18"/>
      <c r="TGQ56" s="18"/>
      <c r="TGR56" s="18"/>
      <c r="TGS56" s="18"/>
      <c r="TGT56" s="18"/>
      <c r="TGU56" s="18"/>
      <c r="TGV56" s="18"/>
      <c r="TGW56" s="18"/>
      <c r="TGX56" s="18"/>
      <c r="TGY56" s="18"/>
      <c r="TGZ56" s="18"/>
      <c r="THA56" s="18"/>
      <c r="THB56" s="18"/>
      <c r="THC56" s="18"/>
      <c r="THD56" s="18"/>
      <c r="THE56" s="18"/>
      <c r="THF56" s="18"/>
      <c r="THG56" s="18"/>
      <c r="THH56" s="18"/>
      <c r="THI56" s="18"/>
      <c r="THJ56" s="18"/>
      <c r="THK56" s="18"/>
      <c r="THL56" s="18"/>
      <c r="THM56" s="18"/>
      <c r="THN56" s="18"/>
      <c r="THO56" s="18"/>
      <c r="THP56" s="18"/>
      <c r="THQ56" s="18"/>
      <c r="THR56" s="18"/>
      <c r="THS56" s="18"/>
      <c r="THT56" s="18"/>
      <c r="THU56" s="18"/>
      <c r="THV56" s="18"/>
      <c r="THW56" s="18"/>
      <c r="THX56" s="18"/>
      <c r="THY56" s="18"/>
      <c r="THZ56" s="18"/>
      <c r="TIA56" s="18"/>
      <c r="TIB56" s="18"/>
      <c r="TIC56" s="18"/>
      <c r="TID56" s="18"/>
      <c r="TIE56" s="18"/>
      <c r="TIF56" s="18"/>
      <c r="TIG56" s="18"/>
      <c r="TIH56" s="18"/>
      <c r="TII56" s="18"/>
      <c r="TIJ56" s="18"/>
      <c r="TIK56" s="18"/>
      <c r="TIL56" s="18"/>
      <c r="TIM56" s="18"/>
      <c r="TIN56" s="18"/>
      <c r="TIO56" s="18"/>
      <c r="TIP56" s="18"/>
      <c r="TIQ56" s="18"/>
      <c r="TIR56" s="18"/>
      <c r="TIS56" s="18"/>
      <c r="TIT56" s="18"/>
      <c r="TIU56" s="18"/>
      <c r="TIV56" s="18"/>
      <c r="TIW56" s="18"/>
      <c r="TIX56" s="18"/>
      <c r="TIY56" s="18"/>
      <c r="TIZ56" s="18"/>
      <c r="TJA56" s="18"/>
      <c r="TJB56" s="18"/>
      <c r="TJC56" s="18"/>
      <c r="TJD56" s="18"/>
      <c r="TJE56" s="18"/>
      <c r="TJF56" s="18"/>
      <c r="TJG56" s="18"/>
      <c r="TJH56" s="18"/>
      <c r="TJI56" s="18"/>
      <c r="TJJ56" s="18"/>
      <c r="TJK56" s="18"/>
      <c r="TJL56" s="18"/>
      <c r="TJM56" s="18"/>
      <c r="TJN56" s="18"/>
      <c r="TJO56" s="18"/>
      <c r="TJP56" s="18"/>
      <c r="TJQ56" s="18"/>
      <c r="TJR56" s="18"/>
      <c r="TJS56" s="18"/>
      <c r="TJT56" s="18"/>
      <c r="TJU56" s="18"/>
      <c r="TJV56" s="18"/>
      <c r="TJW56" s="18"/>
      <c r="TJX56" s="18"/>
      <c r="TJY56" s="18"/>
      <c r="TJZ56" s="18"/>
      <c r="TKA56" s="18"/>
      <c r="TKB56" s="18"/>
      <c r="TKC56" s="18"/>
      <c r="TKD56" s="18"/>
      <c r="TKE56" s="18"/>
      <c r="TKF56" s="18"/>
      <c r="TKG56" s="18"/>
      <c r="TKH56" s="18"/>
      <c r="TKI56" s="18"/>
      <c r="TKJ56" s="18"/>
      <c r="TKK56" s="18"/>
      <c r="TKL56" s="18"/>
      <c r="TKM56" s="18"/>
      <c r="TKN56" s="18"/>
      <c r="TKO56" s="18"/>
      <c r="TKP56" s="18"/>
      <c r="TKQ56" s="18"/>
      <c r="TKR56" s="18"/>
      <c r="TKS56" s="18"/>
      <c r="TKT56" s="18"/>
      <c r="TKU56" s="18"/>
      <c r="TKV56" s="18"/>
      <c r="TKW56" s="18"/>
      <c r="TKX56" s="18"/>
      <c r="TKY56" s="18"/>
      <c r="TKZ56" s="18"/>
      <c r="TLA56" s="18"/>
      <c r="TLB56" s="18"/>
      <c r="TLC56" s="18"/>
      <c r="TLD56" s="18"/>
      <c r="TLE56" s="18"/>
      <c r="TLF56" s="18"/>
      <c r="TLG56" s="18"/>
      <c r="TLH56" s="18"/>
      <c r="TLI56" s="18"/>
      <c r="TLJ56" s="18"/>
      <c r="TLK56" s="18"/>
      <c r="TLL56" s="18"/>
      <c r="TLM56" s="18"/>
      <c r="TLN56" s="18"/>
      <c r="TLO56" s="18"/>
      <c r="TLP56" s="18"/>
      <c r="TLQ56" s="18"/>
      <c r="TLR56" s="18"/>
      <c r="TLS56" s="18"/>
      <c r="TLT56" s="18"/>
      <c r="TLU56" s="18"/>
      <c r="TLV56" s="18"/>
      <c r="TLW56" s="18"/>
      <c r="TLX56" s="18"/>
      <c r="TLY56" s="18"/>
      <c r="TLZ56" s="18"/>
      <c r="TMA56" s="18"/>
      <c r="TMB56" s="18"/>
      <c r="TMC56" s="18"/>
      <c r="TMD56" s="18"/>
      <c r="TME56" s="18"/>
      <c r="TMF56" s="18"/>
      <c r="TMG56" s="18"/>
      <c r="TMH56" s="18"/>
      <c r="TMI56" s="18"/>
      <c r="TMJ56" s="18"/>
      <c r="TMK56" s="18"/>
      <c r="TML56" s="18"/>
      <c r="TMM56" s="18"/>
      <c r="TMN56" s="18"/>
      <c r="TMO56" s="18"/>
      <c r="TMP56" s="18"/>
      <c r="TMQ56" s="18"/>
      <c r="TMR56" s="18"/>
      <c r="TMS56" s="18"/>
      <c r="TMT56" s="18"/>
      <c r="TMU56" s="18"/>
      <c r="TMV56" s="18"/>
      <c r="TMW56" s="18"/>
      <c r="TMX56" s="18"/>
      <c r="TMY56" s="18"/>
      <c r="TMZ56" s="18"/>
      <c r="TNA56" s="18"/>
      <c r="TNB56" s="18"/>
      <c r="TNC56" s="18"/>
      <c r="TND56" s="18"/>
      <c r="TNE56" s="18"/>
      <c r="TNF56" s="18"/>
      <c r="TNG56" s="18"/>
      <c r="TNH56" s="18"/>
      <c r="TNI56" s="18"/>
      <c r="TNJ56" s="18"/>
      <c r="TNK56" s="18"/>
      <c r="TNL56" s="18"/>
      <c r="TNM56" s="18"/>
      <c r="TNN56" s="18"/>
      <c r="TNO56" s="18"/>
      <c r="TNP56" s="18"/>
      <c r="TNQ56" s="18"/>
      <c r="TNR56" s="18"/>
      <c r="TNS56" s="18"/>
      <c r="TNT56" s="18"/>
      <c r="TNU56" s="18"/>
      <c r="TNV56" s="18"/>
      <c r="TNW56" s="18"/>
      <c r="TNX56" s="18"/>
      <c r="TNY56" s="18"/>
      <c r="TNZ56" s="18"/>
      <c r="TOA56" s="18"/>
      <c r="TOB56" s="18"/>
      <c r="TOC56" s="18"/>
      <c r="TOD56" s="18"/>
      <c r="TOE56" s="18"/>
      <c r="TOF56" s="18"/>
      <c r="TOG56" s="18"/>
      <c r="TOH56" s="18"/>
      <c r="TOI56" s="18"/>
      <c r="TOJ56" s="18"/>
      <c r="TOK56" s="18"/>
      <c r="TOL56" s="18"/>
      <c r="TOM56" s="18"/>
      <c r="TON56" s="18"/>
      <c r="TOO56" s="18"/>
      <c r="TOP56" s="18"/>
      <c r="TOQ56" s="18"/>
      <c r="TOR56" s="18"/>
      <c r="TOS56" s="18"/>
      <c r="TOT56" s="18"/>
      <c r="TOU56" s="18"/>
      <c r="TOV56" s="18"/>
      <c r="TOW56" s="18"/>
      <c r="TOX56" s="18"/>
      <c r="TOY56" s="18"/>
      <c r="TOZ56" s="18"/>
      <c r="TPA56" s="18"/>
      <c r="TPB56" s="18"/>
      <c r="TPC56" s="18"/>
      <c r="TPD56" s="18"/>
      <c r="TPE56" s="18"/>
      <c r="TPF56" s="18"/>
      <c r="TPG56" s="18"/>
      <c r="TPH56" s="18"/>
      <c r="TPI56" s="18"/>
      <c r="TPJ56" s="18"/>
      <c r="TPK56" s="18"/>
      <c r="TPL56" s="18"/>
      <c r="TPM56" s="18"/>
      <c r="TPN56" s="18"/>
      <c r="TPO56" s="18"/>
      <c r="TPP56" s="18"/>
      <c r="TPQ56" s="18"/>
      <c r="TPR56" s="18"/>
      <c r="TPS56" s="18"/>
      <c r="TPT56" s="18"/>
      <c r="TPU56" s="18"/>
      <c r="TPV56" s="18"/>
      <c r="TPW56" s="18"/>
      <c r="TPX56" s="18"/>
      <c r="TPY56" s="18"/>
      <c r="TPZ56" s="18"/>
      <c r="TQA56" s="18"/>
      <c r="TQB56" s="18"/>
      <c r="TQC56" s="18"/>
      <c r="TQD56" s="18"/>
      <c r="TQE56" s="18"/>
      <c r="TQF56" s="18"/>
      <c r="TQG56" s="18"/>
      <c r="TQH56" s="18"/>
      <c r="TQI56" s="18"/>
      <c r="TQJ56" s="18"/>
      <c r="TQK56" s="18"/>
      <c r="TQL56" s="18"/>
      <c r="TQM56" s="18"/>
      <c r="TQN56" s="18"/>
      <c r="TQO56" s="18"/>
      <c r="TQP56" s="18"/>
      <c r="TQQ56" s="18"/>
      <c r="TQR56" s="18"/>
      <c r="TQS56" s="18"/>
      <c r="TQT56" s="18"/>
      <c r="TQU56" s="18"/>
      <c r="TQV56" s="18"/>
      <c r="TQW56" s="18"/>
      <c r="TQX56" s="18"/>
      <c r="TQY56" s="18"/>
      <c r="TQZ56" s="18"/>
      <c r="TRA56" s="18"/>
      <c r="TRB56" s="18"/>
      <c r="TRC56" s="18"/>
      <c r="TRD56" s="18"/>
      <c r="TRE56" s="18"/>
      <c r="TRF56" s="18"/>
      <c r="TRG56" s="18"/>
      <c r="TRH56" s="18"/>
      <c r="TRI56" s="18"/>
      <c r="TRJ56" s="18"/>
      <c r="TRK56" s="18"/>
      <c r="TRL56" s="18"/>
      <c r="TRM56" s="18"/>
      <c r="TRN56" s="18"/>
      <c r="TRO56" s="18"/>
      <c r="TRP56" s="18"/>
      <c r="TRQ56" s="18"/>
      <c r="TRR56" s="18"/>
      <c r="TRS56" s="18"/>
      <c r="TRT56" s="18"/>
      <c r="TRU56" s="18"/>
      <c r="TRV56" s="18"/>
      <c r="TRW56" s="18"/>
      <c r="TRX56" s="18"/>
      <c r="TRY56" s="18"/>
      <c r="TRZ56" s="18"/>
      <c r="TSA56" s="18"/>
      <c r="TSB56" s="18"/>
      <c r="TSC56" s="18"/>
      <c r="TSD56" s="18"/>
      <c r="TSE56" s="18"/>
      <c r="TSF56" s="18"/>
      <c r="TSG56" s="18"/>
      <c r="TSH56" s="18"/>
      <c r="TSI56" s="18"/>
      <c r="TSJ56" s="18"/>
      <c r="TSK56" s="18"/>
      <c r="TSL56" s="18"/>
      <c r="TSM56" s="18"/>
      <c r="TSN56" s="18"/>
      <c r="TSO56" s="18"/>
      <c r="TSP56" s="18"/>
      <c r="TSQ56" s="18"/>
      <c r="TSR56" s="18"/>
      <c r="TSS56" s="18"/>
      <c r="TST56" s="18"/>
      <c r="TSU56" s="18"/>
      <c r="TSV56" s="18"/>
      <c r="TSW56" s="18"/>
      <c r="TSX56" s="18"/>
      <c r="TSY56" s="18"/>
      <c r="TSZ56" s="18"/>
      <c r="TTA56" s="18"/>
      <c r="TTB56" s="18"/>
      <c r="TTC56" s="18"/>
      <c r="TTD56" s="18"/>
      <c r="TTE56" s="18"/>
      <c r="TTF56" s="18"/>
      <c r="TTG56" s="18"/>
      <c r="TTH56" s="18"/>
      <c r="TTI56" s="18"/>
      <c r="TTJ56" s="18"/>
      <c r="TTK56" s="18"/>
      <c r="TTL56" s="18"/>
      <c r="TTM56" s="18"/>
      <c r="TTN56" s="18"/>
      <c r="TTO56" s="18"/>
      <c r="TTP56" s="18"/>
      <c r="TTQ56" s="18"/>
      <c r="TTR56" s="18"/>
      <c r="TTS56" s="18"/>
      <c r="TTT56" s="18"/>
      <c r="TTU56" s="18"/>
      <c r="TTV56" s="18"/>
      <c r="TTW56" s="18"/>
      <c r="TTX56" s="18"/>
      <c r="TTY56" s="18"/>
      <c r="TTZ56" s="18"/>
      <c r="TUA56" s="18"/>
      <c r="TUB56" s="18"/>
      <c r="TUC56" s="18"/>
      <c r="TUD56" s="18"/>
      <c r="TUE56" s="18"/>
      <c r="TUF56" s="18"/>
      <c r="TUG56" s="18"/>
      <c r="TUH56" s="18"/>
      <c r="TUI56" s="18"/>
      <c r="TUJ56" s="18"/>
      <c r="TUK56" s="18"/>
      <c r="TUL56" s="18"/>
      <c r="TUM56" s="18"/>
      <c r="TUN56" s="18"/>
      <c r="TUO56" s="18"/>
      <c r="TUP56" s="18"/>
      <c r="TUQ56" s="18"/>
      <c r="TUR56" s="18"/>
      <c r="TUS56" s="18"/>
      <c r="TUT56" s="18"/>
      <c r="TUU56" s="18"/>
      <c r="TUV56" s="18"/>
      <c r="TUW56" s="18"/>
      <c r="TUX56" s="18"/>
      <c r="TUY56" s="18"/>
      <c r="TUZ56" s="18"/>
      <c r="TVA56" s="18"/>
      <c r="TVB56" s="18"/>
      <c r="TVC56" s="18"/>
      <c r="TVD56" s="18"/>
      <c r="TVE56" s="18"/>
      <c r="TVF56" s="18"/>
      <c r="TVG56" s="18"/>
      <c r="TVH56" s="18"/>
      <c r="TVI56" s="18"/>
      <c r="TVJ56" s="18"/>
      <c r="TVK56" s="18"/>
      <c r="TVL56" s="18"/>
      <c r="TVM56" s="18"/>
      <c r="TVN56" s="18"/>
      <c r="TVO56" s="18"/>
      <c r="TVP56" s="18"/>
      <c r="TVQ56" s="18"/>
      <c r="TVR56" s="18"/>
      <c r="TVS56" s="18"/>
      <c r="TVT56" s="18"/>
      <c r="TVU56" s="18"/>
      <c r="TVV56" s="18"/>
      <c r="TVW56" s="18"/>
      <c r="TVX56" s="18"/>
      <c r="TVY56" s="18"/>
      <c r="TVZ56" s="18"/>
      <c r="TWA56" s="18"/>
      <c r="TWB56" s="18"/>
      <c r="TWC56" s="18"/>
      <c r="TWD56" s="18"/>
      <c r="TWE56" s="18"/>
      <c r="TWF56" s="18"/>
      <c r="TWG56" s="18"/>
      <c r="TWH56" s="18"/>
      <c r="TWI56" s="18"/>
      <c r="TWJ56" s="18"/>
      <c r="TWK56" s="18"/>
      <c r="TWL56" s="18"/>
      <c r="TWM56" s="18"/>
      <c r="TWN56" s="18"/>
      <c r="TWO56" s="18"/>
      <c r="TWP56" s="18"/>
      <c r="TWQ56" s="18"/>
      <c r="TWR56" s="18"/>
      <c r="TWS56" s="18"/>
      <c r="TWT56" s="18"/>
      <c r="TWU56" s="18"/>
      <c r="TWV56" s="18"/>
      <c r="TWW56" s="18"/>
      <c r="TWX56" s="18"/>
      <c r="TWY56" s="18"/>
      <c r="TWZ56" s="18"/>
      <c r="TXA56" s="18"/>
      <c r="TXB56" s="18"/>
      <c r="TXC56" s="18"/>
      <c r="TXD56" s="18"/>
      <c r="TXE56" s="18"/>
      <c r="TXF56" s="18"/>
      <c r="TXG56" s="18"/>
      <c r="TXH56" s="18"/>
      <c r="TXI56" s="18"/>
      <c r="TXJ56" s="18"/>
      <c r="TXK56" s="18"/>
      <c r="TXL56" s="18"/>
      <c r="TXM56" s="18"/>
      <c r="TXN56" s="18"/>
      <c r="TXO56" s="18"/>
      <c r="TXP56" s="18"/>
      <c r="TXQ56" s="18"/>
      <c r="TXR56" s="18"/>
      <c r="TXS56" s="18"/>
      <c r="TXT56" s="18"/>
      <c r="TXU56" s="18"/>
      <c r="TXV56" s="18"/>
      <c r="TXW56" s="18"/>
      <c r="TXX56" s="18"/>
      <c r="TXY56" s="18"/>
      <c r="TXZ56" s="18"/>
      <c r="TYA56" s="18"/>
      <c r="TYB56" s="18"/>
      <c r="TYC56" s="18"/>
      <c r="TYD56" s="18"/>
      <c r="TYE56" s="18"/>
      <c r="TYF56" s="18"/>
      <c r="TYG56" s="18"/>
      <c r="TYH56" s="18"/>
      <c r="TYI56" s="18"/>
      <c r="TYJ56" s="18"/>
      <c r="TYK56" s="18"/>
      <c r="TYL56" s="18"/>
      <c r="TYM56" s="18"/>
      <c r="TYN56" s="18"/>
      <c r="TYO56" s="18"/>
      <c r="TYP56" s="18"/>
      <c r="TYQ56" s="18"/>
      <c r="TYR56" s="18"/>
      <c r="TYS56" s="18"/>
      <c r="TYT56" s="18"/>
      <c r="TYU56" s="18"/>
      <c r="TYV56" s="18"/>
      <c r="TYW56" s="18"/>
      <c r="TYX56" s="18"/>
      <c r="TYY56" s="18"/>
      <c r="TYZ56" s="18"/>
      <c r="TZA56" s="18"/>
      <c r="TZB56" s="18"/>
      <c r="TZC56" s="18"/>
      <c r="TZD56" s="18"/>
      <c r="TZE56" s="18"/>
      <c r="TZF56" s="18"/>
      <c r="TZG56" s="18"/>
      <c r="TZH56" s="18"/>
      <c r="TZI56" s="18"/>
      <c r="TZJ56" s="18"/>
      <c r="TZK56" s="18"/>
      <c r="TZL56" s="18"/>
      <c r="TZM56" s="18"/>
      <c r="TZN56" s="18"/>
      <c r="TZO56" s="18"/>
      <c r="TZP56" s="18"/>
      <c r="TZQ56" s="18"/>
      <c r="TZR56" s="18"/>
      <c r="TZS56" s="18"/>
      <c r="TZT56" s="18"/>
      <c r="TZU56" s="18"/>
      <c r="TZV56" s="18"/>
      <c r="TZW56" s="18"/>
      <c r="TZX56" s="18"/>
      <c r="TZY56" s="18"/>
      <c r="TZZ56" s="18"/>
      <c r="UAA56" s="18"/>
      <c r="UAB56" s="18"/>
      <c r="UAC56" s="18"/>
      <c r="UAD56" s="18"/>
      <c r="UAE56" s="18"/>
      <c r="UAF56" s="18"/>
      <c r="UAG56" s="18"/>
      <c r="UAH56" s="18"/>
      <c r="UAI56" s="18"/>
      <c r="UAJ56" s="18"/>
      <c r="UAK56" s="18"/>
      <c r="UAL56" s="18"/>
      <c r="UAM56" s="18"/>
      <c r="UAN56" s="18"/>
      <c r="UAO56" s="18"/>
      <c r="UAP56" s="18"/>
      <c r="UAQ56" s="18"/>
      <c r="UAR56" s="18"/>
      <c r="UAS56" s="18"/>
      <c r="UAT56" s="18"/>
      <c r="UAU56" s="18"/>
      <c r="UAV56" s="18"/>
      <c r="UAW56" s="18"/>
      <c r="UAX56" s="18"/>
      <c r="UAY56" s="18"/>
      <c r="UAZ56" s="18"/>
      <c r="UBA56" s="18"/>
      <c r="UBB56" s="18"/>
      <c r="UBC56" s="18"/>
      <c r="UBD56" s="18"/>
      <c r="UBE56" s="18"/>
      <c r="UBF56" s="18"/>
      <c r="UBG56" s="18"/>
      <c r="UBH56" s="18"/>
      <c r="UBI56" s="18"/>
      <c r="UBJ56" s="18"/>
      <c r="UBK56" s="18"/>
      <c r="UBL56" s="18"/>
      <c r="UBM56" s="18"/>
      <c r="UBN56" s="18"/>
      <c r="UBO56" s="18"/>
      <c r="UBP56" s="18"/>
      <c r="UBQ56" s="18"/>
      <c r="UBR56" s="18"/>
      <c r="UBS56" s="18"/>
      <c r="UBT56" s="18"/>
      <c r="UBU56" s="18"/>
      <c r="UBV56" s="18"/>
      <c r="UBW56" s="18"/>
      <c r="UBX56" s="18"/>
      <c r="UBY56" s="18"/>
      <c r="UBZ56" s="18"/>
      <c r="UCA56" s="18"/>
      <c r="UCB56" s="18"/>
      <c r="UCC56" s="18"/>
      <c r="UCD56" s="18"/>
      <c r="UCE56" s="18"/>
      <c r="UCF56" s="18"/>
      <c r="UCG56" s="18"/>
      <c r="UCH56" s="18"/>
      <c r="UCI56" s="18"/>
      <c r="UCJ56" s="18"/>
      <c r="UCK56" s="18"/>
      <c r="UCL56" s="18"/>
      <c r="UCM56" s="18"/>
      <c r="UCN56" s="18"/>
      <c r="UCO56" s="18"/>
      <c r="UCP56" s="18"/>
      <c r="UCQ56" s="18"/>
      <c r="UCR56" s="18"/>
      <c r="UCS56" s="18"/>
      <c r="UCT56" s="18"/>
      <c r="UCU56" s="18"/>
      <c r="UCV56" s="18"/>
      <c r="UCW56" s="18"/>
      <c r="UCX56" s="18"/>
      <c r="UCY56" s="18"/>
      <c r="UCZ56" s="18"/>
      <c r="UDA56" s="18"/>
      <c r="UDB56" s="18"/>
      <c r="UDC56" s="18"/>
      <c r="UDD56" s="18"/>
      <c r="UDE56" s="18"/>
      <c r="UDF56" s="18"/>
      <c r="UDG56" s="18"/>
      <c r="UDH56" s="18"/>
      <c r="UDI56" s="18"/>
      <c r="UDJ56" s="18"/>
      <c r="UDK56" s="18"/>
      <c r="UDL56" s="18"/>
      <c r="UDM56" s="18"/>
      <c r="UDN56" s="18"/>
      <c r="UDO56" s="18"/>
      <c r="UDP56" s="18"/>
      <c r="UDQ56" s="18"/>
      <c r="UDR56" s="18"/>
      <c r="UDS56" s="18"/>
      <c r="UDT56" s="18"/>
      <c r="UDU56" s="18"/>
      <c r="UDV56" s="18"/>
      <c r="UDW56" s="18"/>
      <c r="UDX56" s="18"/>
      <c r="UDY56" s="18"/>
      <c r="UDZ56" s="18"/>
      <c r="UEA56" s="18"/>
      <c r="UEB56" s="18"/>
      <c r="UEC56" s="18"/>
      <c r="UED56" s="18"/>
      <c r="UEE56" s="18"/>
      <c r="UEF56" s="18"/>
      <c r="UEG56" s="18"/>
      <c r="UEH56" s="18"/>
      <c r="UEI56" s="18"/>
      <c r="UEJ56" s="18"/>
      <c r="UEK56" s="18"/>
      <c r="UEL56" s="18"/>
      <c r="UEM56" s="18"/>
      <c r="UEN56" s="18"/>
      <c r="UEO56" s="18"/>
      <c r="UEP56" s="18"/>
      <c r="UEQ56" s="18"/>
      <c r="UER56" s="18"/>
      <c r="UES56" s="18"/>
      <c r="UET56" s="18"/>
      <c r="UEU56" s="18"/>
      <c r="UEV56" s="18"/>
      <c r="UEW56" s="18"/>
      <c r="UEX56" s="18"/>
      <c r="UEY56" s="18"/>
      <c r="UEZ56" s="18"/>
      <c r="UFA56" s="18"/>
      <c r="UFB56" s="18"/>
      <c r="UFC56" s="18"/>
      <c r="UFD56" s="18"/>
      <c r="UFE56" s="18"/>
      <c r="UFF56" s="18"/>
      <c r="UFG56" s="18"/>
      <c r="UFH56" s="18"/>
      <c r="UFI56" s="18"/>
      <c r="UFJ56" s="18"/>
      <c r="UFK56" s="18"/>
      <c r="UFL56" s="18"/>
      <c r="UFM56" s="18"/>
      <c r="UFN56" s="18"/>
      <c r="UFO56" s="18"/>
      <c r="UFP56" s="18"/>
      <c r="UFQ56" s="18"/>
      <c r="UFR56" s="18"/>
      <c r="UFS56" s="18"/>
      <c r="UFT56" s="18"/>
      <c r="UFU56" s="18"/>
      <c r="UFV56" s="18"/>
      <c r="UFW56" s="18"/>
      <c r="UFX56" s="18"/>
      <c r="UFY56" s="18"/>
      <c r="UFZ56" s="18"/>
      <c r="UGA56" s="18"/>
      <c r="UGB56" s="18"/>
      <c r="UGC56" s="18"/>
      <c r="UGD56" s="18"/>
      <c r="UGE56" s="18"/>
      <c r="UGF56" s="18"/>
      <c r="UGG56" s="18"/>
      <c r="UGH56" s="18"/>
      <c r="UGI56" s="18"/>
      <c r="UGJ56" s="18"/>
      <c r="UGK56" s="18"/>
      <c r="UGL56" s="18"/>
      <c r="UGM56" s="18"/>
      <c r="UGN56" s="18"/>
      <c r="UGO56" s="18"/>
      <c r="UGP56" s="18"/>
      <c r="UGQ56" s="18"/>
      <c r="UGR56" s="18"/>
      <c r="UGS56" s="18"/>
      <c r="UGT56" s="18"/>
      <c r="UGU56" s="18"/>
      <c r="UGV56" s="18"/>
      <c r="UGW56" s="18"/>
      <c r="UGX56" s="18"/>
      <c r="UGY56" s="18"/>
      <c r="UGZ56" s="18"/>
      <c r="UHA56" s="18"/>
      <c r="UHB56" s="18"/>
      <c r="UHC56" s="18"/>
      <c r="UHD56" s="18"/>
      <c r="UHE56" s="18"/>
      <c r="UHF56" s="18"/>
      <c r="UHG56" s="18"/>
      <c r="UHH56" s="18"/>
      <c r="UHI56" s="18"/>
      <c r="UHJ56" s="18"/>
      <c r="UHK56" s="18"/>
      <c r="UHL56" s="18"/>
      <c r="UHM56" s="18"/>
      <c r="UHN56" s="18"/>
      <c r="UHO56" s="18"/>
      <c r="UHP56" s="18"/>
      <c r="UHQ56" s="18"/>
      <c r="UHR56" s="18"/>
      <c r="UHS56" s="18"/>
      <c r="UHT56" s="18"/>
      <c r="UHU56" s="18"/>
      <c r="UHV56" s="18"/>
      <c r="UHW56" s="18"/>
      <c r="UHX56" s="18"/>
      <c r="UHY56" s="18"/>
      <c r="UHZ56" s="18"/>
      <c r="UIA56" s="18"/>
      <c r="UIB56" s="18"/>
      <c r="UIC56" s="18"/>
      <c r="UID56" s="18"/>
      <c r="UIE56" s="18"/>
      <c r="UIF56" s="18"/>
      <c r="UIG56" s="18"/>
      <c r="UIH56" s="18"/>
      <c r="UII56" s="18"/>
      <c r="UIJ56" s="18"/>
      <c r="UIK56" s="18"/>
      <c r="UIL56" s="18"/>
      <c r="UIM56" s="18"/>
      <c r="UIN56" s="18"/>
      <c r="UIO56" s="18"/>
      <c r="UIP56" s="18"/>
      <c r="UIQ56" s="18"/>
      <c r="UIR56" s="18"/>
      <c r="UIS56" s="18"/>
      <c r="UIT56" s="18"/>
      <c r="UIU56" s="18"/>
      <c r="UIV56" s="18"/>
      <c r="UIW56" s="18"/>
      <c r="UIX56" s="18"/>
      <c r="UIY56" s="18"/>
      <c r="UIZ56" s="18"/>
      <c r="UJA56" s="18"/>
      <c r="UJB56" s="18"/>
      <c r="UJC56" s="18"/>
      <c r="UJD56" s="18"/>
      <c r="UJE56" s="18"/>
      <c r="UJF56" s="18"/>
      <c r="UJG56" s="18"/>
      <c r="UJH56" s="18"/>
      <c r="UJI56" s="18"/>
      <c r="UJJ56" s="18"/>
      <c r="UJK56" s="18"/>
      <c r="UJL56" s="18"/>
      <c r="UJM56" s="18"/>
      <c r="UJN56" s="18"/>
      <c r="UJO56" s="18"/>
      <c r="UJP56" s="18"/>
      <c r="UJQ56" s="18"/>
      <c r="UJR56" s="18"/>
      <c r="UJS56" s="18"/>
      <c r="UJT56" s="18"/>
      <c r="UJU56" s="18"/>
      <c r="UJV56" s="18"/>
      <c r="UJW56" s="18"/>
      <c r="UJX56" s="18"/>
      <c r="UJY56" s="18"/>
      <c r="UJZ56" s="18"/>
      <c r="UKA56" s="18"/>
      <c r="UKB56" s="18"/>
      <c r="UKC56" s="18"/>
      <c r="UKD56" s="18"/>
      <c r="UKE56" s="18"/>
      <c r="UKF56" s="18"/>
      <c r="UKG56" s="18"/>
      <c r="UKH56" s="18"/>
      <c r="UKI56" s="18"/>
      <c r="UKJ56" s="18"/>
      <c r="UKK56" s="18"/>
      <c r="UKL56" s="18"/>
      <c r="UKM56" s="18"/>
      <c r="UKN56" s="18"/>
      <c r="UKO56" s="18"/>
      <c r="UKP56" s="18"/>
      <c r="UKQ56" s="18"/>
      <c r="UKR56" s="18"/>
      <c r="UKS56" s="18"/>
      <c r="UKT56" s="18"/>
      <c r="UKU56" s="18"/>
      <c r="UKV56" s="18"/>
      <c r="UKW56" s="18"/>
      <c r="UKX56" s="18"/>
      <c r="UKY56" s="18"/>
      <c r="UKZ56" s="18"/>
      <c r="ULA56" s="18"/>
      <c r="ULB56" s="18"/>
      <c r="ULC56" s="18"/>
      <c r="ULD56" s="18"/>
      <c r="ULE56" s="18"/>
      <c r="ULF56" s="18"/>
      <c r="ULG56" s="18"/>
      <c r="ULH56" s="18"/>
      <c r="ULI56" s="18"/>
      <c r="ULJ56" s="18"/>
      <c r="ULK56" s="18"/>
      <c r="ULL56" s="18"/>
      <c r="ULM56" s="18"/>
      <c r="ULN56" s="18"/>
      <c r="ULO56" s="18"/>
      <c r="ULP56" s="18"/>
      <c r="ULQ56" s="18"/>
      <c r="ULR56" s="18"/>
      <c r="ULS56" s="18"/>
      <c r="ULT56" s="18"/>
      <c r="ULU56" s="18"/>
      <c r="ULV56" s="18"/>
      <c r="ULW56" s="18"/>
      <c r="ULX56" s="18"/>
      <c r="ULY56" s="18"/>
      <c r="ULZ56" s="18"/>
      <c r="UMA56" s="18"/>
      <c r="UMB56" s="18"/>
      <c r="UMC56" s="18"/>
      <c r="UMD56" s="18"/>
      <c r="UME56" s="18"/>
      <c r="UMF56" s="18"/>
      <c r="UMG56" s="18"/>
      <c r="UMH56" s="18"/>
      <c r="UMI56" s="18"/>
      <c r="UMJ56" s="18"/>
      <c r="UMK56" s="18"/>
      <c r="UML56" s="18"/>
      <c r="UMM56" s="18"/>
      <c r="UMN56" s="18"/>
      <c r="UMO56" s="18"/>
      <c r="UMP56" s="18"/>
      <c r="UMQ56" s="18"/>
      <c r="UMR56" s="18"/>
      <c r="UMS56" s="18"/>
      <c r="UMT56" s="18"/>
      <c r="UMU56" s="18"/>
      <c r="UMV56" s="18"/>
      <c r="UMW56" s="18"/>
      <c r="UMX56" s="18"/>
      <c r="UMY56" s="18"/>
      <c r="UMZ56" s="18"/>
      <c r="UNA56" s="18"/>
      <c r="UNB56" s="18"/>
      <c r="UNC56" s="18"/>
      <c r="UND56" s="18"/>
      <c r="UNE56" s="18"/>
      <c r="UNF56" s="18"/>
      <c r="UNG56" s="18"/>
      <c r="UNH56" s="18"/>
      <c r="UNI56" s="18"/>
      <c r="UNJ56" s="18"/>
      <c r="UNK56" s="18"/>
      <c r="UNL56" s="18"/>
      <c r="UNM56" s="18"/>
      <c r="UNN56" s="18"/>
      <c r="UNO56" s="18"/>
      <c r="UNP56" s="18"/>
      <c r="UNQ56" s="18"/>
      <c r="UNR56" s="18"/>
      <c r="UNS56" s="18"/>
      <c r="UNT56" s="18"/>
      <c r="UNU56" s="18"/>
      <c r="UNV56" s="18"/>
      <c r="UNW56" s="18"/>
      <c r="UNX56" s="18"/>
      <c r="UNY56" s="18"/>
      <c r="UNZ56" s="18"/>
      <c r="UOA56" s="18"/>
      <c r="UOB56" s="18"/>
      <c r="UOC56" s="18"/>
      <c r="UOD56" s="18"/>
      <c r="UOE56" s="18"/>
      <c r="UOF56" s="18"/>
      <c r="UOG56" s="18"/>
      <c r="UOH56" s="18"/>
      <c r="UOI56" s="18"/>
      <c r="UOJ56" s="18"/>
      <c r="UOK56" s="18"/>
      <c r="UOL56" s="18"/>
      <c r="UOM56" s="18"/>
      <c r="UON56" s="18"/>
      <c r="UOO56" s="18"/>
      <c r="UOP56" s="18"/>
      <c r="UOQ56" s="18"/>
      <c r="UOR56" s="18"/>
      <c r="UOS56" s="18"/>
      <c r="UOT56" s="18"/>
      <c r="UOU56" s="18"/>
      <c r="UOV56" s="18"/>
      <c r="UOW56" s="18"/>
      <c r="UOX56" s="18"/>
      <c r="UOY56" s="18"/>
      <c r="UOZ56" s="18"/>
      <c r="UPA56" s="18"/>
      <c r="UPB56" s="18"/>
      <c r="UPC56" s="18"/>
      <c r="UPD56" s="18"/>
      <c r="UPE56" s="18"/>
      <c r="UPF56" s="18"/>
      <c r="UPG56" s="18"/>
      <c r="UPH56" s="18"/>
      <c r="UPI56" s="18"/>
      <c r="UPJ56" s="18"/>
      <c r="UPK56" s="18"/>
      <c r="UPL56" s="18"/>
      <c r="UPM56" s="18"/>
      <c r="UPN56" s="18"/>
      <c r="UPO56" s="18"/>
      <c r="UPP56" s="18"/>
      <c r="UPQ56" s="18"/>
      <c r="UPR56" s="18"/>
      <c r="UPS56" s="18"/>
      <c r="UPT56" s="18"/>
      <c r="UPU56" s="18"/>
      <c r="UPV56" s="18"/>
      <c r="UPW56" s="18"/>
      <c r="UPX56" s="18"/>
      <c r="UPY56" s="18"/>
      <c r="UPZ56" s="18"/>
      <c r="UQA56" s="18"/>
      <c r="UQB56" s="18"/>
      <c r="UQC56" s="18"/>
      <c r="UQD56" s="18"/>
      <c r="UQE56" s="18"/>
      <c r="UQF56" s="18"/>
      <c r="UQG56" s="18"/>
      <c r="UQH56" s="18"/>
      <c r="UQI56" s="18"/>
      <c r="UQJ56" s="18"/>
      <c r="UQK56" s="18"/>
      <c r="UQL56" s="18"/>
      <c r="UQM56" s="18"/>
      <c r="UQN56" s="18"/>
      <c r="UQO56" s="18"/>
      <c r="UQP56" s="18"/>
      <c r="UQQ56" s="18"/>
      <c r="UQR56" s="18"/>
      <c r="UQS56" s="18"/>
      <c r="UQT56" s="18"/>
      <c r="UQU56" s="18"/>
      <c r="UQV56" s="18"/>
      <c r="UQW56" s="18"/>
      <c r="UQX56" s="18"/>
      <c r="UQY56" s="18"/>
      <c r="UQZ56" s="18"/>
      <c r="URA56" s="18"/>
      <c r="URB56" s="18"/>
      <c r="URC56" s="18"/>
      <c r="URD56" s="18"/>
      <c r="URE56" s="18"/>
      <c r="URF56" s="18"/>
      <c r="URG56" s="18"/>
      <c r="URH56" s="18"/>
      <c r="URI56" s="18"/>
      <c r="URJ56" s="18"/>
      <c r="URK56" s="18"/>
      <c r="URL56" s="18"/>
      <c r="URM56" s="18"/>
      <c r="URN56" s="18"/>
      <c r="URO56" s="18"/>
      <c r="URP56" s="18"/>
      <c r="URQ56" s="18"/>
      <c r="URR56" s="18"/>
      <c r="URS56" s="18"/>
      <c r="URT56" s="18"/>
      <c r="URU56" s="18"/>
      <c r="URV56" s="18"/>
      <c r="URW56" s="18"/>
      <c r="URX56" s="18"/>
      <c r="URY56" s="18"/>
      <c r="URZ56" s="18"/>
      <c r="USA56" s="18"/>
      <c r="USB56" s="18"/>
      <c r="USC56" s="18"/>
      <c r="USD56" s="18"/>
      <c r="USE56" s="18"/>
      <c r="USF56" s="18"/>
      <c r="USG56" s="18"/>
      <c r="USH56" s="18"/>
      <c r="USI56" s="18"/>
      <c r="USJ56" s="18"/>
      <c r="USK56" s="18"/>
      <c r="USL56" s="18"/>
      <c r="USM56" s="18"/>
      <c r="USN56" s="18"/>
      <c r="USO56" s="18"/>
      <c r="USP56" s="18"/>
      <c r="USQ56" s="18"/>
      <c r="USR56" s="18"/>
      <c r="USS56" s="18"/>
      <c r="UST56" s="18"/>
      <c r="USU56" s="18"/>
      <c r="USV56" s="18"/>
      <c r="USW56" s="18"/>
      <c r="USX56" s="18"/>
      <c r="USY56" s="18"/>
      <c r="USZ56" s="18"/>
      <c r="UTA56" s="18"/>
      <c r="UTB56" s="18"/>
      <c r="UTC56" s="18"/>
      <c r="UTD56" s="18"/>
      <c r="UTE56" s="18"/>
      <c r="UTF56" s="18"/>
      <c r="UTG56" s="18"/>
      <c r="UTH56" s="18"/>
      <c r="UTI56" s="18"/>
      <c r="UTJ56" s="18"/>
      <c r="UTK56" s="18"/>
      <c r="UTL56" s="18"/>
      <c r="UTM56" s="18"/>
      <c r="UTN56" s="18"/>
      <c r="UTO56" s="18"/>
      <c r="UTP56" s="18"/>
      <c r="UTQ56" s="18"/>
      <c r="UTR56" s="18"/>
      <c r="UTS56" s="18"/>
      <c r="UTT56" s="18"/>
      <c r="UTU56" s="18"/>
      <c r="UTV56" s="18"/>
      <c r="UTW56" s="18"/>
      <c r="UTX56" s="18"/>
      <c r="UTY56" s="18"/>
      <c r="UTZ56" s="18"/>
      <c r="UUA56" s="18"/>
      <c r="UUB56" s="18"/>
      <c r="UUC56" s="18"/>
      <c r="UUD56" s="18"/>
      <c r="UUE56" s="18"/>
      <c r="UUF56" s="18"/>
      <c r="UUG56" s="18"/>
      <c r="UUH56" s="18"/>
      <c r="UUI56" s="18"/>
      <c r="UUJ56" s="18"/>
      <c r="UUK56" s="18"/>
      <c r="UUL56" s="18"/>
      <c r="UUM56" s="18"/>
      <c r="UUN56" s="18"/>
      <c r="UUO56" s="18"/>
      <c r="UUP56" s="18"/>
      <c r="UUQ56" s="18"/>
      <c r="UUR56" s="18"/>
      <c r="UUS56" s="18"/>
      <c r="UUT56" s="18"/>
      <c r="UUU56" s="18"/>
      <c r="UUV56" s="18"/>
      <c r="UUW56" s="18"/>
      <c r="UUX56" s="18"/>
      <c r="UUY56" s="18"/>
      <c r="UUZ56" s="18"/>
      <c r="UVA56" s="18"/>
      <c r="UVB56" s="18"/>
      <c r="UVC56" s="18"/>
      <c r="UVD56" s="18"/>
      <c r="UVE56" s="18"/>
      <c r="UVF56" s="18"/>
      <c r="UVG56" s="18"/>
      <c r="UVH56" s="18"/>
      <c r="UVI56" s="18"/>
      <c r="UVJ56" s="18"/>
      <c r="UVK56" s="18"/>
      <c r="UVL56" s="18"/>
      <c r="UVM56" s="18"/>
      <c r="UVN56" s="18"/>
      <c r="UVO56" s="18"/>
      <c r="UVP56" s="18"/>
      <c r="UVQ56" s="18"/>
      <c r="UVR56" s="18"/>
      <c r="UVS56" s="18"/>
      <c r="UVT56" s="18"/>
      <c r="UVU56" s="18"/>
      <c r="UVV56" s="18"/>
      <c r="UVW56" s="18"/>
      <c r="UVX56" s="18"/>
      <c r="UVY56" s="18"/>
      <c r="UVZ56" s="18"/>
      <c r="UWA56" s="18"/>
      <c r="UWB56" s="18"/>
      <c r="UWC56" s="18"/>
      <c r="UWD56" s="18"/>
      <c r="UWE56" s="18"/>
      <c r="UWF56" s="18"/>
      <c r="UWG56" s="18"/>
      <c r="UWH56" s="18"/>
      <c r="UWI56" s="18"/>
      <c r="UWJ56" s="18"/>
      <c r="UWK56" s="18"/>
      <c r="UWL56" s="18"/>
      <c r="UWM56" s="18"/>
      <c r="UWN56" s="18"/>
      <c r="UWO56" s="18"/>
      <c r="UWP56" s="18"/>
      <c r="UWQ56" s="18"/>
      <c r="UWR56" s="18"/>
      <c r="UWS56" s="18"/>
      <c r="UWT56" s="18"/>
      <c r="UWU56" s="18"/>
      <c r="UWV56" s="18"/>
      <c r="UWW56" s="18"/>
      <c r="UWX56" s="18"/>
      <c r="UWY56" s="18"/>
      <c r="UWZ56" s="18"/>
      <c r="UXA56" s="18"/>
      <c r="UXB56" s="18"/>
      <c r="UXC56" s="18"/>
      <c r="UXD56" s="18"/>
      <c r="UXE56" s="18"/>
      <c r="UXF56" s="18"/>
      <c r="UXG56" s="18"/>
      <c r="UXH56" s="18"/>
      <c r="UXI56" s="18"/>
      <c r="UXJ56" s="18"/>
      <c r="UXK56" s="18"/>
      <c r="UXL56" s="18"/>
      <c r="UXM56" s="18"/>
      <c r="UXN56" s="18"/>
      <c r="UXO56" s="18"/>
      <c r="UXP56" s="18"/>
      <c r="UXQ56" s="18"/>
      <c r="UXR56" s="18"/>
      <c r="UXS56" s="18"/>
      <c r="UXT56" s="18"/>
      <c r="UXU56" s="18"/>
      <c r="UXV56" s="18"/>
      <c r="UXW56" s="18"/>
      <c r="UXX56" s="18"/>
      <c r="UXY56" s="18"/>
      <c r="UXZ56" s="18"/>
      <c r="UYA56" s="18"/>
      <c r="UYB56" s="18"/>
      <c r="UYC56" s="18"/>
      <c r="UYD56" s="18"/>
      <c r="UYE56" s="18"/>
      <c r="UYF56" s="18"/>
      <c r="UYG56" s="18"/>
      <c r="UYH56" s="18"/>
      <c r="UYI56" s="18"/>
      <c r="UYJ56" s="18"/>
      <c r="UYK56" s="18"/>
      <c r="UYL56" s="18"/>
      <c r="UYM56" s="18"/>
      <c r="UYN56" s="18"/>
      <c r="UYO56" s="18"/>
      <c r="UYP56" s="18"/>
      <c r="UYQ56" s="18"/>
      <c r="UYR56" s="18"/>
      <c r="UYS56" s="18"/>
      <c r="UYT56" s="18"/>
      <c r="UYU56" s="18"/>
      <c r="UYV56" s="18"/>
      <c r="UYW56" s="18"/>
      <c r="UYX56" s="18"/>
      <c r="UYY56" s="18"/>
      <c r="UYZ56" s="18"/>
      <c r="UZA56" s="18"/>
      <c r="UZB56" s="18"/>
      <c r="UZC56" s="18"/>
      <c r="UZD56" s="18"/>
      <c r="UZE56" s="18"/>
      <c r="UZF56" s="18"/>
      <c r="UZG56" s="18"/>
      <c r="UZH56" s="18"/>
      <c r="UZI56" s="18"/>
      <c r="UZJ56" s="18"/>
      <c r="UZK56" s="18"/>
      <c r="UZL56" s="18"/>
      <c r="UZM56" s="18"/>
      <c r="UZN56" s="18"/>
      <c r="UZO56" s="18"/>
      <c r="UZP56" s="18"/>
      <c r="UZQ56" s="18"/>
      <c r="UZR56" s="18"/>
      <c r="UZS56" s="18"/>
      <c r="UZT56" s="18"/>
      <c r="UZU56" s="18"/>
      <c r="UZV56" s="18"/>
      <c r="UZW56" s="18"/>
      <c r="UZX56" s="18"/>
      <c r="UZY56" s="18"/>
      <c r="UZZ56" s="18"/>
      <c r="VAA56" s="18"/>
      <c r="VAB56" s="18"/>
      <c r="VAC56" s="18"/>
      <c r="VAD56" s="18"/>
      <c r="VAE56" s="18"/>
      <c r="VAF56" s="18"/>
      <c r="VAG56" s="18"/>
      <c r="VAH56" s="18"/>
      <c r="VAI56" s="18"/>
      <c r="VAJ56" s="18"/>
      <c r="VAK56" s="18"/>
      <c r="VAL56" s="18"/>
      <c r="VAM56" s="18"/>
      <c r="VAN56" s="18"/>
      <c r="VAO56" s="18"/>
      <c r="VAP56" s="18"/>
      <c r="VAQ56" s="18"/>
      <c r="VAR56" s="18"/>
      <c r="VAS56" s="18"/>
      <c r="VAT56" s="18"/>
      <c r="VAU56" s="18"/>
      <c r="VAV56" s="18"/>
      <c r="VAW56" s="18"/>
      <c r="VAX56" s="18"/>
      <c r="VAY56" s="18"/>
      <c r="VAZ56" s="18"/>
      <c r="VBA56" s="18"/>
      <c r="VBB56" s="18"/>
      <c r="VBC56" s="18"/>
      <c r="VBD56" s="18"/>
      <c r="VBE56" s="18"/>
      <c r="VBF56" s="18"/>
      <c r="VBG56" s="18"/>
      <c r="VBH56" s="18"/>
      <c r="VBI56" s="18"/>
      <c r="VBJ56" s="18"/>
      <c r="VBK56" s="18"/>
      <c r="VBL56" s="18"/>
      <c r="VBM56" s="18"/>
      <c r="VBN56" s="18"/>
      <c r="VBO56" s="18"/>
      <c r="VBP56" s="18"/>
      <c r="VBQ56" s="18"/>
      <c r="VBR56" s="18"/>
      <c r="VBS56" s="18"/>
      <c r="VBT56" s="18"/>
      <c r="VBU56" s="18"/>
      <c r="VBV56" s="18"/>
      <c r="VBW56" s="18"/>
      <c r="VBX56" s="18"/>
      <c r="VBY56" s="18"/>
      <c r="VBZ56" s="18"/>
      <c r="VCA56" s="18"/>
      <c r="VCB56" s="18"/>
      <c r="VCC56" s="18"/>
      <c r="VCD56" s="18"/>
      <c r="VCE56" s="18"/>
      <c r="VCF56" s="18"/>
      <c r="VCG56" s="18"/>
      <c r="VCH56" s="18"/>
      <c r="VCI56" s="18"/>
      <c r="VCJ56" s="18"/>
      <c r="VCK56" s="18"/>
      <c r="VCL56" s="18"/>
      <c r="VCM56" s="18"/>
      <c r="VCN56" s="18"/>
      <c r="VCO56" s="18"/>
      <c r="VCP56" s="18"/>
      <c r="VCQ56" s="18"/>
      <c r="VCR56" s="18"/>
      <c r="VCS56" s="18"/>
      <c r="VCT56" s="18"/>
      <c r="VCU56" s="18"/>
      <c r="VCV56" s="18"/>
      <c r="VCW56" s="18"/>
      <c r="VCX56" s="18"/>
      <c r="VCY56" s="18"/>
      <c r="VCZ56" s="18"/>
      <c r="VDA56" s="18"/>
      <c r="VDB56" s="18"/>
      <c r="VDC56" s="18"/>
      <c r="VDD56" s="18"/>
      <c r="VDE56" s="18"/>
      <c r="VDF56" s="18"/>
      <c r="VDG56" s="18"/>
      <c r="VDH56" s="18"/>
      <c r="VDI56" s="18"/>
      <c r="VDJ56" s="18"/>
      <c r="VDK56" s="18"/>
      <c r="VDL56" s="18"/>
      <c r="VDM56" s="18"/>
      <c r="VDN56" s="18"/>
      <c r="VDO56" s="18"/>
      <c r="VDP56" s="18"/>
      <c r="VDQ56" s="18"/>
      <c r="VDR56" s="18"/>
      <c r="VDS56" s="18"/>
      <c r="VDT56" s="18"/>
      <c r="VDU56" s="18"/>
      <c r="VDV56" s="18"/>
      <c r="VDW56" s="18"/>
      <c r="VDX56" s="18"/>
      <c r="VDY56" s="18"/>
      <c r="VDZ56" s="18"/>
      <c r="VEA56" s="18"/>
      <c r="VEB56" s="18"/>
      <c r="VEC56" s="18"/>
      <c r="VED56" s="18"/>
      <c r="VEE56" s="18"/>
      <c r="VEF56" s="18"/>
      <c r="VEG56" s="18"/>
      <c r="VEH56" s="18"/>
      <c r="VEI56" s="18"/>
      <c r="VEJ56" s="18"/>
      <c r="VEK56" s="18"/>
      <c r="VEL56" s="18"/>
      <c r="VEM56" s="18"/>
      <c r="VEN56" s="18"/>
      <c r="VEO56" s="18"/>
      <c r="VEP56" s="18"/>
      <c r="VEQ56" s="18"/>
      <c r="VER56" s="18"/>
      <c r="VES56" s="18"/>
      <c r="VET56" s="18"/>
      <c r="VEU56" s="18"/>
      <c r="VEV56" s="18"/>
      <c r="VEW56" s="18"/>
      <c r="VEX56" s="18"/>
      <c r="VEY56" s="18"/>
      <c r="VEZ56" s="18"/>
      <c r="VFA56" s="18"/>
      <c r="VFB56" s="18"/>
      <c r="VFC56" s="18"/>
      <c r="VFD56" s="18"/>
      <c r="VFE56" s="18"/>
      <c r="VFF56" s="18"/>
      <c r="VFG56" s="18"/>
      <c r="VFH56" s="18"/>
      <c r="VFI56" s="18"/>
      <c r="VFJ56" s="18"/>
      <c r="VFK56" s="18"/>
      <c r="VFL56" s="18"/>
      <c r="VFM56" s="18"/>
      <c r="VFN56" s="18"/>
      <c r="VFO56" s="18"/>
      <c r="VFP56" s="18"/>
      <c r="VFQ56" s="18"/>
      <c r="VFR56" s="18"/>
      <c r="VFS56" s="18"/>
      <c r="VFT56" s="18"/>
      <c r="VFU56" s="18"/>
      <c r="VFV56" s="18"/>
      <c r="VFW56" s="18"/>
      <c r="VFX56" s="18"/>
      <c r="VFY56" s="18"/>
      <c r="VFZ56" s="18"/>
      <c r="VGA56" s="18"/>
      <c r="VGB56" s="18"/>
      <c r="VGC56" s="18"/>
      <c r="VGD56" s="18"/>
      <c r="VGE56" s="18"/>
      <c r="VGF56" s="18"/>
      <c r="VGG56" s="18"/>
      <c r="VGH56" s="18"/>
      <c r="VGI56" s="18"/>
      <c r="VGJ56" s="18"/>
      <c r="VGK56" s="18"/>
      <c r="VGL56" s="18"/>
      <c r="VGM56" s="18"/>
      <c r="VGN56" s="18"/>
      <c r="VGO56" s="18"/>
      <c r="VGP56" s="18"/>
      <c r="VGQ56" s="18"/>
      <c r="VGR56" s="18"/>
      <c r="VGS56" s="18"/>
      <c r="VGT56" s="18"/>
      <c r="VGU56" s="18"/>
      <c r="VGV56" s="18"/>
      <c r="VGW56" s="18"/>
      <c r="VGX56" s="18"/>
      <c r="VGY56" s="18"/>
      <c r="VGZ56" s="18"/>
      <c r="VHA56" s="18"/>
      <c r="VHB56" s="18"/>
      <c r="VHC56" s="18"/>
      <c r="VHD56" s="18"/>
      <c r="VHE56" s="18"/>
      <c r="VHF56" s="18"/>
      <c r="VHG56" s="18"/>
      <c r="VHH56" s="18"/>
      <c r="VHI56" s="18"/>
      <c r="VHJ56" s="18"/>
      <c r="VHK56" s="18"/>
      <c r="VHL56" s="18"/>
      <c r="VHM56" s="18"/>
      <c r="VHN56" s="18"/>
      <c r="VHO56" s="18"/>
      <c r="VHP56" s="18"/>
      <c r="VHQ56" s="18"/>
      <c r="VHR56" s="18"/>
      <c r="VHS56" s="18"/>
      <c r="VHT56" s="18"/>
      <c r="VHU56" s="18"/>
      <c r="VHV56" s="18"/>
      <c r="VHW56" s="18"/>
      <c r="VHX56" s="18"/>
      <c r="VHY56" s="18"/>
      <c r="VHZ56" s="18"/>
      <c r="VIA56" s="18"/>
      <c r="VIB56" s="18"/>
      <c r="VIC56" s="18"/>
      <c r="VID56" s="18"/>
      <c r="VIE56" s="18"/>
      <c r="VIF56" s="18"/>
      <c r="VIG56" s="18"/>
      <c r="VIH56" s="18"/>
      <c r="VII56" s="18"/>
      <c r="VIJ56" s="18"/>
      <c r="VIK56" s="18"/>
      <c r="VIL56" s="18"/>
      <c r="VIM56" s="18"/>
      <c r="VIN56" s="18"/>
      <c r="VIO56" s="18"/>
      <c r="VIP56" s="18"/>
      <c r="VIQ56" s="18"/>
      <c r="VIR56" s="18"/>
      <c r="VIS56" s="18"/>
      <c r="VIT56" s="18"/>
      <c r="VIU56" s="18"/>
      <c r="VIV56" s="18"/>
      <c r="VIW56" s="18"/>
      <c r="VIX56" s="18"/>
      <c r="VIY56" s="18"/>
      <c r="VIZ56" s="18"/>
      <c r="VJA56" s="18"/>
      <c r="VJB56" s="18"/>
      <c r="VJC56" s="18"/>
      <c r="VJD56" s="18"/>
      <c r="VJE56" s="18"/>
      <c r="VJF56" s="18"/>
      <c r="VJG56" s="18"/>
      <c r="VJH56" s="18"/>
      <c r="VJI56" s="18"/>
      <c r="VJJ56" s="18"/>
      <c r="VJK56" s="18"/>
      <c r="VJL56" s="18"/>
      <c r="VJM56" s="18"/>
      <c r="VJN56" s="18"/>
      <c r="VJO56" s="18"/>
      <c r="VJP56" s="18"/>
      <c r="VJQ56" s="18"/>
      <c r="VJR56" s="18"/>
      <c r="VJS56" s="18"/>
      <c r="VJT56" s="18"/>
      <c r="VJU56" s="18"/>
      <c r="VJV56" s="18"/>
      <c r="VJW56" s="18"/>
      <c r="VJX56" s="18"/>
      <c r="VJY56" s="18"/>
      <c r="VJZ56" s="18"/>
      <c r="VKA56" s="18"/>
      <c r="VKB56" s="18"/>
      <c r="VKC56" s="18"/>
      <c r="VKD56" s="18"/>
      <c r="VKE56" s="18"/>
      <c r="VKF56" s="18"/>
      <c r="VKG56" s="18"/>
      <c r="VKH56" s="18"/>
      <c r="VKI56" s="18"/>
      <c r="VKJ56" s="18"/>
      <c r="VKK56" s="18"/>
      <c r="VKL56" s="18"/>
      <c r="VKM56" s="18"/>
      <c r="VKN56" s="18"/>
      <c r="VKO56" s="18"/>
      <c r="VKP56" s="18"/>
      <c r="VKQ56" s="18"/>
      <c r="VKR56" s="18"/>
      <c r="VKS56" s="18"/>
      <c r="VKT56" s="18"/>
      <c r="VKU56" s="18"/>
      <c r="VKV56" s="18"/>
      <c r="VKW56" s="18"/>
      <c r="VKX56" s="18"/>
      <c r="VKY56" s="18"/>
      <c r="VKZ56" s="18"/>
      <c r="VLA56" s="18"/>
      <c r="VLB56" s="18"/>
      <c r="VLC56" s="18"/>
      <c r="VLD56" s="18"/>
      <c r="VLE56" s="18"/>
      <c r="VLF56" s="18"/>
      <c r="VLG56" s="18"/>
      <c r="VLH56" s="18"/>
      <c r="VLI56" s="18"/>
      <c r="VLJ56" s="18"/>
      <c r="VLK56" s="18"/>
      <c r="VLL56" s="18"/>
      <c r="VLM56" s="18"/>
      <c r="VLN56" s="18"/>
      <c r="VLO56" s="18"/>
      <c r="VLP56" s="18"/>
      <c r="VLQ56" s="18"/>
      <c r="VLR56" s="18"/>
      <c r="VLS56" s="18"/>
      <c r="VLT56" s="18"/>
      <c r="VLU56" s="18"/>
      <c r="VLV56" s="18"/>
      <c r="VLW56" s="18"/>
      <c r="VLX56" s="18"/>
      <c r="VLY56" s="18"/>
      <c r="VLZ56" s="18"/>
      <c r="VMA56" s="18"/>
      <c r="VMB56" s="18"/>
      <c r="VMC56" s="18"/>
      <c r="VMD56" s="18"/>
      <c r="VME56" s="18"/>
      <c r="VMF56" s="18"/>
      <c r="VMG56" s="18"/>
      <c r="VMH56" s="18"/>
      <c r="VMI56" s="18"/>
      <c r="VMJ56" s="18"/>
      <c r="VMK56" s="18"/>
      <c r="VML56" s="18"/>
      <c r="VMM56" s="18"/>
      <c r="VMN56" s="18"/>
      <c r="VMO56" s="18"/>
      <c r="VMP56" s="18"/>
      <c r="VMQ56" s="18"/>
      <c r="VMR56" s="18"/>
      <c r="VMS56" s="18"/>
      <c r="VMT56" s="18"/>
      <c r="VMU56" s="18"/>
      <c r="VMV56" s="18"/>
      <c r="VMW56" s="18"/>
      <c r="VMX56" s="18"/>
      <c r="VMY56" s="18"/>
      <c r="VMZ56" s="18"/>
      <c r="VNA56" s="18"/>
      <c r="VNB56" s="18"/>
      <c r="VNC56" s="18"/>
      <c r="VND56" s="18"/>
      <c r="VNE56" s="18"/>
      <c r="VNF56" s="18"/>
      <c r="VNG56" s="18"/>
      <c r="VNH56" s="18"/>
      <c r="VNI56" s="18"/>
      <c r="VNJ56" s="18"/>
      <c r="VNK56" s="18"/>
      <c r="VNL56" s="18"/>
      <c r="VNM56" s="18"/>
      <c r="VNN56" s="18"/>
      <c r="VNO56" s="18"/>
      <c r="VNP56" s="18"/>
      <c r="VNQ56" s="18"/>
      <c r="VNR56" s="18"/>
      <c r="VNS56" s="18"/>
      <c r="VNT56" s="18"/>
      <c r="VNU56" s="18"/>
      <c r="VNV56" s="18"/>
      <c r="VNW56" s="18"/>
      <c r="VNX56" s="18"/>
      <c r="VNY56" s="18"/>
      <c r="VNZ56" s="18"/>
      <c r="VOA56" s="18"/>
      <c r="VOB56" s="18"/>
      <c r="VOC56" s="18"/>
      <c r="VOD56" s="18"/>
      <c r="VOE56" s="18"/>
      <c r="VOF56" s="18"/>
      <c r="VOG56" s="18"/>
      <c r="VOH56" s="18"/>
      <c r="VOI56" s="18"/>
      <c r="VOJ56" s="18"/>
      <c r="VOK56" s="18"/>
      <c r="VOL56" s="18"/>
      <c r="VOM56" s="18"/>
      <c r="VON56" s="18"/>
      <c r="VOO56" s="18"/>
      <c r="VOP56" s="18"/>
      <c r="VOQ56" s="18"/>
      <c r="VOR56" s="18"/>
      <c r="VOS56" s="18"/>
      <c r="VOT56" s="18"/>
      <c r="VOU56" s="18"/>
      <c r="VOV56" s="18"/>
      <c r="VOW56" s="18"/>
      <c r="VOX56" s="18"/>
      <c r="VOY56" s="18"/>
      <c r="VOZ56" s="18"/>
      <c r="VPA56" s="18"/>
      <c r="VPB56" s="18"/>
      <c r="VPC56" s="18"/>
      <c r="VPD56" s="18"/>
      <c r="VPE56" s="18"/>
      <c r="VPF56" s="18"/>
      <c r="VPG56" s="18"/>
      <c r="VPH56" s="18"/>
      <c r="VPI56" s="18"/>
      <c r="VPJ56" s="18"/>
      <c r="VPK56" s="18"/>
      <c r="VPL56" s="18"/>
      <c r="VPM56" s="18"/>
      <c r="VPN56" s="18"/>
      <c r="VPO56" s="18"/>
      <c r="VPP56" s="18"/>
      <c r="VPQ56" s="18"/>
      <c r="VPR56" s="18"/>
      <c r="VPS56" s="18"/>
      <c r="VPT56" s="18"/>
      <c r="VPU56" s="18"/>
      <c r="VPV56" s="18"/>
      <c r="VPW56" s="18"/>
      <c r="VPX56" s="18"/>
      <c r="VPY56" s="18"/>
      <c r="VPZ56" s="18"/>
      <c r="VQA56" s="18"/>
      <c r="VQB56" s="18"/>
      <c r="VQC56" s="18"/>
      <c r="VQD56" s="18"/>
      <c r="VQE56" s="18"/>
      <c r="VQF56" s="18"/>
      <c r="VQG56" s="18"/>
      <c r="VQH56" s="18"/>
      <c r="VQI56" s="18"/>
      <c r="VQJ56" s="18"/>
      <c r="VQK56" s="18"/>
      <c r="VQL56" s="18"/>
      <c r="VQM56" s="18"/>
      <c r="VQN56" s="18"/>
      <c r="VQO56" s="18"/>
      <c r="VQP56" s="18"/>
      <c r="VQQ56" s="18"/>
      <c r="VQR56" s="18"/>
      <c r="VQS56" s="18"/>
      <c r="VQT56" s="18"/>
      <c r="VQU56" s="18"/>
      <c r="VQV56" s="18"/>
      <c r="VQW56" s="18"/>
      <c r="VQX56" s="18"/>
      <c r="VQY56" s="18"/>
      <c r="VQZ56" s="18"/>
      <c r="VRA56" s="18"/>
      <c r="VRB56" s="18"/>
      <c r="VRC56" s="18"/>
      <c r="VRD56" s="18"/>
      <c r="VRE56" s="18"/>
      <c r="VRF56" s="18"/>
      <c r="VRG56" s="18"/>
      <c r="VRH56" s="18"/>
      <c r="VRI56" s="18"/>
      <c r="VRJ56" s="18"/>
      <c r="VRK56" s="18"/>
      <c r="VRL56" s="18"/>
      <c r="VRM56" s="18"/>
      <c r="VRN56" s="18"/>
      <c r="VRO56" s="18"/>
      <c r="VRP56" s="18"/>
      <c r="VRQ56" s="18"/>
      <c r="VRR56" s="18"/>
      <c r="VRS56" s="18"/>
      <c r="VRT56" s="18"/>
      <c r="VRU56" s="18"/>
      <c r="VRV56" s="18"/>
      <c r="VRW56" s="18"/>
      <c r="VRX56" s="18"/>
      <c r="VRY56" s="18"/>
      <c r="VRZ56" s="18"/>
      <c r="VSA56" s="18"/>
      <c r="VSB56" s="18"/>
      <c r="VSC56" s="18"/>
      <c r="VSD56" s="18"/>
      <c r="VSE56" s="18"/>
      <c r="VSF56" s="18"/>
      <c r="VSG56" s="18"/>
      <c r="VSH56" s="18"/>
      <c r="VSI56" s="18"/>
      <c r="VSJ56" s="18"/>
      <c r="VSK56" s="18"/>
      <c r="VSL56" s="18"/>
      <c r="VSM56" s="18"/>
      <c r="VSN56" s="18"/>
      <c r="VSO56" s="18"/>
      <c r="VSP56" s="18"/>
      <c r="VSQ56" s="18"/>
      <c r="VSR56" s="18"/>
      <c r="VSS56" s="18"/>
      <c r="VST56" s="18"/>
      <c r="VSU56" s="18"/>
      <c r="VSV56" s="18"/>
      <c r="VSW56" s="18"/>
      <c r="VSX56" s="18"/>
      <c r="VSY56" s="18"/>
      <c r="VSZ56" s="18"/>
      <c r="VTA56" s="18"/>
      <c r="VTB56" s="18"/>
      <c r="VTC56" s="18"/>
      <c r="VTD56" s="18"/>
      <c r="VTE56" s="18"/>
      <c r="VTF56" s="18"/>
      <c r="VTG56" s="18"/>
      <c r="VTH56" s="18"/>
      <c r="VTI56" s="18"/>
      <c r="VTJ56" s="18"/>
      <c r="VTK56" s="18"/>
      <c r="VTL56" s="18"/>
      <c r="VTM56" s="18"/>
      <c r="VTN56" s="18"/>
      <c r="VTO56" s="18"/>
      <c r="VTP56" s="18"/>
      <c r="VTQ56" s="18"/>
      <c r="VTR56" s="18"/>
      <c r="VTS56" s="18"/>
      <c r="VTT56" s="18"/>
      <c r="VTU56" s="18"/>
      <c r="VTV56" s="18"/>
      <c r="VTW56" s="18"/>
      <c r="VTX56" s="18"/>
      <c r="VTY56" s="18"/>
      <c r="VTZ56" s="18"/>
      <c r="VUA56" s="18"/>
      <c r="VUB56" s="18"/>
      <c r="VUC56" s="18"/>
      <c r="VUD56" s="18"/>
      <c r="VUE56" s="18"/>
      <c r="VUF56" s="18"/>
      <c r="VUG56" s="18"/>
      <c r="VUH56" s="18"/>
      <c r="VUI56" s="18"/>
      <c r="VUJ56" s="18"/>
      <c r="VUK56" s="18"/>
      <c r="VUL56" s="18"/>
      <c r="VUM56" s="18"/>
      <c r="VUN56" s="18"/>
      <c r="VUO56" s="18"/>
      <c r="VUP56" s="18"/>
      <c r="VUQ56" s="18"/>
      <c r="VUR56" s="18"/>
      <c r="VUS56" s="18"/>
      <c r="VUT56" s="18"/>
      <c r="VUU56" s="18"/>
      <c r="VUV56" s="18"/>
      <c r="VUW56" s="18"/>
      <c r="VUX56" s="18"/>
      <c r="VUY56" s="18"/>
      <c r="VUZ56" s="18"/>
      <c r="VVA56" s="18"/>
      <c r="VVB56" s="18"/>
      <c r="VVC56" s="18"/>
      <c r="VVD56" s="18"/>
      <c r="VVE56" s="18"/>
      <c r="VVF56" s="18"/>
      <c r="VVG56" s="18"/>
      <c r="VVH56" s="18"/>
      <c r="VVI56" s="18"/>
      <c r="VVJ56" s="18"/>
      <c r="VVK56" s="18"/>
      <c r="VVL56" s="18"/>
      <c r="VVM56" s="18"/>
      <c r="VVN56" s="18"/>
      <c r="VVO56" s="18"/>
      <c r="VVP56" s="18"/>
      <c r="VVQ56" s="18"/>
      <c r="VVR56" s="18"/>
      <c r="VVS56" s="18"/>
      <c r="VVT56" s="18"/>
      <c r="VVU56" s="18"/>
      <c r="VVV56" s="18"/>
      <c r="VVW56" s="18"/>
      <c r="VVX56" s="18"/>
      <c r="VVY56" s="18"/>
      <c r="VVZ56" s="18"/>
      <c r="VWA56" s="18"/>
      <c r="VWB56" s="18"/>
      <c r="VWC56" s="18"/>
      <c r="VWD56" s="18"/>
      <c r="VWE56" s="18"/>
      <c r="VWF56" s="18"/>
      <c r="VWG56" s="18"/>
      <c r="VWH56" s="18"/>
      <c r="VWI56" s="18"/>
      <c r="VWJ56" s="18"/>
      <c r="VWK56" s="18"/>
      <c r="VWL56" s="18"/>
      <c r="VWM56" s="18"/>
      <c r="VWN56" s="18"/>
      <c r="VWO56" s="18"/>
      <c r="VWP56" s="18"/>
      <c r="VWQ56" s="18"/>
      <c r="VWR56" s="18"/>
      <c r="VWS56" s="18"/>
      <c r="VWT56" s="18"/>
      <c r="VWU56" s="18"/>
      <c r="VWV56" s="18"/>
      <c r="VWW56" s="18"/>
      <c r="VWX56" s="18"/>
      <c r="VWY56" s="18"/>
      <c r="VWZ56" s="18"/>
      <c r="VXA56" s="18"/>
      <c r="VXB56" s="18"/>
      <c r="VXC56" s="18"/>
      <c r="VXD56" s="18"/>
      <c r="VXE56" s="18"/>
      <c r="VXF56" s="18"/>
      <c r="VXG56" s="18"/>
      <c r="VXH56" s="18"/>
      <c r="VXI56" s="18"/>
      <c r="VXJ56" s="18"/>
      <c r="VXK56" s="18"/>
      <c r="VXL56" s="18"/>
      <c r="VXM56" s="18"/>
      <c r="VXN56" s="18"/>
      <c r="VXO56" s="18"/>
      <c r="VXP56" s="18"/>
      <c r="VXQ56" s="18"/>
      <c r="VXR56" s="18"/>
      <c r="VXS56" s="18"/>
      <c r="VXT56" s="18"/>
      <c r="VXU56" s="18"/>
      <c r="VXV56" s="18"/>
      <c r="VXW56" s="18"/>
      <c r="VXX56" s="18"/>
      <c r="VXY56" s="18"/>
      <c r="VXZ56" s="18"/>
      <c r="VYA56" s="18"/>
      <c r="VYB56" s="18"/>
      <c r="VYC56" s="18"/>
      <c r="VYD56" s="18"/>
      <c r="VYE56" s="18"/>
      <c r="VYF56" s="18"/>
      <c r="VYG56" s="18"/>
      <c r="VYH56" s="18"/>
      <c r="VYI56" s="18"/>
      <c r="VYJ56" s="18"/>
      <c r="VYK56" s="18"/>
      <c r="VYL56" s="18"/>
      <c r="VYM56" s="18"/>
      <c r="VYN56" s="18"/>
      <c r="VYO56" s="18"/>
      <c r="VYP56" s="18"/>
      <c r="VYQ56" s="18"/>
      <c r="VYR56" s="18"/>
      <c r="VYS56" s="18"/>
      <c r="VYT56" s="18"/>
      <c r="VYU56" s="18"/>
      <c r="VYV56" s="18"/>
      <c r="VYW56" s="18"/>
      <c r="VYX56" s="18"/>
      <c r="VYY56" s="18"/>
      <c r="VYZ56" s="18"/>
      <c r="VZA56" s="18"/>
      <c r="VZB56" s="18"/>
      <c r="VZC56" s="18"/>
      <c r="VZD56" s="18"/>
      <c r="VZE56" s="18"/>
      <c r="VZF56" s="18"/>
      <c r="VZG56" s="18"/>
      <c r="VZH56" s="18"/>
      <c r="VZI56" s="18"/>
      <c r="VZJ56" s="18"/>
      <c r="VZK56" s="18"/>
      <c r="VZL56" s="18"/>
      <c r="VZM56" s="18"/>
      <c r="VZN56" s="18"/>
      <c r="VZO56" s="18"/>
      <c r="VZP56" s="18"/>
      <c r="VZQ56" s="18"/>
      <c r="VZR56" s="18"/>
      <c r="VZS56" s="18"/>
      <c r="VZT56" s="18"/>
      <c r="VZU56" s="18"/>
      <c r="VZV56" s="18"/>
      <c r="VZW56" s="18"/>
      <c r="VZX56" s="18"/>
      <c r="VZY56" s="18"/>
      <c r="VZZ56" s="18"/>
      <c r="WAA56" s="18"/>
      <c r="WAB56" s="18"/>
      <c r="WAC56" s="18"/>
      <c r="WAD56" s="18"/>
      <c r="WAE56" s="18"/>
      <c r="WAF56" s="18"/>
      <c r="WAG56" s="18"/>
      <c r="WAH56" s="18"/>
      <c r="WAI56" s="18"/>
      <c r="WAJ56" s="18"/>
      <c r="WAK56" s="18"/>
      <c r="WAL56" s="18"/>
      <c r="WAM56" s="18"/>
      <c r="WAN56" s="18"/>
      <c r="WAO56" s="18"/>
      <c r="WAP56" s="18"/>
      <c r="WAQ56" s="18"/>
      <c r="WAR56" s="18"/>
      <c r="WAS56" s="18"/>
      <c r="WAT56" s="18"/>
      <c r="WAU56" s="18"/>
      <c r="WAV56" s="18"/>
      <c r="WAW56" s="18"/>
      <c r="WAX56" s="18"/>
      <c r="WAY56" s="18"/>
      <c r="WAZ56" s="18"/>
      <c r="WBA56" s="18"/>
      <c r="WBB56" s="18"/>
      <c r="WBC56" s="18"/>
      <c r="WBD56" s="18"/>
      <c r="WBE56" s="18"/>
      <c r="WBF56" s="18"/>
      <c r="WBG56" s="18"/>
      <c r="WBH56" s="18"/>
      <c r="WBI56" s="18"/>
      <c r="WBJ56" s="18"/>
      <c r="WBK56" s="18"/>
      <c r="WBL56" s="18"/>
      <c r="WBM56" s="18"/>
      <c r="WBN56" s="18"/>
      <c r="WBO56" s="18"/>
      <c r="WBP56" s="18"/>
      <c r="WBQ56" s="18"/>
      <c r="WBR56" s="18"/>
      <c r="WBS56" s="18"/>
      <c r="WBT56" s="18"/>
      <c r="WBU56" s="18"/>
      <c r="WBV56" s="18"/>
      <c r="WBW56" s="18"/>
      <c r="WBX56" s="18"/>
      <c r="WBY56" s="18"/>
      <c r="WBZ56" s="18"/>
      <c r="WCA56" s="18"/>
      <c r="WCB56" s="18"/>
      <c r="WCC56" s="18"/>
      <c r="WCD56" s="18"/>
      <c r="WCE56" s="18"/>
      <c r="WCF56" s="18"/>
      <c r="WCG56" s="18"/>
      <c r="WCH56" s="18"/>
      <c r="WCI56" s="18"/>
      <c r="WCJ56" s="18"/>
      <c r="WCK56" s="18"/>
      <c r="WCL56" s="18"/>
      <c r="WCM56" s="18"/>
      <c r="WCN56" s="18"/>
      <c r="WCO56" s="18"/>
      <c r="WCP56" s="18"/>
      <c r="WCQ56" s="18"/>
      <c r="WCR56" s="18"/>
      <c r="WCS56" s="18"/>
      <c r="WCT56" s="18"/>
      <c r="WCU56" s="18"/>
      <c r="WCV56" s="18"/>
      <c r="WCW56" s="18"/>
      <c r="WCX56" s="18"/>
      <c r="WCY56" s="18"/>
      <c r="WCZ56" s="18"/>
      <c r="WDA56" s="18"/>
      <c r="WDB56" s="18"/>
      <c r="WDC56" s="18"/>
      <c r="WDD56" s="18"/>
      <c r="WDE56" s="18"/>
      <c r="WDF56" s="18"/>
      <c r="WDG56" s="18"/>
      <c r="WDH56" s="18"/>
      <c r="WDI56" s="18"/>
      <c r="WDJ56" s="18"/>
      <c r="WDK56" s="18"/>
      <c r="WDL56" s="18"/>
      <c r="WDM56" s="18"/>
      <c r="WDN56" s="18"/>
      <c r="WDO56" s="18"/>
      <c r="WDP56" s="18"/>
      <c r="WDQ56" s="18"/>
      <c r="WDR56" s="18"/>
      <c r="WDS56" s="18"/>
      <c r="WDT56" s="18"/>
      <c r="WDU56" s="18"/>
      <c r="WDV56" s="18"/>
      <c r="WDW56" s="18"/>
      <c r="WDX56" s="18"/>
      <c r="WDY56" s="18"/>
      <c r="WDZ56" s="18"/>
      <c r="WEA56" s="18"/>
      <c r="WEB56" s="18"/>
      <c r="WEC56" s="18"/>
      <c r="WED56" s="18"/>
      <c r="WEE56" s="18"/>
      <c r="WEF56" s="18"/>
      <c r="WEG56" s="18"/>
      <c r="WEH56" s="18"/>
      <c r="WEI56" s="18"/>
      <c r="WEJ56" s="18"/>
      <c r="WEK56" s="18"/>
      <c r="WEL56" s="18"/>
      <c r="WEM56" s="18"/>
      <c r="WEN56" s="18"/>
      <c r="WEO56" s="18"/>
      <c r="WEP56" s="18"/>
      <c r="WEQ56" s="18"/>
      <c r="WER56" s="18"/>
      <c r="WES56" s="18"/>
      <c r="WET56" s="18"/>
      <c r="WEU56" s="18"/>
      <c r="WEV56" s="18"/>
      <c r="WEW56" s="18"/>
      <c r="WEX56" s="18"/>
      <c r="WEY56" s="18"/>
      <c r="WEZ56" s="18"/>
      <c r="WFA56" s="18"/>
      <c r="WFB56" s="18"/>
      <c r="WFC56" s="18"/>
      <c r="WFD56" s="18"/>
      <c r="WFE56" s="18"/>
      <c r="WFF56" s="18"/>
      <c r="WFG56" s="18"/>
      <c r="WFH56" s="18"/>
      <c r="WFI56" s="18"/>
      <c r="WFJ56" s="18"/>
      <c r="WFK56" s="18"/>
      <c r="WFL56" s="18"/>
      <c r="WFM56" s="18"/>
      <c r="WFN56" s="18"/>
      <c r="WFO56" s="18"/>
      <c r="WFP56" s="18"/>
      <c r="WFQ56" s="18"/>
      <c r="WFR56" s="18"/>
      <c r="WFS56" s="18"/>
      <c r="WFT56" s="18"/>
      <c r="WFU56" s="18"/>
      <c r="WFV56" s="18"/>
      <c r="WFW56" s="18"/>
      <c r="WFX56" s="18"/>
      <c r="WFY56" s="18"/>
      <c r="WFZ56" s="18"/>
      <c r="WGA56" s="18"/>
      <c r="WGB56" s="18"/>
      <c r="WGC56" s="18"/>
      <c r="WGD56" s="18"/>
      <c r="WGE56" s="18"/>
      <c r="WGF56" s="18"/>
      <c r="WGG56" s="18"/>
      <c r="WGH56" s="18"/>
      <c r="WGI56" s="18"/>
      <c r="WGJ56" s="18"/>
      <c r="WGK56" s="18"/>
      <c r="WGL56" s="18"/>
      <c r="WGM56" s="18"/>
      <c r="WGN56" s="18"/>
      <c r="WGO56" s="18"/>
      <c r="WGP56" s="18"/>
      <c r="WGQ56" s="18"/>
      <c r="WGR56" s="18"/>
      <c r="WGS56" s="18"/>
      <c r="WGT56" s="18"/>
      <c r="WGU56" s="18"/>
      <c r="WGV56" s="18"/>
      <c r="WGW56" s="18"/>
      <c r="WGX56" s="18"/>
      <c r="WGY56" s="18"/>
      <c r="WGZ56" s="18"/>
      <c r="WHA56" s="18"/>
      <c r="WHB56" s="18"/>
      <c r="WHC56" s="18"/>
      <c r="WHD56" s="18"/>
      <c r="WHE56" s="18"/>
      <c r="WHF56" s="18"/>
      <c r="WHG56" s="18"/>
      <c r="WHH56" s="18"/>
      <c r="WHI56" s="18"/>
      <c r="WHJ56" s="18"/>
      <c r="WHK56" s="18"/>
      <c r="WHL56" s="18"/>
      <c r="WHM56" s="18"/>
      <c r="WHN56" s="18"/>
      <c r="WHO56" s="18"/>
      <c r="WHP56" s="18"/>
      <c r="WHQ56" s="18"/>
      <c r="WHR56" s="18"/>
      <c r="WHS56" s="18"/>
      <c r="WHT56" s="18"/>
      <c r="WHU56" s="18"/>
      <c r="WHV56" s="18"/>
      <c r="WHW56" s="18"/>
      <c r="WHX56" s="18"/>
      <c r="WHY56" s="18"/>
      <c r="WHZ56" s="18"/>
      <c r="WIA56" s="18"/>
      <c r="WIB56" s="18"/>
      <c r="WIC56" s="18"/>
      <c r="WID56" s="18"/>
      <c r="WIE56" s="18"/>
      <c r="WIF56" s="18"/>
      <c r="WIG56" s="18"/>
      <c r="WIH56" s="18"/>
      <c r="WII56" s="18"/>
      <c r="WIJ56" s="18"/>
      <c r="WIK56" s="18"/>
      <c r="WIL56" s="18"/>
      <c r="WIM56" s="18"/>
      <c r="WIN56" s="18"/>
      <c r="WIO56" s="18"/>
      <c r="WIP56" s="18"/>
      <c r="WIQ56" s="18"/>
      <c r="WIR56" s="18"/>
      <c r="WIS56" s="18"/>
      <c r="WIT56" s="18"/>
      <c r="WIU56" s="18"/>
      <c r="WIV56" s="18"/>
      <c r="WIW56" s="18"/>
      <c r="WIX56" s="18"/>
      <c r="WIY56" s="18"/>
      <c r="WIZ56" s="18"/>
      <c r="WJA56" s="18"/>
      <c r="WJB56" s="18"/>
      <c r="WJC56" s="18"/>
      <c r="WJD56" s="18"/>
      <c r="WJE56" s="18"/>
      <c r="WJF56" s="18"/>
      <c r="WJG56" s="18"/>
      <c r="WJH56" s="18"/>
      <c r="WJI56" s="18"/>
      <c r="WJJ56" s="18"/>
      <c r="WJK56" s="18"/>
      <c r="WJL56" s="18"/>
      <c r="WJM56" s="18"/>
      <c r="WJN56" s="18"/>
      <c r="WJO56" s="18"/>
      <c r="WJP56" s="18"/>
      <c r="WJQ56" s="18"/>
      <c r="WJR56" s="18"/>
      <c r="WJS56" s="18"/>
      <c r="WJT56" s="18"/>
      <c r="WJU56" s="18"/>
      <c r="WJV56" s="18"/>
      <c r="WJW56" s="18"/>
      <c r="WJX56" s="18"/>
      <c r="WJY56" s="18"/>
      <c r="WJZ56" s="18"/>
      <c r="WKA56" s="18"/>
      <c r="WKB56" s="18"/>
      <c r="WKC56" s="18"/>
      <c r="WKD56" s="18"/>
      <c r="WKE56" s="18"/>
      <c r="WKF56" s="18"/>
      <c r="WKG56" s="18"/>
      <c r="WKH56" s="18"/>
      <c r="WKI56" s="18"/>
      <c r="WKJ56" s="18"/>
      <c r="WKK56" s="18"/>
      <c r="WKL56" s="18"/>
      <c r="WKM56" s="18"/>
      <c r="WKN56" s="18"/>
      <c r="WKO56" s="18"/>
      <c r="WKP56" s="18"/>
      <c r="WKQ56" s="18"/>
      <c r="WKR56" s="18"/>
      <c r="WKS56" s="18"/>
      <c r="WKT56" s="18"/>
      <c r="WKU56" s="18"/>
      <c r="WKV56" s="18"/>
      <c r="WKW56" s="18"/>
      <c r="WKX56" s="18"/>
      <c r="WKY56" s="18"/>
      <c r="WKZ56" s="18"/>
      <c r="WLA56" s="18"/>
      <c r="WLB56" s="18"/>
      <c r="WLC56" s="18"/>
      <c r="WLD56" s="18"/>
      <c r="WLE56" s="18"/>
      <c r="WLF56" s="18"/>
      <c r="WLG56" s="18"/>
      <c r="WLH56" s="18"/>
      <c r="WLI56" s="18"/>
      <c r="WLJ56" s="18"/>
      <c r="WLK56" s="18"/>
      <c r="WLL56" s="18"/>
      <c r="WLM56" s="18"/>
      <c r="WLN56" s="18"/>
      <c r="WLO56" s="18"/>
      <c r="WLP56" s="18"/>
      <c r="WLQ56" s="18"/>
      <c r="WLR56" s="18"/>
      <c r="WLS56" s="18"/>
      <c r="WLT56" s="18"/>
      <c r="WLU56" s="18"/>
      <c r="WLV56" s="18"/>
      <c r="WLW56" s="18"/>
      <c r="WLX56" s="18"/>
      <c r="WLY56" s="18"/>
      <c r="WLZ56" s="18"/>
      <c r="WMA56" s="18"/>
      <c r="WMB56" s="18"/>
      <c r="WMC56" s="18"/>
      <c r="WMD56" s="18"/>
      <c r="WME56" s="18"/>
      <c r="WMF56" s="18"/>
      <c r="WMG56" s="18"/>
      <c r="WMH56" s="18"/>
      <c r="WMI56" s="18"/>
      <c r="WMJ56" s="18"/>
      <c r="WMK56" s="18"/>
      <c r="WML56" s="18"/>
      <c r="WMM56" s="18"/>
      <c r="WMN56" s="18"/>
      <c r="WMO56" s="18"/>
      <c r="WMP56" s="18"/>
      <c r="WMQ56" s="18"/>
      <c r="WMR56" s="18"/>
      <c r="WMS56" s="18"/>
      <c r="WMT56" s="18"/>
      <c r="WMU56" s="18"/>
      <c r="WMV56" s="18"/>
      <c r="WMW56" s="18"/>
      <c r="WMX56" s="18"/>
      <c r="WMY56" s="18"/>
      <c r="WMZ56" s="18"/>
      <c r="WNA56" s="18"/>
      <c r="WNB56" s="18"/>
      <c r="WNC56" s="18"/>
      <c r="WND56" s="18"/>
      <c r="WNE56" s="18"/>
      <c r="WNF56" s="18"/>
      <c r="WNG56" s="18"/>
      <c r="WNH56" s="18"/>
      <c r="WNI56" s="18"/>
      <c r="WNJ56" s="18"/>
      <c r="WNK56" s="18"/>
      <c r="WNL56" s="18"/>
      <c r="WNM56" s="18"/>
      <c r="WNN56" s="18"/>
      <c r="WNO56" s="18"/>
      <c r="WNP56" s="18"/>
      <c r="WNQ56" s="18"/>
      <c r="WNR56" s="18"/>
      <c r="WNS56" s="18"/>
      <c r="WNT56" s="18"/>
      <c r="WNU56" s="18"/>
      <c r="WNV56" s="18"/>
      <c r="WNW56" s="18"/>
      <c r="WNX56" s="18"/>
      <c r="WNY56" s="18"/>
      <c r="WNZ56" s="18"/>
      <c r="WOA56" s="18"/>
      <c r="WOB56" s="18"/>
      <c r="WOC56" s="18"/>
      <c r="WOD56" s="18"/>
      <c r="WOE56" s="18"/>
      <c r="WOF56" s="18"/>
      <c r="WOG56" s="18"/>
      <c r="WOH56" s="18"/>
      <c r="WOI56" s="18"/>
      <c r="WOJ56" s="18"/>
      <c r="WOK56" s="18"/>
      <c r="WOL56" s="18"/>
      <c r="WOM56" s="18"/>
      <c r="WON56" s="18"/>
      <c r="WOO56" s="18"/>
      <c r="WOP56" s="18"/>
      <c r="WOQ56" s="18"/>
      <c r="WOR56" s="18"/>
      <c r="WOS56" s="18"/>
      <c r="WOT56" s="18"/>
      <c r="WOU56" s="18"/>
      <c r="WOV56" s="18"/>
      <c r="WOW56" s="18"/>
      <c r="WOX56" s="18"/>
      <c r="WOY56" s="18"/>
      <c r="WOZ56" s="18"/>
      <c r="WPA56" s="18"/>
      <c r="WPB56" s="18"/>
      <c r="WPC56" s="18"/>
      <c r="WPD56" s="18"/>
      <c r="WPE56" s="18"/>
      <c r="WPF56" s="18"/>
      <c r="WPG56" s="18"/>
      <c r="WPH56" s="18"/>
      <c r="WPI56" s="18"/>
      <c r="WPJ56" s="18"/>
      <c r="WPK56" s="18"/>
      <c r="WPL56" s="18"/>
      <c r="WPM56" s="18"/>
      <c r="WPN56" s="18"/>
      <c r="WPO56" s="18"/>
      <c r="WPP56" s="18"/>
      <c r="WPQ56" s="18"/>
      <c r="WPR56" s="18"/>
      <c r="WPS56" s="18"/>
      <c r="WPT56" s="18"/>
      <c r="WPU56" s="18"/>
      <c r="WPV56" s="18"/>
      <c r="WPW56" s="18"/>
      <c r="WPX56" s="18"/>
      <c r="WPY56" s="18"/>
      <c r="WPZ56" s="18"/>
      <c r="WQA56" s="18"/>
      <c r="WQB56" s="18"/>
      <c r="WQC56" s="18"/>
      <c r="WQD56" s="18"/>
      <c r="WQE56" s="18"/>
      <c r="WQF56" s="18"/>
      <c r="WQG56" s="18"/>
      <c r="WQH56" s="18"/>
      <c r="WQI56" s="18"/>
      <c r="WQJ56" s="18"/>
      <c r="WQK56" s="18"/>
      <c r="WQL56" s="18"/>
      <c r="WQM56" s="18"/>
      <c r="WQN56" s="18"/>
      <c r="WQO56" s="18"/>
      <c r="WQP56" s="18"/>
      <c r="WQQ56" s="18"/>
      <c r="WQR56" s="18"/>
      <c r="WQS56" s="18"/>
      <c r="WQT56" s="18"/>
      <c r="WQU56" s="18"/>
      <c r="WQV56" s="18"/>
      <c r="WQW56" s="18"/>
      <c r="WQX56" s="18"/>
      <c r="WQY56" s="18"/>
      <c r="WQZ56" s="18"/>
      <c r="WRA56" s="18"/>
      <c r="WRB56" s="18"/>
      <c r="WRC56" s="18"/>
      <c r="WRD56" s="18"/>
      <c r="WRE56" s="18"/>
      <c r="WRF56" s="18"/>
      <c r="WRG56" s="18"/>
      <c r="WRH56" s="18"/>
      <c r="WRI56" s="18"/>
      <c r="WRJ56" s="18"/>
      <c r="WRK56" s="18"/>
      <c r="WRL56" s="18"/>
      <c r="WRM56" s="18"/>
      <c r="WRN56" s="18"/>
      <c r="WRO56" s="18"/>
      <c r="WRP56" s="18"/>
      <c r="WRQ56" s="18"/>
      <c r="WRR56" s="18"/>
      <c r="WRS56" s="18"/>
      <c r="WRT56" s="18"/>
      <c r="WRU56" s="18"/>
      <c r="WRV56" s="18"/>
      <c r="WRW56" s="18"/>
      <c r="WRX56" s="18"/>
      <c r="WRY56" s="18"/>
      <c r="WRZ56" s="18"/>
      <c r="WSA56" s="18"/>
      <c r="WSB56" s="18"/>
      <c r="WSC56" s="18"/>
      <c r="WSD56" s="18"/>
      <c r="WSE56" s="18"/>
      <c r="WSF56" s="18"/>
      <c r="WSG56" s="18"/>
      <c r="WSH56" s="18"/>
      <c r="WSI56" s="18"/>
      <c r="WSJ56" s="18"/>
      <c r="WSK56" s="18"/>
      <c r="WSL56" s="18"/>
      <c r="WSM56" s="18"/>
      <c r="WSN56" s="18"/>
      <c r="WSO56" s="18"/>
      <c r="WSP56" s="18"/>
      <c r="WSQ56" s="18"/>
      <c r="WSR56" s="18"/>
      <c r="WSS56" s="18"/>
      <c r="WST56" s="18"/>
      <c r="WSU56" s="18"/>
      <c r="WSV56" s="18"/>
      <c r="WSW56" s="18"/>
      <c r="WSX56" s="18"/>
      <c r="WSY56" s="18"/>
      <c r="WSZ56" s="18"/>
      <c r="WTA56" s="18"/>
      <c r="WTB56" s="18"/>
      <c r="WTC56" s="18"/>
      <c r="WTD56" s="18"/>
      <c r="WTE56" s="18"/>
      <c r="WTF56" s="18"/>
      <c r="WTG56" s="18"/>
      <c r="WTH56" s="18"/>
      <c r="WTI56" s="18"/>
      <c r="WTJ56" s="18"/>
      <c r="WTK56" s="18"/>
      <c r="WTL56" s="18"/>
      <c r="WTM56" s="18"/>
      <c r="WTN56" s="18"/>
      <c r="WTO56" s="18"/>
      <c r="WTP56" s="18"/>
      <c r="WTQ56" s="18"/>
      <c r="WTR56" s="18"/>
      <c r="WTS56" s="18"/>
      <c r="WTT56" s="18"/>
      <c r="WTU56" s="18"/>
      <c r="WTV56" s="18"/>
      <c r="WTW56" s="18"/>
      <c r="WTX56" s="18"/>
      <c r="WTY56" s="18"/>
      <c r="WTZ56" s="18"/>
      <c r="WUA56" s="18"/>
      <c r="WUB56" s="18"/>
      <c r="WUC56" s="18"/>
      <c r="WUD56" s="18"/>
      <c r="WUE56" s="18"/>
      <c r="WUF56" s="18"/>
      <c r="WUG56" s="18"/>
      <c r="WUH56" s="18"/>
      <c r="WUI56" s="18"/>
      <c r="WUJ56" s="18"/>
      <c r="WUK56" s="18"/>
      <c r="WUL56" s="18"/>
      <c r="WUM56" s="18"/>
      <c r="WUN56" s="18"/>
      <c r="WUO56" s="18"/>
      <c r="WUP56" s="18"/>
      <c r="WUQ56" s="18"/>
      <c r="WUR56" s="18"/>
      <c r="WUS56" s="18"/>
      <c r="WUT56" s="18"/>
      <c r="WUU56" s="18"/>
      <c r="WUV56" s="18"/>
      <c r="WUW56" s="18"/>
      <c r="WUX56" s="18"/>
      <c r="WUY56" s="18"/>
      <c r="WUZ56" s="18"/>
      <c r="WVA56" s="18"/>
      <c r="WVB56" s="18"/>
      <c r="WVC56" s="18"/>
      <c r="WVD56" s="18"/>
      <c r="WVE56" s="18"/>
      <c r="WVF56" s="18"/>
      <c r="WVG56" s="18"/>
      <c r="WVH56" s="18"/>
      <c r="WVI56" s="18"/>
      <c r="WVJ56" s="18"/>
      <c r="WVK56" s="18"/>
      <c r="WVL56" s="18"/>
      <c r="WVM56" s="18"/>
      <c r="WVN56" s="18"/>
      <c r="WVO56" s="18"/>
      <c r="WVP56" s="18"/>
      <c r="WVQ56" s="18"/>
      <c r="WVR56" s="18"/>
      <c r="WVS56" s="18"/>
      <c r="WVT56" s="18"/>
      <c r="WVU56" s="18"/>
      <c r="WVV56" s="18"/>
      <c r="WVW56" s="18"/>
      <c r="WVX56" s="18"/>
      <c r="WVY56" s="18"/>
      <c r="WVZ56" s="18"/>
      <c r="WWA56" s="18"/>
      <c r="WWB56" s="18"/>
      <c r="WWC56" s="18"/>
      <c r="WWD56" s="18"/>
      <c r="WWE56" s="18"/>
      <c r="WWF56" s="18"/>
      <c r="WWG56" s="18"/>
      <c r="WWH56" s="18"/>
      <c r="WWI56" s="18"/>
      <c r="WWJ56" s="18"/>
      <c r="WWK56" s="18"/>
      <c r="WWL56" s="18"/>
      <c r="WWM56" s="18"/>
      <c r="WWN56" s="18"/>
      <c r="WWO56" s="18"/>
      <c r="WWP56" s="18"/>
      <c r="WWQ56" s="18"/>
      <c r="WWR56" s="18"/>
      <c r="WWS56" s="18"/>
      <c r="WWT56" s="18"/>
      <c r="WWU56" s="18"/>
      <c r="WWV56" s="18"/>
      <c r="WWW56" s="18"/>
      <c r="WWX56" s="18"/>
      <c r="WWY56" s="18"/>
      <c r="WWZ56" s="18"/>
      <c r="WXA56" s="18"/>
      <c r="WXB56" s="18"/>
      <c r="WXC56" s="18"/>
      <c r="WXD56" s="18"/>
      <c r="WXE56" s="18"/>
      <c r="WXF56" s="18"/>
      <c r="WXG56" s="18"/>
      <c r="WXH56" s="18"/>
      <c r="WXI56" s="18"/>
      <c r="WXJ56" s="18"/>
      <c r="WXK56" s="18"/>
      <c r="WXL56" s="18"/>
      <c r="WXM56" s="18"/>
      <c r="WXN56" s="18"/>
      <c r="WXO56" s="18"/>
      <c r="WXP56" s="18"/>
      <c r="WXQ56" s="18"/>
      <c r="WXR56" s="18"/>
      <c r="WXS56" s="18"/>
      <c r="WXT56" s="18"/>
      <c r="WXU56" s="18"/>
      <c r="WXV56" s="18"/>
      <c r="WXW56" s="18"/>
      <c r="WXX56" s="18"/>
      <c r="WXY56" s="18"/>
      <c r="WXZ56" s="18"/>
      <c r="WYA56" s="18"/>
      <c r="WYB56" s="18"/>
      <c r="WYC56" s="18"/>
      <c r="WYD56" s="18"/>
      <c r="WYE56" s="18"/>
      <c r="WYF56" s="18"/>
      <c r="WYG56" s="18"/>
      <c r="WYH56" s="18"/>
      <c r="WYI56" s="18"/>
      <c r="WYJ56" s="18"/>
      <c r="WYK56" s="18"/>
      <c r="WYL56" s="18"/>
      <c r="WYM56" s="18"/>
      <c r="WYN56" s="18"/>
      <c r="WYO56" s="18"/>
      <c r="WYP56" s="18"/>
      <c r="WYQ56" s="18"/>
      <c r="WYR56" s="18"/>
      <c r="WYS56" s="18"/>
      <c r="WYT56" s="18"/>
      <c r="WYU56" s="18"/>
      <c r="WYV56" s="18"/>
      <c r="WYW56" s="18"/>
      <c r="WYX56" s="18"/>
      <c r="WYY56" s="18"/>
      <c r="WYZ56" s="18"/>
      <c r="WZA56" s="18"/>
      <c r="WZB56" s="18"/>
      <c r="WZC56" s="18"/>
      <c r="WZD56" s="18"/>
      <c r="WZE56" s="18"/>
      <c r="WZF56" s="18"/>
      <c r="WZG56" s="18"/>
      <c r="WZH56" s="18"/>
      <c r="WZI56" s="18"/>
      <c r="WZJ56" s="18"/>
      <c r="WZK56" s="18"/>
      <c r="WZL56" s="18"/>
      <c r="WZM56" s="18"/>
      <c r="WZN56" s="18"/>
      <c r="WZO56" s="18"/>
      <c r="WZP56" s="18"/>
      <c r="WZQ56" s="18"/>
      <c r="WZR56" s="18"/>
      <c r="WZS56" s="18"/>
      <c r="WZT56" s="18"/>
      <c r="WZU56" s="18"/>
      <c r="WZV56" s="18"/>
      <c r="WZW56" s="18"/>
      <c r="WZX56" s="18"/>
      <c r="WZY56" s="18"/>
      <c r="WZZ56" s="18"/>
      <c r="XAA56" s="18"/>
      <c r="XAB56" s="18"/>
      <c r="XAC56" s="18"/>
      <c r="XAD56" s="18"/>
      <c r="XAE56" s="18"/>
      <c r="XAF56" s="18"/>
      <c r="XAG56" s="18"/>
      <c r="XAH56" s="18"/>
      <c r="XAI56" s="18"/>
      <c r="XAJ56" s="18"/>
      <c r="XAK56" s="18"/>
      <c r="XAL56" s="18"/>
      <c r="XAM56" s="18"/>
      <c r="XAN56" s="18"/>
      <c r="XAO56" s="18"/>
      <c r="XAP56" s="18"/>
      <c r="XAQ56" s="18"/>
      <c r="XAR56" s="18"/>
      <c r="XAS56" s="18"/>
      <c r="XAT56" s="18"/>
      <c r="XAU56" s="18"/>
      <c r="XAV56" s="18"/>
      <c r="XAW56" s="18"/>
      <c r="XAX56" s="18"/>
      <c r="XAY56" s="18"/>
      <c r="XAZ56" s="18"/>
      <c r="XBA56" s="18"/>
      <c r="XBB56" s="18"/>
      <c r="XBC56" s="18"/>
      <c r="XBD56" s="18"/>
      <c r="XBE56" s="18"/>
      <c r="XBF56" s="18"/>
      <c r="XBG56" s="18"/>
      <c r="XBH56" s="18"/>
      <c r="XBI56" s="18"/>
      <c r="XBJ56" s="18"/>
      <c r="XBK56" s="18"/>
      <c r="XBL56" s="18"/>
      <c r="XBM56" s="18"/>
      <c r="XBN56" s="18"/>
      <c r="XBO56" s="18"/>
      <c r="XBP56" s="18"/>
      <c r="XBQ56" s="18"/>
      <c r="XBR56" s="18"/>
      <c r="XBS56" s="18"/>
      <c r="XBT56" s="18"/>
      <c r="XBU56" s="18"/>
      <c r="XBV56" s="18"/>
      <c r="XBW56" s="18"/>
      <c r="XBX56" s="18"/>
      <c r="XBY56" s="18"/>
      <c r="XBZ56" s="18"/>
      <c r="XCA56" s="18"/>
      <c r="XCB56" s="18"/>
      <c r="XCC56" s="18"/>
      <c r="XCD56" s="18"/>
      <c r="XCE56" s="18"/>
      <c r="XCF56" s="18"/>
      <c r="XCG56" s="18"/>
      <c r="XCH56" s="18"/>
      <c r="XCI56" s="18"/>
      <c r="XCJ56" s="18"/>
      <c r="XCK56" s="18"/>
      <c r="XCL56" s="18"/>
      <c r="XCM56" s="18"/>
      <c r="XCN56" s="18"/>
      <c r="XCO56" s="18"/>
      <c r="XCP56" s="18"/>
      <c r="XCQ56" s="18"/>
      <c r="XCR56" s="18"/>
      <c r="XCS56" s="18"/>
      <c r="XCT56" s="18"/>
      <c r="XCU56" s="18"/>
      <c r="XCV56" s="18"/>
      <c r="XCW56" s="18"/>
      <c r="XCX56" s="18"/>
      <c r="XCY56" s="18"/>
      <c r="XCZ56" s="18"/>
      <c r="XDA56" s="18"/>
      <c r="XDB56" s="18"/>
      <c r="XDC56" s="18"/>
      <c r="XDD56" s="18"/>
      <c r="XDE56" s="18"/>
      <c r="XDF56" s="18"/>
      <c r="XDG56" s="18"/>
      <c r="XDH56" s="18"/>
      <c r="XDI56" s="18"/>
      <c r="XDJ56" s="18"/>
      <c r="XDK56" s="18"/>
      <c r="XDL56" s="18"/>
      <c r="XDM56" s="18"/>
      <c r="XDN56" s="18"/>
      <c r="XDO56" s="18"/>
      <c r="XDP56" s="18"/>
      <c r="XDQ56" s="18"/>
      <c r="XDR56" s="18"/>
      <c r="XDS56" s="18"/>
      <c r="XDT56" s="18"/>
      <c r="XDU56" s="18"/>
      <c r="XDV56" s="18"/>
      <c r="XDW56" s="18"/>
      <c r="XDX56" s="18"/>
      <c r="XDY56" s="18"/>
      <c r="XDZ56" s="18"/>
      <c r="XEA56" s="18"/>
      <c r="XEB56" s="18"/>
      <c r="XEC56" s="18"/>
      <c r="XED56" s="18"/>
      <c r="XEE56" s="18"/>
      <c r="XEF56" s="18"/>
      <c r="XEG56" s="18"/>
      <c r="XEH56" s="18"/>
      <c r="XEI56" s="18"/>
      <c r="XEJ56" s="18"/>
      <c r="XEK56" s="18"/>
      <c r="XEL56" s="18"/>
      <c r="XEM56" s="18"/>
      <c r="XEN56" s="18"/>
      <c r="XEO56" s="18"/>
      <c r="XEP56" s="18"/>
      <c r="XEQ56" s="18"/>
      <c r="XER56" s="18"/>
      <c r="XES56" s="18"/>
      <c r="XET56" s="18"/>
      <c r="XEU56" s="18"/>
      <c r="XEV56" s="18"/>
      <c r="XEW56" s="18"/>
      <c r="XEX56" s="18"/>
      <c r="XEY56" s="18"/>
      <c r="XEZ56" s="18"/>
      <c r="XFA56" s="18"/>
      <c r="XFB56" s="18"/>
      <c r="XFC56" s="18"/>
    </row>
    <row r="57" spans="1:16383" hidden="1">
      <c r="A57" s="28" t="s">
        <v>82</v>
      </c>
      <c r="B57" s="28" t="s">
        <v>83</v>
      </c>
      <c r="C57" s="28" t="s">
        <v>7</v>
      </c>
      <c r="D57" s="18" t="s">
        <v>8</v>
      </c>
      <c r="E57" s="28" t="s">
        <v>84</v>
      </c>
      <c r="F57" s="28" t="s">
        <v>15</v>
      </c>
      <c r="G57" s="28">
        <v>2347612</v>
      </c>
      <c r="H57" s="18" t="s">
        <v>107</v>
      </c>
      <c r="I57" s="18" t="s">
        <v>108</v>
      </c>
      <c r="J57" s="18" t="s">
        <v>87</v>
      </c>
      <c r="K57" s="18"/>
      <c r="L57" s="18"/>
      <c r="M57" s="18" t="s">
        <v>88</v>
      </c>
      <c r="N57" s="18"/>
      <c r="O57" s="18" t="s">
        <v>109</v>
      </c>
      <c r="P57" s="18" t="s">
        <v>90</v>
      </c>
      <c r="Q57" s="76" t="s">
        <v>91</v>
      </c>
      <c r="R57" s="4" t="s">
        <v>12</v>
      </c>
      <c r="S57" s="169" t="s">
        <v>92</v>
      </c>
      <c r="T57" s="18">
        <v>21</v>
      </c>
      <c r="U57" s="8" t="s">
        <v>87</v>
      </c>
      <c r="V57" s="134">
        <v>46118</v>
      </c>
      <c r="W57" s="134">
        <v>46126</v>
      </c>
      <c r="X57" s="134">
        <v>46127</v>
      </c>
      <c r="Y57" s="134">
        <v>46150</v>
      </c>
      <c r="Z57" s="134"/>
      <c r="AA57" s="134"/>
      <c r="AB57" s="134"/>
      <c r="AC57" s="134"/>
      <c r="AD57" s="134">
        <v>46153</v>
      </c>
      <c r="AE57" s="134">
        <v>46164</v>
      </c>
      <c r="AF57" s="134">
        <v>46168</v>
      </c>
      <c r="AG57" s="134">
        <v>46220</v>
      </c>
      <c r="AH57" s="134">
        <v>46223</v>
      </c>
      <c r="AI57" s="18" t="s">
        <v>110</v>
      </c>
      <c r="AJ57" s="18" t="s">
        <v>110</v>
      </c>
      <c r="AK57" s="18" t="s">
        <v>3</v>
      </c>
      <c r="AL57" s="18">
        <v>2</v>
      </c>
      <c r="AM57" s="18" t="s">
        <v>111</v>
      </c>
      <c r="AN57" s="163" t="s">
        <v>88</v>
      </c>
      <c r="AO57" s="77" t="s">
        <v>112</v>
      </c>
      <c r="AP57" s="77" t="s">
        <v>113</v>
      </c>
      <c r="AQ57" s="77" t="s">
        <v>114</v>
      </c>
      <c r="AR57" s="77" t="s">
        <v>115</v>
      </c>
      <c r="AS57" s="18" t="s">
        <v>99</v>
      </c>
      <c r="AT57" s="18" t="s">
        <v>116</v>
      </c>
      <c r="AU57" s="18" t="s">
        <v>22</v>
      </c>
      <c r="AV57" s="4" t="s">
        <v>101</v>
      </c>
      <c r="AW57" s="18"/>
      <c r="AX57" s="18"/>
      <c r="AY57" s="18"/>
      <c r="AZ57" s="18"/>
      <c r="BA57" s="18"/>
      <c r="BB57" s="18"/>
      <c r="BC57" s="18"/>
      <c r="BD57" s="18"/>
      <c r="BE57" s="18"/>
      <c r="BF57" s="18"/>
      <c r="BG57" s="18"/>
      <c r="BH57" s="7" t="s">
        <v>102</v>
      </c>
      <c r="BI57" s="7" t="s">
        <v>102</v>
      </c>
      <c r="BJ57" s="29" t="s">
        <v>103</v>
      </c>
      <c r="BK57" s="30">
        <v>1</v>
      </c>
      <c r="BL57" s="30">
        <v>2</v>
      </c>
      <c r="BM57" s="30">
        <v>3</v>
      </c>
      <c r="BN57" s="30">
        <v>4</v>
      </c>
      <c r="BO57" s="31" t="s">
        <v>104</v>
      </c>
      <c r="BP57" s="31" t="s">
        <v>104</v>
      </c>
      <c r="BQ57" s="32" t="s">
        <v>105</v>
      </c>
      <c r="BR57" s="32" t="s">
        <v>105</v>
      </c>
      <c r="BS57" s="32" t="s">
        <v>105</v>
      </c>
      <c r="BT57" s="32" t="s">
        <v>105</v>
      </c>
      <c r="BU57" s="32" t="s">
        <v>105</v>
      </c>
      <c r="BV57" s="32" t="s">
        <v>105</v>
      </c>
      <c r="BW57" s="32" t="s">
        <v>105</v>
      </c>
      <c r="BX57" s="32" t="s">
        <v>105</v>
      </c>
      <c r="BY57" s="33" t="s">
        <v>106</v>
      </c>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c r="SG57" s="18"/>
      <c r="SH57" s="18"/>
      <c r="SI57" s="18"/>
      <c r="SJ57" s="18"/>
      <c r="SK57" s="18"/>
      <c r="SL57" s="18"/>
      <c r="SM57" s="18"/>
      <c r="SN57" s="18"/>
      <c r="SO57" s="18"/>
      <c r="SP57" s="18"/>
      <c r="SQ57" s="18"/>
      <c r="SR57" s="18"/>
      <c r="SS57" s="18"/>
      <c r="ST57" s="18"/>
      <c r="SU57" s="18"/>
      <c r="SV57" s="18"/>
      <c r="SW57" s="18"/>
      <c r="SX57" s="18"/>
      <c r="SY57" s="18"/>
      <c r="SZ57" s="18"/>
      <c r="TA57" s="18"/>
      <c r="TB57" s="18"/>
      <c r="TC57" s="18"/>
      <c r="TD57" s="18"/>
      <c r="TE57" s="18"/>
      <c r="TF57" s="18"/>
      <c r="TG57" s="18"/>
      <c r="TH57" s="18"/>
      <c r="TI57" s="18"/>
      <c r="TJ57" s="18"/>
      <c r="TK57" s="18"/>
      <c r="TL57" s="18"/>
      <c r="TM57" s="18"/>
      <c r="TN57" s="18"/>
      <c r="TO57" s="18"/>
      <c r="TP57" s="18"/>
      <c r="TQ57" s="18"/>
      <c r="TR57" s="18"/>
      <c r="TS57" s="18"/>
      <c r="TT57" s="18"/>
      <c r="TU57" s="18"/>
      <c r="TV57" s="18"/>
      <c r="TW57" s="18"/>
      <c r="TX57" s="18"/>
      <c r="TY57" s="18"/>
      <c r="TZ57" s="18"/>
      <c r="UA57" s="18"/>
      <c r="UB57" s="18"/>
      <c r="UC57" s="18"/>
      <c r="UD57" s="18"/>
      <c r="UE57" s="18"/>
      <c r="UF57" s="18"/>
      <c r="UG57" s="18"/>
      <c r="UH57" s="18"/>
      <c r="UI57" s="18"/>
      <c r="UJ57" s="18"/>
      <c r="UK57" s="18"/>
      <c r="UL57" s="18"/>
      <c r="UM57" s="18"/>
      <c r="UN57" s="18"/>
      <c r="UO57" s="18"/>
      <c r="UP57" s="18"/>
      <c r="UQ57" s="18"/>
      <c r="UR57" s="18"/>
      <c r="US57" s="18"/>
      <c r="UT57" s="18"/>
      <c r="UU57" s="18"/>
      <c r="UV57" s="18"/>
      <c r="UW57" s="18"/>
      <c r="UX57" s="18"/>
      <c r="UY57" s="18"/>
      <c r="UZ57" s="18"/>
      <c r="VA57" s="18"/>
      <c r="VB57" s="18"/>
      <c r="VC57" s="18"/>
      <c r="VD57" s="18"/>
      <c r="VE57" s="18"/>
      <c r="VF57" s="18"/>
      <c r="VG57" s="18"/>
      <c r="VH57" s="18"/>
      <c r="VI57" s="18"/>
      <c r="VJ57" s="18"/>
      <c r="VK57" s="18"/>
      <c r="VL57" s="18"/>
      <c r="VM57" s="18"/>
      <c r="VN57" s="18"/>
      <c r="VO57" s="18"/>
      <c r="VP57" s="18"/>
      <c r="VQ57" s="18"/>
      <c r="VR57" s="18"/>
      <c r="VS57" s="18"/>
      <c r="VT57" s="18"/>
      <c r="VU57" s="18"/>
      <c r="VV57" s="18"/>
      <c r="VW57" s="18"/>
      <c r="VX57" s="18"/>
      <c r="VY57" s="18"/>
      <c r="VZ57" s="18"/>
      <c r="WA57" s="18"/>
      <c r="WB57" s="18"/>
      <c r="WC57" s="18"/>
      <c r="WD57" s="18"/>
      <c r="WE57" s="18"/>
      <c r="WF57" s="18"/>
      <c r="WG57" s="18"/>
      <c r="WH57" s="18"/>
      <c r="WI57" s="18"/>
      <c r="WJ57" s="18"/>
      <c r="WK57" s="18"/>
      <c r="WL57" s="18"/>
      <c r="WM57" s="18"/>
      <c r="WN57" s="18"/>
      <c r="WO57" s="18"/>
      <c r="WP57" s="18"/>
      <c r="WQ57" s="18"/>
      <c r="WR57" s="18"/>
      <c r="WS57" s="18"/>
      <c r="WT57" s="18"/>
      <c r="WU57" s="18"/>
      <c r="WV57" s="18"/>
      <c r="WW57" s="18"/>
      <c r="WX57" s="18"/>
      <c r="WY57" s="18"/>
      <c r="WZ57" s="18"/>
      <c r="XA57" s="18"/>
      <c r="XB57" s="18"/>
      <c r="XC57" s="18"/>
      <c r="XD57" s="18"/>
      <c r="XE57" s="18"/>
      <c r="XF57" s="18"/>
      <c r="XG57" s="18"/>
      <c r="XH57" s="18"/>
      <c r="XI57" s="18"/>
      <c r="XJ57" s="18"/>
      <c r="XK57" s="18"/>
      <c r="XL57" s="18"/>
      <c r="XM57" s="18"/>
      <c r="XN57" s="18"/>
      <c r="XO57" s="18"/>
      <c r="XP57" s="18"/>
      <c r="XQ57" s="18"/>
      <c r="XR57" s="18"/>
      <c r="XS57" s="18"/>
      <c r="XT57" s="18"/>
      <c r="XU57" s="18"/>
      <c r="XV57" s="18"/>
      <c r="XW57" s="18"/>
      <c r="XX57" s="18"/>
      <c r="XY57" s="18"/>
      <c r="XZ57" s="18"/>
      <c r="YA57" s="18"/>
      <c r="YB57" s="18"/>
      <c r="YC57" s="18"/>
      <c r="YD57" s="18"/>
      <c r="YE57" s="18"/>
      <c r="YF57" s="18"/>
      <c r="YG57" s="18"/>
      <c r="YH57" s="18"/>
      <c r="YI57" s="18"/>
      <c r="YJ57" s="18"/>
      <c r="YK57" s="18"/>
      <c r="YL57" s="18"/>
      <c r="YM57" s="18"/>
      <c r="YN57" s="18"/>
      <c r="YO57" s="18"/>
      <c r="YP57" s="18"/>
      <c r="YQ57" s="18"/>
      <c r="YR57" s="18"/>
      <c r="YS57" s="18"/>
      <c r="YT57" s="18"/>
      <c r="YU57" s="18"/>
      <c r="YV57" s="18"/>
      <c r="YW57" s="18"/>
      <c r="YX57" s="18"/>
      <c r="YY57" s="18"/>
      <c r="YZ57" s="18"/>
      <c r="ZA57" s="18"/>
      <c r="ZB57" s="18"/>
      <c r="ZC57" s="18"/>
      <c r="ZD57" s="18"/>
      <c r="ZE57" s="18"/>
      <c r="ZF57" s="18"/>
      <c r="ZG57" s="18"/>
      <c r="ZH57" s="18"/>
      <c r="ZI57" s="18"/>
      <c r="ZJ57" s="18"/>
      <c r="ZK57" s="18"/>
      <c r="ZL57" s="18"/>
      <c r="ZM57" s="18"/>
      <c r="ZN57" s="18"/>
      <c r="ZO57" s="18"/>
      <c r="ZP57" s="18"/>
      <c r="ZQ57" s="18"/>
      <c r="ZR57" s="18"/>
      <c r="ZS57" s="18"/>
      <c r="ZT57" s="18"/>
      <c r="ZU57" s="18"/>
      <c r="ZV57" s="18"/>
      <c r="ZW57" s="18"/>
      <c r="ZX57" s="18"/>
      <c r="ZY57" s="18"/>
      <c r="ZZ57" s="18"/>
      <c r="AAA57" s="18"/>
      <c r="AAB57" s="18"/>
      <c r="AAC57" s="18"/>
      <c r="AAD57" s="18"/>
      <c r="AAE57" s="18"/>
      <c r="AAF57" s="18"/>
      <c r="AAG57" s="18"/>
      <c r="AAH57" s="18"/>
      <c r="AAI57" s="18"/>
      <c r="AAJ57" s="18"/>
      <c r="AAK57" s="18"/>
      <c r="AAL57" s="18"/>
      <c r="AAM57" s="18"/>
      <c r="AAN57" s="18"/>
      <c r="AAO57" s="18"/>
      <c r="AAP57" s="18"/>
      <c r="AAQ57" s="18"/>
      <c r="AAR57" s="18"/>
      <c r="AAS57" s="18"/>
      <c r="AAT57" s="18"/>
      <c r="AAU57" s="18"/>
      <c r="AAV57" s="18"/>
      <c r="AAW57" s="18"/>
      <c r="AAX57" s="18"/>
      <c r="AAY57" s="18"/>
      <c r="AAZ57" s="18"/>
      <c r="ABA57" s="18"/>
      <c r="ABB57" s="18"/>
      <c r="ABC57" s="18"/>
      <c r="ABD57" s="18"/>
      <c r="ABE57" s="18"/>
      <c r="ABF57" s="18"/>
      <c r="ABG57" s="18"/>
      <c r="ABH57" s="18"/>
      <c r="ABI57" s="18"/>
      <c r="ABJ57" s="18"/>
      <c r="ABK57" s="18"/>
      <c r="ABL57" s="18"/>
      <c r="ABM57" s="18"/>
      <c r="ABN57" s="18"/>
      <c r="ABO57" s="18"/>
      <c r="ABP57" s="18"/>
      <c r="ABQ57" s="18"/>
      <c r="ABR57" s="18"/>
      <c r="ABS57" s="18"/>
      <c r="ABT57" s="18"/>
      <c r="ABU57" s="18"/>
      <c r="ABV57" s="18"/>
      <c r="ABW57" s="18"/>
      <c r="ABX57" s="18"/>
      <c r="ABY57" s="18"/>
      <c r="ABZ57" s="18"/>
      <c r="ACA57" s="18"/>
      <c r="ACB57" s="18"/>
      <c r="ACC57" s="18"/>
      <c r="ACD57" s="18"/>
      <c r="ACE57" s="18"/>
      <c r="ACF57" s="18"/>
      <c r="ACG57" s="18"/>
      <c r="ACH57" s="18"/>
      <c r="ACI57" s="18"/>
      <c r="ACJ57" s="18"/>
      <c r="ACK57" s="18"/>
      <c r="ACL57" s="18"/>
      <c r="ACM57" s="18"/>
      <c r="ACN57" s="18"/>
      <c r="ACO57" s="18"/>
      <c r="ACP57" s="18"/>
      <c r="ACQ57" s="18"/>
      <c r="ACR57" s="18"/>
      <c r="ACS57" s="18"/>
      <c r="ACT57" s="18"/>
      <c r="ACU57" s="18"/>
      <c r="ACV57" s="18"/>
      <c r="ACW57" s="18"/>
      <c r="ACX57" s="18"/>
      <c r="ACY57" s="18"/>
      <c r="ACZ57" s="18"/>
      <c r="ADA57" s="18"/>
      <c r="ADB57" s="18"/>
      <c r="ADC57" s="18"/>
      <c r="ADD57" s="18"/>
      <c r="ADE57" s="18"/>
      <c r="ADF57" s="18"/>
      <c r="ADG57" s="18"/>
      <c r="ADH57" s="18"/>
      <c r="ADI57" s="18"/>
      <c r="ADJ57" s="18"/>
      <c r="ADK57" s="18"/>
      <c r="ADL57" s="18"/>
      <c r="ADM57" s="18"/>
      <c r="ADN57" s="18"/>
      <c r="ADO57" s="18"/>
      <c r="ADP57" s="18"/>
      <c r="ADQ57" s="18"/>
      <c r="ADR57" s="18"/>
      <c r="ADS57" s="18"/>
      <c r="ADT57" s="18"/>
      <c r="ADU57" s="18"/>
      <c r="ADV57" s="18"/>
      <c r="ADW57" s="18"/>
      <c r="ADX57" s="18"/>
      <c r="ADY57" s="18"/>
      <c r="ADZ57" s="18"/>
      <c r="AEA57" s="18"/>
      <c r="AEB57" s="18"/>
      <c r="AEC57" s="18"/>
      <c r="AED57" s="18"/>
      <c r="AEE57" s="18"/>
      <c r="AEF57" s="18"/>
      <c r="AEG57" s="18"/>
      <c r="AEH57" s="18"/>
      <c r="AEI57" s="18"/>
      <c r="AEJ57" s="18"/>
      <c r="AEK57" s="18"/>
      <c r="AEL57" s="18"/>
      <c r="AEM57" s="18"/>
      <c r="AEN57" s="18"/>
      <c r="AEO57" s="18"/>
      <c r="AEP57" s="18"/>
      <c r="AEQ57" s="18"/>
      <c r="AER57" s="18"/>
      <c r="AES57" s="18"/>
      <c r="AET57" s="18"/>
      <c r="AEU57" s="18"/>
      <c r="AEV57" s="18"/>
      <c r="AEW57" s="18"/>
      <c r="AEX57" s="18"/>
      <c r="AEY57" s="18"/>
      <c r="AEZ57" s="18"/>
      <c r="AFA57" s="18"/>
      <c r="AFB57" s="18"/>
      <c r="AFC57" s="18"/>
      <c r="AFD57" s="18"/>
      <c r="AFE57" s="18"/>
      <c r="AFF57" s="18"/>
      <c r="AFG57" s="18"/>
      <c r="AFH57" s="18"/>
      <c r="AFI57" s="18"/>
      <c r="AFJ57" s="18"/>
      <c r="AFK57" s="18"/>
      <c r="AFL57" s="18"/>
      <c r="AFM57" s="18"/>
      <c r="AFN57" s="18"/>
      <c r="AFO57" s="18"/>
      <c r="AFP57" s="18"/>
      <c r="AFQ57" s="18"/>
      <c r="AFR57" s="18"/>
      <c r="AFS57" s="18"/>
      <c r="AFT57" s="18"/>
      <c r="AFU57" s="18"/>
      <c r="AFV57" s="18"/>
      <c r="AFW57" s="18"/>
      <c r="AFX57" s="18"/>
      <c r="AFY57" s="18"/>
      <c r="AFZ57" s="18"/>
      <c r="AGA57" s="18"/>
      <c r="AGB57" s="18"/>
      <c r="AGC57" s="18"/>
      <c r="AGD57" s="18"/>
      <c r="AGE57" s="18"/>
      <c r="AGF57" s="18"/>
      <c r="AGG57" s="18"/>
      <c r="AGH57" s="18"/>
      <c r="AGI57" s="18"/>
      <c r="AGJ57" s="18"/>
      <c r="AGK57" s="18"/>
      <c r="AGL57" s="18"/>
      <c r="AGM57" s="18"/>
      <c r="AGN57" s="18"/>
      <c r="AGO57" s="18"/>
      <c r="AGP57" s="18"/>
      <c r="AGQ57" s="18"/>
      <c r="AGR57" s="18"/>
      <c r="AGS57" s="18"/>
      <c r="AGT57" s="18"/>
      <c r="AGU57" s="18"/>
      <c r="AGV57" s="18"/>
      <c r="AGW57" s="18"/>
      <c r="AGX57" s="18"/>
      <c r="AGY57" s="18"/>
      <c r="AGZ57" s="18"/>
      <c r="AHA57" s="18"/>
      <c r="AHB57" s="18"/>
      <c r="AHC57" s="18"/>
      <c r="AHD57" s="18"/>
      <c r="AHE57" s="18"/>
      <c r="AHF57" s="18"/>
      <c r="AHG57" s="18"/>
      <c r="AHH57" s="18"/>
      <c r="AHI57" s="18"/>
      <c r="AHJ57" s="18"/>
      <c r="AHK57" s="18"/>
      <c r="AHL57" s="18"/>
      <c r="AHM57" s="18"/>
      <c r="AHN57" s="18"/>
      <c r="AHO57" s="18"/>
      <c r="AHP57" s="18"/>
      <c r="AHQ57" s="18"/>
      <c r="AHR57" s="18"/>
      <c r="AHS57" s="18"/>
      <c r="AHT57" s="18"/>
      <c r="AHU57" s="18"/>
      <c r="AHV57" s="18"/>
      <c r="AHW57" s="18"/>
      <c r="AHX57" s="18"/>
      <c r="AHY57" s="18"/>
      <c r="AHZ57" s="18"/>
      <c r="AIA57" s="18"/>
      <c r="AIB57" s="18"/>
      <c r="AIC57" s="18"/>
      <c r="AID57" s="18"/>
      <c r="AIE57" s="18"/>
      <c r="AIF57" s="18"/>
      <c r="AIG57" s="18"/>
      <c r="AIH57" s="18"/>
      <c r="AII57" s="18"/>
      <c r="AIJ57" s="18"/>
      <c r="AIK57" s="18"/>
      <c r="AIL57" s="18"/>
      <c r="AIM57" s="18"/>
      <c r="AIN57" s="18"/>
      <c r="AIO57" s="18"/>
      <c r="AIP57" s="18"/>
      <c r="AIQ57" s="18"/>
      <c r="AIR57" s="18"/>
      <c r="AIS57" s="18"/>
      <c r="AIT57" s="18"/>
      <c r="AIU57" s="18"/>
      <c r="AIV57" s="18"/>
      <c r="AIW57" s="18"/>
      <c r="AIX57" s="18"/>
      <c r="AIY57" s="18"/>
      <c r="AIZ57" s="18"/>
      <c r="AJA57" s="18"/>
      <c r="AJB57" s="18"/>
      <c r="AJC57" s="18"/>
      <c r="AJD57" s="18"/>
      <c r="AJE57" s="18"/>
      <c r="AJF57" s="18"/>
      <c r="AJG57" s="18"/>
      <c r="AJH57" s="18"/>
      <c r="AJI57" s="18"/>
      <c r="AJJ57" s="18"/>
      <c r="AJK57" s="18"/>
      <c r="AJL57" s="18"/>
      <c r="AJM57" s="18"/>
      <c r="AJN57" s="18"/>
      <c r="AJO57" s="18"/>
      <c r="AJP57" s="18"/>
      <c r="AJQ57" s="18"/>
      <c r="AJR57" s="18"/>
      <c r="AJS57" s="18"/>
      <c r="AJT57" s="18"/>
      <c r="AJU57" s="18"/>
      <c r="AJV57" s="18"/>
      <c r="AJW57" s="18"/>
      <c r="AJX57" s="18"/>
      <c r="AJY57" s="18"/>
      <c r="AJZ57" s="18"/>
      <c r="AKA57" s="18"/>
      <c r="AKB57" s="18"/>
      <c r="AKC57" s="18"/>
      <c r="AKD57" s="18"/>
      <c r="AKE57" s="18"/>
      <c r="AKF57" s="18"/>
      <c r="AKG57" s="18"/>
      <c r="AKH57" s="18"/>
      <c r="AKI57" s="18"/>
      <c r="AKJ57" s="18"/>
      <c r="AKK57" s="18"/>
      <c r="AKL57" s="18"/>
      <c r="AKM57" s="18"/>
      <c r="AKN57" s="18"/>
      <c r="AKO57" s="18"/>
      <c r="AKP57" s="18"/>
      <c r="AKQ57" s="18"/>
      <c r="AKR57" s="18"/>
      <c r="AKS57" s="18"/>
      <c r="AKT57" s="18"/>
      <c r="AKU57" s="18"/>
      <c r="AKV57" s="18"/>
      <c r="AKW57" s="18"/>
      <c r="AKX57" s="18"/>
      <c r="AKY57" s="18"/>
      <c r="AKZ57" s="18"/>
      <c r="ALA57" s="18"/>
      <c r="ALB57" s="18"/>
      <c r="ALC57" s="18"/>
      <c r="ALD57" s="18"/>
      <c r="ALE57" s="18"/>
      <c r="ALF57" s="18"/>
      <c r="ALG57" s="18"/>
      <c r="ALH57" s="18"/>
      <c r="ALI57" s="18"/>
      <c r="ALJ57" s="18"/>
      <c r="ALK57" s="18"/>
      <c r="ALL57" s="18"/>
      <c r="ALM57" s="18"/>
      <c r="ALN57" s="18"/>
      <c r="ALO57" s="18"/>
      <c r="ALP57" s="18"/>
      <c r="ALQ57" s="18"/>
      <c r="ALR57" s="18"/>
      <c r="ALS57" s="18"/>
      <c r="ALT57" s="18"/>
      <c r="ALU57" s="18"/>
      <c r="ALV57" s="18"/>
      <c r="ALW57" s="18"/>
      <c r="ALX57" s="18"/>
      <c r="ALY57" s="18"/>
      <c r="ALZ57" s="18"/>
      <c r="AMA57" s="18"/>
      <c r="AMB57" s="18"/>
      <c r="AMC57" s="18"/>
      <c r="AMD57" s="18"/>
      <c r="AME57" s="18"/>
      <c r="AMF57" s="18"/>
      <c r="AMG57" s="18"/>
      <c r="AMH57" s="18"/>
      <c r="AMI57" s="18"/>
      <c r="AMJ57" s="18"/>
      <c r="AMK57" s="18"/>
      <c r="AML57" s="18"/>
      <c r="AMM57" s="18"/>
      <c r="AMN57" s="18"/>
      <c r="AMO57" s="18"/>
      <c r="AMP57" s="18"/>
      <c r="AMQ57" s="18"/>
      <c r="AMR57" s="18"/>
      <c r="AMS57" s="18"/>
      <c r="AMT57" s="18"/>
      <c r="AMU57" s="18"/>
      <c r="AMV57" s="18"/>
      <c r="AMW57" s="18"/>
      <c r="AMX57" s="18"/>
      <c r="AMY57" s="18"/>
      <c r="AMZ57" s="18"/>
      <c r="ANA57" s="18"/>
      <c r="ANB57" s="18"/>
      <c r="ANC57" s="18"/>
      <c r="AND57" s="18"/>
      <c r="ANE57" s="18"/>
      <c r="ANF57" s="18"/>
      <c r="ANG57" s="18"/>
      <c r="ANH57" s="18"/>
      <c r="ANI57" s="18"/>
      <c r="ANJ57" s="18"/>
      <c r="ANK57" s="18"/>
      <c r="ANL57" s="18"/>
      <c r="ANM57" s="18"/>
      <c r="ANN57" s="18"/>
      <c r="ANO57" s="18"/>
      <c r="ANP57" s="18"/>
      <c r="ANQ57" s="18"/>
      <c r="ANR57" s="18"/>
      <c r="ANS57" s="18"/>
      <c r="ANT57" s="18"/>
      <c r="ANU57" s="18"/>
      <c r="ANV57" s="18"/>
      <c r="ANW57" s="18"/>
      <c r="ANX57" s="18"/>
      <c r="ANY57" s="18"/>
      <c r="ANZ57" s="18"/>
      <c r="AOA57" s="18"/>
      <c r="AOB57" s="18"/>
      <c r="AOC57" s="18"/>
      <c r="AOD57" s="18"/>
      <c r="AOE57" s="18"/>
      <c r="AOF57" s="18"/>
      <c r="AOG57" s="18"/>
      <c r="AOH57" s="18"/>
      <c r="AOI57" s="18"/>
      <c r="AOJ57" s="18"/>
      <c r="AOK57" s="18"/>
      <c r="AOL57" s="18"/>
      <c r="AOM57" s="18"/>
      <c r="AON57" s="18"/>
      <c r="AOO57" s="18"/>
      <c r="AOP57" s="18"/>
      <c r="AOQ57" s="18"/>
      <c r="AOR57" s="18"/>
      <c r="AOS57" s="18"/>
      <c r="AOT57" s="18"/>
      <c r="AOU57" s="18"/>
      <c r="AOV57" s="18"/>
      <c r="AOW57" s="18"/>
      <c r="AOX57" s="18"/>
      <c r="AOY57" s="18"/>
      <c r="AOZ57" s="18"/>
      <c r="APA57" s="18"/>
      <c r="APB57" s="18"/>
      <c r="APC57" s="18"/>
      <c r="APD57" s="18"/>
      <c r="APE57" s="18"/>
      <c r="APF57" s="18"/>
      <c r="APG57" s="18"/>
      <c r="APH57" s="18"/>
      <c r="API57" s="18"/>
      <c r="APJ57" s="18"/>
      <c r="APK57" s="18"/>
      <c r="APL57" s="18"/>
      <c r="APM57" s="18"/>
      <c r="APN57" s="18"/>
      <c r="APO57" s="18"/>
      <c r="APP57" s="18"/>
      <c r="APQ57" s="18"/>
      <c r="APR57" s="18"/>
      <c r="APS57" s="18"/>
      <c r="APT57" s="18"/>
      <c r="APU57" s="18"/>
      <c r="APV57" s="18"/>
      <c r="APW57" s="18"/>
      <c r="APX57" s="18"/>
      <c r="APY57" s="18"/>
      <c r="APZ57" s="18"/>
      <c r="AQA57" s="18"/>
      <c r="AQB57" s="18"/>
      <c r="AQC57" s="18"/>
      <c r="AQD57" s="18"/>
      <c r="AQE57" s="18"/>
      <c r="AQF57" s="18"/>
      <c r="AQG57" s="18"/>
      <c r="AQH57" s="18"/>
      <c r="AQI57" s="18"/>
      <c r="AQJ57" s="18"/>
      <c r="AQK57" s="18"/>
      <c r="AQL57" s="18"/>
      <c r="AQM57" s="18"/>
      <c r="AQN57" s="18"/>
      <c r="AQO57" s="18"/>
      <c r="AQP57" s="18"/>
      <c r="AQQ57" s="18"/>
      <c r="AQR57" s="18"/>
      <c r="AQS57" s="18"/>
      <c r="AQT57" s="18"/>
      <c r="AQU57" s="18"/>
      <c r="AQV57" s="18"/>
      <c r="AQW57" s="18"/>
      <c r="AQX57" s="18"/>
      <c r="AQY57" s="18"/>
      <c r="AQZ57" s="18"/>
      <c r="ARA57" s="18"/>
      <c r="ARB57" s="18"/>
      <c r="ARC57" s="18"/>
      <c r="ARD57" s="18"/>
      <c r="ARE57" s="18"/>
      <c r="ARF57" s="18"/>
      <c r="ARG57" s="18"/>
      <c r="ARH57" s="18"/>
      <c r="ARI57" s="18"/>
      <c r="ARJ57" s="18"/>
      <c r="ARK57" s="18"/>
      <c r="ARL57" s="18"/>
      <c r="ARM57" s="18"/>
      <c r="ARN57" s="18"/>
      <c r="ARO57" s="18"/>
      <c r="ARP57" s="18"/>
      <c r="ARQ57" s="18"/>
      <c r="ARR57" s="18"/>
      <c r="ARS57" s="18"/>
      <c r="ART57" s="18"/>
      <c r="ARU57" s="18"/>
      <c r="ARV57" s="18"/>
      <c r="ARW57" s="18"/>
      <c r="ARX57" s="18"/>
      <c r="ARY57" s="18"/>
      <c r="ARZ57" s="18"/>
      <c r="ASA57" s="18"/>
      <c r="ASB57" s="18"/>
      <c r="ASC57" s="18"/>
      <c r="ASD57" s="18"/>
      <c r="ASE57" s="18"/>
      <c r="ASF57" s="18"/>
      <c r="ASG57" s="18"/>
      <c r="ASH57" s="18"/>
      <c r="ASI57" s="18"/>
      <c r="ASJ57" s="18"/>
      <c r="ASK57" s="18"/>
      <c r="ASL57" s="18"/>
      <c r="ASM57" s="18"/>
      <c r="ASN57" s="18"/>
      <c r="ASO57" s="18"/>
      <c r="ASP57" s="18"/>
      <c r="ASQ57" s="18"/>
      <c r="ASR57" s="18"/>
      <c r="ASS57" s="18"/>
      <c r="AST57" s="18"/>
      <c r="ASU57" s="18"/>
      <c r="ASV57" s="18"/>
      <c r="ASW57" s="18"/>
      <c r="ASX57" s="18"/>
      <c r="ASY57" s="18"/>
      <c r="ASZ57" s="18"/>
      <c r="ATA57" s="18"/>
      <c r="ATB57" s="18"/>
      <c r="ATC57" s="18"/>
      <c r="ATD57" s="18"/>
      <c r="ATE57" s="18"/>
      <c r="ATF57" s="18"/>
      <c r="ATG57" s="18"/>
      <c r="ATH57" s="18"/>
      <c r="ATI57" s="18"/>
      <c r="ATJ57" s="18"/>
      <c r="ATK57" s="18"/>
      <c r="ATL57" s="18"/>
      <c r="ATM57" s="18"/>
      <c r="ATN57" s="18"/>
      <c r="ATO57" s="18"/>
      <c r="ATP57" s="18"/>
      <c r="ATQ57" s="18"/>
      <c r="ATR57" s="18"/>
      <c r="ATS57" s="18"/>
      <c r="ATT57" s="18"/>
      <c r="ATU57" s="18"/>
      <c r="ATV57" s="18"/>
      <c r="ATW57" s="18"/>
      <c r="ATX57" s="18"/>
      <c r="ATY57" s="18"/>
      <c r="ATZ57" s="18"/>
      <c r="AUA57" s="18"/>
      <c r="AUB57" s="18"/>
      <c r="AUC57" s="18"/>
      <c r="AUD57" s="18"/>
      <c r="AUE57" s="18"/>
      <c r="AUF57" s="18"/>
      <c r="AUG57" s="18"/>
      <c r="AUH57" s="18"/>
      <c r="AUI57" s="18"/>
      <c r="AUJ57" s="18"/>
      <c r="AUK57" s="18"/>
      <c r="AUL57" s="18"/>
      <c r="AUM57" s="18"/>
      <c r="AUN57" s="18"/>
      <c r="AUO57" s="18"/>
      <c r="AUP57" s="18"/>
      <c r="AUQ57" s="18"/>
      <c r="AUR57" s="18"/>
      <c r="AUS57" s="18"/>
      <c r="AUT57" s="18"/>
      <c r="AUU57" s="18"/>
      <c r="AUV57" s="18"/>
      <c r="AUW57" s="18"/>
      <c r="AUX57" s="18"/>
      <c r="AUY57" s="18"/>
      <c r="AUZ57" s="18"/>
      <c r="AVA57" s="18"/>
      <c r="AVB57" s="18"/>
      <c r="AVC57" s="18"/>
      <c r="AVD57" s="18"/>
      <c r="AVE57" s="18"/>
      <c r="AVF57" s="18"/>
      <c r="AVG57" s="18"/>
      <c r="AVH57" s="18"/>
      <c r="AVI57" s="18"/>
      <c r="AVJ57" s="18"/>
      <c r="AVK57" s="18"/>
      <c r="AVL57" s="18"/>
      <c r="AVM57" s="18"/>
      <c r="AVN57" s="18"/>
      <c r="AVO57" s="18"/>
      <c r="AVP57" s="18"/>
      <c r="AVQ57" s="18"/>
      <c r="AVR57" s="18"/>
      <c r="AVS57" s="18"/>
      <c r="AVT57" s="18"/>
      <c r="AVU57" s="18"/>
      <c r="AVV57" s="18"/>
      <c r="AVW57" s="18"/>
      <c r="AVX57" s="18"/>
      <c r="AVY57" s="18"/>
      <c r="AVZ57" s="18"/>
      <c r="AWA57" s="18"/>
      <c r="AWB57" s="18"/>
      <c r="AWC57" s="18"/>
      <c r="AWD57" s="18"/>
      <c r="AWE57" s="18"/>
      <c r="AWF57" s="18"/>
      <c r="AWG57" s="18"/>
      <c r="AWH57" s="18"/>
      <c r="AWI57" s="18"/>
      <c r="AWJ57" s="18"/>
      <c r="AWK57" s="18"/>
      <c r="AWL57" s="18"/>
      <c r="AWM57" s="18"/>
      <c r="AWN57" s="18"/>
      <c r="AWO57" s="18"/>
      <c r="AWP57" s="18"/>
      <c r="AWQ57" s="18"/>
      <c r="AWR57" s="18"/>
      <c r="AWS57" s="18"/>
      <c r="AWT57" s="18"/>
      <c r="AWU57" s="18"/>
      <c r="AWV57" s="18"/>
      <c r="AWW57" s="18"/>
      <c r="AWX57" s="18"/>
      <c r="AWY57" s="18"/>
      <c r="AWZ57" s="18"/>
      <c r="AXA57" s="18"/>
      <c r="AXB57" s="18"/>
      <c r="AXC57" s="18"/>
      <c r="AXD57" s="18"/>
      <c r="AXE57" s="18"/>
      <c r="AXF57" s="18"/>
      <c r="AXG57" s="18"/>
      <c r="AXH57" s="18"/>
      <c r="AXI57" s="18"/>
      <c r="AXJ57" s="18"/>
      <c r="AXK57" s="18"/>
      <c r="AXL57" s="18"/>
      <c r="AXM57" s="18"/>
      <c r="AXN57" s="18"/>
      <c r="AXO57" s="18"/>
      <c r="AXP57" s="18"/>
      <c r="AXQ57" s="18"/>
      <c r="AXR57" s="18"/>
      <c r="AXS57" s="18"/>
      <c r="AXT57" s="18"/>
      <c r="AXU57" s="18"/>
      <c r="AXV57" s="18"/>
      <c r="AXW57" s="18"/>
      <c r="AXX57" s="18"/>
      <c r="AXY57" s="18"/>
      <c r="AXZ57" s="18"/>
      <c r="AYA57" s="18"/>
      <c r="AYB57" s="18"/>
      <c r="AYC57" s="18"/>
      <c r="AYD57" s="18"/>
      <c r="AYE57" s="18"/>
      <c r="AYF57" s="18"/>
      <c r="AYG57" s="18"/>
      <c r="AYH57" s="18"/>
      <c r="AYI57" s="18"/>
      <c r="AYJ57" s="18"/>
      <c r="AYK57" s="18"/>
      <c r="AYL57" s="18"/>
      <c r="AYM57" s="18"/>
      <c r="AYN57" s="18"/>
      <c r="AYO57" s="18"/>
      <c r="AYP57" s="18"/>
      <c r="AYQ57" s="18"/>
      <c r="AYR57" s="18"/>
      <c r="AYS57" s="18"/>
      <c r="AYT57" s="18"/>
      <c r="AYU57" s="18"/>
      <c r="AYV57" s="18"/>
      <c r="AYW57" s="18"/>
      <c r="AYX57" s="18"/>
      <c r="AYY57" s="18"/>
      <c r="AYZ57" s="18"/>
      <c r="AZA57" s="18"/>
      <c r="AZB57" s="18"/>
      <c r="AZC57" s="18"/>
      <c r="AZD57" s="18"/>
      <c r="AZE57" s="18"/>
      <c r="AZF57" s="18"/>
      <c r="AZG57" s="18"/>
      <c r="AZH57" s="18"/>
      <c r="AZI57" s="18"/>
      <c r="AZJ57" s="18"/>
      <c r="AZK57" s="18"/>
      <c r="AZL57" s="18"/>
      <c r="AZM57" s="18"/>
      <c r="AZN57" s="18"/>
      <c r="AZO57" s="18"/>
      <c r="AZP57" s="18"/>
      <c r="AZQ57" s="18"/>
      <c r="AZR57" s="18"/>
      <c r="AZS57" s="18"/>
      <c r="AZT57" s="18"/>
      <c r="AZU57" s="18"/>
      <c r="AZV57" s="18"/>
      <c r="AZW57" s="18"/>
      <c r="AZX57" s="18"/>
      <c r="AZY57" s="18"/>
      <c r="AZZ57" s="18"/>
      <c r="BAA57" s="18"/>
      <c r="BAB57" s="18"/>
      <c r="BAC57" s="18"/>
      <c r="BAD57" s="18"/>
      <c r="BAE57" s="18"/>
      <c r="BAF57" s="18"/>
      <c r="BAG57" s="18"/>
      <c r="BAH57" s="18"/>
      <c r="BAI57" s="18"/>
      <c r="BAJ57" s="18"/>
      <c r="BAK57" s="18"/>
      <c r="BAL57" s="18"/>
      <c r="BAM57" s="18"/>
      <c r="BAN57" s="18"/>
      <c r="BAO57" s="18"/>
      <c r="BAP57" s="18"/>
      <c r="BAQ57" s="18"/>
      <c r="BAR57" s="18"/>
      <c r="BAS57" s="18"/>
      <c r="BAT57" s="18"/>
      <c r="BAU57" s="18"/>
      <c r="BAV57" s="18"/>
      <c r="BAW57" s="18"/>
      <c r="BAX57" s="18"/>
      <c r="BAY57" s="18"/>
      <c r="BAZ57" s="18"/>
      <c r="BBA57" s="18"/>
      <c r="BBB57" s="18"/>
      <c r="BBC57" s="18"/>
      <c r="BBD57" s="18"/>
      <c r="BBE57" s="18"/>
      <c r="BBF57" s="18"/>
      <c r="BBG57" s="18"/>
      <c r="BBH57" s="18"/>
      <c r="BBI57" s="18"/>
      <c r="BBJ57" s="18"/>
      <c r="BBK57" s="18"/>
      <c r="BBL57" s="18"/>
      <c r="BBM57" s="18"/>
      <c r="BBN57" s="18"/>
      <c r="BBO57" s="18"/>
      <c r="BBP57" s="18"/>
      <c r="BBQ57" s="18"/>
      <c r="BBR57" s="18"/>
      <c r="BBS57" s="18"/>
      <c r="BBT57" s="18"/>
      <c r="BBU57" s="18"/>
      <c r="BBV57" s="18"/>
      <c r="BBW57" s="18"/>
      <c r="BBX57" s="18"/>
      <c r="BBY57" s="18"/>
      <c r="BBZ57" s="18"/>
      <c r="BCA57" s="18"/>
      <c r="BCB57" s="18"/>
      <c r="BCC57" s="18"/>
      <c r="BCD57" s="18"/>
      <c r="BCE57" s="18"/>
      <c r="BCF57" s="18"/>
      <c r="BCG57" s="18"/>
      <c r="BCH57" s="18"/>
      <c r="BCI57" s="18"/>
      <c r="BCJ57" s="18"/>
      <c r="BCK57" s="18"/>
      <c r="BCL57" s="18"/>
      <c r="BCM57" s="18"/>
      <c r="BCN57" s="18"/>
      <c r="BCO57" s="18"/>
      <c r="BCP57" s="18"/>
      <c r="BCQ57" s="18"/>
      <c r="BCR57" s="18"/>
      <c r="BCS57" s="18"/>
      <c r="BCT57" s="18"/>
      <c r="BCU57" s="18"/>
      <c r="BCV57" s="18"/>
      <c r="BCW57" s="18"/>
      <c r="BCX57" s="18"/>
      <c r="BCY57" s="18"/>
      <c r="BCZ57" s="18"/>
      <c r="BDA57" s="18"/>
      <c r="BDB57" s="18"/>
      <c r="BDC57" s="18"/>
      <c r="BDD57" s="18"/>
      <c r="BDE57" s="18"/>
      <c r="BDF57" s="18"/>
      <c r="BDG57" s="18"/>
      <c r="BDH57" s="18"/>
      <c r="BDI57" s="18"/>
      <c r="BDJ57" s="18"/>
      <c r="BDK57" s="18"/>
      <c r="BDL57" s="18"/>
      <c r="BDM57" s="18"/>
      <c r="BDN57" s="18"/>
      <c r="BDO57" s="18"/>
      <c r="BDP57" s="18"/>
      <c r="BDQ57" s="18"/>
      <c r="BDR57" s="18"/>
      <c r="BDS57" s="18"/>
      <c r="BDT57" s="18"/>
      <c r="BDU57" s="18"/>
      <c r="BDV57" s="18"/>
      <c r="BDW57" s="18"/>
      <c r="BDX57" s="18"/>
      <c r="BDY57" s="18"/>
      <c r="BDZ57" s="18"/>
      <c r="BEA57" s="18"/>
      <c r="BEB57" s="18"/>
      <c r="BEC57" s="18"/>
      <c r="BED57" s="18"/>
      <c r="BEE57" s="18"/>
      <c r="BEF57" s="18"/>
      <c r="BEG57" s="18"/>
      <c r="BEH57" s="18"/>
      <c r="BEI57" s="18"/>
      <c r="BEJ57" s="18"/>
      <c r="BEK57" s="18"/>
      <c r="BEL57" s="18"/>
      <c r="BEM57" s="18"/>
      <c r="BEN57" s="18"/>
      <c r="BEO57" s="18"/>
      <c r="BEP57" s="18"/>
      <c r="BEQ57" s="18"/>
      <c r="BER57" s="18"/>
      <c r="BES57" s="18"/>
      <c r="BET57" s="18"/>
      <c r="BEU57" s="18"/>
      <c r="BEV57" s="18"/>
      <c r="BEW57" s="18"/>
      <c r="BEX57" s="18"/>
      <c r="BEY57" s="18"/>
      <c r="BEZ57" s="18"/>
      <c r="BFA57" s="18"/>
      <c r="BFB57" s="18"/>
      <c r="BFC57" s="18"/>
      <c r="BFD57" s="18"/>
      <c r="BFE57" s="18"/>
      <c r="BFF57" s="18"/>
      <c r="BFG57" s="18"/>
      <c r="BFH57" s="18"/>
      <c r="BFI57" s="18"/>
      <c r="BFJ57" s="18"/>
      <c r="BFK57" s="18"/>
      <c r="BFL57" s="18"/>
      <c r="BFM57" s="18"/>
      <c r="BFN57" s="18"/>
      <c r="BFO57" s="18"/>
      <c r="BFP57" s="18"/>
      <c r="BFQ57" s="18"/>
      <c r="BFR57" s="18"/>
      <c r="BFS57" s="18"/>
      <c r="BFT57" s="18"/>
      <c r="BFU57" s="18"/>
      <c r="BFV57" s="18"/>
      <c r="BFW57" s="18"/>
      <c r="BFX57" s="18"/>
      <c r="BFY57" s="18"/>
      <c r="BFZ57" s="18"/>
      <c r="BGA57" s="18"/>
      <c r="BGB57" s="18"/>
      <c r="BGC57" s="18"/>
      <c r="BGD57" s="18"/>
      <c r="BGE57" s="18"/>
      <c r="BGF57" s="18"/>
      <c r="BGG57" s="18"/>
      <c r="BGH57" s="18"/>
      <c r="BGI57" s="18"/>
      <c r="BGJ57" s="18"/>
      <c r="BGK57" s="18"/>
      <c r="BGL57" s="18"/>
      <c r="BGM57" s="18"/>
      <c r="BGN57" s="18"/>
      <c r="BGO57" s="18"/>
      <c r="BGP57" s="18"/>
      <c r="BGQ57" s="18"/>
      <c r="BGR57" s="18"/>
      <c r="BGS57" s="18"/>
      <c r="BGT57" s="18"/>
      <c r="BGU57" s="18"/>
      <c r="BGV57" s="18"/>
      <c r="BGW57" s="18"/>
      <c r="BGX57" s="18"/>
      <c r="BGY57" s="18"/>
      <c r="BGZ57" s="18"/>
      <c r="BHA57" s="18"/>
      <c r="BHB57" s="18"/>
      <c r="BHC57" s="18"/>
      <c r="BHD57" s="18"/>
      <c r="BHE57" s="18"/>
      <c r="BHF57" s="18"/>
      <c r="BHG57" s="18"/>
      <c r="BHH57" s="18"/>
      <c r="BHI57" s="18"/>
      <c r="BHJ57" s="18"/>
      <c r="BHK57" s="18"/>
      <c r="BHL57" s="18"/>
      <c r="BHM57" s="18"/>
      <c r="BHN57" s="18"/>
      <c r="BHO57" s="18"/>
      <c r="BHP57" s="18"/>
      <c r="BHQ57" s="18"/>
      <c r="BHR57" s="18"/>
      <c r="BHS57" s="18"/>
      <c r="BHT57" s="18"/>
      <c r="BHU57" s="18"/>
      <c r="BHV57" s="18"/>
      <c r="BHW57" s="18"/>
      <c r="BHX57" s="18"/>
      <c r="BHY57" s="18"/>
      <c r="BHZ57" s="18"/>
      <c r="BIA57" s="18"/>
      <c r="BIB57" s="18"/>
      <c r="BIC57" s="18"/>
      <c r="BID57" s="18"/>
      <c r="BIE57" s="18"/>
      <c r="BIF57" s="18"/>
      <c r="BIG57" s="18"/>
      <c r="BIH57" s="18"/>
      <c r="BII57" s="18"/>
      <c r="BIJ57" s="18"/>
      <c r="BIK57" s="18"/>
      <c r="BIL57" s="18"/>
      <c r="BIM57" s="18"/>
      <c r="BIN57" s="18"/>
      <c r="BIO57" s="18"/>
      <c r="BIP57" s="18"/>
      <c r="BIQ57" s="18"/>
      <c r="BIR57" s="18"/>
      <c r="BIS57" s="18"/>
      <c r="BIT57" s="18"/>
      <c r="BIU57" s="18"/>
      <c r="BIV57" s="18"/>
      <c r="BIW57" s="18"/>
      <c r="BIX57" s="18"/>
      <c r="BIY57" s="18"/>
      <c r="BIZ57" s="18"/>
      <c r="BJA57" s="18"/>
      <c r="BJB57" s="18"/>
      <c r="BJC57" s="18"/>
      <c r="BJD57" s="18"/>
      <c r="BJE57" s="18"/>
      <c r="BJF57" s="18"/>
      <c r="BJG57" s="18"/>
      <c r="BJH57" s="18"/>
      <c r="BJI57" s="18"/>
      <c r="BJJ57" s="18"/>
      <c r="BJK57" s="18"/>
      <c r="BJL57" s="18"/>
      <c r="BJM57" s="18"/>
      <c r="BJN57" s="18"/>
      <c r="BJO57" s="18"/>
      <c r="BJP57" s="18"/>
      <c r="BJQ57" s="18"/>
      <c r="BJR57" s="18"/>
      <c r="BJS57" s="18"/>
      <c r="BJT57" s="18"/>
      <c r="BJU57" s="18"/>
      <c r="BJV57" s="18"/>
      <c r="BJW57" s="18"/>
      <c r="BJX57" s="18"/>
      <c r="BJY57" s="18"/>
      <c r="BJZ57" s="18"/>
      <c r="BKA57" s="18"/>
      <c r="BKB57" s="18"/>
      <c r="BKC57" s="18"/>
      <c r="BKD57" s="18"/>
      <c r="BKE57" s="18"/>
      <c r="BKF57" s="18"/>
      <c r="BKG57" s="18"/>
      <c r="BKH57" s="18"/>
      <c r="BKI57" s="18"/>
      <c r="BKJ57" s="18"/>
      <c r="BKK57" s="18"/>
      <c r="BKL57" s="18"/>
      <c r="BKM57" s="18"/>
      <c r="BKN57" s="18"/>
      <c r="BKO57" s="18"/>
      <c r="BKP57" s="18"/>
      <c r="BKQ57" s="18"/>
      <c r="BKR57" s="18"/>
      <c r="BKS57" s="18"/>
      <c r="BKT57" s="18"/>
      <c r="BKU57" s="18"/>
      <c r="BKV57" s="18"/>
      <c r="BKW57" s="18"/>
      <c r="BKX57" s="18"/>
      <c r="BKY57" s="18"/>
      <c r="BKZ57" s="18"/>
      <c r="BLA57" s="18"/>
      <c r="BLB57" s="18"/>
      <c r="BLC57" s="18"/>
      <c r="BLD57" s="18"/>
      <c r="BLE57" s="18"/>
      <c r="BLF57" s="18"/>
      <c r="BLG57" s="18"/>
      <c r="BLH57" s="18"/>
      <c r="BLI57" s="18"/>
      <c r="BLJ57" s="18"/>
      <c r="BLK57" s="18"/>
      <c r="BLL57" s="18"/>
      <c r="BLM57" s="18"/>
      <c r="BLN57" s="18"/>
      <c r="BLO57" s="18"/>
      <c r="BLP57" s="18"/>
      <c r="BLQ57" s="18"/>
      <c r="BLR57" s="18"/>
      <c r="BLS57" s="18"/>
      <c r="BLT57" s="18"/>
      <c r="BLU57" s="18"/>
      <c r="BLV57" s="18"/>
      <c r="BLW57" s="18"/>
      <c r="BLX57" s="18"/>
      <c r="BLY57" s="18"/>
      <c r="BLZ57" s="18"/>
      <c r="BMA57" s="18"/>
      <c r="BMB57" s="18"/>
      <c r="BMC57" s="18"/>
      <c r="BMD57" s="18"/>
      <c r="BME57" s="18"/>
      <c r="BMF57" s="18"/>
      <c r="BMG57" s="18"/>
      <c r="BMH57" s="18"/>
      <c r="BMI57" s="18"/>
      <c r="BMJ57" s="18"/>
      <c r="BMK57" s="18"/>
      <c r="BML57" s="18"/>
      <c r="BMM57" s="18"/>
      <c r="BMN57" s="18"/>
      <c r="BMO57" s="18"/>
      <c r="BMP57" s="18"/>
      <c r="BMQ57" s="18"/>
      <c r="BMR57" s="18"/>
      <c r="BMS57" s="18"/>
      <c r="BMT57" s="18"/>
      <c r="BMU57" s="18"/>
      <c r="BMV57" s="18"/>
      <c r="BMW57" s="18"/>
      <c r="BMX57" s="18"/>
      <c r="BMY57" s="18"/>
      <c r="BMZ57" s="18"/>
      <c r="BNA57" s="18"/>
      <c r="BNB57" s="18"/>
      <c r="BNC57" s="18"/>
      <c r="BND57" s="18"/>
      <c r="BNE57" s="18"/>
      <c r="BNF57" s="18"/>
      <c r="BNG57" s="18"/>
      <c r="BNH57" s="18"/>
      <c r="BNI57" s="18"/>
      <c r="BNJ57" s="18"/>
      <c r="BNK57" s="18"/>
      <c r="BNL57" s="18"/>
      <c r="BNM57" s="18"/>
      <c r="BNN57" s="18"/>
      <c r="BNO57" s="18"/>
      <c r="BNP57" s="18"/>
      <c r="BNQ57" s="18"/>
      <c r="BNR57" s="18"/>
      <c r="BNS57" s="18"/>
      <c r="BNT57" s="18"/>
      <c r="BNU57" s="18"/>
      <c r="BNV57" s="18"/>
      <c r="BNW57" s="18"/>
      <c r="BNX57" s="18"/>
      <c r="BNY57" s="18"/>
      <c r="BNZ57" s="18"/>
      <c r="BOA57" s="18"/>
      <c r="BOB57" s="18"/>
      <c r="BOC57" s="18"/>
      <c r="BOD57" s="18"/>
      <c r="BOE57" s="18"/>
      <c r="BOF57" s="18"/>
      <c r="BOG57" s="18"/>
      <c r="BOH57" s="18"/>
      <c r="BOI57" s="18"/>
      <c r="BOJ57" s="18"/>
      <c r="BOK57" s="18"/>
      <c r="BOL57" s="18"/>
      <c r="BOM57" s="18"/>
      <c r="BON57" s="18"/>
      <c r="BOO57" s="18"/>
      <c r="BOP57" s="18"/>
      <c r="BOQ57" s="18"/>
      <c r="BOR57" s="18"/>
      <c r="BOS57" s="18"/>
      <c r="BOT57" s="18"/>
      <c r="BOU57" s="18"/>
      <c r="BOV57" s="18"/>
      <c r="BOW57" s="18"/>
      <c r="BOX57" s="18"/>
      <c r="BOY57" s="18"/>
      <c r="BOZ57" s="18"/>
      <c r="BPA57" s="18"/>
      <c r="BPB57" s="18"/>
      <c r="BPC57" s="18"/>
      <c r="BPD57" s="18"/>
      <c r="BPE57" s="18"/>
      <c r="BPF57" s="18"/>
      <c r="BPG57" s="18"/>
      <c r="BPH57" s="18"/>
      <c r="BPI57" s="18"/>
      <c r="BPJ57" s="18"/>
      <c r="BPK57" s="18"/>
      <c r="BPL57" s="18"/>
      <c r="BPM57" s="18"/>
      <c r="BPN57" s="18"/>
      <c r="BPO57" s="18"/>
      <c r="BPP57" s="18"/>
      <c r="BPQ57" s="18"/>
      <c r="BPR57" s="18"/>
      <c r="BPS57" s="18"/>
      <c r="BPT57" s="18"/>
      <c r="BPU57" s="18"/>
      <c r="BPV57" s="18"/>
      <c r="BPW57" s="18"/>
      <c r="BPX57" s="18"/>
      <c r="BPY57" s="18"/>
      <c r="BPZ57" s="18"/>
      <c r="BQA57" s="18"/>
      <c r="BQB57" s="18"/>
      <c r="BQC57" s="18"/>
      <c r="BQD57" s="18"/>
      <c r="BQE57" s="18"/>
      <c r="BQF57" s="18"/>
      <c r="BQG57" s="18"/>
      <c r="BQH57" s="18"/>
      <c r="BQI57" s="18"/>
      <c r="BQJ57" s="18"/>
      <c r="BQK57" s="18"/>
      <c r="BQL57" s="18"/>
      <c r="BQM57" s="18"/>
      <c r="BQN57" s="18"/>
      <c r="BQO57" s="18"/>
      <c r="BQP57" s="18"/>
      <c r="BQQ57" s="18"/>
      <c r="BQR57" s="18"/>
      <c r="BQS57" s="18"/>
      <c r="BQT57" s="18"/>
      <c r="BQU57" s="18"/>
      <c r="BQV57" s="18"/>
      <c r="BQW57" s="18"/>
      <c r="BQX57" s="18"/>
      <c r="BQY57" s="18"/>
      <c r="BQZ57" s="18"/>
      <c r="BRA57" s="18"/>
      <c r="BRB57" s="18"/>
      <c r="BRC57" s="18"/>
      <c r="BRD57" s="18"/>
      <c r="BRE57" s="18"/>
      <c r="BRF57" s="18"/>
      <c r="BRG57" s="18"/>
      <c r="BRH57" s="18"/>
      <c r="BRI57" s="18"/>
      <c r="BRJ57" s="18"/>
      <c r="BRK57" s="18"/>
      <c r="BRL57" s="18"/>
      <c r="BRM57" s="18"/>
      <c r="BRN57" s="18"/>
      <c r="BRO57" s="18"/>
      <c r="BRP57" s="18"/>
      <c r="BRQ57" s="18"/>
      <c r="BRR57" s="18"/>
      <c r="BRS57" s="18"/>
      <c r="BRT57" s="18"/>
      <c r="BRU57" s="18"/>
      <c r="BRV57" s="18"/>
      <c r="BRW57" s="18"/>
      <c r="BRX57" s="18"/>
      <c r="BRY57" s="18"/>
      <c r="BRZ57" s="18"/>
      <c r="BSA57" s="18"/>
      <c r="BSB57" s="18"/>
      <c r="BSC57" s="18"/>
      <c r="BSD57" s="18"/>
      <c r="BSE57" s="18"/>
      <c r="BSF57" s="18"/>
      <c r="BSG57" s="18"/>
      <c r="BSH57" s="18"/>
      <c r="BSI57" s="18"/>
      <c r="BSJ57" s="18"/>
      <c r="BSK57" s="18"/>
      <c r="BSL57" s="18"/>
      <c r="BSM57" s="18"/>
      <c r="BSN57" s="18"/>
      <c r="BSO57" s="18"/>
      <c r="BSP57" s="18"/>
      <c r="BSQ57" s="18"/>
      <c r="BSR57" s="18"/>
      <c r="BSS57" s="18"/>
      <c r="BST57" s="18"/>
      <c r="BSU57" s="18"/>
      <c r="BSV57" s="18"/>
      <c r="BSW57" s="18"/>
      <c r="BSX57" s="18"/>
      <c r="BSY57" s="18"/>
      <c r="BSZ57" s="18"/>
      <c r="BTA57" s="18"/>
      <c r="BTB57" s="18"/>
      <c r="BTC57" s="18"/>
      <c r="BTD57" s="18"/>
      <c r="BTE57" s="18"/>
      <c r="BTF57" s="18"/>
      <c r="BTG57" s="18"/>
      <c r="BTH57" s="18"/>
      <c r="BTI57" s="18"/>
      <c r="BTJ57" s="18"/>
      <c r="BTK57" s="18"/>
      <c r="BTL57" s="18"/>
      <c r="BTM57" s="18"/>
      <c r="BTN57" s="18"/>
      <c r="BTO57" s="18"/>
      <c r="BTP57" s="18"/>
      <c r="BTQ57" s="18"/>
      <c r="BTR57" s="18"/>
      <c r="BTS57" s="18"/>
      <c r="BTT57" s="18"/>
      <c r="BTU57" s="18"/>
      <c r="BTV57" s="18"/>
      <c r="BTW57" s="18"/>
      <c r="BTX57" s="18"/>
      <c r="BTY57" s="18"/>
      <c r="BTZ57" s="18"/>
      <c r="BUA57" s="18"/>
      <c r="BUB57" s="18"/>
      <c r="BUC57" s="18"/>
      <c r="BUD57" s="18"/>
      <c r="BUE57" s="18"/>
      <c r="BUF57" s="18"/>
      <c r="BUG57" s="18"/>
      <c r="BUH57" s="18"/>
      <c r="BUI57" s="18"/>
      <c r="BUJ57" s="18"/>
      <c r="BUK57" s="18"/>
      <c r="BUL57" s="18"/>
      <c r="BUM57" s="18"/>
      <c r="BUN57" s="18"/>
      <c r="BUO57" s="18"/>
      <c r="BUP57" s="18"/>
      <c r="BUQ57" s="18"/>
      <c r="BUR57" s="18"/>
      <c r="BUS57" s="18"/>
      <c r="BUT57" s="18"/>
      <c r="BUU57" s="18"/>
      <c r="BUV57" s="18"/>
      <c r="BUW57" s="18"/>
      <c r="BUX57" s="18"/>
      <c r="BUY57" s="18"/>
      <c r="BUZ57" s="18"/>
      <c r="BVA57" s="18"/>
      <c r="BVB57" s="18"/>
      <c r="BVC57" s="18"/>
      <c r="BVD57" s="18"/>
      <c r="BVE57" s="18"/>
      <c r="BVF57" s="18"/>
      <c r="BVG57" s="18"/>
      <c r="BVH57" s="18"/>
      <c r="BVI57" s="18"/>
      <c r="BVJ57" s="18"/>
      <c r="BVK57" s="18"/>
      <c r="BVL57" s="18"/>
      <c r="BVM57" s="18"/>
      <c r="BVN57" s="18"/>
      <c r="BVO57" s="18"/>
      <c r="BVP57" s="18"/>
      <c r="BVQ57" s="18"/>
      <c r="BVR57" s="18"/>
      <c r="BVS57" s="18"/>
      <c r="BVT57" s="18"/>
      <c r="BVU57" s="18"/>
      <c r="BVV57" s="18"/>
      <c r="BVW57" s="18"/>
      <c r="BVX57" s="18"/>
      <c r="BVY57" s="18"/>
      <c r="BVZ57" s="18"/>
      <c r="BWA57" s="18"/>
      <c r="BWB57" s="18"/>
      <c r="BWC57" s="18"/>
      <c r="BWD57" s="18"/>
      <c r="BWE57" s="18"/>
      <c r="BWF57" s="18"/>
      <c r="BWG57" s="18"/>
      <c r="BWH57" s="18"/>
      <c r="BWI57" s="18"/>
      <c r="BWJ57" s="18"/>
      <c r="BWK57" s="18"/>
      <c r="BWL57" s="18"/>
      <c r="BWM57" s="18"/>
      <c r="BWN57" s="18"/>
      <c r="BWO57" s="18"/>
      <c r="BWP57" s="18"/>
      <c r="BWQ57" s="18"/>
      <c r="BWR57" s="18"/>
      <c r="BWS57" s="18"/>
      <c r="BWT57" s="18"/>
      <c r="BWU57" s="18"/>
      <c r="BWV57" s="18"/>
      <c r="BWW57" s="18"/>
      <c r="BWX57" s="18"/>
      <c r="BWY57" s="18"/>
      <c r="BWZ57" s="18"/>
      <c r="BXA57" s="18"/>
      <c r="BXB57" s="18"/>
      <c r="BXC57" s="18"/>
      <c r="BXD57" s="18"/>
      <c r="BXE57" s="18"/>
      <c r="BXF57" s="18"/>
      <c r="BXG57" s="18"/>
      <c r="BXH57" s="18"/>
      <c r="BXI57" s="18"/>
      <c r="BXJ57" s="18"/>
      <c r="BXK57" s="18"/>
      <c r="BXL57" s="18"/>
      <c r="BXM57" s="18"/>
      <c r="BXN57" s="18"/>
      <c r="BXO57" s="18"/>
      <c r="BXP57" s="18"/>
      <c r="BXQ57" s="18"/>
      <c r="BXR57" s="18"/>
      <c r="BXS57" s="18"/>
      <c r="BXT57" s="18"/>
      <c r="BXU57" s="18"/>
      <c r="BXV57" s="18"/>
      <c r="BXW57" s="18"/>
      <c r="BXX57" s="18"/>
      <c r="BXY57" s="18"/>
      <c r="BXZ57" s="18"/>
      <c r="BYA57" s="18"/>
      <c r="BYB57" s="18"/>
      <c r="BYC57" s="18"/>
      <c r="BYD57" s="18"/>
      <c r="BYE57" s="18"/>
      <c r="BYF57" s="18"/>
      <c r="BYG57" s="18"/>
      <c r="BYH57" s="18"/>
      <c r="BYI57" s="18"/>
      <c r="BYJ57" s="18"/>
      <c r="BYK57" s="18"/>
      <c r="BYL57" s="18"/>
      <c r="BYM57" s="18"/>
      <c r="BYN57" s="18"/>
      <c r="BYO57" s="18"/>
      <c r="BYP57" s="18"/>
      <c r="BYQ57" s="18"/>
      <c r="BYR57" s="18"/>
      <c r="BYS57" s="18"/>
      <c r="BYT57" s="18"/>
      <c r="BYU57" s="18"/>
      <c r="BYV57" s="18"/>
      <c r="BYW57" s="18"/>
      <c r="BYX57" s="18"/>
      <c r="BYY57" s="18"/>
      <c r="BYZ57" s="18"/>
      <c r="BZA57" s="18"/>
      <c r="BZB57" s="18"/>
      <c r="BZC57" s="18"/>
      <c r="BZD57" s="18"/>
      <c r="BZE57" s="18"/>
      <c r="BZF57" s="18"/>
      <c r="BZG57" s="18"/>
      <c r="BZH57" s="18"/>
      <c r="BZI57" s="18"/>
      <c r="BZJ57" s="18"/>
      <c r="BZK57" s="18"/>
      <c r="BZL57" s="18"/>
      <c r="BZM57" s="18"/>
      <c r="BZN57" s="18"/>
      <c r="BZO57" s="18"/>
      <c r="BZP57" s="18"/>
      <c r="BZQ57" s="18"/>
      <c r="BZR57" s="18"/>
      <c r="BZS57" s="18"/>
      <c r="BZT57" s="18"/>
      <c r="BZU57" s="18"/>
      <c r="BZV57" s="18"/>
      <c r="BZW57" s="18"/>
      <c r="BZX57" s="18"/>
      <c r="BZY57" s="18"/>
      <c r="BZZ57" s="18"/>
      <c r="CAA57" s="18"/>
      <c r="CAB57" s="18"/>
      <c r="CAC57" s="18"/>
      <c r="CAD57" s="18"/>
      <c r="CAE57" s="18"/>
      <c r="CAF57" s="18"/>
      <c r="CAG57" s="18"/>
      <c r="CAH57" s="18"/>
      <c r="CAI57" s="18"/>
      <c r="CAJ57" s="18"/>
      <c r="CAK57" s="18"/>
      <c r="CAL57" s="18"/>
      <c r="CAM57" s="18"/>
      <c r="CAN57" s="18"/>
      <c r="CAO57" s="18"/>
      <c r="CAP57" s="18"/>
      <c r="CAQ57" s="18"/>
      <c r="CAR57" s="18"/>
      <c r="CAS57" s="18"/>
      <c r="CAT57" s="18"/>
      <c r="CAU57" s="18"/>
      <c r="CAV57" s="18"/>
      <c r="CAW57" s="18"/>
      <c r="CAX57" s="18"/>
      <c r="CAY57" s="18"/>
      <c r="CAZ57" s="18"/>
      <c r="CBA57" s="18"/>
      <c r="CBB57" s="18"/>
      <c r="CBC57" s="18"/>
      <c r="CBD57" s="18"/>
      <c r="CBE57" s="18"/>
      <c r="CBF57" s="18"/>
      <c r="CBG57" s="18"/>
      <c r="CBH57" s="18"/>
      <c r="CBI57" s="18"/>
      <c r="CBJ57" s="18"/>
      <c r="CBK57" s="18"/>
      <c r="CBL57" s="18"/>
      <c r="CBM57" s="18"/>
      <c r="CBN57" s="18"/>
      <c r="CBO57" s="18"/>
      <c r="CBP57" s="18"/>
      <c r="CBQ57" s="18"/>
      <c r="CBR57" s="18"/>
      <c r="CBS57" s="18"/>
      <c r="CBT57" s="18"/>
      <c r="CBU57" s="18"/>
      <c r="CBV57" s="18"/>
      <c r="CBW57" s="18"/>
      <c r="CBX57" s="18"/>
      <c r="CBY57" s="18"/>
      <c r="CBZ57" s="18"/>
      <c r="CCA57" s="18"/>
      <c r="CCB57" s="18"/>
      <c r="CCC57" s="18"/>
      <c r="CCD57" s="18"/>
      <c r="CCE57" s="18"/>
      <c r="CCF57" s="18"/>
      <c r="CCG57" s="18"/>
      <c r="CCH57" s="18"/>
      <c r="CCI57" s="18"/>
      <c r="CCJ57" s="18"/>
      <c r="CCK57" s="18"/>
      <c r="CCL57" s="18"/>
      <c r="CCM57" s="18"/>
      <c r="CCN57" s="18"/>
      <c r="CCO57" s="18"/>
      <c r="CCP57" s="18"/>
      <c r="CCQ57" s="18"/>
      <c r="CCR57" s="18"/>
      <c r="CCS57" s="18"/>
      <c r="CCT57" s="18"/>
      <c r="CCU57" s="18"/>
      <c r="CCV57" s="18"/>
      <c r="CCW57" s="18"/>
      <c r="CCX57" s="18"/>
      <c r="CCY57" s="18"/>
      <c r="CCZ57" s="18"/>
      <c r="CDA57" s="18"/>
      <c r="CDB57" s="18"/>
      <c r="CDC57" s="18"/>
      <c r="CDD57" s="18"/>
      <c r="CDE57" s="18"/>
      <c r="CDF57" s="18"/>
      <c r="CDG57" s="18"/>
      <c r="CDH57" s="18"/>
      <c r="CDI57" s="18"/>
      <c r="CDJ57" s="18"/>
      <c r="CDK57" s="18"/>
      <c r="CDL57" s="18"/>
      <c r="CDM57" s="18"/>
      <c r="CDN57" s="18"/>
      <c r="CDO57" s="18"/>
      <c r="CDP57" s="18"/>
      <c r="CDQ57" s="18"/>
      <c r="CDR57" s="18"/>
      <c r="CDS57" s="18"/>
      <c r="CDT57" s="18"/>
      <c r="CDU57" s="18"/>
      <c r="CDV57" s="18"/>
      <c r="CDW57" s="18"/>
      <c r="CDX57" s="18"/>
      <c r="CDY57" s="18"/>
      <c r="CDZ57" s="18"/>
      <c r="CEA57" s="18"/>
      <c r="CEB57" s="18"/>
      <c r="CEC57" s="18"/>
      <c r="CED57" s="18"/>
      <c r="CEE57" s="18"/>
      <c r="CEF57" s="18"/>
      <c r="CEG57" s="18"/>
      <c r="CEH57" s="18"/>
      <c r="CEI57" s="18"/>
      <c r="CEJ57" s="18"/>
      <c r="CEK57" s="18"/>
      <c r="CEL57" s="18"/>
      <c r="CEM57" s="18"/>
      <c r="CEN57" s="18"/>
      <c r="CEO57" s="18"/>
      <c r="CEP57" s="18"/>
      <c r="CEQ57" s="18"/>
      <c r="CER57" s="18"/>
      <c r="CES57" s="18"/>
      <c r="CET57" s="18"/>
      <c r="CEU57" s="18"/>
      <c r="CEV57" s="18"/>
      <c r="CEW57" s="18"/>
      <c r="CEX57" s="18"/>
      <c r="CEY57" s="18"/>
      <c r="CEZ57" s="18"/>
      <c r="CFA57" s="18"/>
      <c r="CFB57" s="18"/>
      <c r="CFC57" s="18"/>
      <c r="CFD57" s="18"/>
      <c r="CFE57" s="18"/>
      <c r="CFF57" s="18"/>
      <c r="CFG57" s="18"/>
      <c r="CFH57" s="18"/>
      <c r="CFI57" s="18"/>
      <c r="CFJ57" s="18"/>
      <c r="CFK57" s="18"/>
      <c r="CFL57" s="18"/>
      <c r="CFM57" s="18"/>
      <c r="CFN57" s="18"/>
      <c r="CFO57" s="18"/>
      <c r="CFP57" s="18"/>
      <c r="CFQ57" s="18"/>
      <c r="CFR57" s="18"/>
      <c r="CFS57" s="18"/>
      <c r="CFT57" s="18"/>
      <c r="CFU57" s="18"/>
      <c r="CFV57" s="18"/>
      <c r="CFW57" s="18"/>
      <c r="CFX57" s="18"/>
      <c r="CFY57" s="18"/>
      <c r="CFZ57" s="18"/>
      <c r="CGA57" s="18"/>
      <c r="CGB57" s="18"/>
      <c r="CGC57" s="18"/>
      <c r="CGD57" s="18"/>
      <c r="CGE57" s="18"/>
      <c r="CGF57" s="18"/>
      <c r="CGG57" s="18"/>
      <c r="CGH57" s="18"/>
      <c r="CGI57" s="18"/>
      <c r="CGJ57" s="18"/>
      <c r="CGK57" s="18"/>
      <c r="CGL57" s="18"/>
      <c r="CGM57" s="18"/>
      <c r="CGN57" s="18"/>
      <c r="CGO57" s="18"/>
      <c r="CGP57" s="18"/>
      <c r="CGQ57" s="18"/>
      <c r="CGR57" s="18"/>
      <c r="CGS57" s="18"/>
      <c r="CGT57" s="18"/>
      <c r="CGU57" s="18"/>
      <c r="CGV57" s="18"/>
      <c r="CGW57" s="18"/>
      <c r="CGX57" s="18"/>
      <c r="CGY57" s="18"/>
      <c r="CGZ57" s="18"/>
      <c r="CHA57" s="18"/>
      <c r="CHB57" s="18"/>
      <c r="CHC57" s="18"/>
      <c r="CHD57" s="18"/>
      <c r="CHE57" s="18"/>
      <c r="CHF57" s="18"/>
      <c r="CHG57" s="18"/>
      <c r="CHH57" s="18"/>
      <c r="CHI57" s="18"/>
      <c r="CHJ57" s="18"/>
      <c r="CHK57" s="18"/>
      <c r="CHL57" s="18"/>
      <c r="CHM57" s="18"/>
      <c r="CHN57" s="18"/>
      <c r="CHO57" s="18"/>
      <c r="CHP57" s="18"/>
      <c r="CHQ57" s="18"/>
      <c r="CHR57" s="18"/>
      <c r="CHS57" s="18"/>
      <c r="CHT57" s="18"/>
      <c r="CHU57" s="18"/>
      <c r="CHV57" s="18"/>
      <c r="CHW57" s="18"/>
      <c r="CHX57" s="18"/>
      <c r="CHY57" s="18"/>
      <c r="CHZ57" s="18"/>
      <c r="CIA57" s="18"/>
      <c r="CIB57" s="18"/>
      <c r="CIC57" s="18"/>
      <c r="CID57" s="18"/>
      <c r="CIE57" s="18"/>
      <c r="CIF57" s="18"/>
      <c r="CIG57" s="18"/>
      <c r="CIH57" s="18"/>
      <c r="CII57" s="18"/>
      <c r="CIJ57" s="18"/>
      <c r="CIK57" s="18"/>
      <c r="CIL57" s="18"/>
      <c r="CIM57" s="18"/>
      <c r="CIN57" s="18"/>
      <c r="CIO57" s="18"/>
      <c r="CIP57" s="18"/>
      <c r="CIQ57" s="18"/>
      <c r="CIR57" s="18"/>
      <c r="CIS57" s="18"/>
      <c r="CIT57" s="18"/>
      <c r="CIU57" s="18"/>
      <c r="CIV57" s="18"/>
      <c r="CIW57" s="18"/>
      <c r="CIX57" s="18"/>
      <c r="CIY57" s="18"/>
      <c r="CIZ57" s="18"/>
      <c r="CJA57" s="18"/>
      <c r="CJB57" s="18"/>
      <c r="CJC57" s="18"/>
      <c r="CJD57" s="18"/>
      <c r="CJE57" s="18"/>
      <c r="CJF57" s="18"/>
      <c r="CJG57" s="18"/>
      <c r="CJH57" s="18"/>
      <c r="CJI57" s="18"/>
      <c r="CJJ57" s="18"/>
      <c r="CJK57" s="18"/>
      <c r="CJL57" s="18"/>
      <c r="CJM57" s="18"/>
      <c r="CJN57" s="18"/>
      <c r="CJO57" s="18"/>
      <c r="CJP57" s="18"/>
      <c r="CJQ57" s="18"/>
      <c r="CJR57" s="18"/>
      <c r="CJS57" s="18"/>
      <c r="CJT57" s="18"/>
      <c r="CJU57" s="18"/>
      <c r="CJV57" s="18"/>
      <c r="CJW57" s="18"/>
      <c r="CJX57" s="18"/>
      <c r="CJY57" s="18"/>
      <c r="CJZ57" s="18"/>
      <c r="CKA57" s="18"/>
      <c r="CKB57" s="18"/>
      <c r="CKC57" s="18"/>
      <c r="CKD57" s="18"/>
      <c r="CKE57" s="18"/>
      <c r="CKF57" s="18"/>
      <c r="CKG57" s="18"/>
      <c r="CKH57" s="18"/>
      <c r="CKI57" s="18"/>
      <c r="CKJ57" s="18"/>
      <c r="CKK57" s="18"/>
      <c r="CKL57" s="18"/>
      <c r="CKM57" s="18"/>
      <c r="CKN57" s="18"/>
      <c r="CKO57" s="18"/>
      <c r="CKP57" s="18"/>
      <c r="CKQ57" s="18"/>
      <c r="CKR57" s="18"/>
      <c r="CKS57" s="18"/>
      <c r="CKT57" s="18"/>
      <c r="CKU57" s="18"/>
      <c r="CKV57" s="18"/>
      <c r="CKW57" s="18"/>
      <c r="CKX57" s="18"/>
      <c r="CKY57" s="18"/>
      <c r="CKZ57" s="18"/>
      <c r="CLA57" s="18"/>
      <c r="CLB57" s="18"/>
      <c r="CLC57" s="18"/>
      <c r="CLD57" s="18"/>
      <c r="CLE57" s="18"/>
      <c r="CLF57" s="18"/>
      <c r="CLG57" s="18"/>
      <c r="CLH57" s="18"/>
      <c r="CLI57" s="18"/>
      <c r="CLJ57" s="18"/>
      <c r="CLK57" s="18"/>
      <c r="CLL57" s="18"/>
      <c r="CLM57" s="18"/>
      <c r="CLN57" s="18"/>
      <c r="CLO57" s="18"/>
      <c r="CLP57" s="18"/>
      <c r="CLQ57" s="18"/>
      <c r="CLR57" s="18"/>
      <c r="CLS57" s="18"/>
      <c r="CLT57" s="18"/>
      <c r="CLU57" s="18"/>
      <c r="CLV57" s="18"/>
      <c r="CLW57" s="18"/>
      <c r="CLX57" s="18"/>
      <c r="CLY57" s="18"/>
      <c r="CLZ57" s="18"/>
      <c r="CMA57" s="18"/>
      <c r="CMB57" s="18"/>
      <c r="CMC57" s="18"/>
      <c r="CMD57" s="18"/>
      <c r="CME57" s="18"/>
      <c r="CMF57" s="18"/>
      <c r="CMG57" s="18"/>
      <c r="CMH57" s="18"/>
      <c r="CMI57" s="18"/>
      <c r="CMJ57" s="18"/>
      <c r="CMK57" s="18"/>
      <c r="CML57" s="18"/>
      <c r="CMM57" s="18"/>
      <c r="CMN57" s="18"/>
      <c r="CMO57" s="18"/>
      <c r="CMP57" s="18"/>
      <c r="CMQ57" s="18"/>
      <c r="CMR57" s="18"/>
      <c r="CMS57" s="18"/>
      <c r="CMT57" s="18"/>
      <c r="CMU57" s="18"/>
      <c r="CMV57" s="18"/>
      <c r="CMW57" s="18"/>
      <c r="CMX57" s="18"/>
      <c r="CMY57" s="18"/>
      <c r="CMZ57" s="18"/>
      <c r="CNA57" s="18"/>
      <c r="CNB57" s="18"/>
      <c r="CNC57" s="18"/>
      <c r="CND57" s="18"/>
      <c r="CNE57" s="18"/>
      <c r="CNF57" s="18"/>
      <c r="CNG57" s="18"/>
      <c r="CNH57" s="18"/>
      <c r="CNI57" s="18"/>
      <c r="CNJ57" s="18"/>
      <c r="CNK57" s="18"/>
      <c r="CNL57" s="18"/>
      <c r="CNM57" s="18"/>
      <c r="CNN57" s="18"/>
      <c r="CNO57" s="18"/>
      <c r="CNP57" s="18"/>
      <c r="CNQ57" s="18"/>
      <c r="CNR57" s="18"/>
      <c r="CNS57" s="18"/>
      <c r="CNT57" s="18"/>
      <c r="CNU57" s="18"/>
      <c r="CNV57" s="18"/>
      <c r="CNW57" s="18"/>
      <c r="CNX57" s="18"/>
      <c r="CNY57" s="18"/>
      <c r="CNZ57" s="18"/>
      <c r="COA57" s="18"/>
      <c r="COB57" s="18"/>
      <c r="COC57" s="18"/>
      <c r="COD57" s="18"/>
      <c r="COE57" s="18"/>
      <c r="COF57" s="18"/>
      <c r="COG57" s="18"/>
      <c r="COH57" s="18"/>
      <c r="COI57" s="18"/>
      <c r="COJ57" s="18"/>
      <c r="COK57" s="18"/>
      <c r="COL57" s="18"/>
      <c r="COM57" s="18"/>
      <c r="CON57" s="18"/>
      <c r="COO57" s="18"/>
      <c r="COP57" s="18"/>
      <c r="COQ57" s="18"/>
      <c r="COR57" s="18"/>
      <c r="COS57" s="18"/>
      <c r="COT57" s="18"/>
      <c r="COU57" s="18"/>
      <c r="COV57" s="18"/>
      <c r="COW57" s="18"/>
      <c r="COX57" s="18"/>
      <c r="COY57" s="18"/>
      <c r="COZ57" s="18"/>
      <c r="CPA57" s="18"/>
      <c r="CPB57" s="18"/>
      <c r="CPC57" s="18"/>
      <c r="CPD57" s="18"/>
      <c r="CPE57" s="18"/>
      <c r="CPF57" s="18"/>
      <c r="CPG57" s="18"/>
      <c r="CPH57" s="18"/>
      <c r="CPI57" s="18"/>
      <c r="CPJ57" s="18"/>
      <c r="CPK57" s="18"/>
      <c r="CPL57" s="18"/>
      <c r="CPM57" s="18"/>
      <c r="CPN57" s="18"/>
      <c r="CPO57" s="18"/>
      <c r="CPP57" s="18"/>
      <c r="CPQ57" s="18"/>
      <c r="CPR57" s="18"/>
      <c r="CPS57" s="18"/>
      <c r="CPT57" s="18"/>
      <c r="CPU57" s="18"/>
      <c r="CPV57" s="18"/>
      <c r="CPW57" s="18"/>
      <c r="CPX57" s="18"/>
      <c r="CPY57" s="18"/>
      <c r="CPZ57" s="18"/>
      <c r="CQA57" s="18"/>
      <c r="CQB57" s="18"/>
      <c r="CQC57" s="18"/>
      <c r="CQD57" s="18"/>
      <c r="CQE57" s="18"/>
      <c r="CQF57" s="18"/>
      <c r="CQG57" s="18"/>
      <c r="CQH57" s="18"/>
      <c r="CQI57" s="18"/>
      <c r="CQJ57" s="18"/>
      <c r="CQK57" s="18"/>
      <c r="CQL57" s="18"/>
      <c r="CQM57" s="18"/>
      <c r="CQN57" s="18"/>
      <c r="CQO57" s="18"/>
      <c r="CQP57" s="18"/>
      <c r="CQQ57" s="18"/>
      <c r="CQR57" s="18"/>
      <c r="CQS57" s="18"/>
      <c r="CQT57" s="18"/>
      <c r="CQU57" s="18"/>
      <c r="CQV57" s="18"/>
      <c r="CQW57" s="18"/>
      <c r="CQX57" s="18"/>
      <c r="CQY57" s="18"/>
      <c r="CQZ57" s="18"/>
      <c r="CRA57" s="18"/>
      <c r="CRB57" s="18"/>
      <c r="CRC57" s="18"/>
      <c r="CRD57" s="18"/>
      <c r="CRE57" s="18"/>
      <c r="CRF57" s="18"/>
      <c r="CRG57" s="18"/>
      <c r="CRH57" s="18"/>
      <c r="CRI57" s="18"/>
      <c r="CRJ57" s="18"/>
      <c r="CRK57" s="18"/>
      <c r="CRL57" s="18"/>
      <c r="CRM57" s="18"/>
      <c r="CRN57" s="18"/>
      <c r="CRO57" s="18"/>
      <c r="CRP57" s="18"/>
      <c r="CRQ57" s="18"/>
      <c r="CRR57" s="18"/>
      <c r="CRS57" s="18"/>
      <c r="CRT57" s="18"/>
      <c r="CRU57" s="18"/>
      <c r="CRV57" s="18"/>
      <c r="CRW57" s="18"/>
      <c r="CRX57" s="18"/>
      <c r="CRY57" s="18"/>
      <c r="CRZ57" s="18"/>
      <c r="CSA57" s="18"/>
      <c r="CSB57" s="18"/>
      <c r="CSC57" s="18"/>
      <c r="CSD57" s="18"/>
      <c r="CSE57" s="18"/>
      <c r="CSF57" s="18"/>
      <c r="CSG57" s="18"/>
      <c r="CSH57" s="18"/>
      <c r="CSI57" s="18"/>
      <c r="CSJ57" s="18"/>
      <c r="CSK57" s="18"/>
      <c r="CSL57" s="18"/>
      <c r="CSM57" s="18"/>
      <c r="CSN57" s="18"/>
      <c r="CSO57" s="18"/>
      <c r="CSP57" s="18"/>
      <c r="CSQ57" s="18"/>
      <c r="CSR57" s="18"/>
      <c r="CSS57" s="18"/>
      <c r="CST57" s="18"/>
      <c r="CSU57" s="18"/>
      <c r="CSV57" s="18"/>
      <c r="CSW57" s="18"/>
      <c r="CSX57" s="18"/>
      <c r="CSY57" s="18"/>
      <c r="CSZ57" s="18"/>
      <c r="CTA57" s="18"/>
      <c r="CTB57" s="18"/>
      <c r="CTC57" s="18"/>
      <c r="CTD57" s="18"/>
      <c r="CTE57" s="18"/>
      <c r="CTF57" s="18"/>
      <c r="CTG57" s="18"/>
      <c r="CTH57" s="18"/>
      <c r="CTI57" s="18"/>
      <c r="CTJ57" s="18"/>
      <c r="CTK57" s="18"/>
      <c r="CTL57" s="18"/>
      <c r="CTM57" s="18"/>
      <c r="CTN57" s="18"/>
      <c r="CTO57" s="18"/>
      <c r="CTP57" s="18"/>
      <c r="CTQ57" s="18"/>
      <c r="CTR57" s="18"/>
      <c r="CTS57" s="18"/>
      <c r="CTT57" s="18"/>
      <c r="CTU57" s="18"/>
      <c r="CTV57" s="18"/>
      <c r="CTW57" s="18"/>
      <c r="CTX57" s="18"/>
      <c r="CTY57" s="18"/>
      <c r="CTZ57" s="18"/>
      <c r="CUA57" s="18"/>
      <c r="CUB57" s="18"/>
      <c r="CUC57" s="18"/>
      <c r="CUD57" s="18"/>
      <c r="CUE57" s="18"/>
      <c r="CUF57" s="18"/>
      <c r="CUG57" s="18"/>
      <c r="CUH57" s="18"/>
      <c r="CUI57" s="18"/>
      <c r="CUJ57" s="18"/>
      <c r="CUK57" s="18"/>
      <c r="CUL57" s="18"/>
      <c r="CUM57" s="18"/>
      <c r="CUN57" s="18"/>
      <c r="CUO57" s="18"/>
      <c r="CUP57" s="18"/>
      <c r="CUQ57" s="18"/>
      <c r="CUR57" s="18"/>
      <c r="CUS57" s="18"/>
      <c r="CUT57" s="18"/>
      <c r="CUU57" s="18"/>
      <c r="CUV57" s="18"/>
      <c r="CUW57" s="18"/>
      <c r="CUX57" s="18"/>
      <c r="CUY57" s="18"/>
      <c r="CUZ57" s="18"/>
      <c r="CVA57" s="18"/>
      <c r="CVB57" s="18"/>
      <c r="CVC57" s="18"/>
      <c r="CVD57" s="18"/>
      <c r="CVE57" s="18"/>
      <c r="CVF57" s="18"/>
      <c r="CVG57" s="18"/>
      <c r="CVH57" s="18"/>
      <c r="CVI57" s="18"/>
      <c r="CVJ57" s="18"/>
      <c r="CVK57" s="18"/>
      <c r="CVL57" s="18"/>
      <c r="CVM57" s="18"/>
      <c r="CVN57" s="18"/>
      <c r="CVO57" s="18"/>
      <c r="CVP57" s="18"/>
      <c r="CVQ57" s="18"/>
      <c r="CVR57" s="18"/>
      <c r="CVS57" s="18"/>
      <c r="CVT57" s="18"/>
      <c r="CVU57" s="18"/>
      <c r="CVV57" s="18"/>
      <c r="CVW57" s="18"/>
      <c r="CVX57" s="18"/>
      <c r="CVY57" s="18"/>
      <c r="CVZ57" s="18"/>
      <c r="CWA57" s="18"/>
      <c r="CWB57" s="18"/>
      <c r="CWC57" s="18"/>
      <c r="CWD57" s="18"/>
      <c r="CWE57" s="18"/>
      <c r="CWF57" s="18"/>
      <c r="CWG57" s="18"/>
      <c r="CWH57" s="18"/>
      <c r="CWI57" s="18"/>
      <c r="CWJ57" s="18"/>
      <c r="CWK57" s="18"/>
      <c r="CWL57" s="18"/>
      <c r="CWM57" s="18"/>
      <c r="CWN57" s="18"/>
      <c r="CWO57" s="18"/>
      <c r="CWP57" s="18"/>
      <c r="CWQ57" s="18"/>
      <c r="CWR57" s="18"/>
      <c r="CWS57" s="18"/>
      <c r="CWT57" s="18"/>
      <c r="CWU57" s="18"/>
      <c r="CWV57" s="18"/>
      <c r="CWW57" s="18"/>
      <c r="CWX57" s="18"/>
      <c r="CWY57" s="18"/>
      <c r="CWZ57" s="18"/>
      <c r="CXA57" s="18"/>
      <c r="CXB57" s="18"/>
      <c r="CXC57" s="18"/>
      <c r="CXD57" s="18"/>
      <c r="CXE57" s="18"/>
      <c r="CXF57" s="18"/>
      <c r="CXG57" s="18"/>
      <c r="CXH57" s="18"/>
      <c r="CXI57" s="18"/>
      <c r="CXJ57" s="18"/>
      <c r="CXK57" s="18"/>
      <c r="CXL57" s="18"/>
      <c r="CXM57" s="18"/>
      <c r="CXN57" s="18"/>
      <c r="CXO57" s="18"/>
      <c r="CXP57" s="18"/>
      <c r="CXQ57" s="18"/>
      <c r="CXR57" s="18"/>
      <c r="CXS57" s="18"/>
      <c r="CXT57" s="18"/>
      <c r="CXU57" s="18"/>
      <c r="CXV57" s="18"/>
      <c r="CXW57" s="18"/>
      <c r="CXX57" s="18"/>
      <c r="CXY57" s="18"/>
      <c r="CXZ57" s="18"/>
      <c r="CYA57" s="18"/>
      <c r="CYB57" s="18"/>
      <c r="CYC57" s="18"/>
      <c r="CYD57" s="18"/>
      <c r="CYE57" s="18"/>
      <c r="CYF57" s="18"/>
      <c r="CYG57" s="18"/>
      <c r="CYH57" s="18"/>
      <c r="CYI57" s="18"/>
      <c r="CYJ57" s="18"/>
      <c r="CYK57" s="18"/>
      <c r="CYL57" s="18"/>
      <c r="CYM57" s="18"/>
      <c r="CYN57" s="18"/>
      <c r="CYO57" s="18"/>
      <c r="CYP57" s="18"/>
      <c r="CYQ57" s="18"/>
      <c r="CYR57" s="18"/>
      <c r="CYS57" s="18"/>
      <c r="CYT57" s="18"/>
      <c r="CYU57" s="18"/>
      <c r="CYV57" s="18"/>
      <c r="CYW57" s="18"/>
      <c r="CYX57" s="18"/>
      <c r="CYY57" s="18"/>
      <c r="CYZ57" s="18"/>
      <c r="CZA57" s="18"/>
      <c r="CZB57" s="18"/>
      <c r="CZC57" s="18"/>
      <c r="CZD57" s="18"/>
      <c r="CZE57" s="18"/>
      <c r="CZF57" s="18"/>
      <c r="CZG57" s="18"/>
      <c r="CZH57" s="18"/>
      <c r="CZI57" s="18"/>
      <c r="CZJ57" s="18"/>
      <c r="CZK57" s="18"/>
      <c r="CZL57" s="18"/>
      <c r="CZM57" s="18"/>
      <c r="CZN57" s="18"/>
      <c r="CZO57" s="18"/>
      <c r="CZP57" s="18"/>
      <c r="CZQ57" s="18"/>
      <c r="CZR57" s="18"/>
      <c r="CZS57" s="18"/>
      <c r="CZT57" s="18"/>
      <c r="CZU57" s="18"/>
      <c r="CZV57" s="18"/>
      <c r="CZW57" s="18"/>
      <c r="CZX57" s="18"/>
      <c r="CZY57" s="18"/>
      <c r="CZZ57" s="18"/>
      <c r="DAA57" s="18"/>
      <c r="DAB57" s="18"/>
      <c r="DAC57" s="18"/>
      <c r="DAD57" s="18"/>
      <c r="DAE57" s="18"/>
      <c r="DAF57" s="18"/>
      <c r="DAG57" s="18"/>
      <c r="DAH57" s="18"/>
      <c r="DAI57" s="18"/>
      <c r="DAJ57" s="18"/>
      <c r="DAK57" s="18"/>
      <c r="DAL57" s="18"/>
      <c r="DAM57" s="18"/>
      <c r="DAN57" s="18"/>
      <c r="DAO57" s="18"/>
      <c r="DAP57" s="18"/>
      <c r="DAQ57" s="18"/>
      <c r="DAR57" s="18"/>
      <c r="DAS57" s="18"/>
      <c r="DAT57" s="18"/>
      <c r="DAU57" s="18"/>
      <c r="DAV57" s="18"/>
      <c r="DAW57" s="18"/>
      <c r="DAX57" s="18"/>
      <c r="DAY57" s="18"/>
      <c r="DAZ57" s="18"/>
      <c r="DBA57" s="18"/>
      <c r="DBB57" s="18"/>
      <c r="DBC57" s="18"/>
      <c r="DBD57" s="18"/>
      <c r="DBE57" s="18"/>
      <c r="DBF57" s="18"/>
      <c r="DBG57" s="18"/>
      <c r="DBH57" s="18"/>
      <c r="DBI57" s="18"/>
      <c r="DBJ57" s="18"/>
      <c r="DBK57" s="18"/>
      <c r="DBL57" s="18"/>
      <c r="DBM57" s="18"/>
      <c r="DBN57" s="18"/>
      <c r="DBO57" s="18"/>
      <c r="DBP57" s="18"/>
      <c r="DBQ57" s="18"/>
      <c r="DBR57" s="18"/>
      <c r="DBS57" s="18"/>
      <c r="DBT57" s="18"/>
      <c r="DBU57" s="18"/>
      <c r="DBV57" s="18"/>
      <c r="DBW57" s="18"/>
      <c r="DBX57" s="18"/>
      <c r="DBY57" s="18"/>
      <c r="DBZ57" s="18"/>
      <c r="DCA57" s="18"/>
      <c r="DCB57" s="18"/>
      <c r="DCC57" s="18"/>
      <c r="DCD57" s="18"/>
      <c r="DCE57" s="18"/>
      <c r="DCF57" s="18"/>
      <c r="DCG57" s="18"/>
      <c r="DCH57" s="18"/>
      <c r="DCI57" s="18"/>
      <c r="DCJ57" s="18"/>
      <c r="DCK57" s="18"/>
      <c r="DCL57" s="18"/>
      <c r="DCM57" s="18"/>
      <c r="DCN57" s="18"/>
      <c r="DCO57" s="18"/>
      <c r="DCP57" s="18"/>
      <c r="DCQ57" s="18"/>
      <c r="DCR57" s="18"/>
      <c r="DCS57" s="18"/>
      <c r="DCT57" s="18"/>
      <c r="DCU57" s="18"/>
      <c r="DCV57" s="18"/>
      <c r="DCW57" s="18"/>
      <c r="DCX57" s="18"/>
      <c r="DCY57" s="18"/>
      <c r="DCZ57" s="18"/>
      <c r="DDA57" s="18"/>
      <c r="DDB57" s="18"/>
      <c r="DDC57" s="18"/>
      <c r="DDD57" s="18"/>
      <c r="DDE57" s="18"/>
      <c r="DDF57" s="18"/>
      <c r="DDG57" s="18"/>
      <c r="DDH57" s="18"/>
      <c r="DDI57" s="18"/>
      <c r="DDJ57" s="18"/>
      <c r="DDK57" s="18"/>
      <c r="DDL57" s="18"/>
      <c r="DDM57" s="18"/>
      <c r="DDN57" s="18"/>
      <c r="DDO57" s="18"/>
      <c r="DDP57" s="18"/>
      <c r="DDQ57" s="18"/>
      <c r="DDR57" s="18"/>
      <c r="DDS57" s="18"/>
      <c r="DDT57" s="18"/>
      <c r="DDU57" s="18"/>
      <c r="DDV57" s="18"/>
      <c r="DDW57" s="18"/>
      <c r="DDX57" s="18"/>
      <c r="DDY57" s="18"/>
      <c r="DDZ57" s="18"/>
      <c r="DEA57" s="18"/>
      <c r="DEB57" s="18"/>
      <c r="DEC57" s="18"/>
      <c r="DED57" s="18"/>
      <c r="DEE57" s="18"/>
      <c r="DEF57" s="18"/>
      <c r="DEG57" s="18"/>
      <c r="DEH57" s="18"/>
      <c r="DEI57" s="18"/>
      <c r="DEJ57" s="18"/>
      <c r="DEK57" s="18"/>
      <c r="DEL57" s="18"/>
      <c r="DEM57" s="18"/>
      <c r="DEN57" s="18"/>
      <c r="DEO57" s="18"/>
      <c r="DEP57" s="18"/>
      <c r="DEQ57" s="18"/>
      <c r="DER57" s="18"/>
      <c r="DES57" s="18"/>
      <c r="DET57" s="18"/>
      <c r="DEU57" s="18"/>
      <c r="DEV57" s="18"/>
      <c r="DEW57" s="18"/>
      <c r="DEX57" s="18"/>
      <c r="DEY57" s="18"/>
      <c r="DEZ57" s="18"/>
      <c r="DFA57" s="18"/>
      <c r="DFB57" s="18"/>
      <c r="DFC57" s="18"/>
      <c r="DFD57" s="18"/>
      <c r="DFE57" s="18"/>
      <c r="DFF57" s="18"/>
      <c r="DFG57" s="18"/>
      <c r="DFH57" s="18"/>
      <c r="DFI57" s="18"/>
      <c r="DFJ57" s="18"/>
      <c r="DFK57" s="18"/>
      <c r="DFL57" s="18"/>
      <c r="DFM57" s="18"/>
      <c r="DFN57" s="18"/>
      <c r="DFO57" s="18"/>
      <c r="DFP57" s="18"/>
      <c r="DFQ57" s="18"/>
      <c r="DFR57" s="18"/>
      <c r="DFS57" s="18"/>
      <c r="DFT57" s="18"/>
      <c r="DFU57" s="18"/>
      <c r="DFV57" s="18"/>
      <c r="DFW57" s="18"/>
      <c r="DFX57" s="18"/>
      <c r="DFY57" s="18"/>
      <c r="DFZ57" s="18"/>
      <c r="DGA57" s="18"/>
      <c r="DGB57" s="18"/>
      <c r="DGC57" s="18"/>
      <c r="DGD57" s="18"/>
      <c r="DGE57" s="18"/>
      <c r="DGF57" s="18"/>
      <c r="DGG57" s="18"/>
      <c r="DGH57" s="18"/>
      <c r="DGI57" s="18"/>
      <c r="DGJ57" s="18"/>
      <c r="DGK57" s="18"/>
      <c r="DGL57" s="18"/>
      <c r="DGM57" s="18"/>
      <c r="DGN57" s="18"/>
      <c r="DGO57" s="18"/>
      <c r="DGP57" s="18"/>
      <c r="DGQ57" s="18"/>
      <c r="DGR57" s="18"/>
      <c r="DGS57" s="18"/>
      <c r="DGT57" s="18"/>
      <c r="DGU57" s="18"/>
      <c r="DGV57" s="18"/>
      <c r="DGW57" s="18"/>
      <c r="DGX57" s="18"/>
      <c r="DGY57" s="18"/>
      <c r="DGZ57" s="18"/>
      <c r="DHA57" s="18"/>
      <c r="DHB57" s="18"/>
      <c r="DHC57" s="18"/>
      <c r="DHD57" s="18"/>
      <c r="DHE57" s="18"/>
      <c r="DHF57" s="18"/>
      <c r="DHG57" s="18"/>
      <c r="DHH57" s="18"/>
      <c r="DHI57" s="18"/>
      <c r="DHJ57" s="18"/>
      <c r="DHK57" s="18"/>
      <c r="DHL57" s="18"/>
      <c r="DHM57" s="18"/>
      <c r="DHN57" s="18"/>
      <c r="DHO57" s="18"/>
      <c r="DHP57" s="18"/>
      <c r="DHQ57" s="18"/>
      <c r="DHR57" s="18"/>
      <c r="DHS57" s="18"/>
      <c r="DHT57" s="18"/>
      <c r="DHU57" s="18"/>
      <c r="DHV57" s="18"/>
      <c r="DHW57" s="18"/>
      <c r="DHX57" s="18"/>
      <c r="DHY57" s="18"/>
      <c r="DHZ57" s="18"/>
      <c r="DIA57" s="18"/>
      <c r="DIB57" s="18"/>
      <c r="DIC57" s="18"/>
      <c r="DID57" s="18"/>
      <c r="DIE57" s="18"/>
      <c r="DIF57" s="18"/>
      <c r="DIG57" s="18"/>
      <c r="DIH57" s="18"/>
      <c r="DII57" s="18"/>
      <c r="DIJ57" s="18"/>
      <c r="DIK57" s="18"/>
      <c r="DIL57" s="18"/>
      <c r="DIM57" s="18"/>
      <c r="DIN57" s="18"/>
      <c r="DIO57" s="18"/>
      <c r="DIP57" s="18"/>
      <c r="DIQ57" s="18"/>
      <c r="DIR57" s="18"/>
      <c r="DIS57" s="18"/>
      <c r="DIT57" s="18"/>
      <c r="DIU57" s="18"/>
      <c r="DIV57" s="18"/>
      <c r="DIW57" s="18"/>
      <c r="DIX57" s="18"/>
      <c r="DIY57" s="18"/>
      <c r="DIZ57" s="18"/>
      <c r="DJA57" s="18"/>
      <c r="DJB57" s="18"/>
      <c r="DJC57" s="18"/>
      <c r="DJD57" s="18"/>
      <c r="DJE57" s="18"/>
      <c r="DJF57" s="18"/>
      <c r="DJG57" s="18"/>
      <c r="DJH57" s="18"/>
      <c r="DJI57" s="18"/>
      <c r="DJJ57" s="18"/>
      <c r="DJK57" s="18"/>
      <c r="DJL57" s="18"/>
      <c r="DJM57" s="18"/>
      <c r="DJN57" s="18"/>
      <c r="DJO57" s="18"/>
      <c r="DJP57" s="18"/>
      <c r="DJQ57" s="18"/>
      <c r="DJR57" s="18"/>
      <c r="DJS57" s="18"/>
      <c r="DJT57" s="18"/>
      <c r="DJU57" s="18"/>
      <c r="DJV57" s="18"/>
      <c r="DJW57" s="18"/>
      <c r="DJX57" s="18"/>
      <c r="DJY57" s="18"/>
      <c r="DJZ57" s="18"/>
      <c r="DKA57" s="18"/>
      <c r="DKB57" s="18"/>
      <c r="DKC57" s="18"/>
      <c r="DKD57" s="18"/>
      <c r="DKE57" s="18"/>
      <c r="DKF57" s="18"/>
      <c r="DKG57" s="18"/>
      <c r="DKH57" s="18"/>
      <c r="DKI57" s="18"/>
      <c r="DKJ57" s="18"/>
      <c r="DKK57" s="18"/>
      <c r="DKL57" s="18"/>
      <c r="DKM57" s="18"/>
      <c r="DKN57" s="18"/>
      <c r="DKO57" s="18"/>
      <c r="DKP57" s="18"/>
      <c r="DKQ57" s="18"/>
      <c r="DKR57" s="18"/>
      <c r="DKS57" s="18"/>
      <c r="DKT57" s="18"/>
      <c r="DKU57" s="18"/>
      <c r="DKV57" s="18"/>
      <c r="DKW57" s="18"/>
      <c r="DKX57" s="18"/>
      <c r="DKY57" s="18"/>
      <c r="DKZ57" s="18"/>
      <c r="DLA57" s="18"/>
      <c r="DLB57" s="18"/>
      <c r="DLC57" s="18"/>
      <c r="DLD57" s="18"/>
      <c r="DLE57" s="18"/>
      <c r="DLF57" s="18"/>
      <c r="DLG57" s="18"/>
      <c r="DLH57" s="18"/>
      <c r="DLI57" s="18"/>
      <c r="DLJ57" s="18"/>
      <c r="DLK57" s="18"/>
      <c r="DLL57" s="18"/>
      <c r="DLM57" s="18"/>
      <c r="DLN57" s="18"/>
      <c r="DLO57" s="18"/>
      <c r="DLP57" s="18"/>
      <c r="DLQ57" s="18"/>
      <c r="DLR57" s="18"/>
      <c r="DLS57" s="18"/>
      <c r="DLT57" s="18"/>
      <c r="DLU57" s="18"/>
      <c r="DLV57" s="18"/>
      <c r="DLW57" s="18"/>
      <c r="DLX57" s="18"/>
      <c r="DLY57" s="18"/>
      <c r="DLZ57" s="18"/>
      <c r="DMA57" s="18"/>
      <c r="DMB57" s="18"/>
      <c r="DMC57" s="18"/>
      <c r="DMD57" s="18"/>
      <c r="DME57" s="18"/>
      <c r="DMF57" s="18"/>
      <c r="DMG57" s="18"/>
      <c r="DMH57" s="18"/>
      <c r="DMI57" s="18"/>
      <c r="DMJ57" s="18"/>
      <c r="DMK57" s="18"/>
      <c r="DML57" s="18"/>
      <c r="DMM57" s="18"/>
      <c r="DMN57" s="18"/>
      <c r="DMO57" s="18"/>
      <c r="DMP57" s="18"/>
      <c r="DMQ57" s="18"/>
      <c r="DMR57" s="18"/>
      <c r="DMS57" s="18"/>
      <c r="DMT57" s="18"/>
      <c r="DMU57" s="18"/>
      <c r="DMV57" s="18"/>
      <c r="DMW57" s="18"/>
      <c r="DMX57" s="18"/>
      <c r="DMY57" s="18"/>
      <c r="DMZ57" s="18"/>
      <c r="DNA57" s="18"/>
      <c r="DNB57" s="18"/>
      <c r="DNC57" s="18"/>
      <c r="DND57" s="18"/>
      <c r="DNE57" s="18"/>
      <c r="DNF57" s="18"/>
      <c r="DNG57" s="18"/>
      <c r="DNH57" s="18"/>
      <c r="DNI57" s="18"/>
      <c r="DNJ57" s="18"/>
      <c r="DNK57" s="18"/>
      <c r="DNL57" s="18"/>
      <c r="DNM57" s="18"/>
      <c r="DNN57" s="18"/>
      <c r="DNO57" s="18"/>
      <c r="DNP57" s="18"/>
      <c r="DNQ57" s="18"/>
      <c r="DNR57" s="18"/>
      <c r="DNS57" s="18"/>
      <c r="DNT57" s="18"/>
      <c r="DNU57" s="18"/>
      <c r="DNV57" s="18"/>
      <c r="DNW57" s="18"/>
      <c r="DNX57" s="18"/>
      <c r="DNY57" s="18"/>
      <c r="DNZ57" s="18"/>
      <c r="DOA57" s="18"/>
      <c r="DOB57" s="18"/>
      <c r="DOC57" s="18"/>
      <c r="DOD57" s="18"/>
      <c r="DOE57" s="18"/>
      <c r="DOF57" s="18"/>
      <c r="DOG57" s="18"/>
      <c r="DOH57" s="18"/>
      <c r="DOI57" s="18"/>
      <c r="DOJ57" s="18"/>
      <c r="DOK57" s="18"/>
      <c r="DOL57" s="18"/>
      <c r="DOM57" s="18"/>
      <c r="DON57" s="18"/>
      <c r="DOO57" s="18"/>
      <c r="DOP57" s="18"/>
      <c r="DOQ57" s="18"/>
      <c r="DOR57" s="18"/>
      <c r="DOS57" s="18"/>
      <c r="DOT57" s="18"/>
      <c r="DOU57" s="18"/>
      <c r="DOV57" s="18"/>
      <c r="DOW57" s="18"/>
      <c r="DOX57" s="18"/>
      <c r="DOY57" s="18"/>
      <c r="DOZ57" s="18"/>
      <c r="DPA57" s="18"/>
      <c r="DPB57" s="18"/>
      <c r="DPC57" s="18"/>
      <c r="DPD57" s="18"/>
      <c r="DPE57" s="18"/>
      <c r="DPF57" s="18"/>
      <c r="DPG57" s="18"/>
      <c r="DPH57" s="18"/>
      <c r="DPI57" s="18"/>
      <c r="DPJ57" s="18"/>
      <c r="DPK57" s="18"/>
      <c r="DPL57" s="18"/>
      <c r="DPM57" s="18"/>
      <c r="DPN57" s="18"/>
      <c r="DPO57" s="18"/>
      <c r="DPP57" s="18"/>
      <c r="DPQ57" s="18"/>
      <c r="DPR57" s="18"/>
      <c r="DPS57" s="18"/>
      <c r="DPT57" s="18"/>
      <c r="DPU57" s="18"/>
      <c r="DPV57" s="18"/>
      <c r="DPW57" s="18"/>
      <c r="DPX57" s="18"/>
      <c r="DPY57" s="18"/>
      <c r="DPZ57" s="18"/>
      <c r="DQA57" s="18"/>
      <c r="DQB57" s="18"/>
      <c r="DQC57" s="18"/>
      <c r="DQD57" s="18"/>
      <c r="DQE57" s="18"/>
      <c r="DQF57" s="18"/>
      <c r="DQG57" s="18"/>
      <c r="DQH57" s="18"/>
      <c r="DQI57" s="18"/>
      <c r="DQJ57" s="18"/>
      <c r="DQK57" s="18"/>
      <c r="DQL57" s="18"/>
      <c r="DQM57" s="18"/>
      <c r="DQN57" s="18"/>
      <c r="DQO57" s="18"/>
      <c r="DQP57" s="18"/>
      <c r="DQQ57" s="18"/>
      <c r="DQR57" s="18"/>
      <c r="DQS57" s="18"/>
      <c r="DQT57" s="18"/>
      <c r="DQU57" s="18"/>
      <c r="DQV57" s="18"/>
      <c r="DQW57" s="18"/>
      <c r="DQX57" s="18"/>
      <c r="DQY57" s="18"/>
      <c r="DQZ57" s="18"/>
      <c r="DRA57" s="18"/>
      <c r="DRB57" s="18"/>
      <c r="DRC57" s="18"/>
      <c r="DRD57" s="18"/>
      <c r="DRE57" s="18"/>
      <c r="DRF57" s="18"/>
      <c r="DRG57" s="18"/>
      <c r="DRH57" s="18"/>
      <c r="DRI57" s="18"/>
      <c r="DRJ57" s="18"/>
      <c r="DRK57" s="18"/>
      <c r="DRL57" s="18"/>
      <c r="DRM57" s="18"/>
      <c r="DRN57" s="18"/>
      <c r="DRO57" s="18"/>
      <c r="DRP57" s="18"/>
      <c r="DRQ57" s="18"/>
      <c r="DRR57" s="18"/>
      <c r="DRS57" s="18"/>
      <c r="DRT57" s="18"/>
      <c r="DRU57" s="18"/>
      <c r="DRV57" s="18"/>
      <c r="DRW57" s="18"/>
      <c r="DRX57" s="18"/>
      <c r="DRY57" s="18"/>
      <c r="DRZ57" s="18"/>
      <c r="DSA57" s="18"/>
      <c r="DSB57" s="18"/>
      <c r="DSC57" s="18"/>
      <c r="DSD57" s="18"/>
      <c r="DSE57" s="18"/>
      <c r="DSF57" s="18"/>
      <c r="DSG57" s="18"/>
      <c r="DSH57" s="18"/>
      <c r="DSI57" s="18"/>
      <c r="DSJ57" s="18"/>
      <c r="DSK57" s="18"/>
      <c r="DSL57" s="18"/>
      <c r="DSM57" s="18"/>
      <c r="DSN57" s="18"/>
      <c r="DSO57" s="18"/>
      <c r="DSP57" s="18"/>
      <c r="DSQ57" s="18"/>
      <c r="DSR57" s="18"/>
      <c r="DSS57" s="18"/>
      <c r="DST57" s="18"/>
      <c r="DSU57" s="18"/>
      <c r="DSV57" s="18"/>
      <c r="DSW57" s="18"/>
      <c r="DSX57" s="18"/>
      <c r="DSY57" s="18"/>
      <c r="DSZ57" s="18"/>
      <c r="DTA57" s="18"/>
      <c r="DTB57" s="18"/>
      <c r="DTC57" s="18"/>
      <c r="DTD57" s="18"/>
      <c r="DTE57" s="18"/>
      <c r="DTF57" s="18"/>
      <c r="DTG57" s="18"/>
      <c r="DTH57" s="18"/>
      <c r="DTI57" s="18"/>
      <c r="DTJ57" s="18"/>
      <c r="DTK57" s="18"/>
      <c r="DTL57" s="18"/>
      <c r="DTM57" s="18"/>
      <c r="DTN57" s="18"/>
      <c r="DTO57" s="18"/>
      <c r="DTP57" s="18"/>
      <c r="DTQ57" s="18"/>
      <c r="DTR57" s="18"/>
      <c r="DTS57" s="18"/>
      <c r="DTT57" s="18"/>
      <c r="DTU57" s="18"/>
      <c r="DTV57" s="18"/>
      <c r="DTW57" s="18"/>
      <c r="DTX57" s="18"/>
      <c r="DTY57" s="18"/>
      <c r="DTZ57" s="18"/>
      <c r="DUA57" s="18"/>
      <c r="DUB57" s="18"/>
      <c r="DUC57" s="18"/>
      <c r="DUD57" s="18"/>
      <c r="DUE57" s="18"/>
      <c r="DUF57" s="18"/>
      <c r="DUG57" s="18"/>
      <c r="DUH57" s="18"/>
      <c r="DUI57" s="18"/>
      <c r="DUJ57" s="18"/>
      <c r="DUK57" s="18"/>
      <c r="DUL57" s="18"/>
      <c r="DUM57" s="18"/>
      <c r="DUN57" s="18"/>
      <c r="DUO57" s="18"/>
      <c r="DUP57" s="18"/>
      <c r="DUQ57" s="18"/>
      <c r="DUR57" s="18"/>
      <c r="DUS57" s="18"/>
      <c r="DUT57" s="18"/>
      <c r="DUU57" s="18"/>
      <c r="DUV57" s="18"/>
      <c r="DUW57" s="18"/>
      <c r="DUX57" s="18"/>
      <c r="DUY57" s="18"/>
      <c r="DUZ57" s="18"/>
      <c r="DVA57" s="18"/>
      <c r="DVB57" s="18"/>
      <c r="DVC57" s="18"/>
      <c r="DVD57" s="18"/>
      <c r="DVE57" s="18"/>
      <c r="DVF57" s="18"/>
      <c r="DVG57" s="18"/>
      <c r="DVH57" s="18"/>
      <c r="DVI57" s="18"/>
      <c r="DVJ57" s="18"/>
      <c r="DVK57" s="18"/>
      <c r="DVL57" s="18"/>
      <c r="DVM57" s="18"/>
      <c r="DVN57" s="18"/>
      <c r="DVO57" s="18"/>
      <c r="DVP57" s="18"/>
      <c r="DVQ57" s="18"/>
      <c r="DVR57" s="18"/>
      <c r="DVS57" s="18"/>
      <c r="DVT57" s="18"/>
      <c r="DVU57" s="18"/>
      <c r="DVV57" s="18"/>
      <c r="DVW57" s="18"/>
      <c r="DVX57" s="18"/>
      <c r="DVY57" s="18"/>
      <c r="DVZ57" s="18"/>
      <c r="DWA57" s="18"/>
      <c r="DWB57" s="18"/>
      <c r="DWC57" s="18"/>
      <c r="DWD57" s="18"/>
      <c r="DWE57" s="18"/>
      <c r="DWF57" s="18"/>
      <c r="DWG57" s="18"/>
      <c r="DWH57" s="18"/>
      <c r="DWI57" s="18"/>
      <c r="DWJ57" s="18"/>
      <c r="DWK57" s="18"/>
      <c r="DWL57" s="18"/>
      <c r="DWM57" s="18"/>
      <c r="DWN57" s="18"/>
      <c r="DWO57" s="18"/>
      <c r="DWP57" s="18"/>
      <c r="DWQ57" s="18"/>
      <c r="DWR57" s="18"/>
      <c r="DWS57" s="18"/>
      <c r="DWT57" s="18"/>
      <c r="DWU57" s="18"/>
      <c r="DWV57" s="18"/>
      <c r="DWW57" s="18"/>
      <c r="DWX57" s="18"/>
      <c r="DWY57" s="18"/>
      <c r="DWZ57" s="18"/>
      <c r="DXA57" s="18"/>
      <c r="DXB57" s="18"/>
      <c r="DXC57" s="18"/>
      <c r="DXD57" s="18"/>
      <c r="DXE57" s="18"/>
      <c r="DXF57" s="18"/>
      <c r="DXG57" s="18"/>
      <c r="DXH57" s="18"/>
      <c r="DXI57" s="18"/>
      <c r="DXJ57" s="18"/>
      <c r="DXK57" s="18"/>
      <c r="DXL57" s="18"/>
      <c r="DXM57" s="18"/>
      <c r="DXN57" s="18"/>
      <c r="DXO57" s="18"/>
      <c r="DXP57" s="18"/>
      <c r="DXQ57" s="18"/>
      <c r="DXR57" s="18"/>
      <c r="DXS57" s="18"/>
      <c r="DXT57" s="18"/>
      <c r="DXU57" s="18"/>
      <c r="DXV57" s="18"/>
      <c r="DXW57" s="18"/>
      <c r="DXX57" s="18"/>
      <c r="DXY57" s="18"/>
      <c r="DXZ57" s="18"/>
      <c r="DYA57" s="18"/>
      <c r="DYB57" s="18"/>
      <c r="DYC57" s="18"/>
      <c r="DYD57" s="18"/>
      <c r="DYE57" s="18"/>
      <c r="DYF57" s="18"/>
      <c r="DYG57" s="18"/>
      <c r="DYH57" s="18"/>
      <c r="DYI57" s="18"/>
      <c r="DYJ57" s="18"/>
      <c r="DYK57" s="18"/>
      <c r="DYL57" s="18"/>
      <c r="DYM57" s="18"/>
      <c r="DYN57" s="18"/>
      <c r="DYO57" s="18"/>
      <c r="DYP57" s="18"/>
      <c r="DYQ57" s="18"/>
      <c r="DYR57" s="18"/>
      <c r="DYS57" s="18"/>
      <c r="DYT57" s="18"/>
      <c r="DYU57" s="18"/>
      <c r="DYV57" s="18"/>
      <c r="DYW57" s="18"/>
      <c r="DYX57" s="18"/>
      <c r="DYY57" s="18"/>
      <c r="DYZ57" s="18"/>
      <c r="DZA57" s="18"/>
      <c r="DZB57" s="18"/>
      <c r="DZC57" s="18"/>
      <c r="DZD57" s="18"/>
      <c r="DZE57" s="18"/>
      <c r="DZF57" s="18"/>
      <c r="DZG57" s="18"/>
      <c r="DZH57" s="18"/>
      <c r="DZI57" s="18"/>
      <c r="DZJ57" s="18"/>
      <c r="DZK57" s="18"/>
      <c r="DZL57" s="18"/>
      <c r="DZM57" s="18"/>
      <c r="DZN57" s="18"/>
      <c r="DZO57" s="18"/>
      <c r="DZP57" s="18"/>
      <c r="DZQ57" s="18"/>
      <c r="DZR57" s="18"/>
      <c r="DZS57" s="18"/>
      <c r="DZT57" s="18"/>
      <c r="DZU57" s="18"/>
      <c r="DZV57" s="18"/>
      <c r="DZW57" s="18"/>
      <c r="DZX57" s="18"/>
      <c r="DZY57" s="18"/>
      <c r="DZZ57" s="18"/>
      <c r="EAA57" s="18"/>
      <c r="EAB57" s="18"/>
      <c r="EAC57" s="18"/>
      <c r="EAD57" s="18"/>
      <c r="EAE57" s="18"/>
      <c r="EAF57" s="18"/>
      <c r="EAG57" s="18"/>
      <c r="EAH57" s="18"/>
      <c r="EAI57" s="18"/>
      <c r="EAJ57" s="18"/>
      <c r="EAK57" s="18"/>
      <c r="EAL57" s="18"/>
      <c r="EAM57" s="18"/>
      <c r="EAN57" s="18"/>
      <c r="EAO57" s="18"/>
      <c r="EAP57" s="18"/>
      <c r="EAQ57" s="18"/>
      <c r="EAR57" s="18"/>
      <c r="EAS57" s="18"/>
      <c r="EAT57" s="18"/>
      <c r="EAU57" s="18"/>
      <c r="EAV57" s="18"/>
      <c r="EAW57" s="18"/>
      <c r="EAX57" s="18"/>
      <c r="EAY57" s="18"/>
      <c r="EAZ57" s="18"/>
      <c r="EBA57" s="18"/>
      <c r="EBB57" s="18"/>
      <c r="EBC57" s="18"/>
      <c r="EBD57" s="18"/>
      <c r="EBE57" s="18"/>
      <c r="EBF57" s="18"/>
      <c r="EBG57" s="18"/>
      <c r="EBH57" s="18"/>
      <c r="EBI57" s="18"/>
      <c r="EBJ57" s="18"/>
      <c r="EBK57" s="18"/>
      <c r="EBL57" s="18"/>
      <c r="EBM57" s="18"/>
      <c r="EBN57" s="18"/>
      <c r="EBO57" s="18"/>
      <c r="EBP57" s="18"/>
      <c r="EBQ57" s="18"/>
      <c r="EBR57" s="18"/>
      <c r="EBS57" s="18"/>
      <c r="EBT57" s="18"/>
      <c r="EBU57" s="18"/>
      <c r="EBV57" s="18"/>
      <c r="EBW57" s="18"/>
      <c r="EBX57" s="18"/>
      <c r="EBY57" s="18"/>
      <c r="EBZ57" s="18"/>
      <c r="ECA57" s="18"/>
      <c r="ECB57" s="18"/>
      <c r="ECC57" s="18"/>
      <c r="ECD57" s="18"/>
      <c r="ECE57" s="18"/>
      <c r="ECF57" s="18"/>
      <c r="ECG57" s="18"/>
      <c r="ECH57" s="18"/>
      <c r="ECI57" s="18"/>
      <c r="ECJ57" s="18"/>
      <c r="ECK57" s="18"/>
      <c r="ECL57" s="18"/>
      <c r="ECM57" s="18"/>
      <c r="ECN57" s="18"/>
      <c r="ECO57" s="18"/>
      <c r="ECP57" s="18"/>
      <c r="ECQ57" s="18"/>
      <c r="ECR57" s="18"/>
      <c r="ECS57" s="18"/>
      <c r="ECT57" s="18"/>
      <c r="ECU57" s="18"/>
      <c r="ECV57" s="18"/>
      <c r="ECW57" s="18"/>
      <c r="ECX57" s="18"/>
      <c r="ECY57" s="18"/>
      <c r="ECZ57" s="18"/>
      <c r="EDA57" s="18"/>
      <c r="EDB57" s="18"/>
      <c r="EDC57" s="18"/>
      <c r="EDD57" s="18"/>
      <c r="EDE57" s="18"/>
      <c r="EDF57" s="18"/>
      <c r="EDG57" s="18"/>
      <c r="EDH57" s="18"/>
      <c r="EDI57" s="18"/>
      <c r="EDJ57" s="18"/>
      <c r="EDK57" s="18"/>
      <c r="EDL57" s="18"/>
      <c r="EDM57" s="18"/>
      <c r="EDN57" s="18"/>
      <c r="EDO57" s="18"/>
      <c r="EDP57" s="18"/>
      <c r="EDQ57" s="18"/>
      <c r="EDR57" s="18"/>
      <c r="EDS57" s="18"/>
      <c r="EDT57" s="18"/>
      <c r="EDU57" s="18"/>
      <c r="EDV57" s="18"/>
      <c r="EDW57" s="18"/>
      <c r="EDX57" s="18"/>
      <c r="EDY57" s="18"/>
      <c r="EDZ57" s="18"/>
      <c r="EEA57" s="18"/>
      <c r="EEB57" s="18"/>
      <c r="EEC57" s="18"/>
      <c r="EED57" s="18"/>
      <c r="EEE57" s="18"/>
      <c r="EEF57" s="18"/>
      <c r="EEG57" s="18"/>
      <c r="EEH57" s="18"/>
      <c r="EEI57" s="18"/>
      <c r="EEJ57" s="18"/>
      <c r="EEK57" s="18"/>
      <c r="EEL57" s="18"/>
      <c r="EEM57" s="18"/>
      <c r="EEN57" s="18"/>
      <c r="EEO57" s="18"/>
      <c r="EEP57" s="18"/>
      <c r="EEQ57" s="18"/>
      <c r="EER57" s="18"/>
      <c r="EES57" s="18"/>
      <c r="EET57" s="18"/>
      <c r="EEU57" s="18"/>
      <c r="EEV57" s="18"/>
      <c r="EEW57" s="18"/>
      <c r="EEX57" s="18"/>
      <c r="EEY57" s="18"/>
      <c r="EEZ57" s="18"/>
      <c r="EFA57" s="18"/>
      <c r="EFB57" s="18"/>
      <c r="EFC57" s="18"/>
      <c r="EFD57" s="18"/>
      <c r="EFE57" s="18"/>
      <c r="EFF57" s="18"/>
      <c r="EFG57" s="18"/>
      <c r="EFH57" s="18"/>
      <c r="EFI57" s="18"/>
      <c r="EFJ57" s="18"/>
      <c r="EFK57" s="18"/>
      <c r="EFL57" s="18"/>
      <c r="EFM57" s="18"/>
      <c r="EFN57" s="18"/>
      <c r="EFO57" s="18"/>
      <c r="EFP57" s="18"/>
      <c r="EFQ57" s="18"/>
      <c r="EFR57" s="18"/>
      <c r="EFS57" s="18"/>
      <c r="EFT57" s="18"/>
      <c r="EFU57" s="18"/>
      <c r="EFV57" s="18"/>
      <c r="EFW57" s="18"/>
      <c r="EFX57" s="18"/>
      <c r="EFY57" s="18"/>
      <c r="EFZ57" s="18"/>
      <c r="EGA57" s="18"/>
      <c r="EGB57" s="18"/>
      <c r="EGC57" s="18"/>
      <c r="EGD57" s="18"/>
      <c r="EGE57" s="18"/>
      <c r="EGF57" s="18"/>
      <c r="EGG57" s="18"/>
      <c r="EGH57" s="18"/>
      <c r="EGI57" s="18"/>
      <c r="EGJ57" s="18"/>
      <c r="EGK57" s="18"/>
      <c r="EGL57" s="18"/>
      <c r="EGM57" s="18"/>
      <c r="EGN57" s="18"/>
      <c r="EGO57" s="18"/>
      <c r="EGP57" s="18"/>
      <c r="EGQ57" s="18"/>
      <c r="EGR57" s="18"/>
      <c r="EGS57" s="18"/>
      <c r="EGT57" s="18"/>
      <c r="EGU57" s="18"/>
      <c r="EGV57" s="18"/>
      <c r="EGW57" s="18"/>
      <c r="EGX57" s="18"/>
      <c r="EGY57" s="18"/>
      <c r="EGZ57" s="18"/>
      <c r="EHA57" s="18"/>
      <c r="EHB57" s="18"/>
      <c r="EHC57" s="18"/>
      <c r="EHD57" s="18"/>
      <c r="EHE57" s="18"/>
      <c r="EHF57" s="18"/>
      <c r="EHG57" s="18"/>
      <c r="EHH57" s="18"/>
      <c r="EHI57" s="18"/>
      <c r="EHJ57" s="18"/>
      <c r="EHK57" s="18"/>
      <c r="EHL57" s="18"/>
      <c r="EHM57" s="18"/>
      <c r="EHN57" s="18"/>
      <c r="EHO57" s="18"/>
      <c r="EHP57" s="18"/>
      <c r="EHQ57" s="18"/>
      <c r="EHR57" s="18"/>
      <c r="EHS57" s="18"/>
      <c r="EHT57" s="18"/>
      <c r="EHU57" s="18"/>
      <c r="EHV57" s="18"/>
      <c r="EHW57" s="18"/>
      <c r="EHX57" s="18"/>
      <c r="EHY57" s="18"/>
      <c r="EHZ57" s="18"/>
      <c r="EIA57" s="18"/>
      <c r="EIB57" s="18"/>
      <c r="EIC57" s="18"/>
      <c r="EID57" s="18"/>
      <c r="EIE57" s="18"/>
      <c r="EIF57" s="18"/>
      <c r="EIG57" s="18"/>
      <c r="EIH57" s="18"/>
      <c r="EII57" s="18"/>
      <c r="EIJ57" s="18"/>
      <c r="EIK57" s="18"/>
      <c r="EIL57" s="18"/>
      <c r="EIM57" s="18"/>
      <c r="EIN57" s="18"/>
      <c r="EIO57" s="18"/>
      <c r="EIP57" s="18"/>
      <c r="EIQ57" s="18"/>
      <c r="EIR57" s="18"/>
      <c r="EIS57" s="18"/>
      <c r="EIT57" s="18"/>
      <c r="EIU57" s="18"/>
      <c r="EIV57" s="18"/>
      <c r="EIW57" s="18"/>
      <c r="EIX57" s="18"/>
      <c r="EIY57" s="18"/>
      <c r="EIZ57" s="18"/>
      <c r="EJA57" s="18"/>
      <c r="EJB57" s="18"/>
      <c r="EJC57" s="18"/>
      <c r="EJD57" s="18"/>
      <c r="EJE57" s="18"/>
      <c r="EJF57" s="18"/>
      <c r="EJG57" s="18"/>
      <c r="EJH57" s="18"/>
      <c r="EJI57" s="18"/>
      <c r="EJJ57" s="18"/>
      <c r="EJK57" s="18"/>
      <c r="EJL57" s="18"/>
      <c r="EJM57" s="18"/>
      <c r="EJN57" s="18"/>
      <c r="EJO57" s="18"/>
      <c r="EJP57" s="18"/>
      <c r="EJQ57" s="18"/>
      <c r="EJR57" s="18"/>
      <c r="EJS57" s="18"/>
      <c r="EJT57" s="18"/>
      <c r="EJU57" s="18"/>
      <c r="EJV57" s="18"/>
      <c r="EJW57" s="18"/>
      <c r="EJX57" s="18"/>
      <c r="EJY57" s="18"/>
      <c r="EJZ57" s="18"/>
      <c r="EKA57" s="18"/>
      <c r="EKB57" s="18"/>
      <c r="EKC57" s="18"/>
      <c r="EKD57" s="18"/>
      <c r="EKE57" s="18"/>
      <c r="EKF57" s="18"/>
      <c r="EKG57" s="18"/>
      <c r="EKH57" s="18"/>
      <c r="EKI57" s="18"/>
      <c r="EKJ57" s="18"/>
      <c r="EKK57" s="18"/>
      <c r="EKL57" s="18"/>
      <c r="EKM57" s="18"/>
      <c r="EKN57" s="18"/>
      <c r="EKO57" s="18"/>
      <c r="EKP57" s="18"/>
      <c r="EKQ57" s="18"/>
      <c r="EKR57" s="18"/>
      <c r="EKS57" s="18"/>
      <c r="EKT57" s="18"/>
      <c r="EKU57" s="18"/>
      <c r="EKV57" s="18"/>
      <c r="EKW57" s="18"/>
      <c r="EKX57" s="18"/>
      <c r="EKY57" s="18"/>
      <c r="EKZ57" s="18"/>
      <c r="ELA57" s="18"/>
      <c r="ELB57" s="18"/>
      <c r="ELC57" s="18"/>
      <c r="ELD57" s="18"/>
      <c r="ELE57" s="18"/>
      <c r="ELF57" s="18"/>
      <c r="ELG57" s="18"/>
      <c r="ELH57" s="18"/>
      <c r="ELI57" s="18"/>
      <c r="ELJ57" s="18"/>
      <c r="ELK57" s="18"/>
      <c r="ELL57" s="18"/>
      <c r="ELM57" s="18"/>
      <c r="ELN57" s="18"/>
      <c r="ELO57" s="18"/>
      <c r="ELP57" s="18"/>
      <c r="ELQ57" s="18"/>
      <c r="ELR57" s="18"/>
      <c r="ELS57" s="18"/>
      <c r="ELT57" s="18"/>
      <c r="ELU57" s="18"/>
      <c r="ELV57" s="18"/>
      <c r="ELW57" s="18"/>
      <c r="ELX57" s="18"/>
      <c r="ELY57" s="18"/>
      <c r="ELZ57" s="18"/>
      <c r="EMA57" s="18"/>
      <c r="EMB57" s="18"/>
      <c r="EMC57" s="18"/>
      <c r="EMD57" s="18"/>
      <c r="EME57" s="18"/>
      <c r="EMF57" s="18"/>
      <c r="EMG57" s="18"/>
      <c r="EMH57" s="18"/>
      <c r="EMI57" s="18"/>
      <c r="EMJ57" s="18"/>
      <c r="EMK57" s="18"/>
      <c r="EML57" s="18"/>
      <c r="EMM57" s="18"/>
      <c r="EMN57" s="18"/>
      <c r="EMO57" s="18"/>
      <c r="EMP57" s="18"/>
      <c r="EMQ57" s="18"/>
      <c r="EMR57" s="18"/>
      <c r="EMS57" s="18"/>
      <c r="EMT57" s="18"/>
      <c r="EMU57" s="18"/>
      <c r="EMV57" s="18"/>
      <c r="EMW57" s="18"/>
      <c r="EMX57" s="18"/>
      <c r="EMY57" s="18"/>
      <c r="EMZ57" s="18"/>
      <c r="ENA57" s="18"/>
      <c r="ENB57" s="18"/>
      <c r="ENC57" s="18"/>
      <c r="END57" s="18"/>
      <c r="ENE57" s="18"/>
      <c r="ENF57" s="18"/>
      <c r="ENG57" s="18"/>
      <c r="ENH57" s="18"/>
      <c r="ENI57" s="18"/>
      <c r="ENJ57" s="18"/>
      <c r="ENK57" s="18"/>
      <c r="ENL57" s="18"/>
      <c r="ENM57" s="18"/>
      <c r="ENN57" s="18"/>
      <c r="ENO57" s="18"/>
      <c r="ENP57" s="18"/>
      <c r="ENQ57" s="18"/>
      <c r="ENR57" s="18"/>
      <c r="ENS57" s="18"/>
      <c r="ENT57" s="18"/>
      <c r="ENU57" s="18"/>
      <c r="ENV57" s="18"/>
      <c r="ENW57" s="18"/>
      <c r="ENX57" s="18"/>
      <c r="ENY57" s="18"/>
      <c r="ENZ57" s="18"/>
      <c r="EOA57" s="18"/>
      <c r="EOB57" s="18"/>
      <c r="EOC57" s="18"/>
      <c r="EOD57" s="18"/>
      <c r="EOE57" s="18"/>
      <c r="EOF57" s="18"/>
      <c r="EOG57" s="18"/>
      <c r="EOH57" s="18"/>
      <c r="EOI57" s="18"/>
      <c r="EOJ57" s="18"/>
      <c r="EOK57" s="18"/>
      <c r="EOL57" s="18"/>
      <c r="EOM57" s="18"/>
      <c r="EON57" s="18"/>
      <c r="EOO57" s="18"/>
      <c r="EOP57" s="18"/>
      <c r="EOQ57" s="18"/>
      <c r="EOR57" s="18"/>
      <c r="EOS57" s="18"/>
      <c r="EOT57" s="18"/>
      <c r="EOU57" s="18"/>
      <c r="EOV57" s="18"/>
      <c r="EOW57" s="18"/>
      <c r="EOX57" s="18"/>
      <c r="EOY57" s="18"/>
      <c r="EOZ57" s="18"/>
      <c r="EPA57" s="18"/>
      <c r="EPB57" s="18"/>
      <c r="EPC57" s="18"/>
      <c r="EPD57" s="18"/>
      <c r="EPE57" s="18"/>
      <c r="EPF57" s="18"/>
      <c r="EPG57" s="18"/>
      <c r="EPH57" s="18"/>
      <c r="EPI57" s="18"/>
      <c r="EPJ57" s="18"/>
      <c r="EPK57" s="18"/>
      <c r="EPL57" s="18"/>
      <c r="EPM57" s="18"/>
      <c r="EPN57" s="18"/>
      <c r="EPO57" s="18"/>
      <c r="EPP57" s="18"/>
      <c r="EPQ57" s="18"/>
      <c r="EPR57" s="18"/>
      <c r="EPS57" s="18"/>
      <c r="EPT57" s="18"/>
      <c r="EPU57" s="18"/>
      <c r="EPV57" s="18"/>
      <c r="EPW57" s="18"/>
      <c r="EPX57" s="18"/>
      <c r="EPY57" s="18"/>
      <c r="EPZ57" s="18"/>
      <c r="EQA57" s="18"/>
      <c r="EQB57" s="18"/>
      <c r="EQC57" s="18"/>
      <c r="EQD57" s="18"/>
      <c r="EQE57" s="18"/>
      <c r="EQF57" s="18"/>
      <c r="EQG57" s="18"/>
      <c r="EQH57" s="18"/>
      <c r="EQI57" s="18"/>
      <c r="EQJ57" s="18"/>
      <c r="EQK57" s="18"/>
      <c r="EQL57" s="18"/>
      <c r="EQM57" s="18"/>
      <c r="EQN57" s="18"/>
      <c r="EQO57" s="18"/>
      <c r="EQP57" s="18"/>
      <c r="EQQ57" s="18"/>
      <c r="EQR57" s="18"/>
      <c r="EQS57" s="18"/>
      <c r="EQT57" s="18"/>
      <c r="EQU57" s="18"/>
      <c r="EQV57" s="18"/>
      <c r="EQW57" s="18"/>
      <c r="EQX57" s="18"/>
      <c r="EQY57" s="18"/>
      <c r="EQZ57" s="18"/>
      <c r="ERA57" s="18"/>
      <c r="ERB57" s="18"/>
      <c r="ERC57" s="18"/>
      <c r="ERD57" s="18"/>
      <c r="ERE57" s="18"/>
      <c r="ERF57" s="18"/>
      <c r="ERG57" s="18"/>
      <c r="ERH57" s="18"/>
      <c r="ERI57" s="18"/>
      <c r="ERJ57" s="18"/>
      <c r="ERK57" s="18"/>
      <c r="ERL57" s="18"/>
      <c r="ERM57" s="18"/>
      <c r="ERN57" s="18"/>
      <c r="ERO57" s="18"/>
      <c r="ERP57" s="18"/>
      <c r="ERQ57" s="18"/>
      <c r="ERR57" s="18"/>
      <c r="ERS57" s="18"/>
      <c r="ERT57" s="18"/>
      <c r="ERU57" s="18"/>
      <c r="ERV57" s="18"/>
      <c r="ERW57" s="18"/>
      <c r="ERX57" s="18"/>
      <c r="ERY57" s="18"/>
      <c r="ERZ57" s="18"/>
      <c r="ESA57" s="18"/>
      <c r="ESB57" s="18"/>
      <c r="ESC57" s="18"/>
      <c r="ESD57" s="18"/>
      <c r="ESE57" s="18"/>
      <c r="ESF57" s="18"/>
      <c r="ESG57" s="18"/>
      <c r="ESH57" s="18"/>
      <c r="ESI57" s="18"/>
      <c r="ESJ57" s="18"/>
      <c r="ESK57" s="18"/>
      <c r="ESL57" s="18"/>
      <c r="ESM57" s="18"/>
      <c r="ESN57" s="18"/>
      <c r="ESO57" s="18"/>
      <c r="ESP57" s="18"/>
      <c r="ESQ57" s="18"/>
      <c r="ESR57" s="18"/>
      <c r="ESS57" s="18"/>
      <c r="EST57" s="18"/>
      <c r="ESU57" s="18"/>
      <c r="ESV57" s="18"/>
      <c r="ESW57" s="18"/>
      <c r="ESX57" s="18"/>
      <c r="ESY57" s="18"/>
      <c r="ESZ57" s="18"/>
      <c r="ETA57" s="18"/>
      <c r="ETB57" s="18"/>
      <c r="ETC57" s="18"/>
      <c r="ETD57" s="18"/>
      <c r="ETE57" s="18"/>
      <c r="ETF57" s="18"/>
      <c r="ETG57" s="18"/>
      <c r="ETH57" s="18"/>
      <c r="ETI57" s="18"/>
      <c r="ETJ57" s="18"/>
      <c r="ETK57" s="18"/>
      <c r="ETL57" s="18"/>
      <c r="ETM57" s="18"/>
      <c r="ETN57" s="18"/>
      <c r="ETO57" s="18"/>
      <c r="ETP57" s="18"/>
      <c r="ETQ57" s="18"/>
      <c r="ETR57" s="18"/>
      <c r="ETS57" s="18"/>
      <c r="ETT57" s="18"/>
      <c r="ETU57" s="18"/>
      <c r="ETV57" s="18"/>
      <c r="ETW57" s="18"/>
      <c r="ETX57" s="18"/>
      <c r="ETY57" s="18"/>
      <c r="ETZ57" s="18"/>
      <c r="EUA57" s="18"/>
      <c r="EUB57" s="18"/>
      <c r="EUC57" s="18"/>
      <c r="EUD57" s="18"/>
      <c r="EUE57" s="18"/>
      <c r="EUF57" s="18"/>
      <c r="EUG57" s="18"/>
      <c r="EUH57" s="18"/>
      <c r="EUI57" s="18"/>
      <c r="EUJ57" s="18"/>
      <c r="EUK57" s="18"/>
      <c r="EUL57" s="18"/>
      <c r="EUM57" s="18"/>
      <c r="EUN57" s="18"/>
      <c r="EUO57" s="18"/>
      <c r="EUP57" s="18"/>
      <c r="EUQ57" s="18"/>
      <c r="EUR57" s="18"/>
      <c r="EUS57" s="18"/>
      <c r="EUT57" s="18"/>
      <c r="EUU57" s="18"/>
      <c r="EUV57" s="18"/>
      <c r="EUW57" s="18"/>
      <c r="EUX57" s="18"/>
      <c r="EUY57" s="18"/>
      <c r="EUZ57" s="18"/>
      <c r="EVA57" s="18"/>
      <c r="EVB57" s="18"/>
      <c r="EVC57" s="18"/>
      <c r="EVD57" s="18"/>
      <c r="EVE57" s="18"/>
      <c r="EVF57" s="18"/>
      <c r="EVG57" s="18"/>
      <c r="EVH57" s="18"/>
      <c r="EVI57" s="18"/>
      <c r="EVJ57" s="18"/>
      <c r="EVK57" s="18"/>
      <c r="EVL57" s="18"/>
      <c r="EVM57" s="18"/>
      <c r="EVN57" s="18"/>
      <c r="EVO57" s="18"/>
      <c r="EVP57" s="18"/>
      <c r="EVQ57" s="18"/>
      <c r="EVR57" s="18"/>
      <c r="EVS57" s="18"/>
      <c r="EVT57" s="18"/>
      <c r="EVU57" s="18"/>
      <c r="EVV57" s="18"/>
      <c r="EVW57" s="18"/>
      <c r="EVX57" s="18"/>
      <c r="EVY57" s="18"/>
      <c r="EVZ57" s="18"/>
      <c r="EWA57" s="18"/>
      <c r="EWB57" s="18"/>
      <c r="EWC57" s="18"/>
      <c r="EWD57" s="18"/>
      <c r="EWE57" s="18"/>
      <c r="EWF57" s="18"/>
      <c r="EWG57" s="18"/>
      <c r="EWH57" s="18"/>
      <c r="EWI57" s="18"/>
      <c r="EWJ57" s="18"/>
      <c r="EWK57" s="18"/>
      <c r="EWL57" s="18"/>
      <c r="EWM57" s="18"/>
      <c r="EWN57" s="18"/>
      <c r="EWO57" s="18"/>
      <c r="EWP57" s="18"/>
      <c r="EWQ57" s="18"/>
      <c r="EWR57" s="18"/>
      <c r="EWS57" s="18"/>
      <c r="EWT57" s="18"/>
      <c r="EWU57" s="18"/>
      <c r="EWV57" s="18"/>
      <c r="EWW57" s="18"/>
      <c r="EWX57" s="18"/>
      <c r="EWY57" s="18"/>
      <c r="EWZ57" s="18"/>
      <c r="EXA57" s="18"/>
      <c r="EXB57" s="18"/>
      <c r="EXC57" s="18"/>
      <c r="EXD57" s="18"/>
      <c r="EXE57" s="18"/>
      <c r="EXF57" s="18"/>
      <c r="EXG57" s="18"/>
      <c r="EXH57" s="18"/>
      <c r="EXI57" s="18"/>
      <c r="EXJ57" s="18"/>
      <c r="EXK57" s="18"/>
      <c r="EXL57" s="18"/>
      <c r="EXM57" s="18"/>
      <c r="EXN57" s="18"/>
      <c r="EXO57" s="18"/>
      <c r="EXP57" s="18"/>
      <c r="EXQ57" s="18"/>
      <c r="EXR57" s="18"/>
      <c r="EXS57" s="18"/>
      <c r="EXT57" s="18"/>
      <c r="EXU57" s="18"/>
      <c r="EXV57" s="18"/>
      <c r="EXW57" s="18"/>
      <c r="EXX57" s="18"/>
      <c r="EXY57" s="18"/>
      <c r="EXZ57" s="18"/>
      <c r="EYA57" s="18"/>
      <c r="EYB57" s="18"/>
      <c r="EYC57" s="18"/>
      <c r="EYD57" s="18"/>
      <c r="EYE57" s="18"/>
      <c r="EYF57" s="18"/>
      <c r="EYG57" s="18"/>
      <c r="EYH57" s="18"/>
      <c r="EYI57" s="18"/>
      <c r="EYJ57" s="18"/>
      <c r="EYK57" s="18"/>
      <c r="EYL57" s="18"/>
      <c r="EYM57" s="18"/>
      <c r="EYN57" s="18"/>
      <c r="EYO57" s="18"/>
      <c r="EYP57" s="18"/>
      <c r="EYQ57" s="18"/>
      <c r="EYR57" s="18"/>
      <c r="EYS57" s="18"/>
      <c r="EYT57" s="18"/>
      <c r="EYU57" s="18"/>
      <c r="EYV57" s="18"/>
      <c r="EYW57" s="18"/>
      <c r="EYX57" s="18"/>
      <c r="EYY57" s="18"/>
      <c r="EYZ57" s="18"/>
      <c r="EZA57" s="18"/>
      <c r="EZB57" s="18"/>
      <c r="EZC57" s="18"/>
      <c r="EZD57" s="18"/>
      <c r="EZE57" s="18"/>
      <c r="EZF57" s="18"/>
      <c r="EZG57" s="18"/>
      <c r="EZH57" s="18"/>
      <c r="EZI57" s="18"/>
      <c r="EZJ57" s="18"/>
      <c r="EZK57" s="18"/>
      <c r="EZL57" s="18"/>
      <c r="EZM57" s="18"/>
      <c r="EZN57" s="18"/>
      <c r="EZO57" s="18"/>
      <c r="EZP57" s="18"/>
      <c r="EZQ57" s="18"/>
      <c r="EZR57" s="18"/>
      <c r="EZS57" s="18"/>
      <c r="EZT57" s="18"/>
      <c r="EZU57" s="18"/>
      <c r="EZV57" s="18"/>
      <c r="EZW57" s="18"/>
      <c r="EZX57" s="18"/>
      <c r="EZY57" s="18"/>
      <c r="EZZ57" s="18"/>
      <c r="FAA57" s="18"/>
      <c r="FAB57" s="18"/>
      <c r="FAC57" s="18"/>
      <c r="FAD57" s="18"/>
      <c r="FAE57" s="18"/>
      <c r="FAF57" s="18"/>
      <c r="FAG57" s="18"/>
      <c r="FAH57" s="18"/>
      <c r="FAI57" s="18"/>
      <c r="FAJ57" s="18"/>
      <c r="FAK57" s="18"/>
      <c r="FAL57" s="18"/>
      <c r="FAM57" s="18"/>
      <c r="FAN57" s="18"/>
      <c r="FAO57" s="18"/>
      <c r="FAP57" s="18"/>
      <c r="FAQ57" s="18"/>
      <c r="FAR57" s="18"/>
      <c r="FAS57" s="18"/>
      <c r="FAT57" s="18"/>
      <c r="FAU57" s="18"/>
      <c r="FAV57" s="18"/>
      <c r="FAW57" s="18"/>
      <c r="FAX57" s="18"/>
      <c r="FAY57" s="18"/>
      <c r="FAZ57" s="18"/>
      <c r="FBA57" s="18"/>
      <c r="FBB57" s="18"/>
      <c r="FBC57" s="18"/>
      <c r="FBD57" s="18"/>
      <c r="FBE57" s="18"/>
      <c r="FBF57" s="18"/>
      <c r="FBG57" s="18"/>
      <c r="FBH57" s="18"/>
      <c r="FBI57" s="18"/>
      <c r="FBJ57" s="18"/>
      <c r="FBK57" s="18"/>
      <c r="FBL57" s="18"/>
      <c r="FBM57" s="18"/>
      <c r="FBN57" s="18"/>
      <c r="FBO57" s="18"/>
      <c r="FBP57" s="18"/>
      <c r="FBQ57" s="18"/>
      <c r="FBR57" s="18"/>
      <c r="FBS57" s="18"/>
      <c r="FBT57" s="18"/>
      <c r="FBU57" s="18"/>
      <c r="FBV57" s="18"/>
      <c r="FBW57" s="18"/>
      <c r="FBX57" s="18"/>
      <c r="FBY57" s="18"/>
      <c r="FBZ57" s="18"/>
      <c r="FCA57" s="18"/>
      <c r="FCB57" s="18"/>
      <c r="FCC57" s="18"/>
      <c r="FCD57" s="18"/>
      <c r="FCE57" s="18"/>
      <c r="FCF57" s="18"/>
      <c r="FCG57" s="18"/>
      <c r="FCH57" s="18"/>
      <c r="FCI57" s="18"/>
      <c r="FCJ57" s="18"/>
      <c r="FCK57" s="18"/>
      <c r="FCL57" s="18"/>
      <c r="FCM57" s="18"/>
      <c r="FCN57" s="18"/>
      <c r="FCO57" s="18"/>
      <c r="FCP57" s="18"/>
      <c r="FCQ57" s="18"/>
      <c r="FCR57" s="18"/>
      <c r="FCS57" s="18"/>
      <c r="FCT57" s="18"/>
      <c r="FCU57" s="18"/>
      <c r="FCV57" s="18"/>
      <c r="FCW57" s="18"/>
      <c r="FCX57" s="18"/>
      <c r="FCY57" s="18"/>
      <c r="FCZ57" s="18"/>
      <c r="FDA57" s="18"/>
      <c r="FDB57" s="18"/>
      <c r="FDC57" s="18"/>
      <c r="FDD57" s="18"/>
      <c r="FDE57" s="18"/>
      <c r="FDF57" s="18"/>
      <c r="FDG57" s="18"/>
      <c r="FDH57" s="18"/>
      <c r="FDI57" s="18"/>
      <c r="FDJ57" s="18"/>
      <c r="FDK57" s="18"/>
      <c r="FDL57" s="18"/>
      <c r="FDM57" s="18"/>
      <c r="FDN57" s="18"/>
      <c r="FDO57" s="18"/>
      <c r="FDP57" s="18"/>
      <c r="FDQ57" s="18"/>
      <c r="FDR57" s="18"/>
      <c r="FDS57" s="18"/>
      <c r="FDT57" s="18"/>
      <c r="FDU57" s="18"/>
      <c r="FDV57" s="18"/>
      <c r="FDW57" s="18"/>
      <c r="FDX57" s="18"/>
      <c r="FDY57" s="18"/>
      <c r="FDZ57" s="18"/>
      <c r="FEA57" s="18"/>
      <c r="FEB57" s="18"/>
      <c r="FEC57" s="18"/>
      <c r="FED57" s="18"/>
      <c r="FEE57" s="18"/>
      <c r="FEF57" s="18"/>
      <c r="FEG57" s="18"/>
      <c r="FEH57" s="18"/>
      <c r="FEI57" s="18"/>
      <c r="FEJ57" s="18"/>
      <c r="FEK57" s="18"/>
      <c r="FEL57" s="18"/>
      <c r="FEM57" s="18"/>
      <c r="FEN57" s="18"/>
      <c r="FEO57" s="18"/>
      <c r="FEP57" s="18"/>
      <c r="FEQ57" s="18"/>
      <c r="FER57" s="18"/>
      <c r="FES57" s="18"/>
      <c r="FET57" s="18"/>
      <c r="FEU57" s="18"/>
      <c r="FEV57" s="18"/>
      <c r="FEW57" s="18"/>
      <c r="FEX57" s="18"/>
      <c r="FEY57" s="18"/>
      <c r="FEZ57" s="18"/>
      <c r="FFA57" s="18"/>
      <c r="FFB57" s="18"/>
      <c r="FFC57" s="18"/>
      <c r="FFD57" s="18"/>
      <c r="FFE57" s="18"/>
      <c r="FFF57" s="18"/>
      <c r="FFG57" s="18"/>
      <c r="FFH57" s="18"/>
      <c r="FFI57" s="18"/>
      <c r="FFJ57" s="18"/>
      <c r="FFK57" s="18"/>
      <c r="FFL57" s="18"/>
      <c r="FFM57" s="18"/>
      <c r="FFN57" s="18"/>
      <c r="FFO57" s="18"/>
      <c r="FFP57" s="18"/>
      <c r="FFQ57" s="18"/>
      <c r="FFR57" s="18"/>
      <c r="FFS57" s="18"/>
      <c r="FFT57" s="18"/>
      <c r="FFU57" s="18"/>
      <c r="FFV57" s="18"/>
      <c r="FFW57" s="18"/>
      <c r="FFX57" s="18"/>
      <c r="FFY57" s="18"/>
      <c r="FFZ57" s="18"/>
      <c r="FGA57" s="18"/>
      <c r="FGB57" s="18"/>
      <c r="FGC57" s="18"/>
      <c r="FGD57" s="18"/>
      <c r="FGE57" s="18"/>
      <c r="FGF57" s="18"/>
      <c r="FGG57" s="18"/>
      <c r="FGH57" s="18"/>
      <c r="FGI57" s="18"/>
      <c r="FGJ57" s="18"/>
      <c r="FGK57" s="18"/>
      <c r="FGL57" s="18"/>
      <c r="FGM57" s="18"/>
      <c r="FGN57" s="18"/>
      <c r="FGO57" s="18"/>
      <c r="FGP57" s="18"/>
      <c r="FGQ57" s="18"/>
      <c r="FGR57" s="18"/>
      <c r="FGS57" s="18"/>
      <c r="FGT57" s="18"/>
      <c r="FGU57" s="18"/>
      <c r="FGV57" s="18"/>
      <c r="FGW57" s="18"/>
      <c r="FGX57" s="18"/>
      <c r="FGY57" s="18"/>
      <c r="FGZ57" s="18"/>
      <c r="FHA57" s="18"/>
      <c r="FHB57" s="18"/>
      <c r="FHC57" s="18"/>
      <c r="FHD57" s="18"/>
      <c r="FHE57" s="18"/>
      <c r="FHF57" s="18"/>
      <c r="FHG57" s="18"/>
      <c r="FHH57" s="18"/>
      <c r="FHI57" s="18"/>
      <c r="FHJ57" s="18"/>
      <c r="FHK57" s="18"/>
      <c r="FHL57" s="18"/>
      <c r="FHM57" s="18"/>
      <c r="FHN57" s="18"/>
      <c r="FHO57" s="18"/>
      <c r="FHP57" s="18"/>
      <c r="FHQ57" s="18"/>
      <c r="FHR57" s="18"/>
      <c r="FHS57" s="18"/>
      <c r="FHT57" s="18"/>
      <c r="FHU57" s="18"/>
      <c r="FHV57" s="18"/>
      <c r="FHW57" s="18"/>
      <c r="FHX57" s="18"/>
      <c r="FHY57" s="18"/>
      <c r="FHZ57" s="18"/>
      <c r="FIA57" s="18"/>
      <c r="FIB57" s="18"/>
      <c r="FIC57" s="18"/>
      <c r="FID57" s="18"/>
      <c r="FIE57" s="18"/>
      <c r="FIF57" s="18"/>
      <c r="FIG57" s="18"/>
      <c r="FIH57" s="18"/>
      <c r="FII57" s="18"/>
      <c r="FIJ57" s="18"/>
      <c r="FIK57" s="18"/>
      <c r="FIL57" s="18"/>
      <c r="FIM57" s="18"/>
      <c r="FIN57" s="18"/>
      <c r="FIO57" s="18"/>
      <c r="FIP57" s="18"/>
      <c r="FIQ57" s="18"/>
      <c r="FIR57" s="18"/>
      <c r="FIS57" s="18"/>
      <c r="FIT57" s="18"/>
      <c r="FIU57" s="18"/>
      <c r="FIV57" s="18"/>
      <c r="FIW57" s="18"/>
      <c r="FIX57" s="18"/>
      <c r="FIY57" s="18"/>
      <c r="FIZ57" s="18"/>
      <c r="FJA57" s="18"/>
      <c r="FJB57" s="18"/>
      <c r="FJC57" s="18"/>
      <c r="FJD57" s="18"/>
      <c r="FJE57" s="18"/>
      <c r="FJF57" s="18"/>
      <c r="FJG57" s="18"/>
      <c r="FJH57" s="18"/>
      <c r="FJI57" s="18"/>
      <c r="FJJ57" s="18"/>
      <c r="FJK57" s="18"/>
      <c r="FJL57" s="18"/>
      <c r="FJM57" s="18"/>
      <c r="FJN57" s="18"/>
      <c r="FJO57" s="18"/>
      <c r="FJP57" s="18"/>
      <c r="FJQ57" s="18"/>
      <c r="FJR57" s="18"/>
      <c r="FJS57" s="18"/>
      <c r="FJT57" s="18"/>
      <c r="FJU57" s="18"/>
      <c r="FJV57" s="18"/>
      <c r="FJW57" s="18"/>
      <c r="FJX57" s="18"/>
      <c r="FJY57" s="18"/>
      <c r="FJZ57" s="18"/>
      <c r="FKA57" s="18"/>
      <c r="FKB57" s="18"/>
      <c r="FKC57" s="18"/>
      <c r="FKD57" s="18"/>
      <c r="FKE57" s="18"/>
      <c r="FKF57" s="18"/>
      <c r="FKG57" s="18"/>
      <c r="FKH57" s="18"/>
      <c r="FKI57" s="18"/>
      <c r="FKJ57" s="18"/>
      <c r="FKK57" s="18"/>
      <c r="FKL57" s="18"/>
      <c r="FKM57" s="18"/>
      <c r="FKN57" s="18"/>
      <c r="FKO57" s="18"/>
      <c r="FKP57" s="18"/>
      <c r="FKQ57" s="18"/>
      <c r="FKR57" s="18"/>
      <c r="FKS57" s="18"/>
      <c r="FKT57" s="18"/>
      <c r="FKU57" s="18"/>
      <c r="FKV57" s="18"/>
      <c r="FKW57" s="18"/>
      <c r="FKX57" s="18"/>
      <c r="FKY57" s="18"/>
      <c r="FKZ57" s="18"/>
      <c r="FLA57" s="18"/>
      <c r="FLB57" s="18"/>
      <c r="FLC57" s="18"/>
      <c r="FLD57" s="18"/>
      <c r="FLE57" s="18"/>
      <c r="FLF57" s="18"/>
      <c r="FLG57" s="18"/>
      <c r="FLH57" s="18"/>
      <c r="FLI57" s="18"/>
      <c r="FLJ57" s="18"/>
      <c r="FLK57" s="18"/>
      <c r="FLL57" s="18"/>
      <c r="FLM57" s="18"/>
      <c r="FLN57" s="18"/>
      <c r="FLO57" s="18"/>
      <c r="FLP57" s="18"/>
      <c r="FLQ57" s="18"/>
      <c r="FLR57" s="18"/>
      <c r="FLS57" s="18"/>
      <c r="FLT57" s="18"/>
      <c r="FLU57" s="18"/>
      <c r="FLV57" s="18"/>
      <c r="FLW57" s="18"/>
      <c r="FLX57" s="18"/>
      <c r="FLY57" s="18"/>
      <c r="FLZ57" s="18"/>
      <c r="FMA57" s="18"/>
      <c r="FMB57" s="18"/>
      <c r="FMC57" s="18"/>
      <c r="FMD57" s="18"/>
      <c r="FME57" s="18"/>
      <c r="FMF57" s="18"/>
      <c r="FMG57" s="18"/>
      <c r="FMH57" s="18"/>
      <c r="FMI57" s="18"/>
      <c r="FMJ57" s="18"/>
      <c r="FMK57" s="18"/>
      <c r="FML57" s="18"/>
      <c r="FMM57" s="18"/>
      <c r="FMN57" s="18"/>
      <c r="FMO57" s="18"/>
      <c r="FMP57" s="18"/>
      <c r="FMQ57" s="18"/>
      <c r="FMR57" s="18"/>
      <c r="FMS57" s="18"/>
      <c r="FMT57" s="18"/>
      <c r="FMU57" s="18"/>
      <c r="FMV57" s="18"/>
      <c r="FMW57" s="18"/>
      <c r="FMX57" s="18"/>
      <c r="FMY57" s="18"/>
      <c r="FMZ57" s="18"/>
      <c r="FNA57" s="18"/>
      <c r="FNB57" s="18"/>
      <c r="FNC57" s="18"/>
      <c r="FND57" s="18"/>
      <c r="FNE57" s="18"/>
      <c r="FNF57" s="18"/>
      <c r="FNG57" s="18"/>
      <c r="FNH57" s="18"/>
      <c r="FNI57" s="18"/>
      <c r="FNJ57" s="18"/>
      <c r="FNK57" s="18"/>
      <c r="FNL57" s="18"/>
      <c r="FNM57" s="18"/>
      <c r="FNN57" s="18"/>
      <c r="FNO57" s="18"/>
      <c r="FNP57" s="18"/>
      <c r="FNQ57" s="18"/>
      <c r="FNR57" s="18"/>
      <c r="FNS57" s="18"/>
      <c r="FNT57" s="18"/>
      <c r="FNU57" s="18"/>
      <c r="FNV57" s="18"/>
      <c r="FNW57" s="18"/>
      <c r="FNX57" s="18"/>
      <c r="FNY57" s="18"/>
      <c r="FNZ57" s="18"/>
      <c r="FOA57" s="18"/>
      <c r="FOB57" s="18"/>
      <c r="FOC57" s="18"/>
      <c r="FOD57" s="18"/>
      <c r="FOE57" s="18"/>
      <c r="FOF57" s="18"/>
      <c r="FOG57" s="18"/>
      <c r="FOH57" s="18"/>
      <c r="FOI57" s="18"/>
      <c r="FOJ57" s="18"/>
      <c r="FOK57" s="18"/>
      <c r="FOL57" s="18"/>
      <c r="FOM57" s="18"/>
      <c r="FON57" s="18"/>
      <c r="FOO57" s="18"/>
      <c r="FOP57" s="18"/>
      <c r="FOQ57" s="18"/>
      <c r="FOR57" s="18"/>
      <c r="FOS57" s="18"/>
      <c r="FOT57" s="18"/>
      <c r="FOU57" s="18"/>
      <c r="FOV57" s="18"/>
      <c r="FOW57" s="18"/>
      <c r="FOX57" s="18"/>
      <c r="FOY57" s="18"/>
      <c r="FOZ57" s="18"/>
      <c r="FPA57" s="18"/>
      <c r="FPB57" s="18"/>
      <c r="FPC57" s="18"/>
      <c r="FPD57" s="18"/>
      <c r="FPE57" s="18"/>
      <c r="FPF57" s="18"/>
      <c r="FPG57" s="18"/>
      <c r="FPH57" s="18"/>
      <c r="FPI57" s="18"/>
      <c r="FPJ57" s="18"/>
      <c r="FPK57" s="18"/>
      <c r="FPL57" s="18"/>
      <c r="FPM57" s="18"/>
      <c r="FPN57" s="18"/>
      <c r="FPO57" s="18"/>
      <c r="FPP57" s="18"/>
      <c r="FPQ57" s="18"/>
      <c r="FPR57" s="18"/>
      <c r="FPS57" s="18"/>
      <c r="FPT57" s="18"/>
      <c r="FPU57" s="18"/>
      <c r="FPV57" s="18"/>
      <c r="FPW57" s="18"/>
      <c r="FPX57" s="18"/>
      <c r="FPY57" s="18"/>
      <c r="FPZ57" s="18"/>
      <c r="FQA57" s="18"/>
      <c r="FQB57" s="18"/>
      <c r="FQC57" s="18"/>
      <c r="FQD57" s="18"/>
      <c r="FQE57" s="18"/>
      <c r="FQF57" s="18"/>
      <c r="FQG57" s="18"/>
      <c r="FQH57" s="18"/>
      <c r="FQI57" s="18"/>
      <c r="FQJ57" s="18"/>
      <c r="FQK57" s="18"/>
      <c r="FQL57" s="18"/>
      <c r="FQM57" s="18"/>
      <c r="FQN57" s="18"/>
      <c r="FQO57" s="18"/>
      <c r="FQP57" s="18"/>
      <c r="FQQ57" s="18"/>
      <c r="FQR57" s="18"/>
      <c r="FQS57" s="18"/>
      <c r="FQT57" s="18"/>
      <c r="FQU57" s="18"/>
      <c r="FQV57" s="18"/>
      <c r="FQW57" s="18"/>
      <c r="FQX57" s="18"/>
      <c r="FQY57" s="18"/>
      <c r="FQZ57" s="18"/>
      <c r="FRA57" s="18"/>
      <c r="FRB57" s="18"/>
      <c r="FRC57" s="18"/>
      <c r="FRD57" s="18"/>
      <c r="FRE57" s="18"/>
      <c r="FRF57" s="18"/>
      <c r="FRG57" s="18"/>
      <c r="FRH57" s="18"/>
      <c r="FRI57" s="18"/>
      <c r="FRJ57" s="18"/>
      <c r="FRK57" s="18"/>
      <c r="FRL57" s="18"/>
      <c r="FRM57" s="18"/>
      <c r="FRN57" s="18"/>
      <c r="FRO57" s="18"/>
      <c r="FRP57" s="18"/>
      <c r="FRQ57" s="18"/>
      <c r="FRR57" s="18"/>
      <c r="FRS57" s="18"/>
      <c r="FRT57" s="18"/>
      <c r="FRU57" s="18"/>
      <c r="FRV57" s="18"/>
      <c r="FRW57" s="18"/>
      <c r="FRX57" s="18"/>
      <c r="FRY57" s="18"/>
      <c r="FRZ57" s="18"/>
      <c r="FSA57" s="18"/>
      <c r="FSB57" s="18"/>
      <c r="FSC57" s="18"/>
      <c r="FSD57" s="18"/>
      <c r="FSE57" s="18"/>
      <c r="FSF57" s="18"/>
      <c r="FSG57" s="18"/>
      <c r="FSH57" s="18"/>
      <c r="FSI57" s="18"/>
      <c r="FSJ57" s="18"/>
      <c r="FSK57" s="18"/>
      <c r="FSL57" s="18"/>
      <c r="FSM57" s="18"/>
      <c r="FSN57" s="18"/>
      <c r="FSO57" s="18"/>
      <c r="FSP57" s="18"/>
      <c r="FSQ57" s="18"/>
      <c r="FSR57" s="18"/>
      <c r="FSS57" s="18"/>
      <c r="FST57" s="18"/>
      <c r="FSU57" s="18"/>
      <c r="FSV57" s="18"/>
      <c r="FSW57" s="18"/>
      <c r="FSX57" s="18"/>
      <c r="FSY57" s="18"/>
      <c r="FSZ57" s="18"/>
      <c r="FTA57" s="18"/>
      <c r="FTB57" s="18"/>
      <c r="FTC57" s="18"/>
      <c r="FTD57" s="18"/>
      <c r="FTE57" s="18"/>
      <c r="FTF57" s="18"/>
      <c r="FTG57" s="18"/>
      <c r="FTH57" s="18"/>
      <c r="FTI57" s="18"/>
      <c r="FTJ57" s="18"/>
      <c r="FTK57" s="18"/>
      <c r="FTL57" s="18"/>
      <c r="FTM57" s="18"/>
      <c r="FTN57" s="18"/>
      <c r="FTO57" s="18"/>
      <c r="FTP57" s="18"/>
      <c r="FTQ57" s="18"/>
      <c r="FTR57" s="18"/>
      <c r="FTS57" s="18"/>
      <c r="FTT57" s="18"/>
      <c r="FTU57" s="18"/>
      <c r="FTV57" s="18"/>
      <c r="FTW57" s="18"/>
      <c r="FTX57" s="18"/>
      <c r="FTY57" s="18"/>
      <c r="FTZ57" s="18"/>
      <c r="FUA57" s="18"/>
      <c r="FUB57" s="18"/>
      <c r="FUC57" s="18"/>
      <c r="FUD57" s="18"/>
      <c r="FUE57" s="18"/>
      <c r="FUF57" s="18"/>
      <c r="FUG57" s="18"/>
      <c r="FUH57" s="18"/>
      <c r="FUI57" s="18"/>
      <c r="FUJ57" s="18"/>
      <c r="FUK57" s="18"/>
      <c r="FUL57" s="18"/>
      <c r="FUM57" s="18"/>
      <c r="FUN57" s="18"/>
      <c r="FUO57" s="18"/>
      <c r="FUP57" s="18"/>
      <c r="FUQ57" s="18"/>
      <c r="FUR57" s="18"/>
      <c r="FUS57" s="18"/>
      <c r="FUT57" s="18"/>
      <c r="FUU57" s="18"/>
      <c r="FUV57" s="18"/>
      <c r="FUW57" s="18"/>
      <c r="FUX57" s="18"/>
      <c r="FUY57" s="18"/>
      <c r="FUZ57" s="18"/>
      <c r="FVA57" s="18"/>
      <c r="FVB57" s="18"/>
      <c r="FVC57" s="18"/>
      <c r="FVD57" s="18"/>
      <c r="FVE57" s="18"/>
      <c r="FVF57" s="18"/>
      <c r="FVG57" s="18"/>
      <c r="FVH57" s="18"/>
      <c r="FVI57" s="18"/>
      <c r="FVJ57" s="18"/>
      <c r="FVK57" s="18"/>
      <c r="FVL57" s="18"/>
      <c r="FVM57" s="18"/>
      <c r="FVN57" s="18"/>
      <c r="FVO57" s="18"/>
      <c r="FVP57" s="18"/>
      <c r="FVQ57" s="18"/>
      <c r="FVR57" s="18"/>
      <c r="FVS57" s="18"/>
      <c r="FVT57" s="18"/>
      <c r="FVU57" s="18"/>
      <c r="FVV57" s="18"/>
      <c r="FVW57" s="18"/>
      <c r="FVX57" s="18"/>
      <c r="FVY57" s="18"/>
      <c r="FVZ57" s="18"/>
      <c r="FWA57" s="18"/>
      <c r="FWB57" s="18"/>
      <c r="FWC57" s="18"/>
      <c r="FWD57" s="18"/>
      <c r="FWE57" s="18"/>
      <c r="FWF57" s="18"/>
      <c r="FWG57" s="18"/>
      <c r="FWH57" s="18"/>
      <c r="FWI57" s="18"/>
      <c r="FWJ57" s="18"/>
      <c r="FWK57" s="18"/>
      <c r="FWL57" s="18"/>
      <c r="FWM57" s="18"/>
      <c r="FWN57" s="18"/>
      <c r="FWO57" s="18"/>
      <c r="FWP57" s="18"/>
      <c r="FWQ57" s="18"/>
      <c r="FWR57" s="18"/>
      <c r="FWS57" s="18"/>
      <c r="FWT57" s="18"/>
      <c r="FWU57" s="18"/>
      <c r="FWV57" s="18"/>
      <c r="FWW57" s="18"/>
      <c r="FWX57" s="18"/>
      <c r="FWY57" s="18"/>
      <c r="FWZ57" s="18"/>
      <c r="FXA57" s="18"/>
      <c r="FXB57" s="18"/>
      <c r="FXC57" s="18"/>
      <c r="FXD57" s="18"/>
      <c r="FXE57" s="18"/>
      <c r="FXF57" s="18"/>
      <c r="FXG57" s="18"/>
      <c r="FXH57" s="18"/>
      <c r="FXI57" s="18"/>
      <c r="FXJ57" s="18"/>
      <c r="FXK57" s="18"/>
      <c r="FXL57" s="18"/>
      <c r="FXM57" s="18"/>
      <c r="FXN57" s="18"/>
      <c r="FXO57" s="18"/>
      <c r="FXP57" s="18"/>
      <c r="FXQ57" s="18"/>
      <c r="FXR57" s="18"/>
      <c r="FXS57" s="18"/>
      <c r="FXT57" s="18"/>
      <c r="FXU57" s="18"/>
      <c r="FXV57" s="18"/>
      <c r="FXW57" s="18"/>
      <c r="FXX57" s="18"/>
      <c r="FXY57" s="18"/>
      <c r="FXZ57" s="18"/>
      <c r="FYA57" s="18"/>
      <c r="FYB57" s="18"/>
      <c r="FYC57" s="18"/>
      <c r="FYD57" s="18"/>
      <c r="FYE57" s="18"/>
      <c r="FYF57" s="18"/>
      <c r="FYG57" s="18"/>
      <c r="FYH57" s="18"/>
      <c r="FYI57" s="18"/>
      <c r="FYJ57" s="18"/>
      <c r="FYK57" s="18"/>
      <c r="FYL57" s="18"/>
      <c r="FYM57" s="18"/>
      <c r="FYN57" s="18"/>
      <c r="FYO57" s="18"/>
      <c r="FYP57" s="18"/>
      <c r="FYQ57" s="18"/>
      <c r="FYR57" s="18"/>
      <c r="FYS57" s="18"/>
      <c r="FYT57" s="18"/>
      <c r="FYU57" s="18"/>
      <c r="FYV57" s="18"/>
      <c r="FYW57" s="18"/>
      <c r="FYX57" s="18"/>
      <c r="FYY57" s="18"/>
      <c r="FYZ57" s="18"/>
      <c r="FZA57" s="18"/>
      <c r="FZB57" s="18"/>
      <c r="FZC57" s="18"/>
      <c r="FZD57" s="18"/>
      <c r="FZE57" s="18"/>
      <c r="FZF57" s="18"/>
      <c r="FZG57" s="18"/>
      <c r="FZH57" s="18"/>
      <c r="FZI57" s="18"/>
      <c r="FZJ57" s="18"/>
      <c r="FZK57" s="18"/>
      <c r="FZL57" s="18"/>
      <c r="FZM57" s="18"/>
      <c r="FZN57" s="18"/>
      <c r="FZO57" s="18"/>
      <c r="FZP57" s="18"/>
      <c r="FZQ57" s="18"/>
      <c r="FZR57" s="18"/>
      <c r="FZS57" s="18"/>
      <c r="FZT57" s="18"/>
      <c r="FZU57" s="18"/>
      <c r="FZV57" s="18"/>
      <c r="FZW57" s="18"/>
      <c r="FZX57" s="18"/>
      <c r="FZY57" s="18"/>
      <c r="FZZ57" s="18"/>
      <c r="GAA57" s="18"/>
      <c r="GAB57" s="18"/>
      <c r="GAC57" s="18"/>
      <c r="GAD57" s="18"/>
      <c r="GAE57" s="18"/>
      <c r="GAF57" s="18"/>
      <c r="GAG57" s="18"/>
      <c r="GAH57" s="18"/>
      <c r="GAI57" s="18"/>
      <c r="GAJ57" s="18"/>
      <c r="GAK57" s="18"/>
      <c r="GAL57" s="18"/>
      <c r="GAM57" s="18"/>
      <c r="GAN57" s="18"/>
      <c r="GAO57" s="18"/>
      <c r="GAP57" s="18"/>
      <c r="GAQ57" s="18"/>
      <c r="GAR57" s="18"/>
      <c r="GAS57" s="18"/>
      <c r="GAT57" s="18"/>
      <c r="GAU57" s="18"/>
      <c r="GAV57" s="18"/>
      <c r="GAW57" s="18"/>
      <c r="GAX57" s="18"/>
      <c r="GAY57" s="18"/>
      <c r="GAZ57" s="18"/>
      <c r="GBA57" s="18"/>
      <c r="GBB57" s="18"/>
      <c r="GBC57" s="18"/>
      <c r="GBD57" s="18"/>
      <c r="GBE57" s="18"/>
      <c r="GBF57" s="18"/>
      <c r="GBG57" s="18"/>
      <c r="GBH57" s="18"/>
      <c r="GBI57" s="18"/>
      <c r="GBJ57" s="18"/>
      <c r="GBK57" s="18"/>
      <c r="GBL57" s="18"/>
      <c r="GBM57" s="18"/>
      <c r="GBN57" s="18"/>
      <c r="GBO57" s="18"/>
      <c r="GBP57" s="18"/>
      <c r="GBQ57" s="18"/>
      <c r="GBR57" s="18"/>
      <c r="GBS57" s="18"/>
      <c r="GBT57" s="18"/>
      <c r="GBU57" s="18"/>
      <c r="GBV57" s="18"/>
      <c r="GBW57" s="18"/>
      <c r="GBX57" s="18"/>
      <c r="GBY57" s="18"/>
      <c r="GBZ57" s="18"/>
      <c r="GCA57" s="18"/>
      <c r="GCB57" s="18"/>
      <c r="GCC57" s="18"/>
      <c r="GCD57" s="18"/>
      <c r="GCE57" s="18"/>
      <c r="GCF57" s="18"/>
      <c r="GCG57" s="18"/>
      <c r="GCH57" s="18"/>
      <c r="GCI57" s="18"/>
      <c r="GCJ57" s="18"/>
      <c r="GCK57" s="18"/>
      <c r="GCL57" s="18"/>
      <c r="GCM57" s="18"/>
      <c r="GCN57" s="18"/>
      <c r="GCO57" s="18"/>
      <c r="GCP57" s="18"/>
      <c r="GCQ57" s="18"/>
      <c r="GCR57" s="18"/>
      <c r="GCS57" s="18"/>
      <c r="GCT57" s="18"/>
      <c r="GCU57" s="18"/>
      <c r="GCV57" s="18"/>
      <c r="GCW57" s="18"/>
      <c r="GCX57" s="18"/>
      <c r="GCY57" s="18"/>
      <c r="GCZ57" s="18"/>
      <c r="GDA57" s="18"/>
      <c r="GDB57" s="18"/>
      <c r="GDC57" s="18"/>
      <c r="GDD57" s="18"/>
      <c r="GDE57" s="18"/>
      <c r="GDF57" s="18"/>
      <c r="GDG57" s="18"/>
      <c r="GDH57" s="18"/>
      <c r="GDI57" s="18"/>
      <c r="GDJ57" s="18"/>
      <c r="GDK57" s="18"/>
      <c r="GDL57" s="18"/>
      <c r="GDM57" s="18"/>
      <c r="GDN57" s="18"/>
      <c r="GDO57" s="18"/>
      <c r="GDP57" s="18"/>
      <c r="GDQ57" s="18"/>
      <c r="GDR57" s="18"/>
      <c r="GDS57" s="18"/>
      <c r="GDT57" s="18"/>
      <c r="GDU57" s="18"/>
      <c r="GDV57" s="18"/>
      <c r="GDW57" s="18"/>
      <c r="GDX57" s="18"/>
      <c r="GDY57" s="18"/>
      <c r="GDZ57" s="18"/>
      <c r="GEA57" s="18"/>
      <c r="GEB57" s="18"/>
      <c r="GEC57" s="18"/>
      <c r="GED57" s="18"/>
      <c r="GEE57" s="18"/>
      <c r="GEF57" s="18"/>
      <c r="GEG57" s="18"/>
      <c r="GEH57" s="18"/>
      <c r="GEI57" s="18"/>
      <c r="GEJ57" s="18"/>
      <c r="GEK57" s="18"/>
      <c r="GEL57" s="18"/>
      <c r="GEM57" s="18"/>
      <c r="GEN57" s="18"/>
      <c r="GEO57" s="18"/>
      <c r="GEP57" s="18"/>
      <c r="GEQ57" s="18"/>
      <c r="GER57" s="18"/>
      <c r="GES57" s="18"/>
      <c r="GET57" s="18"/>
      <c r="GEU57" s="18"/>
      <c r="GEV57" s="18"/>
      <c r="GEW57" s="18"/>
      <c r="GEX57" s="18"/>
      <c r="GEY57" s="18"/>
      <c r="GEZ57" s="18"/>
      <c r="GFA57" s="18"/>
      <c r="GFB57" s="18"/>
      <c r="GFC57" s="18"/>
      <c r="GFD57" s="18"/>
      <c r="GFE57" s="18"/>
      <c r="GFF57" s="18"/>
      <c r="GFG57" s="18"/>
      <c r="GFH57" s="18"/>
      <c r="GFI57" s="18"/>
      <c r="GFJ57" s="18"/>
      <c r="GFK57" s="18"/>
      <c r="GFL57" s="18"/>
      <c r="GFM57" s="18"/>
      <c r="GFN57" s="18"/>
      <c r="GFO57" s="18"/>
      <c r="GFP57" s="18"/>
      <c r="GFQ57" s="18"/>
      <c r="GFR57" s="18"/>
      <c r="GFS57" s="18"/>
      <c r="GFT57" s="18"/>
      <c r="GFU57" s="18"/>
      <c r="GFV57" s="18"/>
      <c r="GFW57" s="18"/>
      <c r="GFX57" s="18"/>
      <c r="GFY57" s="18"/>
      <c r="GFZ57" s="18"/>
      <c r="GGA57" s="18"/>
      <c r="GGB57" s="18"/>
      <c r="GGC57" s="18"/>
      <c r="GGD57" s="18"/>
      <c r="GGE57" s="18"/>
      <c r="GGF57" s="18"/>
      <c r="GGG57" s="18"/>
      <c r="GGH57" s="18"/>
      <c r="GGI57" s="18"/>
      <c r="GGJ57" s="18"/>
      <c r="GGK57" s="18"/>
      <c r="GGL57" s="18"/>
      <c r="GGM57" s="18"/>
      <c r="GGN57" s="18"/>
      <c r="GGO57" s="18"/>
      <c r="GGP57" s="18"/>
      <c r="GGQ57" s="18"/>
      <c r="GGR57" s="18"/>
      <c r="GGS57" s="18"/>
      <c r="GGT57" s="18"/>
      <c r="GGU57" s="18"/>
      <c r="GGV57" s="18"/>
      <c r="GGW57" s="18"/>
      <c r="GGX57" s="18"/>
      <c r="GGY57" s="18"/>
      <c r="GGZ57" s="18"/>
      <c r="GHA57" s="18"/>
      <c r="GHB57" s="18"/>
      <c r="GHC57" s="18"/>
      <c r="GHD57" s="18"/>
      <c r="GHE57" s="18"/>
      <c r="GHF57" s="18"/>
      <c r="GHG57" s="18"/>
      <c r="GHH57" s="18"/>
      <c r="GHI57" s="18"/>
      <c r="GHJ57" s="18"/>
      <c r="GHK57" s="18"/>
      <c r="GHL57" s="18"/>
      <c r="GHM57" s="18"/>
      <c r="GHN57" s="18"/>
      <c r="GHO57" s="18"/>
      <c r="GHP57" s="18"/>
      <c r="GHQ57" s="18"/>
      <c r="GHR57" s="18"/>
      <c r="GHS57" s="18"/>
      <c r="GHT57" s="18"/>
      <c r="GHU57" s="18"/>
      <c r="GHV57" s="18"/>
      <c r="GHW57" s="18"/>
      <c r="GHX57" s="18"/>
      <c r="GHY57" s="18"/>
      <c r="GHZ57" s="18"/>
      <c r="GIA57" s="18"/>
      <c r="GIB57" s="18"/>
      <c r="GIC57" s="18"/>
      <c r="GID57" s="18"/>
      <c r="GIE57" s="18"/>
      <c r="GIF57" s="18"/>
      <c r="GIG57" s="18"/>
      <c r="GIH57" s="18"/>
      <c r="GII57" s="18"/>
      <c r="GIJ57" s="18"/>
      <c r="GIK57" s="18"/>
      <c r="GIL57" s="18"/>
      <c r="GIM57" s="18"/>
      <c r="GIN57" s="18"/>
      <c r="GIO57" s="18"/>
      <c r="GIP57" s="18"/>
      <c r="GIQ57" s="18"/>
      <c r="GIR57" s="18"/>
      <c r="GIS57" s="18"/>
      <c r="GIT57" s="18"/>
      <c r="GIU57" s="18"/>
      <c r="GIV57" s="18"/>
      <c r="GIW57" s="18"/>
      <c r="GIX57" s="18"/>
      <c r="GIY57" s="18"/>
      <c r="GIZ57" s="18"/>
      <c r="GJA57" s="18"/>
      <c r="GJB57" s="18"/>
      <c r="GJC57" s="18"/>
      <c r="GJD57" s="18"/>
      <c r="GJE57" s="18"/>
      <c r="GJF57" s="18"/>
      <c r="GJG57" s="18"/>
      <c r="GJH57" s="18"/>
      <c r="GJI57" s="18"/>
      <c r="GJJ57" s="18"/>
      <c r="GJK57" s="18"/>
      <c r="GJL57" s="18"/>
      <c r="GJM57" s="18"/>
      <c r="GJN57" s="18"/>
      <c r="GJO57" s="18"/>
      <c r="GJP57" s="18"/>
      <c r="GJQ57" s="18"/>
      <c r="GJR57" s="18"/>
      <c r="GJS57" s="18"/>
      <c r="GJT57" s="18"/>
      <c r="GJU57" s="18"/>
      <c r="GJV57" s="18"/>
      <c r="GJW57" s="18"/>
      <c r="GJX57" s="18"/>
      <c r="GJY57" s="18"/>
      <c r="GJZ57" s="18"/>
      <c r="GKA57" s="18"/>
      <c r="GKB57" s="18"/>
      <c r="GKC57" s="18"/>
      <c r="GKD57" s="18"/>
      <c r="GKE57" s="18"/>
      <c r="GKF57" s="18"/>
      <c r="GKG57" s="18"/>
      <c r="GKH57" s="18"/>
      <c r="GKI57" s="18"/>
      <c r="GKJ57" s="18"/>
      <c r="GKK57" s="18"/>
      <c r="GKL57" s="18"/>
      <c r="GKM57" s="18"/>
      <c r="GKN57" s="18"/>
      <c r="GKO57" s="18"/>
      <c r="GKP57" s="18"/>
      <c r="GKQ57" s="18"/>
      <c r="GKR57" s="18"/>
      <c r="GKS57" s="18"/>
      <c r="GKT57" s="18"/>
      <c r="GKU57" s="18"/>
      <c r="GKV57" s="18"/>
      <c r="GKW57" s="18"/>
      <c r="GKX57" s="18"/>
      <c r="GKY57" s="18"/>
      <c r="GKZ57" s="18"/>
      <c r="GLA57" s="18"/>
      <c r="GLB57" s="18"/>
      <c r="GLC57" s="18"/>
      <c r="GLD57" s="18"/>
      <c r="GLE57" s="18"/>
      <c r="GLF57" s="18"/>
      <c r="GLG57" s="18"/>
      <c r="GLH57" s="18"/>
      <c r="GLI57" s="18"/>
      <c r="GLJ57" s="18"/>
      <c r="GLK57" s="18"/>
      <c r="GLL57" s="18"/>
      <c r="GLM57" s="18"/>
      <c r="GLN57" s="18"/>
      <c r="GLO57" s="18"/>
      <c r="GLP57" s="18"/>
      <c r="GLQ57" s="18"/>
      <c r="GLR57" s="18"/>
      <c r="GLS57" s="18"/>
      <c r="GLT57" s="18"/>
      <c r="GLU57" s="18"/>
      <c r="GLV57" s="18"/>
      <c r="GLW57" s="18"/>
      <c r="GLX57" s="18"/>
      <c r="GLY57" s="18"/>
      <c r="GLZ57" s="18"/>
      <c r="GMA57" s="18"/>
      <c r="GMB57" s="18"/>
      <c r="GMC57" s="18"/>
      <c r="GMD57" s="18"/>
      <c r="GME57" s="18"/>
      <c r="GMF57" s="18"/>
      <c r="GMG57" s="18"/>
      <c r="GMH57" s="18"/>
      <c r="GMI57" s="18"/>
      <c r="GMJ57" s="18"/>
      <c r="GMK57" s="18"/>
      <c r="GML57" s="18"/>
      <c r="GMM57" s="18"/>
      <c r="GMN57" s="18"/>
      <c r="GMO57" s="18"/>
      <c r="GMP57" s="18"/>
      <c r="GMQ57" s="18"/>
      <c r="GMR57" s="18"/>
      <c r="GMS57" s="18"/>
      <c r="GMT57" s="18"/>
      <c r="GMU57" s="18"/>
      <c r="GMV57" s="18"/>
      <c r="GMW57" s="18"/>
      <c r="GMX57" s="18"/>
      <c r="GMY57" s="18"/>
      <c r="GMZ57" s="18"/>
      <c r="GNA57" s="18"/>
      <c r="GNB57" s="18"/>
      <c r="GNC57" s="18"/>
      <c r="GND57" s="18"/>
      <c r="GNE57" s="18"/>
      <c r="GNF57" s="18"/>
      <c r="GNG57" s="18"/>
      <c r="GNH57" s="18"/>
      <c r="GNI57" s="18"/>
      <c r="GNJ57" s="18"/>
      <c r="GNK57" s="18"/>
      <c r="GNL57" s="18"/>
      <c r="GNM57" s="18"/>
      <c r="GNN57" s="18"/>
      <c r="GNO57" s="18"/>
      <c r="GNP57" s="18"/>
      <c r="GNQ57" s="18"/>
      <c r="GNR57" s="18"/>
      <c r="GNS57" s="18"/>
      <c r="GNT57" s="18"/>
      <c r="GNU57" s="18"/>
      <c r="GNV57" s="18"/>
      <c r="GNW57" s="18"/>
      <c r="GNX57" s="18"/>
      <c r="GNY57" s="18"/>
      <c r="GNZ57" s="18"/>
      <c r="GOA57" s="18"/>
      <c r="GOB57" s="18"/>
      <c r="GOC57" s="18"/>
      <c r="GOD57" s="18"/>
      <c r="GOE57" s="18"/>
      <c r="GOF57" s="18"/>
      <c r="GOG57" s="18"/>
      <c r="GOH57" s="18"/>
      <c r="GOI57" s="18"/>
      <c r="GOJ57" s="18"/>
      <c r="GOK57" s="18"/>
      <c r="GOL57" s="18"/>
      <c r="GOM57" s="18"/>
      <c r="GON57" s="18"/>
      <c r="GOO57" s="18"/>
      <c r="GOP57" s="18"/>
      <c r="GOQ57" s="18"/>
      <c r="GOR57" s="18"/>
      <c r="GOS57" s="18"/>
      <c r="GOT57" s="18"/>
      <c r="GOU57" s="18"/>
      <c r="GOV57" s="18"/>
      <c r="GOW57" s="18"/>
      <c r="GOX57" s="18"/>
      <c r="GOY57" s="18"/>
      <c r="GOZ57" s="18"/>
      <c r="GPA57" s="18"/>
      <c r="GPB57" s="18"/>
      <c r="GPC57" s="18"/>
      <c r="GPD57" s="18"/>
      <c r="GPE57" s="18"/>
      <c r="GPF57" s="18"/>
      <c r="GPG57" s="18"/>
      <c r="GPH57" s="18"/>
      <c r="GPI57" s="18"/>
      <c r="GPJ57" s="18"/>
      <c r="GPK57" s="18"/>
      <c r="GPL57" s="18"/>
      <c r="GPM57" s="18"/>
      <c r="GPN57" s="18"/>
      <c r="GPO57" s="18"/>
      <c r="GPP57" s="18"/>
      <c r="GPQ57" s="18"/>
      <c r="GPR57" s="18"/>
      <c r="GPS57" s="18"/>
      <c r="GPT57" s="18"/>
      <c r="GPU57" s="18"/>
      <c r="GPV57" s="18"/>
      <c r="GPW57" s="18"/>
      <c r="GPX57" s="18"/>
      <c r="GPY57" s="18"/>
      <c r="GPZ57" s="18"/>
      <c r="GQA57" s="18"/>
      <c r="GQB57" s="18"/>
      <c r="GQC57" s="18"/>
      <c r="GQD57" s="18"/>
      <c r="GQE57" s="18"/>
      <c r="GQF57" s="18"/>
      <c r="GQG57" s="18"/>
      <c r="GQH57" s="18"/>
      <c r="GQI57" s="18"/>
      <c r="GQJ57" s="18"/>
      <c r="GQK57" s="18"/>
      <c r="GQL57" s="18"/>
      <c r="GQM57" s="18"/>
      <c r="GQN57" s="18"/>
      <c r="GQO57" s="18"/>
      <c r="GQP57" s="18"/>
      <c r="GQQ57" s="18"/>
      <c r="GQR57" s="18"/>
      <c r="GQS57" s="18"/>
      <c r="GQT57" s="18"/>
      <c r="GQU57" s="18"/>
      <c r="GQV57" s="18"/>
      <c r="GQW57" s="18"/>
      <c r="GQX57" s="18"/>
      <c r="GQY57" s="18"/>
      <c r="GQZ57" s="18"/>
      <c r="GRA57" s="18"/>
      <c r="GRB57" s="18"/>
      <c r="GRC57" s="18"/>
      <c r="GRD57" s="18"/>
      <c r="GRE57" s="18"/>
      <c r="GRF57" s="18"/>
      <c r="GRG57" s="18"/>
      <c r="GRH57" s="18"/>
      <c r="GRI57" s="18"/>
      <c r="GRJ57" s="18"/>
      <c r="GRK57" s="18"/>
      <c r="GRL57" s="18"/>
      <c r="GRM57" s="18"/>
      <c r="GRN57" s="18"/>
      <c r="GRO57" s="18"/>
      <c r="GRP57" s="18"/>
      <c r="GRQ57" s="18"/>
      <c r="GRR57" s="18"/>
      <c r="GRS57" s="18"/>
      <c r="GRT57" s="18"/>
      <c r="GRU57" s="18"/>
      <c r="GRV57" s="18"/>
      <c r="GRW57" s="18"/>
      <c r="GRX57" s="18"/>
      <c r="GRY57" s="18"/>
      <c r="GRZ57" s="18"/>
      <c r="GSA57" s="18"/>
      <c r="GSB57" s="18"/>
      <c r="GSC57" s="18"/>
      <c r="GSD57" s="18"/>
      <c r="GSE57" s="18"/>
      <c r="GSF57" s="18"/>
      <c r="GSG57" s="18"/>
      <c r="GSH57" s="18"/>
      <c r="GSI57" s="18"/>
      <c r="GSJ57" s="18"/>
      <c r="GSK57" s="18"/>
      <c r="GSL57" s="18"/>
      <c r="GSM57" s="18"/>
      <c r="GSN57" s="18"/>
      <c r="GSO57" s="18"/>
      <c r="GSP57" s="18"/>
      <c r="GSQ57" s="18"/>
      <c r="GSR57" s="18"/>
      <c r="GSS57" s="18"/>
      <c r="GST57" s="18"/>
      <c r="GSU57" s="18"/>
      <c r="GSV57" s="18"/>
      <c r="GSW57" s="18"/>
      <c r="GSX57" s="18"/>
      <c r="GSY57" s="18"/>
      <c r="GSZ57" s="18"/>
      <c r="GTA57" s="18"/>
      <c r="GTB57" s="18"/>
      <c r="GTC57" s="18"/>
      <c r="GTD57" s="18"/>
      <c r="GTE57" s="18"/>
      <c r="GTF57" s="18"/>
      <c r="GTG57" s="18"/>
      <c r="GTH57" s="18"/>
      <c r="GTI57" s="18"/>
      <c r="GTJ57" s="18"/>
      <c r="GTK57" s="18"/>
      <c r="GTL57" s="18"/>
      <c r="GTM57" s="18"/>
      <c r="GTN57" s="18"/>
      <c r="GTO57" s="18"/>
      <c r="GTP57" s="18"/>
      <c r="GTQ57" s="18"/>
      <c r="GTR57" s="18"/>
      <c r="GTS57" s="18"/>
      <c r="GTT57" s="18"/>
      <c r="GTU57" s="18"/>
      <c r="GTV57" s="18"/>
      <c r="GTW57" s="18"/>
      <c r="GTX57" s="18"/>
      <c r="GTY57" s="18"/>
      <c r="GTZ57" s="18"/>
      <c r="GUA57" s="18"/>
      <c r="GUB57" s="18"/>
      <c r="GUC57" s="18"/>
      <c r="GUD57" s="18"/>
      <c r="GUE57" s="18"/>
      <c r="GUF57" s="18"/>
      <c r="GUG57" s="18"/>
      <c r="GUH57" s="18"/>
      <c r="GUI57" s="18"/>
      <c r="GUJ57" s="18"/>
      <c r="GUK57" s="18"/>
      <c r="GUL57" s="18"/>
      <c r="GUM57" s="18"/>
      <c r="GUN57" s="18"/>
      <c r="GUO57" s="18"/>
      <c r="GUP57" s="18"/>
      <c r="GUQ57" s="18"/>
      <c r="GUR57" s="18"/>
      <c r="GUS57" s="18"/>
      <c r="GUT57" s="18"/>
      <c r="GUU57" s="18"/>
      <c r="GUV57" s="18"/>
      <c r="GUW57" s="18"/>
      <c r="GUX57" s="18"/>
      <c r="GUY57" s="18"/>
      <c r="GUZ57" s="18"/>
      <c r="GVA57" s="18"/>
      <c r="GVB57" s="18"/>
      <c r="GVC57" s="18"/>
      <c r="GVD57" s="18"/>
      <c r="GVE57" s="18"/>
      <c r="GVF57" s="18"/>
      <c r="GVG57" s="18"/>
      <c r="GVH57" s="18"/>
      <c r="GVI57" s="18"/>
      <c r="GVJ57" s="18"/>
      <c r="GVK57" s="18"/>
      <c r="GVL57" s="18"/>
      <c r="GVM57" s="18"/>
      <c r="GVN57" s="18"/>
      <c r="GVO57" s="18"/>
      <c r="GVP57" s="18"/>
      <c r="GVQ57" s="18"/>
      <c r="GVR57" s="18"/>
      <c r="GVS57" s="18"/>
      <c r="GVT57" s="18"/>
      <c r="GVU57" s="18"/>
      <c r="GVV57" s="18"/>
      <c r="GVW57" s="18"/>
      <c r="GVX57" s="18"/>
      <c r="GVY57" s="18"/>
      <c r="GVZ57" s="18"/>
      <c r="GWA57" s="18"/>
      <c r="GWB57" s="18"/>
      <c r="GWC57" s="18"/>
      <c r="GWD57" s="18"/>
      <c r="GWE57" s="18"/>
      <c r="GWF57" s="18"/>
      <c r="GWG57" s="18"/>
      <c r="GWH57" s="18"/>
      <c r="GWI57" s="18"/>
      <c r="GWJ57" s="18"/>
      <c r="GWK57" s="18"/>
      <c r="GWL57" s="18"/>
      <c r="GWM57" s="18"/>
      <c r="GWN57" s="18"/>
      <c r="GWO57" s="18"/>
      <c r="GWP57" s="18"/>
      <c r="GWQ57" s="18"/>
      <c r="GWR57" s="18"/>
      <c r="GWS57" s="18"/>
      <c r="GWT57" s="18"/>
      <c r="GWU57" s="18"/>
      <c r="GWV57" s="18"/>
      <c r="GWW57" s="18"/>
      <c r="GWX57" s="18"/>
      <c r="GWY57" s="18"/>
      <c r="GWZ57" s="18"/>
      <c r="GXA57" s="18"/>
      <c r="GXB57" s="18"/>
      <c r="GXC57" s="18"/>
      <c r="GXD57" s="18"/>
      <c r="GXE57" s="18"/>
      <c r="GXF57" s="18"/>
      <c r="GXG57" s="18"/>
      <c r="GXH57" s="18"/>
      <c r="GXI57" s="18"/>
      <c r="GXJ57" s="18"/>
      <c r="GXK57" s="18"/>
      <c r="GXL57" s="18"/>
      <c r="GXM57" s="18"/>
      <c r="GXN57" s="18"/>
      <c r="GXO57" s="18"/>
      <c r="GXP57" s="18"/>
      <c r="GXQ57" s="18"/>
      <c r="GXR57" s="18"/>
      <c r="GXS57" s="18"/>
      <c r="GXT57" s="18"/>
      <c r="GXU57" s="18"/>
      <c r="GXV57" s="18"/>
      <c r="GXW57" s="18"/>
      <c r="GXX57" s="18"/>
      <c r="GXY57" s="18"/>
      <c r="GXZ57" s="18"/>
      <c r="GYA57" s="18"/>
      <c r="GYB57" s="18"/>
      <c r="GYC57" s="18"/>
      <c r="GYD57" s="18"/>
      <c r="GYE57" s="18"/>
      <c r="GYF57" s="18"/>
      <c r="GYG57" s="18"/>
      <c r="GYH57" s="18"/>
      <c r="GYI57" s="18"/>
      <c r="GYJ57" s="18"/>
      <c r="GYK57" s="18"/>
      <c r="GYL57" s="18"/>
      <c r="GYM57" s="18"/>
      <c r="GYN57" s="18"/>
      <c r="GYO57" s="18"/>
      <c r="GYP57" s="18"/>
      <c r="GYQ57" s="18"/>
      <c r="GYR57" s="18"/>
      <c r="GYS57" s="18"/>
      <c r="GYT57" s="18"/>
      <c r="GYU57" s="18"/>
      <c r="GYV57" s="18"/>
      <c r="GYW57" s="18"/>
      <c r="GYX57" s="18"/>
      <c r="GYY57" s="18"/>
      <c r="GYZ57" s="18"/>
      <c r="GZA57" s="18"/>
      <c r="GZB57" s="18"/>
      <c r="GZC57" s="18"/>
      <c r="GZD57" s="18"/>
      <c r="GZE57" s="18"/>
      <c r="GZF57" s="18"/>
      <c r="GZG57" s="18"/>
      <c r="GZH57" s="18"/>
      <c r="GZI57" s="18"/>
      <c r="GZJ57" s="18"/>
      <c r="GZK57" s="18"/>
      <c r="GZL57" s="18"/>
      <c r="GZM57" s="18"/>
      <c r="GZN57" s="18"/>
      <c r="GZO57" s="18"/>
      <c r="GZP57" s="18"/>
      <c r="GZQ57" s="18"/>
      <c r="GZR57" s="18"/>
      <c r="GZS57" s="18"/>
      <c r="GZT57" s="18"/>
      <c r="GZU57" s="18"/>
      <c r="GZV57" s="18"/>
      <c r="GZW57" s="18"/>
      <c r="GZX57" s="18"/>
      <c r="GZY57" s="18"/>
      <c r="GZZ57" s="18"/>
      <c r="HAA57" s="18"/>
      <c r="HAB57" s="18"/>
      <c r="HAC57" s="18"/>
      <c r="HAD57" s="18"/>
      <c r="HAE57" s="18"/>
      <c r="HAF57" s="18"/>
      <c r="HAG57" s="18"/>
      <c r="HAH57" s="18"/>
      <c r="HAI57" s="18"/>
      <c r="HAJ57" s="18"/>
      <c r="HAK57" s="18"/>
      <c r="HAL57" s="18"/>
      <c r="HAM57" s="18"/>
      <c r="HAN57" s="18"/>
      <c r="HAO57" s="18"/>
      <c r="HAP57" s="18"/>
      <c r="HAQ57" s="18"/>
      <c r="HAR57" s="18"/>
      <c r="HAS57" s="18"/>
      <c r="HAT57" s="18"/>
      <c r="HAU57" s="18"/>
      <c r="HAV57" s="18"/>
      <c r="HAW57" s="18"/>
      <c r="HAX57" s="18"/>
      <c r="HAY57" s="18"/>
      <c r="HAZ57" s="18"/>
      <c r="HBA57" s="18"/>
      <c r="HBB57" s="18"/>
      <c r="HBC57" s="18"/>
      <c r="HBD57" s="18"/>
      <c r="HBE57" s="18"/>
      <c r="HBF57" s="18"/>
      <c r="HBG57" s="18"/>
      <c r="HBH57" s="18"/>
      <c r="HBI57" s="18"/>
      <c r="HBJ57" s="18"/>
      <c r="HBK57" s="18"/>
      <c r="HBL57" s="18"/>
      <c r="HBM57" s="18"/>
      <c r="HBN57" s="18"/>
      <c r="HBO57" s="18"/>
      <c r="HBP57" s="18"/>
      <c r="HBQ57" s="18"/>
      <c r="HBR57" s="18"/>
      <c r="HBS57" s="18"/>
      <c r="HBT57" s="18"/>
      <c r="HBU57" s="18"/>
      <c r="HBV57" s="18"/>
      <c r="HBW57" s="18"/>
      <c r="HBX57" s="18"/>
      <c r="HBY57" s="18"/>
      <c r="HBZ57" s="18"/>
      <c r="HCA57" s="18"/>
      <c r="HCB57" s="18"/>
      <c r="HCC57" s="18"/>
      <c r="HCD57" s="18"/>
      <c r="HCE57" s="18"/>
      <c r="HCF57" s="18"/>
      <c r="HCG57" s="18"/>
      <c r="HCH57" s="18"/>
      <c r="HCI57" s="18"/>
      <c r="HCJ57" s="18"/>
      <c r="HCK57" s="18"/>
      <c r="HCL57" s="18"/>
      <c r="HCM57" s="18"/>
      <c r="HCN57" s="18"/>
      <c r="HCO57" s="18"/>
      <c r="HCP57" s="18"/>
      <c r="HCQ57" s="18"/>
      <c r="HCR57" s="18"/>
      <c r="HCS57" s="18"/>
      <c r="HCT57" s="18"/>
      <c r="HCU57" s="18"/>
      <c r="HCV57" s="18"/>
      <c r="HCW57" s="18"/>
      <c r="HCX57" s="18"/>
      <c r="HCY57" s="18"/>
      <c r="HCZ57" s="18"/>
      <c r="HDA57" s="18"/>
      <c r="HDB57" s="18"/>
      <c r="HDC57" s="18"/>
      <c r="HDD57" s="18"/>
      <c r="HDE57" s="18"/>
      <c r="HDF57" s="18"/>
      <c r="HDG57" s="18"/>
      <c r="HDH57" s="18"/>
      <c r="HDI57" s="18"/>
      <c r="HDJ57" s="18"/>
      <c r="HDK57" s="18"/>
      <c r="HDL57" s="18"/>
      <c r="HDM57" s="18"/>
      <c r="HDN57" s="18"/>
      <c r="HDO57" s="18"/>
      <c r="HDP57" s="18"/>
      <c r="HDQ57" s="18"/>
      <c r="HDR57" s="18"/>
      <c r="HDS57" s="18"/>
      <c r="HDT57" s="18"/>
      <c r="HDU57" s="18"/>
      <c r="HDV57" s="18"/>
      <c r="HDW57" s="18"/>
      <c r="HDX57" s="18"/>
      <c r="HDY57" s="18"/>
      <c r="HDZ57" s="18"/>
      <c r="HEA57" s="18"/>
      <c r="HEB57" s="18"/>
      <c r="HEC57" s="18"/>
      <c r="HED57" s="18"/>
      <c r="HEE57" s="18"/>
      <c r="HEF57" s="18"/>
      <c r="HEG57" s="18"/>
      <c r="HEH57" s="18"/>
      <c r="HEI57" s="18"/>
      <c r="HEJ57" s="18"/>
      <c r="HEK57" s="18"/>
      <c r="HEL57" s="18"/>
      <c r="HEM57" s="18"/>
      <c r="HEN57" s="18"/>
      <c r="HEO57" s="18"/>
      <c r="HEP57" s="18"/>
      <c r="HEQ57" s="18"/>
      <c r="HER57" s="18"/>
      <c r="HES57" s="18"/>
      <c r="HET57" s="18"/>
      <c r="HEU57" s="18"/>
      <c r="HEV57" s="18"/>
      <c r="HEW57" s="18"/>
      <c r="HEX57" s="18"/>
      <c r="HEY57" s="18"/>
      <c r="HEZ57" s="18"/>
      <c r="HFA57" s="18"/>
      <c r="HFB57" s="18"/>
      <c r="HFC57" s="18"/>
      <c r="HFD57" s="18"/>
      <c r="HFE57" s="18"/>
      <c r="HFF57" s="18"/>
      <c r="HFG57" s="18"/>
      <c r="HFH57" s="18"/>
      <c r="HFI57" s="18"/>
      <c r="HFJ57" s="18"/>
      <c r="HFK57" s="18"/>
      <c r="HFL57" s="18"/>
      <c r="HFM57" s="18"/>
      <c r="HFN57" s="18"/>
      <c r="HFO57" s="18"/>
      <c r="HFP57" s="18"/>
      <c r="HFQ57" s="18"/>
      <c r="HFR57" s="18"/>
      <c r="HFS57" s="18"/>
      <c r="HFT57" s="18"/>
      <c r="HFU57" s="18"/>
      <c r="HFV57" s="18"/>
      <c r="HFW57" s="18"/>
      <c r="HFX57" s="18"/>
      <c r="HFY57" s="18"/>
      <c r="HFZ57" s="18"/>
      <c r="HGA57" s="18"/>
      <c r="HGB57" s="18"/>
      <c r="HGC57" s="18"/>
      <c r="HGD57" s="18"/>
      <c r="HGE57" s="18"/>
      <c r="HGF57" s="18"/>
      <c r="HGG57" s="18"/>
      <c r="HGH57" s="18"/>
      <c r="HGI57" s="18"/>
      <c r="HGJ57" s="18"/>
      <c r="HGK57" s="18"/>
      <c r="HGL57" s="18"/>
      <c r="HGM57" s="18"/>
      <c r="HGN57" s="18"/>
      <c r="HGO57" s="18"/>
      <c r="HGP57" s="18"/>
      <c r="HGQ57" s="18"/>
      <c r="HGR57" s="18"/>
      <c r="HGS57" s="18"/>
      <c r="HGT57" s="18"/>
      <c r="HGU57" s="18"/>
      <c r="HGV57" s="18"/>
      <c r="HGW57" s="18"/>
      <c r="HGX57" s="18"/>
      <c r="HGY57" s="18"/>
      <c r="HGZ57" s="18"/>
      <c r="HHA57" s="18"/>
      <c r="HHB57" s="18"/>
      <c r="HHC57" s="18"/>
      <c r="HHD57" s="18"/>
      <c r="HHE57" s="18"/>
      <c r="HHF57" s="18"/>
      <c r="HHG57" s="18"/>
      <c r="HHH57" s="18"/>
      <c r="HHI57" s="18"/>
      <c r="HHJ57" s="18"/>
      <c r="HHK57" s="18"/>
      <c r="HHL57" s="18"/>
      <c r="HHM57" s="18"/>
      <c r="HHN57" s="18"/>
      <c r="HHO57" s="18"/>
      <c r="HHP57" s="18"/>
      <c r="HHQ57" s="18"/>
      <c r="HHR57" s="18"/>
      <c r="HHS57" s="18"/>
      <c r="HHT57" s="18"/>
      <c r="HHU57" s="18"/>
      <c r="HHV57" s="18"/>
      <c r="HHW57" s="18"/>
      <c r="HHX57" s="18"/>
      <c r="HHY57" s="18"/>
      <c r="HHZ57" s="18"/>
      <c r="HIA57" s="18"/>
      <c r="HIB57" s="18"/>
      <c r="HIC57" s="18"/>
      <c r="HID57" s="18"/>
      <c r="HIE57" s="18"/>
      <c r="HIF57" s="18"/>
      <c r="HIG57" s="18"/>
      <c r="HIH57" s="18"/>
      <c r="HII57" s="18"/>
      <c r="HIJ57" s="18"/>
      <c r="HIK57" s="18"/>
      <c r="HIL57" s="18"/>
      <c r="HIM57" s="18"/>
      <c r="HIN57" s="18"/>
      <c r="HIO57" s="18"/>
      <c r="HIP57" s="18"/>
      <c r="HIQ57" s="18"/>
      <c r="HIR57" s="18"/>
      <c r="HIS57" s="18"/>
      <c r="HIT57" s="18"/>
      <c r="HIU57" s="18"/>
      <c r="HIV57" s="18"/>
      <c r="HIW57" s="18"/>
      <c r="HIX57" s="18"/>
      <c r="HIY57" s="18"/>
      <c r="HIZ57" s="18"/>
      <c r="HJA57" s="18"/>
      <c r="HJB57" s="18"/>
      <c r="HJC57" s="18"/>
      <c r="HJD57" s="18"/>
      <c r="HJE57" s="18"/>
      <c r="HJF57" s="18"/>
      <c r="HJG57" s="18"/>
      <c r="HJH57" s="18"/>
      <c r="HJI57" s="18"/>
      <c r="HJJ57" s="18"/>
      <c r="HJK57" s="18"/>
      <c r="HJL57" s="18"/>
      <c r="HJM57" s="18"/>
      <c r="HJN57" s="18"/>
      <c r="HJO57" s="18"/>
      <c r="HJP57" s="18"/>
      <c r="HJQ57" s="18"/>
      <c r="HJR57" s="18"/>
      <c r="HJS57" s="18"/>
      <c r="HJT57" s="18"/>
      <c r="HJU57" s="18"/>
      <c r="HJV57" s="18"/>
      <c r="HJW57" s="18"/>
      <c r="HJX57" s="18"/>
      <c r="HJY57" s="18"/>
      <c r="HJZ57" s="18"/>
      <c r="HKA57" s="18"/>
      <c r="HKB57" s="18"/>
      <c r="HKC57" s="18"/>
      <c r="HKD57" s="18"/>
      <c r="HKE57" s="18"/>
      <c r="HKF57" s="18"/>
      <c r="HKG57" s="18"/>
      <c r="HKH57" s="18"/>
      <c r="HKI57" s="18"/>
      <c r="HKJ57" s="18"/>
      <c r="HKK57" s="18"/>
      <c r="HKL57" s="18"/>
      <c r="HKM57" s="18"/>
      <c r="HKN57" s="18"/>
      <c r="HKO57" s="18"/>
      <c r="HKP57" s="18"/>
      <c r="HKQ57" s="18"/>
      <c r="HKR57" s="18"/>
      <c r="HKS57" s="18"/>
      <c r="HKT57" s="18"/>
      <c r="HKU57" s="18"/>
      <c r="HKV57" s="18"/>
      <c r="HKW57" s="18"/>
      <c r="HKX57" s="18"/>
      <c r="HKY57" s="18"/>
      <c r="HKZ57" s="18"/>
      <c r="HLA57" s="18"/>
      <c r="HLB57" s="18"/>
      <c r="HLC57" s="18"/>
      <c r="HLD57" s="18"/>
      <c r="HLE57" s="18"/>
      <c r="HLF57" s="18"/>
      <c r="HLG57" s="18"/>
      <c r="HLH57" s="18"/>
      <c r="HLI57" s="18"/>
      <c r="HLJ57" s="18"/>
      <c r="HLK57" s="18"/>
      <c r="HLL57" s="18"/>
      <c r="HLM57" s="18"/>
      <c r="HLN57" s="18"/>
      <c r="HLO57" s="18"/>
      <c r="HLP57" s="18"/>
      <c r="HLQ57" s="18"/>
      <c r="HLR57" s="18"/>
      <c r="HLS57" s="18"/>
      <c r="HLT57" s="18"/>
      <c r="HLU57" s="18"/>
      <c r="HLV57" s="18"/>
      <c r="HLW57" s="18"/>
      <c r="HLX57" s="18"/>
      <c r="HLY57" s="18"/>
      <c r="HLZ57" s="18"/>
      <c r="HMA57" s="18"/>
      <c r="HMB57" s="18"/>
      <c r="HMC57" s="18"/>
      <c r="HMD57" s="18"/>
      <c r="HME57" s="18"/>
      <c r="HMF57" s="18"/>
      <c r="HMG57" s="18"/>
      <c r="HMH57" s="18"/>
      <c r="HMI57" s="18"/>
      <c r="HMJ57" s="18"/>
      <c r="HMK57" s="18"/>
      <c r="HML57" s="18"/>
      <c r="HMM57" s="18"/>
      <c r="HMN57" s="18"/>
      <c r="HMO57" s="18"/>
      <c r="HMP57" s="18"/>
      <c r="HMQ57" s="18"/>
      <c r="HMR57" s="18"/>
      <c r="HMS57" s="18"/>
      <c r="HMT57" s="18"/>
      <c r="HMU57" s="18"/>
      <c r="HMV57" s="18"/>
      <c r="HMW57" s="18"/>
      <c r="HMX57" s="18"/>
      <c r="HMY57" s="18"/>
      <c r="HMZ57" s="18"/>
      <c r="HNA57" s="18"/>
      <c r="HNB57" s="18"/>
      <c r="HNC57" s="18"/>
      <c r="HND57" s="18"/>
      <c r="HNE57" s="18"/>
      <c r="HNF57" s="18"/>
      <c r="HNG57" s="18"/>
      <c r="HNH57" s="18"/>
      <c r="HNI57" s="18"/>
      <c r="HNJ57" s="18"/>
      <c r="HNK57" s="18"/>
      <c r="HNL57" s="18"/>
      <c r="HNM57" s="18"/>
      <c r="HNN57" s="18"/>
      <c r="HNO57" s="18"/>
      <c r="HNP57" s="18"/>
      <c r="HNQ57" s="18"/>
      <c r="HNR57" s="18"/>
      <c r="HNS57" s="18"/>
      <c r="HNT57" s="18"/>
      <c r="HNU57" s="18"/>
      <c r="HNV57" s="18"/>
      <c r="HNW57" s="18"/>
      <c r="HNX57" s="18"/>
      <c r="HNY57" s="18"/>
      <c r="HNZ57" s="18"/>
      <c r="HOA57" s="18"/>
      <c r="HOB57" s="18"/>
      <c r="HOC57" s="18"/>
      <c r="HOD57" s="18"/>
      <c r="HOE57" s="18"/>
      <c r="HOF57" s="18"/>
      <c r="HOG57" s="18"/>
      <c r="HOH57" s="18"/>
      <c r="HOI57" s="18"/>
      <c r="HOJ57" s="18"/>
      <c r="HOK57" s="18"/>
      <c r="HOL57" s="18"/>
      <c r="HOM57" s="18"/>
      <c r="HON57" s="18"/>
      <c r="HOO57" s="18"/>
      <c r="HOP57" s="18"/>
      <c r="HOQ57" s="18"/>
      <c r="HOR57" s="18"/>
      <c r="HOS57" s="18"/>
      <c r="HOT57" s="18"/>
      <c r="HOU57" s="18"/>
      <c r="HOV57" s="18"/>
      <c r="HOW57" s="18"/>
      <c r="HOX57" s="18"/>
      <c r="HOY57" s="18"/>
      <c r="HOZ57" s="18"/>
      <c r="HPA57" s="18"/>
      <c r="HPB57" s="18"/>
      <c r="HPC57" s="18"/>
      <c r="HPD57" s="18"/>
      <c r="HPE57" s="18"/>
      <c r="HPF57" s="18"/>
      <c r="HPG57" s="18"/>
      <c r="HPH57" s="18"/>
      <c r="HPI57" s="18"/>
      <c r="HPJ57" s="18"/>
      <c r="HPK57" s="18"/>
      <c r="HPL57" s="18"/>
      <c r="HPM57" s="18"/>
      <c r="HPN57" s="18"/>
      <c r="HPO57" s="18"/>
      <c r="HPP57" s="18"/>
      <c r="HPQ57" s="18"/>
      <c r="HPR57" s="18"/>
      <c r="HPS57" s="18"/>
      <c r="HPT57" s="18"/>
      <c r="HPU57" s="18"/>
      <c r="HPV57" s="18"/>
      <c r="HPW57" s="18"/>
      <c r="HPX57" s="18"/>
      <c r="HPY57" s="18"/>
      <c r="HPZ57" s="18"/>
      <c r="HQA57" s="18"/>
      <c r="HQB57" s="18"/>
      <c r="HQC57" s="18"/>
      <c r="HQD57" s="18"/>
      <c r="HQE57" s="18"/>
      <c r="HQF57" s="18"/>
      <c r="HQG57" s="18"/>
      <c r="HQH57" s="18"/>
      <c r="HQI57" s="18"/>
      <c r="HQJ57" s="18"/>
      <c r="HQK57" s="18"/>
      <c r="HQL57" s="18"/>
      <c r="HQM57" s="18"/>
      <c r="HQN57" s="18"/>
      <c r="HQO57" s="18"/>
      <c r="HQP57" s="18"/>
      <c r="HQQ57" s="18"/>
      <c r="HQR57" s="18"/>
      <c r="HQS57" s="18"/>
      <c r="HQT57" s="18"/>
      <c r="HQU57" s="18"/>
      <c r="HQV57" s="18"/>
      <c r="HQW57" s="18"/>
      <c r="HQX57" s="18"/>
      <c r="HQY57" s="18"/>
      <c r="HQZ57" s="18"/>
      <c r="HRA57" s="18"/>
      <c r="HRB57" s="18"/>
      <c r="HRC57" s="18"/>
      <c r="HRD57" s="18"/>
      <c r="HRE57" s="18"/>
      <c r="HRF57" s="18"/>
      <c r="HRG57" s="18"/>
      <c r="HRH57" s="18"/>
      <c r="HRI57" s="18"/>
      <c r="HRJ57" s="18"/>
      <c r="HRK57" s="18"/>
      <c r="HRL57" s="18"/>
      <c r="HRM57" s="18"/>
      <c r="HRN57" s="18"/>
      <c r="HRO57" s="18"/>
      <c r="HRP57" s="18"/>
      <c r="HRQ57" s="18"/>
      <c r="HRR57" s="18"/>
      <c r="HRS57" s="18"/>
      <c r="HRT57" s="18"/>
      <c r="HRU57" s="18"/>
      <c r="HRV57" s="18"/>
      <c r="HRW57" s="18"/>
      <c r="HRX57" s="18"/>
      <c r="HRY57" s="18"/>
      <c r="HRZ57" s="18"/>
      <c r="HSA57" s="18"/>
      <c r="HSB57" s="18"/>
      <c r="HSC57" s="18"/>
      <c r="HSD57" s="18"/>
      <c r="HSE57" s="18"/>
      <c r="HSF57" s="18"/>
      <c r="HSG57" s="18"/>
      <c r="HSH57" s="18"/>
      <c r="HSI57" s="18"/>
      <c r="HSJ57" s="18"/>
      <c r="HSK57" s="18"/>
      <c r="HSL57" s="18"/>
      <c r="HSM57" s="18"/>
      <c r="HSN57" s="18"/>
      <c r="HSO57" s="18"/>
      <c r="HSP57" s="18"/>
      <c r="HSQ57" s="18"/>
      <c r="HSR57" s="18"/>
      <c r="HSS57" s="18"/>
      <c r="HST57" s="18"/>
      <c r="HSU57" s="18"/>
      <c r="HSV57" s="18"/>
      <c r="HSW57" s="18"/>
      <c r="HSX57" s="18"/>
      <c r="HSY57" s="18"/>
      <c r="HSZ57" s="18"/>
      <c r="HTA57" s="18"/>
      <c r="HTB57" s="18"/>
      <c r="HTC57" s="18"/>
      <c r="HTD57" s="18"/>
      <c r="HTE57" s="18"/>
      <c r="HTF57" s="18"/>
      <c r="HTG57" s="18"/>
      <c r="HTH57" s="18"/>
      <c r="HTI57" s="18"/>
      <c r="HTJ57" s="18"/>
      <c r="HTK57" s="18"/>
      <c r="HTL57" s="18"/>
      <c r="HTM57" s="18"/>
      <c r="HTN57" s="18"/>
      <c r="HTO57" s="18"/>
      <c r="HTP57" s="18"/>
      <c r="HTQ57" s="18"/>
      <c r="HTR57" s="18"/>
      <c r="HTS57" s="18"/>
      <c r="HTT57" s="18"/>
      <c r="HTU57" s="18"/>
      <c r="HTV57" s="18"/>
      <c r="HTW57" s="18"/>
      <c r="HTX57" s="18"/>
      <c r="HTY57" s="18"/>
      <c r="HTZ57" s="18"/>
      <c r="HUA57" s="18"/>
      <c r="HUB57" s="18"/>
      <c r="HUC57" s="18"/>
      <c r="HUD57" s="18"/>
      <c r="HUE57" s="18"/>
      <c r="HUF57" s="18"/>
      <c r="HUG57" s="18"/>
      <c r="HUH57" s="18"/>
      <c r="HUI57" s="18"/>
      <c r="HUJ57" s="18"/>
      <c r="HUK57" s="18"/>
      <c r="HUL57" s="18"/>
      <c r="HUM57" s="18"/>
      <c r="HUN57" s="18"/>
      <c r="HUO57" s="18"/>
      <c r="HUP57" s="18"/>
      <c r="HUQ57" s="18"/>
      <c r="HUR57" s="18"/>
      <c r="HUS57" s="18"/>
      <c r="HUT57" s="18"/>
      <c r="HUU57" s="18"/>
      <c r="HUV57" s="18"/>
      <c r="HUW57" s="18"/>
      <c r="HUX57" s="18"/>
      <c r="HUY57" s="18"/>
      <c r="HUZ57" s="18"/>
      <c r="HVA57" s="18"/>
      <c r="HVB57" s="18"/>
      <c r="HVC57" s="18"/>
      <c r="HVD57" s="18"/>
      <c r="HVE57" s="18"/>
      <c r="HVF57" s="18"/>
      <c r="HVG57" s="18"/>
      <c r="HVH57" s="18"/>
      <c r="HVI57" s="18"/>
      <c r="HVJ57" s="18"/>
      <c r="HVK57" s="18"/>
      <c r="HVL57" s="18"/>
      <c r="HVM57" s="18"/>
      <c r="HVN57" s="18"/>
      <c r="HVO57" s="18"/>
      <c r="HVP57" s="18"/>
      <c r="HVQ57" s="18"/>
      <c r="HVR57" s="18"/>
      <c r="HVS57" s="18"/>
      <c r="HVT57" s="18"/>
      <c r="HVU57" s="18"/>
      <c r="HVV57" s="18"/>
      <c r="HVW57" s="18"/>
      <c r="HVX57" s="18"/>
      <c r="HVY57" s="18"/>
      <c r="HVZ57" s="18"/>
      <c r="HWA57" s="18"/>
      <c r="HWB57" s="18"/>
      <c r="HWC57" s="18"/>
      <c r="HWD57" s="18"/>
      <c r="HWE57" s="18"/>
      <c r="HWF57" s="18"/>
      <c r="HWG57" s="18"/>
      <c r="HWH57" s="18"/>
      <c r="HWI57" s="18"/>
      <c r="HWJ57" s="18"/>
      <c r="HWK57" s="18"/>
      <c r="HWL57" s="18"/>
      <c r="HWM57" s="18"/>
      <c r="HWN57" s="18"/>
      <c r="HWO57" s="18"/>
      <c r="HWP57" s="18"/>
      <c r="HWQ57" s="18"/>
      <c r="HWR57" s="18"/>
      <c r="HWS57" s="18"/>
      <c r="HWT57" s="18"/>
      <c r="HWU57" s="18"/>
      <c r="HWV57" s="18"/>
      <c r="HWW57" s="18"/>
      <c r="HWX57" s="18"/>
      <c r="HWY57" s="18"/>
      <c r="HWZ57" s="18"/>
      <c r="HXA57" s="18"/>
      <c r="HXB57" s="18"/>
      <c r="HXC57" s="18"/>
      <c r="HXD57" s="18"/>
      <c r="HXE57" s="18"/>
      <c r="HXF57" s="18"/>
      <c r="HXG57" s="18"/>
      <c r="HXH57" s="18"/>
      <c r="HXI57" s="18"/>
      <c r="HXJ57" s="18"/>
      <c r="HXK57" s="18"/>
      <c r="HXL57" s="18"/>
      <c r="HXM57" s="18"/>
      <c r="HXN57" s="18"/>
      <c r="HXO57" s="18"/>
      <c r="HXP57" s="18"/>
      <c r="HXQ57" s="18"/>
      <c r="HXR57" s="18"/>
      <c r="HXS57" s="18"/>
      <c r="HXT57" s="18"/>
      <c r="HXU57" s="18"/>
      <c r="HXV57" s="18"/>
      <c r="HXW57" s="18"/>
      <c r="HXX57" s="18"/>
      <c r="HXY57" s="18"/>
      <c r="HXZ57" s="18"/>
      <c r="HYA57" s="18"/>
      <c r="HYB57" s="18"/>
      <c r="HYC57" s="18"/>
      <c r="HYD57" s="18"/>
      <c r="HYE57" s="18"/>
      <c r="HYF57" s="18"/>
      <c r="HYG57" s="18"/>
      <c r="HYH57" s="18"/>
      <c r="HYI57" s="18"/>
      <c r="HYJ57" s="18"/>
      <c r="HYK57" s="18"/>
      <c r="HYL57" s="18"/>
      <c r="HYM57" s="18"/>
      <c r="HYN57" s="18"/>
      <c r="HYO57" s="18"/>
      <c r="HYP57" s="18"/>
      <c r="HYQ57" s="18"/>
      <c r="HYR57" s="18"/>
      <c r="HYS57" s="18"/>
      <c r="HYT57" s="18"/>
      <c r="HYU57" s="18"/>
      <c r="HYV57" s="18"/>
      <c r="HYW57" s="18"/>
      <c r="HYX57" s="18"/>
      <c r="HYY57" s="18"/>
      <c r="HYZ57" s="18"/>
      <c r="HZA57" s="18"/>
      <c r="HZB57" s="18"/>
      <c r="HZC57" s="18"/>
      <c r="HZD57" s="18"/>
      <c r="HZE57" s="18"/>
      <c r="HZF57" s="18"/>
      <c r="HZG57" s="18"/>
      <c r="HZH57" s="18"/>
      <c r="HZI57" s="18"/>
      <c r="HZJ57" s="18"/>
      <c r="HZK57" s="18"/>
      <c r="HZL57" s="18"/>
      <c r="HZM57" s="18"/>
      <c r="HZN57" s="18"/>
      <c r="HZO57" s="18"/>
      <c r="HZP57" s="18"/>
      <c r="HZQ57" s="18"/>
      <c r="HZR57" s="18"/>
      <c r="HZS57" s="18"/>
      <c r="HZT57" s="18"/>
      <c r="HZU57" s="18"/>
      <c r="HZV57" s="18"/>
      <c r="HZW57" s="18"/>
      <c r="HZX57" s="18"/>
      <c r="HZY57" s="18"/>
      <c r="HZZ57" s="18"/>
      <c r="IAA57" s="18"/>
      <c r="IAB57" s="18"/>
      <c r="IAC57" s="18"/>
      <c r="IAD57" s="18"/>
      <c r="IAE57" s="18"/>
      <c r="IAF57" s="18"/>
      <c r="IAG57" s="18"/>
      <c r="IAH57" s="18"/>
      <c r="IAI57" s="18"/>
      <c r="IAJ57" s="18"/>
      <c r="IAK57" s="18"/>
      <c r="IAL57" s="18"/>
      <c r="IAM57" s="18"/>
      <c r="IAN57" s="18"/>
      <c r="IAO57" s="18"/>
      <c r="IAP57" s="18"/>
      <c r="IAQ57" s="18"/>
      <c r="IAR57" s="18"/>
      <c r="IAS57" s="18"/>
      <c r="IAT57" s="18"/>
      <c r="IAU57" s="18"/>
      <c r="IAV57" s="18"/>
      <c r="IAW57" s="18"/>
      <c r="IAX57" s="18"/>
      <c r="IAY57" s="18"/>
      <c r="IAZ57" s="18"/>
      <c r="IBA57" s="18"/>
      <c r="IBB57" s="18"/>
      <c r="IBC57" s="18"/>
      <c r="IBD57" s="18"/>
      <c r="IBE57" s="18"/>
      <c r="IBF57" s="18"/>
      <c r="IBG57" s="18"/>
      <c r="IBH57" s="18"/>
      <c r="IBI57" s="18"/>
      <c r="IBJ57" s="18"/>
      <c r="IBK57" s="18"/>
      <c r="IBL57" s="18"/>
      <c r="IBM57" s="18"/>
      <c r="IBN57" s="18"/>
      <c r="IBO57" s="18"/>
      <c r="IBP57" s="18"/>
      <c r="IBQ57" s="18"/>
      <c r="IBR57" s="18"/>
      <c r="IBS57" s="18"/>
      <c r="IBT57" s="18"/>
      <c r="IBU57" s="18"/>
      <c r="IBV57" s="18"/>
      <c r="IBW57" s="18"/>
      <c r="IBX57" s="18"/>
      <c r="IBY57" s="18"/>
      <c r="IBZ57" s="18"/>
      <c r="ICA57" s="18"/>
      <c r="ICB57" s="18"/>
      <c r="ICC57" s="18"/>
      <c r="ICD57" s="18"/>
      <c r="ICE57" s="18"/>
      <c r="ICF57" s="18"/>
      <c r="ICG57" s="18"/>
      <c r="ICH57" s="18"/>
      <c r="ICI57" s="18"/>
      <c r="ICJ57" s="18"/>
      <c r="ICK57" s="18"/>
      <c r="ICL57" s="18"/>
      <c r="ICM57" s="18"/>
      <c r="ICN57" s="18"/>
      <c r="ICO57" s="18"/>
      <c r="ICP57" s="18"/>
      <c r="ICQ57" s="18"/>
      <c r="ICR57" s="18"/>
      <c r="ICS57" s="18"/>
      <c r="ICT57" s="18"/>
      <c r="ICU57" s="18"/>
      <c r="ICV57" s="18"/>
      <c r="ICW57" s="18"/>
      <c r="ICX57" s="18"/>
      <c r="ICY57" s="18"/>
      <c r="ICZ57" s="18"/>
      <c r="IDA57" s="18"/>
      <c r="IDB57" s="18"/>
      <c r="IDC57" s="18"/>
      <c r="IDD57" s="18"/>
      <c r="IDE57" s="18"/>
      <c r="IDF57" s="18"/>
      <c r="IDG57" s="18"/>
      <c r="IDH57" s="18"/>
      <c r="IDI57" s="18"/>
      <c r="IDJ57" s="18"/>
      <c r="IDK57" s="18"/>
      <c r="IDL57" s="18"/>
      <c r="IDM57" s="18"/>
      <c r="IDN57" s="18"/>
      <c r="IDO57" s="18"/>
      <c r="IDP57" s="18"/>
      <c r="IDQ57" s="18"/>
      <c r="IDR57" s="18"/>
      <c r="IDS57" s="18"/>
      <c r="IDT57" s="18"/>
      <c r="IDU57" s="18"/>
      <c r="IDV57" s="18"/>
      <c r="IDW57" s="18"/>
      <c r="IDX57" s="18"/>
      <c r="IDY57" s="18"/>
      <c r="IDZ57" s="18"/>
      <c r="IEA57" s="18"/>
      <c r="IEB57" s="18"/>
      <c r="IEC57" s="18"/>
      <c r="IED57" s="18"/>
      <c r="IEE57" s="18"/>
      <c r="IEF57" s="18"/>
      <c r="IEG57" s="18"/>
      <c r="IEH57" s="18"/>
      <c r="IEI57" s="18"/>
      <c r="IEJ57" s="18"/>
      <c r="IEK57" s="18"/>
      <c r="IEL57" s="18"/>
      <c r="IEM57" s="18"/>
      <c r="IEN57" s="18"/>
      <c r="IEO57" s="18"/>
      <c r="IEP57" s="18"/>
      <c r="IEQ57" s="18"/>
      <c r="IER57" s="18"/>
      <c r="IES57" s="18"/>
      <c r="IET57" s="18"/>
      <c r="IEU57" s="18"/>
      <c r="IEV57" s="18"/>
      <c r="IEW57" s="18"/>
      <c r="IEX57" s="18"/>
      <c r="IEY57" s="18"/>
      <c r="IEZ57" s="18"/>
      <c r="IFA57" s="18"/>
      <c r="IFB57" s="18"/>
      <c r="IFC57" s="18"/>
      <c r="IFD57" s="18"/>
      <c r="IFE57" s="18"/>
      <c r="IFF57" s="18"/>
      <c r="IFG57" s="18"/>
      <c r="IFH57" s="18"/>
      <c r="IFI57" s="18"/>
      <c r="IFJ57" s="18"/>
      <c r="IFK57" s="18"/>
      <c r="IFL57" s="18"/>
      <c r="IFM57" s="18"/>
      <c r="IFN57" s="18"/>
      <c r="IFO57" s="18"/>
      <c r="IFP57" s="18"/>
      <c r="IFQ57" s="18"/>
      <c r="IFR57" s="18"/>
      <c r="IFS57" s="18"/>
      <c r="IFT57" s="18"/>
      <c r="IFU57" s="18"/>
      <c r="IFV57" s="18"/>
      <c r="IFW57" s="18"/>
      <c r="IFX57" s="18"/>
      <c r="IFY57" s="18"/>
      <c r="IFZ57" s="18"/>
      <c r="IGA57" s="18"/>
      <c r="IGB57" s="18"/>
      <c r="IGC57" s="18"/>
      <c r="IGD57" s="18"/>
      <c r="IGE57" s="18"/>
      <c r="IGF57" s="18"/>
      <c r="IGG57" s="18"/>
      <c r="IGH57" s="18"/>
      <c r="IGI57" s="18"/>
      <c r="IGJ57" s="18"/>
      <c r="IGK57" s="18"/>
      <c r="IGL57" s="18"/>
      <c r="IGM57" s="18"/>
      <c r="IGN57" s="18"/>
      <c r="IGO57" s="18"/>
      <c r="IGP57" s="18"/>
      <c r="IGQ57" s="18"/>
      <c r="IGR57" s="18"/>
      <c r="IGS57" s="18"/>
      <c r="IGT57" s="18"/>
      <c r="IGU57" s="18"/>
      <c r="IGV57" s="18"/>
      <c r="IGW57" s="18"/>
      <c r="IGX57" s="18"/>
      <c r="IGY57" s="18"/>
      <c r="IGZ57" s="18"/>
      <c r="IHA57" s="18"/>
      <c r="IHB57" s="18"/>
      <c r="IHC57" s="18"/>
      <c r="IHD57" s="18"/>
      <c r="IHE57" s="18"/>
      <c r="IHF57" s="18"/>
      <c r="IHG57" s="18"/>
      <c r="IHH57" s="18"/>
      <c r="IHI57" s="18"/>
      <c r="IHJ57" s="18"/>
      <c r="IHK57" s="18"/>
      <c r="IHL57" s="18"/>
      <c r="IHM57" s="18"/>
      <c r="IHN57" s="18"/>
      <c r="IHO57" s="18"/>
      <c r="IHP57" s="18"/>
      <c r="IHQ57" s="18"/>
      <c r="IHR57" s="18"/>
      <c r="IHS57" s="18"/>
      <c r="IHT57" s="18"/>
      <c r="IHU57" s="18"/>
      <c r="IHV57" s="18"/>
      <c r="IHW57" s="18"/>
      <c r="IHX57" s="18"/>
      <c r="IHY57" s="18"/>
      <c r="IHZ57" s="18"/>
      <c r="IIA57" s="18"/>
      <c r="IIB57" s="18"/>
      <c r="IIC57" s="18"/>
      <c r="IID57" s="18"/>
      <c r="IIE57" s="18"/>
      <c r="IIF57" s="18"/>
      <c r="IIG57" s="18"/>
      <c r="IIH57" s="18"/>
      <c r="III57" s="18"/>
      <c r="IIJ57" s="18"/>
      <c r="IIK57" s="18"/>
      <c r="IIL57" s="18"/>
      <c r="IIM57" s="18"/>
      <c r="IIN57" s="18"/>
      <c r="IIO57" s="18"/>
      <c r="IIP57" s="18"/>
      <c r="IIQ57" s="18"/>
      <c r="IIR57" s="18"/>
      <c r="IIS57" s="18"/>
      <c r="IIT57" s="18"/>
      <c r="IIU57" s="18"/>
      <c r="IIV57" s="18"/>
      <c r="IIW57" s="18"/>
      <c r="IIX57" s="18"/>
      <c r="IIY57" s="18"/>
      <c r="IIZ57" s="18"/>
      <c r="IJA57" s="18"/>
      <c r="IJB57" s="18"/>
      <c r="IJC57" s="18"/>
      <c r="IJD57" s="18"/>
      <c r="IJE57" s="18"/>
      <c r="IJF57" s="18"/>
      <c r="IJG57" s="18"/>
      <c r="IJH57" s="18"/>
      <c r="IJI57" s="18"/>
      <c r="IJJ57" s="18"/>
      <c r="IJK57" s="18"/>
      <c r="IJL57" s="18"/>
      <c r="IJM57" s="18"/>
      <c r="IJN57" s="18"/>
      <c r="IJO57" s="18"/>
      <c r="IJP57" s="18"/>
      <c r="IJQ57" s="18"/>
      <c r="IJR57" s="18"/>
      <c r="IJS57" s="18"/>
      <c r="IJT57" s="18"/>
      <c r="IJU57" s="18"/>
      <c r="IJV57" s="18"/>
      <c r="IJW57" s="18"/>
      <c r="IJX57" s="18"/>
      <c r="IJY57" s="18"/>
      <c r="IJZ57" s="18"/>
      <c r="IKA57" s="18"/>
      <c r="IKB57" s="18"/>
      <c r="IKC57" s="18"/>
      <c r="IKD57" s="18"/>
      <c r="IKE57" s="18"/>
      <c r="IKF57" s="18"/>
      <c r="IKG57" s="18"/>
      <c r="IKH57" s="18"/>
      <c r="IKI57" s="18"/>
      <c r="IKJ57" s="18"/>
      <c r="IKK57" s="18"/>
      <c r="IKL57" s="18"/>
      <c r="IKM57" s="18"/>
      <c r="IKN57" s="18"/>
      <c r="IKO57" s="18"/>
      <c r="IKP57" s="18"/>
      <c r="IKQ57" s="18"/>
      <c r="IKR57" s="18"/>
      <c r="IKS57" s="18"/>
      <c r="IKT57" s="18"/>
      <c r="IKU57" s="18"/>
      <c r="IKV57" s="18"/>
      <c r="IKW57" s="18"/>
      <c r="IKX57" s="18"/>
      <c r="IKY57" s="18"/>
      <c r="IKZ57" s="18"/>
      <c r="ILA57" s="18"/>
      <c r="ILB57" s="18"/>
      <c r="ILC57" s="18"/>
      <c r="ILD57" s="18"/>
      <c r="ILE57" s="18"/>
      <c r="ILF57" s="18"/>
      <c r="ILG57" s="18"/>
      <c r="ILH57" s="18"/>
      <c r="ILI57" s="18"/>
      <c r="ILJ57" s="18"/>
      <c r="ILK57" s="18"/>
      <c r="ILL57" s="18"/>
      <c r="ILM57" s="18"/>
      <c r="ILN57" s="18"/>
      <c r="ILO57" s="18"/>
      <c r="ILP57" s="18"/>
      <c r="ILQ57" s="18"/>
      <c r="ILR57" s="18"/>
      <c r="ILS57" s="18"/>
      <c r="ILT57" s="18"/>
      <c r="ILU57" s="18"/>
      <c r="ILV57" s="18"/>
      <c r="ILW57" s="18"/>
      <c r="ILX57" s="18"/>
      <c r="ILY57" s="18"/>
      <c r="ILZ57" s="18"/>
      <c r="IMA57" s="18"/>
      <c r="IMB57" s="18"/>
      <c r="IMC57" s="18"/>
      <c r="IMD57" s="18"/>
      <c r="IME57" s="18"/>
      <c r="IMF57" s="18"/>
      <c r="IMG57" s="18"/>
      <c r="IMH57" s="18"/>
      <c r="IMI57" s="18"/>
      <c r="IMJ57" s="18"/>
      <c r="IMK57" s="18"/>
      <c r="IML57" s="18"/>
      <c r="IMM57" s="18"/>
      <c r="IMN57" s="18"/>
      <c r="IMO57" s="18"/>
      <c r="IMP57" s="18"/>
      <c r="IMQ57" s="18"/>
      <c r="IMR57" s="18"/>
      <c r="IMS57" s="18"/>
      <c r="IMT57" s="18"/>
      <c r="IMU57" s="18"/>
      <c r="IMV57" s="18"/>
      <c r="IMW57" s="18"/>
      <c r="IMX57" s="18"/>
      <c r="IMY57" s="18"/>
      <c r="IMZ57" s="18"/>
      <c r="INA57" s="18"/>
      <c r="INB57" s="18"/>
      <c r="INC57" s="18"/>
      <c r="IND57" s="18"/>
      <c r="INE57" s="18"/>
      <c r="INF57" s="18"/>
      <c r="ING57" s="18"/>
      <c r="INH57" s="18"/>
      <c r="INI57" s="18"/>
      <c r="INJ57" s="18"/>
      <c r="INK57" s="18"/>
      <c r="INL57" s="18"/>
      <c r="INM57" s="18"/>
      <c r="INN57" s="18"/>
      <c r="INO57" s="18"/>
      <c r="INP57" s="18"/>
      <c r="INQ57" s="18"/>
      <c r="INR57" s="18"/>
      <c r="INS57" s="18"/>
      <c r="INT57" s="18"/>
      <c r="INU57" s="18"/>
      <c r="INV57" s="18"/>
      <c r="INW57" s="18"/>
      <c r="INX57" s="18"/>
      <c r="INY57" s="18"/>
      <c r="INZ57" s="18"/>
      <c r="IOA57" s="18"/>
      <c r="IOB57" s="18"/>
      <c r="IOC57" s="18"/>
      <c r="IOD57" s="18"/>
      <c r="IOE57" s="18"/>
      <c r="IOF57" s="18"/>
      <c r="IOG57" s="18"/>
      <c r="IOH57" s="18"/>
      <c r="IOI57" s="18"/>
      <c r="IOJ57" s="18"/>
      <c r="IOK57" s="18"/>
      <c r="IOL57" s="18"/>
      <c r="IOM57" s="18"/>
      <c r="ION57" s="18"/>
      <c r="IOO57" s="18"/>
      <c r="IOP57" s="18"/>
      <c r="IOQ57" s="18"/>
      <c r="IOR57" s="18"/>
      <c r="IOS57" s="18"/>
      <c r="IOT57" s="18"/>
      <c r="IOU57" s="18"/>
      <c r="IOV57" s="18"/>
      <c r="IOW57" s="18"/>
      <c r="IOX57" s="18"/>
      <c r="IOY57" s="18"/>
      <c r="IOZ57" s="18"/>
      <c r="IPA57" s="18"/>
      <c r="IPB57" s="18"/>
      <c r="IPC57" s="18"/>
      <c r="IPD57" s="18"/>
      <c r="IPE57" s="18"/>
      <c r="IPF57" s="18"/>
      <c r="IPG57" s="18"/>
      <c r="IPH57" s="18"/>
      <c r="IPI57" s="18"/>
      <c r="IPJ57" s="18"/>
      <c r="IPK57" s="18"/>
      <c r="IPL57" s="18"/>
      <c r="IPM57" s="18"/>
      <c r="IPN57" s="18"/>
      <c r="IPO57" s="18"/>
      <c r="IPP57" s="18"/>
      <c r="IPQ57" s="18"/>
      <c r="IPR57" s="18"/>
      <c r="IPS57" s="18"/>
      <c r="IPT57" s="18"/>
      <c r="IPU57" s="18"/>
      <c r="IPV57" s="18"/>
      <c r="IPW57" s="18"/>
      <c r="IPX57" s="18"/>
      <c r="IPY57" s="18"/>
      <c r="IPZ57" s="18"/>
      <c r="IQA57" s="18"/>
      <c r="IQB57" s="18"/>
      <c r="IQC57" s="18"/>
      <c r="IQD57" s="18"/>
      <c r="IQE57" s="18"/>
      <c r="IQF57" s="18"/>
      <c r="IQG57" s="18"/>
      <c r="IQH57" s="18"/>
      <c r="IQI57" s="18"/>
      <c r="IQJ57" s="18"/>
      <c r="IQK57" s="18"/>
      <c r="IQL57" s="18"/>
      <c r="IQM57" s="18"/>
      <c r="IQN57" s="18"/>
      <c r="IQO57" s="18"/>
      <c r="IQP57" s="18"/>
      <c r="IQQ57" s="18"/>
      <c r="IQR57" s="18"/>
      <c r="IQS57" s="18"/>
      <c r="IQT57" s="18"/>
      <c r="IQU57" s="18"/>
      <c r="IQV57" s="18"/>
      <c r="IQW57" s="18"/>
      <c r="IQX57" s="18"/>
      <c r="IQY57" s="18"/>
      <c r="IQZ57" s="18"/>
      <c r="IRA57" s="18"/>
      <c r="IRB57" s="18"/>
      <c r="IRC57" s="18"/>
      <c r="IRD57" s="18"/>
      <c r="IRE57" s="18"/>
      <c r="IRF57" s="18"/>
      <c r="IRG57" s="18"/>
      <c r="IRH57" s="18"/>
      <c r="IRI57" s="18"/>
      <c r="IRJ57" s="18"/>
      <c r="IRK57" s="18"/>
      <c r="IRL57" s="18"/>
      <c r="IRM57" s="18"/>
      <c r="IRN57" s="18"/>
      <c r="IRO57" s="18"/>
      <c r="IRP57" s="18"/>
      <c r="IRQ57" s="18"/>
      <c r="IRR57" s="18"/>
      <c r="IRS57" s="18"/>
      <c r="IRT57" s="18"/>
      <c r="IRU57" s="18"/>
      <c r="IRV57" s="18"/>
      <c r="IRW57" s="18"/>
      <c r="IRX57" s="18"/>
      <c r="IRY57" s="18"/>
      <c r="IRZ57" s="18"/>
      <c r="ISA57" s="18"/>
      <c r="ISB57" s="18"/>
      <c r="ISC57" s="18"/>
      <c r="ISD57" s="18"/>
      <c r="ISE57" s="18"/>
      <c r="ISF57" s="18"/>
      <c r="ISG57" s="18"/>
      <c r="ISH57" s="18"/>
      <c r="ISI57" s="18"/>
      <c r="ISJ57" s="18"/>
      <c r="ISK57" s="18"/>
      <c r="ISL57" s="18"/>
      <c r="ISM57" s="18"/>
      <c r="ISN57" s="18"/>
      <c r="ISO57" s="18"/>
      <c r="ISP57" s="18"/>
      <c r="ISQ57" s="18"/>
      <c r="ISR57" s="18"/>
      <c r="ISS57" s="18"/>
      <c r="IST57" s="18"/>
      <c r="ISU57" s="18"/>
      <c r="ISV57" s="18"/>
      <c r="ISW57" s="18"/>
      <c r="ISX57" s="18"/>
      <c r="ISY57" s="18"/>
      <c r="ISZ57" s="18"/>
      <c r="ITA57" s="18"/>
      <c r="ITB57" s="18"/>
      <c r="ITC57" s="18"/>
      <c r="ITD57" s="18"/>
      <c r="ITE57" s="18"/>
      <c r="ITF57" s="18"/>
      <c r="ITG57" s="18"/>
      <c r="ITH57" s="18"/>
      <c r="ITI57" s="18"/>
      <c r="ITJ57" s="18"/>
      <c r="ITK57" s="18"/>
      <c r="ITL57" s="18"/>
      <c r="ITM57" s="18"/>
      <c r="ITN57" s="18"/>
      <c r="ITO57" s="18"/>
      <c r="ITP57" s="18"/>
      <c r="ITQ57" s="18"/>
      <c r="ITR57" s="18"/>
      <c r="ITS57" s="18"/>
      <c r="ITT57" s="18"/>
      <c r="ITU57" s="18"/>
      <c r="ITV57" s="18"/>
      <c r="ITW57" s="18"/>
      <c r="ITX57" s="18"/>
      <c r="ITY57" s="18"/>
      <c r="ITZ57" s="18"/>
      <c r="IUA57" s="18"/>
      <c r="IUB57" s="18"/>
      <c r="IUC57" s="18"/>
      <c r="IUD57" s="18"/>
      <c r="IUE57" s="18"/>
      <c r="IUF57" s="18"/>
      <c r="IUG57" s="18"/>
      <c r="IUH57" s="18"/>
      <c r="IUI57" s="18"/>
      <c r="IUJ57" s="18"/>
      <c r="IUK57" s="18"/>
      <c r="IUL57" s="18"/>
      <c r="IUM57" s="18"/>
      <c r="IUN57" s="18"/>
      <c r="IUO57" s="18"/>
      <c r="IUP57" s="18"/>
      <c r="IUQ57" s="18"/>
      <c r="IUR57" s="18"/>
      <c r="IUS57" s="18"/>
      <c r="IUT57" s="18"/>
      <c r="IUU57" s="18"/>
      <c r="IUV57" s="18"/>
      <c r="IUW57" s="18"/>
      <c r="IUX57" s="18"/>
      <c r="IUY57" s="18"/>
      <c r="IUZ57" s="18"/>
      <c r="IVA57" s="18"/>
      <c r="IVB57" s="18"/>
      <c r="IVC57" s="18"/>
      <c r="IVD57" s="18"/>
      <c r="IVE57" s="18"/>
      <c r="IVF57" s="18"/>
      <c r="IVG57" s="18"/>
      <c r="IVH57" s="18"/>
      <c r="IVI57" s="18"/>
      <c r="IVJ57" s="18"/>
      <c r="IVK57" s="18"/>
      <c r="IVL57" s="18"/>
      <c r="IVM57" s="18"/>
      <c r="IVN57" s="18"/>
      <c r="IVO57" s="18"/>
      <c r="IVP57" s="18"/>
      <c r="IVQ57" s="18"/>
      <c r="IVR57" s="18"/>
      <c r="IVS57" s="18"/>
      <c r="IVT57" s="18"/>
      <c r="IVU57" s="18"/>
      <c r="IVV57" s="18"/>
      <c r="IVW57" s="18"/>
      <c r="IVX57" s="18"/>
      <c r="IVY57" s="18"/>
      <c r="IVZ57" s="18"/>
      <c r="IWA57" s="18"/>
      <c r="IWB57" s="18"/>
      <c r="IWC57" s="18"/>
      <c r="IWD57" s="18"/>
      <c r="IWE57" s="18"/>
      <c r="IWF57" s="18"/>
      <c r="IWG57" s="18"/>
      <c r="IWH57" s="18"/>
      <c r="IWI57" s="18"/>
      <c r="IWJ57" s="18"/>
      <c r="IWK57" s="18"/>
      <c r="IWL57" s="18"/>
      <c r="IWM57" s="18"/>
      <c r="IWN57" s="18"/>
      <c r="IWO57" s="18"/>
      <c r="IWP57" s="18"/>
      <c r="IWQ57" s="18"/>
      <c r="IWR57" s="18"/>
      <c r="IWS57" s="18"/>
      <c r="IWT57" s="18"/>
      <c r="IWU57" s="18"/>
      <c r="IWV57" s="18"/>
      <c r="IWW57" s="18"/>
      <c r="IWX57" s="18"/>
      <c r="IWY57" s="18"/>
      <c r="IWZ57" s="18"/>
      <c r="IXA57" s="18"/>
      <c r="IXB57" s="18"/>
      <c r="IXC57" s="18"/>
      <c r="IXD57" s="18"/>
      <c r="IXE57" s="18"/>
      <c r="IXF57" s="18"/>
      <c r="IXG57" s="18"/>
      <c r="IXH57" s="18"/>
      <c r="IXI57" s="18"/>
      <c r="IXJ57" s="18"/>
      <c r="IXK57" s="18"/>
      <c r="IXL57" s="18"/>
      <c r="IXM57" s="18"/>
      <c r="IXN57" s="18"/>
      <c r="IXO57" s="18"/>
      <c r="IXP57" s="18"/>
      <c r="IXQ57" s="18"/>
      <c r="IXR57" s="18"/>
      <c r="IXS57" s="18"/>
      <c r="IXT57" s="18"/>
      <c r="IXU57" s="18"/>
      <c r="IXV57" s="18"/>
      <c r="IXW57" s="18"/>
      <c r="IXX57" s="18"/>
      <c r="IXY57" s="18"/>
      <c r="IXZ57" s="18"/>
      <c r="IYA57" s="18"/>
      <c r="IYB57" s="18"/>
      <c r="IYC57" s="18"/>
      <c r="IYD57" s="18"/>
      <c r="IYE57" s="18"/>
      <c r="IYF57" s="18"/>
      <c r="IYG57" s="18"/>
      <c r="IYH57" s="18"/>
      <c r="IYI57" s="18"/>
      <c r="IYJ57" s="18"/>
      <c r="IYK57" s="18"/>
      <c r="IYL57" s="18"/>
      <c r="IYM57" s="18"/>
      <c r="IYN57" s="18"/>
      <c r="IYO57" s="18"/>
      <c r="IYP57" s="18"/>
      <c r="IYQ57" s="18"/>
      <c r="IYR57" s="18"/>
      <c r="IYS57" s="18"/>
      <c r="IYT57" s="18"/>
      <c r="IYU57" s="18"/>
      <c r="IYV57" s="18"/>
      <c r="IYW57" s="18"/>
      <c r="IYX57" s="18"/>
      <c r="IYY57" s="18"/>
      <c r="IYZ57" s="18"/>
      <c r="IZA57" s="18"/>
      <c r="IZB57" s="18"/>
      <c r="IZC57" s="18"/>
      <c r="IZD57" s="18"/>
      <c r="IZE57" s="18"/>
      <c r="IZF57" s="18"/>
      <c r="IZG57" s="18"/>
      <c r="IZH57" s="18"/>
      <c r="IZI57" s="18"/>
      <c r="IZJ57" s="18"/>
      <c r="IZK57" s="18"/>
      <c r="IZL57" s="18"/>
      <c r="IZM57" s="18"/>
      <c r="IZN57" s="18"/>
      <c r="IZO57" s="18"/>
      <c r="IZP57" s="18"/>
      <c r="IZQ57" s="18"/>
      <c r="IZR57" s="18"/>
      <c r="IZS57" s="18"/>
      <c r="IZT57" s="18"/>
      <c r="IZU57" s="18"/>
      <c r="IZV57" s="18"/>
      <c r="IZW57" s="18"/>
      <c r="IZX57" s="18"/>
      <c r="IZY57" s="18"/>
      <c r="IZZ57" s="18"/>
      <c r="JAA57" s="18"/>
      <c r="JAB57" s="18"/>
      <c r="JAC57" s="18"/>
      <c r="JAD57" s="18"/>
      <c r="JAE57" s="18"/>
      <c r="JAF57" s="18"/>
      <c r="JAG57" s="18"/>
      <c r="JAH57" s="18"/>
      <c r="JAI57" s="18"/>
      <c r="JAJ57" s="18"/>
      <c r="JAK57" s="18"/>
      <c r="JAL57" s="18"/>
      <c r="JAM57" s="18"/>
      <c r="JAN57" s="18"/>
      <c r="JAO57" s="18"/>
      <c r="JAP57" s="18"/>
      <c r="JAQ57" s="18"/>
      <c r="JAR57" s="18"/>
      <c r="JAS57" s="18"/>
      <c r="JAT57" s="18"/>
      <c r="JAU57" s="18"/>
      <c r="JAV57" s="18"/>
      <c r="JAW57" s="18"/>
      <c r="JAX57" s="18"/>
      <c r="JAY57" s="18"/>
      <c r="JAZ57" s="18"/>
      <c r="JBA57" s="18"/>
      <c r="JBB57" s="18"/>
      <c r="JBC57" s="18"/>
      <c r="JBD57" s="18"/>
      <c r="JBE57" s="18"/>
      <c r="JBF57" s="18"/>
      <c r="JBG57" s="18"/>
      <c r="JBH57" s="18"/>
      <c r="JBI57" s="18"/>
      <c r="JBJ57" s="18"/>
      <c r="JBK57" s="18"/>
      <c r="JBL57" s="18"/>
      <c r="JBM57" s="18"/>
      <c r="JBN57" s="18"/>
      <c r="JBO57" s="18"/>
      <c r="JBP57" s="18"/>
      <c r="JBQ57" s="18"/>
      <c r="JBR57" s="18"/>
      <c r="JBS57" s="18"/>
      <c r="JBT57" s="18"/>
      <c r="JBU57" s="18"/>
      <c r="JBV57" s="18"/>
      <c r="JBW57" s="18"/>
      <c r="JBX57" s="18"/>
      <c r="JBY57" s="18"/>
      <c r="JBZ57" s="18"/>
      <c r="JCA57" s="18"/>
      <c r="JCB57" s="18"/>
      <c r="JCC57" s="18"/>
      <c r="JCD57" s="18"/>
      <c r="JCE57" s="18"/>
      <c r="JCF57" s="18"/>
      <c r="JCG57" s="18"/>
      <c r="JCH57" s="18"/>
      <c r="JCI57" s="18"/>
      <c r="JCJ57" s="18"/>
      <c r="JCK57" s="18"/>
      <c r="JCL57" s="18"/>
      <c r="JCM57" s="18"/>
      <c r="JCN57" s="18"/>
      <c r="JCO57" s="18"/>
      <c r="JCP57" s="18"/>
      <c r="JCQ57" s="18"/>
      <c r="JCR57" s="18"/>
      <c r="JCS57" s="18"/>
      <c r="JCT57" s="18"/>
      <c r="JCU57" s="18"/>
      <c r="JCV57" s="18"/>
      <c r="JCW57" s="18"/>
      <c r="JCX57" s="18"/>
      <c r="JCY57" s="18"/>
      <c r="JCZ57" s="18"/>
      <c r="JDA57" s="18"/>
      <c r="JDB57" s="18"/>
      <c r="JDC57" s="18"/>
      <c r="JDD57" s="18"/>
      <c r="JDE57" s="18"/>
      <c r="JDF57" s="18"/>
      <c r="JDG57" s="18"/>
      <c r="JDH57" s="18"/>
      <c r="JDI57" s="18"/>
      <c r="JDJ57" s="18"/>
      <c r="JDK57" s="18"/>
      <c r="JDL57" s="18"/>
      <c r="JDM57" s="18"/>
      <c r="JDN57" s="18"/>
      <c r="JDO57" s="18"/>
      <c r="JDP57" s="18"/>
      <c r="JDQ57" s="18"/>
      <c r="JDR57" s="18"/>
      <c r="JDS57" s="18"/>
      <c r="JDT57" s="18"/>
      <c r="JDU57" s="18"/>
      <c r="JDV57" s="18"/>
      <c r="JDW57" s="18"/>
      <c r="JDX57" s="18"/>
      <c r="JDY57" s="18"/>
      <c r="JDZ57" s="18"/>
      <c r="JEA57" s="18"/>
      <c r="JEB57" s="18"/>
      <c r="JEC57" s="18"/>
      <c r="JED57" s="18"/>
      <c r="JEE57" s="18"/>
      <c r="JEF57" s="18"/>
      <c r="JEG57" s="18"/>
      <c r="JEH57" s="18"/>
      <c r="JEI57" s="18"/>
      <c r="JEJ57" s="18"/>
      <c r="JEK57" s="18"/>
      <c r="JEL57" s="18"/>
      <c r="JEM57" s="18"/>
      <c r="JEN57" s="18"/>
      <c r="JEO57" s="18"/>
      <c r="JEP57" s="18"/>
      <c r="JEQ57" s="18"/>
      <c r="JER57" s="18"/>
      <c r="JES57" s="18"/>
      <c r="JET57" s="18"/>
      <c r="JEU57" s="18"/>
      <c r="JEV57" s="18"/>
      <c r="JEW57" s="18"/>
      <c r="JEX57" s="18"/>
      <c r="JEY57" s="18"/>
      <c r="JEZ57" s="18"/>
      <c r="JFA57" s="18"/>
      <c r="JFB57" s="18"/>
      <c r="JFC57" s="18"/>
      <c r="JFD57" s="18"/>
      <c r="JFE57" s="18"/>
      <c r="JFF57" s="18"/>
      <c r="JFG57" s="18"/>
      <c r="JFH57" s="18"/>
      <c r="JFI57" s="18"/>
      <c r="JFJ57" s="18"/>
      <c r="JFK57" s="18"/>
      <c r="JFL57" s="18"/>
      <c r="JFM57" s="18"/>
      <c r="JFN57" s="18"/>
      <c r="JFO57" s="18"/>
      <c r="JFP57" s="18"/>
      <c r="JFQ57" s="18"/>
      <c r="JFR57" s="18"/>
      <c r="JFS57" s="18"/>
      <c r="JFT57" s="18"/>
      <c r="JFU57" s="18"/>
      <c r="JFV57" s="18"/>
      <c r="JFW57" s="18"/>
      <c r="JFX57" s="18"/>
      <c r="JFY57" s="18"/>
      <c r="JFZ57" s="18"/>
      <c r="JGA57" s="18"/>
      <c r="JGB57" s="18"/>
      <c r="JGC57" s="18"/>
      <c r="JGD57" s="18"/>
      <c r="JGE57" s="18"/>
      <c r="JGF57" s="18"/>
      <c r="JGG57" s="18"/>
      <c r="JGH57" s="18"/>
      <c r="JGI57" s="18"/>
      <c r="JGJ57" s="18"/>
      <c r="JGK57" s="18"/>
      <c r="JGL57" s="18"/>
      <c r="JGM57" s="18"/>
      <c r="JGN57" s="18"/>
      <c r="JGO57" s="18"/>
      <c r="JGP57" s="18"/>
      <c r="JGQ57" s="18"/>
      <c r="JGR57" s="18"/>
      <c r="JGS57" s="18"/>
      <c r="JGT57" s="18"/>
      <c r="JGU57" s="18"/>
      <c r="JGV57" s="18"/>
      <c r="JGW57" s="18"/>
      <c r="JGX57" s="18"/>
      <c r="JGY57" s="18"/>
      <c r="JGZ57" s="18"/>
      <c r="JHA57" s="18"/>
      <c r="JHB57" s="18"/>
      <c r="JHC57" s="18"/>
      <c r="JHD57" s="18"/>
      <c r="JHE57" s="18"/>
      <c r="JHF57" s="18"/>
      <c r="JHG57" s="18"/>
      <c r="JHH57" s="18"/>
      <c r="JHI57" s="18"/>
      <c r="JHJ57" s="18"/>
      <c r="JHK57" s="18"/>
      <c r="JHL57" s="18"/>
      <c r="JHM57" s="18"/>
      <c r="JHN57" s="18"/>
      <c r="JHO57" s="18"/>
      <c r="JHP57" s="18"/>
      <c r="JHQ57" s="18"/>
      <c r="JHR57" s="18"/>
      <c r="JHS57" s="18"/>
      <c r="JHT57" s="18"/>
      <c r="JHU57" s="18"/>
      <c r="JHV57" s="18"/>
      <c r="JHW57" s="18"/>
      <c r="JHX57" s="18"/>
      <c r="JHY57" s="18"/>
      <c r="JHZ57" s="18"/>
      <c r="JIA57" s="18"/>
      <c r="JIB57" s="18"/>
      <c r="JIC57" s="18"/>
      <c r="JID57" s="18"/>
      <c r="JIE57" s="18"/>
      <c r="JIF57" s="18"/>
      <c r="JIG57" s="18"/>
      <c r="JIH57" s="18"/>
      <c r="JII57" s="18"/>
      <c r="JIJ57" s="18"/>
      <c r="JIK57" s="18"/>
      <c r="JIL57" s="18"/>
      <c r="JIM57" s="18"/>
      <c r="JIN57" s="18"/>
      <c r="JIO57" s="18"/>
      <c r="JIP57" s="18"/>
      <c r="JIQ57" s="18"/>
      <c r="JIR57" s="18"/>
      <c r="JIS57" s="18"/>
      <c r="JIT57" s="18"/>
      <c r="JIU57" s="18"/>
      <c r="JIV57" s="18"/>
      <c r="JIW57" s="18"/>
      <c r="JIX57" s="18"/>
      <c r="JIY57" s="18"/>
      <c r="JIZ57" s="18"/>
      <c r="JJA57" s="18"/>
      <c r="JJB57" s="18"/>
      <c r="JJC57" s="18"/>
      <c r="JJD57" s="18"/>
      <c r="JJE57" s="18"/>
      <c r="JJF57" s="18"/>
      <c r="JJG57" s="18"/>
      <c r="JJH57" s="18"/>
      <c r="JJI57" s="18"/>
      <c r="JJJ57" s="18"/>
      <c r="JJK57" s="18"/>
      <c r="JJL57" s="18"/>
      <c r="JJM57" s="18"/>
      <c r="JJN57" s="18"/>
      <c r="JJO57" s="18"/>
      <c r="JJP57" s="18"/>
      <c r="JJQ57" s="18"/>
      <c r="JJR57" s="18"/>
      <c r="JJS57" s="18"/>
      <c r="JJT57" s="18"/>
      <c r="JJU57" s="18"/>
      <c r="JJV57" s="18"/>
      <c r="JJW57" s="18"/>
      <c r="JJX57" s="18"/>
      <c r="JJY57" s="18"/>
      <c r="JJZ57" s="18"/>
      <c r="JKA57" s="18"/>
      <c r="JKB57" s="18"/>
      <c r="JKC57" s="18"/>
      <c r="JKD57" s="18"/>
      <c r="JKE57" s="18"/>
      <c r="JKF57" s="18"/>
      <c r="JKG57" s="18"/>
      <c r="JKH57" s="18"/>
      <c r="JKI57" s="18"/>
      <c r="JKJ57" s="18"/>
      <c r="JKK57" s="18"/>
      <c r="JKL57" s="18"/>
      <c r="JKM57" s="18"/>
      <c r="JKN57" s="18"/>
      <c r="JKO57" s="18"/>
      <c r="JKP57" s="18"/>
      <c r="JKQ57" s="18"/>
      <c r="JKR57" s="18"/>
      <c r="JKS57" s="18"/>
      <c r="JKT57" s="18"/>
      <c r="JKU57" s="18"/>
      <c r="JKV57" s="18"/>
      <c r="JKW57" s="18"/>
      <c r="JKX57" s="18"/>
      <c r="JKY57" s="18"/>
      <c r="JKZ57" s="18"/>
      <c r="JLA57" s="18"/>
      <c r="JLB57" s="18"/>
      <c r="JLC57" s="18"/>
      <c r="JLD57" s="18"/>
      <c r="JLE57" s="18"/>
      <c r="JLF57" s="18"/>
      <c r="JLG57" s="18"/>
      <c r="JLH57" s="18"/>
      <c r="JLI57" s="18"/>
      <c r="JLJ57" s="18"/>
      <c r="JLK57" s="18"/>
      <c r="JLL57" s="18"/>
      <c r="JLM57" s="18"/>
      <c r="JLN57" s="18"/>
      <c r="JLO57" s="18"/>
      <c r="JLP57" s="18"/>
      <c r="JLQ57" s="18"/>
      <c r="JLR57" s="18"/>
      <c r="JLS57" s="18"/>
      <c r="JLT57" s="18"/>
      <c r="JLU57" s="18"/>
      <c r="JLV57" s="18"/>
      <c r="JLW57" s="18"/>
      <c r="JLX57" s="18"/>
      <c r="JLY57" s="18"/>
      <c r="JLZ57" s="18"/>
      <c r="JMA57" s="18"/>
      <c r="JMB57" s="18"/>
      <c r="JMC57" s="18"/>
      <c r="JMD57" s="18"/>
      <c r="JME57" s="18"/>
      <c r="JMF57" s="18"/>
      <c r="JMG57" s="18"/>
      <c r="JMH57" s="18"/>
      <c r="JMI57" s="18"/>
      <c r="JMJ57" s="18"/>
      <c r="JMK57" s="18"/>
      <c r="JML57" s="18"/>
      <c r="JMM57" s="18"/>
      <c r="JMN57" s="18"/>
      <c r="JMO57" s="18"/>
      <c r="JMP57" s="18"/>
      <c r="JMQ57" s="18"/>
      <c r="JMR57" s="18"/>
      <c r="JMS57" s="18"/>
      <c r="JMT57" s="18"/>
      <c r="JMU57" s="18"/>
      <c r="JMV57" s="18"/>
      <c r="JMW57" s="18"/>
      <c r="JMX57" s="18"/>
      <c r="JMY57" s="18"/>
      <c r="JMZ57" s="18"/>
      <c r="JNA57" s="18"/>
      <c r="JNB57" s="18"/>
      <c r="JNC57" s="18"/>
      <c r="JND57" s="18"/>
      <c r="JNE57" s="18"/>
      <c r="JNF57" s="18"/>
      <c r="JNG57" s="18"/>
      <c r="JNH57" s="18"/>
      <c r="JNI57" s="18"/>
      <c r="JNJ57" s="18"/>
      <c r="JNK57" s="18"/>
      <c r="JNL57" s="18"/>
      <c r="JNM57" s="18"/>
      <c r="JNN57" s="18"/>
      <c r="JNO57" s="18"/>
      <c r="JNP57" s="18"/>
      <c r="JNQ57" s="18"/>
      <c r="JNR57" s="18"/>
      <c r="JNS57" s="18"/>
      <c r="JNT57" s="18"/>
      <c r="JNU57" s="18"/>
      <c r="JNV57" s="18"/>
      <c r="JNW57" s="18"/>
      <c r="JNX57" s="18"/>
      <c r="JNY57" s="18"/>
      <c r="JNZ57" s="18"/>
      <c r="JOA57" s="18"/>
      <c r="JOB57" s="18"/>
      <c r="JOC57" s="18"/>
      <c r="JOD57" s="18"/>
      <c r="JOE57" s="18"/>
      <c r="JOF57" s="18"/>
      <c r="JOG57" s="18"/>
      <c r="JOH57" s="18"/>
      <c r="JOI57" s="18"/>
      <c r="JOJ57" s="18"/>
      <c r="JOK57" s="18"/>
      <c r="JOL57" s="18"/>
      <c r="JOM57" s="18"/>
      <c r="JON57" s="18"/>
      <c r="JOO57" s="18"/>
      <c r="JOP57" s="18"/>
      <c r="JOQ57" s="18"/>
      <c r="JOR57" s="18"/>
      <c r="JOS57" s="18"/>
      <c r="JOT57" s="18"/>
      <c r="JOU57" s="18"/>
      <c r="JOV57" s="18"/>
      <c r="JOW57" s="18"/>
      <c r="JOX57" s="18"/>
      <c r="JOY57" s="18"/>
      <c r="JOZ57" s="18"/>
      <c r="JPA57" s="18"/>
      <c r="JPB57" s="18"/>
      <c r="JPC57" s="18"/>
      <c r="JPD57" s="18"/>
      <c r="JPE57" s="18"/>
      <c r="JPF57" s="18"/>
      <c r="JPG57" s="18"/>
      <c r="JPH57" s="18"/>
      <c r="JPI57" s="18"/>
      <c r="JPJ57" s="18"/>
      <c r="JPK57" s="18"/>
      <c r="JPL57" s="18"/>
      <c r="JPM57" s="18"/>
      <c r="JPN57" s="18"/>
      <c r="JPO57" s="18"/>
      <c r="JPP57" s="18"/>
      <c r="JPQ57" s="18"/>
      <c r="JPR57" s="18"/>
      <c r="JPS57" s="18"/>
      <c r="JPT57" s="18"/>
      <c r="JPU57" s="18"/>
      <c r="JPV57" s="18"/>
      <c r="JPW57" s="18"/>
      <c r="JPX57" s="18"/>
      <c r="JPY57" s="18"/>
      <c r="JPZ57" s="18"/>
      <c r="JQA57" s="18"/>
      <c r="JQB57" s="18"/>
      <c r="JQC57" s="18"/>
      <c r="JQD57" s="18"/>
      <c r="JQE57" s="18"/>
      <c r="JQF57" s="18"/>
      <c r="JQG57" s="18"/>
      <c r="JQH57" s="18"/>
      <c r="JQI57" s="18"/>
      <c r="JQJ57" s="18"/>
      <c r="JQK57" s="18"/>
      <c r="JQL57" s="18"/>
      <c r="JQM57" s="18"/>
      <c r="JQN57" s="18"/>
      <c r="JQO57" s="18"/>
      <c r="JQP57" s="18"/>
      <c r="JQQ57" s="18"/>
      <c r="JQR57" s="18"/>
      <c r="JQS57" s="18"/>
      <c r="JQT57" s="18"/>
      <c r="JQU57" s="18"/>
      <c r="JQV57" s="18"/>
      <c r="JQW57" s="18"/>
      <c r="JQX57" s="18"/>
      <c r="JQY57" s="18"/>
      <c r="JQZ57" s="18"/>
      <c r="JRA57" s="18"/>
      <c r="JRB57" s="18"/>
      <c r="JRC57" s="18"/>
      <c r="JRD57" s="18"/>
      <c r="JRE57" s="18"/>
      <c r="JRF57" s="18"/>
      <c r="JRG57" s="18"/>
      <c r="JRH57" s="18"/>
      <c r="JRI57" s="18"/>
      <c r="JRJ57" s="18"/>
      <c r="JRK57" s="18"/>
      <c r="JRL57" s="18"/>
      <c r="JRM57" s="18"/>
      <c r="JRN57" s="18"/>
      <c r="JRO57" s="18"/>
      <c r="JRP57" s="18"/>
      <c r="JRQ57" s="18"/>
      <c r="JRR57" s="18"/>
      <c r="JRS57" s="18"/>
      <c r="JRT57" s="18"/>
      <c r="JRU57" s="18"/>
      <c r="JRV57" s="18"/>
      <c r="JRW57" s="18"/>
      <c r="JRX57" s="18"/>
      <c r="JRY57" s="18"/>
      <c r="JRZ57" s="18"/>
      <c r="JSA57" s="18"/>
      <c r="JSB57" s="18"/>
      <c r="JSC57" s="18"/>
      <c r="JSD57" s="18"/>
      <c r="JSE57" s="18"/>
      <c r="JSF57" s="18"/>
      <c r="JSG57" s="18"/>
      <c r="JSH57" s="18"/>
      <c r="JSI57" s="18"/>
      <c r="JSJ57" s="18"/>
      <c r="JSK57" s="18"/>
      <c r="JSL57" s="18"/>
      <c r="JSM57" s="18"/>
      <c r="JSN57" s="18"/>
      <c r="JSO57" s="18"/>
      <c r="JSP57" s="18"/>
      <c r="JSQ57" s="18"/>
      <c r="JSR57" s="18"/>
      <c r="JSS57" s="18"/>
      <c r="JST57" s="18"/>
      <c r="JSU57" s="18"/>
      <c r="JSV57" s="18"/>
      <c r="JSW57" s="18"/>
      <c r="JSX57" s="18"/>
      <c r="JSY57" s="18"/>
      <c r="JSZ57" s="18"/>
      <c r="JTA57" s="18"/>
      <c r="JTB57" s="18"/>
      <c r="JTC57" s="18"/>
      <c r="JTD57" s="18"/>
      <c r="JTE57" s="18"/>
      <c r="JTF57" s="18"/>
      <c r="JTG57" s="18"/>
      <c r="JTH57" s="18"/>
      <c r="JTI57" s="18"/>
      <c r="JTJ57" s="18"/>
      <c r="JTK57" s="18"/>
      <c r="JTL57" s="18"/>
      <c r="JTM57" s="18"/>
      <c r="JTN57" s="18"/>
      <c r="JTO57" s="18"/>
      <c r="JTP57" s="18"/>
      <c r="JTQ57" s="18"/>
      <c r="JTR57" s="18"/>
      <c r="JTS57" s="18"/>
      <c r="JTT57" s="18"/>
      <c r="JTU57" s="18"/>
      <c r="JTV57" s="18"/>
      <c r="JTW57" s="18"/>
      <c r="JTX57" s="18"/>
      <c r="JTY57" s="18"/>
      <c r="JTZ57" s="18"/>
      <c r="JUA57" s="18"/>
      <c r="JUB57" s="18"/>
      <c r="JUC57" s="18"/>
      <c r="JUD57" s="18"/>
      <c r="JUE57" s="18"/>
      <c r="JUF57" s="18"/>
      <c r="JUG57" s="18"/>
      <c r="JUH57" s="18"/>
      <c r="JUI57" s="18"/>
      <c r="JUJ57" s="18"/>
      <c r="JUK57" s="18"/>
      <c r="JUL57" s="18"/>
      <c r="JUM57" s="18"/>
      <c r="JUN57" s="18"/>
      <c r="JUO57" s="18"/>
      <c r="JUP57" s="18"/>
      <c r="JUQ57" s="18"/>
      <c r="JUR57" s="18"/>
      <c r="JUS57" s="18"/>
      <c r="JUT57" s="18"/>
      <c r="JUU57" s="18"/>
      <c r="JUV57" s="18"/>
      <c r="JUW57" s="18"/>
      <c r="JUX57" s="18"/>
      <c r="JUY57" s="18"/>
      <c r="JUZ57" s="18"/>
      <c r="JVA57" s="18"/>
      <c r="JVB57" s="18"/>
      <c r="JVC57" s="18"/>
      <c r="JVD57" s="18"/>
      <c r="JVE57" s="18"/>
      <c r="JVF57" s="18"/>
      <c r="JVG57" s="18"/>
      <c r="JVH57" s="18"/>
      <c r="JVI57" s="18"/>
      <c r="JVJ57" s="18"/>
      <c r="JVK57" s="18"/>
      <c r="JVL57" s="18"/>
      <c r="JVM57" s="18"/>
      <c r="JVN57" s="18"/>
      <c r="JVO57" s="18"/>
      <c r="JVP57" s="18"/>
      <c r="JVQ57" s="18"/>
      <c r="JVR57" s="18"/>
      <c r="JVS57" s="18"/>
      <c r="JVT57" s="18"/>
      <c r="JVU57" s="18"/>
      <c r="JVV57" s="18"/>
      <c r="JVW57" s="18"/>
      <c r="JVX57" s="18"/>
      <c r="JVY57" s="18"/>
      <c r="JVZ57" s="18"/>
      <c r="JWA57" s="18"/>
      <c r="JWB57" s="18"/>
      <c r="JWC57" s="18"/>
      <c r="JWD57" s="18"/>
      <c r="JWE57" s="18"/>
      <c r="JWF57" s="18"/>
      <c r="JWG57" s="18"/>
      <c r="JWH57" s="18"/>
      <c r="JWI57" s="18"/>
      <c r="JWJ57" s="18"/>
      <c r="JWK57" s="18"/>
      <c r="JWL57" s="18"/>
      <c r="JWM57" s="18"/>
      <c r="JWN57" s="18"/>
      <c r="JWO57" s="18"/>
      <c r="JWP57" s="18"/>
      <c r="JWQ57" s="18"/>
      <c r="JWR57" s="18"/>
      <c r="JWS57" s="18"/>
      <c r="JWT57" s="18"/>
      <c r="JWU57" s="18"/>
      <c r="JWV57" s="18"/>
      <c r="JWW57" s="18"/>
      <c r="JWX57" s="18"/>
      <c r="JWY57" s="18"/>
      <c r="JWZ57" s="18"/>
      <c r="JXA57" s="18"/>
      <c r="JXB57" s="18"/>
      <c r="JXC57" s="18"/>
      <c r="JXD57" s="18"/>
      <c r="JXE57" s="18"/>
      <c r="JXF57" s="18"/>
      <c r="JXG57" s="18"/>
      <c r="JXH57" s="18"/>
      <c r="JXI57" s="18"/>
      <c r="JXJ57" s="18"/>
      <c r="JXK57" s="18"/>
      <c r="JXL57" s="18"/>
      <c r="JXM57" s="18"/>
      <c r="JXN57" s="18"/>
      <c r="JXO57" s="18"/>
      <c r="JXP57" s="18"/>
      <c r="JXQ57" s="18"/>
      <c r="JXR57" s="18"/>
      <c r="JXS57" s="18"/>
      <c r="JXT57" s="18"/>
      <c r="JXU57" s="18"/>
      <c r="JXV57" s="18"/>
      <c r="JXW57" s="18"/>
      <c r="JXX57" s="18"/>
      <c r="JXY57" s="18"/>
      <c r="JXZ57" s="18"/>
      <c r="JYA57" s="18"/>
      <c r="JYB57" s="18"/>
      <c r="JYC57" s="18"/>
      <c r="JYD57" s="18"/>
      <c r="JYE57" s="18"/>
      <c r="JYF57" s="18"/>
      <c r="JYG57" s="18"/>
      <c r="JYH57" s="18"/>
      <c r="JYI57" s="18"/>
      <c r="JYJ57" s="18"/>
      <c r="JYK57" s="18"/>
      <c r="JYL57" s="18"/>
      <c r="JYM57" s="18"/>
      <c r="JYN57" s="18"/>
      <c r="JYO57" s="18"/>
      <c r="JYP57" s="18"/>
      <c r="JYQ57" s="18"/>
      <c r="JYR57" s="18"/>
      <c r="JYS57" s="18"/>
      <c r="JYT57" s="18"/>
      <c r="JYU57" s="18"/>
      <c r="JYV57" s="18"/>
      <c r="JYW57" s="18"/>
      <c r="JYX57" s="18"/>
      <c r="JYY57" s="18"/>
      <c r="JYZ57" s="18"/>
      <c r="JZA57" s="18"/>
      <c r="JZB57" s="18"/>
      <c r="JZC57" s="18"/>
      <c r="JZD57" s="18"/>
      <c r="JZE57" s="18"/>
      <c r="JZF57" s="18"/>
      <c r="JZG57" s="18"/>
      <c r="JZH57" s="18"/>
      <c r="JZI57" s="18"/>
      <c r="JZJ57" s="18"/>
      <c r="JZK57" s="18"/>
      <c r="JZL57" s="18"/>
      <c r="JZM57" s="18"/>
      <c r="JZN57" s="18"/>
      <c r="JZO57" s="18"/>
      <c r="JZP57" s="18"/>
      <c r="JZQ57" s="18"/>
      <c r="JZR57" s="18"/>
      <c r="JZS57" s="18"/>
      <c r="JZT57" s="18"/>
      <c r="JZU57" s="18"/>
      <c r="JZV57" s="18"/>
      <c r="JZW57" s="18"/>
      <c r="JZX57" s="18"/>
      <c r="JZY57" s="18"/>
      <c r="JZZ57" s="18"/>
      <c r="KAA57" s="18"/>
      <c r="KAB57" s="18"/>
      <c r="KAC57" s="18"/>
      <c r="KAD57" s="18"/>
      <c r="KAE57" s="18"/>
      <c r="KAF57" s="18"/>
      <c r="KAG57" s="18"/>
      <c r="KAH57" s="18"/>
      <c r="KAI57" s="18"/>
      <c r="KAJ57" s="18"/>
      <c r="KAK57" s="18"/>
      <c r="KAL57" s="18"/>
      <c r="KAM57" s="18"/>
      <c r="KAN57" s="18"/>
      <c r="KAO57" s="18"/>
      <c r="KAP57" s="18"/>
      <c r="KAQ57" s="18"/>
      <c r="KAR57" s="18"/>
      <c r="KAS57" s="18"/>
      <c r="KAT57" s="18"/>
      <c r="KAU57" s="18"/>
      <c r="KAV57" s="18"/>
      <c r="KAW57" s="18"/>
      <c r="KAX57" s="18"/>
      <c r="KAY57" s="18"/>
      <c r="KAZ57" s="18"/>
      <c r="KBA57" s="18"/>
      <c r="KBB57" s="18"/>
      <c r="KBC57" s="18"/>
      <c r="KBD57" s="18"/>
      <c r="KBE57" s="18"/>
      <c r="KBF57" s="18"/>
      <c r="KBG57" s="18"/>
      <c r="KBH57" s="18"/>
      <c r="KBI57" s="18"/>
      <c r="KBJ57" s="18"/>
      <c r="KBK57" s="18"/>
      <c r="KBL57" s="18"/>
      <c r="KBM57" s="18"/>
      <c r="KBN57" s="18"/>
      <c r="KBO57" s="18"/>
      <c r="KBP57" s="18"/>
      <c r="KBQ57" s="18"/>
      <c r="KBR57" s="18"/>
      <c r="KBS57" s="18"/>
      <c r="KBT57" s="18"/>
      <c r="KBU57" s="18"/>
      <c r="KBV57" s="18"/>
      <c r="KBW57" s="18"/>
      <c r="KBX57" s="18"/>
      <c r="KBY57" s="18"/>
      <c r="KBZ57" s="18"/>
      <c r="KCA57" s="18"/>
      <c r="KCB57" s="18"/>
      <c r="KCC57" s="18"/>
      <c r="KCD57" s="18"/>
      <c r="KCE57" s="18"/>
      <c r="KCF57" s="18"/>
      <c r="KCG57" s="18"/>
      <c r="KCH57" s="18"/>
      <c r="KCI57" s="18"/>
      <c r="KCJ57" s="18"/>
      <c r="KCK57" s="18"/>
      <c r="KCL57" s="18"/>
      <c r="KCM57" s="18"/>
      <c r="KCN57" s="18"/>
      <c r="KCO57" s="18"/>
      <c r="KCP57" s="18"/>
      <c r="KCQ57" s="18"/>
      <c r="KCR57" s="18"/>
      <c r="KCS57" s="18"/>
      <c r="KCT57" s="18"/>
      <c r="KCU57" s="18"/>
      <c r="KCV57" s="18"/>
      <c r="KCW57" s="18"/>
      <c r="KCX57" s="18"/>
      <c r="KCY57" s="18"/>
      <c r="KCZ57" s="18"/>
      <c r="KDA57" s="18"/>
      <c r="KDB57" s="18"/>
      <c r="KDC57" s="18"/>
      <c r="KDD57" s="18"/>
      <c r="KDE57" s="18"/>
      <c r="KDF57" s="18"/>
      <c r="KDG57" s="18"/>
      <c r="KDH57" s="18"/>
      <c r="KDI57" s="18"/>
      <c r="KDJ57" s="18"/>
      <c r="KDK57" s="18"/>
      <c r="KDL57" s="18"/>
      <c r="KDM57" s="18"/>
      <c r="KDN57" s="18"/>
      <c r="KDO57" s="18"/>
      <c r="KDP57" s="18"/>
      <c r="KDQ57" s="18"/>
      <c r="KDR57" s="18"/>
      <c r="KDS57" s="18"/>
      <c r="KDT57" s="18"/>
      <c r="KDU57" s="18"/>
      <c r="KDV57" s="18"/>
      <c r="KDW57" s="18"/>
      <c r="KDX57" s="18"/>
      <c r="KDY57" s="18"/>
      <c r="KDZ57" s="18"/>
      <c r="KEA57" s="18"/>
      <c r="KEB57" s="18"/>
      <c r="KEC57" s="18"/>
      <c r="KED57" s="18"/>
      <c r="KEE57" s="18"/>
      <c r="KEF57" s="18"/>
      <c r="KEG57" s="18"/>
      <c r="KEH57" s="18"/>
      <c r="KEI57" s="18"/>
      <c r="KEJ57" s="18"/>
      <c r="KEK57" s="18"/>
      <c r="KEL57" s="18"/>
      <c r="KEM57" s="18"/>
      <c r="KEN57" s="18"/>
      <c r="KEO57" s="18"/>
      <c r="KEP57" s="18"/>
      <c r="KEQ57" s="18"/>
      <c r="KER57" s="18"/>
      <c r="KES57" s="18"/>
      <c r="KET57" s="18"/>
      <c r="KEU57" s="18"/>
      <c r="KEV57" s="18"/>
      <c r="KEW57" s="18"/>
      <c r="KEX57" s="18"/>
      <c r="KEY57" s="18"/>
      <c r="KEZ57" s="18"/>
      <c r="KFA57" s="18"/>
      <c r="KFB57" s="18"/>
      <c r="KFC57" s="18"/>
      <c r="KFD57" s="18"/>
      <c r="KFE57" s="18"/>
      <c r="KFF57" s="18"/>
      <c r="KFG57" s="18"/>
      <c r="KFH57" s="18"/>
      <c r="KFI57" s="18"/>
      <c r="KFJ57" s="18"/>
      <c r="KFK57" s="18"/>
      <c r="KFL57" s="18"/>
      <c r="KFM57" s="18"/>
      <c r="KFN57" s="18"/>
      <c r="KFO57" s="18"/>
      <c r="KFP57" s="18"/>
      <c r="KFQ57" s="18"/>
      <c r="KFR57" s="18"/>
      <c r="KFS57" s="18"/>
      <c r="KFT57" s="18"/>
      <c r="KFU57" s="18"/>
      <c r="KFV57" s="18"/>
      <c r="KFW57" s="18"/>
      <c r="KFX57" s="18"/>
      <c r="KFY57" s="18"/>
      <c r="KFZ57" s="18"/>
      <c r="KGA57" s="18"/>
      <c r="KGB57" s="18"/>
      <c r="KGC57" s="18"/>
      <c r="KGD57" s="18"/>
      <c r="KGE57" s="18"/>
      <c r="KGF57" s="18"/>
      <c r="KGG57" s="18"/>
      <c r="KGH57" s="18"/>
      <c r="KGI57" s="18"/>
      <c r="KGJ57" s="18"/>
      <c r="KGK57" s="18"/>
      <c r="KGL57" s="18"/>
      <c r="KGM57" s="18"/>
      <c r="KGN57" s="18"/>
      <c r="KGO57" s="18"/>
      <c r="KGP57" s="18"/>
      <c r="KGQ57" s="18"/>
      <c r="KGR57" s="18"/>
      <c r="KGS57" s="18"/>
      <c r="KGT57" s="18"/>
      <c r="KGU57" s="18"/>
      <c r="KGV57" s="18"/>
      <c r="KGW57" s="18"/>
      <c r="KGX57" s="18"/>
      <c r="KGY57" s="18"/>
      <c r="KGZ57" s="18"/>
      <c r="KHA57" s="18"/>
      <c r="KHB57" s="18"/>
      <c r="KHC57" s="18"/>
      <c r="KHD57" s="18"/>
      <c r="KHE57" s="18"/>
      <c r="KHF57" s="18"/>
      <c r="KHG57" s="18"/>
      <c r="KHH57" s="18"/>
      <c r="KHI57" s="18"/>
      <c r="KHJ57" s="18"/>
      <c r="KHK57" s="18"/>
      <c r="KHL57" s="18"/>
      <c r="KHM57" s="18"/>
      <c r="KHN57" s="18"/>
      <c r="KHO57" s="18"/>
      <c r="KHP57" s="18"/>
      <c r="KHQ57" s="18"/>
      <c r="KHR57" s="18"/>
      <c r="KHS57" s="18"/>
      <c r="KHT57" s="18"/>
      <c r="KHU57" s="18"/>
      <c r="KHV57" s="18"/>
      <c r="KHW57" s="18"/>
      <c r="KHX57" s="18"/>
      <c r="KHY57" s="18"/>
      <c r="KHZ57" s="18"/>
      <c r="KIA57" s="18"/>
      <c r="KIB57" s="18"/>
      <c r="KIC57" s="18"/>
      <c r="KID57" s="18"/>
      <c r="KIE57" s="18"/>
      <c r="KIF57" s="18"/>
      <c r="KIG57" s="18"/>
      <c r="KIH57" s="18"/>
      <c r="KII57" s="18"/>
      <c r="KIJ57" s="18"/>
      <c r="KIK57" s="18"/>
      <c r="KIL57" s="18"/>
      <c r="KIM57" s="18"/>
      <c r="KIN57" s="18"/>
      <c r="KIO57" s="18"/>
      <c r="KIP57" s="18"/>
      <c r="KIQ57" s="18"/>
      <c r="KIR57" s="18"/>
      <c r="KIS57" s="18"/>
      <c r="KIT57" s="18"/>
      <c r="KIU57" s="18"/>
      <c r="KIV57" s="18"/>
      <c r="KIW57" s="18"/>
      <c r="KIX57" s="18"/>
      <c r="KIY57" s="18"/>
      <c r="KIZ57" s="18"/>
      <c r="KJA57" s="18"/>
      <c r="KJB57" s="18"/>
      <c r="KJC57" s="18"/>
      <c r="KJD57" s="18"/>
      <c r="KJE57" s="18"/>
      <c r="KJF57" s="18"/>
      <c r="KJG57" s="18"/>
      <c r="KJH57" s="18"/>
      <c r="KJI57" s="18"/>
      <c r="KJJ57" s="18"/>
      <c r="KJK57" s="18"/>
      <c r="KJL57" s="18"/>
      <c r="KJM57" s="18"/>
      <c r="KJN57" s="18"/>
      <c r="KJO57" s="18"/>
      <c r="KJP57" s="18"/>
      <c r="KJQ57" s="18"/>
      <c r="KJR57" s="18"/>
      <c r="KJS57" s="18"/>
      <c r="KJT57" s="18"/>
      <c r="KJU57" s="18"/>
      <c r="KJV57" s="18"/>
      <c r="KJW57" s="18"/>
      <c r="KJX57" s="18"/>
      <c r="KJY57" s="18"/>
      <c r="KJZ57" s="18"/>
      <c r="KKA57" s="18"/>
      <c r="KKB57" s="18"/>
      <c r="KKC57" s="18"/>
      <c r="KKD57" s="18"/>
      <c r="KKE57" s="18"/>
      <c r="KKF57" s="18"/>
      <c r="KKG57" s="18"/>
      <c r="KKH57" s="18"/>
      <c r="KKI57" s="18"/>
      <c r="KKJ57" s="18"/>
      <c r="KKK57" s="18"/>
      <c r="KKL57" s="18"/>
      <c r="KKM57" s="18"/>
      <c r="KKN57" s="18"/>
      <c r="KKO57" s="18"/>
      <c r="KKP57" s="18"/>
      <c r="KKQ57" s="18"/>
      <c r="KKR57" s="18"/>
      <c r="KKS57" s="18"/>
      <c r="KKT57" s="18"/>
      <c r="KKU57" s="18"/>
      <c r="KKV57" s="18"/>
      <c r="KKW57" s="18"/>
      <c r="KKX57" s="18"/>
      <c r="KKY57" s="18"/>
      <c r="KKZ57" s="18"/>
      <c r="KLA57" s="18"/>
      <c r="KLB57" s="18"/>
      <c r="KLC57" s="18"/>
      <c r="KLD57" s="18"/>
      <c r="KLE57" s="18"/>
      <c r="KLF57" s="18"/>
      <c r="KLG57" s="18"/>
      <c r="KLH57" s="18"/>
      <c r="KLI57" s="18"/>
      <c r="KLJ57" s="18"/>
      <c r="KLK57" s="18"/>
      <c r="KLL57" s="18"/>
      <c r="KLM57" s="18"/>
      <c r="KLN57" s="18"/>
      <c r="KLO57" s="18"/>
      <c r="KLP57" s="18"/>
      <c r="KLQ57" s="18"/>
      <c r="KLR57" s="18"/>
      <c r="KLS57" s="18"/>
      <c r="KLT57" s="18"/>
      <c r="KLU57" s="18"/>
      <c r="KLV57" s="18"/>
      <c r="KLW57" s="18"/>
      <c r="KLX57" s="18"/>
      <c r="KLY57" s="18"/>
      <c r="KLZ57" s="18"/>
      <c r="KMA57" s="18"/>
      <c r="KMB57" s="18"/>
      <c r="KMC57" s="18"/>
      <c r="KMD57" s="18"/>
      <c r="KME57" s="18"/>
      <c r="KMF57" s="18"/>
      <c r="KMG57" s="18"/>
      <c r="KMH57" s="18"/>
      <c r="KMI57" s="18"/>
      <c r="KMJ57" s="18"/>
      <c r="KMK57" s="18"/>
      <c r="KML57" s="18"/>
      <c r="KMM57" s="18"/>
      <c r="KMN57" s="18"/>
      <c r="KMO57" s="18"/>
      <c r="KMP57" s="18"/>
      <c r="KMQ57" s="18"/>
      <c r="KMR57" s="18"/>
      <c r="KMS57" s="18"/>
      <c r="KMT57" s="18"/>
      <c r="KMU57" s="18"/>
      <c r="KMV57" s="18"/>
      <c r="KMW57" s="18"/>
      <c r="KMX57" s="18"/>
      <c r="KMY57" s="18"/>
      <c r="KMZ57" s="18"/>
      <c r="KNA57" s="18"/>
      <c r="KNB57" s="18"/>
      <c r="KNC57" s="18"/>
      <c r="KND57" s="18"/>
      <c r="KNE57" s="18"/>
      <c r="KNF57" s="18"/>
      <c r="KNG57" s="18"/>
      <c r="KNH57" s="18"/>
      <c r="KNI57" s="18"/>
      <c r="KNJ57" s="18"/>
      <c r="KNK57" s="18"/>
      <c r="KNL57" s="18"/>
      <c r="KNM57" s="18"/>
      <c r="KNN57" s="18"/>
      <c r="KNO57" s="18"/>
      <c r="KNP57" s="18"/>
      <c r="KNQ57" s="18"/>
      <c r="KNR57" s="18"/>
      <c r="KNS57" s="18"/>
      <c r="KNT57" s="18"/>
      <c r="KNU57" s="18"/>
      <c r="KNV57" s="18"/>
      <c r="KNW57" s="18"/>
      <c r="KNX57" s="18"/>
      <c r="KNY57" s="18"/>
      <c r="KNZ57" s="18"/>
      <c r="KOA57" s="18"/>
      <c r="KOB57" s="18"/>
      <c r="KOC57" s="18"/>
      <c r="KOD57" s="18"/>
      <c r="KOE57" s="18"/>
      <c r="KOF57" s="18"/>
      <c r="KOG57" s="18"/>
      <c r="KOH57" s="18"/>
      <c r="KOI57" s="18"/>
      <c r="KOJ57" s="18"/>
      <c r="KOK57" s="18"/>
      <c r="KOL57" s="18"/>
      <c r="KOM57" s="18"/>
      <c r="KON57" s="18"/>
      <c r="KOO57" s="18"/>
      <c r="KOP57" s="18"/>
      <c r="KOQ57" s="18"/>
      <c r="KOR57" s="18"/>
      <c r="KOS57" s="18"/>
      <c r="KOT57" s="18"/>
      <c r="KOU57" s="18"/>
      <c r="KOV57" s="18"/>
      <c r="KOW57" s="18"/>
      <c r="KOX57" s="18"/>
      <c r="KOY57" s="18"/>
      <c r="KOZ57" s="18"/>
      <c r="KPA57" s="18"/>
      <c r="KPB57" s="18"/>
      <c r="KPC57" s="18"/>
      <c r="KPD57" s="18"/>
      <c r="KPE57" s="18"/>
      <c r="KPF57" s="18"/>
      <c r="KPG57" s="18"/>
      <c r="KPH57" s="18"/>
      <c r="KPI57" s="18"/>
      <c r="KPJ57" s="18"/>
      <c r="KPK57" s="18"/>
      <c r="KPL57" s="18"/>
      <c r="KPM57" s="18"/>
      <c r="KPN57" s="18"/>
      <c r="KPO57" s="18"/>
      <c r="KPP57" s="18"/>
      <c r="KPQ57" s="18"/>
      <c r="KPR57" s="18"/>
      <c r="KPS57" s="18"/>
      <c r="KPT57" s="18"/>
      <c r="KPU57" s="18"/>
      <c r="KPV57" s="18"/>
      <c r="KPW57" s="18"/>
      <c r="KPX57" s="18"/>
      <c r="KPY57" s="18"/>
      <c r="KPZ57" s="18"/>
      <c r="KQA57" s="18"/>
      <c r="KQB57" s="18"/>
      <c r="KQC57" s="18"/>
      <c r="KQD57" s="18"/>
      <c r="KQE57" s="18"/>
      <c r="KQF57" s="18"/>
      <c r="KQG57" s="18"/>
      <c r="KQH57" s="18"/>
      <c r="KQI57" s="18"/>
      <c r="KQJ57" s="18"/>
      <c r="KQK57" s="18"/>
      <c r="KQL57" s="18"/>
      <c r="KQM57" s="18"/>
      <c r="KQN57" s="18"/>
      <c r="KQO57" s="18"/>
      <c r="KQP57" s="18"/>
      <c r="KQQ57" s="18"/>
      <c r="KQR57" s="18"/>
      <c r="KQS57" s="18"/>
      <c r="KQT57" s="18"/>
      <c r="KQU57" s="18"/>
      <c r="KQV57" s="18"/>
      <c r="KQW57" s="18"/>
      <c r="KQX57" s="18"/>
      <c r="KQY57" s="18"/>
      <c r="KQZ57" s="18"/>
      <c r="KRA57" s="18"/>
      <c r="KRB57" s="18"/>
      <c r="KRC57" s="18"/>
      <c r="KRD57" s="18"/>
      <c r="KRE57" s="18"/>
      <c r="KRF57" s="18"/>
      <c r="KRG57" s="18"/>
      <c r="KRH57" s="18"/>
      <c r="KRI57" s="18"/>
      <c r="KRJ57" s="18"/>
      <c r="KRK57" s="18"/>
      <c r="KRL57" s="18"/>
      <c r="KRM57" s="18"/>
      <c r="KRN57" s="18"/>
      <c r="KRO57" s="18"/>
      <c r="KRP57" s="18"/>
      <c r="KRQ57" s="18"/>
      <c r="KRR57" s="18"/>
      <c r="KRS57" s="18"/>
      <c r="KRT57" s="18"/>
      <c r="KRU57" s="18"/>
      <c r="KRV57" s="18"/>
      <c r="KRW57" s="18"/>
      <c r="KRX57" s="18"/>
      <c r="KRY57" s="18"/>
      <c r="KRZ57" s="18"/>
      <c r="KSA57" s="18"/>
      <c r="KSB57" s="18"/>
      <c r="KSC57" s="18"/>
      <c r="KSD57" s="18"/>
      <c r="KSE57" s="18"/>
      <c r="KSF57" s="18"/>
      <c r="KSG57" s="18"/>
      <c r="KSH57" s="18"/>
      <c r="KSI57" s="18"/>
      <c r="KSJ57" s="18"/>
      <c r="KSK57" s="18"/>
      <c r="KSL57" s="18"/>
      <c r="KSM57" s="18"/>
      <c r="KSN57" s="18"/>
      <c r="KSO57" s="18"/>
      <c r="KSP57" s="18"/>
      <c r="KSQ57" s="18"/>
      <c r="KSR57" s="18"/>
      <c r="KSS57" s="18"/>
      <c r="KST57" s="18"/>
      <c r="KSU57" s="18"/>
      <c r="KSV57" s="18"/>
      <c r="KSW57" s="18"/>
      <c r="KSX57" s="18"/>
      <c r="KSY57" s="18"/>
      <c r="KSZ57" s="18"/>
      <c r="KTA57" s="18"/>
      <c r="KTB57" s="18"/>
      <c r="KTC57" s="18"/>
      <c r="KTD57" s="18"/>
      <c r="KTE57" s="18"/>
      <c r="KTF57" s="18"/>
      <c r="KTG57" s="18"/>
      <c r="KTH57" s="18"/>
      <c r="KTI57" s="18"/>
      <c r="KTJ57" s="18"/>
      <c r="KTK57" s="18"/>
      <c r="KTL57" s="18"/>
      <c r="KTM57" s="18"/>
      <c r="KTN57" s="18"/>
      <c r="KTO57" s="18"/>
      <c r="KTP57" s="18"/>
      <c r="KTQ57" s="18"/>
      <c r="KTR57" s="18"/>
      <c r="KTS57" s="18"/>
      <c r="KTT57" s="18"/>
      <c r="KTU57" s="18"/>
      <c r="KTV57" s="18"/>
      <c r="KTW57" s="18"/>
      <c r="KTX57" s="18"/>
      <c r="KTY57" s="18"/>
      <c r="KTZ57" s="18"/>
      <c r="KUA57" s="18"/>
      <c r="KUB57" s="18"/>
      <c r="KUC57" s="18"/>
      <c r="KUD57" s="18"/>
      <c r="KUE57" s="18"/>
      <c r="KUF57" s="18"/>
      <c r="KUG57" s="18"/>
      <c r="KUH57" s="18"/>
      <c r="KUI57" s="18"/>
      <c r="KUJ57" s="18"/>
      <c r="KUK57" s="18"/>
      <c r="KUL57" s="18"/>
      <c r="KUM57" s="18"/>
      <c r="KUN57" s="18"/>
      <c r="KUO57" s="18"/>
      <c r="KUP57" s="18"/>
      <c r="KUQ57" s="18"/>
      <c r="KUR57" s="18"/>
      <c r="KUS57" s="18"/>
      <c r="KUT57" s="18"/>
      <c r="KUU57" s="18"/>
      <c r="KUV57" s="18"/>
      <c r="KUW57" s="18"/>
      <c r="KUX57" s="18"/>
      <c r="KUY57" s="18"/>
      <c r="KUZ57" s="18"/>
      <c r="KVA57" s="18"/>
      <c r="KVB57" s="18"/>
      <c r="KVC57" s="18"/>
      <c r="KVD57" s="18"/>
      <c r="KVE57" s="18"/>
      <c r="KVF57" s="18"/>
      <c r="KVG57" s="18"/>
      <c r="KVH57" s="18"/>
      <c r="KVI57" s="18"/>
      <c r="KVJ57" s="18"/>
      <c r="KVK57" s="18"/>
      <c r="KVL57" s="18"/>
      <c r="KVM57" s="18"/>
      <c r="KVN57" s="18"/>
      <c r="KVO57" s="18"/>
      <c r="KVP57" s="18"/>
      <c r="KVQ57" s="18"/>
      <c r="KVR57" s="18"/>
      <c r="KVS57" s="18"/>
      <c r="KVT57" s="18"/>
      <c r="KVU57" s="18"/>
      <c r="KVV57" s="18"/>
      <c r="KVW57" s="18"/>
      <c r="KVX57" s="18"/>
      <c r="KVY57" s="18"/>
      <c r="KVZ57" s="18"/>
      <c r="KWA57" s="18"/>
      <c r="KWB57" s="18"/>
      <c r="KWC57" s="18"/>
      <c r="KWD57" s="18"/>
      <c r="KWE57" s="18"/>
      <c r="KWF57" s="18"/>
      <c r="KWG57" s="18"/>
      <c r="KWH57" s="18"/>
      <c r="KWI57" s="18"/>
      <c r="KWJ57" s="18"/>
      <c r="KWK57" s="18"/>
      <c r="KWL57" s="18"/>
      <c r="KWM57" s="18"/>
      <c r="KWN57" s="18"/>
      <c r="KWO57" s="18"/>
      <c r="KWP57" s="18"/>
      <c r="KWQ57" s="18"/>
      <c r="KWR57" s="18"/>
      <c r="KWS57" s="18"/>
      <c r="KWT57" s="18"/>
      <c r="KWU57" s="18"/>
      <c r="KWV57" s="18"/>
      <c r="KWW57" s="18"/>
      <c r="KWX57" s="18"/>
      <c r="KWY57" s="18"/>
      <c r="KWZ57" s="18"/>
      <c r="KXA57" s="18"/>
      <c r="KXB57" s="18"/>
      <c r="KXC57" s="18"/>
      <c r="KXD57" s="18"/>
      <c r="KXE57" s="18"/>
      <c r="KXF57" s="18"/>
      <c r="KXG57" s="18"/>
      <c r="KXH57" s="18"/>
      <c r="KXI57" s="18"/>
      <c r="KXJ57" s="18"/>
      <c r="KXK57" s="18"/>
      <c r="KXL57" s="18"/>
      <c r="KXM57" s="18"/>
      <c r="KXN57" s="18"/>
      <c r="KXO57" s="18"/>
      <c r="KXP57" s="18"/>
      <c r="KXQ57" s="18"/>
      <c r="KXR57" s="18"/>
      <c r="KXS57" s="18"/>
      <c r="KXT57" s="18"/>
      <c r="KXU57" s="18"/>
      <c r="KXV57" s="18"/>
      <c r="KXW57" s="18"/>
      <c r="KXX57" s="18"/>
      <c r="KXY57" s="18"/>
      <c r="KXZ57" s="18"/>
      <c r="KYA57" s="18"/>
      <c r="KYB57" s="18"/>
      <c r="KYC57" s="18"/>
      <c r="KYD57" s="18"/>
      <c r="KYE57" s="18"/>
      <c r="KYF57" s="18"/>
      <c r="KYG57" s="18"/>
      <c r="KYH57" s="18"/>
      <c r="KYI57" s="18"/>
      <c r="KYJ57" s="18"/>
      <c r="KYK57" s="18"/>
      <c r="KYL57" s="18"/>
      <c r="KYM57" s="18"/>
      <c r="KYN57" s="18"/>
      <c r="KYO57" s="18"/>
      <c r="KYP57" s="18"/>
      <c r="KYQ57" s="18"/>
      <c r="KYR57" s="18"/>
      <c r="KYS57" s="18"/>
      <c r="KYT57" s="18"/>
      <c r="KYU57" s="18"/>
      <c r="KYV57" s="18"/>
      <c r="KYW57" s="18"/>
      <c r="KYX57" s="18"/>
      <c r="KYY57" s="18"/>
      <c r="KYZ57" s="18"/>
      <c r="KZA57" s="18"/>
      <c r="KZB57" s="18"/>
      <c r="KZC57" s="18"/>
      <c r="KZD57" s="18"/>
      <c r="KZE57" s="18"/>
      <c r="KZF57" s="18"/>
      <c r="KZG57" s="18"/>
      <c r="KZH57" s="18"/>
      <c r="KZI57" s="18"/>
      <c r="KZJ57" s="18"/>
      <c r="KZK57" s="18"/>
      <c r="KZL57" s="18"/>
      <c r="KZM57" s="18"/>
      <c r="KZN57" s="18"/>
      <c r="KZO57" s="18"/>
      <c r="KZP57" s="18"/>
      <c r="KZQ57" s="18"/>
      <c r="KZR57" s="18"/>
      <c r="KZS57" s="18"/>
      <c r="KZT57" s="18"/>
      <c r="KZU57" s="18"/>
      <c r="KZV57" s="18"/>
      <c r="KZW57" s="18"/>
      <c r="KZX57" s="18"/>
      <c r="KZY57" s="18"/>
      <c r="KZZ57" s="18"/>
      <c r="LAA57" s="18"/>
      <c r="LAB57" s="18"/>
      <c r="LAC57" s="18"/>
      <c r="LAD57" s="18"/>
      <c r="LAE57" s="18"/>
      <c r="LAF57" s="18"/>
      <c r="LAG57" s="18"/>
      <c r="LAH57" s="18"/>
      <c r="LAI57" s="18"/>
      <c r="LAJ57" s="18"/>
      <c r="LAK57" s="18"/>
      <c r="LAL57" s="18"/>
      <c r="LAM57" s="18"/>
      <c r="LAN57" s="18"/>
      <c r="LAO57" s="18"/>
      <c r="LAP57" s="18"/>
      <c r="LAQ57" s="18"/>
      <c r="LAR57" s="18"/>
      <c r="LAS57" s="18"/>
      <c r="LAT57" s="18"/>
      <c r="LAU57" s="18"/>
      <c r="LAV57" s="18"/>
      <c r="LAW57" s="18"/>
      <c r="LAX57" s="18"/>
      <c r="LAY57" s="18"/>
      <c r="LAZ57" s="18"/>
      <c r="LBA57" s="18"/>
      <c r="LBB57" s="18"/>
      <c r="LBC57" s="18"/>
      <c r="LBD57" s="18"/>
      <c r="LBE57" s="18"/>
      <c r="LBF57" s="18"/>
      <c r="LBG57" s="18"/>
      <c r="LBH57" s="18"/>
      <c r="LBI57" s="18"/>
      <c r="LBJ57" s="18"/>
      <c r="LBK57" s="18"/>
      <c r="LBL57" s="18"/>
      <c r="LBM57" s="18"/>
      <c r="LBN57" s="18"/>
      <c r="LBO57" s="18"/>
      <c r="LBP57" s="18"/>
      <c r="LBQ57" s="18"/>
      <c r="LBR57" s="18"/>
      <c r="LBS57" s="18"/>
      <c r="LBT57" s="18"/>
      <c r="LBU57" s="18"/>
      <c r="LBV57" s="18"/>
      <c r="LBW57" s="18"/>
      <c r="LBX57" s="18"/>
      <c r="LBY57" s="18"/>
      <c r="LBZ57" s="18"/>
      <c r="LCA57" s="18"/>
      <c r="LCB57" s="18"/>
      <c r="LCC57" s="18"/>
      <c r="LCD57" s="18"/>
      <c r="LCE57" s="18"/>
      <c r="LCF57" s="18"/>
      <c r="LCG57" s="18"/>
      <c r="LCH57" s="18"/>
      <c r="LCI57" s="18"/>
      <c r="LCJ57" s="18"/>
      <c r="LCK57" s="18"/>
      <c r="LCL57" s="18"/>
      <c r="LCM57" s="18"/>
      <c r="LCN57" s="18"/>
      <c r="LCO57" s="18"/>
      <c r="LCP57" s="18"/>
      <c r="LCQ57" s="18"/>
      <c r="LCR57" s="18"/>
      <c r="LCS57" s="18"/>
      <c r="LCT57" s="18"/>
      <c r="LCU57" s="18"/>
      <c r="LCV57" s="18"/>
      <c r="LCW57" s="18"/>
      <c r="LCX57" s="18"/>
      <c r="LCY57" s="18"/>
      <c r="LCZ57" s="18"/>
      <c r="LDA57" s="18"/>
      <c r="LDB57" s="18"/>
      <c r="LDC57" s="18"/>
      <c r="LDD57" s="18"/>
      <c r="LDE57" s="18"/>
      <c r="LDF57" s="18"/>
      <c r="LDG57" s="18"/>
      <c r="LDH57" s="18"/>
      <c r="LDI57" s="18"/>
      <c r="LDJ57" s="18"/>
      <c r="LDK57" s="18"/>
      <c r="LDL57" s="18"/>
      <c r="LDM57" s="18"/>
      <c r="LDN57" s="18"/>
      <c r="LDO57" s="18"/>
      <c r="LDP57" s="18"/>
      <c r="LDQ57" s="18"/>
      <c r="LDR57" s="18"/>
      <c r="LDS57" s="18"/>
      <c r="LDT57" s="18"/>
      <c r="LDU57" s="18"/>
      <c r="LDV57" s="18"/>
      <c r="LDW57" s="18"/>
      <c r="LDX57" s="18"/>
      <c r="LDY57" s="18"/>
      <c r="LDZ57" s="18"/>
      <c r="LEA57" s="18"/>
      <c r="LEB57" s="18"/>
      <c r="LEC57" s="18"/>
      <c r="LED57" s="18"/>
      <c r="LEE57" s="18"/>
      <c r="LEF57" s="18"/>
      <c r="LEG57" s="18"/>
      <c r="LEH57" s="18"/>
      <c r="LEI57" s="18"/>
      <c r="LEJ57" s="18"/>
      <c r="LEK57" s="18"/>
      <c r="LEL57" s="18"/>
      <c r="LEM57" s="18"/>
      <c r="LEN57" s="18"/>
      <c r="LEO57" s="18"/>
      <c r="LEP57" s="18"/>
      <c r="LEQ57" s="18"/>
      <c r="LER57" s="18"/>
      <c r="LES57" s="18"/>
      <c r="LET57" s="18"/>
      <c r="LEU57" s="18"/>
      <c r="LEV57" s="18"/>
      <c r="LEW57" s="18"/>
      <c r="LEX57" s="18"/>
      <c r="LEY57" s="18"/>
      <c r="LEZ57" s="18"/>
      <c r="LFA57" s="18"/>
      <c r="LFB57" s="18"/>
      <c r="LFC57" s="18"/>
      <c r="LFD57" s="18"/>
      <c r="LFE57" s="18"/>
      <c r="LFF57" s="18"/>
      <c r="LFG57" s="18"/>
      <c r="LFH57" s="18"/>
      <c r="LFI57" s="18"/>
      <c r="LFJ57" s="18"/>
      <c r="LFK57" s="18"/>
      <c r="LFL57" s="18"/>
      <c r="LFM57" s="18"/>
      <c r="LFN57" s="18"/>
      <c r="LFO57" s="18"/>
      <c r="LFP57" s="18"/>
      <c r="LFQ57" s="18"/>
      <c r="LFR57" s="18"/>
      <c r="LFS57" s="18"/>
      <c r="LFT57" s="18"/>
      <c r="LFU57" s="18"/>
      <c r="LFV57" s="18"/>
      <c r="LFW57" s="18"/>
      <c r="LFX57" s="18"/>
      <c r="LFY57" s="18"/>
      <c r="LFZ57" s="18"/>
      <c r="LGA57" s="18"/>
      <c r="LGB57" s="18"/>
      <c r="LGC57" s="18"/>
      <c r="LGD57" s="18"/>
      <c r="LGE57" s="18"/>
      <c r="LGF57" s="18"/>
      <c r="LGG57" s="18"/>
      <c r="LGH57" s="18"/>
      <c r="LGI57" s="18"/>
      <c r="LGJ57" s="18"/>
      <c r="LGK57" s="18"/>
      <c r="LGL57" s="18"/>
      <c r="LGM57" s="18"/>
      <c r="LGN57" s="18"/>
      <c r="LGO57" s="18"/>
      <c r="LGP57" s="18"/>
      <c r="LGQ57" s="18"/>
      <c r="LGR57" s="18"/>
      <c r="LGS57" s="18"/>
      <c r="LGT57" s="18"/>
      <c r="LGU57" s="18"/>
      <c r="LGV57" s="18"/>
      <c r="LGW57" s="18"/>
      <c r="LGX57" s="18"/>
      <c r="LGY57" s="18"/>
      <c r="LGZ57" s="18"/>
      <c r="LHA57" s="18"/>
      <c r="LHB57" s="18"/>
      <c r="LHC57" s="18"/>
      <c r="LHD57" s="18"/>
      <c r="LHE57" s="18"/>
      <c r="LHF57" s="18"/>
      <c r="LHG57" s="18"/>
      <c r="LHH57" s="18"/>
      <c r="LHI57" s="18"/>
      <c r="LHJ57" s="18"/>
      <c r="LHK57" s="18"/>
      <c r="LHL57" s="18"/>
      <c r="LHM57" s="18"/>
      <c r="LHN57" s="18"/>
      <c r="LHO57" s="18"/>
      <c r="LHP57" s="18"/>
      <c r="LHQ57" s="18"/>
      <c r="LHR57" s="18"/>
      <c r="LHS57" s="18"/>
      <c r="LHT57" s="18"/>
      <c r="LHU57" s="18"/>
      <c r="LHV57" s="18"/>
      <c r="LHW57" s="18"/>
      <c r="LHX57" s="18"/>
      <c r="LHY57" s="18"/>
      <c r="LHZ57" s="18"/>
      <c r="LIA57" s="18"/>
      <c r="LIB57" s="18"/>
      <c r="LIC57" s="18"/>
      <c r="LID57" s="18"/>
      <c r="LIE57" s="18"/>
      <c r="LIF57" s="18"/>
      <c r="LIG57" s="18"/>
      <c r="LIH57" s="18"/>
      <c r="LII57" s="18"/>
      <c r="LIJ57" s="18"/>
      <c r="LIK57" s="18"/>
      <c r="LIL57" s="18"/>
      <c r="LIM57" s="18"/>
      <c r="LIN57" s="18"/>
      <c r="LIO57" s="18"/>
      <c r="LIP57" s="18"/>
      <c r="LIQ57" s="18"/>
      <c r="LIR57" s="18"/>
      <c r="LIS57" s="18"/>
      <c r="LIT57" s="18"/>
      <c r="LIU57" s="18"/>
      <c r="LIV57" s="18"/>
      <c r="LIW57" s="18"/>
      <c r="LIX57" s="18"/>
      <c r="LIY57" s="18"/>
      <c r="LIZ57" s="18"/>
      <c r="LJA57" s="18"/>
      <c r="LJB57" s="18"/>
      <c r="LJC57" s="18"/>
      <c r="LJD57" s="18"/>
      <c r="LJE57" s="18"/>
      <c r="LJF57" s="18"/>
      <c r="LJG57" s="18"/>
      <c r="LJH57" s="18"/>
      <c r="LJI57" s="18"/>
      <c r="LJJ57" s="18"/>
      <c r="LJK57" s="18"/>
      <c r="LJL57" s="18"/>
      <c r="LJM57" s="18"/>
      <c r="LJN57" s="18"/>
      <c r="LJO57" s="18"/>
      <c r="LJP57" s="18"/>
      <c r="LJQ57" s="18"/>
      <c r="LJR57" s="18"/>
      <c r="LJS57" s="18"/>
      <c r="LJT57" s="18"/>
      <c r="LJU57" s="18"/>
      <c r="LJV57" s="18"/>
      <c r="LJW57" s="18"/>
      <c r="LJX57" s="18"/>
      <c r="LJY57" s="18"/>
      <c r="LJZ57" s="18"/>
      <c r="LKA57" s="18"/>
      <c r="LKB57" s="18"/>
      <c r="LKC57" s="18"/>
      <c r="LKD57" s="18"/>
      <c r="LKE57" s="18"/>
      <c r="LKF57" s="18"/>
      <c r="LKG57" s="18"/>
      <c r="LKH57" s="18"/>
      <c r="LKI57" s="18"/>
      <c r="LKJ57" s="18"/>
      <c r="LKK57" s="18"/>
      <c r="LKL57" s="18"/>
      <c r="LKM57" s="18"/>
      <c r="LKN57" s="18"/>
      <c r="LKO57" s="18"/>
      <c r="LKP57" s="18"/>
      <c r="LKQ57" s="18"/>
      <c r="LKR57" s="18"/>
      <c r="LKS57" s="18"/>
      <c r="LKT57" s="18"/>
      <c r="LKU57" s="18"/>
      <c r="LKV57" s="18"/>
      <c r="LKW57" s="18"/>
      <c r="LKX57" s="18"/>
      <c r="LKY57" s="18"/>
      <c r="LKZ57" s="18"/>
      <c r="LLA57" s="18"/>
      <c r="LLB57" s="18"/>
      <c r="LLC57" s="18"/>
      <c r="LLD57" s="18"/>
      <c r="LLE57" s="18"/>
      <c r="LLF57" s="18"/>
      <c r="LLG57" s="18"/>
      <c r="LLH57" s="18"/>
      <c r="LLI57" s="18"/>
      <c r="LLJ57" s="18"/>
      <c r="LLK57" s="18"/>
      <c r="LLL57" s="18"/>
      <c r="LLM57" s="18"/>
      <c r="LLN57" s="18"/>
      <c r="LLO57" s="18"/>
      <c r="LLP57" s="18"/>
      <c r="LLQ57" s="18"/>
      <c r="LLR57" s="18"/>
      <c r="LLS57" s="18"/>
      <c r="LLT57" s="18"/>
      <c r="LLU57" s="18"/>
      <c r="LLV57" s="18"/>
      <c r="LLW57" s="18"/>
      <c r="LLX57" s="18"/>
      <c r="LLY57" s="18"/>
      <c r="LLZ57" s="18"/>
      <c r="LMA57" s="18"/>
      <c r="LMB57" s="18"/>
      <c r="LMC57" s="18"/>
      <c r="LMD57" s="18"/>
      <c r="LME57" s="18"/>
      <c r="LMF57" s="18"/>
      <c r="LMG57" s="18"/>
      <c r="LMH57" s="18"/>
      <c r="LMI57" s="18"/>
      <c r="LMJ57" s="18"/>
      <c r="LMK57" s="18"/>
      <c r="LML57" s="18"/>
      <c r="LMM57" s="18"/>
      <c r="LMN57" s="18"/>
      <c r="LMO57" s="18"/>
      <c r="LMP57" s="18"/>
      <c r="LMQ57" s="18"/>
      <c r="LMR57" s="18"/>
      <c r="LMS57" s="18"/>
      <c r="LMT57" s="18"/>
      <c r="LMU57" s="18"/>
      <c r="LMV57" s="18"/>
      <c r="LMW57" s="18"/>
      <c r="LMX57" s="18"/>
      <c r="LMY57" s="18"/>
      <c r="LMZ57" s="18"/>
      <c r="LNA57" s="18"/>
      <c r="LNB57" s="18"/>
      <c r="LNC57" s="18"/>
      <c r="LND57" s="18"/>
      <c r="LNE57" s="18"/>
      <c r="LNF57" s="18"/>
      <c r="LNG57" s="18"/>
      <c r="LNH57" s="18"/>
      <c r="LNI57" s="18"/>
      <c r="LNJ57" s="18"/>
      <c r="LNK57" s="18"/>
      <c r="LNL57" s="18"/>
      <c r="LNM57" s="18"/>
      <c r="LNN57" s="18"/>
      <c r="LNO57" s="18"/>
      <c r="LNP57" s="18"/>
      <c r="LNQ57" s="18"/>
      <c r="LNR57" s="18"/>
      <c r="LNS57" s="18"/>
      <c r="LNT57" s="18"/>
      <c r="LNU57" s="18"/>
      <c r="LNV57" s="18"/>
      <c r="LNW57" s="18"/>
      <c r="LNX57" s="18"/>
      <c r="LNY57" s="18"/>
      <c r="LNZ57" s="18"/>
      <c r="LOA57" s="18"/>
      <c r="LOB57" s="18"/>
      <c r="LOC57" s="18"/>
      <c r="LOD57" s="18"/>
      <c r="LOE57" s="18"/>
      <c r="LOF57" s="18"/>
      <c r="LOG57" s="18"/>
      <c r="LOH57" s="18"/>
      <c r="LOI57" s="18"/>
      <c r="LOJ57" s="18"/>
      <c r="LOK57" s="18"/>
      <c r="LOL57" s="18"/>
      <c r="LOM57" s="18"/>
      <c r="LON57" s="18"/>
      <c r="LOO57" s="18"/>
      <c r="LOP57" s="18"/>
      <c r="LOQ57" s="18"/>
      <c r="LOR57" s="18"/>
      <c r="LOS57" s="18"/>
      <c r="LOT57" s="18"/>
      <c r="LOU57" s="18"/>
      <c r="LOV57" s="18"/>
      <c r="LOW57" s="18"/>
      <c r="LOX57" s="18"/>
      <c r="LOY57" s="18"/>
      <c r="LOZ57" s="18"/>
      <c r="LPA57" s="18"/>
      <c r="LPB57" s="18"/>
      <c r="LPC57" s="18"/>
      <c r="LPD57" s="18"/>
      <c r="LPE57" s="18"/>
      <c r="LPF57" s="18"/>
      <c r="LPG57" s="18"/>
      <c r="LPH57" s="18"/>
      <c r="LPI57" s="18"/>
      <c r="LPJ57" s="18"/>
      <c r="LPK57" s="18"/>
      <c r="LPL57" s="18"/>
      <c r="LPM57" s="18"/>
      <c r="LPN57" s="18"/>
      <c r="LPO57" s="18"/>
      <c r="LPP57" s="18"/>
      <c r="LPQ57" s="18"/>
      <c r="LPR57" s="18"/>
      <c r="LPS57" s="18"/>
      <c r="LPT57" s="18"/>
      <c r="LPU57" s="18"/>
      <c r="LPV57" s="18"/>
      <c r="LPW57" s="18"/>
      <c r="LPX57" s="18"/>
      <c r="LPY57" s="18"/>
      <c r="LPZ57" s="18"/>
      <c r="LQA57" s="18"/>
      <c r="LQB57" s="18"/>
      <c r="LQC57" s="18"/>
      <c r="LQD57" s="18"/>
      <c r="LQE57" s="18"/>
      <c r="LQF57" s="18"/>
      <c r="LQG57" s="18"/>
      <c r="LQH57" s="18"/>
      <c r="LQI57" s="18"/>
      <c r="LQJ57" s="18"/>
      <c r="LQK57" s="18"/>
      <c r="LQL57" s="18"/>
      <c r="LQM57" s="18"/>
      <c r="LQN57" s="18"/>
      <c r="LQO57" s="18"/>
      <c r="LQP57" s="18"/>
      <c r="LQQ57" s="18"/>
      <c r="LQR57" s="18"/>
      <c r="LQS57" s="18"/>
      <c r="LQT57" s="18"/>
      <c r="LQU57" s="18"/>
      <c r="LQV57" s="18"/>
      <c r="LQW57" s="18"/>
      <c r="LQX57" s="18"/>
      <c r="LQY57" s="18"/>
      <c r="LQZ57" s="18"/>
      <c r="LRA57" s="18"/>
      <c r="LRB57" s="18"/>
      <c r="LRC57" s="18"/>
      <c r="LRD57" s="18"/>
      <c r="LRE57" s="18"/>
      <c r="LRF57" s="18"/>
      <c r="LRG57" s="18"/>
      <c r="LRH57" s="18"/>
      <c r="LRI57" s="18"/>
      <c r="LRJ57" s="18"/>
      <c r="LRK57" s="18"/>
      <c r="LRL57" s="18"/>
      <c r="LRM57" s="18"/>
      <c r="LRN57" s="18"/>
      <c r="LRO57" s="18"/>
      <c r="LRP57" s="18"/>
      <c r="LRQ57" s="18"/>
      <c r="LRR57" s="18"/>
      <c r="LRS57" s="18"/>
      <c r="LRT57" s="18"/>
      <c r="LRU57" s="18"/>
      <c r="LRV57" s="18"/>
      <c r="LRW57" s="18"/>
      <c r="LRX57" s="18"/>
      <c r="LRY57" s="18"/>
      <c r="LRZ57" s="18"/>
      <c r="LSA57" s="18"/>
      <c r="LSB57" s="18"/>
      <c r="LSC57" s="18"/>
      <c r="LSD57" s="18"/>
      <c r="LSE57" s="18"/>
      <c r="LSF57" s="18"/>
      <c r="LSG57" s="18"/>
      <c r="LSH57" s="18"/>
      <c r="LSI57" s="18"/>
      <c r="LSJ57" s="18"/>
      <c r="LSK57" s="18"/>
      <c r="LSL57" s="18"/>
      <c r="LSM57" s="18"/>
      <c r="LSN57" s="18"/>
      <c r="LSO57" s="18"/>
      <c r="LSP57" s="18"/>
      <c r="LSQ57" s="18"/>
      <c r="LSR57" s="18"/>
      <c r="LSS57" s="18"/>
      <c r="LST57" s="18"/>
      <c r="LSU57" s="18"/>
      <c r="LSV57" s="18"/>
      <c r="LSW57" s="18"/>
      <c r="LSX57" s="18"/>
      <c r="LSY57" s="18"/>
      <c r="LSZ57" s="18"/>
      <c r="LTA57" s="18"/>
      <c r="LTB57" s="18"/>
      <c r="LTC57" s="18"/>
      <c r="LTD57" s="18"/>
      <c r="LTE57" s="18"/>
      <c r="LTF57" s="18"/>
      <c r="LTG57" s="18"/>
      <c r="LTH57" s="18"/>
      <c r="LTI57" s="18"/>
      <c r="LTJ57" s="18"/>
      <c r="LTK57" s="18"/>
      <c r="LTL57" s="18"/>
      <c r="LTM57" s="18"/>
      <c r="LTN57" s="18"/>
      <c r="LTO57" s="18"/>
      <c r="LTP57" s="18"/>
      <c r="LTQ57" s="18"/>
      <c r="LTR57" s="18"/>
      <c r="LTS57" s="18"/>
      <c r="LTT57" s="18"/>
      <c r="LTU57" s="18"/>
      <c r="LTV57" s="18"/>
      <c r="LTW57" s="18"/>
      <c r="LTX57" s="18"/>
      <c r="LTY57" s="18"/>
      <c r="LTZ57" s="18"/>
      <c r="LUA57" s="18"/>
      <c r="LUB57" s="18"/>
      <c r="LUC57" s="18"/>
      <c r="LUD57" s="18"/>
      <c r="LUE57" s="18"/>
      <c r="LUF57" s="18"/>
      <c r="LUG57" s="18"/>
      <c r="LUH57" s="18"/>
      <c r="LUI57" s="18"/>
      <c r="LUJ57" s="18"/>
      <c r="LUK57" s="18"/>
      <c r="LUL57" s="18"/>
      <c r="LUM57" s="18"/>
      <c r="LUN57" s="18"/>
      <c r="LUO57" s="18"/>
      <c r="LUP57" s="18"/>
      <c r="LUQ57" s="18"/>
      <c r="LUR57" s="18"/>
      <c r="LUS57" s="18"/>
      <c r="LUT57" s="18"/>
      <c r="LUU57" s="18"/>
      <c r="LUV57" s="18"/>
      <c r="LUW57" s="18"/>
      <c r="LUX57" s="18"/>
      <c r="LUY57" s="18"/>
      <c r="LUZ57" s="18"/>
      <c r="LVA57" s="18"/>
      <c r="LVB57" s="18"/>
      <c r="LVC57" s="18"/>
      <c r="LVD57" s="18"/>
      <c r="LVE57" s="18"/>
      <c r="LVF57" s="18"/>
      <c r="LVG57" s="18"/>
      <c r="LVH57" s="18"/>
      <c r="LVI57" s="18"/>
      <c r="LVJ57" s="18"/>
      <c r="LVK57" s="18"/>
      <c r="LVL57" s="18"/>
      <c r="LVM57" s="18"/>
      <c r="LVN57" s="18"/>
      <c r="LVO57" s="18"/>
      <c r="LVP57" s="18"/>
      <c r="LVQ57" s="18"/>
      <c r="LVR57" s="18"/>
      <c r="LVS57" s="18"/>
      <c r="LVT57" s="18"/>
      <c r="LVU57" s="18"/>
      <c r="LVV57" s="18"/>
      <c r="LVW57" s="18"/>
      <c r="LVX57" s="18"/>
      <c r="LVY57" s="18"/>
      <c r="LVZ57" s="18"/>
      <c r="LWA57" s="18"/>
      <c r="LWB57" s="18"/>
      <c r="LWC57" s="18"/>
      <c r="LWD57" s="18"/>
      <c r="LWE57" s="18"/>
      <c r="LWF57" s="18"/>
      <c r="LWG57" s="18"/>
      <c r="LWH57" s="18"/>
      <c r="LWI57" s="18"/>
      <c r="LWJ57" s="18"/>
      <c r="LWK57" s="18"/>
      <c r="LWL57" s="18"/>
      <c r="LWM57" s="18"/>
      <c r="LWN57" s="18"/>
      <c r="LWO57" s="18"/>
      <c r="LWP57" s="18"/>
      <c r="LWQ57" s="18"/>
      <c r="LWR57" s="18"/>
      <c r="LWS57" s="18"/>
      <c r="LWT57" s="18"/>
      <c r="LWU57" s="18"/>
      <c r="LWV57" s="18"/>
      <c r="LWW57" s="18"/>
      <c r="LWX57" s="18"/>
      <c r="LWY57" s="18"/>
      <c r="LWZ57" s="18"/>
      <c r="LXA57" s="18"/>
      <c r="LXB57" s="18"/>
      <c r="LXC57" s="18"/>
      <c r="LXD57" s="18"/>
      <c r="LXE57" s="18"/>
      <c r="LXF57" s="18"/>
      <c r="LXG57" s="18"/>
      <c r="LXH57" s="18"/>
      <c r="LXI57" s="18"/>
      <c r="LXJ57" s="18"/>
      <c r="LXK57" s="18"/>
      <c r="LXL57" s="18"/>
      <c r="LXM57" s="18"/>
      <c r="LXN57" s="18"/>
      <c r="LXO57" s="18"/>
      <c r="LXP57" s="18"/>
      <c r="LXQ57" s="18"/>
      <c r="LXR57" s="18"/>
      <c r="LXS57" s="18"/>
      <c r="LXT57" s="18"/>
      <c r="LXU57" s="18"/>
      <c r="LXV57" s="18"/>
      <c r="LXW57" s="18"/>
      <c r="LXX57" s="18"/>
      <c r="LXY57" s="18"/>
      <c r="LXZ57" s="18"/>
      <c r="LYA57" s="18"/>
      <c r="LYB57" s="18"/>
      <c r="LYC57" s="18"/>
      <c r="LYD57" s="18"/>
      <c r="LYE57" s="18"/>
      <c r="LYF57" s="18"/>
      <c r="LYG57" s="18"/>
      <c r="LYH57" s="18"/>
      <c r="LYI57" s="18"/>
      <c r="LYJ57" s="18"/>
      <c r="LYK57" s="18"/>
      <c r="LYL57" s="18"/>
      <c r="LYM57" s="18"/>
      <c r="LYN57" s="18"/>
      <c r="LYO57" s="18"/>
      <c r="LYP57" s="18"/>
      <c r="LYQ57" s="18"/>
      <c r="LYR57" s="18"/>
      <c r="LYS57" s="18"/>
      <c r="LYT57" s="18"/>
      <c r="LYU57" s="18"/>
      <c r="LYV57" s="18"/>
      <c r="LYW57" s="18"/>
      <c r="LYX57" s="18"/>
      <c r="LYY57" s="18"/>
      <c r="LYZ57" s="18"/>
      <c r="LZA57" s="18"/>
      <c r="LZB57" s="18"/>
      <c r="LZC57" s="18"/>
      <c r="LZD57" s="18"/>
      <c r="LZE57" s="18"/>
      <c r="LZF57" s="18"/>
      <c r="LZG57" s="18"/>
      <c r="LZH57" s="18"/>
      <c r="LZI57" s="18"/>
      <c r="LZJ57" s="18"/>
      <c r="LZK57" s="18"/>
      <c r="LZL57" s="18"/>
      <c r="LZM57" s="18"/>
      <c r="LZN57" s="18"/>
      <c r="LZO57" s="18"/>
      <c r="LZP57" s="18"/>
      <c r="LZQ57" s="18"/>
      <c r="LZR57" s="18"/>
      <c r="LZS57" s="18"/>
      <c r="LZT57" s="18"/>
      <c r="LZU57" s="18"/>
      <c r="LZV57" s="18"/>
      <c r="LZW57" s="18"/>
      <c r="LZX57" s="18"/>
      <c r="LZY57" s="18"/>
      <c r="LZZ57" s="18"/>
      <c r="MAA57" s="18"/>
      <c r="MAB57" s="18"/>
      <c r="MAC57" s="18"/>
      <c r="MAD57" s="18"/>
      <c r="MAE57" s="18"/>
      <c r="MAF57" s="18"/>
      <c r="MAG57" s="18"/>
      <c r="MAH57" s="18"/>
      <c r="MAI57" s="18"/>
      <c r="MAJ57" s="18"/>
      <c r="MAK57" s="18"/>
      <c r="MAL57" s="18"/>
      <c r="MAM57" s="18"/>
      <c r="MAN57" s="18"/>
      <c r="MAO57" s="18"/>
      <c r="MAP57" s="18"/>
      <c r="MAQ57" s="18"/>
      <c r="MAR57" s="18"/>
      <c r="MAS57" s="18"/>
      <c r="MAT57" s="18"/>
      <c r="MAU57" s="18"/>
      <c r="MAV57" s="18"/>
      <c r="MAW57" s="18"/>
      <c r="MAX57" s="18"/>
      <c r="MAY57" s="18"/>
      <c r="MAZ57" s="18"/>
      <c r="MBA57" s="18"/>
      <c r="MBB57" s="18"/>
      <c r="MBC57" s="18"/>
      <c r="MBD57" s="18"/>
      <c r="MBE57" s="18"/>
      <c r="MBF57" s="18"/>
      <c r="MBG57" s="18"/>
      <c r="MBH57" s="18"/>
      <c r="MBI57" s="18"/>
      <c r="MBJ57" s="18"/>
      <c r="MBK57" s="18"/>
      <c r="MBL57" s="18"/>
      <c r="MBM57" s="18"/>
      <c r="MBN57" s="18"/>
      <c r="MBO57" s="18"/>
      <c r="MBP57" s="18"/>
      <c r="MBQ57" s="18"/>
      <c r="MBR57" s="18"/>
      <c r="MBS57" s="18"/>
      <c r="MBT57" s="18"/>
      <c r="MBU57" s="18"/>
      <c r="MBV57" s="18"/>
      <c r="MBW57" s="18"/>
      <c r="MBX57" s="18"/>
      <c r="MBY57" s="18"/>
      <c r="MBZ57" s="18"/>
      <c r="MCA57" s="18"/>
      <c r="MCB57" s="18"/>
      <c r="MCC57" s="18"/>
      <c r="MCD57" s="18"/>
      <c r="MCE57" s="18"/>
      <c r="MCF57" s="18"/>
      <c r="MCG57" s="18"/>
      <c r="MCH57" s="18"/>
      <c r="MCI57" s="18"/>
      <c r="MCJ57" s="18"/>
      <c r="MCK57" s="18"/>
      <c r="MCL57" s="18"/>
      <c r="MCM57" s="18"/>
      <c r="MCN57" s="18"/>
      <c r="MCO57" s="18"/>
      <c r="MCP57" s="18"/>
      <c r="MCQ57" s="18"/>
      <c r="MCR57" s="18"/>
      <c r="MCS57" s="18"/>
      <c r="MCT57" s="18"/>
      <c r="MCU57" s="18"/>
      <c r="MCV57" s="18"/>
      <c r="MCW57" s="18"/>
      <c r="MCX57" s="18"/>
      <c r="MCY57" s="18"/>
      <c r="MCZ57" s="18"/>
      <c r="MDA57" s="18"/>
      <c r="MDB57" s="18"/>
      <c r="MDC57" s="18"/>
      <c r="MDD57" s="18"/>
      <c r="MDE57" s="18"/>
      <c r="MDF57" s="18"/>
      <c r="MDG57" s="18"/>
      <c r="MDH57" s="18"/>
      <c r="MDI57" s="18"/>
      <c r="MDJ57" s="18"/>
      <c r="MDK57" s="18"/>
      <c r="MDL57" s="18"/>
      <c r="MDM57" s="18"/>
      <c r="MDN57" s="18"/>
      <c r="MDO57" s="18"/>
      <c r="MDP57" s="18"/>
      <c r="MDQ57" s="18"/>
      <c r="MDR57" s="18"/>
      <c r="MDS57" s="18"/>
      <c r="MDT57" s="18"/>
      <c r="MDU57" s="18"/>
      <c r="MDV57" s="18"/>
      <c r="MDW57" s="18"/>
      <c r="MDX57" s="18"/>
      <c r="MDY57" s="18"/>
      <c r="MDZ57" s="18"/>
      <c r="MEA57" s="18"/>
      <c r="MEB57" s="18"/>
      <c r="MEC57" s="18"/>
      <c r="MED57" s="18"/>
      <c r="MEE57" s="18"/>
      <c r="MEF57" s="18"/>
      <c r="MEG57" s="18"/>
      <c r="MEH57" s="18"/>
      <c r="MEI57" s="18"/>
      <c r="MEJ57" s="18"/>
      <c r="MEK57" s="18"/>
      <c r="MEL57" s="18"/>
      <c r="MEM57" s="18"/>
      <c r="MEN57" s="18"/>
      <c r="MEO57" s="18"/>
      <c r="MEP57" s="18"/>
      <c r="MEQ57" s="18"/>
      <c r="MER57" s="18"/>
      <c r="MES57" s="18"/>
      <c r="MET57" s="18"/>
      <c r="MEU57" s="18"/>
      <c r="MEV57" s="18"/>
      <c r="MEW57" s="18"/>
      <c r="MEX57" s="18"/>
      <c r="MEY57" s="18"/>
      <c r="MEZ57" s="18"/>
      <c r="MFA57" s="18"/>
      <c r="MFB57" s="18"/>
      <c r="MFC57" s="18"/>
      <c r="MFD57" s="18"/>
      <c r="MFE57" s="18"/>
      <c r="MFF57" s="18"/>
      <c r="MFG57" s="18"/>
      <c r="MFH57" s="18"/>
      <c r="MFI57" s="18"/>
      <c r="MFJ57" s="18"/>
      <c r="MFK57" s="18"/>
      <c r="MFL57" s="18"/>
      <c r="MFM57" s="18"/>
      <c r="MFN57" s="18"/>
      <c r="MFO57" s="18"/>
      <c r="MFP57" s="18"/>
      <c r="MFQ57" s="18"/>
      <c r="MFR57" s="18"/>
      <c r="MFS57" s="18"/>
      <c r="MFT57" s="18"/>
      <c r="MFU57" s="18"/>
      <c r="MFV57" s="18"/>
      <c r="MFW57" s="18"/>
      <c r="MFX57" s="18"/>
      <c r="MFY57" s="18"/>
      <c r="MFZ57" s="18"/>
      <c r="MGA57" s="18"/>
      <c r="MGB57" s="18"/>
      <c r="MGC57" s="18"/>
      <c r="MGD57" s="18"/>
      <c r="MGE57" s="18"/>
      <c r="MGF57" s="18"/>
      <c r="MGG57" s="18"/>
      <c r="MGH57" s="18"/>
      <c r="MGI57" s="18"/>
      <c r="MGJ57" s="18"/>
      <c r="MGK57" s="18"/>
      <c r="MGL57" s="18"/>
      <c r="MGM57" s="18"/>
      <c r="MGN57" s="18"/>
      <c r="MGO57" s="18"/>
      <c r="MGP57" s="18"/>
      <c r="MGQ57" s="18"/>
      <c r="MGR57" s="18"/>
      <c r="MGS57" s="18"/>
      <c r="MGT57" s="18"/>
      <c r="MGU57" s="18"/>
      <c r="MGV57" s="18"/>
      <c r="MGW57" s="18"/>
      <c r="MGX57" s="18"/>
      <c r="MGY57" s="18"/>
      <c r="MGZ57" s="18"/>
      <c r="MHA57" s="18"/>
      <c r="MHB57" s="18"/>
      <c r="MHC57" s="18"/>
      <c r="MHD57" s="18"/>
      <c r="MHE57" s="18"/>
      <c r="MHF57" s="18"/>
      <c r="MHG57" s="18"/>
      <c r="MHH57" s="18"/>
      <c r="MHI57" s="18"/>
      <c r="MHJ57" s="18"/>
      <c r="MHK57" s="18"/>
      <c r="MHL57" s="18"/>
      <c r="MHM57" s="18"/>
      <c r="MHN57" s="18"/>
      <c r="MHO57" s="18"/>
      <c r="MHP57" s="18"/>
      <c r="MHQ57" s="18"/>
      <c r="MHR57" s="18"/>
      <c r="MHS57" s="18"/>
      <c r="MHT57" s="18"/>
      <c r="MHU57" s="18"/>
      <c r="MHV57" s="18"/>
      <c r="MHW57" s="18"/>
      <c r="MHX57" s="18"/>
      <c r="MHY57" s="18"/>
      <c r="MHZ57" s="18"/>
      <c r="MIA57" s="18"/>
      <c r="MIB57" s="18"/>
      <c r="MIC57" s="18"/>
      <c r="MID57" s="18"/>
      <c r="MIE57" s="18"/>
      <c r="MIF57" s="18"/>
      <c r="MIG57" s="18"/>
      <c r="MIH57" s="18"/>
      <c r="MII57" s="18"/>
      <c r="MIJ57" s="18"/>
      <c r="MIK57" s="18"/>
      <c r="MIL57" s="18"/>
      <c r="MIM57" s="18"/>
      <c r="MIN57" s="18"/>
      <c r="MIO57" s="18"/>
      <c r="MIP57" s="18"/>
      <c r="MIQ57" s="18"/>
      <c r="MIR57" s="18"/>
      <c r="MIS57" s="18"/>
      <c r="MIT57" s="18"/>
      <c r="MIU57" s="18"/>
      <c r="MIV57" s="18"/>
      <c r="MIW57" s="18"/>
      <c r="MIX57" s="18"/>
      <c r="MIY57" s="18"/>
      <c r="MIZ57" s="18"/>
      <c r="MJA57" s="18"/>
      <c r="MJB57" s="18"/>
      <c r="MJC57" s="18"/>
      <c r="MJD57" s="18"/>
      <c r="MJE57" s="18"/>
      <c r="MJF57" s="18"/>
      <c r="MJG57" s="18"/>
      <c r="MJH57" s="18"/>
      <c r="MJI57" s="18"/>
      <c r="MJJ57" s="18"/>
      <c r="MJK57" s="18"/>
      <c r="MJL57" s="18"/>
      <c r="MJM57" s="18"/>
      <c r="MJN57" s="18"/>
      <c r="MJO57" s="18"/>
      <c r="MJP57" s="18"/>
      <c r="MJQ57" s="18"/>
      <c r="MJR57" s="18"/>
      <c r="MJS57" s="18"/>
      <c r="MJT57" s="18"/>
      <c r="MJU57" s="18"/>
      <c r="MJV57" s="18"/>
      <c r="MJW57" s="18"/>
      <c r="MJX57" s="18"/>
      <c r="MJY57" s="18"/>
      <c r="MJZ57" s="18"/>
      <c r="MKA57" s="18"/>
      <c r="MKB57" s="18"/>
      <c r="MKC57" s="18"/>
      <c r="MKD57" s="18"/>
      <c r="MKE57" s="18"/>
      <c r="MKF57" s="18"/>
      <c r="MKG57" s="18"/>
      <c r="MKH57" s="18"/>
      <c r="MKI57" s="18"/>
      <c r="MKJ57" s="18"/>
      <c r="MKK57" s="18"/>
      <c r="MKL57" s="18"/>
      <c r="MKM57" s="18"/>
      <c r="MKN57" s="18"/>
      <c r="MKO57" s="18"/>
      <c r="MKP57" s="18"/>
      <c r="MKQ57" s="18"/>
      <c r="MKR57" s="18"/>
      <c r="MKS57" s="18"/>
      <c r="MKT57" s="18"/>
      <c r="MKU57" s="18"/>
      <c r="MKV57" s="18"/>
      <c r="MKW57" s="18"/>
      <c r="MKX57" s="18"/>
      <c r="MKY57" s="18"/>
      <c r="MKZ57" s="18"/>
      <c r="MLA57" s="18"/>
      <c r="MLB57" s="18"/>
      <c r="MLC57" s="18"/>
      <c r="MLD57" s="18"/>
      <c r="MLE57" s="18"/>
      <c r="MLF57" s="18"/>
      <c r="MLG57" s="18"/>
      <c r="MLH57" s="18"/>
      <c r="MLI57" s="18"/>
      <c r="MLJ57" s="18"/>
      <c r="MLK57" s="18"/>
      <c r="MLL57" s="18"/>
      <c r="MLM57" s="18"/>
      <c r="MLN57" s="18"/>
      <c r="MLO57" s="18"/>
      <c r="MLP57" s="18"/>
      <c r="MLQ57" s="18"/>
      <c r="MLR57" s="18"/>
      <c r="MLS57" s="18"/>
      <c r="MLT57" s="18"/>
      <c r="MLU57" s="18"/>
      <c r="MLV57" s="18"/>
      <c r="MLW57" s="18"/>
      <c r="MLX57" s="18"/>
      <c r="MLY57" s="18"/>
      <c r="MLZ57" s="18"/>
      <c r="MMA57" s="18"/>
      <c r="MMB57" s="18"/>
      <c r="MMC57" s="18"/>
      <c r="MMD57" s="18"/>
      <c r="MME57" s="18"/>
      <c r="MMF57" s="18"/>
      <c r="MMG57" s="18"/>
      <c r="MMH57" s="18"/>
      <c r="MMI57" s="18"/>
      <c r="MMJ57" s="18"/>
      <c r="MMK57" s="18"/>
      <c r="MML57" s="18"/>
      <c r="MMM57" s="18"/>
      <c r="MMN57" s="18"/>
      <c r="MMO57" s="18"/>
      <c r="MMP57" s="18"/>
      <c r="MMQ57" s="18"/>
      <c r="MMR57" s="18"/>
      <c r="MMS57" s="18"/>
      <c r="MMT57" s="18"/>
      <c r="MMU57" s="18"/>
      <c r="MMV57" s="18"/>
      <c r="MMW57" s="18"/>
      <c r="MMX57" s="18"/>
      <c r="MMY57" s="18"/>
      <c r="MMZ57" s="18"/>
      <c r="MNA57" s="18"/>
      <c r="MNB57" s="18"/>
      <c r="MNC57" s="18"/>
      <c r="MND57" s="18"/>
      <c r="MNE57" s="18"/>
      <c r="MNF57" s="18"/>
      <c r="MNG57" s="18"/>
      <c r="MNH57" s="18"/>
      <c r="MNI57" s="18"/>
      <c r="MNJ57" s="18"/>
      <c r="MNK57" s="18"/>
      <c r="MNL57" s="18"/>
      <c r="MNM57" s="18"/>
      <c r="MNN57" s="18"/>
      <c r="MNO57" s="18"/>
      <c r="MNP57" s="18"/>
      <c r="MNQ57" s="18"/>
      <c r="MNR57" s="18"/>
      <c r="MNS57" s="18"/>
      <c r="MNT57" s="18"/>
      <c r="MNU57" s="18"/>
      <c r="MNV57" s="18"/>
      <c r="MNW57" s="18"/>
      <c r="MNX57" s="18"/>
      <c r="MNY57" s="18"/>
      <c r="MNZ57" s="18"/>
      <c r="MOA57" s="18"/>
      <c r="MOB57" s="18"/>
      <c r="MOC57" s="18"/>
      <c r="MOD57" s="18"/>
      <c r="MOE57" s="18"/>
      <c r="MOF57" s="18"/>
      <c r="MOG57" s="18"/>
      <c r="MOH57" s="18"/>
      <c r="MOI57" s="18"/>
      <c r="MOJ57" s="18"/>
      <c r="MOK57" s="18"/>
      <c r="MOL57" s="18"/>
      <c r="MOM57" s="18"/>
      <c r="MON57" s="18"/>
      <c r="MOO57" s="18"/>
      <c r="MOP57" s="18"/>
      <c r="MOQ57" s="18"/>
      <c r="MOR57" s="18"/>
      <c r="MOS57" s="18"/>
      <c r="MOT57" s="18"/>
      <c r="MOU57" s="18"/>
      <c r="MOV57" s="18"/>
      <c r="MOW57" s="18"/>
      <c r="MOX57" s="18"/>
      <c r="MOY57" s="18"/>
      <c r="MOZ57" s="18"/>
      <c r="MPA57" s="18"/>
      <c r="MPB57" s="18"/>
      <c r="MPC57" s="18"/>
      <c r="MPD57" s="18"/>
      <c r="MPE57" s="18"/>
      <c r="MPF57" s="18"/>
      <c r="MPG57" s="18"/>
      <c r="MPH57" s="18"/>
      <c r="MPI57" s="18"/>
      <c r="MPJ57" s="18"/>
      <c r="MPK57" s="18"/>
      <c r="MPL57" s="18"/>
      <c r="MPM57" s="18"/>
      <c r="MPN57" s="18"/>
      <c r="MPO57" s="18"/>
      <c r="MPP57" s="18"/>
      <c r="MPQ57" s="18"/>
      <c r="MPR57" s="18"/>
      <c r="MPS57" s="18"/>
      <c r="MPT57" s="18"/>
      <c r="MPU57" s="18"/>
      <c r="MPV57" s="18"/>
      <c r="MPW57" s="18"/>
      <c r="MPX57" s="18"/>
      <c r="MPY57" s="18"/>
      <c r="MPZ57" s="18"/>
      <c r="MQA57" s="18"/>
      <c r="MQB57" s="18"/>
      <c r="MQC57" s="18"/>
      <c r="MQD57" s="18"/>
      <c r="MQE57" s="18"/>
      <c r="MQF57" s="18"/>
      <c r="MQG57" s="18"/>
      <c r="MQH57" s="18"/>
      <c r="MQI57" s="18"/>
      <c r="MQJ57" s="18"/>
      <c r="MQK57" s="18"/>
      <c r="MQL57" s="18"/>
      <c r="MQM57" s="18"/>
      <c r="MQN57" s="18"/>
      <c r="MQO57" s="18"/>
      <c r="MQP57" s="18"/>
      <c r="MQQ57" s="18"/>
      <c r="MQR57" s="18"/>
      <c r="MQS57" s="18"/>
      <c r="MQT57" s="18"/>
      <c r="MQU57" s="18"/>
      <c r="MQV57" s="18"/>
      <c r="MQW57" s="18"/>
      <c r="MQX57" s="18"/>
      <c r="MQY57" s="18"/>
      <c r="MQZ57" s="18"/>
      <c r="MRA57" s="18"/>
      <c r="MRB57" s="18"/>
      <c r="MRC57" s="18"/>
      <c r="MRD57" s="18"/>
      <c r="MRE57" s="18"/>
      <c r="MRF57" s="18"/>
      <c r="MRG57" s="18"/>
      <c r="MRH57" s="18"/>
      <c r="MRI57" s="18"/>
      <c r="MRJ57" s="18"/>
      <c r="MRK57" s="18"/>
      <c r="MRL57" s="18"/>
      <c r="MRM57" s="18"/>
      <c r="MRN57" s="18"/>
      <c r="MRO57" s="18"/>
      <c r="MRP57" s="18"/>
      <c r="MRQ57" s="18"/>
      <c r="MRR57" s="18"/>
      <c r="MRS57" s="18"/>
      <c r="MRT57" s="18"/>
      <c r="MRU57" s="18"/>
      <c r="MRV57" s="18"/>
      <c r="MRW57" s="18"/>
      <c r="MRX57" s="18"/>
      <c r="MRY57" s="18"/>
      <c r="MRZ57" s="18"/>
      <c r="MSA57" s="18"/>
      <c r="MSB57" s="18"/>
      <c r="MSC57" s="18"/>
      <c r="MSD57" s="18"/>
      <c r="MSE57" s="18"/>
      <c r="MSF57" s="18"/>
      <c r="MSG57" s="18"/>
      <c r="MSH57" s="18"/>
      <c r="MSI57" s="18"/>
      <c r="MSJ57" s="18"/>
      <c r="MSK57" s="18"/>
      <c r="MSL57" s="18"/>
      <c r="MSM57" s="18"/>
      <c r="MSN57" s="18"/>
      <c r="MSO57" s="18"/>
      <c r="MSP57" s="18"/>
      <c r="MSQ57" s="18"/>
      <c r="MSR57" s="18"/>
      <c r="MSS57" s="18"/>
      <c r="MST57" s="18"/>
      <c r="MSU57" s="18"/>
      <c r="MSV57" s="18"/>
      <c r="MSW57" s="18"/>
      <c r="MSX57" s="18"/>
      <c r="MSY57" s="18"/>
      <c r="MSZ57" s="18"/>
      <c r="MTA57" s="18"/>
      <c r="MTB57" s="18"/>
      <c r="MTC57" s="18"/>
      <c r="MTD57" s="18"/>
      <c r="MTE57" s="18"/>
      <c r="MTF57" s="18"/>
      <c r="MTG57" s="18"/>
      <c r="MTH57" s="18"/>
      <c r="MTI57" s="18"/>
      <c r="MTJ57" s="18"/>
      <c r="MTK57" s="18"/>
      <c r="MTL57" s="18"/>
      <c r="MTM57" s="18"/>
      <c r="MTN57" s="18"/>
      <c r="MTO57" s="18"/>
      <c r="MTP57" s="18"/>
      <c r="MTQ57" s="18"/>
      <c r="MTR57" s="18"/>
      <c r="MTS57" s="18"/>
      <c r="MTT57" s="18"/>
      <c r="MTU57" s="18"/>
      <c r="MTV57" s="18"/>
      <c r="MTW57" s="18"/>
      <c r="MTX57" s="18"/>
      <c r="MTY57" s="18"/>
      <c r="MTZ57" s="18"/>
      <c r="MUA57" s="18"/>
      <c r="MUB57" s="18"/>
      <c r="MUC57" s="18"/>
      <c r="MUD57" s="18"/>
      <c r="MUE57" s="18"/>
      <c r="MUF57" s="18"/>
      <c r="MUG57" s="18"/>
      <c r="MUH57" s="18"/>
      <c r="MUI57" s="18"/>
      <c r="MUJ57" s="18"/>
      <c r="MUK57" s="18"/>
      <c r="MUL57" s="18"/>
      <c r="MUM57" s="18"/>
      <c r="MUN57" s="18"/>
      <c r="MUO57" s="18"/>
      <c r="MUP57" s="18"/>
      <c r="MUQ57" s="18"/>
      <c r="MUR57" s="18"/>
      <c r="MUS57" s="18"/>
      <c r="MUT57" s="18"/>
      <c r="MUU57" s="18"/>
      <c r="MUV57" s="18"/>
      <c r="MUW57" s="18"/>
      <c r="MUX57" s="18"/>
      <c r="MUY57" s="18"/>
      <c r="MUZ57" s="18"/>
      <c r="MVA57" s="18"/>
      <c r="MVB57" s="18"/>
      <c r="MVC57" s="18"/>
      <c r="MVD57" s="18"/>
      <c r="MVE57" s="18"/>
      <c r="MVF57" s="18"/>
      <c r="MVG57" s="18"/>
      <c r="MVH57" s="18"/>
      <c r="MVI57" s="18"/>
      <c r="MVJ57" s="18"/>
      <c r="MVK57" s="18"/>
      <c r="MVL57" s="18"/>
      <c r="MVM57" s="18"/>
      <c r="MVN57" s="18"/>
      <c r="MVO57" s="18"/>
      <c r="MVP57" s="18"/>
      <c r="MVQ57" s="18"/>
      <c r="MVR57" s="18"/>
      <c r="MVS57" s="18"/>
      <c r="MVT57" s="18"/>
      <c r="MVU57" s="18"/>
      <c r="MVV57" s="18"/>
      <c r="MVW57" s="18"/>
      <c r="MVX57" s="18"/>
      <c r="MVY57" s="18"/>
      <c r="MVZ57" s="18"/>
      <c r="MWA57" s="18"/>
      <c r="MWB57" s="18"/>
      <c r="MWC57" s="18"/>
      <c r="MWD57" s="18"/>
      <c r="MWE57" s="18"/>
      <c r="MWF57" s="18"/>
      <c r="MWG57" s="18"/>
      <c r="MWH57" s="18"/>
      <c r="MWI57" s="18"/>
      <c r="MWJ57" s="18"/>
      <c r="MWK57" s="18"/>
      <c r="MWL57" s="18"/>
      <c r="MWM57" s="18"/>
      <c r="MWN57" s="18"/>
      <c r="MWO57" s="18"/>
      <c r="MWP57" s="18"/>
      <c r="MWQ57" s="18"/>
      <c r="MWR57" s="18"/>
      <c r="MWS57" s="18"/>
      <c r="MWT57" s="18"/>
      <c r="MWU57" s="18"/>
      <c r="MWV57" s="18"/>
      <c r="MWW57" s="18"/>
      <c r="MWX57" s="18"/>
      <c r="MWY57" s="18"/>
      <c r="MWZ57" s="18"/>
      <c r="MXA57" s="18"/>
      <c r="MXB57" s="18"/>
      <c r="MXC57" s="18"/>
      <c r="MXD57" s="18"/>
      <c r="MXE57" s="18"/>
      <c r="MXF57" s="18"/>
      <c r="MXG57" s="18"/>
      <c r="MXH57" s="18"/>
      <c r="MXI57" s="18"/>
      <c r="MXJ57" s="18"/>
      <c r="MXK57" s="18"/>
      <c r="MXL57" s="18"/>
      <c r="MXM57" s="18"/>
      <c r="MXN57" s="18"/>
      <c r="MXO57" s="18"/>
      <c r="MXP57" s="18"/>
      <c r="MXQ57" s="18"/>
      <c r="MXR57" s="18"/>
      <c r="MXS57" s="18"/>
      <c r="MXT57" s="18"/>
      <c r="MXU57" s="18"/>
      <c r="MXV57" s="18"/>
      <c r="MXW57" s="18"/>
      <c r="MXX57" s="18"/>
      <c r="MXY57" s="18"/>
      <c r="MXZ57" s="18"/>
      <c r="MYA57" s="18"/>
      <c r="MYB57" s="18"/>
      <c r="MYC57" s="18"/>
      <c r="MYD57" s="18"/>
      <c r="MYE57" s="18"/>
      <c r="MYF57" s="18"/>
      <c r="MYG57" s="18"/>
      <c r="MYH57" s="18"/>
      <c r="MYI57" s="18"/>
      <c r="MYJ57" s="18"/>
      <c r="MYK57" s="18"/>
      <c r="MYL57" s="18"/>
      <c r="MYM57" s="18"/>
      <c r="MYN57" s="18"/>
      <c r="MYO57" s="18"/>
      <c r="MYP57" s="18"/>
      <c r="MYQ57" s="18"/>
      <c r="MYR57" s="18"/>
      <c r="MYS57" s="18"/>
      <c r="MYT57" s="18"/>
      <c r="MYU57" s="18"/>
      <c r="MYV57" s="18"/>
      <c r="MYW57" s="18"/>
      <c r="MYX57" s="18"/>
      <c r="MYY57" s="18"/>
      <c r="MYZ57" s="18"/>
      <c r="MZA57" s="18"/>
      <c r="MZB57" s="18"/>
      <c r="MZC57" s="18"/>
      <c r="MZD57" s="18"/>
      <c r="MZE57" s="18"/>
      <c r="MZF57" s="18"/>
      <c r="MZG57" s="18"/>
      <c r="MZH57" s="18"/>
      <c r="MZI57" s="18"/>
      <c r="MZJ57" s="18"/>
      <c r="MZK57" s="18"/>
      <c r="MZL57" s="18"/>
      <c r="MZM57" s="18"/>
      <c r="MZN57" s="18"/>
      <c r="MZO57" s="18"/>
      <c r="MZP57" s="18"/>
      <c r="MZQ57" s="18"/>
      <c r="MZR57" s="18"/>
      <c r="MZS57" s="18"/>
      <c r="MZT57" s="18"/>
      <c r="MZU57" s="18"/>
      <c r="MZV57" s="18"/>
      <c r="MZW57" s="18"/>
      <c r="MZX57" s="18"/>
      <c r="MZY57" s="18"/>
      <c r="MZZ57" s="18"/>
      <c r="NAA57" s="18"/>
      <c r="NAB57" s="18"/>
      <c r="NAC57" s="18"/>
      <c r="NAD57" s="18"/>
      <c r="NAE57" s="18"/>
      <c r="NAF57" s="18"/>
      <c r="NAG57" s="18"/>
      <c r="NAH57" s="18"/>
      <c r="NAI57" s="18"/>
      <c r="NAJ57" s="18"/>
      <c r="NAK57" s="18"/>
      <c r="NAL57" s="18"/>
      <c r="NAM57" s="18"/>
      <c r="NAN57" s="18"/>
      <c r="NAO57" s="18"/>
      <c r="NAP57" s="18"/>
      <c r="NAQ57" s="18"/>
      <c r="NAR57" s="18"/>
      <c r="NAS57" s="18"/>
      <c r="NAT57" s="18"/>
      <c r="NAU57" s="18"/>
      <c r="NAV57" s="18"/>
      <c r="NAW57" s="18"/>
      <c r="NAX57" s="18"/>
      <c r="NAY57" s="18"/>
      <c r="NAZ57" s="18"/>
      <c r="NBA57" s="18"/>
      <c r="NBB57" s="18"/>
      <c r="NBC57" s="18"/>
      <c r="NBD57" s="18"/>
      <c r="NBE57" s="18"/>
      <c r="NBF57" s="18"/>
      <c r="NBG57" s="18"/>
      <c r="NBH57" s="18"/>
      <c r="NBI57" s="18"/>
      <c r="NBJ57" s="18"/>
      <c r="NBK57" s="18"/>
      <c r="NBL57" s="18"/>
      <c r="NBM57" s="18"/>
      <c r="NBN57" s="18"/>
      <c r="NBO57" s="18"/>
      <c r="NBP57" s="18"/>
      <c r="NBQ57" s="18"/>
      <c r="NBR57" s="18"/>
      <c r="NBS57" s="18"/>
      <c r="NBT57" s="18"/>
      <c r="NBU57" s="18"/>
      <c r="NBV57" s="18"/>
      <c r="NBW57" s="18"/>
      <c r="NBX57" s="18"/>
      <c r="NBY57" s="18"/>
      <c r="NBZ57" s="18"/>
      <c r="NCA57" s="18"/>
      <c r="NCB57" s="18"/>
      <c r="NCC57" s="18"/>
      <c r="NCD57" s="18"/>
      <c r="NCE57" s="18"/>
      <c r="NCF57" s="18"/>
      <c r="NCG57" s="18"/>
      <c r="NCH57" s="18"/>
      <c r="NCI57" s="18"/>
      <c r="NCJ57" s="18"/>
      <c r="NCK57" s="18"/>
      <c r="NCL57" s="18"/>
      <c r="NCM57" s="18"/>
      <c r="NCN57" s="18"/>
      <c r="NCO57" s="18"/>
      <c r="NCP57" s="18"/>
      <c r="NCQ57" s="18"/>
      <c r="NCR57" s="18"/>
      <c r="NCS57" s="18"/>
      <c r="NCT57" s="18"/>
      <c r="NCU57" s="18"/>
      <c r="NCV57" s="18"/>
      <c r="NCW57" s="18"/>
      <c r="NCX57" s="18"/>
      <c r="NCY57" s="18"/>
      <c r="NCZ57" s="18"/>
      <c r="NDA57" s="18"/>
      <c r="NDB57" s="18"/>
      <c r="NDC57" s="18"/>
      <c r="NDD57" s="18"/>
      <c r="NDE57" s="18"/>
      <c r="NDF57" s="18"/>
      <c r="NDG57" s="18"/>
      <c r="NDH57" s="18"/>
      <c r="NDI57" s="18"/>
      <c r="NDJ57" s="18"/>
      <c r="NDK57" s="18"/>
      <c r="NDL57" s="18"/>
      <c r="NDM57" s="18"/>
      <c r="NDN57" s="18"/>
      <c r="NDO57" s="18"/>
      <c r="NDP57" s="18"/>
      <c r="NDQ57" s="18"/>
      <c r="NDR57" s="18"/>
      <c r="NDS57" s="18"/>
      <c r="NDT57" s="18"/>
      <c r="NDU57" s="18"/>
      <c r="NDV57" s="18"/>
      <c r="NDW57" s="18"/>
      <c r="NDX57" s="18"/>
      <c r="NDY57" s="18"/>
      <c r="NDZ57" s="18"/>
      <c r="NEA57" s="18"/>
      <c r="NEB57" s="18"/>
      <c r="NEC57" s="18"/>
      <c r="NED57" s="18"/>
      <c r="NEE57" s="18"/>
      <c r="NEF57" s="18"/>
      <c r="NEG57" s="18"/>
      <c r="NEH57" s="18"/>
      <c r="NEI57" s="18"/>
      <c r="NEJ57" s="18"/>
      <c r="NEK57" s="18"/>
      <c r="NEL57" s="18"/>
      <c r="NEM57" s="18"/>
      <c r="NEN57" s="18"/>
      <c r="NEO57" s="18"/>
      <c r="NEP57" s="18"/>
      <c r="NEQ57" s="18"/>
      <c r="NER57" s="18"/>
      <c r="NES57" s="18"/>
      <c r="NET57" s="18"/>
      <c r="NEU57" s="18"/>
      <c r="NEV57" s="18"/>
      <c r="NEW57" s="18"/>
      <c r="NEX57" s="18"/>
      <c r="NEY57" s="18"/>
      <c r="NEZ57" s="18"/>
      <c r="NFA57" s="18"/>
      <c r="NFB57" s="18"/>
      <c r="NFC57" s="18"/>
      <c r="NFD57" s="18"/>
      <c r="NFE57" s="18"/>
      <c r="NFF57" s="18"/>
      <c r="NFG57" s="18"/>
      <c r="NFH57" s="18"/>
      <c r="NFI57" s="18"/>
      <c r="NFJ57" s="18"/>
      <c r="NFK57" s="18"/>
      <c r="NFL57" s="18"/>
      <c r="NFM57" s="18"/>
      <c r="NFN57" s="18"/>
      <c r="NFO57" s="18"/>
      <c r="NFP57" s="18"/>
      <c r="NFQ57" s="18"/>
      <c r="NFR57" s="18"/>
      <c r="NFS57" s="18"/>
      <c r="NFT57" s="18"/>
      <c r="NFU57" s="18"/>
      <c r="NFV57" s="18"/>
      <c r="NFW57" s="18"/>
      <c r="NFX57" s="18"/>
      <c r="NFY57" s="18"/>
      <c r="NFZ57" s="18"/>
      <c r="NGA57" s="18"/>
      <c r="NGB57" s="18"/>
      <c r="NGC57" s="18"/>
      <c r="NGD57" s="18"/>
      <c r="NGE57" s="18"/>
      <c r="NGF57" s="18"/>
      <c r="NGG57" s="18"/>
      <c r="NGH57" s="18"/>
      <c r="NGI57" s="18"/>
      <c r="NGJ57" s="18"/>
      <c r="NGK57" s="18"/>
      <c r="NGL57" s="18"/>
      <c r="NGM57" s="18"/>
      <c r="NGN57" s="18"/>
      <c r="NGO57" s="18"/>
      <c r="NGP57" s="18"/>
      <c r="NGQ57" s="18"/>
      <c r="NGR57" s="18"/>
      <c r="NGS57" s="18"/>
      <c r="NGT57" s="18"/>
      <c r="NGU57" s="18"/>
      <c r="NGV57" s="18"/>
      <c r="NGW57" s="18"/>
      <c r="NGX57" s="18"/>
      <c r="NGY57" s="18"/>
      <c r="NGZ57" s="18"/>
      <c r="NHA57" s="18"/>
      <c r="NHB57" s="18"/>
      <c r="NHC57" s="18"/>
      <c r="NHD57" s="18"/>
      <c r="NHE57" s="18"/>
      <c r="NHF57" s="18"/>
      <c r="NHG57" s="18"/>
      <c r="NHH57" s="18"/>
      <c r="NHI57" s="18"/>
      <c r="NHJ57" s="18"/>
      <c r="NHK57" s="18"/>
      <c r="NHL57" s="18"/>
      <c r="NHM57" s="18"/>
      <c r="NHN57" s="18"/>
      <c r="NHO57" s="18"/>
      <c r="NHP57" s="18"/>
      <c r="NHQ57" s="18"/>
      <c r="NHR57" s="18"/>
      <c r="NHS57" s="18"/>
      <c r="NHT57" s="18"/>
      <c r="NHU57" s="18"/>
      <c r="NHV57" s="18"/>
      <c r="NHW57" s="18"/>
      <c r="NHX57" s="18"/>
      <c r="NHY57" s="18"/>
      <c r="NHZ57" s="18"/>
      <c r="NIA57" s="18"/>
      <c r="NIB57" s="18"/>
      <c r="NIC57" s="18"/>
      <c r="NID57" s="18"/>
      <c r="NIE57" s="18"/>
      <c r="NIF57" s="18"/>
      <c r="NIG57" s="18"/>
      <c r="NIH57" s="18"/>
      <c r="NII57" s="18"/>
      <c r="NIJ57" s="18"/>
      <c r="NIK57" s="18"/>
      <c r="NIL57" s="18"/>
      <c r="NIM57" s="18"/>
      <c r="NIN57" s="18"/>
      <c r="NIO57" s="18"/>
      <c r="NIP57" s="18"/>
      <c r="NIQ57" s="18"/>
      <c r="NIR57" s="18"/>
      <c r="NIS57" s="18"/>
      <c r="NIT57" s="18"/>
      <c r="NIU57" s="18"/>
      <c r="NIV57" s="18"/>
      <c r="NIW57" s="18"/>
      <c r="NIX57" s="18"/>
      <c r="NIY57" s="18"/>
      <c r="NIZ57" s="18"/>
      <c r="NJA57" s="18"/>
      <c r="NJB57" s="18"/>
      <c r="NJC57" s="18"/>
      <c r="NJD57" s="18"/>
      <c r="NJE57" s="18"/>
      <c r="NJF57" s="18"/>
      <c r="NJG57" s="18"/>
      <c r="NJH57" s="18"/>
      <c r="NJI57" s="18"/>
      <c r="NJJ57" s="18"/>
      <c r="NJK57" s="18"/>
      <c r="NJL57" s="18"/>
      <c r="NJM57" s="18"/>
      <c r="NJN57" s="18"/>
      <c r="NJO57" s="18"/>
      <c r="NJP57" s="18"/>
      <c r="NJQ57" s="18"/>
      <c r="NJR57" s="18"/>
      <c r="NJS57" s="18"/>
      <c r="NJT57" s="18"/>
      <c r="NJU57" s="18"/>
      <c r="NJV57" s="18"/>
      <c r="NJW57" s="18"/>
      <c r="NJX57" s="18"/>
      <c r="NJY57" s="18"/>
      <c r="NJZ57" s="18"/>
      <c r="NKA57" s="18"/>
      <c r="NKB57" s="18"/>
      <c r="NKC57" s="18"/>
      <c r="NKD57" s="18"/>
      <c r="NKE57" s="18"/>
      <c r="NKF57" s="18"/>
      <c r="NKG57" s="18"/>
      <c r="NKH57" s="18"/>
      <c r="NKI57" s="18"/>
      <c r="NKJ57" s="18"/>
      <c r="NKK57" s="18"/>
      <c r="NKL57" s="18"/>
      <c r="NKM57" s="18"/>
      <c r="NKN57" s="18"/>
      <c r="NKO57" s="18"/>
      <c r="NKP57" s="18"/>
      <c r="NKQ57" s="18"/>
      <c r="NKR57" s="18"/>
      <c r="NKS57" s="18"/>
      <c r="NKT57" s="18"/>
      <c r="NKU57" s="18"/>
      <c r="NKV57" s="18"/>
      <c r="NKW57" s="18"/>
      <c r="NKX57" s="18"/>
      <c r="NKY57" s="18"/>
      <c r="NKZ57" s="18"/>
      <c r="NLA57" s="18"/>
      <c r="NLB57" s="18"/>
      <c r="NLC57" s="18"/>
      <c r="NLD57" s="18"/>
      <c r="NLE57" s="18"/>
      <c r="NLF57" s="18"/>
      <c r="NLG57" s="18"/>
      <c r="NLH57" s="18"/>
      <c r="NLI57" s="18"/>
      <c r="NLJ57" s="18"/>
      <c r="NLK57" s="18"/>
      <c r="NLL57" s="18"/>
      <c r="NLM57" s="18"/>
      <c r="NLN57" s="18"/>
      <c r="NLO57" s="18"/>
      <c r="NLP57" s="18"/>
      <c r="NLQ57" s="18"/>
      <c r="NLR57" s="18"/>
      <c r="NLS57" s="18"/>
      <c r="NLT57" s="18"/>
      <c r="NLU57" s="18"/>
      <c r="NLV57" s="18"/>
      <c r="NLW57" s="18"/>
      <c r="NLX57" s="18"/>
      <c r="NLY57" s="18"/>
      <c r="NLZ57" s="18"/>
      <c r="NMA57" s="18"/>
      <c r="NMB57" s="18"/>
      <c r="NMC57" s="18"/>
      <c r="NMD57" s="18"/>
      <c r="NME57" s="18"/>
      <c r="NMF57" s="18"/>
      <c r="NMG57" s="18"/>
      <c r="NMH57" s="18"/>
      <c r="NMI57" s="18"/>
      <c r="NMJ57" s="18"/>
      <c r="NMK57" s="18"/>
      <c r="NML57" s="18"/>
      <c r="NMM57" s="18"/>
      <c r="NMN57" s="18"/>
      <c r="NMO57" s="18"/>
      <c r="NMP57" s="18"/>
      <c r="NMQ57" s="18"/>
      <c r="NMR57" s="18"/>
      <c r="NMS57" s="18"/>
      <c r="NMT57" s="18"/>
      <c r="NMU57" s="18"/>
      <c r="NMV57" s="18"/>
      <c r="NMW57" s="18"/>
      <c r="NMX57" s="18"/>
      <c r="NMY57" s="18"/>
      <c r="NMZ57" s="18"/>
      <c r="NNA57" s="18"/>
      <c r="NNB57" s="18"/>
      <c r="NNC57" s="18"/>
      <c r="NND57" s="18"/>
      <c r="NNE57" s="18"/>
      <c r="NNF57" s="18"/>
      <c r="NNG57" s="18"/>
      <c r="NNH57" s="18"/>
      <c r="NNI57" s="18"/>
      <c r="NNJ57" s="18"/>
      <c r="NNK57" s="18"/>
      <c r="NNL57" s="18"/>
      <c r="NNM57" s="18"/>
      <c r="NNN57" s="18"/>
      <c r="NNO57" s="18"/>
      <c r="NNP57" s="18"/>
      <c r="NNQ57" s="18"/>
      <c r="NNR57" s="18"/>
      <c r="NNS57" s="18"/>
      <c r="NNT57" s="18"/>
      <c r="NNU57" s="18"/>
      <c r="NNV57" s="18"/>
      <c r="NNW57" s="18"/>
      <c r="NNX57" s="18"/>
      <c r="NNY57" s="18"/>
      <c r="NNZ57" s="18"/>
      <c r="NOA57" s="18"/>
      <c r="NOB57" s="18"/>
      <c r="NOC57" s="18"/>
      <c r="NOD57" s="18"/>
      <c r="NOE57" s="18"/>
      <c r="NOF57" s="18"/>
      <c r="NOG57" s="18"/>
      <c r="NOH57" s="18"/>
      <c r="NOI57" s="18"/>
      <c r="NOJ57" s="18"/>
      <c r="NOK57" s="18"/>
      <c r="NOL57" s="18"/>
      <c r="NOM57" s="18"/>
      <c r="NON57" s="18"/>
      <c r="NOO57" s="18"/>
      <c r="NOP57" s="18"/>
      <c r="NOQ57" s="18"/>
      <c r="NOR57" s="18"/>
      <c r="NOS57" s="18"/>
      <c r="NOT57" s="18"/>
      <c r="NOU57" s="18"/>
      <c r="NOV57" s="18"/>
      <c r="NOW57" s="18"/>
      <c r="NOX57" s="18"/>
      <c r="NOY57" s="18"/>
      <c r="NOZ57" s="18"/>
      <c r="NPA57" s="18"/>
      <c r="NPB57" s="18"/>
      <c r="NPC57" s="18"/>
      <c r="NPD57" s="18"/>
      <c r="NPE57" s="18"/>
      <c r="NPF57" s="18"/>
      <c r="NPG57" s="18"/>
      <c r="NPH57" s="18"/>
      <c r="NPI57" s="18"/>
      <c r="NPJ57" s="18"/>
      <c r="NPK57" s="18"/>
      <c r="NPL57" s="18"/>
      <c r="NPM57" s="18"/>
      <c r="NPN57" s="18"/>
      <c r="NPO57" s="18"/>
      <c r="NPP57" s="18"/>
      <c r="NPQ57" s="18"/>
      <c r="NPR57" s="18"/>
      <c r="NPS57" s="18"/>
      <c r="NPT57" s="18"/>
      <c r="NPU57" s="18"/>
      <c r="NPV57" s="18"/>
      <c r="NPW57" s="18"/>
      <c r="NPX57" s="18"/>
      <c r="NPY57" s="18"/>
      <c r="NPZ57" s="18"/>
      <c r="NQA57" s="18"/>
      <c r="NQB57" s="18"/>
      <c r="NQC57" s="18"/>
      <c r="NQD57" s="18"/>
      <c r="NQE57" s="18"/>
      <c r="NQF57" s="18"/>
      <c r="NQG57" s="18"/>
      <c r="NQH57" s="18"/>
      <c r="NQI57" s="18"/>
      <c r="NQJ57" s="18"/>
      <c r="NQK57" s="18"/>
      <c r="NQL57" s="18"/>
      <c r="NQM57" s="18"/>
      <c r="NQN57" s="18"/>
      <c r="NQO57" s="18"/>
      <c r="NQP57" s="18"/>
      <c r="NQQ57" s="18"/>
      <c r="NQR57" s="18"/>
      <c r="NQS57" s="18"/>
      <c r="NQT57" s="18"/>
      <c r="NQU57" s="18"/>
      <c r="NQV57" s="18"/>
      <c r="NQW57" s="18"/>
      <c r="NQX57" s="18"/>
      <c r="NQY57" s="18"/>
      <c r="NQZ57" s="18"/>
      <c r="NRA57" s="18"/>
      <c r="NRB57" s="18"/>
      <c r="NRC57" s="18"/>
      <c r="NRD57" s="18"/>
      <c r="NRE57" s="18"/>
      <c r="NRF57" s="18"/>
      <c r="NRG57" s="18"/>
      <c r="NRH57" s="18"/>
      <c r="NRI57" s="18"/>
      <c r="NRJ57" s="18"/>
      <c r="NRK57" s="18"/>
      <c r="NRL57" s="18"/>
      <c r="NRM57" s="18"/>
      <c r="NRN57" s="18"/>
      <c r="NRO57" s="18"/>
      <c r="NRP57" s="18"/>
      <c r="NRQ57" s="18"/>
      <c r="NRR57" s="18"/>
      <c r="NRS57" s="18"/>
      <c r="NRT57" s="18"/>
      <c r="NRU57" s="18"/>
      <c r="NRV57" s="18"/>
      <c r="NRW57" s="18"/>
      <c r="NRX57" s="18"/>
      <c r="NRY57" s="18"/>
      <c r="NRZ57" s="18"/>
      <c r="NSA57" s="18"/>
      <c r="NSB57" s="18"/>
      <c r="NSC57" s="18"/>
      <c r="NSD57" s="18"/>
      <c r="NSE57" s="18"/>
      <c r="NSF57" s="18"/>
      <c r="NSG57" s="18"/>
      <c r="NSH57" s="18"/>
      <c r="NSI57" s="18"/>
      <c r="NSJ57" s="18"/>
      <c r="NSK57" s="18"/>
      <c r="NSL57" s="18"/>
      <c r="NSM57" s="18"/>
      <c r="NSN57" s="18"/>
      <c r="NSO57" s="18"/>
      <c r="NSP57" s="18"/>
      <c r="NSQ57" s="18"/>
      <c r="NSR57" s="18"/>
      <c r="NSS57" s="18"/>
      <c r="NST57" s="18"/>
      <c r="NSU57" s="18"/>
      <c r="NSV57" s="18"/>
      <c r="NSW57" s="18"/>
      <c r="NSX57" s="18"/>
      <c r="NSY57" s="18"/>
      <c r="NSZ57" s="18"/>
      <c r="NTA57" s="18"/>
      <c r="NTB57" s="18"/>
      <c r="NTC57" s="18"/>
      <c r="NTD57" s="18"/>
      <c r="NTE57" s="18"/>
      <c r="NTF57" s="18"/>
      <c r="NTG57" s="18"/>
      <c r="NTH57" s="18"/>
      <c r="NTI57" s="18"/>
      <c r="NTJ57" s="18"/>
      <c r="NTK57" s="18"/>
      <c r="NTL57" s="18"/>
      <c r="NTM57" s="18"/>
      <c r="NTN57" s="18"/>
      <c r="NTO57" s="18"/>
      <c r="NTP57" s="18"/>
      <c r="NTQ57" s="18"/>
      <c r="NTR57" s="18"/>
      <c r="NTS57" s="18"/>
      <c r="NTT57" s="18"/>
      <c r="NTU57" s="18"/>
      <c r="NTV57" s="18"/>
      <c r="NTW57" s="18"/>
      <c r="NTX57" s="18"/>
      <c r="NTY57" s="18"/>
      <c r="NTZ57" s="18"/>
      <c r="NUA57" s="18"/>
      <c r="NUB57" s="18"/>
      <c r="NUC57" s="18"/>
      <c r="NUD57" s="18"/>
      <c r="NUE57" s="18"/>
      <c r="NUF57" s="18"/>
      <c r="NUG57" s="18"/>
      <c r="NUH57" s="18"/>
      <c r="NUI57" s="18"/>
      <c r="NUJ57" s="18"/>
      <c r="NUK57" s="18"/>
      <c r="NUL57" s="18"/>
      <c r="NUM57" s="18"/>
      <c r="NUN57" s="18"/>
      <c r="NUO57" s="18"/>
      <c r="NUP57" s="18"/>
      <c r="NUQ57" s="18"/>
      <c r="NUR57" s="18"/>
      <c r="NUS57" s="18"/>
      <c r="NUT57" s="18"/>
      <c r="NUU57" s="18"/>
      <c r="NUV57" s="18"/>
      <c r="NUW57" s="18"/>
      <c r="NUX57" s="18"/>
      <c r="NUY57" s="18"/>
      <c r="NUZ57" s="18"/>
      <c r="NVA57" s="18"/>
      <c r="NVB57" s="18"/>
      <c r="NVC57" s="18"/>
      <c r="NVD57" s="18"/>
      <c r="NVE57" s="18"/>
      <c r="NVF57" s="18"/>
      <c r="NVG57" s="18"/>
      <c r="NVH57" s="18"/>
      <c r="NVI57" s="18"/>
      <c r="NVJ57" s="18"/>
      <c r="NVK57" s="18"/>
      <c r="NVL57" s="18"/>
      <c r="NVM57" s="18"/>
      <c r="NVN57" s="18"/>
      <c r="NVO57" s="18"/>
      <c r="NVP57" s="18"/>
      <c r="NVQ57" s="18"/>
      <c r="NVR57" s="18"/>
      <c r="NVS57" s="18"/>
      <c r="NVT57" s="18"/>
      <c r="NVU57" s="18"/>
      <c r="NVV57" s="18"/>
      <c r="NVW57" s="18"/>
      <c r="NVX57" s="18"/>
      <c r="NVY57" s="18"/>
      <c r="NVZ57" s="18"/>
      <c r="NWA57" s="18"/>
      <c r="NWB57" s="18"/>
      <c r="NWC57" s="18"/>
      <c r="NWD57" s="18"/>
      <c r="NWE57" s="18"/>
      <c r="NWF57" s="18"/>
      <c r="NWG57" s="18"/>
      <c r="NWH57" s="18"/>
      <c r="NWI57" s="18"/>
      <c r="NWJ57" s="18"/>
      <c r="NWK57" s="18"/>
      <c r="NWL57" s="18"/>
      <c r="NWM57" s="18"/>
      <c r="NWN57" s="18"/>
      <c r="NWO57" s="18"/>
      <c r="NWP57" s="18"/>
      <c r="NWQ57" s="18"/>
      <c r="NWR57" s="18"/>
      <c r="NWS57" s="18"/>
      <c r="NWT57" s="18"/>
      <c r="NWU57" s="18"/>
      <c r="NWV57" s="18"/>
      <c r="NWW57" s="18"/>
      <c r="NWX57" s="18"/>
      <c r="NWY57" s="18"/>
      <c r="NWZ57" s="18"/>
      <c r="NXA57" s="18"/>
      <c r="NXB57" s="18"/>
      <c r="NXC57" s="18"/>
      <c r="NXD57" s="18"/>
      <c r="NXE57" s="18"/>
      <c r="NXF57" s="18"/>
      <c r="NXG57" s="18"/>
      <c r="NXH57" s="18"/>
      <c r="NXI57" s="18"/>
      <c r="NXJ57" s="18"/>
      <c r="NXK57" s="18"/>
      <c r="NXL57" s="18"/>
      <c r="NXM57" s="18"/>
      <c r="NXN57" s="18"/>
      <c r="NXO57" s="18"/>
      <c r="NXP57" s="18"/>
      <c r="NXQ57" s="18"/>
      <c r="NXR57" s="18"/>
      <c r="NXS57" s="18"/>
      <c r="NXT57" s="18"/>
      <c r="NXU57" s="18"/>
      <c r="NXV57" s="18"/>
      <c r="NXW57" s="18"/>
      <c r="NXX57" s="18"/>
      <c r="NXY57" s="18"/>
      <c r="NXZ57" s="18"/>
      <c r="NYA57" s="18"/>
      <c r="NYB57" s="18"/>
      <c r="NYC57" s="18"/>
      <c r="NYD57" s="18"/>
      <c r="NYE57" s="18"/>
      <c r="NYF57" s="18"/>
      <c r="NYG57" s="18"/>
      <c r="NYH57" s="18"/>
      <c r="NYI57" s="18"/>
      <c r="NYJ57" s="18"/>
      <c r="NYK57" s="18"/>
      <c r="NYL57" s="18"/>
      <c r="NYM57" s="18"/>
      <c r="NYN57" s="18"/>
      <c r="NYO57" s="18"/>
      <c r="NYP57" s="18"/>
      <c r="NYQ57" s="18"/>
      <c r="NYR57" s="18"/>
      <c r="NYS57" s="18"/>
      <c r="NYT57" s="18"/>
      <c r="NYU57" s="18"/>
      <c r="NYV57" s="18"/>
      <c r="NYW57" s="18"/>
      <c r="NYX57" s="18"/>
      <c r="NYY57" s="18"/>
      <c r="NYZ57" s="18"/>
      <c r="NZA57" s="18"/>
      <c r="NZB57" s="18"/>
      <c r="NZC57" s="18"/>
      <c r="NZD57" s="18"/>
      <c r="NZE57" s="18"/>
      <c r="NZF57" s="18"/>
      <c r="NZG57" s="18"/>
      <c r="NZH57" s="18"/>
      <c r="NZI57" s="18"/>
      <c r="NZJ57" s="18"/>
      <c r="NZK57" s="18"/>
      <c r="NZL57" s="18"/>
      <c r="NZM57" s="18"/>
      <c r="NZN57" s="18"/>
      <c r="NZO57" s="18"/>
      <c r="NZP57" s="18"/>
      <c r="NZQ57" s="18"/>
      <c r="NZR57" s="18"/>
      <c r="NZS57" s="18"/>
      <c r="NZT57" s="18"/>
      <c r="NZU57" s="18"/>
      <c r="NZV57" s="18"/>
      <c r="NZW57" s="18"/>
      <c r="NZX57" s="18"/>
      <c r="NZY57" s="18"/>
      <c r="NZZ57" s="18"/>
      <c r="OAA57" s="18"/>
      <c r="OAB57" s="18"/>
      <c r="OAC57" s="18"/>
      <c r="OAD57" s="18"/>
      <c r="OAE57" s="18"/>
      <c r="OAF57" s="18"/>
      <c r="OAG57" s="18"/>
      <c r="OAH57" s="18"/>
      <c r="OAI57" s="18"/>
      <c r="OAJ57" s="18"/>
      <c r="OAK57" s="18"/>
      <c r="OAL57" s="18"/>
      <c r="OAM57" s="18"/>
      <c r="OAN57" s="18"/>
      <c r="OAO57" s="18"/>
      <c r="OAP57" s="18"/>
      <c r="OAQ57" s="18"/>
      <c r="OAR57" s="18"/>
      <c r="OAS57" s="18"/>
      <c r="OAT57" s="18"/>
      <c r="OAU57" s="18"/>
      <c r="OAV57" s="18"/>
      <c r="OAW57" s="18"/>
      <c r="OAX57" s="18"/>
      <c r="OAY57" s="18"/>
      <c r="OAZ57" s="18"/>
      <c r="OBA57" s="18"/>
      <c r="OBB57" s="18"/>
      <c r="OBC57" s="18"/>
      <c r="OBD57" s="18"/>
      <c r="OBE57" s="18"/>
      <c r="OBF57" s="18"/>
      <c r="OBG57" s="18"/>
      <c r="OBH57" s="18"/>
      <c r="OBI57" s="18"/>
      <c r="OBJ57" s="18"/>
      <c r="OBK57" s="18"/>
      <c r="OBL57" s="18"/>
      <c r="OBM57" s="18"/>
      <c r="OBN57" s="18"/>
      <c r="OBO57" s="18"/>
      <c r="OBP57" s="18"/>
      <c r="OBQ57" s="18"/>
      <c r="OBR57" s="18"/>
      <c r="OBS57" s="18"/>
      <c r="OBT57" s="18"/>
      <c r="OBU57" s="18"/>
      <c r="OBV57" s="18"/>
      <c r="OBW57" s="18"/>
      <c r="OBX57" s="18"/>
      <c r="OBY57" s="18"/>
      <c r="OBZ57" s="18"/>
      <c r="OCA57" s="18"/>
      <c r="OCB57" s="18"/>
      <c r="OCC57" s="18"/>
      <c r="OCD57" s="18"/>
      <c r="OCE57" s="18"/>
      <c r="OCF57" s="18"/>
      <c r="OCG57" s="18"/>
      <c r="OCH57" s="18"/>
      <c r="OCI57" s="18"/>
      <c r="OCJ57" s="18"/>
      <c r="OCK57" s="18"/>
      <c r="OCL57" s="18"/>
      <c r="OCM57" s="18"/>
      <c r="OCN57" s="18"/>
      <c r="OCO57" s="18"/>
      <c r="OCP57" s="18"/>
      <c r="OCQ57" s="18"/>
      <c r="OCR57" s="18"/>
      <c r="OCS57" s="18"/>
      <c r="OCT57" s="18"/>
      <c r="OCU57" s="18"/>
      <c r="OCV57" s="18"/>
      <c r="OCW57" s="18"/>
      <c r="OCX57" s="18"/>
      <c r="OCY57" s="18"/>
      <c r="OCZ57" s="18"/>
      <c r="ODA57" s="18"/>
      <c r="ODB57" s="18"/>
      <c r="ODC57" s="18"/>
      <c r="ODD57" s="18"/>
      <c r="ODE57" s="18"/>
      <c r="ODF57" s="18"/>
      <c r="ODG57" s="18"/>
      <c r="ODH57" s="18"/>
      <c r="ODI57" s="18"/>
      <c r="ODJ57" s="18"/>
      <c r="ODK57" s="18"/>
      <c r="ODL57" s="18"/>
      <c r="ODM57" s="18"/>
      <c r="ODN57" s="18"/>
      <c r="ODO57" s="18"/>
      <c r="ODP57" s="18"/>
      <c r="ODQ57" s="18"/>
      <c r="ODR57" s="18"/>
      <c r="ODS57" s="18"/>
      <c r="ODT57" s="18"/>
      <c r="ODU57" s="18"/>
      <c r="ODV57" s="18"/>
      <c r="ODW57" s="18"/>
      <c r="ODX57" s="18"/>
      <c r="ODY57" s="18"/>
      <c r="ODZ57" s="18"/>
      <c r="OEA57" s="18"/>
      <c r="OEB57" s="18"/>
      <c r="OEC57" s="18"/>
      <c r="OED57" s="18"/>
      <c r="OEE57" s="18"/>
      <c r="OEF57" s="18"/>
      <c r="OEG57" s="18"/>
      <c r="OEH57" s="18"/>
      <c r="OEI57" s="18"/>
      <c r="OEJ57" s="18"/>
      <c r="OEK57" s="18"/>
      <c r="OEL57" s="18"/>
      <c r="OEM57" s="18"/>
      <c r="OEN57" s="18"/>
      <c r="OEO57" s="18"/>
      <c r="OEP57" s="18"/>
      <c r="OEQ57" s="18"/>
      <c r="OER57" s="18"/>
      <c r="OES57" s="18"/>
      <c r="OET57" s="18"/>
      <c r="OEU57" s="18"/>
      <c r="OEV57" s="18"/>
      <c r="OEW57" s="18"/>
      <c r="OEX57" s="18"/>
      <c r="OEY57" s="18"/>
      <c r="OEZ57" s="18"/>
      <c r="OFA57" s="18"/>
      <c r="OFB57" s="18"/>
      <c r="OFC57" s="18"/>
      <c r="OFD57" s="18"/>
      <c r="OFE57" s="18"/>
      <c r="OFF57" s="18"/>
      <c r="OFG57" s="18"/>
      <c r="OFH57" s="18"/>
      <c r="OFI57" s="18"/>
      <c r="OFJ57" s="18"/>
      <c r="OFK57" s="18"/>
      <c r="OFL57" s="18"/>
      <c r="OFM57" s="18"/>
      <c r="OFN57" s="18"/>
      <c r="OFO57" s="18"/>
      <c r="OFP57" s="18"/>
      <c r="OFQ57" s="18"/>
      <c r="OFR57" s="18"/>
      <c r="OFS57" s="18"/>
      <c r="OFT57" s="18"/>
      <c r="OFU57" s="18"/>
      <c r="OFV57" s="18"/>
      <c r="OFW57" s="18"/>
      <c r="OFX57" s="18"/>
      <c r="OFY57" s="18"/>
      <c r="OFZ57" s="18"/>
      <c r="OGA57" s="18"/>
      <c r="OGB57" s="18"/>
      <c r="OGC57" s="18"/>
      <c r="OGD57" s="18"/>
      <c r="OGE57" s="18"/>
      <c r="OGF57" s="18"/>
      <c r="OGG57" s="18"/>
      <c r="OGH57" s="18"/>
      <c r="OGI57" s="18"/>
      <c r="OGJ57" s="18"/>
      <c r="OGK57" s="18"/>
      <c r="OGL57" s="18"/>
      <c r="OGM57" s="18"/>
      <c r="OGN57" s="18"/>
      <c r="OGO57" s="18"/>
      <c r="OGP57" s="18"/>
      <c r="OGQ57" s="18"/>
      <c r="OGR57" s="18"/>
      <c r="OGS57" s="18"/>
      <c r="OGT57" s="18"/>
      <c r="OGU57" s="18"/>
      <c r="OGV57" s="18"/>
      <c r="OGW57" s="18"/>
      <c r="OGX57" s="18"/>
      <c r="OGY57" s="18"/>
      <c r="OGZ57" s="18"/>
      <c r="OHA57" s="18"/>
      <c r="OHB57" s="18"/>
      <c r="OHC57" s="18"/>
      <c r="OHD57" s="18"/>
      <c r="OHE57" s="18"/>
      <c r="OHF57" s="18"/>
      <c r="OHG57" s="18"/>
      <c r="OHH57" s="18"/>
      <c r="OHI57" s="18"/>
      <c r="OHJ57" s="18"/>
      <c r="OHK57" s="18"/>
      <c r="OHL57" s="18"/>
      <c r="OHM57" s="18"/>
      <c r="OHN57" s="18"/>
      <c r="OHO57" s="18"/>
      <c r="OHP57" s="18"/>
      <c r="OHQ57" s="18"/>
      <c r="OHR57" s="18"/>
      <c r="OHS57" s="18"/>
      <c r="OHT57" s="18"/>
      <c r="OHU57" s="18"/>
      <c r="OHV57" s="18"/>
      <c r="OHW57" s="18"/>
      <c r="OHX57" s="18"/>
      <c r="OHY57" s="18"/>
      <c r="OHZ57" s="18"/>
      <c r="OIA57" s="18"/>
      <c r="OIB57" s="18"/>
      <c r="OIC57" s="18"/>
      <c r="OID57" s="18"/>
      <c r="OIE57" s="18"/>
      <c r="OIF57" s="18"/>
      <c r="OIG57" s="18"/>
      <c r="OIH57" s="18"/>
      <c r="OII57" s="18"/>
      <c r="OIJ57" s="18"/>
      <c r="OIK57" s="18"/>
      <c r="OIL57" s="18"/>
      <c r="OIM57" s="18"/>
      <c r="OIN57" s="18"/>
      <c r="OIO57" s="18"/>
      <c r="OIP57" s="18"/>
      <c r="OIQ57" s="18"/>
      <c r="OIR57" s="18"/>
      <c r="OIS57" s="18"/>
      <c r="OIT57" s="18"/>
      <c r="OIU57" s="18"/>
      <c r="OIV57" s="18"/>
      <c r="OIW57" s="18"/>
      <c r="OIX57" s="18"/>
      <c r="OIY57" s="18"/>
      <c r="OIZ57" s="18"/>
      <c r="OJA57" s="18"/>
      <c r="OJB57" s="18"/>
      <c r="OJC57" s="18"/>
      <c r="OJD57" s="18"/>
      <c r="OJE57" s="18"/>
      <c r="OJF57" s="18"/>
      <c r="OJG57" s="18"/>
      <c r="OJH57" s="18"/>
      <c r="OJI57" s="18"/>
      <c r="OJJ57" s="18"/>
      <c r="OJK57" s="18"/>
      <c r="OJL57" s="18"/>
      <c r="OJM57" s="18"/>
      <c r="OJN57" s="18"/>
      <c r="OJO57" s="18"/>
      <c r="OJP57" s="18"/>
      <c r="OJQ57" s="18"/>
      <c r="OJR57" s="18"/>
      <c r="OJS57" s="18"/>
      <c r="OJT57" s="18"/>
      <c r="OJU57" s="18"/>
      <c r="OJV57" s="18"/>
      <c r="OJW57" s="18"/>
      <c r="OJX57" s="18"/>
      <c r="OJY57" s="18"/>
      <c r="OJZ57" s="18"/>
      <c r="OKA57" s="18"/>
      <c r="OKB57" s="18"/>
      <c r="OKC57" s="18"/>
      <c r="OKD57" s="18"/>
      <c r="OKE57" s="18"/>
      <c r="OKF57" s="18"/>
      <c r="OKG57" s="18"/>
      <c r="OKH57" s="18"/>
      <c r="OKI57" s="18"/>
      <c r="OKJ57" s="18"/>
      <c r="OKK57" s="18"/>
      <c r="OKL57" s="18"/>
      <c r="OKM57" s="18"/>
      <c r="OKN57" s="18"/>
      <c r="OKO57" s="18"/>
      <c r="OKP57" s="18"/>
      <c r="OKQ57" s="18"/>
      <c r="OKR57" s="18"/>
      <c r="OKS57" s="18"/>
      <c r="OKT57" s="18"/>
      <c r="OKU57" s="18"/>
      <c r="OKV57" s="18"/>
      <c r="OKW57" s="18"/>
      <c r="OKX57" s="18"/>
      <c r="OKY57" s="18"/>
      <c r="OKZ57" s="18"/>
      <c r="OLA57" s="18"/>
      <c r="OLB57" s="18"/>
      <c r="OLC57" s="18"/>
      <c r="OLD57" s="18"/>
      <c r="OLE57" s="18"/>
      <c r="OLF57" s="18"/>
      <c r="OLG57" s="18"/>
      <c r="OLH57" s="18"/>
      <c r="OLI57" s="18"/>
      <c r="OLJ57" s="18"/>
      <c r="OLK57" s="18"/>
      <c r="OLL57" s="18"/>
      <c r="OLM57" s="18"/>
      <c r="OLN57" s="18"/>
      <c r="OLO57" s="18"/>
      <c r="OLP57" s="18"/>
      <c r="OLQ57" s="18"/>
      <c r="OLR57" s="18"/>
      <c r="OLS57" s="18"/>
      <c r="OLT57" s="18"/>
      <c r="OLU57" s="18"/>
      <c r="OLV57" s="18"/>
      <c r="OLW57" s="18"/>
      <c r="OLX57" s="18"/>
      <c r="OLY57" s="18"/>
      <c r="OLZ57" s="18"/>
      <c r="OMA57" s="18"/>
      <c r="OMB57" s="18"/>
      <c r="OMC57" s="18"/>
      <c r="OMD57" s="18"/>
      <c r="OME57" s="18"/>
      <c r="OMF57" s="18"/>
      <c r="OMG57" s="18"/>
      <c r="OMH57" s="18"/>
      <c r="OMI57" s="18"/>
      <c r="OMJ57" s="18"/>
      <c r="OMK57" s="18"/>
      <c r="OML57" s="18"/>
      <c r="OMM57" s="18"/>
      <c r="OMN57" s="18"/>
      <c r="OMO57" s="18"/>
      <c r="OMP57" s="18"/>
      <c r="OMQ57" s="18"/>
      <c r="OMR57" s="18"/>
      <c r="OMS57" s="18"/>
      <c r="OMT57" s="18"/>
      <c r="OMU57" s="18"/>
      <c r="OMV57" s="18"/>
      <c r="OMW57" s="18"/>
      <c r="OMX57" s="18"/>
      <c r="OMY57" s="18"/>
      <c r="OMZ57" s="18"/>
      <c r="ONA57" s="18"/>
      <c r="ONB57" s="18"/>
      <c r="ONC57" s="18"/>
      <c r="OND57" s="18"/>
      <c r="ONE57" s="18"/>
      <c r="ONF57" s="18"/>
      <c r="ONG57" s="18"/>
      <c r="ONH57" s="18"/>
      <c r="ONI57" s="18"/>
      <c r="ONJ57" s="18"/>
      <c r="ONK57" s="18"/>
      <c r="ONL57" s="18"/>
      <c r="ONM57" s="18"/>
      <c r="ONN57" s="18"/>
      <c r="ONO57" s="18"/>
      <c r="ONP57" s="18"/>
      <c r="ONQ57" s="18"/>
      <c r="ONR57" s="18"/>
      <c r="ONS57" s="18"/>
      <c r="ONT57" s="18"/>
      <c r="ONU57" s="18"/>
      <c r="ONV57" s="18"/>
      <c r="ONW57" s="18"/>
      <c r="ONX57" s="18"/>
      <c r="ONY57" s="18"/>
      <c r="ONZ57" s="18"/>
      <c r="OOA57" s="18"/>
      <c r="OOB57" s="18"/>
      <c r="OOC57" s="18"/>
      <c r="OOD57" s="18"/>
      <c r="OOE57" s="18"/>
      <c r="OOF57" s="18"/>
      <c r="OOG57" s="18"/>
      <c r="OOH57" s="18"/>
      <c r="OOI57" s="18"/>
      <c r="OOJ57" s="18"/>
      <c r="OOK57" s="18"/>
      <c r="OOL57" s="18"/>
      <c r="OOM57" s="18"/>
      <c r="OON57" s="18"/>
      <c r="OOO57" s="18"/>
      <c r="OOP57" s="18"/>
      <c r="OOQ57" s="18"/>
      <c r="OOR57" s="18"/>
      <c r="OOS57" s="18"/>
      <c r="OOT57" s="18"/>
      <c r="OOU57" s="18"/>
      <c r="OOV57" s="18"/>
      <c r="OOW57" s="18"/>
      <c r="OOX57" s="18"/>
      <c r="OOY57" s="18"/>
      <c r="OOZ57" s="18"/>
      <c r="OPA57" s="18"/>
      <c r="OPB57" s="18"/>
      <c r="OPC57" s="18"/>
      <c r="OPD57" s="18"/>
      <c r="OPE57" s="18"/>
      <c r="OPF57" s="18"/>
      <c r="OPG57" s="18"/>
      <c r="OPH57" s="18"/>
      <c r="OPI57" s="18"/>
      <c r="OPJ57" s="18"/>
      <c r="OPK57" s="18"/>
      <c r="OPL57" s="18"/>
      <c r="OPM57" s="18"/>
      <c r="OPN57" s="18"/>
      <c r="OPO57" s="18"/>
      <c r="OPP57" s="18"/>
      <c r="OPQ57" s="18"/>
      <c r="OPR57" s="18"/>
      <c r="OPS57" s="18"/>
      <c r="OPT57" s="18"/>
      <c r="OPU57" s="18"/>
      <c r="OPV57" s="18"/>
      <c r="OPW57" s="18"/>
      <c r="OPX57" s="18"/>
      <c r="OPY57" s="18"/>
      <c r="OPZ57" s="18"/>
      <c r="OQA57" s="18"/>
      <c r="OQB57" s="18"/>
      <c r="OQC57" s="18"/>
      <c r="OQD57" s="18"/>
      <c r="OQE57" s="18"/>
      <c r="OQF57" s="18"/>
      <c r="OQG57" s="18"/>
      <c r="OQH57" s="18"/>
      <c r="OQI57" s="18"/>
      <c r="OQJ57" s="18"/>
      <c r="OQK57" s="18"/>
      <c r="OQL57" s="18"/>
      <c r="OQM57" s="18"/>
      <c r="OQN57" s="18"/>
      <c r="OQO57" s="18"/>
      <c r="OQP57" s="18"/>
      <c r="OQQ57" s="18"/>
      <c r="OQR57" s="18"/>
      <c r="OQS57" s="18"/>
      <c r="OQT57" s="18"/>
      <c r="OQU57" s="18"/>
      <c r="OQV57" s="18"/>
      <c r="OQW57" s="18"/>
      <c r="OQX57" s="18"/>
      <c r="OQY57" s="18"/>
      <c r="OQZ57" s="18"/>
      <c r="ORA57" s="18"/>
      <c r="ORB57" s="18"/>
      <c r="ORC57" s="18"/>
      <c r="ORD57" s="18"/>
      <c r="ORE57" s="18"/>
      <c r="ORF57" s="18"/>
      <c r="ORG57" s="18"/>
      <c r="ORH57" s="18"/>
      <c r="ORI57" s="18"/>
      <c r="ORJ57" s="18"/>
      <c r="ORK57" s="18"/>
      <c r="ORL57" s="18"/>
      <c r="ORM57" s="18"/>
      <c r="ORN57" s="18"/>
      <c r="ORO57" s="18"/>
      <c r="ORP57" s="18"/>
      <c r="ORQ57" s="18"/>
      <c r="ORR57" s="18"/>
      <c r="ORS57" s="18"/>
      <c r="ORT57" s="18"/>
      <c r="ORU57" s="18"/>
      <c r="ORV57" s="18"/>
      <c r="ORW57" s="18"/>
      <c r="ORX57" s="18"/>
      <c r="ORY57" s="18"/>
      <c r="ORZ57" s="18"/>
      <c r="OSA57" s="18"/>
      <c r="OSB57" s="18"/>
      <c r="OSC57" s="18"/>
      <c r="OSD57" s="18"/>
      <c r="OSE57" s="18"/>
      <c r="OSF57" s="18"/>
      <c r="OSG57" s="18"/>
      <c r="OSH57" s="18"/>
      <c r="OSI57" s="18"/>
      <c r="OSJ57" s="18"/>
      <c r="OSK57" s="18"/>
      <c r="OSL57" s="18"/>
      <c r="OSM57" s="18"/>
      <c r="OSN57" s="18"/>
      <c r="OSO57" s="18"/>
      <c r="OSP57" s="18"/>
      <c r="OSQ57" s="18"/>
      <c r="OSR57" s="18"/>
      <c r="OSS57" s="18"/>
      <c r="OST57" s="18"/>
      <c r="OSU57" s="18"/>
      <c r="OSV57" s="18"/>
      <c r="OSW57" s="18"/>
      <c r="OSX57" s="18"/>
      <c r="OSY57" s="18"/>
      <c r="OSZ57" s="18"/>
      <c r="OTA57" s="18"/>
      <c r="OTB57" s="18"/>
      <c r="OTC57" s="18"/>
      <c r="OTD57" s="18"/>
      <c r="OTE57" s="18"/>
      <c r="OTF57" s="18"/>
      <c r="OTG57" s="18"/>
      <c r="OTH57" s="18"/>
      <c r="OTI57" s="18"/>
      <c r="OTJ57" s="18"/>
      <c r="OTK57" s="18"/>
      <c r="OTL57" s="18"/>
      <c r="OTM57" s="18"/>
      <c r="OTN57" s="18"/>
      <c r="OTO57" s="18"/>
      <c r="OTP57" s="18"/>
      <c r="OTQ57" s="18"/>
      <c r="OTR57" s="18"/>
      <c r="OTS57" s="18"/>
      <c r="OTT57" s="18"/>
      <c r="OTU57" s="18"/>
      <c r="OTV57" s="18"/>
      <c r="OTW57" s="18"/>
      <c r="OTX57" s="18"/>
      <c r="OTY57" s="18"/>
      <c r="OTZ57" s="18"/>
      <c r="OUA57" s="18"/>
      <c r="OUB57" s="18"/>
      <c r="OUC57" s="18"/>
      <c r="OUD57" s="18"/>
      <c r="OUE57" s="18"/>
      <c r="OUF57" s="18"/>
      <c r="OUG57" s="18"/>
      <c r="OUH57" s="18"/>
      <c r="OUI57" s="18"/>
      <c r="OUJ57" s="18"/>
      <c r="OUK57" s="18"/>
      <c r="OUL57" s="18"/>
      <c r="OUM57" s="18"/>
      <c r="OUN57" s="18"/>
      <c r="OUO57" s="18"/>
      <c r="OUP57" s="18"/>
      <c r="OUQ57" s="18"/>
      <c r="OUR57" s="18"/>
      <c r="OUS57" s="18"/>
      <c r="OUT57" s="18"/>
      <c r="OUU57" s="18"/>
      <c r="OUV57" s="18"/>
      <c r="OUW57" s="18"/>
      <c r="OUX57" s="18"/>
      <c r="OUY57" s="18"/>
      <c r="OUZ57" s="18"/>
      <c r="OVA57" s="18"/>
      <c r="OVB57" s="18"/>
      <c r="OVC57" s="18"/>
      <c r="OVD57" s="18"/>
      <c r="OVE57" s="18"/>
      <c r="OVF57" s="18"/>
      <c r="OVG57" s="18"/>
      <c r="OVH57" s="18"/>
      <c r="OVI57" s="18"/>
      <c r="OVJ57" s="18"/>
      <c r="OVK57" s="18"/>
      <c r="OVL57" s="18"/>
      <c r="OVM57" s="18"/>
      <c r="OVN57" s="18"/>
      <c r="OVO57" s="18"/>
      <c r="OVP57" s="18"/>
      <c r="OVQ57" s="18"/>
      <c r="OVR57" s="18"/>
      <c r="OVS57" s="18"/>
      <c r="OVT57" s="18"/>
      <c r="OVU57" s="18"/>
      <c r="OVV57" s="18"/>
      <c r="OVW57" s="18"/>
      <c r="OVX57" s="18"/>
      <c r="OVY57" s="18"/>
      <c r="OVZ57" s="18"/>
      <c r="OWA57" s="18"/>
      <c r="OWB57" s="18"/>
      <c r="OWC57" s="18"/>
      <c r="OWD57" s="18"/>
      <c r="OWE57" s="18"/>
      <c r="OWF57" s="18"/>
      <c r="OWG57" s="18"/>
      <c r="OWH57" s="18"/>
      <c r="OWI57" s="18"/>
      <c r="OWJ57" s="18"/>
      <c r="OWK57" s="18"/>
      <c r="OWL57" s="18"/>
      <c r="OWM57" s="18"/>
      <c r="OWN57" s="18"/>
      <c r="OWO57" s="18"/>
      <c r="OWP57" s="18"/>
      <c r="OWQ57" s="18"/>
      <c r="OWR57" s="18"/>
      <c r="OWS57" s="18"/>
      <c r="OWT57" s="18"/>
      <c r="OWU57" s="18"/>
      <c r="OWV57" s="18"/>
      <c r="OWW57" s="18"/>
      <c r="OWX57" s="18"/>
      <c r="OWY57" s="18"/>
      <c r="OWZ57" s="18"/>
      <c r="OXA57" s="18"/>
      <c r="OXB57" s="18"/>
      <c r="OXC57" s="18"/>
      <c r="OXD57" s="18"/>
      <c r="OXE57" s="18"/>
      <c r="OXF57" s="18"/>
      <c r="OXG57" s="18"/>
      <c r="OXH57" s="18"/>
      <c r="OXI57" s="18"/>
      <c r="OXJ57" s="18"/>
      <c r="OXK57" s="18"/>
      <c r="OXL57" s="18"/>
      <c r="OXM57" s="18"/>
      <c r="OXN57" s="18"/>
      <c r="OXO57" s="18"/>
      <c r="OXP57" s="18"/>
      <c r="OXQ57" s="18"/>
      <c r="OXR57" s="18"/>
      <c r="OXS57" s="18"/>
      <c r="OXT57" s="18"/>
      <c r="OXU57" s="18"/>
      <c r="OXV57" s="18"/>
      <c r="OXW57" s="18"/>
      <c r="OXX57" s="18"/>
      <c r="OXY57" s="18"/>
      <c r="OXZ57" s="18"/>
      <c r="OYA57" s="18"/>
      <c r="OYB57" s="18"/>
      <c r="OYC57" s="18"/>
      <c r="OYD57" s="18"/>
      <c r="OYE57" s="18"/>
      <c r="OYF57" s="18"/>
      <c r="OYG57" s="18"/>
      <c r="OYH57" s="18"/>
      <c r="OYI57" s="18"/>
      <c r="OYJ57" s="18"/>
      <c r="OYK57" s="18"/>
      <c r="OYL57" s="18"/>
      <c r="OYM57" s="18"/>
      <c r="OYN57" s="18"/>
      <c r="OYO57" s="18"/>
      <c r="OYP57" s="18"/>
      <c r="OYQ57" s="18"/>
      <c r="OYR57" s="18"/>
      <c r="OYS57" s="18"/>
      <c r="OYT57" s="18"/>
      <c r="OYU57" s="18"/>
      <c r="OYV57" s="18"/>
      <c r="OYW57" s="18"/>
      <c r="OYX57" s="18"/>
      <c r="OYY57" s="18"/>
      <c r="OYZ57" s="18"/>
      <c r="OZA57" s="18"/>
      <c r="OZB57" s="18"/>
      <c r="OZC57" s="18"/>
      <c r="OZD57" s="18"/>
      <c r="OZE57" s="18"/>
      <c r="OZF57" s="18"/>
      <c r="OZG57" s="18"/>
      <c r="OZH57" s="18"/>
      <c r="OZI57" s="18"/>
      <c r="OZJ57" s="18"/>
      <c r="OZK57" s="18"/>
      <c r="OZL57" s="18"/>
      <c r="OZM57" s="18"/>
      <c r="OZN57" s="18"/>
      <c r="OZO57" s="18"/>
      <c r="OZP57" s="18"/>
      <c r="OZQ57" s="18"/>
      <c r="OZR57" s="18"/>
      <c r="OZS57" s="18"/>
      <c r="OZT57" s="18"/>
      <c r="OZU57" s="18"/>
      <c r="OZV57" s="18"/>
      <c r="OZW57" s="18"/>
      <c r="OZX57" s="18"/>
      <c r="OZY57" s="18"/>
      <c r="OZZ57" s="18"/>
      <c r="PAA57" s="18"/>
      <c r="PAB57" s="18"/>
      <c r="PAC57" s="18"/>
      <c r="PAD57" s="18"/>
      <c r="PAE57" s="18"/>
      <c r="PAF57" s="18"/>
      <c r="PAG57" s="18"/>
      <c r="PAH57" s="18"/>
      <c r="PAI57" s="18"/>
      <c r="PAJ57" s="18"/>
      <c r="PAK57" s="18"/>
      <c r="PAL57" s="18"/>
      <c r="PAM57" s="18"/>
      <c r="PAN57" s="18"/>
      <c r="PAO57" s="18"/>
      <c r="PAP57" s="18"/>
      <c r="PAQ57" s="18"/>
      <c r="PAR57" s="18"/>
      <c r="PAS57" s="18"/>
      <c r="PAT57" s="18"/>
      <c r="PAU57" s="18"/>
      <c r="PAV57" s="18"/>
      <c r="PAW57" s="18"/>
      <c r="PAX57" s="18"/>
      <c r="PAY57" s="18"/>
      <c r="PAZ57" s="18"/>
      <c r="PBA57" s="18"/>
      <c r="PBB57" s="18"/>
      <c r="PBC57" s="18"/>
      <c r="PBD57" s="18"/>
      <c r="PBE57" s="18"/>
      <c r="PBF57" s="18"/>
      <c r="PBG57" s="18"/>
      <c r="PBH57" s="18"/>
      <c r="PBI57" s="18"/>
      <c r="PBJ57" s="18"/>
      <c r="PBK57" s="18"/>
      <c r="PBL57" s="18"/>
      <c r="PBM57" s="18"/>
      <c r="PBN57" s="18"/>
      <c r="PBO57" s="18"/>
      <c r="PBP57" s="18"/>
      <c r="PBQ57" s="18"/>
      <c r="PBR57" s="18"/>
      <c r="PBS57" s="18"/>
      <c r="PBT57" s="18"/>
      <c r="PBU57" s="18"/>
      <c r="PBV57" s="18"/>
      <c r="PBW57" s="18"/>
      <c r="PBX57" s="18"/>
      <c r="PBY57" s="18"/>
      <c r="PBZ57" s="18"/>
      <c r="PCA57" s="18"/>
      <c r="PCB57" s="18"/>
      <c r="PCC57" s="18"/>
      <c r="PCD57" s="18"/>
      <c r="PCE57" s="18"/>
      <c r="PCF57" s="18"/>
      <c r="PCG57" s="18"/>
      <c r="PCH57" s="18"/>
      <c r="PCI57" s="18"/>
      <c r="PCJ57" s="18"/>
      <c r="PCK57" s="18"/>
      <c r="PCL57" s="18"/>
      <c r="PCM57" s="18"/>
      <c r="PCN57" s="18"/>
      <c r="PCO57" s="18"/>
      <c r="PCP57" s="18"/>
      <c r="PCQ57" s="18"/>
      <c r="PCR57" s="18"/>
      <c r="PCS57" s="18"/>
      <c r="PCT57" s="18"/>
      <c r="PCU57" s="18"/>
      <c r="PCV57" s="18"/>
      <c r="PCW57" s="18"/>
      <c r="PCX57" s="18"/>
      <c r="PCY57" s="18"/>
      <c r="PCZ57" s="18"/>
      <c r="PDA57" s="18"/>
      <c r="PDB57" s="18"/>
      <c r="PDC57" s="18"/>
      <c r="PDD57" s="18"/>
      <c r="PDE57" s="18"/>
      <c r="PDF57" s="18"/>
      <c r="PDG57" s="18"/>
      <c r="PDH57" s="18"/>
      <c r="PDI57" s="18"/>
      <c r="PDJ57" s="18"/>
      <c r="PDK57" s="18"/>
      <c r="PDL57" s="18"/>
      <c r="PDM57" s="18"/>
      <c r="PDN57" s="18"/>
      <c r="PDO57" s="18"/>
      <c r="PDP57" s="18"/>
      <c r="PDQ57" s="18"/>
      <c r="PDR57" s="18"/>
      <c r="PDS57" s="18"/>
      <c r="PDT57" s="18"/>
      <c r="PDU57" s="18"/>
      <c r="PDV57" s="18"/>
      <c r="PDW57" s="18"/>
      <c r="PDX57" s="18"/>
      <c r="PDY57" s="18"/>
      <c r="PDZ57" s="18"/>
      <c r="PEA57" s="18"/>
      <c r="PEB57" s="18"/>
      <c r="PEC57" s="18"/>
      <c r="PED57" s="18"/>
      <c r="PEE57" s="18"/>
      <c r="PEF57" s="18"/>
      <c r="PEG57" s="18"/>
      <c r="PEH57" s="18"/>
      <c r="PEI57" s="18"/>
      <c r="PEJ57" s="18"/>
      <c r="PEK57" s="18"/>
      <c r="PEL57" s="18"/>
      <c r="PEM57" s="18"/>
      <c r="PEN57" s="18"/>
      <c r="PEO57" s="18"/>
      <c r="PEP57" s="18"/>
      <c r="PEQ57" s="18"/>
      <c r="PER57" s="18"/>
      <c r="PES57" s="18"/>
      <c r="PET57" s="18"/>
      <c r="PEU57" s="18"/>
      <c r="PEV57" s="18"/>
      <c r="PEW57" s="18"/>
      <c r="PEX57" s="18"/>
      <c r="PEY57" s="18"/>
      <c r="PEZ57" s="18"/>
      <c r="PFA57" s="18"/>
      <c r="PFB57" s="18"/>
      <c r="PFC57" s="18"/>
      <c r="PFD57" s="18"/>
      <c r="PFE57" s="18"/>
      <c r="PFF57" s="18"/>
      <c r="PFG57" s="18"/>
      <c r="PFH57" s="18"/>
      <c r="PFI57" s="18"/>
      <c r="PFJ57" s="18"/>
      <c r="PFK57" s="18"/>
      <c r="PFL57" s="18"/>
      <c r="PFM57" s="18"/>
      <c r="PFN57" s="18"/>
      <c r="PFO57" s="18"/>
      <c r="PFP57" s="18"/>
      <c r="PFQ57" s="18"/>
      <c r="PFR57" s="18"/>
      <c r="PFS57" s="18"/>
      <c r="PFT57" s="18"/>
      <c r="PFU57" s="18"/>
      <c r="PFV57" s="18"/>
      <c r="PFW57" s="18"/>
      <c r="PFX57" s="18"/>
      <c r="PFY57" s="18"/>
      <c r="PFZ57" s="18"/>
      <c r="PGA57" s="18"/>
      <c r="PGB57" s="18"/>
      <c r="PGC57" s="18"/>
      <c r="PGD57" s="18"/>
      <c r="PGE57" s="18"/>
      <c r="PGF57" s="18"/>
      <c r="PGG57" s="18"/>
      <c r="PGH57" s="18"/>
      <c r="PGI57" s="18"/>
      <c r="PGJ57" s="18"/>
      <c r="PGK57" s="18"/>
      <c r="PGL57" s="18"/>
      <c r="PGM57" s="18"/>
      <c r="PGN57" s="18"/>
      <c r="PGO57" s="18"/>
      <c r="PGP57" s="18"/>
      <c r="PGQ57" s="18"/>
      <c r="PGR57" s="18"/>
      <c r="PGS57" s="18"/>
      <c r="PGT57" s="18"/>
      <c r="PGU57" s="18"/>
      <c r="PGV57" s="18"/>
      <c r="PGW57" s="18"/>
      <c r="PGX57" s="18"/>
      <c r="PGY57" s="18"/>
      <c r="PGZ57" s="18"/>
      <c r="PHA57" s="18"/>
      <c r="PHB57" s="18"/>
      <c r="PHC57" s="18"/>
      <c r="PHD57" s="18"/>
      <c r="PHE57" s="18"/>
      <c r="PHF57" s="18"/>
      <c r="PHG57" s="18"/>
      <c r="PHH57" s="18"/>
      <c r="PHI57" s="18"/>
      <c r="PHJ57" s="18"/>
      <c r="PHK57" s="18"/>
      <c r="PHL57" s="18"/>
      <c r="PHM57" s="18"/>
      <c r="PHN57" s="18"/>
      <c r="PHO57" s="18"/>
      <c r="PHP57" s="18"/>
      <c r="PHQ57" s="18"/>
      <c r="PHR57" s="18"/>
      <c r="PHS57" s="18"/>
      <c r="PHT57" s="18"/>
      <c r="PHU57" s="18"/>
      <c r="PHV57" s="18"/>
      <c r="PHW57" s="18"/>
      <c r="PHX57" s="18"/>
      <c r="PHY57" s="18"/>
      <c r="PHZ57" s="18"/>
      <c r="PIA57" s="18"/>
      <c r="PIB57" s="18"/>
      <c r="PIC57" s="18"/>
      <c r="PID57" s="18"/>
      <c r="PIE57" s="18"/>
      <c r="PIF57" s="18"/>
      <c r="PIG57" s="18"/>
      <c r="PIH57" s="18"/>
      <c r="PII57" s="18"/>
      <c r="PIJ57" s="18"/>
      <c r="PIK57" s="18"/>
      <c r="PIL57" s="18"/>
      <c r="PIM57" s="18"/>
      <c r="PIN57" s="18"/>
      <c r="PIO57" s="18"/>
      <c r="PIP57" s="18"/>
      <c r="PIQ57" s="18"/>
      <c r="PIR57" s="18"/>
      <c r="PIS57" s="18"/>
      <c r="PIT57" s="18"/>
      <c r="PIU57" s="18"/>
      <c r="PIV57" s="18"/>
      <c r="PIW57" s="18"/>
      <c r="PIX57" s="18"/>
      <c r="PIY57" s="18"/>
      <c r="PIZ57" s="18"/>
      <c r="PJA57" s="18"/>
      <c r="PJB57" s="18"/>
      <c r="PJC57" s="18"/>
      <c r="PJD57" s="18"/>
      <c r="PJE57" s="18"/>
      <c r="PJF57" s="18"/>
      <c r="PJG57" s="18"/>
      <c r="PJH57" s="18"/>
      <c r="PJI57" s="18"/>
      <c r="PJJ57" s="18"/>
      <c r="PJK57" s="18"/>
      <c r="PJL57" s="18"/>
      <c r="PJM57" s="18"/>
      <c r="PJN57" s="18"/>
      <c r="PJO57" s="18"/>
      <c r="PJP57" s="18"/>
      <c r="PJQ57" s="18"/>
      <c r="PJR57" s="18"/>
      <c r="PJS57" s="18"/>
      <c r="PJT57" s="18"/>
      <c r="PJU57" s="18"/>
      <c r="PJV57" s="18"/>
      <c r="PJW57" s="18"/>
      <c r="PJX57" s="18"/>
      <c r="PJY57" s="18"/>
      <c r="PJZ57" s="18"/>
      <c r="PKA57" s="18"/>
      <c r="PKB57" s="18"/>
      <c r="PKC57" s="18"/>
      <c r="PKD57" s="18"/>
      <c r="PKE57" s="18"/>
      <c r="PKF57" s="18"/>
      <c r="PKG57" s="18"/>
      <c r="PKH57" s="18"/>
      <c r="PKI57" s="18"/>
      <c r="PKJ57" s="18"/>
      <c r="PKK57" s="18"/>
      <c r="PKL57" s="18"/>
      <c r="PKM57" s="18"/>
      <c r="PKN57" s="18"/>
      <c r="PKO57" s="18"/>
      <c r="PKP57" s="18"/>
      <c r="PKQ57" s="18"/>
      <c r="PKR57" s="18"/>
      <c r="PKS57" s="18"/>
      <c r="PKT57" s="18"/>
      <c r="PKU57" s="18"/>
      <c r="PKV57" s="18"/>
      <c r="PKW57" s="18"/>
      <c r="PKX57" s="18"/>
      <c r="PKY57" s="18"/>
      <c r="PKZ57" s="18"/>
      <c r="PLA57" s="18"/>
      <c r="PLB57" s="18"/>
      <c r="PLC57" s="18"/>
      <c r="PLD57" s="18"/>
      <c r="PLE57" s="18"/>
      <c r="PLF57" s="18"/>
      <c r="PLG57" s="18"/>
      <c r="PLH57" s="18"/>
      <c r="PLI57" s="18"/>
      <c r="PLJ57" s="18"/>
      <c r="PLK57" s="18"/>
      <c r="PLL57" s="18"/>
      <c r="PLM57" s="18"/>
      <c r="PLN57" s="18"/>
      <c r="PLO57" s="18"/>
      <c r="PLP57" s="18"/>
      <c r="PLQ57" s="18"/>
      <c r="PLR57" s="18"/>
      <c r="PLS57" s="18"/>
      <c r="PLT57" s="18"/>
      <c r="PLU57" s="18"/>
      <c r="PLV57" s="18"/>
      <c r="PLW57" s="18"/>
      <c r="PLX57" s="18"/>
      <c r="PLY57" s="18"/>
      <c r="PLZ57" s="18"/>
      <c r="PMA57" s="18"/>
      <c r="PMB57" s="18"/>
      <c r="PMC57" s="18"/>
      <c r="PMD57" s="18"/>
      <c r="PME57" s="18"/>
      <c r="PMF57" s="18"/>
      <c r="PMG57" s="18"/>
      <c r="PMH57" s="18"/>
      <c r="PMI57" s="18"/>
      <c r="PMJ57" s="18"/>
      <c r="PMK57" s="18"/>
      <c r="PML57" s="18"/>
      <c r="PMM57" s="18"/>
      <c r="PMN57" s="18"/>
      <c r="PMO57" s="18"/>
      <c r="PMP57" s="18"/>
      <c r="PMQ57" s="18"/>
      <c r="PMR57" s="18"/>
      <c r="PMS57" s="18"/>
      <c r="PMT57" s="18"/>
      <c r="PMU57" s="18"/>
      <c r="PMV57" s="18"/>
      <c r="PMW57" s="18"/>
      <c r="PMX57" s="18"/>
      <c r="PMY57" s="18"/>
      <c r="PMZ57" s="18"/>
      <c r="PNA57" s="18"/>
      <c r="PNB57" s="18"/>
      <c r="PNC57" s="18"/>
      <c r="PND57" s="18"/>
      <c r="PNE57" s="18"/>
      <c r="PNF57" s="18"/>
      <c r="PNG57" s="18"/>
      <c r="PNH57" s="18"/>
      <c r="PNI57" s="18"/>
      <c r="PNJ57" s="18"/>
      <c r="PNK57" s="18"/>
      <c r="PNL57" s="18"/>
      <c r="PNM57" s="18"/>
      <c r="PNN57" s="18"/>
      <c r="PNO57" s="18"/>
      <c r="PNP57" s="18"/>
      <c r="PNQ57" s="18"/>
      <c r="PNR57" s="18"/>
      <c r="PNS57" s="18"/>
      <c r="PNT57" s="18"/>
      <c r="PNU57" s="18"/>
      <c r="PNV57" s="18"/>
      <c r="PNW57" s="18"/>
      <c r="PNX57" s="18"/>
      <c r="PNY57" s="18"/>
      <c r="PNZ57" s="18"/>
      <c r="POA57" s="18"/>
      <c r="POB57" s="18"/>
      <c r="POC57" s="18"/>
      <c r="POD57" s="18"/>
      <c r="POE57" s="18"/>
      <c r="POF57" s="18"/>
      <c r="POG57" s="18"/>
      <c r="POH57" s="18"/>
      <c r="POI57" s="18"/>
      <c r="POJ57" s="18"/>
      <c r="POK57" s="18"/>
      <c r="POL57" s="18"/>
      <c r="POM57" s="18"/>
      <c r="PON57" s="18"/>
      <c r="POO57" s="18"/>
      <c r="POP57" s="18"/>
      <c r="POQ57" s="18"/>
      <c r="POR57" s="18"/>
      <c r="POS57" s="18"/>
      <c r="POT57" s="18"/>
      <c r="POU57" s="18"/>
      <c r="POV57" s="18"/>
      <c r="POW57" s="18"/>
      <c r="POX57" s="18"/>
      <c r="POY57" s="18"/>
      <c r="POZ57" s="18"/>
      <c r="PPA57" s="18"/>
      <c r="PPB57" s="18"/>
      <c r="PPC57" s="18"/>
      <c r="PPD57" s="18"/>
      <c r="PPE57" s="18"/>
      <c r="PPF57" s="18"/>
      <c r="PPG57" s="18"/>
      <c r="PPH57" s="18"/>
      <c r="PPI57" s="18"/>
      <c r="PPJ57" s="18"/>
      <c r="PPK57" s="18"/>
      <c r="PPL57" s="18"/>
      <c r="PPM57" s="18"/>
      <c r="PPN57" s="18"/>
      <c r="PPO57" s="18"/>
      <c r="PPP57" s="18"/>
      <c r="PPQ57" s="18"/>
      <c r="PPR57" s="18"/>
      <c r="PPS57" s="18"/>
      <c r="PPT57" s="18"/>
      <c r="PPU57" s="18"/>
      <c r="PPV57" s="18"/>
      <c r="PPW57" s="18"/>
      <c r="PPX57" s="18"/>
      <c r="PPY57" s="18"/>
      <c r="PPZ57" s="18"/>
      <c r="PQA57" s="18"/>
      <c r="PQB57" s="18"/>
      <c r="PQC57" s="18"/>
      <c r="PQD57" s="18"/>
      <c r="PQE57" s="18"/>
      <c r="PQF57" s="18"/>
      <c r="PQG57" s="18"/>
      <c r="PQH57" s="18"/>
      <c r="PQI57" s="18"/>
      <c r="PQJ57" s="18"/>
      <c r="PQK57" s="18"/>
      <c r="PQL57" s="18"/>
      <c r="PQM57" s="18"/>
      <c r="PQN57" s="18"/>
      <c r="PQO57" s="18"/>
      <c r="PQP57" s="18"/>
      <c r="PQQ57" s="18"/>
      <c r="PQR57" s="18"/>
      <c r="PQS57" s="18"/>
      <c r="PQT57" s="18"/>
      <c r="PQU57" s="18"/>
      <c r="PQV57" s="18"/>
      <c r="PQW57" s="18"/>
      <c r="PQX57" s="18"/>
      <c r="PQY57" s="18"/>
      <c r="PQZ57" s="18"/>
      <c r="PRA57" s="18"/>
      <c r="PRB57" s="18"/>
      <c r="PRC57" s="18"/>
      <c r="PRD57" s="18"/>
      <c r="PRE57" s="18"/>
      <c r="PRF57" s="18"/>
      <c r="PRG57" s="18"/>
      <c r="PRH57" s="18"/>
      <c r="PRI57" s="18"/>
      <c r="PRJ57" s="18"/>
      <c r="PRK57" s="18"/>
      <c r="PRL57" s="18"/>
      <c r="PRM57" s="18"/>
      <c r="PRN57" s="18"/>
      <c r="PRO57" s="18"/>
      <c r="PRP57" s="18"/>
      <c r="PRQ57" s="18"/>
      <c r="PRR57" s="18"/>
      <c r="PRS57" s="18"/>
      <c r="PRT57" s="18"/>
      <c r="PRU57" s="18"/>
      <c r="PRV57" s="18"/>
      <c r="PRW57" s="18"/>
      <c r="PRX57" s="18"/>
      <c r="PRY57" s="18"/>
      <c r="PRZ57" s="18"/>
      <c r="PSA57" s="18"/>
      <c r="PSB57" s="18"/>
      <c r="PSC57" s="18"/>
      <c r="PSD57" s="18"/>
      <c r="PSE57" s="18"/>
      <c r="PSF57" s="18"/>
      <c r="PSG57" s="18"/>
      <c r="PSH57" s="18"/>
      <c r="PSI57" s="18"/>
      <c r="PSJ57" s="18"/>
      <c r="PSK57" s="18"/>
      <c r="PSL57" s="18"/>
      <c r="PSM57" s="18"/>
      <c r="PSN57" s="18"/>
      <c r="PSO57" s="18"/>
      <c r="PSP57" s="18"/>
      <c r="PSQ57" s="18"/>
      <c r="PSR57" s="18"/>
      <c r="PSS57" s="18"/>
      <c r="PST57" s="18"/>
      <c r="PSU57" s="18"/>
      <c r="PSV57" s="18"/>
      <c r="PSW57" s="18"/>
      <c r="PSX57" s="18"/>
      <c r="PSY57" s="18"/>
      <c r="PSZ57" s="18"/>
      <c r="PTA57" s="18"/>
      <c r="PTB57" s="18"/>
      <c r="PTC57" s="18"/>
      <c r="PTD57" s="18"/>
      <c r="PTE57" s="18"/>
      <c r="PTF57" s="18"/>
      <c r="PTG57" s="18"/>
      <c r="PTH57" s="18"/>
      <c r="PTI57" s="18"/>
      <c r="PTJ57" s="18"/>
      <c r="PTK57" s="18"/>
      <c r="PTL57" s="18"/>
      <c r="PTM57" s="18"/>
      <c r="PTN57" s="18"/>
      <c r="PTO57" s="18"/>
      <c r="PTP57" s="18"/>
      <c r="PTQ57" s="18"/>
      <c r="PTR57" s="18"/>
      <c r="PTS57" s="18"/>
      <c r="PTT57" s="18"/>
      <c r="PTU57" s="18"/>
      <c r="PTV57" s="18"/>
      <c r="PTW57" s="18"/>
      <c r="PTX57" s="18"/>
      <c r="PTY57" s="18"/>
      <c r="PTZ57" s="18"/>
      <c r="PUA57" s="18"/>
      <c r="PUB57" s="18"/>
      <c r="PUC57" s="18"/>
      <c r="PUD57" s="18"/>
      <c r="PUE57" s="18"/>
      <c r="PUF57" s="18"/>
      <c r="PUG57" s="18"/>
      <c r="PUH57" s="18"/>
      <c r="PUI57" s="18"/>
      <c r="PUJ57" s="18"/>
      <c r="PUK57" s="18"/>
      <c r="PUL57" s="18"/>
      <c r="PUM57" s="18"/>
      <c r="PUN57" s="18"/>
      <c r="PUO57" s="18"/>
      <c r="PUP57" s="18"/>
      <c r="PUQ57" s="18"/>
      <c r="PUR57" s="18"/>
      <c r="PUS57" s="18"/>
      <c r="PUT57" s="18"/>
      <c r="PUU57" s="18"/>
      <c r="PUV57" s="18"/>
      <c r="PUW57" s="18"/>
      <c r="PUX57" s="18"/>
      <c r="PUY57" s="18"/>
      <c r="PUZ57" s="18"/>
      <c r="PVA57" s="18"/>
      <c r="PVB57" s="18"/>
      <c r="PVC57" s="18"/>
      <c r="PVD57" s="18"/>
      <c r="PVE57" s="18"/>
      <c r="PVF57" s="18"/>
      <c r="PVG57" s="18"/>
      <c r="PVH57" s="18"/>
      <c r="PVI57" s="18"/>
      <c r="PVJ57" s="18"/>
      <c r="PVK57" s="18"/>
      <c r="PVL57" s="18"/>
      <c r="PVM57" s="18"/>
      <c r="PVN57" s="18"/>
      <c r="PVO57" s="18"/>
      <c r="PVP57" s="18"/>
      <c r="PVQ57" s="18"/>
      <c r="PVR57" s="18"/>
      <c r="PVS57" s="18"/>
      <c r="PVT57" s="18"/>
      <c r="PVU57" s="18"/>
      <c r="PVV57" s="18"/>
      <c r="PVW57" s="18"/>
      <c r="PVX57" s="18"/>
      <c r="PVY57" s="18"/>
      <c r="PVZ57" s="18"/>
      <c r="PWA57" s="18"/>
      <c r="PWB57" s="18"/>
      <c r="PWC57" s="18"/>
      <c r="PWD57" s="18"/>
      <c r="PWE57" s="18"/>
      <c r="PWF57" s="18"/>
      <c r="PWG57" s="18"/>
      <c r="PWH57" s="18"/>
      <c r="PWI57" s="18"/>
      <c r="PWJ57" s="18"/>
      <c r="PWK57" s="18"/>
      <c r="PWL57" s="18"/>
      <c r="PWM57" s="18"/>
      <c r="PWN57" s="18"/>
      <c r="PWO57" s="18"/>
      <c r="PWP57" s="18"/>
      <c r="PWQ57" s="18"/>
      <c r="PWR57" s="18"/>
      <c r="PWS57" s="18"/>
      <c r="PWT57" s="18"/>
      <c r="PWU57" s="18"/>
      <c r="PWV57" s="18"/>
      <c r="PWW57" s="18"/>
      <c r="PWX57" s="18"/>
      <c r="PWY57" s="18"/>
      <c r="PWZ57" s="18"/>
      <c r="PXA57" s="18"/>
      <c r="PXB57" s="18"/>
      <c r="PXC57" s="18"/>
      <c r="PXD57" s="18"/>
      <c r="PXE57" s="18"/>
      <c r="PXF57" s="18"/>
      <c r="PXG57" s="18"/>
      <c r="PXH57" s="18"/>
      <c r="PXI57" s="18"/>
      <c r="PXJ57" s="18"/>
      <c r="PXK57" s="18"/>
      <c r="PXL57" s="18"/>
      <c r="PXM57" s="18"/>
      <c r="PXN57" s="18"/>
      <c r="PXO57" s="18"/>
      <c r="PXP57" s="18"/>
      <c r="PXQ57" s="18"/>
      <c r="PXR57" s="18"/>
      <c r="PXS57" s="18"/>
      <c r="PXT57" s="18"/>
      <c r="PXU57" s="18"/>
      <c r="PXV57" s="18"/>
      <c r="PXW57" s="18"/>
      <c r="PXX57" s="18"/>
      <c r="PXY57" s="18"/>
      <c r="PXZ57" s="18"/>
      <c r="PYA57" s="18"/>
      <c r="PYB57" s="18"/>
      <c r="PYC57" s="18"/>
      <c r="PYD57" s="18"/>
      <c r="PYE57" s="18"/>
      <c r="PYF57" s="18"/>
      <c r="PYG57" s="18"/>
      <c r="PYH57" s="18"/>
      <c r="PYI57" s="18"/>
      <c r="PYJ57" s="18"/>
      <c r="PYK57" s="18"/>
      <c r="PYL57" s="18"/>
      <c r="PYM57" s="18"/>
      <c r="PYN57" s="18"/>
      <c r="PYO57" s="18"/>
      <c r="PYP57" s="18"/>
      <c r="PYQ57" s="18"/>
      <c r="PYR57" s="18"/>
      <c r="PYS57" s="18"/>
      <c r="PYT57" s="18"/>
      <c r="PYU57" s="18"/>
      <c r="PYV57" s="18"/>
      <c r="PYW57" s="18"/>
      <c r="PYX57" s="18"/>
      <c r="PYY57" s="18"/>
      <c r="PYZ57" s="18"/>
      <c r="PZA57" s="18"/>
      <c r="PZB57" s="18"/>
      <c r="PZC57" s="18"/>
      <c r="PZD57" s="18"/>
      <c r="PZE57" s="18"/>
      <c r="PZF57" s="18"/>
      <c r="PZG57" s="18"/>
      <c r="PZH57" s="18"/>
      <c r="PZI57" s="18"/>
      <c r="PZJ57" s="18"/>
      <c r="PZK57" s="18"/>
      <c r="PZL57" s="18"/>
      <c r="PZM57" s="18"/>
      <c r="PZN57" s="18"/>
      <c r="PZO57" s="18"/>
      <c r="PZP57" s="18"/>
      <c r="PZQ57" s="18"/>
      <c r="PZR57" s="18"/>
      <c r="PZS57" s="18"/>
      <c r="PZT57" s="18"/>
      <c r="PZU57" s="18"/>
      <c r="PZV57" s="18"/>
      <c r="PZW57" s="18"/>
      <c r="PZX57" s="18"/>
      <c r="PZY57" s="18"/>
      <c r="PZZ57" s="18"/>
      <c r="QAA57" s="18"/>
      <c r="QAB57" s="18"/>
      <c r="QAC57" s="18"/>
      <c r="QAD57" s="18"/>
      <c r="QAE57" s="18"/>
      <c r="QAF57" s="18"/>
      <c r="QAG57" s="18"/>
      <c r="QAH57" s="18"/>
      <c r="QAI57" s="18"/>
      <c r="QAJ57" s="18"/>
      <c r="QAK57" s="18"/>
      <c r="QAL57" s="18"/>
      <c r="QAM57" s="18"/>
      <c r="QAN57" s="18"/>
      <c r="QAO57" s="18"/>
      <c r="QAP57" s="18"/>
      <c r="QAQ57" s="18"/>
      <c r="QAR57" s="18"/>
      <c r="QAS57" s="18"/>
      <c r="QAT57" s="18"/>
      <c r="QAU57" s="18"/>
      <c r="QAV57" s="18"/>
      <c r="QAW57" s="18"/>
      <c r="QAX57" s="18"/>
      <c r="QAY57" s="18"/>
      <c r="QAZ57" s="18"/>
      <c r="QBA57" s="18"/>
      <c r="QBB57" s="18"/>
      <c r="QBC57" s="18"/>
      <c r="QBD57" s="18"/>
      <c r="QBE57" s="18"/>
      <c r="QBF57" s="18"/>
      <c r="QBG57" s="18"/>
      <c r="QBH57" s="18"/>
      <c r="QBI57" s="18"/>
      <c r="QBJ57" s="18"/>
      <c r="QBK57" s="18"/>
      <c r="QBL57" s="18"/>
      <c r="QBM57" s="18"/>
      <c r="QBN57" s="18"/>
      <c r="QBO57" s="18"/>
      <c r="QBP57" s="18"/>
      <c r="QBQ57" s="18"/>
      <c r="QBR57" s="18"/>
      <c r="QBS57" s="18"/>
      <c r="QBT57" s="18"/>
      <c r="QBU57" s="18"/>
      <c r="QBV57" s="18"/>
      <c r="QBW57" s="18"/>
      <c r="QBX57" s="18"/>
      <c r="QBY57" s="18"/>
      <c r="QBZ57" s="18"/>
      <c r="QCA57" s="18"/>
      <c r="QCB57" s="18"/>
      <c r="QCC57" s="18"/>
      <c r="QCD57" s="18"/>
      <c r="QCE57" s="18"/>
      <c r="QCF57" s="18"/>
      <c r="QCG57" s="18"/>
      <c r="QCH57" s="18"/>
      <c r="QCI57" s="18"/>
      <c r="QCJ57" s="18"/>
      <c r="QCK57" s="18"/>
      <c r="QCL57" s="18"/>
      <c r="QCM57" s="18"/>
      <c r="QCN57" s="18"/>
      <c r="QCO57" s="18"/>
      <c r="QCP57" s="18"/>
      <c r="QCQ57" s="18"/>
      <c r="QCR57" s="18"/>
      <c r="QCS57" s="18"/>
      <c r="QCT57" s="18"/>
      <c r="QCU57" s="18"/>
      <c r="QCV57" s="18"/>
      <c r="QCW57" s="18"/>
      <c r="QCX57" s="18"/>
      <c r="QCY57" s="18"/>
      <c r="QCZ57" s="18"/>
      <c r="QDA57" s="18"/>
      <c r="QDB57" s="18"/>
      <c r="QDC57" s="18"/>
      <c r="QDD57" s="18"/>
      <c r="QDE57" s="18"/>
      <c r="QDF57" s="18"/>
      <c r="QDG57" s="18"/>
      <c r="QDH57" s="18"/>
      <c r="QDI57" s="18"/>
      <c r="QDJ57" s="18"/>
      <c r="QDK57" s="18"/>
      <c r="QDL57" s="18"/>
      <c r="QDM57" s="18"/>
      <c r="QDN57" s="18"/>
      <c r="QDO57" s="18"/>
      <c r="QDP57" s="18"/>
      <c r="QDQ57" s="18"/>
      <c r="QDR57" s="18"/>
      <c r="QDS57" s="18"/>
      <c r="QDT57" s="18"/>
      <c r="QDU57" s="18"/>
      <c r="QDV57" s="18"/>
      <c r="QDW57" s="18"/>
      <c r="QDX57" s="18"/>
      <c r="QDY57" s="18"/>
      <c r="QDZ57" s="18"/>
      <c r="QEA57" s="18"/>
      <c r="QEB57" s="18"/>
      <c r="QEC57" s="18"/>
      <c r="QED57" s="18"/>
      <c r="QEE57" s="18"/>
      <c r="QEF57" s="18"/>
      <c r="QEG57" s="18"/>
      <c r="QEH57" s="18"/>
      <c r="QEI57" s="18"/>
      <c r="QEJ57" s="18"/>
      <c r="QEK57" s="18"/>
      <c r="QEL57" s="18"/>
      <c r="QEM57" s="18"/>
      <c r="QEN57" s="18"/>
      <c r="QEO57" s="18"/>
      <c r="QEP57" s="18"/>
      <c r="QEQ57" s="18"/>
      <c r="QER57" s="18"/>
      <c r="QES57" s="18"/>
      <c r="QET57" s="18"/>
      <c r="QEU57" s="18"/>
      <c r="QEV57" s="18"/>
      <c r="QEW57" s="18"/>
      <c r="QEX57" s="18"/>
      <c r="QEY57" s="18"/>
      <c r="QEZ57" s="18"/>
      <c r="QFA57" s="18"/>
      <c r="QFB57" s="18"/>
      <c r="QFC57" s="18"/>
      <c r="QFD57" s="18"/>
      <c r="QFE57" s="18"/>
      <c r="QFF57" s="18"/>
      <c r="QFG57" s="18"/>
      <c r="QFH57" s="18"/>
      <c r="QFI57" s="18"/>
      <c r="QFJ57" s="18"/>
      <c r="QFK57" s="18"/>
      <c r="QFL57" s="18"/>
      <c r="QFM57" s="18"/>
      <c r="QFN57" s="18"/>
      <c r="QFO57" s="18"/>
      <c r="QFP57" s="18"/>
      <c r="QFQ57" s="18"/>
      <c r="QFR57" s="18"/>
      <c r="QFS57" s="18"/>
      <c r="QFT57" s="18"/>
      <c r="QFU57" s="18"/>
      <c r="QFV57" s="18"/>
      <c r="QFW57" s="18"/>
      <c r="QFX57" s="18"/>
      <c r="QFY57" s="18"/>
      <c r="QFZ57" s="18"/>
      <c r="QGA57" s="18"/>
      <c r="QGB57" s="18"/>
      <c r="QGC57" s="18"/>
      <c r="QGD57" s="18"/>
      <c r="QGE57" s="18"/>
      <c r="QGF57" s="18"/>
      <c r="QGG57" s="18"/>
      <c r="QGH57" s="18"/>
      <c r="QGI57" s="18"/>
      <c r="QGJ57" s="18"/>
      <c r="QGK57" s="18"/>
      <c r="QGL57" s="18"/>
      <c r="QGM57" s="18"/>
      <c r="QGN57" s="18"/>
      <c r="QGO57" s="18"/>
      <c r="QGP57" s="18"/>
      <c r="QGQ57" s="18"/>
      <c r="QGR57" s="18"/>
      <c r="QGS57" s="18"/>
      <c r="QGT57" s="18"/>
      <c r="QGU57" s="18"/>
      <c r="QGV57" s="18"/>
      <c r="QGW57" s="18"/>
      <c r="QGX57" s="18"/>
      <c r="QGY57" s="18"/>
      <c r="QGZ57" s="18"/>
      <c r="QHA57" s="18"/>
      <c r="QHB57" s="18"/>
      <c r="QHC57" s="18"/>
      <c r="QHD57" s="18"/>
      <c r="QHE57" s="18"/>
      <c r="QHF57" s="18"/>
      <c r="QHG57" s="18"/>
      <c r="QHH57" s="18"/>
      <c r="QHI57" s="18"/>
      <c r="QHJ57" s="18"/>
      <c r="QHK57" s="18"/>
      <c r="QHL57" s="18"/>
      <c r="QHM57" s="18"/>
      <c r="QHN57" s="18"/>
      <c r="QHO57" s="18"/>
      <c r="QHP57" s="18"/>
      <c r="QHQ57" s="18"/>
      <c r="QHR57" s="18"/>
      <c r="QHS57" s="18"/>
      <c r="QHT57" s="18"/>
      <c r="QHU57" s="18"/>
      <c r="QHV57" s="18"/>
      <c r="QHW57" s="18"/>
      <c r="QHX57" s="18"/>
      <c r="QHY57" s="18"/>
      <c r="QHZ57" s="18"/>
      <c r="QIA57" s="18"/>
      <c r="QIB57" s="18"/>
      <c r="QIC57" s="18"/>
      <c r="QID57" s="18"/>
      <c r="QIE57" s="18"/>
      <c r="QIF57" s="18"/>
      <c r="QIG57" s="18"/>
      <c r="QIH57" s="18"/>
      <c r="QII57" s="18"/>
      <c r="QIJ57" s="18"/>
      <c r="QIK57" s="18"/>
      <c r="QIL57" s="18"/>
      <c r="QIM57" s="18"/>
      <c r="QIN57" s="18"/>
      <c r="QIO57" s="18"/>
      <c r="QIP57" s="18"/>
      <c r="QIQ57" s="18"/>
      <c r="QIR57" s="18"/>
      <c r="QIS57" s="18"/>
      <c r="QIT57" s="18"/>
      <c r="QIU57" s="18"/>
      <c r="QIV57" s="18"/>
      <c r="QIW57" s="18"/>
      <c r="QIX57" s="18"/>
      <c r="QIY57" s="18"/>
      <c r="QIZ57" s="18"/>
      <c r="QJA57" s="18"/>
      <c r="QJB57" s="18"/>
      <c r="QJC57" s="18"/>
      <c r="QJD57" s="18"/>
      <c r="QJE57" s="18"/>
      <c r="QJF57" s="18"/>
      <c r="QJG57" s="18"/>
      <c r="QJH57" s="18"/>
      <c r="QJI57" s="18"/>
      <c r="QJJ57" s="18"/>
      <c r="QJK57" s="18"/>
      <c r="QJL57" s="18"/>
      <c r="QJM57" s="18"/>
      <c r="QJN57" s="18"/>
      <c r="QJO57" s="18"/>
      <c r="QJP57" s="18"/>
      <c r="QJQ57" s="18"/>
      <c r="QJR57" s="18"/>
      <c r="QJS57" s="18"/>
      <c r="QJT57" s="18"/>
      <c r="QJU57" s="18"/>
      <c r="QJV57" s="18"/>
      <c r="QJW57" s="18"/>
      <c r="QJX57" s="18"/>
      <c r="QJY57" s="18"/>
      <c r="QJZ57" s="18"/>
      <c r="QKA57" s="18"/>
      <c r="QKB57" s="18"/>
      <c r="QKC57" s="18"/>
      <c r="QKD57" s="18"/>
      <c r="QKE57" s="18"/>
      <c r="QKF57" s="18"/>
      <c r="QKG57" s="18"/>
      <c r="QKH57" s="18"/>
      <c r="QKI57" s="18"/>
      <c r="QKJ57" s="18"/>
      <c r="QKK57" s="18"/>
      <c r="QKL57" s="18"/>
      <c r="QKM57" s="18"/>
      <c r="QKN57" s="18"/>
      <c r="QKO57" s="18"/>
      <c r="QKP57" s="18"/>
      <c r="QKQ57" s="18"/>
      <c r="QKR57" s="18"/>
      <c r="QKS57" s="18"/>
      <c r="QKT57" s="18"/>
      <c r="QKU57" s="18"/>
      <c r="QKV57" s="18"/>
      <c r="QKW57" s="18"/>
      <c r="QKX57" s="18"/>
      <c r="QKY57" s="18"/>
      <c r="QKZ57" s="18"/>
      <c r="QLA57" s="18"/>
      <c r="QLB57" s="18"/>
      <c r="QLC57" s="18"/>
      <c r="QLD57" s="18"/>
      <c r="QLE57" s="18"/>
      <c r="QLF57" s="18"/>
      <c r="QLG57" s="18"/>
      <c r="QLH57" s="18"/>
      <c r="QLI57" s="18"/>
      <c r="QLJ57" s="18"/>
      <c r="QLK57" s="18"/>
      <c r="QLL57" s="18"/>
      <c r="QLM57" s="18"/>
      <c r="QLN57" s="18"/>
      <c r="QLO57" s="18"/>
      <c r="QLP57" s="18"/>
      <c r="QLQ57" s="18"/>
      <c r="QLR57" s="18"/>
      <c r="QLS57" s="18"/>
      <c r="QLT57" s="18"/>
      <c r="QLU57" s="18"/>
      <c r="QLV57" s="18"/>
      <c r="QLW57" s="18"/>
      <c r="QLX57" s="18"/>
      <c r="QLY57" s="18"/>
      <c r="QLZ57" s="18"/>
      <c r="QMA57" s="18"/>
      <c r="QMB57" s="18"/>
      <c r="QMC57" s="18"/>
      <c r="QMD57" s="18"/>
      <c r="QME57" s="18"/>
      <c r="QMF57" s="18"/>
      <c r="QMG57" s="18"/>
      <c r="QMH57" s="18"/>
      <c r="QMI57" s="18"/>
      <c r="QMJ57" s="18"/>
      <c r="QMK57" s="18"/>
      <c r="QML57" s="18"/>
      <c r="QMM57" s="18"/>
      <c r="QMN57" s="18"/>
      <c r="QMO57" s="18"/>
      <c r="QMP57" s="18"/>
      <c r="QMQ57" s="18"/>
      <c r="QMR57" s="18"/>
      <c r="QMS57" s="18"/>
      <c r="QMT57" s="18"/>
      <c r="QMU57" s="18"/>
      <c r="QMV57" s="18"/>
      <c r="QMW57" s="18"/>
      <c r="QMX57" s="18"/>
      <c r="QMY57" s="18"/>
      <c r="QMZ57" s="18"/>
      <c r="QNA57" s="18"/>
      <c r="QNB57" s="18"/>
      <c r="QNC57" s="18"/>
      <c r="QND57" s="18"/>
      <c r="QNE57" s="18"/>
      <c r="QNF57" s="18"/>
      <c r="QNG57" s="18"/>
      <c r="QNH57" s="18"/>
      <c r="QNI57" s="18"/>
      <c r="QNJ57" s="18"/>
      <c r="QNK57" s="18"/>
      <c r="QNL57" s="18"/>
      <c r="QNM57" s="18"/>
      <c r="QNN57" s="18"/>
      <c r="QNO57" s="18"/>
      <c r="QNP57" s="18"/>
      <c r="QNQ57" s="18"/>
      <c r="QNR57" s="18"/>
      <c r="QNS57" s="18"/>
      <c r="QNT57" s="18"/>
      <c r="QNU57" s="18"/>
      <c r="QNV57" s="18"/>
      <c r="QNW57" s="18"/>
      <c r="QNX57" s="18"/>
      <c r="QNY57" s="18"/>
      <c r="QNZ57" s="18"/>
      <c r="QOA57" s="18"/>
      <c r="QOB57" s="18"/>
      <c r="QOC57" s="18"/>
      <c r="QOD57" s="18"/>
      <c r="QOE57" s="18"/>
      <c r="QOF57" s="18"/>
      <c r="QOG57" s="18"/>
      <c r="QOH57" s="18"/>
      <c r="QOI57" s="18"/>
      <c r="QOJ57" s="18"/>
      <c r="QOK57" s="18"/>
      <c r="QOL57" s="18"/>
      <c r="QOM57" s="18"/>
      <c r="QON57" s="18"/>
      <c r="QOO57" s="18"/>
      <c r="QOP57" s="18"/>
      <c r="QOQ57" s="18"/>
      <c r="QOR57" s="18"/>
      <c r="QOS57" s="18"/>
      <c r="QOT57" s="18"/>
      <c r="QOU57" s="18"/>
      <c r="QOV57" s="18"/>
      <c r="QOW57" s="18"/>
      <c r="QOX57" s="18"/>
      <c r="QOY57" s="18"/>
      <c r="QOZ57" s="18"/>
      <c r="QPA57" s="18"/>
      <c r="QPB57" s="18"/>
      <c r="QPC57" s="18"/>
      <c r="QPD57" s="18"/>
      <c r="QPE57" s="18"/>
      <c r="QPF57" s="18"/>
      <c r="QPG57" s="18"/>
      <c r="QPH57" s="18"/>
      <c r="QPI57" s="18"/>
      <c r="QPJ57" s="18"/>
      <c r="QPK57" s="18"/>
      <c r="QPL57" s="18"/>
      <c r="QPM57" s="18"/>
      <c r="QPN57" s="18"/>
      <c r="QPO57" s="18"/>
      <c r="QPP57" s="18"/>
      <c r="QPQ57" s="18"/>
      <c r="QPR57" s="18"/>
      <c r="QPS57" s="18"/>
      <c r="QPT57" s="18"/>
      <c r="QPU57" s="18"/>
      <c r="QPV57" s="18"/>
      <c r="QPW57" s="18"/>
      <c r="QPX57" s="18"/>
      <c r="QPY57" s="18"/>
      <c r="QPZ57" s="18"/>
      <c r="QQA57" s="18"/>
      <c r="QQB57" s="18"/>
      <c r="QQC57" s="18"/>
      <c r="QQD57" s="18"/>
      <c r="QQE57" s="18"/>
      <c r="QQF57" s="18"/>
      <c r="QQG57" s="18"/>
      <c r="QQH57" s="18"/>
      <c r="QQI57" s="18"/>
      <c r="QQJ57" s="18"/>
      <c r="QQK57" s="18"/>
      <c r="QQL57" s="18"/>
      <c r="QQM57" s="18"/>
      <c r="QQN57" s="18"/>
      <c r="QQO57" s="18"/>
      <c r="QQP57" s="18"/>
      <c r="QQQ57" s="18"/>
      <c r="QQR57" s="18"/>
      <c r="QQS57" s="18"/>
      <c r="QQT57" s="18"/>
      <c r="QQU57" s="18"/>
      <c r="QQV57" s="18"/>
      <c r="QQW57" s="18"/>
      <c r="QQX57" s="18"/>
      <c r="QQY57" s="18"/>
      <c r="QQZ57" s="18"/>
      <c r="QRA57" s="18"/>
      <c r="QRB57" s="18"/>
      <c r="QRC57" s="18"/>
      <c r="QRD57" s="18"/>
      <c r="QRE57" s="18"/>
      <c r="QRF57" s="18"/>
      <c r="QRG57" s="18"/>
      <c r="QRH57" s="18"/>
      <c r="QRI57" s="18"/>
      <c r="QRJ57" s="18"/>
      <c r="QRK57" s="18"/>
      <c r="QRL57" s="18"/>
      <c r="QRM57" s="18"/>
      <c r="QRN57" s="18"/>
      <c r="QRO57" s="18"/>
      <c r="QRP57" s="18"/>
      <c r="QRQ57" s="18"/>
      <c r="QRR57" s="18"/>
      <c r="QRS57" s="18"/>
      <c r="QRT57" s="18"/>
      <c r="QRU57" s="18"/>
      <c r="QRV57" s="18"/>
      <c r="QRW57" s="18"/>
      <c r="QRX57" s="18"/>
      <c r="QRY57" s="18"/>
      <c r="QRZ57" s="18"/>
      <c r="QSA57" s="18"/>
      <c r="QSB57" s="18"/>
      <c r="QSC57" s="18"/>
      <c r="QSD57" s="18"/>
      <c r="QSE57" s="18"/>
      <c r="QSF57" s="18"/>
      <c r="QSG57" s="18"/>
      <c r="QSH57" s="18"/>
      <c r="QSI57" s="18"/>
      <c r="QSJ57" s="18"/>
      <c r="QSK57" s="18"/>
      <c r="QSL57" s="18"/>
      <c r="QSM57" s="18"/>
      <c r="QSN57" s="18"/>
      <c r="QSO57" s="18"/>
      <c r="QSP57" s="18"/>
      <c r="QSQ57" s="18"/>
      <c r="QSR57" s="18"/>
      <c r="QSS57" s="18"/>
      <c r="QST57" s="18"/>
      <c r="QSU57" s="18"/>
      <c r="QSV57" s="18"/>
      <c r="QSW57" s="18"/>
      <c r="QSX57" s="18"/>
      <c r="QSY57" s="18"/>
      <c r="QSZ57" s="18"/>
      <c r="QTA57" s="18"/>
      <c r="QTB57" s="18"/>
      <c r="QTC57" s="18"/>
      <c r="QTD57" s="18"/>
      <c r="QTE57" s="18"/>
      <c r="QTF57" s="18"/>
      <c r="QTG57" s="18"/>
      <c r="QTH57" s="18"/>
      <c r="QTI57" s="18"/>
      <c r="QTJ57" s="18"/>
      <c r="QTK57" s="18"/>
      <c r="QTL57" s="18"/>
      <c r="QTM57" s="18"/>
      <c r="QTN57" s="18"/>
      <c r="QTO57" s="18"/>
      <c r="QTP57" s="18"/>
      <c r="QTQ57" s="18"/>
      <c r="QTR57" s="18"/>
      <c r="QTS57" s="18"/>
      <c r="QTT57" s="18"/>
      <c r="QTU57" s="18"/>
      <c r="QTV57" s="18"/>
      <c r="QTW57" s="18"/>
      <c r="QTX57" s="18"/>
      <c r="QTY57" s="18"/>
      <c r="QTZ57" s="18"/>
      <c r="QUA57" s="18"/>
      <c r="QUB57" s="18"/>
      <c r="QUC57" s="18"/>
      <c r="QUD57" s="18"/>
      <c r="QUE57" s="18"/>
      <c r="QUF57" s="18"/>
      <c r="QUG57" s="18"/>
      <c r="QUH57" s="18"/>
      <c r="QUI57" s="18"/>
      <c r="QUJ57" s="18"/>
      <c r="QUK57" s="18"/>
      <c r="QUL57" s="18"/>
      <c r="QUM57" s="18"/>
      <c r="QUN57" s="18"/>
      <c r="QUO57" s="18"/>
      <c r="QUP57" s="18"/>
      <c r="QUQ57" s="18"/>
      <c r="QUR57" s="18"/>
      <c r="QUS57" s="18"/>
      <c r="QUT57" s="18"/>
      <c r="QUU57" s="18"/>
      <c r="QUV57" s="18"/>
      <c r="QUW57" s="18"/>
      <c r="QUX57" s="18"/>
      <c r="QUY57" s="18"/>
      <c r="QUZ57" s="18"/>
      <c r="QVA57" s="18"/>
      <c r="QVB57" s="18"/>
      <c r="QVC57" s="18"/>
      <c r="QVD57" s="18"/>
      <c r="QVE57" s="18"/>
      <c r="QVF57" s="18"/>
      <c r="QVG57" s="18"/>
      <c r="QVH57" s="18"/>
      <c r="QVI57" s="18"/>
      <c r="QVJ57" s="18"/>
      <c r="QVK57" s="18"/>
      <c r="QVL57" s="18"/>
      <c r="QVM57" s="18"/>
      <c r="QVN57" s="18"/>
      <c r="QVO57" s="18"/>
      <c r="QVP57" s="18"/>
      <c r="QVQ57" s="18"/>
      <c r="QVR57" s="18"/>
      <c r="QVS57" s="18"/>
      <c r="QVT57" s="18"/>
      <c r="QVU57" s="18"/>
      <c r="QVV57" s="18"/>
      <c r="QVW57" s="18"/>
      <c r="QVX57" s="18"/>
      <c r="QVY57" s="18"/>
      <c r="QVZ57" s="18"/>
      <c r="QWA57" s="18"/>
      <c r="QWB57" s="18"/>
      <c r="QWC57" s="18"/>
      <c r="QWD57" s="18"/>
      <c r="QWE57" s="18"/>
      <c r="QWF57" s="18"/>
      <c r="QWG57" s="18"/>
      <c r="QWH57" s="18"/>
      <c r="QWI57" s="18"/>
      <c r="QWJ57" s="18"/>
      <c r="QWK57" s="18"/>
      <c r="QWL57" s="18"/>
      <c r="QWM57" s="18"/>
      <c r="QWN57" s="18"/>
      <c r="QWO57" s="18"/>
      <c r="QWP57" s="18"/>
      <c r="QWQ57" s="18"/>
      <c r="QWR57" s="18"/>
      <c r="QWS57" s="18"/>
      <c r="QWT57" s="18"/>
      <c r="QWU57" s="18"/>
      <c r="QWV57" s="18"/>
      <c r="QWW57" s="18"/>
      <c r="QWX57" s="18"/>
      <c r="QWY57" s="18"/>
      <c r="QWZ57" s="18"/>
      <c r="QXA57" s="18"/>
      <c r="QXB57" s="18"/>
      <c r="QXC57" s="18"/>
      <c r="QXD57" s="18"/>
      <c r="QXE57" s="18"/>
      <c r="QXF57" s="18"/>
      <c r="QXG57" s="18"/>
      <c r="QXH57" s="18"/>
      <c r="QXI57" s="18"/>
      <c r="QXJ57" s="18"/>
      <c r="QXK57" s="18"/>
      <c r="QXL57" s="18"/>
      <c r="QXM57" s="18"/>
      <c r="QXN57" s="18"/>
      <c r="QXO57" s="18"/>
      <c r="QXP57" s="18"/>
      <c r="QXQ57" s="18"/>
      <c r="QXR57" s="18"/>
      <c r="QXS57" s="18"/>
      <c r="QXT57" s="18"/>
      <c r="QXU57" s="18"/>
      <c r="QXV57" s="18"/>
      <c r="QXW57" s="18"/>
      <c r="QXX57" s="18"/>
      <c r="QXY57" s="18"/>
      <c r="QXZ57" s="18"/>
      <c r="QYA57" s="18"/>
      <c r="QYB57" s="18"/>
      <c r="QYC57" s="18"/>
      <c r="QYD57" s="18"/>
      <c r="QYE57" s="18"/>
      <c r="QYF57" s="18"/>
      <c r="QYG57" s="18"/>
      <c r="QYH57" s="18"/>
      <c r="QYI57" s="18"/>
      <c r="QYJ57" s="18"/>
      <c r="QYK57" s="18"/>
      <c r="QYL57" s="18"/>
      <c r="QYM57" s="18"/>
      <c r="QYN57" s="18"/>
      <c r="QYO57" s="18"/>
      <c r="QYP57" s="18"/>
      <c r="QYQ57" s="18"/>
      <c r="QYR57" s="18"/>
      <c r="QYS57" s="18"/>
      <c r="QYT57" s="18"/>
      <c r="QYU57" s="18"/>
      <c r="QYV57" s="18"/>
      <c r="QYW57" s="18"/>
      <c r="QYX57" s="18"/>
      <c r="QYY57" s="18"/>
      <c r="QYZ57" s="18"/>
      <c r="QZA57" s="18"/>
      <c r="QZB57" s="18"/>
      <c r="QZC57" s="18"/>
      <c r="QZD57" s="18"/>
      <c r="QZE57" s="18"/>
      <c r="QZF57" s="18"/>
      <c r="QZG57" s="18"/>
      <c r="QZH57" s="18"/>
      <c r="QZI57" s="18"/>
      <c r="QZJ57" s="18"/>
      <c r="QZK57" s="18"/>
      <c r="QZL57" s="18"/>
      <c r="QZM57" s="18"/>
      <c r="QZN57" s="18"/>
      <c r="QZO57" s="18"/>
      <c r="QZP57" s="18"/>
      <c r="QZQ57" s="18"/>
      <c r="QZR57" s="18"/>
      <c r="QZS57" s="18"/>
      <c r="QZT57" s="18"/>
      <c r="QZU57" s="18"/>
      <c r="QZV57" s="18"/>
      <c r="QZW57" s="18"/>
      <c r="QZX57" s="18"/>
      <c r="QZY57" s="18"/>
      <c r="QZZ57" s="18"/>
      <c r="RAA57" s="18"/>
      <c r="RAB57" s="18"/>
      <c r="RAC57" s="18"/>
      <c r="RAD57" s="18"/>
      <c r="RAE57" s="18"/>
      <c r="RAF57" s="18"/>
      <c r="RAG57" s="18"/>
      <c r="RAH57" s="18"/>
      <c r="RAI57" s="18"/>
      <c r="RAJ57" s="18"/>
      <c r="RAK57" s="18"/>
      <c r="RAL57" s="18"/>
      <c r="RAM57" s="18"/>
      <c r="RAN57" s="18"/>
      <c r="RAO57" s="18"/>
      <c r="RAP57" s="18"/>
      <c r="RAQ57" s="18"/>
      <c r="RAR57" s="18"/>
      <c r="RAS57" s="18"/>
      <c r="RAT57" s="18"/>
      <c r="RAU57" s="18"/>
      <c r="RAV57" s="18"/>
      <c r="RAW57" s="18"/>
      <c r="RAX57" s="18"/>
      <c r="RAY57" s="18"/>
      <c r="RAZ57" s="18"/>
      <c r="RBA57" s="18"/>
      <c r="RBB57" s="18"/>
      <c r="RBC57" s="18"/>
      <c r="RBD57" s="18"/>
      <c r="RBE57" s="18"/>
      <c r="RBF57" s="18"/>
      <c r="RBG57" s="18"/>
      <c r="RBH57" s="18"/>
      <c r="RBI57" s="18"/>
      <c r="RBJ57" s="18"/>
      <c r="RBK57" s="18"/>
      <c r="RBL57" s="18"/>
      <c r="RBM57" s="18"/>
      <c r="RBN57" s="18"/>
      <c r="RBO57" s="18"/>
      <c r="RBP57" s="18"/>
      <c r="RBQ57" s="18"/>
      <c r="RBR57" s="18"/>
      <c r="RBS57" s="18"/>
      <c r="RBT57" s="18"/>
      <c r="RBU57" s="18"/>
      <c r="RBV57" s="18"/>
      <c r="RBW57" s="18"/>
      <c r="RBX57" s="18"/>
      <c r="RBY57" s="18"/>
      <c r="RBZ57" s="18"/>
      <c r="RCA57" s="18"/>
      <c r="RCB57" s="18"/>
      <c r="RCC57" s="18"/>
      <c r="RCD57" s="18"/>
      <c r="RCE57" s="18"/>
      <c r="RCF57" s="18"/>
      <c r="RCG57" s="18"/>
      <c r="RCH57" s="18"/>
      <c r="RCI57" s="18"/>
      <c r="RCJ57" s="18"/>
      <c r="RCK57" s="18"/>
      <c r="RCL57" s="18"/>
      <c r="RCM57" s="18"/>
      <c r="RCN57" s="18"/>
      <c r="RCO57" s="18"/>
      <c r="RCP57" s="18"/>
      <c r="RCQ57" s="18"/>
      <c r="RCR57" s="18"/>
      <c r="RCS57" s="18"/>
      <c r="RCT57" s="18"/>
      <c r="RCU57" s="18"/>
      <c r="RCV57" s="18"/>
      <c r="RCW57" s="18"/>
      <c r="RCX57" s="18"/>
      <c r="RCY57" s="18"/>
      <c r="RCZ57" s="18"/>
      <c r="RDA57" s="18"/>
      <c r="RDB57" s="18"/>
      <c r="RDC57" s="18"/>
      <c r="RDD57" s="18"/>
      <c r="RDE57" s="18"/>
      <c r="RDF57" s="18"/>
      <c r="RDG57" s="18"/>
      <c r="RDH57" s="18"/>
      <c r="RDI57" s="18"/>
      <c r="RDJ57" s="18"/>
      <c r="RDK57" s="18"/>
      <c r="RDL57" s="18"/>
      <c r="RDM57" s="18"/>
      <c r="RDN57" s="18"/>
      <c r="RDO57" s="18"/>
      <c r="RDP57" s="18"/>
      <c r="RDQ57" s="18"/>
      <c r="RDR57" s="18"/>
      <c r="RDS57" s="18"/>
      <c r="RDT57" s="18"/>
      <c r="RDU57" s="18"/>
      <c r="RDV57" s="18"/>
      <c r="RDW57" s="18"/>
      <c r="RDX57" s="18"/>
      <c r="RDY57" s="18"/>
      <c r="RDZ57" s="18"/>
      <c r="REA57" s="18"/>
      <c r="REB57" s="18"/>
      <c r="REC57" s="18"/>
      <c r="RED57" s="18"/>
      <c r="REE57" s="18"/>
      <c r="REF57" s="18"/>
      <c r="REG57" s="18"/>
      <c r="REH57" s="18"/>
      <c r="REI57" s="18"/>
      <c r="REJ57" s="18"/>
      <c r="REK57" s="18"/>
      <c r="REL57" s="18"/>
      <c r="REM57" s="18"/>
      <c r="REN57" s="18"/>
      <c r="REO57" s="18"/>
      <c r="REP57" s="18"/>
      <c r="REQ57" s="18"/>
      <c r="RER57" s="18"/>
      <c r="RES57" s="18"/>
      <c r="RET57" s="18"/>
      <c r="REU57" s="18"/>
      <c r="REV57" s="18"/>
      <c r="REW57" s="18"/>
      <c r="REX57" s="18"/>
      <c r="REY57" s="18"/>
      <c r="REZ57" s="18"/>
      <c r="RFA57" s="18"/>
      <c r="RFB57" s="18"/>
      <c r="RFC57" s="18"/>
      <c r="RFD57" s="18"/>
      <c r="RFE57" s="18"/>
      <c r="RFF57" s="18"/>
      <c r="RFG57" s="18"/>
      <c r="RFH57" s="18"/>
      <c r="RFI57" s="18"/>
      <c r="RFJ57" s="18"/>
      <c r="RFK57" s="18"/>
      <c r="RFL57" s="18"/>
      <c r="RFM57" s="18"/>
      <c r="RFN57" s="18"/>
      <c r="RFO57" s="18"/>
      <c r="RFP57" s="18"/>
      <c r="RFQ57" s="18"/>
      <c r="RFR57" s="18"/>
      <c r="RFS57" s="18"/>
      <c r="RFT57" s="18"/>
      <c r="RFU57" s="18"/>
      <c r="RFV57" s="18"/>
      <c r="RFW57" s="18"/>
      <c r="RFX57" s="18"/>
      <c r="RFY57" s="18"/>
      <c r="RFZ57" s="18"/>
      <c r="RGA57" s="18"/>
      <c r="RGB57" s="18"/>
      <c r="RGC57" s="18"/>
      <c r="RGD57" s="18"/>
      <c r="RGE57" s="18"/>
      <c r="RGF57" s="18"/>
      <c r="RGG57" s="18"/>
      <c r="RGH57" s="18"/>
      <c r="RGI57" s="18"/>
      <c r="RGJ57" s="18"/>
      <c r="RGK57" s="18"/>
      <c r="RGL57" s="18"/>
      <c r="RGM57" s="18"/>
      <c r="RGN57" s="18"/>
      <c r="RGO57" s="18"/>
      <c r="RGP57" s="18"/>
      <c r="RGQ57" s="18"/>
      <c r="RGR57" s="18"/>
      <c r="RGS57" s="18"/>
      <c r="RGT57" s="18"/>
      <c r="RGU57" s="18"/>
      <c r="RGV57" s="18"/>
      <c r="RGW57" s="18"/>
      <c r="RGX57" s="18"/>
      <c r="RGY57" s="18"/>
      <c r="RGZ57" s="18"/>
      <c r="RHA57" s="18"/>
      <c r="RHB57" s="18"/>
      <c r="RHC57" s="18"/>
      <c r="RHD57" s="18"/>
      <c r="RHE57" s="18"/>
      <c r="RHF57" s="18"/>
      <c r="RHG57" s="18"/>
      <c r="RHH57" s="18"/>
      <c r="RHI57" s="18"/>
      <c r="RHJ57" s="18"/>
      <c r="RHK57" s="18"/>
      <c r="RHL57" s="18"/>
      <c r="RHM57" s="18"/>
      <c r="RHN57" s="18"/>
      <c r="RHO57" s="18"/>
      <c r="RHP57" s="18"/>
      <c r="RHQ57" s="18"/>
      <c r="RHR57" s="18"/>
      <c r="RHS57" s="18"/>
      <c r="RHT57" s="18"/>
      <c r="RHU57" s="18"/>
      <c r="RHV57" s="18"/>
      <c r="RHW57" s="18"/>
      <c r="RHX57" s="18"/>
      <c r="RHY57" s="18"/>
      <c r="RHZ57" s="18"/>
      <c r="RIA57" s="18"/>
      <c r="RIB57" s="18"/>
      <c r="RIC57" s="18"/>
      <c r="RID57" s="18"/>
      <c r="RIE57" s="18"/>
      <c r="RIF57" s="18"/>
      <c r="RIG57" s="18"/>
      <c r="RIH57" s="18"/>
      <c r="RII57" s="18"/>
      <c r="RIJ57" s="18"/>
      <c r="RIK57" s="18"/>
      <c r="RIL57" s="18"/>
      <c r="RIM57" s="18"/>
      <c r="RIN57" s="18"/>
      <c r="RIO57" s="18"/>
      <c r="RIP57" s="18"/>
      <c r="RIQ57" s="18"/>
      <c r="RIR57" s="18"/>
      <c r="RIS57" s="18"/>
      <c r="RIT57" s="18"/>
      <c r="RIU57" s="18"/>
      <c r="RIV57" s="18"/>
      <c r="RIW57" s="18"/>
      <c r="RIX57" s="18"/>
      <c r="RIY57" s="18"/>
      <c r="RIZ57" s="18"/>
      <c r="RJA57" s="18"/>
      <c r="RJB57" s="18"/>
      <c r="RJC57" s="18"/>
      <c r="RJD57" s="18"/>
      <c r="RJE57" s="18"/>
      <c r="RJF57" s="18"/>
      <c r="RJG57" s="18"/>
      <c r="RJH57" s="18"/>
      <c r="RJI57" s="18"/>
      <c r="RJJ57" s="18"/>
      <c r="RJK57" s="18"/>
      <c r="RJL57" s="18"/>
      <c r="RJM57" s="18"/>
      <c r="RJN57" s="18"/>
      <c r="RJO57" s="18"/>
      <c r="RJP57" s="18"/>
      <c r="RJQ57" s="18"/>
      <c r="RJR57" s="18"/>
      <c r="RJS57" s="18"/>
      <c r="RJT57" s="18"/>
      <c r="RJU57" s="18"/>
      <c r="RJV57" s="18"/>
      <c r="RJW57" s="18"/>
      <c r="RJX57" s="18"/>
      <c r="RJY57" s="18"/>
      <c r="RJZ57" s="18"/>
      <c r="RKA57" s="18"/>
      <c r="RKB57" s="18"/>
      <c r="RKC57" s="18"/>
      <c r="RKD57" s="18"/>
      <c r="RKE57" s="18"/>
      <c r="RKF57" s="18"/>
      <c r="RKG57" s="18"/>
      <c r="RKH57" s="18"/>
      <c r="RKI57" s="18"/>
      <c r="RKJ57" s="18"/>
      <c r="RKK57" s="18"/>
      <c r="RKL57" s="18"/>
      <c r="RKM57" s="18"/>
      <c r="RKN57" s="18"/>
      <c r="RKO57" s="18"/>
      <c r="RKP57" s="18"/>
      <c r="RKQ57" s="18"/>
      <c r="RKR57" s="18"/>
      <c r="RKS57" s="18"/>
      <c r="RKT57" s="18"/>
      <c r="RKU57" s="18"/>
      <c r="RKV57" s="18"/>
      <c r="RKW57" s="18"/>
      <c r="RKX57" s="18"/>
      <c r="RKY57" s="18"/>
      <c r="RKZ57" s="18"/>
      <c r="RLA57" s="18"/>
      <c r="RLB57" s="18"/>
      <c r="RLC57" s="18"/>
      <c r="RLD57" s="18"/>
      <c r="RLE57" s="18"/>
      <c r="RLF57" s="18"/>
      <c r="RLG57" s="18"/>
      <c r="RLH57" s="18"/>
      <c r="RLI57" s="18"/>
      <c r="RLJ57" s="18"/>
      <c r="RLK57" s="18"/>
      <c r="RLL57" s="18"/>
      <c r="RLM57" s="18"/>
      <c r="RLN57" s="18"/>
      <c r="RLO57" s="18"/>
      <c r="RLP57" s="18"/>
      <c r="RLQ57" s="18"/>
      <c r="RLR57" s="18"/>
      <c r="RLS57" s="18"/>
      <c r="RLT57" s="18"/>
      <c r="RLU57" s="18"/>
      <c r="RLV57" s="18"/>
      <c r="RLW57" s="18"/>
      <c r="RLX57" s="18"/>
      <c r="RLY57" s="18"/>
      <c r="RLZ57" s="18"/>
      <c r="RMA57" s="18"/>
      <c r="RMB57" s="18"/>
      <c r="RMC57" s="18"/>
      <c r="RMD57" s="18"/>
      <c r="RME57" s="18"/>
      <c r="RMF57" s="18"/>
      <c r="RMG57" s="18"/>
      <c r="RMH57" s="18"/>
      <c r="RMI57" s="18"/>
      <c r="RMJ57" s="18"/>
      <c r="RMK57" s="18"/>
      <c r="RML57" s="18"/>
      <c r="RMM57" s="18"/>
      <c r="RMN57" s="18"/>
      <c r="RMO57" s="18"/>
      <c r="RMP57" s="18"/>
      <c r="RMQ57" s="18"/>
      <c r="RMR57" s="18"/>
      <c r="RMS57" s="18"/>
      <c r="RMT57" s="18"/>
      <c r="RMU57" s="18"/>
      <c r="RMV57" s="18"/>
      <c r="RMW57" s="18"/>
      <c r="RMX57" s="18"/>
      <c r="RMY57" s="18"/>
      <c r="RMZ57" s="18"/>
      <c r="RNA57" s="18"/>
      <c r="RNB57" s="18"/>
      <c r="RNC57" s="18"/>
      <c r="RND57" s="18"/>
      <c r="RNE57" s="18"/>
      <c r="RNF57" s="18"/>
      <c r="RNG57" s="18"/>
      <c r="RNH57" s="18"/>
      <c r="RNI57" s="18"/>
      <c r="RNJ57" s="18"/>
      <c r="RNK57" s="18"/>
      <c r="RNL57" s="18"/>
      <c r="RNM57" s="18"/>
      <c r="RNN57" s="18"/>
      <c r="RNO57" s="18"/>
      <c r="RNP57" s="18"/>
      <c r="RNQ57" s="18"/>
      <c r="RNR57" s="18"/>
      <c r="RNS57" s="18"/>
      <c r="RNT57" s="18"/>
      <c r="RNU57" s="18"/>
      <c r="RNV57" s="18"/>
      <c r="RNW57" s="18"/>
      <c r="RNX57" s="18"/>
      <c r="RNY57" s="18"/>
      <c r="RNZ57" s="18"/>
      <c r="ROA57" s="18"/>
      <c r="ROB57" s="18"/>
      <c r="ROC57" s="18"/>
      <c r="ROD57" s="18"/>
      <c r="ROE57" s="18"/>
      <c r="ROF57" s="18"/>
      <c r="ROG57" s="18"/>
      <c r="ROH57" s="18"/>
      <c r="ROI57" s="18"/>
      <c r="ROJ57" s="18"/>
      <c r="ROK57" s="18"/>
      <c r="ROL57" s="18"/>
      <c r="ROM57" s="18"/>
      <c r="RON57" s="18"/>
      <c r="ROO57" s="18"/>
      <c r="ROP57" s="18"/>
      <c r="ROQ57" s="18"/>
      <c r="ROR57" s="18"/>
      <c r="ROS57" s="18"/>
      <c r="ROT57" s="18"/>
      <c r="ROU57" s="18"/>
      <c r="ROV57" s="18"/>
      <c r="ROW57" s="18"/>
      <c r="ROX57" s="18"/>
      <c r="ROY57" s="18"/>
      <c r="ROZ57" s="18"/>
      <c r="RPA57" s="18"/>
      <c r="RPB57" s="18"/>
      <c r="RPC57" s="18"/>
      <c r="RPD57" s="18"/>
      <c r="RPE57" s="18"/>
      <c r="RPF57" s="18"/>
      <c r="RPG57" s="18"/>
      <c r="RPH57" s="18"/>
      <c r="RPI57" s="18"/>
      <c r="RPJ57" s="18"/>
      <c r="RPK57" s="18"/>
      <c r="RPL57" s="18"/>
      <c r="RPM57" s="18"/>
      <c r="RPN57" s="18"/>
      <c r="RPO57" s="18"/>
      <c r="RPP57" s="18"/>
      <c r="RPQ57" s="18"/>
      <c r="RPR57" s="18"/>
      <c r="RPS57" s="18"/>
      <c r="RPT57" s="18"/>
      <c r="RPU57" s="18"/>
      <c r="RPV57" s="18"/>
      <c r="RPW57" s="18"/>
      <c r="RPX57" s="18"/>
      <c r="RPY57" s="18"/>
      <c r="RPZ57" s="18"/>
      <c r="RQA57" s="18"/>
      <c r="RQB57" s="18"/>
      <c r="RQC57" s="18"/>
      <c r="RQD57" s="18"/>
      <c r="RQE57" s="18"/>
      <c r="RQF57" s="18"/>
      <c r="RQG57" s="18"/>
      <c r="RQH57" s="18"/>
      <c r="RQI57" s="18"/>
      <c r="RQJ57" s="18"/>
      <c r="RQK57" s="18"/>
      <c r="RQL57" s="18"/>
      <c r="RQM57" s="18"/>
      <c r="RQN57" s="18"/>
      <c r="RQO57" s="18"/>
      <c r="RQP57" s="18"/>
      <c r="RQQ57" s="18"/>
      <c r="RQR57" s="18"/>
      <c r="RQS57" s="18"/>
      <c r="RQT57" s="18"/>
      <c r="RQU57" s="18"/>
      <c r="RQV57" s="18"/>
      <c r="RQW57" s="18"/>
      <c r="RQX57" s="18"/>
      <c r="RQY57" s="18"/>
      <c r="RQZ57" s="18"/>
      <c r="RRA57" s="18"/>
      <c r="RRB57" s="18"/>
      <c r="RRC57" s="18"/>
      <c r="RRD57" s="18"/>
      <c r="RRE57" s="18"/>
      <c r="RRF57" s="18"/>
      <c r="RRG57" s="18"/>
      <c r="RRH57" s="18"/>
      <c r="RRI57" s="18"/>
      <c r="RRJ57" s="18"/>
      <c r="RRK57" s="18"/>
      <c r="RRL57" s="18"/>
      <c r="RRM57" s="18"/>
      <c r="RRN57" s="18"/>
      <c r="RRO57" s="18"/>
      <c r="RRP57" s="18"/>
      <c r="RRQ57" s="18"/>
      <c r="RRR57" s="18"/>
      <c r="RRS57" s="18"/>
      <c r="RRT57" s="18"/>
      <c r="RRU57" s="18"/>
      <c r="RRV57" s="18"/>
      <c r="RRW57" s="18"/>
      <c r="RRX57" s="18"/>
      <c r="RRY57" s="18"/>
      <c r="RRZ57" s="18"/>
      <c r="RSA57" s="18"/>
      <c r="RSB57" s="18"/>
      <c r="RSC57" s="18"/>
      <c r="RSD57" s="18"/>
      <c r="RSE57" s="18"/>
      <c r="RSF57" s="18"/>
      <c r="RSG57" s="18"/>
      <c r="RSH57" s="18"/>
      <c r="RSI57" s="18"/>
      <c r="RSJ57" s="18"/>
      <c r="RSK57" s="18"/>
      <c r="RSL57" s="18"/>
      <c r="RSM57" s="18"/>
      <c r="RSN57" s="18"/>
      <c r="RSO57" s="18"/>
      <c r="RSP57" s="18"/>
      <c r="RSQ57" s="18"/>
      <c r="RSR57" s="18"/>
      <c r="RSS57" s="18"/>
      <c r="RST57" s="18"/>
      <c r="RSU57" s="18"/>
      <c r="RSV57" s="18"/>
      <c r="RSW57" s="18"/>
      <c r="RSX57" s="18"/>
      <c r="RSY57" s="18"/>
      <c r="RSZ57" s="18"/>
      <c r="RTA57" s="18"/>
      <c r="RTB57" s="18"/>
      <c r="RTC57" s="18"/>
      <c r="RTD57" s="18"/>
      <c r="RTE57" s="18"/>
      <c r="RTF57" s="18"/>
      <c r="RTG57" s="18"/>
      <c r="RTH57" s="18"/>
      <c r="RTI57" s="18"/>
      <c r="RTJ57" s="18"/>
      <c r="RTK57" s="18"/>
      <c r="RTL57" s="18"/>
      <c r="RTM57" s="18"/>
      <c r="RTN57" s="18"/>
      <c r="RTO57" s="18"/>
      <c r="RTP57" s="18"/>
      <c r="RTQ57" s="18"/>
      <c r="RTR57" s="18"/>
      <c r="RTS57" s="18"/>
      <c r="RTT57" s="18"/>
      <c r="RTU57" s="18"/>
      <c r="RTV57" s="18"/>
      <c r="RTW57" s="18"/>
      <c r="RTX57" s="18"/>
      <c r="RTY57" s="18"/>
      <c r="RTZ57" s="18"/>
      <c r="RUA57" s="18"/>
      <c r="RUB57" s="18"/>
      <c r="RUC57" s="18"/>
      <c r="RUD57" s="18"/>
      <c r="RUE57" s="18"/>
      <c r="RUF57" s="18"/>
      <c r="RUG57" s="18"/>
      <c r="RUH57" s="18"/>
      <c r="RUI57" s="18"/>
      <c r="RUJ57" s="18"/>
      <c r="RUK57" s="18"/>
      <c r="RUL57" s="18"/>
      <c r="RUM57" s="18"/>
      <c r="RUN57" s="18"/>
      <c r="RUO57" s="18"/>
      <c r="RUP57" s="18"/>
      <c r="RUQ57" s="18"/>
      <c r="RUR57" s="18"/>
      <c r="RUS57" s="18"/>
      <c r="RUT57" s="18"/>
      <c r="RUU57" s="18"/>
      <c r="RUV57" s="18"/>
      <c r="RUW57" s="18"/>
      <c r="RUX57" s="18"/>
      <c r="RUY57" s="18"/>
      <c r="RUZ57" s="18"/>
      <c r="RVA57" s="18"/>
      <c r="RVB57" s="18"/>
      <c r="RVC57" s="18"/>
      <c r="RVD57" s="18"/>
      <c r="RVE57" s="18"/>
      <c r="RVF57" s="18"/>
      <c r="RVG57" s="18"/>
      <c r="RVH57" s="18"/>
      <c r="RVI57" s="18"/>
      <c r="RVJ57" s="18"/>
      <c r="RVK57" s="18"/>
      <c r="RVL57" s="18"/>
      <c r="RVM57" s="18"/>
      <c r="RVN57" s="18"/>
      <c r="RVO57" s="18"/>
      <c r="RVP57" s="18"/>
      <c r="RVQ57" s="18"/>
      <c r="RVR57" s="18"/>
      <c r="RVS57" s="18"/>
      <c r="RVT57" s="18"/>
      <c r="RVU57" s="18"/>
      <c r="RVV57" s="18"/>
      <c r="RVW57" s="18"/>
      <c r="RVX57" s="18"/>
      <c r="RVY57" s="18"/>
      <c r="RVZ57" s="18"/>
      <c r="RWA57" s="18"/>
      <c r="RWB57" s="18"/>
      <c r="RWC57" s="18"/>
      <c r="RWD57" s="18"/>
      <c r="RWE57" s="18"/>
      <c r="RWF57" s="18"/>
      <c r="RWG57" s="18"/>
      <c r="RWH57" s="18"/>
      <c r="RWI57" s="18"/>
      <c r="RWJ57" s="18"/>
      <c r="RWK57" s="18"/>
      <c r="RWL57" s="18"/>
      <c r="RWM57" s="18"/>
      <c r="RWN57" s="18"/>
      <c r="RWO57" s="18"/>
      <c r="RWP57" s="18"/>
      <c r="RWQ57" s="18"/>
      <c r="RWR57" s="18"/>
      <c r="RWS57" s="18"/>
      <c r="RWT57" s="18"/>
      <c r="RWU57" s="18"/>
      <c r="RWV57" s="18"/>
      <c r="RWW57" s="18"/>
      <c r="RWX57" s="18"/>
      <c r="RWY57" s="18"/>
      <c r="RWZ57" s="18"/>
      <c r="RXA57" s="18"/>
      <c r="RXB57" s="18"/>
      <c r="RXC57" s="18"/>
      <c r="RXD57" s="18"/>
      <c r="RXE57" s="18"/>
      <c r="RXF57" s="18"/>
      <c r="RXG57" s="18"/>
      <c r="RXH57" s="18"/>
      <c r="RXI57" s="18"/>
      <c r="RXJ57" s="18"/>
      <c r="RXK57" s="18"/>
      <c r="RXL57" s="18"/>
      <c r="RXM57" s="18"/>
      <c r="RXN57" s="18"/>
      <c r="RXO57" s="18"/>
      <c r="RXP57" s="18"/>
      <c r="RXQ57" s="18"/>
      <c r="RXR57" s="18"/>
      <c r="RXS57" s="18"/>
      <c r="RXT57" s="18"/>
      <c r="RXU57" s="18"/>
      <c r="RXV57" s="18"/>
      <c r="RXW57" s="18"/>
      <c r="RXX57" s="18"/>
      <c r="RXY57" s="18"/>
      <c r="RXZ57" s="18"/>
      <c r="RYA57" s="18"/>
      <c r="RYB57" s="18"/>
      <c r="RYC57" s="18"/>
      <c r="RYD57" s="18"/>
      <c r="RYE57" s="18"/>
      <c r="RYF57" s="18"/>
      <c r="RYG57" s="18"/>
      <c r="RYH57" s="18"/>
      <c r="RYI57" s="18"/>
      <c r="RYJ57" s="18"/>
      <c r="RYK57" s="18"/>
      <c r="RYL57" s="18"/>
      <c r="RYM57" s="18"/>
      <c r="RYN57" s="18"/>
      <c r="RYO57" s="18"/>
      <c r="RYP57" s="18"/>
      <c r="RYQ57" s="18"/>
      <c r="RYR57" s="18"/>
      <c r="RYS57" s="18"/>
      <c r="RYT57" s="18"/>
      <c r="RYU57" s="18"/>
      <c r="RYV57" s="18"/>
      <c r="RYW57" s="18"/>
      <c r="RYX57" s="18"/>
      <c r="RYY57" s="18"/>
      <c r="RYZ57" s="18"/>
      <c r="RZA57" s="18"/>
      <c r="RZB57" s="18"/>
      <c r="RZC57" s="18"/>
      <c r="RZD57" s="18"/>
      <c r="RZE57" s="18"/>
      <c r="RZF57" s="18"/>
      <c r="RZG57" s="18"/>
      <c r="RZH57" s="18"/>
      <c r="RZI57" s="18"/>
      <c r="RZJ57" s="18"/>
      <c r="RZK57" s="18"/>
      <c r="RZL57" s="18"/>
      <c r="RZM57" s="18"/>
      <c r="RZN57" s="18"/>
      <c r="RZO57" s="18"/>
      <c r="RZP57" s="18"/>
      <c r="RZQ57" s="18"/>
      <c r="RZR57" s="18"/>
      <c r="RZS57" s="18"/>
      <c r="RZT57" s="18"/>
      <c r="RZU57" s="18"/>
      <c r="RZV57" s="18"/>
      <c r="RZW57" s="18"/>
      <c r="RZX57" s="18"/>
      <c r="RZY57" s="18"/>
      <c r="RZZ57" s="18"/>
      <c r="SAA57" s="18"/>
      <c r="SAB57" s="18"/>
      <c r="SAC57" s="18"/>
      <c r="SAD57" s="18"/>
      <c r="SAE57" s="18"/>
      <c r="SAF57" s="18"/>
      <c r="SAG57" s="18"/>
      <c r="SAH57" s="18"/>
      <c r="SAI57" s="18"/>
      <c r="SAJ57" s="18"/>
      <c r="SAK57" s="18"/>
      <c r="SAL57" s="18"/>
      <c r="SAM57" s="18"/>
      <c r="SAN57" s="18"/>
      <c r="SAO57" s="18"/>
      <c r="SAP57" s="18"/>
      <c r="SAQ57" s="18"/>
      <c r="SAR57" s="18"/>
      <c r="SAS57" s="18"/>
      <c r="SAT57" s="18"/>
      <c r="SAU57" s="18"/>
      <c r="SAV57" s="18"/>
      <c r="SAW57" s="18"/>
      <c r="SAX57" s="18"/>
      <c r="SAY57" s="18"/>
      <c r="SAZ57" s="18"/>
      <c r="SBA57" s="18"/>
      <c r="SBB57" s="18"/>
      <c r="SBC57" s="18"/>
      <c r="SBD57" s="18"/>
      <c r="SBE57" s="18"/>
      <c r="SBF57" s="18"/>
      <c r="SBG57" s="18"/>
      <c r="SBH57" s="18"/>
      <c r="SBI57" s="18"/>
      <c r="SBJ57" s="18"/>
      <c r="SBK57" s="18"/>
      <c r="SBL57" s="18"/>
      <c r="SBM57" s="18"/>
      <c r="SBN57" s="18"/>
      <c r="SBO57" s="18"/>
      <c r="SBP57" s="18"/>
      <c r="SBQ57" s="18"/>
      <c r="SBR57" s="18"/>
      <c r="SBS57" s="18"/>
      <c r="SBT57" s="18"/>
      <c r="SBU57" s="18"/>
      <c r="SBV57" s="18"/>
      <c r="SBW57" s="18"/>
      <c r="SBX57" s="18"/>
      <c r="SBY57" s="18"/>
      <c r="SBZ57" s="18"/>
      <c r="SCA57" s="18"/>
      <c r="SCB57" s="18"/>
      <c r="SCC57" s="18"/>
      <c r="SCD57" s="18"/>
      <c r="SCE57" s="18"/>
      <c r="SCF57" s="18"/>
      <c r="SCG57" s="18"/>
      <c r="SCH57" s="18"/>
      <c r="SCI57" s="18"/>
      <c r="SCJ57" s="18"/>
      <c r="SCK57" s="18"/>
      <c r="SCL57" s="18"/>
      <c r="SCM57" s="18"/>
      <c r="SCN57" s="18"/>
      <c r="SCO57" s="18"/>
      <c r="SCP57" s="18"/>
      <c r="SCQ57" s="18"/>
      <c r="SCR57" s="18"/>
      <c r="SCS57" s="18"/>
      <c r="SCT57" s="18"/>
      <c r="SCU57" s="18"/>
      <c r="SCV57" s="18"/>
      <c r="SCW57" s="18"/>
      <c r="SCX57" s="18"/>
      <c r="SCY57" s="18"/>
      <c r="SCZ57" s="18"/>
      <c r="SDA57" s="18"/>
      <c r="SDB57" s="18"/>
      <c r="SDC57" s="18"/>
      <c r="SDD57" s="18"/>
      <c r="SDE57" s="18"/>
      <c r="SDF57" s="18"/>
      <c r="SDG57" s="18"/>
      <c r="SDH57" s="18"/>
      <c r="SDI57" s="18"/>
      <c r="SDJ57" s="18"/>
      <c r="SDK57" s="18"/>
      <c r="SDL57" s="18"/>
      <c r="SDM57" s="18"/>
      <c r="SDN57" s="18"/>
      <c r="SDO57" s="18"/>
      <c r="SDP57" s="18"/>
      <c r="SDQ57" s="18"/>
      <c r="SDR57" s="18"/>
      <c r="SDS57" s="18"/>
      <c r="SDT57" s="18"/>
      <c r="SDU57" s="18"/>
      <c r="SDV57" s="18"/>
      <c r="SDW57" s="18"/>
      <c r="SDX57" s="18"/>
      <c r="SDY57" s="18"/>
      <c r="SDZ57" s="18"/>
      <c r="SEA57" s="18"/>
      <c r="SEB57" s="18"/>
      <c r="SEC57" s="18"/>
      <c r="SED57" s="18"/>
      <c r="SEE57" s="18"/>
      <c r="SEF57" s="18"/>
      <c r="SEG57" s="18"/>
      <c r="SEH57" s="18"/>
      <c r="SEI57" s="18"/>
      <c r="SEJ57" s="18"/>
      <c r="SEK57" s="18"/>
      <c r="SEL57" s="18"/>
      <c r="SEM57" s="18"/>
      <c r="SEN57" s="18"/>
      <c r="SEO57" s="18"/>
      <c r="SEP57" s="18"/>
      <c r="SEQ57" s="18"/>
      <c r="SER57" s="18"/>
      <c r="SES57" s="18"/>
      <c r="SET57" s="18"/>
      <c r="SEU57" s="18"/>
      <c r="SEV57" s="18"/>
      <c r="SEW57" s="18"/>
      <c r="SEX57" s="18"/>
      <c r="SEY57" s="18"/>
      <c r="SEZ57" s="18"/>
      <c r="SFA57" s="18"/>
      <c r="SFB57" s="18"/>
      <c r="SFC57" s="18"/>
      <c r="SFD57" s="18"/>
      <c r="SFE57" s="18"/>
      <c r="SFF57" s="18"/>
      <c r="SFG57" s="18"/>
      <c r="SFH57" s="18"/>
      <c r="SFI57" s="18"/>
      <c r="SFJ57" s="18"/>
      <c r="SFK57" s="18"/>
      <c r="SFL57" s="18"/>
      <c r="SFM57" s="18"/>
      <c r="SFN57" s="18"/>
      <c r="SFO57" s="18"/>
      <c r="SFP57" s="18"/>
      <c r="SFQ57" s="18"/>
      <c r="SFR57" s="18"/>
      <c r="SFS57" s="18"/>
      <c r="SFT57" s="18"/>
      <c r="SFU57" s="18"/>
      <c r="SFV57" s="18"/>
      <c r="SFW57" s="18"/>
      <c r="SFX57" s="18"/>
      <c r="SFY57" s="18"/>
      <c r="SFZ57" s="18"/>
      <c r="SGA57" s="18"/>
      <c r="SGB57" s="18"/>
      <c r="SGC57" s="18"/>
      <c r="SGD57" s="18"/>
      <c r="SGE57" s="18"/>
      <c r="SGF57" s="18"/>
      <c r="SGG57" s="18"/>
      <c r="SGH57" s="18"/>
      <c r="SGI57" s="18"/>
      <c r="SGJ57" s="18"/>
      <c r="SGK57" s="18"/>
      <c r="SGL57" s="18"/>
      <c r="SGM57" s="18"/>
      <c r="SGN57" s="18"/>
      <c r="SGO57" s="18"/>
      <c r="SGP57" s="18"/>
      <c r="SGQ57" s="18"/>
      <c r="SGR57" s="18"/>
      <c r="SGS57" s="18"/>
      <c r="SGT57" s="18"/>
      <c r="SGU57" s="18"/>
      <c r="SGV57" s="18"/>
      <c r="SGW57" s="18"/>
      <c r="SGX57" s="18"/>
      <c r="SGY57" s="18"/>
      <c r="SGZ57" s="18"/>
      <c r="SHA57" s="18"/>
      <c r="SHB57" s="18"/>
      <c r="SHC57" s="18"/>
      <c r="SHD57" s="18"/>
      <c r="SHE57" s="18"/>
      <c r="SHF57" s="18"/>
      <c r="SHG57" s="18"/>
      <c r="SHH57" s="18"/>
      <c r="SHI57" s="18"/>
      <c r="SHJ57" s="18"/>
      <c r="SHK57" s="18"/>
      <c r="SHL57" s="18"/>
      <c r="SHM57" s="18"/>
      <c r="SHN57" s="18"/>
      <c r="SHO57" s="18"/>
      <c r="SHP57" s="18"/>
      <c r="SHQ57" s="18"/>
      <c r="SHR57" s="18"/>
      <c r="SHS57" s="18"/>
      <c r="SHT57" s="18"/>
      <c r="SHU57" s="18"/>
      <c r="SHV57" s="18"/>
      <c r="SHW57" s="18"/>
      <c r="SHX57" s="18"/>
      <c r="SHY57" s="18"/>
      <c r="SHZ57" s="18"/>
      <c r="SIA57" s="18"/>
      <c r="SIB57" s="18"/>
      <c r="SIC57" s="18"/>
      <c r="SID57" s="18"/>
      <c r="SIE57" s="18"/>
      <c r="SIF57" s="18"/>
      <c r="SIG57" s="18"/>
      <c r="SIH57" s="18"/>
      <c r="SII57" s="18"/>
      <c r="SIJ57" s="18"/>
      <c r="SIK57" s="18"/>
      <c r="SIL57" s="18"/>
      <c r="SIM57" s="18"/>
      <c r="SIN57" s="18"/>
      <c r="SIO57" s="18"/>
      <c r="SIP57" s="18"/>
      <c r="SIQ57" s="18"/>
      <c r="SIR57" s="18"/>
      <c r="SIS57" s="18"/>
      <c r="SIT57" s="18"/>
      <c r="SIU57" s="18"/>
      <c r="SIV57" s="18"/>
      <c r="SIW57" s="18"/>
      <c r="SIX57" s="18"/>
      <c r="SIY57" s="18"/>
      <c r="SIZ57" s="18"/>
      <c r="SJA57" s="18"/>
      <c r="SJB57" s="18"/>
      <c r="SJC57" s="18"/>
      <c r="SJD57" s="18"/>
      <c r="SJE57" s="18"/>
      <c r="SJF57" s="18"/>
      <c r="SJG57" s="18"/>
      <c r="SJH57" s="18"/>
      <c r="SJI57" s="18"/>
      <c r="SJJ57" s="18"/>
      <c r="SJK57" s="18"/>
      <c r="SJL57" s="18"/>
      <c r="SJM57" s="18"/>
      <c r="SJN57" s="18"/>
      <c r="SJO57" s="18"/>
      <c r="SJP57" s="18"/>
      <c r="SJQ57" s="18"/>
      <c r="SJR57" s="18"/>
      <c r="SJS57" s="18"/>
      <c r="SJT57" s="18"/>
      <c r="SJU57" s="18"/>
      <c r="SJV57" s="18"/>
      <c r="SJW57" s="18"/>
      <c r="SJX57" s="18"/>
      <c r="SJY57" s="18"/>
      <c r="SJZ57" s="18"/>
      <c r="SKA57" s="18"/>
      <c r="SKB57" s="18"/>
      <c r="SKC57" s="18"/>
      <c r="SKD57" s="18"/>
      <c r="SKE57" s="18"/>
      <c r="SKF57" s="18"/>
      <c r="SKG57" s="18"/>
      <c r="SKH57" s="18"/>
      <c r="SKI57" s="18"/>
      <c r="SKJ57" s="18"/>
      <c r="SKK57" s="18"/>
      <c r="SKL57" s="18"/>
      <c r="SKM57" s="18"/>
      <c r="SKN57" s="18"/>
      <c r="SKO57" s="18"/>
      <c r="SKP57" s="18"/>
      <c r="SKQ57" s="18"/>
      <c r="SKR57" s="18"/>
      <c r="SKS57" s="18"/>
      <c r="SKT57" s="18"/>
      <c r="SKU57" s="18"/>
      <c r="SKV57" s="18"/>
      <c r="SKW57" s="18"/>
      <c r="SKX57" s="18"/>
      <c r="SKY57" s="18"/>
      <c r="SKZ57" s="18"/>
      <c r="SLA57" s="18"/>
      <c r="SLB57" s="18"/>
      <c r="SLC57" s="18"/>
      <c r="SLD57" s="18"/>
      <c r="SLE57" s="18"/>
      <c r="SLF57" s="18"/>
      <c r="SLG57" s="18"/>
      <c r="SLH57" s="18"/>
      <c r="SLI57" s="18"/>
      <c r="SLJ57" s="18"/>
      <c r="SLK57" s="18"/>
      <c r="SLL57" s="18"/>
      <c r="SLM57" s="18"/>
      <c r="SLN57" s="18"/>
      <c r="SLO57" s="18"/>
      <c r="SLP57" s="18"/>
      <c r="SLQ57" s="18"/>
      <c r="SLR57" s="18"/>
      <c r="SLS57" s="18"/>
      <c r="SLT57" s="18"/>
      <c r="SLU57" s="18"/>
      <c r="SLV57" s="18"/>
      <c r="SLW57" s="18"/>
      <c r="SLX57" s="18"/>
      <c r="SLY57" s="18"/>
      <c r="SLZ57" s="18"/>
      <c r="SMA57" s="18"/>
      <c r="SMB57" s="18"/>
      <c r="SMC57" s="18"/>
      <c r="SMD57" s="18"/>
      <c r="SME57" s="18"/>
      <c r="SMF57" s="18"/>
      <c r="SMG57" s="18"/>
      <c r="SMH57" s="18"/>
      <c r="SMI57" s="18"/>
      <c r="SMJ57" s="18"/>
      <c r="SMK57" s="18"/>
      <c r="SML57" s="18"/>
      <c r="SMM57" s="18"/>
      <c r="SMN57" s="18"/>
      <c r="SMO57" s="18"/>
      <c r="SMP57" s="18"/>
      <c r="SMQ57" s="18"/>
      <c r="SMR57" s="18"/>
      <c r="SMS57" s="18"/>
      <c r="SMT57" s="18"/>
      <c r="SMU57" s="18"/>
      <c r="SMV57" s="18"/>
      <c r="SMW57" s="18"/>
      <c r="SMX57" s="18"/>
      <c r="SMY57" s="18"/>
      <c r="SMZ57" s="18"/>
      <c r="SNA57" s="18"/>
      <c r="SNB57" s="18"/>
      <c r="SNC57" s="18"/>
      <c r="SND57" s="18"/>
      <c r="SNE57" s="18"/>
      <c r="SNF57" s="18"/>
      <c r="SNG57" s="18"/>
      <c r="SNH57" s="18"/>
      <c r="SNI57" s="18"/>
      <c r="SNJ57" s="18"/>
      <c r="SNK57" s="18"/>
      <c r="SNL57" s="18"/>
      <c r="SNM57" s="18"/>
      <c r="SNN57" s="18"/>
      <c r="SNO57" s="18"/>
      <c r="SNP57" s="18"/>
      <c r="SNQ57" s="18"/>
      <c r="SNR57" s="18"/>
      <c r="SNS57" s="18"/>
      <c r="SNT57" s="18"/>
      <c r="SNU57" s="18"/>
      <c r="SNV57" s="18"/>
      <c r="SNW57" s="18"/>
      <c r="SNX57" s="18"/>
      <c r="SNY57" s="18"/>
      <c r="SNZ57" s="18"/>
      <c r="SOA57" s="18"/>
      <c r="SOB57" s="18"/>
      <c r="SOC57" s="18"/>
      <c r="SOD57" s="18"/>
      <c r="SOE57" s="18"/>
      <c r="SOF57" s="18"/>
      <c r="SOG57" s="18"/>
      <c r="SOH57" s="18"/>
      <c r="SOI57" s="18"/>
      <c r="SOJ57" s="18"/>
      <c r="SOK57" s="18"/>
      <c r="SOL57" s="18"/>
      <c r="SOM57" s="18"/>
      <c r="SON57" s="18"/>
      <c r="SOO57" s="18"/>
      <c r="SOP57" s="18"/>
      <c r="SOQ57" s="18"/>
      <c r="SOR57" s="18"/>
      <c r="SOS57" s="18"/>
      <c r="SOT57" s="18"/>
      <c r="SOU57" s="18"/>
      <c r="SOV57" s="18"/>
      <c r="SOW57" s="18"/>
      <c r="SOX57" s="18"/>
      <c r="SOY57" s="18"/>
      <c r="SOZ57" s="18"/>
      <c r="SPA57" s="18"/>
      <c r="SPB57" s="18"/>
      <c r="SPC57" s="18"/>
      <c r="SPD57" s="18"/>
      <c r="SPE57" s="18"/>
      <c r="SPF57" s="18"/>
      <c r="SPG57" s="18"/>
      <c r="SPH57" s="18"/>
      <c r="SPI57" s="18"/>
      <c r="SPJ57" s="18"/>
      <c r="SPK57" s="18"/>
      <c r="SPL57" s="18"/>
      <c r="SPM57" s="18"/>
      <c r="SPN57" s="18"/>
      <c r="SPO57" s="18"/>
      <c r="SPP57" s="18"/>
      <c r="SPQ57" s="18"/>
      <c r="SPR57" s="18"/>
      <c r="SPS57" s="18"/>
      <c r="SPT57" s="18"/>
      <c r="SPU57" s="18"/>
      <c r="SPV57" s="18"/>
      <c r="SPW57" s="18"/>
      <c r="SPX57" s="18"/>
      <c r="SPY57" s="18"/>
      <c r="SPZ57" s="18"/>
      <c r="SQA57" s="18"/>
      <c r="SQB57" s="18"/>
      <c r="SQC57" s="18"/>
      <c r="SQD57" s="18"/>
      <c r="SQE57" s="18"/>
      <c r="SQF57" s="18"/>
      <c r="SQG57" s="18"/>
      <c r="SQH57" s="18"/>
      <c r="SQI57" s="18"/>
      <c r="SQJ57" s="18"/>
      <c r="SQK57" s="18"/>
      <c r="SQL57" s="18"/>
      <c r="SQM57" s="18"/>
      <c r="SQN57" s="18"/>
      <c r="SQO57" s="18"/>
      <c r="SQP57" s="18"/>
      <c r="SQQ57" s="18"/>
      <c r="SQR57" s="18"/>
      <c r="SQS57" s="18"/>
      <c r="SQT57" s="18"/>
      <c r="SQU57" s="18"/>
      <c r="SQV57" s="18"/>
      <c r="SQW57" s="18"/>
      <c r="SQX57" s="18"/>
      <c r="SQY57" s="18"/>
      <c r="SQZ57" s="18"/>
      <c r="SRA57" s="18"/>
      <c r="SRB57" s="18"/>
      <c r="SRC57" s="18"/>
      <c r="SRD57" s="18"/>
      <c r="SRE57" s="18"/>
      <c r="SRF57" s="18"/>
      <c r="SRG57" s="18"/>
      <c r="SRH57" s="18"/>
      <c r="SRI57" s="18"/>
      <c r="SRJ57" s="18"/>
      <c r="SRK57" s="18"/>
      <c r="SRL57" s="18"/>
      <c r="SRM57" s="18"/>
      <c r="SRN57" s="18"/>
      <c r="SRO57" s="18"/>
      <c r="SRP57" s="18"/>
      <c r="SRQ57" s="18"/>
      <c r="SRR57" s="18"/>
      <c r="SRS57" s="18"/>
      <c r="SRT57" s="18"/>
      <c r="SRU57" s="18"/>
      <c r="SRV57" s="18"/>
      <c r="SRW57" s="18"/>
      <c r="SRX57" s="18"/>
      <c r="SRY57" s="18"/>
      <c r="SRZ57" s="18"/>
      <c r="SSA57" s="18"/>
      <c r="SSB57" s="18"/>
      <c r="SSC57" s="18"/>
      <c r="SSD57" s="18"/>
      <c r="SSE57" s="18"/>
      <c r="SSF57" s="18"/>
      <c r="SSG57" s="18"/>
      <c r="SSH57" s="18"/>
      <c r="SSI57" s="18"/>
      <c r="SSJ57" s="18"/>
      <c r="SSK57" s="18"/>
      <c r="SSL57" s="18"/>
      <c r="SSM57" s="18"/>
      <c r="SSN57" s="18"/>
      <c r="SSO57" s="18"/>
      <c r="SSP57" s="18"/>
      <c r="SSQ57" s="18"/>
      <c r="SSR57" s="18"/>
      <c r="SSS57" s="18"/>
      <c r="SST57" s="18"/>
      <c r="SSU57" s="18"/>
      <c r="SSV57" s="18"/>
      <c r="SSW57" s="18"/>
      <c r="SSX57" s="18"/>
      <c r="SSY57" s="18"/>
      <c r="SSZ57" s="18"/>
      <c r="STA57" s="18"/>
      <c r="STB57" s="18"/>
      <c r="STC57" s="18"/>
      <c r="STD57" s="18"/>
      <c r="STE57" s="18"/>
      <c r="STF57" s="18"/>
      <c r="STG57" s="18"/>
      <c r="STH57" s="18"/>
      <c r="STI57" s="18"/>
      <c r="STJ57" s="18"/>
      <c r="STK57" s="18"/>
      <c r="STL57" s="18"/>
      <c r="STM57" s="18"/>
      <c r="STN57" s="18"/>
      <c r="STO57" s="18"/>
      <c r="STP57" s="18"/>
      <c r="STQ57" s="18"/>
      <c r="STR57" s="18"/>
      <c r="STS57" s="18"/>
      <c r="STT57" s="18"/>
      <c r="STU57" s="18"/>
      <c r="STV57" s="18"/>
      <c r="STW57" s="18"/>
      <c r="STX57" s="18"/>
      <c r="STY57" s="18"/>
      <c r="STZ57" s="18"/>
      <c r="SUA57" s="18"/>
      <c r="SUB57" s="18"/>
      <c r="SUC57" s="18"/>
      <c r="SUD57" s="18"/>
      <c r="SUE57" s="18"/>
      <c r="SUF57" s="18"/>
      <c r="SUG57" s="18"/>
      <c r="SUH57" s="18"/>
      <c r="SUI57" s="18"/>
      <c r="SUJ57" s="18"/>
      <c r="SUK57" s="18"/>
      <c r="SUL57" s="18"/>
      <c r="SUM57" s="18"/>
      <c r="SUN57" s="18"/>
      <c r="SUO57" s="18"/>
      <c r="SUP57" s="18"/>
      <c r="SUQ57" s="18"/>
      <c r="SUR57" s="18"/>
      <c r="SUS57" s="18"/>
      <c r="SUT57" s="18"/>
      <c r="SUU57" s="18"/>
      <c r="SUV57" s="18"/>
      <c r="SUW57" s="18"/>
      <c r="SUX57" s="18"/>
      <c r="SUY57" s="18"/>
      <c r="SUZ57" s="18"/>
      <c r="SVA57" s="18"/>
      <c r="SVB57" s="18"/>
      <c r="SVC57" s="18"/>
      <c r="SVD57" s="18"/>
      <c r="SVE57" s="18"/>
      <c r="SVF57" s="18"/>
      <c r="SVG57" s="18"/>
      <c r="SVH57" s="18"/>
      <c r="SVI57" s="18"/>
      <c r="SVJ57" s="18"/>
      <c r="SVK57" s="18"/>
      <c r="SVL57" s="18"/>
      <c r="SVM57" s="18"/>
      <c r="SVN57" s="18"/>
      <c r="SVO57" s="18"/>
      <c r="SVP57" s="18"/>
      <c r="SVQ57" s="18"/>
      <c r="SVR57" s="18"/>
      <c r="SVS57" s="18"/>
      <c r="SVT57" s="18"/>
      <c r="SVU57" s="18"/>
      <c r="SVV57" s="18"/>
      <c r="SVW57" s="18"/>
      <c r="SVX57" s="18"/>
      <c r="SVY57" s="18"/>
      <c r="SVZ57" s="18"/>
      <c r="SWA57" s="18"/>
      <c r="SWB57" s="18"/>
      <c r="SWC57" s="18"/>
      <c r="SWD57" s="18"/>
      <c r="SWE57" s="18"/>
      <c r="SWF57" s="18"/>
      <c r="SWG57" s="18"/>
      <c r="SWH57" s="18"/>
      <c r="SWI57" s="18"/>
      <c r="SWJ57" s="18"/>
      <c r="SWK57" s="18"/>
      <c r="SWL57" s="18"/>
      <c r="SWM57" s="18"/>
      <c r="SWN57" s="18"/>
      <c r="SWO57" s="18"/>
      <c r="SWP57" s="18"/>
      <c r="SWQ57" s="18"/>
      <c r="SWR57" s="18"/>
      <c r="SWS57" s="18"/>
      <c r="SWT57" s="18"/>
      <c r="SWU57" s="18"/>
      <c r="SWV57" s="18"/>
      <c r="SWW57" s="18"/>
      <c r="SWX57" s="18"/>
      <c r="SWY57" s="18"/>
      <c r="SWZ57" s="18"/>
      <c r="SXA57" s="18"/>
      <c r="SXB57" s="18"/>
      <c r="SXC57" s="18"/>
      <c r="SXD57" s="18"/>
      <c r="SXE57" s="18"/>
      <c r="SXF57" s="18"/>
      <c r="SXG57" s="18"/>
      <c r="SXH57" s="18"/>
      <c r="SXI57" s="18"/>
      <c r="SXJ57" s="18"/>
      <c r="SXK57" s="18"/>
      <c r="SXL57" s="18"/>
      <c r="SXM57" s="18"/>
      <c r="SXN57" s="18"/>
      <c r="SXO57" s="18"/>
      <c r="SXP57" s="18"/>
      <c r="SXQ57" s="18"/>
      <c r="SXR57" s="18"/>
      <c r="SXS57" s="18"/>
      <c r="SXT57" s="18"/>
      <c r="SXU57" s="18"/>
      <c r="SXV57" s="18"/>
      <c r="SXW57" s="18"/>
      <c r="SXX57" s="18"/>
      <c r="SXY57" s="18"/>
      <c r="SXZ57" s="18"/>
      <c r="SYA57" s="18"/>
      <c r="SYB57" s="18"/>
      <c r="SYC57" s="18"/>
      <c r="SYD57" s="18"/>
      <c r="SYE57" s="18"/>
      <c r="SYF57" s="18"/>
      <c r="SYG57" s="18"/>
      <c r="SYH57" s="18"/>
      <c r="SYI57" s="18"/>
      <c r="SYJ57" s="18"/>
      <c r="SYK57" s="18"/>
      <c r="SYL57" s="18"/>
      <c r="SYM57" s="18"/>
      <c r="SYN57" s="18"/>
      <c r="SYO57" s="18"/>
      <c r="SYP57" s="18"/>
      <c r="SYQ57" s="18"/>
      <c r="SYR57" s="18"/>
      <c r="SYS57" s="18"/>
      <c r="SYT57" s="18"/>
      <c r="SYU57" s="18"/>
      <c r="SYV57" s="18"/>
      <c r="SYW57" s="18"/>
      <c r="SYX57" s="18"/>
      <c r="SYY57" s="18"/>
      <c r="SYZ57" s="18"/>
      <c r="SZA57" s="18"/>
      <c r="SZB57" s="18"/>
      <c r="SZC57" s="18"/>
      <c r="SZD57" s="18"/>
      <c r="SZE57" s="18"/>
      <c r="SZF57" s="18"/>
      <c r="SZG57" s="18"/>
      <c r="SZH57" s="18"/>
      <c r="SZI57" s="18"/>
      <c r="SZJ57" s="18"/>
      <c r="SZK57" s="18"/>
      <c r="SZL57" s="18"/>
      <c r="SZM57" s="18"/>
      <c r="SZN57" s="18"/>
      <c r="SZO57" s="18"/>
      <c r="SZP57" s="18"/>
      <c r="SZQ57" s="18"/>
      <c r="SZR57" s="18"/>
      <c r="SZS57" s="18"/>
      <c r="SZT57" s="18"/>
      <c r="SZU57" s="18"/>
      <c r="SZV57" s="18"/>
      <c r="SZW57" s="18"/>
      <c r="SZX57" s="18"/>
      <c r="SZY57" s="18"/>
      <c r="SZZ57" s="18"/>
      <c r="TAA57" s="18"/>
      <c r="TAB57" s="18"/>
      <c r="TAC57" s="18"/>
      <c r="TAD57" s="18"/>
      <c r="TAE57" s="18"/>
      <c r="TAF57" s="18"/>
      <c r="TAG57" s="18"/>
      <c r="TAH57" s="18"/>
      <c r="TAI57" s="18"/>
      <c r="TAJ57" s="18"/>
      <c r="TAK57" s="18"/>
      <c r="TAL57" s="18"/>
      <c r="TAM57" s="18"/>
      <c r="TAN57" s="18"/>
      <c r="TAO57" s="18"/>
      <c r="TAP57" s="18"/>
      <c r="TAQ57" s="18"/>
      <c r="TAR57" s="18"/>
      <c r="TAS57" s="18"/>
      <c r="TAT57" s="18"/>
      <c r="TAU57" s="18"/>
      <c r="TAV57" s="18"/>
      <c r="TAW57" s="18"/>
      <c r="TAX57" s="18"/>
      <c r="TAY57" s="18"/>
      <c r="TAZ57" s="18"/>
      <c r="TBA57" s="18"/>
      <c r="TBB57" s="18"/>
      <c r="TBC57" s="18"/>
      <c r="TBD57" s="18"/>
      <c r="TBE57" s="18"/>
      <c r="TBF57" s="18"/>
      <c r="TBG57" s="18"/>
      <c r="TBH57" s="18"/>
      <c r="TBI57" s="18"/>
      <c r="TBJ57" s="18"/>
      <c r="TBK57" s="18"/>
      <c r="TBL57" s="18"/>
      <c r="TBM57" s="18"/>
      <c r="TBN57" s="18"/>
      <c r="TBO57" s="18"/>
      <c r="TBP57" s="18"/>
      <c r="TBQ57" s="18"/>
      <c r="TBR57" s="18"/>
      <c r="TBS57" s="18"/>
      <c r="TBT57" s="18"/>
      <c r="TBU57" s="18"/>
      <c r="TBV57" s="18"/>
      <c r="TBW57" s="18"/>
      <c r="TBX57" s="18"/>
      <c r="TBY57" s="18"/>
      <c r="TBZ57" s="18"/>
      <c r="TCA57" s="18"/>
      <c r="TCB57" s="18"/>
      <c r="TCC57" s="18"/>
      <c r="TCD57" s="18"/>
      <c r="TCE57" s="18"/>
      <c r="TCF57" s="18"/>
      <c r="TCG57" s="18"/>
      <c r="TCH57" s="18"/>
      <c r="TCI57" s="18"/>
      <c r="TCJ57" s="18"/>
      <c r="TCK57" s="18"/>
      <c r="TCL57" s="18"/>
      <c r="TCM57" s="18"/>
      <c r="TCN57" s="18"/>
      <c r="TCO57" s="18"/>
      <c r="TCP57" s="18"/>
      <c r="TCQ57" s="18"/>
      <c r="TCR57" s="18"/>
      <c r="TCS57" s="18"/>
      <c r="TCT57" s="18"/>
      <c r="TCU57" s="18"/>
      <c r="TCV57" s="18"/>
      <c r="TCW57" s="18"/>
      <c r="TCX57" s="18"/>
      <c r="TCY57" s="18"/>
      <c r="TCZ57" s="18"/>
      <c r="TDA57" s="18"/>
      <c r="TDB57" s="18"/>
      <c r="TDC57" s="18"/>
      <c r="TDD57" s="18"/>
      <c r="TDE57" s="18"/>
      <c r="TDF57" s="18"/>
      <c r="TDG57" s="18"/>
      <c r="TDH57" s="18"/>
      <c r="TDI57" s="18"/>
      <c r="TDJ57" s="18"/>
      <c r="TDK57" s="18"/>
      <c r="TDL57" s="18"/>
      <c r="TDM57" s="18"/>
      <c r="TDN57" s="18"/>
      <c r="TDO57" s="18"/>
      <c r="TDP57" s="18"/>
      <c r="TDQ57" s="18"/>
      <c r="TDR57" s="18"/>
      <c r="TDS57" s="18"/>
      <c r="TDT57" s="18"/>
      <c r="TDU57" s="18"/>
      <c r="TDV57" s="18"/>
      <c r="TDW57" s="18"/>
      <c r="TDX57" s="18"/>
      <c r="TDY57" s="18"/>
      <c r="TDZ57" s="18"/>
      <c r="TEA57" s="18"/>
      <c r="TEB57" s="18"/>
      <c r="TEC57" s="18"/>
      <c r="TED57" s="18"/>
      <c r="TEE57" s="18"/>
      <c r="TEF57" s="18"/>
      <c r="TEG57" s="18"/>
      <c r="TEH57" s="18"/>
      <c r="TEI57" s="18"/>
      <c r="TEJ57" s="18"/>
      <c r="TEK57" s="18"/>
      <c r="TEL57" s="18"/>
      <c r="TEM57" s="18"/>
      <c r="TEN57" s="18"/>
      <c r="TEO57" s="18"/>
      <c r="TEP57" s="18"/>
      <c r="TEQ57" s="18"/>
      <c r="TER57" s="18"/>
      <c r="TES57" s="18"/>
      <c r="TET57" s="18"/>
      <c r="TEU57" s="18"/>
      <c r="TEV57" s="18"/>
      <c r="TEW57" s="18"/>
      <c r="TEX57" s="18"/>
      <c r="TEY57" s="18"/>
      <c r="TEZ57" s="18"/>
      <c r="TFA57" s="18"/>
      <c r="TFB57" s="18"/>
      <c r="TFC57" s="18"/>
      <c r="TFD57" s="18"/>
      <c r="TFE57" s="18"/>
      <c r="TFF57" s="18"/>
      <c r="TFG57" s="18"/>
      <c r="TFH57" s="18"/>
      <c r="TFI57" s="18"/>
      <c r="TFJ57" s="18"/>
      <c r="TFK57" s="18"/>
      <c r="TFL57" s="18"/>
      <c r="TFM57" s="18"/>
      <c r="TFN57" s="18"/>
      <c r="TFO57" s="18"/>
      <c r="TFP57" s="18"/>
      <c r="TFQ57" s="18"/>
      <c r="TFR57" s="18"/>
      <c r="TFS57" s="18"/>
      <c r="TFT57" s="18"/>
      <c r="TFU57" s="18"/>
      <c r="TFV57" s="18"/>
      <c r="TFW57" s="18"/>
      <c r="TFX57" s="18"/>
      <c r="TFY57" s="18"/>
      <c r="TFZ57" s="18"/>
      <c r="TGA57" s="18"/>
      <c r="TGB57" s="18"/>
      <c r="TGC57" s="18"/>
      <c r="TGD57" s="18"/>
      <c r="TGE57" s="18"/>
      <c r="TGF57" s="18"/>
      <c r="TGG57" s="18"/>
      <c r="TGH57" s="18"/>
      <c r="TGI57" s="18"/>
      <c r="TGJ57" s="18"/>
      <c r="TGK57" s="18"/>
      <c r="TGL57" s="18"/>
      <c r="TGM57" s="18"/>
      <c r="TGN57" s="18"/>
      <c r="TGO57" s="18"/>
      <c r="TGP57" s="18"/>
      <c r="TGQ57" s="18"/>
      <c r="TGR57" s="18"/>
      <c r="TGS57" s="18"/>
      <c r="TGT57" s="18"/>
      <c r="TGU57" s="18"/>
      <c r="TGV57" s="18"/>
      <c r="TGW57" s="18"/>
      <c r="TGX57" s="18"/>
      <c r="TGY57" s="18"/>
      <c r="TGZ57" s="18"/>
      <c r="THA57" s="18"/>
      <c r="THB57" s="18"/>
      <c r="THC57" s="18"/>
      <c r="THD57" s="18"/>
      <c r="THE57" s="18"/>
      <c r="THF57" s="18"/>
      <c r="THG57" s="18"/>
      <c r="THH57" s="18"/>
      <c r="THI57" s="18"/>
      <c r="THJ57" s="18"/>
      <c r="THK57" s="18"/>
      <c r="THL57" s="18"/>
      <c r="THM57" s="18"/>
      <c r="THN57" s="18"/>
      <c r="THO57" s="18"/>
      <c r="THP57" s="18"/>
      <c r="THQ57" s="18"/>
      <c r="THR57" s="18"/>
      <c r="THS57" s="18"/>
      <c r="THT57" s="18"/>
      <c r="THU57" s="18"/>
      <c r="THV57" s="18"/>
      <c r="THW57" s="18"/>
      <c r="THX57" s="18"/>
      <c r="THY57" s="18"/>
      <c r="THZ57" s="18"/>
      <c r="TIA57" s="18"/>
      <c r="TIB57" s="18"/>
      <c r="TIC57" s="18"/>
      <c r="TID57" s="18"/>
      <c r="TIE57" s="18"/>
      <c r="TIF57" s="18"/>
      <c r="TIG57" s="18"/>
      <c r="TIH57" s="18"/>
      <c r="TII57" s="18"/>
      <c r="TIJ57" s="18"/>
      <c r="TIK57" s="18"/>
      <c r="TIL57" s="18"/>
      <c r="TIM57" s="18"/>
      <c r="TIN57" s="18"/>
      <c r="TIO57" s="18"/>
      <c r="TIP57" s="18"/>
      <c r="TIQ57" s="18"/>
      <c r="TIR57" s="18"/>
      <c r="TIS57" s="18"/>
      <c r="TIT57" s="18"/>
      <c r="TIU57" s="18"/>
      <c r="TIV57" s="18"/>
      <c r="TIW57" s="18"/>
      <c r="TIX57" s="18"/>
      <c r="TIY57" s="18"/>
      <c r="TIZ57" s="18"/>
      <c r="TJA57" s="18"/>
      <c r="TJB57" s="18"/>
      <c r="TJC57" s="18"/>
      <c r="TJD57" s="18"/>
      <c r="TJE57" s="18"/>
      <c r="TJF57" s="18"/>
      <c r="TJG57" s="18"/>
      <c r="TJH57" s="18"/>
      <c r="TJI57" s="18"/>
      <c r="TJJ57" s="18"/>
      <c r="TJK57" s="18"/>
      <c r="TJL57" s="18"/>
      <c r="TJM57" s="18"/>
      <c r="TJN57" s="18"/>
      <c r="TJO57" s="18"/>
      <c r="TJP57" s="18"/>
      <c r="TJQ57" s="18"/>
      <c r="TJR57" s="18"/>
      <c r="TJS57" s="18"/>
      <c r="TJT57" s="18"/>
      <c r="TJU57" s="18"/>
      <c r="TJV57" s="18"/>
      <c r="TJW57" s="18"/>
      <c r="TJX57" s="18"/>
      <c r="TJY57" s="18"/>
      <c r="TJZ57" s="18"/>
      <c r="TKA57" s="18"/>
      <c r="TKB57" s="18"/>
      <c r="TKC57" s="18"/>
      <c r="TKD57" s="18"/>
      <c r="TKE57" s="18"/>
      <c r="TKF57" s="18"/>
      <c r="TKG57" s="18"/>
      <c r="TKH57" s="18"/>
      <c r="TKI57" s="18"/>
      <c r="TKJ57" s="18"/>
      <c r="TKK57" s="18"/>
      <c r="TKL57" s="18"/>
      <c r="TKM57" s="18"/>
      <c r="TKN57" s="18"/>
      <c r="TKO57" s="18"/>
      <c r="TKP57" s="18"/>
      <c r="TKQ57" s="18"/>
      <c r="TKR57" s="18"/>
      <c r="TKS57" s="18"/>
      <c r="TKT57" s="18"/>
      <c r="TKU57" s="18"/>
      <c r="TKV57" s="18"/>
      <c r="TKW57" s="18"/>
      <c r="TKX57" s="18"/>
      <c r="TKY57" s="18"/>
      <c r="TKZ57" s="18"/>
      <c r="TLA57" s="18"/>
      <c r="TLB57" s="18"/>
      <c r="TLC57" s="18"/>
      <c r="TLD57" s="18"/>
      <c r="TLE57" s="18"/>
      <c r="TLF57" s="18"/>
      <c r="TLG57" s="18"/>
      <c r="TLH57" s="18"/>
      <c r="TLI57" s="18"/>
      <c r="TLJ57" s="18"/>
      <c r="TLK57" s="18"/>
      <c r="TLL57" s="18"/>
      <c r="TLM57" s="18"/>
      <c r="TLN57" s="18"/>
      <c r="TLO57" s="18"/>
      <c r="TLP57" s="18"/>
      <c r="TLQ57" s="18"/>
      <c r="TLR57" s="18"/>
      <c r="TLS57" s="18"/>
      <c r="TLT57" s="18"/>
      <c r="TLU57" s="18"/>
      <c r="TLV57" s="18"/>
      <c r="TLW57" s="18"/>
      <c r="TLX57" s="18"/>
      <c r="TLY57" s="18"/>
      <c r="TLZ57" s="18"/>
      <c r="TMA57" s="18"/>
      <c r="TMB57" s="18"/>
      <c r="TMC57" s="18"/>
      <c r="TMD57" s="18"/>
      <c r="TME57" s="18"/>
      <c r="TMF57" s="18"/>
      <c r="TMG57" s="18"/>
      <c r="TMH57" s="18"/>
      <c r="TMI57" s="18"/>
      <c r="TMJ57" s="18"/>
      <c r="TMK57" s="18"/>
      <c r="TML57" s="18"/>
      <c r="TMM57" s="18"/>
      <c r="TMN57" s="18"/>
      <c r="TMO57" s="18"/>
      <c r="TMP57" s="18"/>
      <c r="TMQ57" s="18"/>
      <c r="TMR57" s="18"/>
      <c r="TMS57" s="18"/>
      <c r="TMT57" s="18"/>
      <c r="TMU57" s="18"/>
      <c r="TMV57" s="18"/>
      <c r="TMW57" s="18"/>
      <c r="TMX57" s="18"/>
      <c r="TMY57" s="18"/>
      <c r="TMZ57" s="18"/>
      <c r="TNA57" s="18"/>
      <c r="TNB57" s="18"/>
      <c r="TNC57" s="18"/>
      <c r="TND57" s="18"/>
      <c r="TNE57" s="18"/>
      <c r="TNF57" s="18"/>
      <c r="TNG57" s="18"/>
      <c r="TNH57" s="18"/>
      <c r="TNI57" s="18"/>
      <c r="TNJ57" s="18"/>
      <c r="TNK57" s="18"/>
      <c r="TNL57" s="18"/>
      <c r="TNM57" s="18"/>
      <c r="TNN57" s="18"/>
      <c r="TNO57" s="18"/>
      <c r="TNP57" s="18"/>
      <c r="TNQ57" s="18"/>
      <c r="TNR57" s="18"/>
      <c r="TNS57" s="18"/>
      <c r="TNT57" s="18"/>
      <c r="TNU57" s="18"/>
      <c r="TNV57" s="18"/>
      <c r="TNW57" s="18"/>
      <c r="TNX57" s="18"/>
      <c r="TNY57" s="18"/>
      <c r="TNZ57" s="18"/>
      <c r="TOA57" s="18"/>
      <c r="TOB57" s="18"/>
      <c r="TOC57" s="18"/>
      <c r="TOD57" s="18"/>
      <c r="TOE57" s="18"/>
      <c r="TOF57" s="18"/>
      <c r="TOG57" s="18"/>
      <c r="TOH57" s="18"/>
      <c r="TOI57" s="18"/>
      <c r="TOJ57" s="18"/>
      <c r="TOK57" s="18"/>
      <c r="TOL57" s="18"/>
      <c r="TOM57" s="18"/>
      <c r="TON57" s="18"/>
      <c r="TOO57" s="18"/>
      <c r="TOP57" s="18"/>
      <c r="TOQ57" s="18"/>
      <c r="TOR57" s="18"/>
      <c r="TOS57" s="18"/>
      <c r="TOT57" s="18"/>
      <c r="TOU57" s="18"/>
      <c r="TOV57" s="18"/>
      <c r="TOW57" s="18"/>
      <c r="TOX57" s="18"/>
      <c r="TOY57" s="18"/>
      <c r="TOZ57" s="18"/>
      <c r="TPA57" s="18"/>
      <c r="TPB57" s="18"/>
      <c r="TPC57" s="18"/>
      <c r="TPD57" s="18"/>
      <c r="TPE57" s="18"/>
      <c r="TPF57" s="18"/>
      <c r="TPG57" s="18"/>
      <c r="TPH57" s="18"/>
      <c r="TPI57" s="18"/>
      <c r="TPJ57" s="18"/>
      <c r="TPK57" s="18"/>
      <c r="TPL57" s="18"/>
      <c r="TPM57" s="18"/>
      <c r="TPN57" s="18"/>
      <c r="TPO57" s="18"/>
      <c r="TPP57" s="18"/>
      <c r="TPQ57" s="18"/>
      <c r="TPR57" s="18"/>
      <c r="TPS57" s="18"/>
      <c r="TPT57" s="18"/>
      <c r="TPU57" s="18"/>
      <c r="TPV57" s="18"/>
      <c r="TPW57" s="18"/>
      <c r="TPX57" s="18"/>
      <c r="TPY57" s="18"/>
      <c r="TPZ57" s="18"/>
      <c r="TQA57" s="18"/>
      <c r="TQB57" s="18"/>
      <c r="TQC57" s="18"/>
      <c r="TQD57" s="18"/>
      <c r="TQE57" s="18"/>
      <c r="TQF57" s="18"/>
      <c r="TQG57" s="18"/>
      <c r="TQH57" s="18"/>
      <c r="TQI57" s="18"/>
      <c r="TQJ57" s="18"/>
      <c r="TQK57" s="18"/>
      <c r="TQL57" s="18"/>
      <c r="TQM57" s="18"/>
      <c r="TQN57" s="18"/>
      <c r="TQO57" s="18"/>
      <c r="TQP57" s="18"/>
      <c r="TQQ57" s="18"/>
      <c r="TQR57" s="18"/>
      <c r="TQS57" s="18"/>
      <c r="TQT57" s="18"/>
      <c r="TQU57" s="18"/>
      <c r="TQV57" s="18"/>
      <c r="TQW57" s="18"/>
      <c r="TQX57" s="18"/>
      <c r="TQY57" s="18"/>
      <c r="TQZ57" s="18"/>
      <c r="TRA57" s="18"/>
      <c r="TRB57" s="18"/>
      <c r="TRC57" s="18"/>
      <c r="TRD57" s="18"/>
      <c r="TRE57" s="18"/>
      <c r="TRF57" s="18"/>
      <c r="TRG57" s="18"/>
      <c r="TRH57" s="18"/>
      <c r="TRI57" s="18"/>
      <c r="TRJ57" s="18"/>
      <c r="TRK57" s="18"/>
      <c r="TRL57" s="18"/>
      <c r="TRM57" s="18"/>
      <c r="TRN57" s="18"/>
      <c r="TRO57" s="18"/>
      <c r="TRP57" s="18"/>
      <c r="TRQ57" s="18"/>
      <c r="TRR57" s="18"/>
      <c r="TRS57" s="18"/>
      <c r="TRT57" s="18"/>
      <c r="TRU57" s="18"/>
      <c r="TRV57" s="18"/>
      <c r="TRW57" s="18"/>
      <c r="TRX57" s="18"/>
      <c r="TRY57" s="18"/>
      <c r="TRZ57" s="18"/>
      <c r="TSA57" s="18"/>
      <c r="TSB57" s="18"/>
      <c r="TSC57" s="18"/>
      <c r="TSD57" s="18"/>
      <c r="TSE57" s="18"/>
      <c r="TSF57" s="18"/>
      <c r="TSG57" s="18"/>
      <c r="TSH57" s="18"/>
      <c r="TSI57" s="18"/>
      <c r="TSJ57" s="18"/>
      <c r="TSK57" s="18"/>
      <c r="TSL57" s="18"/>
      <c r="TSM57" s="18"/>
      <c r="TSN57" s="18"/>
      <c r="TSO57" s="18"/>
      <c r="TSP57" s="18"/>
      <c r="TSQ57" s="18"/>
      <c r="TSR57" s="18"/>
      <c r="TSS57" s="18"/>
      <c r="TST57" s="18"/>
      <c r="TSU57" s="18"/>
      <c r="TSV57" s="18"/>
      <c r="TSW57" s="18"/>
      <c r="TSX57" s="18"/>
      <c r="TSY57" s="18"/>
      <c r="TSZ57" s="18"/>
      <c r="TTA57" s="18"/>
      <c r="TTB57" s="18"/>
      <c r="TTC57" s="18"/>
      <c r="TTD57" s="18"/>
      <c r="TTE57" s="18"/>
      <c r="TTF57" s="18"/>
      <c r="TTG57" s="18"/>
      <c r="TTH57" s="18"/>
      <c r="TTI57" s="18"/>
      <c r="TTJ57" s="18"/>
      <c r="TTK57" s="18"/>
      <c r="TTL57" s="18"/>
      <c r="TTM57" s="18"/>
      <c r="TTN57" s="18"/>
      <c r="TTO57" s="18"/>
      <c r="TTP57" s="18"/>
      <c r="TTQ57" s="18"/>
      <c r="TTR57" s="18"/>
      <c r="TTS57" s="18"/>
      <c r="TTT57" s="18"/>
      <c r="TTU57" s="18"/>
      <c r="TTV57" s="18"/>
      <c r="TTW57" s="18"/>
      <c r="TTX57" s="18"/>
      <c r="TTY57" s="18"/>
      <c r="TTZ57" s="18"/>
      <c r="TUA57" s="18"/>
      <c r="TUB57" s="18"/>
      <c r="TUC57" s="18"/>
      <c r="TUD57" s="18"/>
      <c r="TUE57" s="18"/>
      <c r="TUF57" s="18"/>
      <c r="TUG57" s="18"/>
      <c r="TUH57" s="18"/>
      <c r="TUI57" s="18"/>
      <c r="TUJ57" s="18"/>
      <c r="TUK57" s="18"/>
      <c r="TUL57" s="18"/>
      <c r="TUM57" s="18"/>
      <c r="TUN57" s="18"/>
      <c r="TUO57" s="18"/>
      <c r="TUP57" s="18"/>
      <c r="TUQ57" s="18"/>
      <c r="TUR57" s="18"/>
      <c r="TUS57" s="18"/>
      <c r="TUT57" s="18"/>
      <c r="TUU57" s="18"/>
      <c r="TUV57" s="18"/>
      <c r="TUW57" s="18"/>
      <c r="TUX57" s="18"/>
      <c r="TUY57" s="18"/>
      <c r="TUZ57" s="18"/>
      <c r="TVA57" s="18"/>
      <c r="TVB57" s="18"/>
      <c r="TVC57" s="18"/>
      <c r="TVD57" s="18"/>
      <c r="TVE57" s="18"/>
      <c r="TVF57" s="18"/>
      <c r="TVG57" s="18"/>
      <c r="TVH57" s="18"/>
      <c r="TVI57" s="18"/>
      <c r="TVJ57" s="18"/>
      <c r="TVK57" s="18"/>
      <c r="TVL57" s="18"/>
      <c r="TVM57" s="18"/>
      <c r="TVN57" s="18"/>
      <c r="TVO57" s="18"/>
      <c r="TVP57" s="18"/>
      <c r="TVQ57" s="18"/>
      <c r="TVR57" s="18"/>
      <c r="TVS57" s="18"/>
      <c r="TVT57" s="18"/>
      <c r="TVU57" s="18"/>
      <c r="TVV57" s="18"/>
      <c r="TVW57" s="18"/>
      <c r="TVX57" s="18"/>
      <c r="TVY57" s="18"/>
      <c r="TVZ57" s="18"/>
      <c r="TWA57" s="18"/>
      <c r="TWB57" s="18"/>
      <c r="TWC57" s="18"/>
      <c r="TWD57" s="18"/>
      <c r="TWE57" s="18"/>
      <c r="TWF57" s="18"/>
      <c r="TWG57" s="18"/>
      <c r="TWH57" s="18"/>
      <c r="TWI57" s="18"/>
      <c r="TWJ57" s="18"/>
      <c r="TWK57" s="18"/>
      <c r="TWL57" s="18"/>
      <c r="TWM57" s="18"/>
      <c r="TWN57" s="18"/>
      <c r="TWO57" s="18"/>
      <c r="TWP57" s="18"/>
      <c r="TWQ57" s="18"/>
      <c r="TWR57" s="18"/>
      <c r="TWS57" s="18"/>
      <c r="TWT57" s="18"/>
      <c r="TWU57" s="18"/>
      <c r="TWV57" s="18"/>
      <c r="TWW57" s="18"/>
      <c r="TWX57" s="18"/>
      <c r="TWY57" s="18"/>
      <c r="TWZ57" s="18"/>
      <c r="TXA57" s="18"/>
      <c r="TXB57" s="18"/>
      <c r="TXC57" s="18"/>
      <c r="TXD57" s="18"/>
      <c r="TXE57" s="18"/>
      <c r="TXF57" s="18"/>
      <c r="TXG57" s="18"/>
      <c r="TXH57" s="18"/>
      <c r="TXI57" s="18"/>
      <c r="TXJ57" s="18"/>
      <c r="TXK57" s="18"/>
      <c r="TXL57" s="18"/>
      <c r="TXM57" s="18"/>
      <c r="TXN57" s="18"/>
      <c r="TXO57" s="18"/>
      <c r="TXP57" s="18"/>
      <c r="TXQ57" s="18"/>
      <c r="TXR57" s="18"/>
      <c r="TXS57" s="18"/>
      <c r="TXT57" s="18"/>
      <c r="TXU57" s="18"/>
      <c r="TXV57" s="18"/>
      <c r="TXW57" s="18"/>
      <c r="TXX57" s="18"/>
      <c r="TXY57" s="18"/>
      <c r="TXZ57" s="18"/>
      <c r="TYA57" s="18"/>
      <c r="TYB57" s="18"/>
      <c r="TYC57" s="18"/>
      <c r="TYD57" s="18"/>
      <c r="TYE57" s="18"/>
      <c r="TYF57" s="18"/>
      <c r="TYG57" s="18"/>
      <c r="TYH57" s="18"/>
      <c r="TYI57" s="18"/>
      <c r="TYJ57" s="18"/>
      <c r="TYK57" s="18"/>
      <c r="TYL57" s="18"/>
      <c r="TYM57" s="18"/>
      <c r="TYN57" s="18"/>
      <c r="TYO57" s="18"/>
      <c r="TYP57" s="18"/>
      <c r="TYQ57" s="18"/>
      <c r="TYR57" s="18"/>
      <c r="TYS57" s="18"/>
      <c r="TYT57" s="18"/>
      <c r="TYU57" s="18"/>
      <c r="TYV57" s="18"/>
      <c r="TYW57" s="18"/>
      <c r="TYX57" s="18"/>
      <c r="TYY57" s="18"/>
      <c r="TYZ57" s="18"/>
      <c r="TZA57" s="18"/>
      <c r="TZB57" s="18"/>
      <c r="TZC57" s="18"/>
      <c r="TZD57" s="18"/>
      <c r="TZE57" s="18"/>
      <c r="TZF57" s="18"/>
      <c r="TZG57" s="18"/>
      <c r="TZH57" s="18"/>
      <c r="TZI57" s="18"/>
      <c r="TZJ57" s="18"/>
      <c r="TZK57" s="18"/>
      <c r="TZL57" s="18"/>
      <c r="TZM57" s="18"/>
      <c r="TZN57" s="18"/>
      <c r="TZO57" s="18"/>
      <c r="TZP57" s="18"/>
      <c r="TZQ57" s="18"/>
      <c r="TZR57" s="18"/>
      <c r="TZS57" s="18"/>
      <c r="TZT57" s="18"/>
      <c r="TZU57" s="18"/>
      <c r="TZV57" s="18"/>
      <c r="TZW57" s="18"/>
      <c r="TZX57" s="18"/>
      <c r="TZY57" s="18"/>
      <c r="TZZ57" s="18"/>
      <c r="UAA57" s="18"/>
      <c r="UAB57" s="18"/>
      <c r="UAC57" s="18"/>
      <c r="UAD57" s="18"/>
      <c r="UAE57" s="18"/>
      <c r="UAF57" s="18"/>
      <c r="UAG57" s="18"/>
      <c r="UAH57" s="18"/>
      <c r="UAI57" s="18"/>
      <c r="UAJ57" s="18"/>
      <c r="UAK57" s="18"/>
      <c r="UAL57" s="18"/>
      <c r="UAM57" s="18"/>
      <c r="UAN57" s="18"/>
      <c r="UAO57" s="18"/>
      <c r="UAP57" s="18"/>
      <c r="UAQ57" s="18"/>
      <c r="UAR57" s="18"/>
      <c r="UAS57" s="18"/>
      <c r="UAT57" s="18"/>
      <c r="UAU57" s="18"/>
      <c r="UAV57" s="18"/>
      <c r="UAW57" s="18"/>
      <c r="UAX57" s="18"/>
      <c r="UAY57" s="18"/>
      <c r="UAZ57" s="18"/>
      <c r="UBA57" s="18"/>
      <c r="UBB57" s="18"/>
      <c r="UBC57" s="18"/>
      <c r="UBD57" s="18"/>
      <c r="UBE57" s="18"/>
      <c r="UBF57" s="18"/>
      <c r="UBG57" s="18"/>
      <c r="UBH57" s="18"/>
      <c r="UBI57" s="18"/>
      <c r="UBJ57" s="18"/>
      <c r="UBK57" s="18"/>
      <c r="UBL57" s="18"/>
      <c r="UBM57" s="18"/>
      <c r="UBN57" s="18"/>
      <c r="UBO57" s="18"/>
      <c r="UBP57" s="18"/>
      <c r="UBQ57" s="18"/>
      <c r="UBR57" s="18"/>
      <c r="UBS57" s="18"/>
      <c r="UBT57" s="18"/>
      <c r="UBU57" s="18"/>
      <c r="UBV57" s="18"/>
      <c r="UBW57" s="18"/>
      <c r="UBX57" s="18"/>
      <c r="UBY57" s="18"/>
      <c r="UBZ57" s="18"/>
      <c r="UCA57" s="18"/>
      <c r="UCB57" s="18"/>
      <c r="UCC57" s="18"/>
      <c r="UCD57" s="18"/>
      <c r="UCE57" s="18"/>
      <c r="UCF57" s="18"/>
      <c r="UCG57" s="18"/>
      <c r="UCH57" s="18"/>
      <c r="UCI57" s="18"/>
      <c r="UCJ57" s="18"/>
      <c r="UCK57" s="18"/>
      <c r="UCL57" s="18"/>
      <c r="UCM57" s="18"/>
      <c r="UCN57" s="18"/>
      <c r="UCO57" s="18"/>
      <c r="UCP57" s="18"/>
      <c r="UCQ57" s="18"/>
      <c r="UCR57" s="18"/>
      <c r="UCS57" s="18"/>
      <c r="UCT57" s="18"/>
      <c r="UCU57" s="18"/>
      <c r="UCV57" s="18"/>
      <c r="UCW57" s="18"/>
      <c r="UCX57" s="18"/>
      <c r="UCY57" s="18"/>
      <c r="UCZ57" s="18"/>
      <c r="UDA57" s="18"/>
      <c r="UDB57" s="18"/>
      <c r="UDC57" s="18"/>
      <c r="UDD57" s="18"/>
      <c r="UDE57" s="18"/>
      <c r="UDF57" s="18"/>
      <c r="UDG57" s="18"/>
      <c r="UDH57" s="18"/>
      <c r="UDI57" s="18"/>
      <c r="UDJ57" s="18"/>
      <c r="UDK57" s="18"/>
      <c r="UDL57" s="18"/>
      <c r="UDM57" s="18"/>
      <c r="UDN57" s="18"/>
      <c r="UDO57" s="18"/>
      <c r="UDP57" s="18"/>
      <c r="UDQ57" s="18"/>
      <c r="UDR57" s="18"/>
      <c r="UDS57" s="18"/>
      <c r="UDT57" s="18"/>
      <c r="UDU57" s="18"/>
      <c r="UDV57" s="18"/>
      <c r="UDW57" s="18"/>
      <c r="UDX57" s="18"/>
      <c r="UDY57" s="18"/>
      <c r="UDZ57" s="18"/>
      <c r="UEA57" s="18"/>
      <c r="UEB57" s="18"/>
      <c r="UEC57" s="18"/>
      <c r="UED57" s="18"/>
      <c r="UEE57" s="18"/>
      <c r="UEF57" s="18"/>
      <c r="UEG57" s="18"/>
      <c r="UEH57" s="18"/>
      <c r="UEI57" s="18"/>
      <c r="UEJ57" s="18"/>
      <c r="UEK57" s="18"/>
      <c r="UEL57" s="18"/>
      <c r="UEM57" s="18"/>
      <c r="UEN57" s="18"/>
      <c r="UEO57" s="18"/>
      <c r="UEP57" s="18"/>
      <c r="UEQ57" s="18"/>
      <c r="UER57" s="18"/>
      <c r="UES57" s="18"/>
      <c r="UET57" s="18"/>
      <c r="UEU57" s="18"/>
      <c r="UEV57" s="18"/>
      <c r="UEW57" s="18"/>
      <c r="UEX57" s="18"/>
      <c r="UEY57" s="18"/>
      <c r="UEZ57" s="18"/>
      <c r="UFA57" s="18"/>
      <c r="UFB57" s="18"/>
      <c r="UFC57" s="18"/>
      <c r="UFD57" s="18"/>
      <c r="UFE57" s="18"/>
      <c r="UFF57" s="18"/>
      <c r="UFG57" s="18"/>
      <c r="UFH57" s="18"/>
      <c r="UFI57" s="18"/>
      <c r="UFJ57" s="18"/>
      <c r="UFK57" s="18"/>
      <c r="UFL57" s="18"/>
      <c r="UFM57" s="18"/>
      <c r="UFN57" s="18"/>
      <c r="UFO57" s="18"/>
      <c r="UFP57" s="18"/>
      <c r="UFQ57" s="18"/>
      <c r="UFR57" s="18"/>
      <c r="UFS57" s="18"/>
      <c r="UFT57" s="18"/>
      <c r="UFU57" s="18"/>
      <c r="UFV57" s="18"/>
      <c r="UFW57" s="18"/>
      <c r="UFX57" s="18"/>
      <c r="UFY57" s="18"/>
      <c r="UFZ57" s="18"/>
      <c r="UGA57" s="18"/>
      <c r="UGB57" s="18"/>
      <c r="UGC57" s="18"/>
      <c r="UGD57" s="18"/>
      <c r="UGE57" s="18"/>
      <c r="UGF57" s="18"/>
      <c r="UGG57" s="18"/>
      <c r="UGH57" s="18"/>
      <c r="UGI57" s="18"/>
      <c r="UGJ57" s="18"/>
      <c r="UGK57" s="18"/>
      <c r="UGL57" s="18"/>
      <c r="UGM57" s="18"/>
      <c r="UGN57" s="18"/>
      <c r="UGO57" s="18"/>
      <c r="UGP57" s="18"/>
      <c r="UGQ57" s="18"/>
      <c r="UGR57" s="18"/>
      <c r="UGS57" s="18"/>
      <c r="UGT57" s="18"/>
      <c r="UGU57" s="18"/>
      <c r="UGV57" s="18"/>
      <c r="UGW57" s="18"/>
      <c r="UGX57" s="18"/>
      <c r="UGY57" s="18"/>
      <c r="UGZ57" s="18"/>
      <c r="UHA57" s="18"/>
      <c r="UHB57" s="18"/>
      <c r="UHC57" s="18"/>
      <c r="UHD57" s="18"/>
      <c r="UHE57" s="18"/>
      <c r="UHF57" s="18"/>
      <c r="UHG57" s="18"/>
      <c r="UHH57" s="18"/>
      <c r="UHI57" s="18"/>
      <c r="UHJ57" s="18"/>
      <c r="UHK57" s="18"/>
      <c r="UHL57" s="18"/>
      <c r="UHM57" s="18"/>
      <c r="UHN57" s="18"/>
      <c r="UHO57" s="18"/>
      <c r="UHP57" s="18"/>
      <c r="UHQ57" s="18"/>
      <c r="UHR57" s="18"/>
      <c r="UHS57" s="18"/>
      <c r="UHT57" s="18"/>
      <c r="UHU57" s="18"/>
      <c r="UHV57" s="18"/>
      <c r="UHW57" s="18"/>
      <c r="UHX57" s="18"/>
      <c r="UHY57" s="18"/>
      <c r="UHZ57" s="18"/>
      <c r="UIA57" s="18"/>
      <c r="UIB57" s="18"/>
      <c r="UIC57" s="18"/>
      <c r="UID57" s="18"/>
      <c r="UIE57" s="18"/>
      <c r="UIF57" s="18"/>
      <c r="UIG57" s="18"/>
      <c r="UIH57" s="18"/>
      <c r="UII57" s="18"/>
      <c r="UIJ57" s="18"/>
      <c r="UIK57" s="18"/>
      <c r="UIL57" s="18"/>
      <c r="UIM57" s="18"/>
      <c r="UIN57" s="18"/>
      <c r="UIO57" s="18"/>
      <c r="UIP57" s="18"/>
      <c r="UIQ57" s="18"/>
      <c r="UIR57" s="18"/>
      <c r="UIS57" s="18"/>
      <c r="UIT57" s="18"/>
      <c r="UIU57" s="18"/>
      <c r="UIV57" s="18"/>
      <c r="UIW57" s="18"/>
      <c r="UIX57" s="18"/>
      <c r="UIY57" s="18"/>
      <c r="UIZ57" s="18"/>
      <c r="UJA57" s="18"/>
      <c r="UJB57" s="18"/>
      <c r="UJC57" s="18"/>
      <c r="UJD57" s="18"/>
      <c r="UJE57" s="18"/>
      <c r="UJF57" s="18"/>
      <c r="UJG57" s="18"/>
      <c r="UJH57" s="18"/>
      <c r="UJI57" s="18"/>
      <c r="UJJ57" s="18"/>
      <c r="UJK57" s="18"/>
      <c r="UJL57" s="18"/>
      <c r="UJM57" s="18"/>
      <c r="UJN57" s="18"/>
      <c r="UJO57" s="18"/>
      <c r="UJP57" s="18"/>
      <c r="UJQ57" s="18"/>
      <c r="UJR57" s="18"/>
      <c r="UJS57" s="18"/>
      <c r="UJT57" s="18"/>
      <c r="UJU57" s="18"/>
      <c r="UJV57" s="18"/>
      <c r="UJW57" s="18"/>
      <c r="UJX57" s="18"/>
      <c r="UJY57" s="18"/>
      <c r="UJZ57" s="18"/>
      <c r="UKA57" s="18"/>
      <c r="UKB57" s="18"/>
      <c r="UKC57" s="18"/>
      <c r="UKD57" s="18"/>
      <c r="UKE57" s="18"/>
      <c r="UKF57" s="18"/>
      <c r="UKG57" s="18"/>
      <c r="UKH57" s="18"/>
      <c r="UKI57" s="18"/>
      <c r="UKJ57" s="18"/>
      <c r="UKK57" s="18"/>
      <c r="UKL57" s="18"/>
      <c r="UKM57" s="18"/>
      <c r="UKN57" s="18"/>
      <c r="UKO57" s="18"/>
      <c r="UKP57" s="18"/>
      <c r="UKQ57" s="18"/>
      <c r="UKR57" s="18"/>
      <c r="UKS57" s="18"/>
      <c r="UKT57" s="18"/>
      <c r="UKU57" s="18"/>
      <c r="UKV57" s="18"/>
      <c r="UKW57" s="18"/>
      <c r="UKX57" s="18"/>
      <c r="UKY57" s="18"/>
      <c r="UKZ57" s="18"/>
      <c r="ULA57" s="18"/>
      <c r="ULB57" s="18"/>
      <c r="ULC57" s="18"/>
      <c r="ULD57" s="18"/>
      <c r="ULE57" s="18"/>
      <c r="ULF57" s="18"/>
      <c r="ULG57" s="18"/>
      <c r="ULH57" s="18"/>
      <c r="ULI57" s="18"/>
      <c r="ULJ57" s="18"/>
      <c r="ULK57" s="18"/>
      <c r="ULL57" s="18"/>
      <c r="ULM57" s="18"/>
      <c r="ULN57" s="18"/>
      <c r="ULO57" s="18"/>
      <c r="ULP57" s="18"/>
      <c r="ULQ57" s="18"/>
      <c r="ULR57" s="18"/>
      <c r="ULS57" s="18"/>
      <c r="ULT57" s="18"/>
      <c r="ULU57" s="18"/>
      <c r="ULV57" s="18"/>
      <c r="ULW57" s="18"/>
      <c r="ULX57" s="18"/>
      <c r="ULY57" s="18"/>
      <c r="ULZ57" s="18"/>
      <c r="UMA57" s="18"/>
      <c r="UMB57" s="18"/>
      <c r="UMC57" s="18"/>
      <c r="UMD57" s="18"/>
      <c r="UME57" s="18"/>
      <c r="UMF57" s="18"/>
      <c r="UMG57" s="18"/>
      <c r="UMH57" s="18"/>
      <c r="UMI57" s="18"/>
      <c r="UMJ57" s="18"/>
      <c r="UMK57" s="18"/>
      <c r="UML57" s="18"/>
      <c r="UMM57" s="18"/>
      <c r="UMN57" s="18"/>
      <c r="UMO57" s="18"/>
      <c r="UMP57" s="18"/>
      <c r="UMQ57" s="18"/>
      <c r="UMR57" s="18"/>
      <c r="UMS57" s="18"/>
      <c r="UMT57" s="18"/>
      <c r="UMU57" s="18"/>
      <c r="UMV57" s="18"/>
      <c r="UMW57" s="18"/>
      <c r="UMX57" s="18"/>
      <c r="UMY57" s="18"/>
      <c r="UMZ57" s="18"/>
      <c r="UNA57" s="18"/>
      <c r="UNB57" s="18"/>
      <c r="UNC57" s="18"/>
      <c r="UND57" s="18"/>
      <c r="UNE57" s="18"/>
      <c r="UNF57" s="18"/>
      <c r="UNG57" s="18"/>
      <c r="UNH57" s="18"/>
      <c r="UNI57" s="18"/>
      <c r="UNJ57" s="18"/>
      <c r="UNK57" s="18"/>
      <c r="UNL57" s="18"/>
      <c r="UNM57" s="18"/>
      <c r="UNN57" s="18"/>
      <c r="UNO57" s="18"/>
      <c r="UNP57" s="18"/>
      <c r="UNQ57" s="18"/>
      <c r="UNR57" s="18"/>
      <c r="UNS57" s="18"/>
      <c r="UNT57" s="18"/>
      <c r="UNU57" s="18"/>
      <c r="UNV57" s="18"/>
      <c r="UNW57" s="18"/>
      <c r="UNX57" s="18"/>
      <c r="UNY57" s="18"/>
      <c r="UNZ57" s="18"/>
      <c r="UOA57" s="18"/>
      <c r="UOB57" s="18"/>
      <c r="UOC57" s="18"/>
      <c r="UOD57" s="18"/>
      <c r="UOE57" s="18"/>
      <c r="UOF57" s="18"/>
      <c r="UOG57" s="18"/>
      <c r="UOH57" s="18"/>
      <c r="UOI57" s="18"/>
      <c r="UOJ57" s="18"/>
      <c r="UOK57" s="18"/>
      <c r="UOL57" s="18"/>
      <c r="UOM57" s="18"/>
      <c r="UON57" s="18"/>
      <c r="UOO57" s="18"/>
      <c r="UOP57" s="18"/>
      <c r="UOQ57" s="18"/>
      <c r="UOR57" s="18"/>
      <c r="UOS57" s="18"/>
      <c r="UOT57" s="18"/>
      <c r="UOU57" s="18"/>
      <c r="UOV57" s="18"/>
      <c r="UOW57" s="18"/>
      <c r="UOX57" s="18"/>
      <c r="UOY57" s="18"/>
      <c r="UOZ57" s="18"/>
      <c r="UPA57" s="18"/>
      <c r="UPB57" s="18"/>
      <c r="UPC57" s="18"/>
      <c r="UPD57" s="18"/>
      <c r="UPE57" s="18"/>
      <c r="UPF57" s="18"/>
      <c r="UPG57" s="18"/>
      <c r="UPH57" s="18"/>
      <c r="UPI57" s="18"/>
      <c r="UPJ57" s="18"/>
      <c r="UPK57" s="18"/>
      <c r="UPL57" s="18"/>
      <c r="UPM57" s="18"/>
      <c r="UPN57" s="18"/>
      <c r="UPO57" s="18"/>
      <c r="UPP57" s="18"/>
      <c r="UPQ57" s="18"/>
      <c r="UPR57" s="18"/>
      <c r="UPS57" s="18"/>
      <c r="UPT57" s="18"/>
      <c r="UPU57" s="18"/>
      <c r="UPV57" s="18"/>
      <c r="UPW57" s="18"/>
      <c r="UPX57" s="18"/>
      <c r="UPY57" s="18"/>
      <c r="UPZ57" s="18"/>
      <c r="UQA57" s="18"/>
      <c r="UQB57" s="18"/>
      <c r="UQC57" s="18"/>
      <c r="UQD57" s="18"/>
      <c r="UQE57" s="18"/>
      <c r="UQF57" s="18"/>
      <c r="UQG57" s="18"/>
      <c r="UQH57" s="18"/>
      <c r="UQI57" s="18"/>
      <c r="UQJ57" s="18"/>
      <c r="UQK57" s="18"/>
      <c r="UQL57" s="18"/>
      <c r="UQM57" s="18"/>
      <c r="UQN57" s="18"/>
      <c r="UQO57" s="18"/>
      <c r="UQP57" s="18"/>
      <c r="UQQ57" s="18"/>
      <c r="UQR57" s="18"/>
      <c r="UQS57" s="18"/>
      <c r="UQT57" s="18"/>
      <c r="UQU57" s="18"/>
      <c r="UQV57" s="18"/>
      <c r="UQW57" s="18"/>
      <c r="UQX57" s="18"/>
      <c r="UQY57" s="18"/>
      <c r="UQZ57" s="18"/>
      <c r="URA57" s="18"/>
      <c r="URB57" s="18"/>
      <c r="URC57" s="18"/>
      <c r="URD57" s="18"/>
      <c r="URE57" s="18"/>
      <c r="URF57" s="18"/>
      <c r="URG57" s="18"/>
      <c r="URH57" s="18"/>
      <c r="URI57" s="18"/>
      <c r="URJ57" s="18"/>
      <c r="URK57" s="18"/>
      <c r="URL57" s="18"/>
      <c r="URM57" s="18"/>
      <c r="URN57" s="18"/>
      <c r="URO57" s="18"/>
      <c r="URP57" s="18"/>
      <c r="URQ57" s="18"/>
      <c r="URR57" s="18"/>
      <c r="URS57" s="18"/>
      <c r="URT57" s="18"/>
      <c r="URU57" s="18"/>
      <c r="URV57" s="18"/>
      <c r="URW57" s="18"/>
      <c r="URX57" s="18"/>
      <c r="URY57" s="18"/>
      <c r="URZ57" s="18"/>
      <c r="USA57" s="18"/>
      <c r="USB57" s="18"/>
      <c r="USC57" s="18"/>
      <c r="USD57" s="18"/>
      <c r="USE57" s="18"/>
      <c r="USF57" s="18"/>
      <c r="USG57" s="18"/>
      <c r="USH57" s="18"/>
      <c r="USI57" s="18"/>
      <c r="USJ57" s="18"/>
      <c r="USK57" s="18"/>
      <c r="USL57" s="18"/>
      <c r="USM57" s="18"/>
      <c r="USN57" s="18"/>
      <c r="USO57" s="18"/>
      <c r="USP57" s="18"/>
      <c r="USQ57" s="18"/>
      <c r="USR57" s="18"/>
      <c r="USS57" s="18"/>
      <c r="UST57" s="18"/>
      <c r="USU57" s="18"/>
      <c r="USV57" s="18"/>
      <c r="USW57" s="18"/>
      <c r="USX57" s="18"/>
      <c r="USY57" s="18"/>
      <c r="USZ57" s="18"/>
      <c r="UTA57" s="18"/>
      <c r="UTB57" s="18"/>
      <c r="UTC57" s="18"/>
      <c r="UTD57" s="18"/>
      <c r="UTE57" s="18"/>
      <c r="UTF57" s="18"/>
      <c r="UTG57" s="18"/>
      <c r="UTH57" s="18"/>
      <c r="UTI57" s="18"/>
      <c r="UTJ57" s="18"/>
      <c r="UTK57" s="18"/>
      <c r="UTL57" s="18"/>
      <c r="UTM57" s="18"/>
      <c r="UTN57" s="18"/>
      <c r="UTO57" s="18"/>
      <c r="UTP57" s="18"/>
      <c r="UTQ57" s="18"/>
      <c r="UTR57" s="18"/>
      <c r="UTS57" s="18"/>
      <c r="UTT57" s="18"/>
      <c r="UTU57" s="18"/>
      <c r="UTV57" s="18"/>
      <c r="UTW57" s="18"/>
      <c r="UTX57" s="18"/>
      <c r="UTY57" s="18"/>
      <c r="UTZ57" s="18"/>
      <c r="UUA57" s="18"/>
      <c r="UUB57" s="18"/>
      <c r="UUC57" s="18"/>
      <c r="UUD57" s="18"/>
      <c r="UUE57" s="18"/>
      <c r="UUF57" s="18"/>
      <c r="UUG57" s="18"/>
      <c r="UUH57" s="18"/>
      <c r="UUI57" s="18"/>
      <c r="UUJ57" s="18"/>
      <c r="UUK57" s="18"/>
      <c r="UUL57" s="18"/>
      <c r="UUM57" s="18"/>
      <c r="UUN57" s="18"/>
      <c r="UUO57" s="18"/>
      <c r="UUP57" s="18"/>
      <c r="UUQ57" s="18"/>
      <c r="UUR57" s="18"/>
      <c r="UUS57" s="18"/>
      <c r="UUT57" s="18"/>
      <c r="UUU57" s="18"/>
      <c r="UUV57" s="18"/>
      <c r="UUW57" s="18"/>
      <c r="UUX57" s="18"/>
      <c r="UUY57" s="18"/>
      <c r="UUZ57" s="18"/>
      <c r="UVA57" s="18"/>
      <c r="UVB57" s="18"/>
      <c r="UVC57" s="18"/>
      <c r="UVD57" s="18"/>
      <c r="UVE57" s="18"/>
      <c r="UVF57" s="18"/>
      <c r="UVG57" s="18"/>
      <c r="UVH57" s="18"/>
      <c r="UVI57" s="18"/>
      <c r="UVJ57" s="18"/>
      <c r="UVK57" s="18"/>
      <c r="UVL57" s="18"/>
      <c r="UVM57" s="18"/>
      <c r="UVN57" s="18"/>
      <c r="UVO57" s="18"/>
      <c r="UVP57" s="18"/>
      <c r="UVQ57" s="18"/>
      <c r="UVR57" s="18"/>
      <c r="UVS57" s="18"/>
      <c r="UVT57" s="18"/>
      <c r="UVU57" s="18"/>
      <c r="UVV57" s="18"/>
      <c r="UVW57" s="18"/>
      <c r="UVX57" s="18"/>
      <c r="UVY57" s="18"/>
      <c r="UVZ57" s="18"/>
      <c r="UWA57" s="18"/>
      <c r="UWB57" s="18"/>
      <c r="UWC57" s="18"/>
      <c r="UWD57" s="18"/>
      <c r="UWE57" s="18"/>
      <c r="UWF57" s="18"/>
      <c r="UWG57" s="18"/>
      <c r="UWH57" s="18"/>
      <c r="UWI57" s="18"/>
      <c r="UWJ57" s="18"/>
      <c r="UWK57" s="18"/>
      <c r="UWL57" s="18"/>
      <c r="UWM57" s="18"/>
      <c r="UWN57" s="18"/>
      <c r="UWO57" s="18"/>
      <c r="UWP57" s="18"/>
      <c r="UWQ57" s="18"/>
      <c r="UWR57" s="18"/>
      <c r="UWS57" s="18"/>
      <c r="UWT57" s="18"/>
      <c r="UWU57" s="18"/>
      <c r="UWV57" s="18"/>
      <c r="UWW57" s="18"/>
      <c r="UWX57" s="18"/>
      <c r="UWY57" s="18"/>
      <c r="UWZ57" s="18"/>
      <c r="UXA57" s="18"/>
      <c r="UXB57" s="18"/>
      <c r="UXC57" s="18"/>
      <c r="UXD57" s="18"/>
      <c r="UXE57" s="18"/>
      <c r="UXF57" s="18"/>
      <c r="UXG57" s="18"/>
      <c r="UXH57" s="18"/>
      <c r="UXI57" s="18"/>
      <c r="UXJ57" s="18"/>
      <c r="UXK57" s="18"/>
      <c r="UXL57" s="18"/>
      <c r="UXM57" s="18"/>
      <c r="UXN57" s="18"/>
      <c r="UXO57" s="18"/>
      <c r="UXP57" s="18"/>
      <c r="UXQ57" s="18"/>
      <c r="UXR57" s="18"/>
      <c r="UXS57" s="18"/>
      <c r="UXT57" s="18"/>
      <c r="UXU57" s="18"/>
      <c r="UXV57" s="18"/>
      <c r="UXW57" s="18"/>
      <c r="UXX57" s="18"/>
      <c r="UXY57" s="18"/>
      <c r="UXZ57" s="18"/>
      <c r="UYA57" s="18"/>
      <c r="UYB57" s="18"/>
      <c r="UYC57" s="18"/>
      <c r="UYD57" s="18"/>
      <c r="UYE57" s="18"/>
      <c r="UYF57" s="18"/>
      <c r="UYG57" s="18"/>
      <c r="UYH57" s="18"/>
      <c r="UYI57" s="18"/>
      <c r="UYJ57" s="18"/>
      <c r="UYK57" s="18"/>
      <c r="UYL57" s="18"/>
      <c r="UYM57" s="18"/>
      <c r="UYN57" s="18"/>
      <c r="UYO57" s="18"/>
      <c r="UYP57" s="18"/>
      <c r="UYQ57" s="18"/>
      <c r="UYR57" s="18"/>
      <c r="UYS57" s="18"/>
      <c r="UYT57" s="18"/>
      <c r="UYU57" s="18"/>
      <c r="UYV57" s="18"/>
      <c r="UYW57" s="18"/>
      <c r="UYX57" s="18"/>
      <c r="UYY57" s="18"/>
      <c r="UYZ57" s="18"/>
      <c r="UZA57" s="18"/>
      <c r="UZB57" s="18"/>
      <c r="UZC57" s="18"/>
      <c r="UZD57" s="18"/>
      <c r="UZE57" s="18"/>
      <c r="UZF57" s="18"/>
      <c r="UZG57" s="18"/>
      <c r="UZH57" s="18"/>
      <c r="UZI57" s="18"/>
      <c r="UZJ57" s="18"/>
      <c r="UZK57" s="18"/>
      <c r="UZL57" s="18"/>
      <c r="UZM57" s="18"/>
      <c r="UZN57" s="18"/>
      <c r="UZO57" s="18"/>
      <c r="UZP57" s="18"/>
      <c r="UZQ57" s="18"/>
      <c r="UZR57" s="18"/>
      <c r="UZS57" s="18"/>
      <c r="UZT57" s="18"/>
      <c r="UZU57" s="18"/>
      <c r="UZV57" s="18"/>
      <c r="UZW57" s="18"/>
      <c r="UZX57" s="18"/>
      <c r="UZY57" s="18"/>
      <c r="UZZ57" s="18"/>
      <c r="VAA57" s="18"/>
      <c r="VAB57" s="18"/>
      <c r="VAC57" s="18"/>
      <c r="VAD57" s="18"/>
      <c r="VAE57" s="18"/>
      <c r="VAF57" s="18"/>
      <c r="VAG57" s="18"/>
      <c r="VAH57" s="18"/>
      <c r="VAI57" s="18"/>
      <c r="VAJ57" s="18"/>
      <c r="VAK57" s="18"/>
      <c r="VAL57" s="18"/>
      <c r="VAM57" s="18"/>
      <c r="VAN57" s="18"/>
      <c r="VAO57" s="18"/>
      <c r="VAP57" s="18"/>
      <c r="VAQ57" s="18"/>
      <c r="VAR57" s="18"/>
      <c r="VAS57" s="18"/>
      <c r="VAT57" s="18"/>
      <c r="VAU57" s="18"/>
      <c r="VAV57" s="18"/>
      <c r="VAW57" s="18"/>
      <c r="VAX57" s="18"/>
      <c r="VAY57" s="18"/>
      <c r="VAZ57" s="18"/>
      <c r="VBA57" s="18"/>
      <c r="VBB57" s="18"/>
      <c r="VBC57" s="18"/>
      <c r="VBD57" s="18"/>
      <c r="VBE57" s="18"/>
      <c r="VBF57" s="18"/>
      <c r="VBG57" s="18"/>
      <c r="VBH57" s="18"/>
      <c r="VBI57" s="18"/>
      <c r="VBJ57" s="18"/>
      <c r="VBK57" s="18"/>
      <c r="VBL57" s="18"/>
      <c r="VBM57" s="18"/>
      <c r="VBN57" s="18"/>
      <c r="VBO57" s="18"/>
      <c r="VBP57" s="18"/>
      <c r="VBQ57" s="18"/>
      <c r="VBR57" s="18"/>
      <c r="VBS57" s="18"/>
      <c r="VBT57" s="18"/>
      <c r="VBU57" s="18"/>
      <c r="VBV57" s="18"/>
      <c r="VBW57" s="18"/>
      <c r="VBX57" s="18"/>
      <c r="VBY57" s="18"/>
      <c r="VBZ57" s="18"/>
      <c r="VCA57" s="18"/>
      <c r="VCB57" s="18"/>
      <c r="VCC57" s="18"/>
      <c r="VCD57" s="18"/>
      <c r="VCE57" s="18"/>
      <c r="VCF57" s="18"/>
      <c r="VCG57" s="18"/>
      <c r="VCH57" s="18"/>
      <c r="VCI57" s="18"/>
      <c r="VCJ57" s="18"/>
      <c r="VCK57" s="18"/>
      <c r="VCL57" s="18"/>
      <c r="VCM57" s="18"/>
      <c r="VCN57" s="18"/>
      <c r="VCO57" s="18"/>
      <c r="VCP57" s="18"/>
      <c r="VCQ57" s="18"/>
      <c r="VCR57" s="18"/>
      <c r="VCS57" s="18"/>
      <c r="VCT57" s="18"/>
      <c r="VCU57" s="18"/>
      <c r="VCV57" s="18"/>
      <c r="VCW57" s="18"/>
      <c r="VCX57" s="18"/>
      <c r="VCY57" s="18"/>
      <c r="VCZ57" s="18"/>
      <c r="VDA57" s="18"/>
      <c r="VDB57" s="18"/>
      <c r="VDC57" s="18"/>
      <c r="VDD57" s="18"/>
      <c r="VDE57" s="18"/>
      <c r="VDF57" s="18"/>
      <c r="VDG57" s="18"/>
      <c r="VDH57" s="18"/>
      <c r="VDI57" s="18"/>
      <c r="VDJ57" s="18"/>
      <c r="VDK57" s="18"/>
      <c r="VDL57" s="18"/>
      <c r="VDM57" s="18"/>
      <c r="VDN57" s="18"/>
      <c r="VDO57" s="18"/>
      <c r="VDP57" s="18"/>
      <c r="VDQ57" s="18"/>
      <c r="VDR57" s="18"/>
      <c r="VDS57" s="18"/>
      <c r="VDT57" s="18"/>
      <c r="VDU57" s="18"/>
      <c r="VDV57" s="18"/>
      <c r="VDW57" s="18"/>
      <c r="VDX57" s="18"/>
      <c r="VDY57" s="18"/>
      <c r="VDZ57" s="18"/>
      <c r="VEA57" s="18"/>
      <c r="VEB57" s="18"/>
      <c r="VEC57" s="18"/>
      <c r="VED57" s="18"/>
      <c r="VEE57" s="18"/>
      <c r="VEF57" s="18"/>
      <c r="VEG57" s="18"/>
      <c r="VEH57" s="18"/>
      <c r="VEI57" s="18"/>
      <c r="VEJ57" s="18"/>
      <c r="VEK57" s="18"/>
      <c r="VEL57" s="18"/>
      <c r="VEM57" s="18"/>
      <c r="VEN57" s="18"/>
      <c r="VEO57" s="18"/>
      <c r="VEP57" s="18"/>
      <c r="VEQ57" s="18"/>
      <c r="VER57" s="18"/>
      <c r="VES57" s="18"/>
      <c r="VET57" s="18"/>
      <c r="VEU57" s="18"/>
      <c r="VEV57" s="18"/>
      <c r="VEW57" s="18"/>
      <c r="VEX57" s="18"/>
      <c r="VEY57" s="18"/>
      <c r="VEZ57" s="18"/>
      <c r="VFA57" s="18"/>
      <c r="VFB57" s="18"/>
      <c r="VFC57" s="18"/>
      <c r="VFD57" s="18"/>
      <c r="VFE57" s="18"/>
      <c r="VFF57" s="18"/>
      <c r="VFG57" s="18"/>
      <c r="VFH57" s="18"/>
      <c r="VFI57" s="18"/>
      <c r="VFJ57" s="18"/>
      <c r="VFK57" s="18"/>
      <c r="VFL57" s="18"/>
      <c r="VFM57" s="18"/>
      <c r="VFN57" s="18"/>
      <c r="VFO57" s="18"/>
      <c r="VFP57" s="18"/>
      <c r="VFQ57" s="18"/>
      <c r="VFR57" s="18"/>
      <c r="VFS57" s="18"/>
      <c r="VFT57" s="18"/>
      <c r="VFU57" s="18"/>
      <c r="VFV57" s="18"/>
      <c r="VFW57" s="18"/>
      <c r="VFX57" s="18"/>
      <c r="VFY57" s="18"/>
      <c r="VFZ57" s="18"/>
      <c r="VGA57" s="18"/>
      <c r="VGB57" s="18"/>
      <c r="VGC57" s="18"/>
      <c r="VGD57" s="18"/>
      <c r="VGE57" s="18"/>
      <c r="VGF57" s="18"/>
      <c r="VGG57" s="18"/>
      <c r="VGH57" s="18"/>
      <c r="VGI57" s="18"/>
      <c r="VGJ57" s="18"/>
      <c r="VGK57" s="18"/>
      <c r="VGL57" s="18"/>
      <c r="VGM57" s="18"/>
      <c r="VGN57" s="18"/>
      <c r="VGO57" s="18"/>
      <c r="VGP57" s="18"/>
      <c r="VGQ57" s="18"/>
      <c r="VGR57" s="18"/>
      <c r="VGS57" s="18"/>
      <c r="VGT57" s="18"/>
      <c r="VGU57" s="18"/>
      <c r="VGV57" s="18"/>
      <c r="VGW57" s="18"/>
      <c r="VGX57" s="18"/>
      <c r="VGY57" s="18"/>
      <c r="VGZ57" s="18"/>
      <c r="VHA57" s="18"/>
      <c r="VHB57" s="18"/>
      <c r="VHC57" s="18"/>
      <c r="VHD57" s="18"/>
      <c r="VHE57" s="18"/>
      <c r="VHF57" s="18"/>
      <c r="VHG57" s="18"/>
      <c r="VHH57" s="18"/>
      <c r="VHI57" s="18"/>
      <c r="VHJ57" s="18"/>
      <c r="VHK57" s="18"/>
      <c r="VHL57" s="18"/>
      <c r="VHM57" s="18"/>
      <c r="VHN57" s="18"/>
      <c r="VHO57" s="18"/>
      <c r="VHP57" s="18"/>
      <c r="VHQ57" s="18"/>
      <c r="VHR57" s="18"/>
      <c r="VHS57" s="18"/>
      <c r="VHT57" s="18"/>
      <c r="VHU57" s="18"/>
      <c r="VHV57" s="18"/>
      <c r="VHW57" s="18"/>
      <c r="VHX57" s="18"/>
      <c r="VHY57" s="18"/>
      <c r="VHZ57" s="18"/>
      <c r="VIA57" s="18"/>
      <c r="VIB57" s="18"/>
      <c r="VIC57" s="18"/>
      <c r="VID57" s="18"/>
      <c r="VIE57" s="18"/>
      <c r="VIF57" s="18"/>
      <c r="VIG57" s="18"/>
      <c r="VIH57" s="18"/>
      <c r="VII57" s="18"/>
      <c r="VIJ57" s="18"/>
      <c r="VIK57" s="18"/>
      <c r="VIL57" s="18"/>
      <c r="VIM57" s="18"/>
      <c r="VIN57" s="18"/>
      <c r="VIO57" s="18"/>
      <c r="VIP57" s="18"/>
      <c r="VIQ57" s="18"/>
      <c r="VIR57" s="18"/>
      <c r="VIS57" s="18"/>
      <c r="VIT57" s="18"/>
      <c r="VIU57" s="18"/>
      <c r="VIV57" s="18"/>
      <c r="VIW57" s="18"/>
      <c r="VIX57" s="18"/>
      <c r="VIY57" s="18"/>
      <c r="VIZ57" s="18"/>
      <c r="VJA57" s="18"/>
      <c r="VJB57" s="18"/>
      <c r="VJC57" s="18"/>
      <c r="VJD57" s="18"/>
      <c r="VJE57" s="18"/>
      <c r="VJF57" s="18"/>
      <c r="VJG57" s="18"/>
      <c r="VJH57" s="18"/>
      <c r="VJI57" s="18"/>
      <c r="VJJ57" s="18"/>
      <c r="VJK57" s="18"/>
      <c r="VJL57" s="18"/>
      <c r="VJM57" s="18"/>
      <c r="VJN57" s="18"/>
      <c r="VJO57" s="18"/>
      <c r="VJP57" s="18"/>
      <c r="VJQ57" s="18"/>
      <c r="VJR57" s="18"/>
      <c r="VJS57" s="18"/>
      <c r="VJT57" s="18"/>
      <c r="VJU57" s="18"/>
      <c r="VJV57" s="18"/>
      <c r="VJW57" s="18"/>
      <c r="VJX57" s="18"/>
      <c r="VJY57" s="18"/>
      <c r="VJZ57" s="18"/>
      <c r="VKA57" s="18"/>
      <c r="VKB57" s="18"/>
      <c r="VKC57" s="18"/>
      <c r="VKD57" s="18"/>
      <c r="VKE57" s="18"/>
      <c r="VKF57" s="18"/>
      <c r="VKG57" s="18"/>
      <c r="VKH57" s="18"/>
      <c r="VKI57" s="18"/>
      <c r="VKJ57" s="18"/>
      <c r="VKK57" s="18"/>
      <c r="VKL57" s="18"/>
      <c r="VKM57" s="18"/>
      <c r="VKN57" s="18"/>
      <c r="VKO57" s="18"/>
      <c r="VKP57" s="18"/>
      <c r="VKQ57" s="18"/>
      <c r="VKR57" s="18"/>
      <c r="VKS57" s="18"/>
      <c r="VKT57" s="18"/>
      <c r="VKU57" s="18"/>
      <c r="VKV57" s="18"/>
      <c r="VKW57" s="18"/>
      <c r="VKX57" s="18"/>
      <c r="VKY57" s="18"/>
      <c r="VKZ57" s="18"/>
      <c r="VLA57" s="18"/>
      <c r="VLB57" s="18"/>
      <c r="VLC57" s="18"/>
      <c r="VLD57" s="18"/>
      <c r="VLE57" s="18"/>
      <c r="VLF57" s="18"/>
      <c r="VLG57" s="18"/>
      <c r="VLH57" s="18"/>
      <c r="VLI57" s="18"/>
      <c r="VLJ57" s="18"/>
      <c r="VLK57" s="18"/>
      <c r="VLL57" s="18"/>
      <c r="VLM57" s="18"/>
      <c r="VLN57" s="18"/>
      <c r="VLO57" s="18"/>
      <c r="VLP57" s="18"/>
      <c r="VLQ57" s="18"/>
      <c r="VLR57" s="18"/>
      <c r="VLS57" s="18"/>
      <c r="VLT57" s="18"/>
      <c r="VLU57" s="18"/>
      <c r="VLV57" s="18"/>
      <c r="VLW57" s="18"/>
      <c r="VLX57" s="18"/>
      <c r="VLY57" s="18"/>
      <c r="VLZ57" s="18"/>
      <c r="VMA57" s="18"/>
      <c r="VMB57" s="18"/>
      <c r="VMC57" s="18"/>
      <c r="VMD57" s="18"/>
      <c r="VME57" s="18"/>
      <c r="VMF57" s="18"/>
      <c r="VMG57" s="18"/>
      <c r="VMH57" s="18"/>
      <c r="VMI57" s="18"/>
      <c r="VMJ57" s="18"/>
      <c r="VMK57" s="18"/>
      <c r="VML57" s="18"/>
      <c r="VMM57" s="18"/>
      <c r="VMN57" s="18"/>
      <c r="VMO57" s="18"/>
      <c r="VMP57" s="18"/>
      <c r="VMQ57" s="18"/>
      <c r="VMR57" s="18"/>
      <c r="VMS57" s="18"/>
      <c r="VMT57" s="18"/>
      <c r="VMU57" s="18"/>
      <c r="VMV57" s="18"/>
      <c r="VMW57" s="18"/>
      <c r="VMX57" s="18"/>
      <c r="VMY57" s="18"/>
      <c r="VMZ57" s="18"/>
      <c r="VNA57" s="18"/>
      <c r="VNB57" s="18"/>
      <c r="VNC57" s="18"/>
      <c r="VND57" s="18"/>
      <c r="VNE57" s="18"/>
      <c r="VNF57" s="18"/>
      <c r="VNG57" s="18"/>
      <c r="VNH57" s="18"/>
      <c r="VNI57" s="18"/>
      <c r="VNJ57" s="18"/>
      <c r="VNK57" s="18"/>
      <c r="VNL57" s="18"/>
      <c r="VNM57" s="18"/>
      <c r="VNN57" s="18"/>
      <c r="VNO57" s="18"/>
      <c r="VNP57" s="18"/>
      <c r="VNQ57" s="18"/>
      <c r="VNR57" s="18"/>
      <c r="VNS57" s="18"/>
      <c r="VNT57" s="18"/>
      <c r="VNU57" s="18"/>
      <c r="VNV57" s="18"/>
      <c r="VNW57" s="18"/>
      <c r="VNX57" s="18"/>
      <c r="VNY57" s="18"/>
      <c r="VNZ57" s="18"/>
      <c r="VOA57" s="18"/>
      <c r="VOB57" s="18"/>
      <c r="VOC57" s="18"/>
      <c r="VOD57" s="18"/>
      <c r="VOE57" s="18"/>
      <c r="VOF57" s="18"/>
      <c r="VOG57" s="18"/>
      <c r="VOH57" s="18"/>
      <c r="VOI57" s="18"/>
      <c r="VOJ57" s="18"/>
      <c r="VOK57" s="18"/>
      <c r="VOL57" s="18"/>
      <c r="VOM57" s="18"/>
      <c r="VON57" s="18"/>
      <c r="VOO57" s="18"/>
      <c r="VOP57" s="18"/>
      <c r="VOQ57" s="18"/>
      <c r="VOR57" s="18"/>
      <c r="VOS57" s="18"/>
      <c r="VOT57" s="18"/>
      <c r="VOU57" s="18"/>
      <c r="VOV57" s="18"/>
      <c r="VOW57" s="18"/>
      <c r="VOX57" s="18"/>
      <c r="VOY57" s="18"/>
      <c r="VOZ57" s="18"/>
      <c r="VPA57" s="18"/>
      <c r="VPB57" s="18"/>
      <c r="VPC57" s="18"/>
      <c r="VPD57" s="18"/>
      <c r="VPE57" s="18"/>
      <c r="VPF57" s="18"/>
      <c r="VPG57" s="18"/>
      <c r="VPH57" s="18"/>
      <c r="VPI57" s="18"/>
      <c r="VPJ57" s="18"/>
      <c r="VPK57" s="18"/>
      <c r="VPL57" s="18"/>
      <c r="VPM57" s="18"/>
      <c r="VPN57" s="18"/>
      <c r="VPO57" s="18"/>
      <c r="VPP57" s="18"/>
      <c r="VPQ57" s="18"/>
      <c r="VPR57" s="18"/>
      <c r="VPS57" s="18"/>
      <c r="VPT57" s="18"/>
      <c r="VPU57" s="18"/>
      <c r="VPV57" s="18"/>
      <c r="VPW57" s="18"/>
      <c r="VPX57" s="18"/>
      <c r="VPY57" s="18"/>
      <c r="VPZ57" s="18"/>
      <c r="VQA57" s="18"/>
      <c r="VQB57" s="18"/>
      <c r="VQC57" s="18"/>
      <c r="VQD57" s="18"/>
      <c r="VQE57" s="18"/>
      <c r="VQF57" s="18"/>
      <c r="VQG57" s="18"/>
      <c r="VQH57" s="18"/>
      <c r="VQI57" s="18"/>
      <c r="VQJ57" s="18"/>
      <c r="VQK57" s="18"/>
      <c r="VQL57" s="18"/>
      <c r="VQM57" s="18"/>
      <c r="VQN57" s="18"/>
      <c r="VQO57" s="18"/>
      <c r="VQP57" s="18"/>
      <c r="VQQ57" s="18"/>
      <c r="VQR57" s="18"/>
      <c r="VQS57" s="18"/>
      <c r="VQT57" s="18"/>
      <c r="VQU57" s="18"/>
      <c r="VQV57" s="18"/>
      <c r="VQW57" s="18"/>
      <c r="VQX57" s="18"/>
      <c r="VQY57" s="18"/>
      <c r="VQZ57" s="18"/>
      <c r="VRA57" s="18"/>
      <c r="VRB57" s="18"/>
      <c r="VRC57" s="18"/>
      <c r="VRD57" s="18"/>
      <c r="VRE57" s="18"/>
      <c r="VRF57" s="18"/>
      <c r="VRG57" s="18"/>
      <c r="VRH57" s="18"/>
      <c r="VRI57" s="18"/>
      <c r="VRJ57" s="18"/>
      <c r="VRK57" s="18"/>
      <c r="VRL57" s="18"/>
      <c r="VRM57" s="18"/>
      <c r="VRN57" s="18"/>
      <c r="VRO57" s="18"/>
      <c r="VRP57" s="18"/>
      <c r="VRQ57" s="18"/>
      <c r="VRR57" s="18"/>
      <c r="VRS57" s="18"/>
      <c r="VRT57" s="18"/>
      <c r="VRU57" s="18"/>
      <c r="VRV57" s="18"/>
      <c r="VRW57" s="18"/>
      <c r="VRX57" s="18"/>
      <c r="VRY57" s="18"/>
      <c r="VRZ57" s="18"/>
      <c r="VSA57" s="18"/>
      <c r="VSB57" s="18"/>
      <c r="VSC57" s="18"/>
      <c r="VSD57" s="18"/>
      <c r="VSE57" s="18"/>
      <c r="VSF57" s="18"/>
      <c r="VSG57" s="18"/>
      <c r="VSH57" s="18"/>
      <c r="VSI57" s="18"/>
      <c r="VSJ57" s="18"/>
      <c r="VSK57" s="18"/>
      <c r="VSL57" s="18"/>
      <c r="VSM57" s="18"/>
      <c r="VSN57" s="18"/>
      <c r="VSO57" s="18"/>
      <c r="VSP57" s="18"/>
      <c r="VSQ57" s="18"/>
      <c r="VSR57" s="18"/>
      <c r="VSS57" s="18"/>
      <c r="VST57" s="18"/>
      <c r="VSU57" s="18"/>
      <c r="VSV57" s="18"/>
      <c r="VSW57" s="18"/>
      <c r="VSX57" s="18"/>
      <c r="VSY57" s="18"/>
      <c r="VSZ57" s="18"/>
      <c r="VTA57" s="18"/>
      <c r="VTB57" s="18"/>
      <c r="VTC57" s="18"/>
      <c r="VTD57" s="18"/>
      <c r="VTE57" s="18"/>
      <c r="VTF57" s="18"/>
      <c r="VTG57" s="18"/>
      <c r="VTH57" s="18"/>
      <c r="VTI57" s="18"/>
      <c r="VTJ57" s="18"/>
      <c r="VTK57" s="18"/>
      <c r="VTL57" s="18"/>
      <c r="VTM57" s="18"/>
      <c r="VTN57" s="18"/>
      <c r="VTO57" s="18"/>
      <c r="VTP57" s="18"/>
      <c r="VTQ57" s="18"/>
      <c r="VTR57" s="18"/>
      <c r="VTS57" s="18"/>
      <c r="VTT57" s="18"/>
      <c r="VTU57" s="18"/>
      <c r="VTV57" s="18"/>
      <c r="VTW57" s="18"/>
      <c r="VTX57" s="18"/>
      <c r="VTY57" s="18"/>
      <c r="VTZ57" s="18"/>
      <c r="VUA57" s="18"/>
      <c r="VUB57" s="18"/>
      <c r="VUC57" s="18"/>
      <c r="VUD57" s="18"/>
      <c r="VUE57" s="18"/>
      <c r="VUF57" s="18"/>
      <c r="VUG57" s="18"/>
      <c r="VUH57" s="18"/>
      <c r="VUI57" s="18"/>
      <c r="VUJ57" s="18"/>
      <c r="VUK57" s="18"/>
      <c r="VUL57" s="18"/>
      <c r="VUM57" s="18"/>
      <c r="VUN57" s="18"/>
      <c r="VUO57" s="18"/>
      <c r="VUP57" s="18"/>
      <c r="VUQ57" s="18"/>
      <c r="VUR57" s="18"/>
      <c r="VUS57" s="18"/>
      <c r="VUT57" s="18"/>
      <c r="VUU57" s="18"/>
      <c r="VUV57" s="18"/>
      <c r="VUW57" s="18"/>
      <c r="VUX57" s="18"/>
      <c r="VUY57" s="18"/>
      <c r="VUZ57" s="18"/>
      <c r="VVA57" s="18"/>
      <c r="VVB57" s="18"/>
      <c r="VVC57" s="18"/>
      <c r="VVD57" s="18"/>
      <c r="VVE57" s="18"/>
      <c r="VVF57" s="18"/>
      <c r="VVG57" s="18"/>
      <c r="VVH57" s="18"/>
      <c r="VVI57" s="18"/>
      <c r="VVJ57" s="18"/>
      <c r="VVK57" s="18"/>
      <c r="VVL57" s="18"/>
      <c r="VVM57" s="18"/>
      <c r="VVN57" s="18"/>
      <c r="VVO57" s="18"/>
      <c r="VVP57" s="18"/>
      <c r="VVQ57" s="18"/>
      <c r="VVR57" s="18"/>
      <c r="VVS57" s="18"/>
      <c r="VVT57" s="18"/>
      <c r="VVU57" s="18"/>
      <c r="VVV57" s="18"/>
      <c r="VVW57" s="18"/>
      <c r="VVX57" s="18"/>
      <c r="VVY57" s="18"/>
      <c r="VVZ57" s="18"/>
      <c r="VWA57" s="18"/>
      <c r="VWB57" s="18"/>
      <c r="VWC57" s="18"/>
      <c r="VWD57" s="18"/>
      <c r="VWE57" s="18"/>
      <c r="VWF57" s="18"/>
      <c r="VWG57" s="18"/>
      <c r="VWH57" s="18"/>
      <c r="VWI57" s="18"/>
      <c r="VWJ57" s="18"/>
      <c r="VWK57" s="18"/>
      <c r="VWL57" s="18"/>
      <c r="VWM57" s="18"/>
      <c r="VWN57" s="18"/>
      <c r="VWO57" s="18"/>
      <c r="VWP57" s="18"/>
      <c r="VWQ57" s="18"/>
      <c r="VWR57" s="18"/>
      <c r="VWS57" s="18"/>
      <c r="VWT57" s="18"/>
      <c r="VWU57" s="18"/>
      <c r="VWV57" s="18"/>
      <c r="VWW57" s="18"/>
      <c r="VWX57" s="18"/>
      <c r="VWY57" s="18"/>
      <c r="VWZ57" s="18"/>
      <c r="VXA57" s="18"/>
      <c r="VXB57" s="18"/>
      <c r="VXC57" s="18"/>
      <c r="VXD57" s="18"/>
      <c r="VXE57" s="18"/>
      <c r="VXF57" s="18"/>
      <c r="VXG57" s="18"/>
      <c r="VXH57" s="18"/>
      <c r="VXI57" s="18"/>
      <c r="VXJ57" s="18"/>
      <c r="VXK57" s="18"/>
      <c r="VXL57" s="18"/>
      <c r="VXM57" s="18"/>
      <c r="VXN57" s="18"/>
      <c r="VXO57" s="18"/>
      <c r="VXP57" s="18"/>
      <c r="VXQ57" s="18"/>
      <c r="VXR57" s="18"/>
      <c r="VXS57" s="18"/>
      <c r="VXT57" s="18"/>
      <c r="VXU57" s="18"/>
      <c r="VXV57" s="18"/>
      <c r="VXW57" s="18"/>
      <c r="VXX57" s="18"/>
      <c r="VXY57" s="18"/>
      <c r="VXZ57" s="18"/>
      <c r="VYA57" s="18"/>
      <c r="VYB57" s="18"/>
      <c r="VYC57" s="18"/>
      <c r="VYD57" s="18"/>
      <c r="VYE57" s="18"/>
      <c r="VYF57" s="18"/>
      <c r="VYG57" s="18"/>
      <c r="VYH57" s="18"/>
      <c r="VYI57" s="18"/>
      <c r="VYJ57" s="18"/>
      <c r="VYK57" s="18"/>
      <c r="VYL57" s="18"/>
      <c r="VYM57" s="18"/>
      <c r="VYN57" s="18"/>
      <c r="VYO57" s="18"/>
      <c r="VYP57" s="18"/>
      <c r="VYQ57" s="18"/>
      <c r="VYR57" s="18"/>
      <c r="VYS57" s="18"/>
      <c r="VYT57" s="18"/>
      <c r="VYU57" s="18"/>
      <c r="VYV57" s="18"/>
      <c r="VYW57" s="18"/>
      <c r="VYX57" s="18"/>
      <c r="VYY57" s="18"/>
      <c r="VYZ57" s="18"/>
      <c r="VZA57" s="18"/>
      <c r="VZB57" s="18"/>
      <c r="VZC57" s="18"/>
      <c r="VZD57" s="18"/>
      <c r="VZE57" s="18"/>
      <c r="VZF57" s="18"/>
      <c r="VZG57" s="18"/>
      <c r="VZH57" s="18"/>
      <c r="VZI57" s="18"/>
      <c r="VZJ57" s="18"/>
      <c r="VZK57" s="18"/>
      <c r="VZL57" s="18"/>
      <c r="VZM57" s="18"/>
      <c r="VZN57" s="18"/>
      <c r="VZO57" s="18"/>
      <c r="VZP57" s="18"/>
      <c r="VZQ57" s="18"/>
      <c r="VZR57" s="18"/>
      <c r="VZS57" s="18"/>
      <c r="VZT57" s="18"/>
      <c r="VZU57" s="18"/>
      <c r="VZV57" s="18"/>
      <c r="VZW57" s="18"/>
      <c r="VZX57" s="18"/>
      <c r="VZY57" s="18"/>
      <c r="VZZ57" s="18"/>
      <c r="WAA57" s="18"/>
      <c r="WAB57" s="18"/>
      <c r="WAC57" s="18"/>
      <c r="WAD57" s="18"/>
      <c r="WAE57" s="18"/>
      <c r="WAF57" s="18"/>
      <c r="WAG57" s="18"/>
      <c r="WAH57" s="18"/>
      <c r="WAI57" s="18"/>
      <c r="WAJ57" s="18"/>
      <c r="WAK57" s="18"/>
      <c r="WAL57" s="18"/>
      <c r="WAM57" s="18"/>
      <c r="WAN57" s="18"/>
      <c r="WAO57" s="18"/>
      <c r="WAP57" s="18"/>
      <c r="WAQ57" s="18"/>
      <c r="WAR57" s="18"/>
      <c r="WAS57" s="18"/>
      <c r="WAT57" s="18"/>
      <c r="WAU57" s="18"/>
      <c r="WAV57" s="18"/>
      <c r="WAW57" s="18"/>
      <c r="WAX57" s="18"/>
      <c r="WAY57" s="18"/>
      <c r="WAZ57" s="18"/>
      <c r="WBA57" s="18"/>
      <c r="WBB57" s="18"/>
      <c r="WBC57" s="18"/>
      <c r="WBD57" s="18"/>
      <c r="WBE57" s="18"/>
      <c r="WBF57" s="18"/>
      <c r="WBG57" s="18"/>
      <c r="WBH57" s="18"/>
      <c r="WBI57" s="18"/>
      <c r="WBJ57" s="18"/>
      <c r="WBK57" s="18"/>
      <c r="WBL57" s="18"/>
      <c r="WBM57" s="18"/>
      <c r="WBN57" s="18"/>
      <c r="WBO57" s="18"/>
      <c r="WBP57" s="18"/>
      <c r="WBQ57" s="18"/>
      <c r="WBR57" s="18"/>
      <c r="WBS57" s="18"/>
      <c r="WBT57" s="18"/>
      <c r="WBU57" s="18"/>
      <c r="WBV57" s="18"/>
      <c r="WBW57" s="18"/>
      <c r="WBX57" s="18"/>
      <c r="WBY57" s="18"/>
      <c r="WBZ57" s="18"/>
      <c r="WCA57" s="18"/>
      <c r="WCB57" s="18"/>
      <c r="WCC57" s="18"/>
      <c r="WCD57" s="18"/>
      <c r="WCE57" s="18"/>
      <c r="WCF57" s="18"/>
      <c r="WCG57" s="18"/>
      <c r="WCH57" s="18"/>
      <c r="WCI57" s="18"/>
      <c r="WCJ57" s="18"/>
      <c r="WCK57" s="18"/>
      <c r="WCL57" s="18"/>
      <c r="WCM57" s="18"/>
      <c r="WCN57" s="18"/>
      <c r="WCO57" s="18"/>
      <c r="WCP57" s="18"/>
      <c r="WCQ57" s="18"/>
      <c r="WCR57" s="18"/>
      <c r="WCS57" s="18"/>
      <c r="WCT57" s="18"/>
      <c r="WCU57" s="18"/>
      <c r="WCV57" s="18"/>
      <c r="WCW57" s="18"/>
      <c r="WCX57" s="18"/>
      <c r="WCY57" s="18"/>
      <c r="WCZ57" s="18"/>
      <c r="WDA57" s="18"/>
      <c r="WDB57" s="18"/>
      <c r="WDC57" s="18"/>
      <c r="WDD57" s="18"/>
      <c r="WDE57" s="18"/>
      <c r="WDF57" s="18"/>
      <c r="WDG57" s="18"/>
      <c r="WDH57" s="18"/>
      <c r="WDI57" s="18"/>
      <c r="WDJ57" s="18"/>
      <c r="WDK57" s="18"/>
      <c r="WDL57" s="18"/>
      <c r="WDM57" s="18"/>
      <c r="WDN57" s="18"/>
      <c r="WDO57" s="18"/>
      <c r="WDP57" s="18"/>
      <c r="WDQ57" s="18"/>
      <c r="WDR57" s="18"/>
      <c r="WDS57" s="18"/>
      <c r="WDT57" s="18"/>
      <c r="WDU57" s="18"/>
      <c r="WDV57" s="18"/>
      <c r="WDW57" s="18"/>
      <c r="WDX57" s="18"/>
      <c r="WDY57" s="18"/>
      <c r="WDZ57" s="18"/>
      <c r="WEA57" s="18"/>
      <c r="WEB57" s="18"/>
      <c r="WEC57" s="18"/>
      <c r="WED57" s="18"/>
      <c r="WEE57" s="18"/>
      <c r="WEF57" s="18"/>
      <c r="WEG57" s="18"/>
      <c r="WEH57" s="18"/>
      <c r="WEI57" s="18"/>
      <c r="WEJ57" s="18"/>
      <c r="WEK57" s="18"/>
      <c r="WEL57" s="18"/>
      <c r="WEM57" s="18"/>
      <c r="WEN57" s="18"/>
      <c r="WEO57" s="18"/>
      <c r="WEP57" s="18"/>
      <c r="WEQ57" s="18"/>
      <c r="WER57" s="18"/>
      <c r="WES57" s="18"/>
      <c r="WET57" s="18"/>
      <c r="WEU57" s="18"/>
      <c r="WEV57" s="18"/>
      <c r="WEW57" s="18"/>
      <c r="WEX57" s="18"/>
      <c r="WEY57" s="18"/>
      <c r="WEZ57" s="18"/>
      <c r="WFA57" s="18"/>
      <c r="WFB57" s="18"/>
      <c r="WFC57" s="18"/>
      <c r="WFD57" s="18"/>
      <c r="WFE57" s="18"/>
      <c r="WFF57" s="18"/>
      <c r="WFG57" s="18"/>
      <c r="WFH57" s="18"/>
      <c r="WFI57" s="18"/>
      <c r="WFJ57" s="18"/>
      <c r="WFK57" s="18"/>
      <c r="WFL57" s="18"/>
      <c r="WFM57" s="18"/>
      <c r="WFN57" s="18"/>
      <c r="WFO57" s="18"/>
      <c r="WFP57" s="18"/>
      <c r="WFQ57" s="18"/>
      <c r="WFR57" s="18"/>
      <c r="WFS57" s="18"/>
      <c r="WFT57" s="18"/>
      <c r="WFU57" s="18"/>
      <c r="WFV57" s="18"/>
      <c r="WFW57" s="18"/>
      <c r="WFX57" s="18"/>
      <c r="WFY57" s="18"/>
      <c r="WFZ57" s="18"/>
      <c r="WGA57" s="18"/>
      <c r="WGB57" s="18"/>
      <c r="WGC57" s="18"/>
      <c r="WGD57" s="18"/>
      <c r="WGE57" s="18"/>
      <c r="WGF57" s="18"/>
      <c r="WGG57" s="18"/>
      <c r="WGH57" s="18"/>
      <c r="WGI57" s="18"/>
      <c r="WGJ57" s="18"/>
      <c r="WGK57" s="18"/>
      <c r="WGL57" s="18"/>
      <c r="WGM57" s="18"/>
      <c r="WGN57" s="18"/>
      <c r="WGO57" s="18"/>
      <c r="WGP57" s="18"/>
      <c r="WGQ57" s="18"/>
      <c r="WGR57" s="18"/>
      <c r="WGS57" s="18"/>
      <c r="WGT57" s="18"/>
      <c r="WGU57" s="18"/>
      <c r="WGV57" s="18"/>
      <c r="WGW57" s="18"/>
      <c r="WGX57" s="18"/>
      <c r="WGY57" s="18"/>
      <c r="WGZ57" s="18"/>
      <c r="WHA57" s="18"/>
      <c r="WHB57" s="18"/>
      <c r="WHC57" s="18"/>
      <c r="WHD57" s="18"/>
      <c r="WHE57" s="18"/>
      <c r="WHF57" s="18"/>
      <c r="WHG57" s="18"/>
      <c r="WHH57" s="18"/>
      <c r="WHI57" s="18"/>
      <c r="WHJ57" s="18"/>
      <c r="WHK57" s="18"/>
      <c r="WHL57" s="18"/>
      <c r="WHM57" s="18"/>
      <c r="WHN57" s="18"/>
      <c r="WHO57" s="18"/>
      <c r="WHP57" s="18"/>
      <c r="WHQ57" s="18"/>
      <c r="WHR57" s="18"/>
      <c r="WHS57" s="18"/>
      <c r="WHT57" s="18"/>
      <c r="WHU57" s="18"/>
      <c r="WHV57" s="18"/>
      <c r="WHW57" s="18"/>
      <c r="WHX57" s="18"/>
      <c r="WHY57" s="18"/>
      <c r="WHZ57" s="18"/>
      <c r="WIA57" s="18"/>
      <c r="WIB57" s="18"/>
      <c r="WIC57" s="18"/>
      <c r="WID57" s="18"/>
      <c r="WIE57" s="18"/>
      <c r="WIF57" s="18"/>
      <c r="WIG57" s="18"/>
      <c r="WIH57" s="18"/>
      <c r="WII57" s="18"/>
      <c r="WIJ57" s="18"/>
      <c r="WIK57" s="18"/>
      <c r="WIL57" s="18"/>
      <c r="WIM57" s="18"/>
      <c r="WIN57" s="18"/>
      <c r="WIO57" s="18"/>
      <c r="WIP57" s="18"/>
      <c r="WIQ57" s="18"/>
      <c r="WIR57" s="18"/>
      <c r="WIS57" s="18"/>
      <c r="WIT57" s="18"/>
      <c r="WIU57" s="18"/>
      <c r="WIV57" s="18"/>
      <c r="WIW57" s="18"/>
      <c r="WIX57" s="18"/>
      <c r="WIY57" s="18"/>
      <c r="WIZ57" s="18"/>
      <c r="WJA57" s="18"/>
      <c r="WJB57" s="18"/>
      <c r="WJC57" s="18"/>
      <c r="WJD57" s="18"/>
      <c r="WJE57" s="18"/>
      <c r="WJF57" s="18"/>
      <c r="WJG57" s="18"/>
      <c r="WJH57" s="18"/>
      <c r="WJI57" s="18"/>
      <c r="WJJ57" s="18"/>
      <c r="WJK57" s="18"/>
      <c r="WJL57" s="18"/>
      <c r="WJM57" s="18"/>
      <c r="WJN57" s="18"/>
      <c r="WJO57" s="18"/>
      <c r="WJP57" s="18"/>
      <c r="WJQ57" s="18"/>
      <c r="WJR57" s="18"/>
      <c r="WJS57" s="18"/>
      <c r="WJT57" s="18"/>
      <c r="WJU57" s="18"/>
      <c r="WJV57" s="18"/>
      <c r="WJW57" s="18"/>
      <c r="WJX57" s="18"/>
      <c r="WJY57" s="18"/>
      <c r="WJZ57" s="18"/>
      <c r="WKA57" s="18"/>
      <c r="WKB57" s="18"/>
      <c r="WKC57" s="18"/>
      <c r="WKD57" s="18"/>
      <c r="WKE57" s="18"/>
      <c r="WKF57" s="18"/>
      <c r="WKG57" s="18"/>
      <c r="WKH57" s="18"/>
      <c r="WKI57" s="18"/>
      <c r="WKJ57" s="18"/>
      <c r="WKK57" s="18"/>
      <c r="WKL57" s="18"/>
      <c r="WKM57" s="18"/>
      <c r="WKN57" s="18"/>
      <c r="WKO57" s="18"/>
      <c r="WKP57" s="18"/>
      <c r="WKQ57" s="18"/>
      <c r="WKR57" s="18"/>
      <c r="WKS57" s="18"/>
      <c r="WKT57" s="18"/>
      <c r="WKU57" s="18"/>
      <c r="WKV57" s="18"/>
      <c r="WKW57" s="18"/>
      <c r="WKX57" s="18"/>
      <c r="WKY57" s="18"/>
      <c r="WKZ57" s="18"/>
      <c r="WLA57" s="18"/>
      <c r="WLB57" s="18"/>
      <c r="WLC57" s="18"/>
      <c r="WLD57" s="18"/>
      <c r="WLE57" s="18"/>
      <c r="WLF57" s="18"/>
      <c r="WLG57" s="18"/>
      <c r="WLH57" s="18"/>
      <c r="WLI57" s="18"/>
      <c r="WLJ57" s="18"/>
      <c r="WLK57" s="18"/>
      <c r="WLL57" s="18"/>
      <c r="WLM57" s="18"/>
      <c r="WLN57" s="18"/>
      <c r="WLO57" s="18"/>
      <c r="WLP57" s="18"/>
      <c r="WLQ57" s="18"/>
      <c r="WLR57" s="18"/>
      <c r="WLS57" s="18"/>
      <c r="WLT57" s="18"/>
      <c r="WLU57" s="18"/>
      <c r="WLV57" s="18"/>
      <c r="WLW57" s="18"/>
      <c r="WLX57" s="18"/>
      <c r="WLY57" s="18"/>
      <c r="WLZ57" s="18"/>
      <c r="WMA57" s="18"/>
      <c r="WMB57" s="18"/>
      <c r="WMC57" s="18"/>
      <c r="WMD57" s="18"/>
      <c r="WME57" s="18"/>
      <c r="WMF57" s="18"/>
      <c r="WMG57" s="18"/>
      <c r="WMH57" s="18"/>
      <c r="WMI57" s="18"/>
      <c r="WMJ57" s="18"/>
      <c r="WMK57" s="18"/>
      <c r="WML57" s="18"/>
      <c r="WMM57" s="18"/>
      <c r="WMN57" s="18"/>
      <c r="WMO57" s="18"/>
      <c r="WMP57" s="18"/>
      <c r="WMQ57" s="18"/>
      <c r="WMR57" s="18"/>
      <c r="WMS57" s="18"/>
      <c r="WMT57" s="18"/>
      <c r="WMU57" s="18"/>
      <c r="WMV57" s="18"/>
      <c r="WMW57" s="18"/>
      <c r="WMX57" s="18"/>
      <c r="WMY57" s="18"/>
      <c r="WMZ57" s="18"/>
      <c r="WNA57" s="18"/>
      <c r="WNB57" s="18"/>
      <c r="WNC57" s="18"/>
      <c r="WND57" s="18"/>
      <c r="WNE57" s="18"/>
      <c r="WNF57" s="18"/>
      <c r="WNG57" s="18"/>
      <c r="WNH57" s="18"/>
      <c r="WNI57" s="18"/>
      <c r="WNJ57" s="18"/>
      <c r="WNK57" s="18"/>
      <c r="WNL57" s="18"/>
      <c r="WNM57" s="18"/>
      <c r="WNN57" s="18"/>
      <c r="WNO57" s="18"/>
      <c r="WNP57" s="18"/>
      <c r="WNQ57" s="18"/>
      <c r="WNR57" s="18"/>
      <c r="WNS57" s="18"/>
      <c r="WNT57" s="18"/>
      <c r="WNU57" s="18"/>
      <c r="WNV57" s="18"/>
      <c r="WNW57" s="18"/>
      <c r="WNX57" s="18"/>
      <c r="WNY57" s="18"/>
      <c r="WNZ57" s="18"/>
      <c r="WOA57" s="18"/>
      <c r="WOB57" s="18"/>
      <c r="WOC57" s="18"/>
      <c r="WOD57" s="18"/>
      <c r="WOE57" s="18"/>
      <c r="WOF57" s="18"/>
      <c r="WOG57" s="18"/>
      <c r="WOH57" s="18"/>
      <c r="WOI57" s="18"/>
      <c r="WOJ57" s="18"/>
      <c r="WOK57" s="18"/>
      <c r="WOL57" s="18"/>
      <c r="WOM57" s="18"/>
      <c r="WON57" s="18"/>
      <c r="WOO57" s="18"/>
      <c r="WOP57" s="18"/>
      <c r="WOQ57" s="18"/>
      <c r="WOR57" s="18"/>
      <c r="WOS57" s="18"/>
      <c r="WOT57" s="18"/>
      <c r="WOU57" s="18"/>
      <c r="WOV57" s="18"/>
      <c r="WOW57" s="18"/>
      <c r="WOX57" s="18"/>
      <c r="WOY57" s="18"/>
      <c r="WOZ57" s="18"/>
      <c r="WPA57" s="18"/>
      <c r="WPB57" s="18"/>
      <c r="WPC57" s="18"/>
      <c r="WPD57" s="18"/>
      <c r="WPE57" s="18"/>
      <c r="WPF57" s="18"/>
      <c r="WPG57" s="18"/>
      <c r="WPH57" s="18"/>
      <c r="WPI57" s="18"/>
      <c r="WPJ57" s="18"/>
      <c r="WPK57" s="18"/>
      <c r="WPL57" s="18"/>
      <c r="WPM57" s="18"/>
      <c r="WPN57" s="18"/>
      <c r="WPO57" s="18"/>
      <c r="WPP57" s="18"/>
      <c r="WPQ57" s="18"/>
      <c r="WPR57" s="18"/>
      <c r="WPS57" s="18"/>
      <c r="WPT57" s="18"/>
      <c r="WPU57" s="18"/>
      <c r="WPV57" s="18"/>
      <c r="WPW57" s="18"/>
      <c r="WPX57" s="18"/>
      <c r="WPY57" s="18"/>
      <c r="WPZ57" s="18"/>
      <c r="WQA57" s="18"/>
      <c r="WQB57" s="18"/>
      <c r="WQC57" s="18"/>
      <c r="WQD57" s="18"/>
      <c r="WQE57" s="18"/>
      <c r="WQF57" s="18"/>
      <c r="WQG57" s="18"/>
      <c r="WQH57" s="18"/>
      <c r="WQI57" s="18"/>
      <c r="WQJ57" s="18"/>
      <c r="WQK57" s="18"/>
      <c r="WQL57" s="18"/>
      <c r="WQM57" s="18"/>
      <c r="WQN57" s="18"/>
      <c r="WQO57" s="18"/>
      <c r="WQP57" s="18"/>
      <c r="WQQ57" s="18"/>
      <c r="WQR57" s="18"/>
      <c r="WQS57" s="18"/>
      <c r="WQT57" s="18"/>
      <c r="WQU57" s="18"/>
      <c r="WQV57" s="18"/>
      <c r="WQW57" s="18"/>
      <c r="WQX57" s="18"/>
      <c r="WQY57" s="18"/>
      <c r="WQZ57" s="18"/>
      <c r="WRA57" s="18"/>
      <c r="WRB57" s="18"/>
      <c r="WRC57" s="18"/>
      <c r="WRD57" s="18"/>
      <c r="WRE57" s="18"/>
      <c r="WRF57" s="18"/>
      <c r="WRG57" s="18"/>
      <c r="WRH57" s="18"/>
      <c r="WRI57" s="18"/>
      <c r="WRJ57" s="18"/>
      <c r="WRK57" s="18"/>
      <c r="WRL57" s="18"/>
      <c r="WRM57" s="18"/>
      <c r="WRN57" s="18"/>
      <c r="WRO57" s="18"/>
      <c r="WRP57" s="18"/>
      <c r="WRQ57" s="18"/>
      <c r="WRR57" s="18"/>
      <c r="WRS57" s="18"/>
      <c r="WRT57" s="18"/>
      <c r="WRU57" s="18"/>
      <c r="WRV57" s="18"/>
      <c r="WRW57" s="18"/>
      <c r="WRX57" s="18"/>
      <c r="WRY57" s="18"/>
      <c r="WRZ57" s="18"/>
      <c r="WSA57" s="18"/>
      <c r="WSB57" s="18"/>
      <c r="WSC57" s="18"/>
      <c r="WSD57" s="18"/>
      <c r="WSE57" s="18"/>
      <c r="WSF57" s="18"/>
      <c r="WSG57" s="18"/>
      <c r="WSH57" s="18"/>
      <c r="WSI57" s="18"/>
      <c r="WSJ57" s="18"/>
      <c r="WSK57" s="18"/>
      <c r="WSL57" s="18"/>
      <c r="WSM57" s="18"/>
      <c r="WSN57" s="18"/>
      <c r="WSO57" s="18"/>
      <c r="WSP57" s="18"/>
      <c r="WSQ57" s="18"/>
      <c r="WSR57" s="18"/>
      <c r="WSS57" s="18"/>
      <c r="WST57" s="18"/>
      <c r="WSU57" s="18"/>
      <c r="WSV57" s="18"/>
      <c r="WSW57" s="18"/>
      <c r="WSX57" s="18"/>
      <c r="WSY57" s="18"/>
      <c r="WSZ57" s="18"/>
      <c r="WTA57" s="18"/>
      <c r="WTB57" s="18"/>
      <c r="WTC57" s="18"/>
      <c r="WTD57" s="18"/>
      <c r="WTE57" s="18"/>
      <c r="WTF57" s="18"/>
      <c r="WTG57" s="18"/>
      <c r="WTH57" s="18"/>
      <c r="WTI57" s="18"/>
      <c r="WTJ57" s="18"/>
      <c r="WTK57" s="18"/>
      <c r="WTL57" s="18"/>
      <c r="WTM57" s="18"/>
      <c r="WTN57" s="18"/>
      <c r="WTO57" s="18"/>
      <c r="WTP57" s="18"/>
      <c r="WTQ57" s="18"/>
      <c r="WTR57" s="18"/>
      <c r="WTS57" s="18"/>
      <c r="WTT57" s="18"/>
      <c r="WTU57" s="18"/>
      <c r="WTV57" s="18"/>
      <c r="WTW57" s="18"/>
      <c r="WTX57" s="18"/>
      <c r="WTY57" s="18"/>
      <c r="WTZ57" s="18"/>
      <c r="WUA57" s="18"/>
      <c r="WUB57" s="18"/>
      <c r="WUC57" s="18"/>
      <c r="WUD57" s="18"/>
      <c r="WUE57" s="18"/>
      <c r="WUF57" s="18"/>
      <c r="WUG57" s="18"/>
      <c r="WUH57" s="18"/>
      <c r="WUI57" s="18"/>
      <c r="WUJ57" s="18"/>
      <c r="WUK57" s="18"/>
      <c r="WUL57" s="18"/>
      <c r="WUM57" s="18"/>
      <c r="WUN57" s="18"/>
      <c r="WUO57" s="18"/>
      <c r="WUP57" s="18"/>
      <c r="WUQ57" s="18"/>
      <c r="WUR57" s="18"/>
      <c r="WUS57" s="18"/>
      <c r="WUT57" s="18"/>
      <c r="WUU57" s="18"/>
      <c r="WUV57" s="18"/>
      <c r="WUW57" s="18"/>
      <c r="WUX57" s="18"/>
      <c r="WUY57" s="18"/>
      <c r="WUZ57" s="18"/>
      <c r="WVA57" s="18"/>
      <c r="WVB57" s="18"/>
      <c r="WVC57" s="18"/>
      <c r="WVD57" s="18"/>
      <c r="WVE57" s="18"/>
      <c r="WVF57" s="18"/>
      <c r="WVG57" s="18"/>
      <c r="WVH57" s="18"/>
      <c r="WVI57" s="18"/>
      <c r="WVJ57" s="18"/>
      <c r="WVK57" s="18"/>
      <c r="WVL57" s="18"/>
      <c r="WVM57" s="18"/>
      <c r="WVN57" s="18"/>
      <c r="WVO57" s="18"/>
      <c r="WVP57" s="18"/>
      <c r="WVQ57" s="18"/>
      <c r="WVR57" s="18"/>
      <c r="WVS57" s="18"/>
      <c r="WVT57" s="18"/>
      <c r="WVU57" s="18"/>
      <c r="WVV57" s="18"/>
      <c r="WVW57" s="18"/>
      <c r="WVX57" s="18"/>
      <c r="WVY57" s="18"/>
      <c r="WVZ57" s="18"/>
      <c r="WWA57" s="18"/>
      <c r="WWB57" s="18"/>
      <c r="WWC57" s="18"/>
      <c r="WWD57" s="18"/>
      <c r="WWE57" s="18"/>
      <c r="WWF57" s="18"/>
      <c r="WWG57" s="18"/>
      <c r="WWH57" s="18"/>
      <c r="WWI57" s="18"/>
      <c r="WWJ57" s="18"/>
      <c r="WWK57" s="18"/>
      <c r="WWL57" s="18"/>
      <c r="WWM57" s="18"/>
      <c r="WWN57" s="18"/>
      <c r="WWO57" s="18"/>
      <c r="WWP57" s="18"/>
      <c r="WWQ57" s="18"/>
      <c r="WWR57" s="18"/>
      <c r="WWS57" s="18"/>
      <c r="WWT57" s="18"/>
      <c r="WWU57" s="18"/>
      <c r="WWV57" s="18"/>
      <c r="WWW57" s="18"/>
      <c r="WWX57" s="18"/>
      <c r="WWY57" s="18"/>
      <c r="WWZ57" s="18"/>
      <c r="WXA57" s="18"/>
      <c r="WXB57" s="18"/>
      <c r="WXC57" s="18"/>
      <c r="WXD57" s="18"/>
      <c r="WXE57" s="18"/>
      <c r="WXF57" s="18"/>
      <c r="WXG57" s="18"/>
      <c r="WXH57" s="18"/>
      <c r="WXI57" s="18"/>
      <c r="WXJ57" s="18"/>
      <c r="WXK57" s="18"/>
      <c r="WXL57" s="18"/>
      <c r="WXM57" s="18"/>
      <c r="WXN57" s="18"/>
      <c r="WXO57" s="18"/>
      <c r="WXP57" s="18"/>
      <c r="WXQ57" s="18"/>
      <c r="WXR57" s="18"/>
      <c r="WXS57" s="18"/>
      <c r="WXT57" s="18"/>
      <c r="WXU57" s="18"/>
      <c r="WXV57" s="18"/>
      <c r="WXW57" s="18"/>
      <c r="WXX57" s="18"/>
      <c r="WXY57" s="18"/>
      <c r="WXZ57" s="18"/>
      <c r="WYA57" s="18"/>
      <c r="WYB57" s="18"/>
      <c r="WYC57" s="18"/>
      <c r="WYD57" s="18"/>
      <c r="WYE57" s="18"/>
      <c r="WYF57" s="18"/>
      <c r="WYG57" s="18"/>
      <c r="WYH57" s="18"/>
      <c r="WYI57" s="18"/>
      <c r="WYJ57" s="18"/>
      <c r="WYK57" s="18"/>
      <c r="WYL57" s="18"/>
      <c r="WYM57" s="18"/>
      <c r="WYN57" s="18"/>
      <c r="WYO57" s="18"/>
      <c r="WYP57" s="18"/>
      <c r="WYQ57" s="18"/>
      <c r="WYR57" s="18"/>
      <c r="WYS57" s="18"/>
      <c r="WYT57" s="18"/>
      <c r="WYU57" s="18"/>
      <c r="WYV57" s="18"/>
      <c r="WYW57" s="18"/>
      <c r="WYX57" s="18"/>
      <c r="WYY57" s="18"/>
      <c r="WYZ57" s="18"/>
      <c r="WZA57" s="18"/>
      <c r="WZB57" s="18"/>
      <c r="WZC57" s="18"/>
      <c r="WZD57" s="18"/>
      <c r="WZE57" s="18"/>
      <c r="WZF57" s="18"/>
      <c r="WZG57" s="18"/>
      <c r="WZH57" s="18"/>
      <c r="WZI57" s="18"/>
      <c r="WZJ57" s="18"/>
      <c r="WZK57" s="18"/>
      <c r="WZL57" s="18"/>
      <c r="WZM57" s="18"/>
      <c r="WZN57" s="18"/>
      <c r="WZO57" s="18"/>
      <c r="WZP57" s="18"/>
      <c r="WZQ57" s="18"/>
      <c r="WZR57" s="18"/>
      <c r="WZS57" s="18"/>
      <c r="WZT57" s="18"/>
      <c r="WZU57" s="18"/>
      <c r="WZV57" s="18"/>
      <c r="WZW57" s="18"/>
      <c r="WZX57" s="18"/>
      <c r="WZY57" s="18"/>
      <c r="WZZ57" s="18"/>
      <c r="XAA57" s="18"/>
      <c r="XAB57" s="18"/>
      <c r="XAC57" s="18"/>
      <c r="XAD57" s="18"/>
      <c r="XAE57" s="18"/>
      <c r="XAF57" s="18"/>
      <c r="XAG57" s="18"/>
      <c r="XAH57" s="18"/>
      <c r="XAI57" s="18"/>
      <c r="XAJ57" s="18"/>
      <c r="XAK57" s="18"/>
      <c r="XAL57" s="18"/>
      <c r="XAM57" s="18"/>
      <c r="XAN57" s="18"/>
      <c r="XAO57" s="18"/>
      <c r="XAP57" s="18"/>
      <c r="XAQ57" s="18"/>
      <c r="XAR57" s="18"/>
      <c r="XAS57" s="18"/>
      <c r="XAT57" s="18"/>
      <c r="XAU57" s="18"/>
      <c r="XAV57" s="18"/>
      <c r="XAW57" s="18"/>
      <c r="XAX57" s="18"/>
      <c r="XAY57" s="18"/>
      <c r="XAZ57" s="18"/>
      <c r="XBA57" s="18"/>
      <c r="XBB57" s="18"/>
      <c r="XBC57" s="18"/>
      <c r="XBD57" s="18"/>
      <c r="XBE57" s="18"/>
      <c r="XBF57" s="18"/>
      <c r="XBG57" s="18"/>
      <c r="XBH57" s="18"/>
      <c r="XBI57" s="18"/>
      <c r="XBJ57" s="18"/>
      <c r="XBK57" s="18"/>
      <c r="XBL57" s="18"/>
      <c r="XBM57" s="18"/>
      <c r="XBN57" s="18"/>
      <c r="XBO57" s="18"/>
      <c r="XBP57" s="18"/>
      <c r="XBQ57" s="18"/>
      <c r="XBR57" s="18"/>
      <c r="XBS57" s="18"/>
      <c r="XBT57" s="18"/>
      <c r="XBU57" s="18"/>
      <c r="XBV57" s="18"/>
      <c r="XBW57" s="18"/>
      <c r="XBX57" s="18"/>
      <c r="XBY57" s="18"/>
      <c r="XBZ57" s="18"/>
      <c r="XCA57" s="18"/>
      <c r="XCB57" s="18"/>
      <c r="XCC57" s="18"/>
      <c r="XCD57" s="18"/>
      <c r="XCE57" s="18"/>
      <c r="XCF57" s="18"/>
      <c r="XCG57" s="18"/>
      <c r="XCH57" s="18"/>
      <c r="XCI57" s="18"/>
      <c r="XCJ57" s="18"/>
      <c r="XCK57" s="18"/>
      <c r="XCL57" s="18"/>
      <c r="XCM57" s="18"/>
      <c r="XCN57" s="18"/>
      <c r="XCO57" s="18"/>
      <c r="XCP57" s="18"/>
      <c r="XCQ57" s="18"/>
      <c r="XCR57" s="18"/>
      <c r="XCS57" s="18"/>
      <c r="XCT57" s="18"/>
      <c r="XCU57" s="18"/>
      <c r="XCV57" s="18"/>
      <c r="XCW57" s="18"/>
      <c r="XCX57" s="18"/>
      <c r="XCY57" s="18"/>
      <c r="XCZ57" s="18"/>
      <c r="XDA57" s="18"/>
      <c r="XDB57" s="18"/>
      <c r="XDC57" s="18"/>
      <c r="XDD57" s="18"/>
      <c r="XDE57" s="18"/>
      <c r="XDF57" s="18"/>
      <c r="XDG57" s="18"/>
      <c r="XDH57" s="18"/>
      <c r="XDI57" s="18"/>
      <c r="XDJ57" s="18"/>
      <c r="XDK57" s="18"/>
      <c r="XDL57" s="18"/>
      <c r="XDM57" s="18"/>
      <c r="XDN57" s="18"/>
      <c r="XDO57" s="18"/>
      <c r="XDP57" s="18"/>
      <c r="XDQ57" s="18"/>
      <c r="XDR57" s="18"/>
      <c r="XDS57" s="18"/>
      <c r="XDT57" s="18"/>
      <c r="XDU57" s="18"/>
      <c r="XDV57" s="18"/>
      <c r="XDW57" s="18"/>
      <c r="XDX57" s="18"/>
      <c r="XDY57" s="18"/>
      <c r="XDZ57" s="18"/>
      <c r="XEA57" s="18"/>
      <c r="XEB57" s="18"/>
      <c r="XEC57" s="18"/>
      <c r="XED57" s="18"/>
      <c r="XEE57" s="18"/>
      <c r="XEF57" s="18"/>
      <c r="XEG57" s="18"/>
      <c r="XEH57" s="18"/>
      <c r="XEI57" s="18"/>
      <c r="XEJ57" s="18"/>
      <c r="XEK57" s="18"/>
      <c r="XEL57" s="18"/>
      <c r="XEM57" s="18"/>
      <c r="XEN57" s="18"/>
      <c r="XEO57" s="18"/>
      <c r="XEP57" s="18"/>
      <c r="XEQ57" s="18"/>
      <c r="XER57" s="18"/>
      <c r="XES57" s="18"/>
      <c r="XET57" s="18"/>
      <c r="XEU57" s="18"/>
      <c r="XEV57" s="18"/>
      <c r="XEW57" s="18"/>
      <c r="XEX57" s="18"/>
      <c r="XEY57" s="18"/>
      <c r="XEZ57" s="18"/>
      <c r="XFA57" s="18"/>
      <c r="XFB57" s="18"/>
      <c r="XFC57" s="18"/>
    </row>
    <row r="58" spans="1:16383" hidden="1">
      <c r="A58" s="28" t="s">
        <v>82</v>
      </c>
      <c r="B58" s="28" t="s">
        <v>83</v>
      </c>
      <c r="C58" s="28" t="s">
        <v>0</v>
      </c>
      <c r="D58" s="77" t="s">
        <v>14</v>
      </c>
      <c r="E58" s="28" t="s">
        <v>84</v>
      </c>
      <c r="F58" s="28" t="s">
        <v>2</v>
      </c>
      <c r="G58" s="28">
        <v>2347612</v>
      </c>
      <c r="H58" s="77" t="s">
        <v>117</v>
      </c>
      <c r="I58" s="77" t="s">
        <v>118</v>
      </c>
      <c r="J58" s="18" t="s">
        <v>87</v>
      </c>
      <c r="K58" s="18"/>
      <c r="L58" s="18"/>
      <c r="M58" s="18" t="s">
        <v>88</v>
      </c>
      <c r="N58" s="18"/>
      <c r="O58" s="18" t="s">
        <v>89</v>
      </c>
      <c r="P58" s="18" t="s">
        <v>90</v>
      </c>
      <c r="Q58" s="76" t="s">
        <v>91</v>
      </c>
      <c r="R58" s="256" t="s">
        <v>18</v>
      </c>
      <c r="S58" s="169" t="s">
        <v>92</v>
      </c>
      <c r="T58" s="18">
        <v>15</v>
      </c>
      <c r="U58" s="135">
        <v>46136</v>
      </c>
      <c r="V58" s="135">
        <v>46139</v>
      </c>
      <c r="W58" s="135">
        <v>46147</v>
      </c>
      <c r="X58" s="135">
        <v>46148</v>
      </c>
      <c r="Y58" s="135">
        <v>46174</v>
      </c>
      <c r="Z58" s="135"/>
      <c r="AA58" s="135"/>
      <c r="AB58" s="135"/>
      <c r="AC58" s="135"/>
      <c r="AD58" s="135">
        <v>46175</v>
      </c>
      <c r="AE58" s="135">
        <v>46188</v>
      </c>
      <c r="AF58" s="135">
        <v>46189</v>
      </c>
      <c r="AG58" s="135">
        <v>46244</v>
      </c>
      <c r="AH58" s="135">
        <v>46245</v>
      </c>
      <c r="AI58" s="18" t="s">
        <v>119</v>
      </c>
      <c r="AJ58" s="18" t="s">
        <v>119</v>
      </c>
      <c r="AK58" s="18" t="s">
        <v>3</v>
      </c>
      <c r="AL58" s="18">
        <v>1</v>
      </c>
      <c r="AM58" s="77" t="s">
        <v>120</v>
      </c>
      <c r="AN58" s="77" t="s">
        <v>120</v>
      </c>
      <c r="AO58" s="77" t="s">
        <v>120</v>
      </c>
      <c r="AP58" s="77" t="s">
        <v>121</v>
      </c>
      <c r="AQ58" s="77" t="s">
        <v>121</v>
      </c>
      <c r="AR58" s="77" t="s">
        <v>122</v>
      </c>
      <c r="AS58" s="18" t="s">
        <v>99</v>
      </c>
      <c r="AT58" s="77" t="s">
        <v>123</v>
      </c>
      <c r="AU58" s="18" t="s">
        <v>22</v>
      </c>
      <c r="AV58" s="4" t="s">
        <v>124</v>
      </c>
      <c r="AW58" s="18"/>
      <c r="AX58" s="18"/>
      <c r="AY58" s="18"/>
      <c r="AZ58" s="18"/>
      <c r="BA58" s="18"/>
      <c r="BB58" s="18"/>
      <c r="BC58" s="18"/>
      <c r="BD58" s="18"/>
      <c r="BE58" s="18"/>
      <c r="BF58" s="18"/>
      <c r="BG58" s="18"/>
      <c r="BH58" s="18"/>
      <c r="BI58" s="18"/>
      <c r="BJ58" s="7" t="s">
        <v>102</v>
      </c>
      <c r="BK58" s="7" t="s">
        <v>102</v>
      </c>
      <c r="BL58" s="10" t="s">
        <v>125</v>
      </c>
      <c r="BM58" s="29" t="s">
        <v>103</v>
      </c>
      <c r="BN58" s="30">
        <v>1</v>
      </c>
      <c r="BO58" s="30">
        <v>2</v>
      </c>
      <c r="BP58" s="30">
        <v>3</v>
      </c>
      <c r="BQ58" s="30">
        <v>4</v>
      </c>
      <c r="BR58" s="31" t="s">
        <v>104</v>
      </c>
      <c r="BS58" s="31" t="s">
        <v>104</v>
      </c>
      <c r="BT58" s="32" t="s">
        <v>105</v>
      </c>
      <c r="BU58" s="32" t="s">
        <v>105</v>
      </c>
      <c r="BV58" s="32" t="s">
        <v>105</v>
      </c>
      <c r="BW58" s="32" t="s">
        <v>105</v>
      </c>
      <c r="BX58" s="32" t="s">
        <v>105</v>
      </c>
      <c r="BY58" s="32" t="s">
        <v>105</v>
      </c>
      <c r="BZ58" s="32" t="s">
        <v>105</v>
      </c>
      <c r="CA58" s="32" t="s">
        <v>105</v>
      </c>
      <c r="CB58" s="33" t="s">
        <v>106</v>
      </c>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c r="HU58" s="18"/>
      <c r="HV58" s="18"/>
      <c r="HW58" s="18"/>
      <c r="HX58" s="18"/>
      <c r="HY58" s="18"/>
      <c r="HZ58" s="18"/>
      <c r="IA58" s="18"/>
      <c r="IB58" s="18"/>
      <c r="IC58" s="18"/>
      <c r="ID58" s="18"/>
      <c r="IE58" s="18"/>
      <c r="IF58" s="18"/>
      <c r="IG58" s="18"/>
      <c r="IH58" s="18"/>
      <c r="II58" s="18"/>
      <c r="IJ58" s="18"/>
      <c r="IK58" s="18"/>
      <c r="IL58" s="18"/>
      <c r="IM58" s="18"/>
      <c r="IN58" s="18"/>
      <c r="IO58" s="18"/>
      <c r="IP58" s="18"/>
      <c r="IQ58" s="18"/>
      <c r="IR58" s="18"/>
      <c r="IS58" s="18"/>
      <c r="IT58" s="18"/>
      <c r="IU58" s="18"/>
      <c r="IV58" s="18"/>
      <c r="IW58" s="18"/>
      <c r="IX58" s="18"/>
      <c r="IY58" s="18"/>
      <c r="IZ58" s="18"/>
      <c r="JA58" s="18"/>
      <c r="JB58" s="18"/>
      <c r="JC58" s="18"/>
      <c r="JD58" s="18"/>
      <c r="JE58" s="18"/>
      <c r="JF58" s="18"/>
      <c r="JG58" s="18"/>
      <c r="JH58" s="18"/>
      <c r="JI58" s="18"/>
      <c r="JJ58" s="18"/>
      <c r="JK58" s="18"/>
      <c r="JL58" s="18"/>
      <c r="JM58" s="18"/>
      <c r="JN58" s="18"/>
      <c r="JO58" s="18"/>
      <c r="JP58" s="18"/>
      <c r="JQ58" s="18"/>
      <c r="JR58" s="18"/>
      <c r="JS58" s="18"/>
      <c r="JT58" s="18"/>
      <c r="JU58" s="18"/>
      <c r="JV58" s="18"/>
      <c r="JW58" s="18"/>
      <c r="JX58" s="18"/>
      <c r="JY58" s="18"/>
      <c r="JZ58" s="18"/>
      <c r="KA58" s="18"/>
      <c r="KB58" s="18"/>
      <c r="KC58" s="18"/>
      <c r="KD58" s="18"/>
      <c r="KE58" s="18"/>
      <c r="KF58" s="18"/>
      <c r="KG58" s="18"/>
      <c r="KH58" s="18"/>
      <c r="KI58" s="18"/>
      <c r="KJ58" s="18"/>
      <c r="KK58" s="18"/>
      <c r="KL58" s="18"/>
      <c r="KM58" s="18"/>
      <c r="KN58" s="18"/>
      <c r="KO58" s="18"/>
      <c r="KP58" s="18"/>
      <c r="KQ58" s="18"/>
      <c r="KR58" s="18"/>
      <c r="KS58" s="18"/>
      <c r="KT58" s="18"/>
      <c r="KU58" s="18"/>
      <c r="KV58" s="18"/>
      <c r="KW58" s="18"/>
      <c r="KX58" s="18"/>
      <c r="KY58" s="18"/>
      <c r="KZ58" s="18"/>
      <c r="LA58" s="18"/>
      <c r="LB58" s="18"/>
      <c r="LC58" s="18"/>
      <c r="LD58" s="18"/>
      <c r="LE58" s="18"/>
      <c r="LF58" s="18"/>
      <c r="LG58" s="18"/>
      <c r="LH58" s="18"/>
      <c r="LI58" s="18"/>
      <c r="LJ58" s="18"/>
      <c r="LK58" s="18"/>
      <c r="LL58" s="18"/>
      <c r="LM58" s="18"/>
      <c r="LN58" s="18"/>
      <c r="LO58" s="18"/>
      <c r="LP58" s="18"/>
      <c r="LQ58" s="18"/>
      <c r="LR58" s="18"/>
      <c r="LS58" s="18"/>
      <c r="LT58" s="18"/>
      <c r="LU58" s="18"/>
      <c r="LV58" s="18"/>
      <c r="LW58" s="18"/>
      <c r="LX58" s="18"/>
      <c r="LY58" s="18"/>
      <c r="LZ58" s="18"/>
      <c r="MA58" s="18"/>
      <c r="MB58" s="18"/>
      <c r="MC58" s="18"/>
      <c r="MD58" s="18"/>
      <c r="ME58" s="18"/>
      <c r="MF58" s="18"/>
      <c r="MG58" s="18"/>
      <c r="MH58" s="18"/>
      <c r="MI58" s="18"/>
      <c r="MJ58" s="18"/>
      <c r="MK58" s="18"/>
      <c r="ML58" s="18"/>
      <c r="MM58" s="18"/>
      <c r="MN58" s="18"/>
      <c r="MO58" s="18"/>
      <c r="MP58" s="18"/>
      <c r="MQ58" s="18"/>
      <c r="MR58" s="18"/>
      <c r="MS58" s="18"/>
      <c r="MT58" s="18"/>
      <c r="MU58" s="18"/>
      <c r="MV58" s="18"/>
      <c r="MW58" s="18"/>
      <c r="MX58" s="18"/>
      <c r="MY58" s="18"/>
      <c r="MZ58" s="18"/>
      <c r="NA58" s="18"/>
      <c r="NB58" s="18"/>
      <c r="NC58" s="18"/>
      <c r="ND58" s="18"/>
      <c r="NE58" s="18"/>
      <c r="NF58" s="18"/>
      <c r="NG58" s="18"/>
      <c r="NH58" s="18"/>
      <c r="NI58" s="18"/>
      <c r="NJ58" s="18"/>
      <c r="NK58" s="18"/>
      <c r="NL58" s="18"/>
      <c r="NM58" s="18"/>
      <c r="NN58" s="18"/>
      <c r="NO58" s="18"/>
      <c r="NP58" s="18"/>
      <c r="NQ58" s="18"/>
      <c r="NR58" s="18"/>
      <c r="NS58" s="18"/>
      <c r="NT58" s="18"/>
      <c r="NU58" s="18"/>
      <c r="NV58" s="18"/>
      <c r="NW58" s="18"/>
      <c r="NX58" s="18"/>
      <c r="NY58" s="18"/>
      <c r="NZ58" s="18"/>
      <c r="OA58" s="18"/>
      <c r="OB58" s="18"/>
      <c r="OC58" s="18"/>
      <c r="OD58" s="18"/>
      <c r="OE58" s="18"/>
      <c r="OF58" s="18"/>
      <c r="OG58" s="18"/>
      <c r="OH58" s="18"/>
      <c r="OI58" s="18"/>
      <c r="OJ58" s="18"/>
      <c r="OK58" s="18"/>
      <c r="OL58" s="18"/>
      <c r="OM58" s="18"/>
      <c r="ON58" s="18"/>
      <c r="OO58" s="18"/>
      <c r="OP58" s="18"/>
      <c r="OQ58" s="18"/>
      <c r="OR58" s="18"/>
      <c r="OS58" s="18"/>
      <c r="OT58" s="18"/>
      <c r="OU58" s="18"/>
      <c r="OV58" s="18"/>
      <c r="OW58" s="18"/>
      <c r="OX58" s="18"/>
      <c r="OY58" s="18"/>
      <c r="OZ58" s="18"/>
      <c r="PA58" s="18"/>
      <c r="PB58" s="18"/>
      <c r="PC58" s="18"/>
      <c r="PD58" s="18"/>
      <c r="PE58" s="18"/>
      <c r="PF58" s="18"/>
      <c r="PG58" s="18"/>
      <c r="PH58" s="18"/>
      <c r="PI58" s="18"/>
      <c r="PJ58" s="18"/>
      <c r="PK58" s="18"/>
      <c r="PL58" s="18"/>
      <c r="PM58" s="18"/>
      <c r="PN58" s="18"/>
      <c r="PO58" s="18"/>
      <c r="PP58" s="18"/>
      <c r="PQ58" s="18"/>
      <c r="PR58" s="18"/>
      <c r="PS58" s="18"/>
      <c r="PT58" s="18"/>
      <c r="PU58" s="18"/>
      <c r="PV58" s="18"/>
      <c r="PW58" s="18"/>
      <c r="PX58" s="18"/>
      <c r="PY58" s="18"/>
      <c r="PZ58" s="18"/>
      <c r="QA58" s="18"/>
      <c r="QB58" s="18"/>
      <c r="QC58" s="18"/>
      <c r="QD58" s="18"/>
      <c r="QE58" s="18"/>
      <c r="QF58" s="18"/>
      <c r="QG58" s="18"/>
      <c r="QH58" s="18"/>
      <c r="QI58" s="18"/>
      <c r="QJ58" s="18"/>
      <c r="QK58" s="18"/>
      <c r="QL58" s="18"/>
      <c r="QM58" s="18"/>
      <c r="QN58" s="18"/>
      <c r="QO58" s="18"/>
      <c r="QP58" s="18"/>
      <c r="QQ58" s="18"/>
      <c r="QR58" s="18"/>
      <c r="QS58" s="18"/>
      <c r="QT58" s="18"/>
      <c r="QU58" s="18"/>
      <c r="QV58" s="18"/>
      <c r="QW58" s="18"/>
      <c r="QX58" s="18"/>
      <c r="QY58" s="18"/>
      <c r="QZ58" s="18"/>
      <c r="RA58" s="18"/>
      <c r="RB58" s="18"/>
      <c r="RC58" s="18"/>
      <c r="RD58" s="18"/>
      <c r="RE58" s="18"/>
      <c r="RF58" s="18"/>
      <c r="RG58" s="18"/>
      <c r="RH58" s="18"/>
      <c r="RI58" s="18"/>
      <c r="RJ58" s="18"/>
      <c r="RK58" s="18"/>
      <c r="RL58" s="18"/>
      <c r="RM58" s="18"/>
      <c r="RN58" s="18"/>
      <c r="RO58" s="18"/>
      <c r="RP58" s="18"/>
      <c r="RQ58" s="18"/>
      <c r="RR58" s="18"/>
      <c r="RS58" s="18"/>
      <c r="RT58" s="18"/>
      <c r="RU58" s="18"/>
      <c r="RV58" s="18"/>
      <c r="RW58" s="18"/>
      <c r="RX58" s="18"/>
      <c r="RY58" s="18"/>
      <c r="RZ58" s="18"/>
      <c r="SA58" s="18"/>
      <c r="SB58" s="18"/>
      <c r="SC58" s="18"/>
      <c r="SD58" s="18"/>
      <c r="SE58" s="18"/>
      <c r="SF58" s="18"/>
      <c r="SG58" s="18"/>
      <c r="SH58" s="18"/>
      <c r="SI58" s="18"/>
      <c r="SJ58" s="18"/>
      <c r="SK58" s="18"/>
      <c r="SL58" s="18"/>
      <c r="SM58" s="18"/>
      <c r="SN58" s="18"/>
      <c r="SO58" s="18"/>
      <c r="SP58" s="18"/>
      <c r="SQ58" s="18"/>
      <c r="SR58" s="18"/>
      <c r="SS58" s="18"/>
      <c r="ST58" s="18"/>
      <c r="SU58" s="18"/>
      <c r="SV58" s="18"/>
      <c r="SW58" s="18"/>
      <c r="SX58" s="18"/>
      <c r="SY58" s="18"/>
      <c r="SZ58" s="18"/>
      <c r="TA58" s="18"/>
      <c r="TB58" s="18"/>
      <c r="TC58" s="18"/>
      <c r="TD58" s="18"/>
      <c r="TE58" s="18"/>
      <c r="TF58" s="18"/>
      <c r="TG58" s="18"/>
      <c r="TH58" s="18"/>
      <c r="TI58" s="18"/>
      <c r="TJ58" s="18"/>
      <c r="TK58" s="18"/>
      <c r="TL58" s="18"/>
      <c r="TM58" s="18"/>
      <c r="TN58" s="18"/>
      <c r="TO58" s="18"/>
      <c r="TP58" s="18"/>
      <c r="TQ58" s="18"/>
      <c r="TR58" s="18"/>
      <c r="TS58" s="18"/>
      <c r="TT58" s="18"/>
      <c r="TU58" s="18"/>
      <c r="TV58" s="18"/>
      <c r="TW58" s="18"/>
      <c r="TX58" s="18"/>
      <c r="TY58" s="18"/>
      <c r="TZ58" s="18"/>
      <c r="UA58" s="18"/>
      <c r="UB58" s="18"/>
      <c r="UC58" s="18"/>
      <c r="UD58" s="18"/>
      <c r="UE58" s="18"/>
      <c r="UF58" s="18"/>
      <c r="UG58" s="18"/>
      <c r="UH58" s="18"/>
      <c r="UI58" s="18"/>
      <c r="UJ58" s="18"/>
      <c r="UK58" s="18"/>
      <c r="UL58" s="18"/>
      <c r="UM58" s="18"/>
      <c r="UN58" s="18"/>
      <c r="UO58" s="18"/>
      <c r="UP58" s="18"/>
      <c r="UQ58" s="18"/>
      <c r="UR58" s="18"/>
      <c r="US58" s="18"/>
      <c r="UT58" s="18"/>
      <c r="UU58" s="18"/>
      <c r="UV58" s="18"/>
      <c r="UW58" s="18"/>
      <c r="UX58" s="18"/>
      <c r="UY58" s="18"/>
      <c r="UZ58" s="18"/>
      <c r="VA58" s="18"/>
      <c r="VB58" s="18"/>
      <c r="VC58" s="18"/>
      <c r="VD58" s="18"/>
      <c r="VE58" s="18"/>
      <c r="VF58" s="18"/>
      <c r="VG58" s="18"/>
      <c r="VH58" s="18"/>
      <c r="VI58" s="18"/>
      <c r="VJ58" s="18"/>
      <c r="VK58" s="18"/>
      <c r="VL58" s="18"/>
      <c r="VM58" s="18"/>
      <c r="VN58" s="18"/>
      <c r="VO58" s="18"/>
      <c r="VP58" s="18"/>
      <c r="VQ58" s="18"/>
      <c r="VR58" s="18"/>
      <c r="VS58" s="18"/>
      <c r="VT58" s="18"/>
      <c r="VU58" s="18"/>
      <c r="VV58" s="18"/>
      <c r="VW58" s="18"/>
      <c r="VX58" s="18"/>
      <c r="VY58" s="18"/>
      <c r="VZ58" s="18"/>
      <c r="WA58" s="18"/>
      <c r="WB58" s="18"/>
      <c r="WC58" s="18"/>
      <c r="WD58" s="18"/>
      <c r="WE58" s="18"/>
      <c r="WF58" s="18"/>
      <c r="WG58" s="18"/>
      <c r="WH58" s="18"/>
      <c r="WI58" s="18"/>
      <c r="WJ58" s="18"/>
      <c r="WK58" s="18"/>
      <c r="WL58" s="18"/>
      <c r="WM58" s="18"/>
      <c r="WN58" s="18"/>
      <c r="WO58" s="18"/>
      <c r="WP58" s="18"/>
      <c r="WQ58" s="18"/>
      <c r="WR58" s="18"/>
      <c r="WS58" s="18"/>
      <c r="WT58" s="18"/>
      <c r="WU58" s="18"/>
      <c r="WV58" s="18"/>
      <c r="WW58" s="18"/>
      <c r="WX58" s="18"/>
      <c r="WY58" s="18"/>
      <c r="WZ58" s="18"/>
      <c r="XA58" s="18"/>
      <c r="XB58" s="18"/>
      <c r="XC58" s="18"/>
      <c r="XD58" s="18"/>
      <c r="XE58" s="18"/>
      <c r="XF58" s="18"/>
      <c r="XG58" s="18"/>
      <c r="XH58" s="18"/>
      <c r="XI58" s="18"/>
      <c r="XJ58" s="18"/>
      <c r="XK58" s="18"/>
      <c r="XL58" s="18"/>
      <c r="XM58" s="18"/>
      <c r="XN58" s="18"/>
      <c r="XO58" s="18"/>
      <c r="XP58" s="18"/>
      <c r="XQ58" s="18"/>
      <c r="XR58" s="18"/>
      <c r="XS58" s="18"/>
      <c r="XT58" s="18"/>
      <c r="XU58" s="18"/>
      <c r="XV58" s="18"/>
      <c r="XW58" s="18"/>
      <c r="XX58" s="18"/>
      <c r="XY58" s="18"/>
      <c r="XZ58" s="18"/>
      <c r="YA58" s="18"/>
      <c r="YB58" s="18"/>
      <c r="YC58" s="18"/>
      <c r="YD58" s="18"/>
      <c r="YE58" s="18"/>
      <c r="YF58" s="18"/>
      <c r="YG58" s="18"/>
      <c r="YH58" s="18"/>
      <c r="YI58" s="18"/>
      <c r="YJ58" s="18"/>
      <c r="YK58" s="18"/>
      <c r="YL58" s="18"/>
      <c r="YM58" s="18"/>
      <c r="YN58" s="18"/>
      <c r="YO58" s="18"/>
      <c r="YP58" s="18"/>
      <c r="YQ58" s="18"/>
      <c r="YR58" s="18"/>
      <c r="YS58" s="18"/>
      <c r="YT58" s="18"/>
      <c r="YU58" s="18"/>
      <c r="YV58" s="18"/>
      <c r="YW58" s="18"/>
      <c r="YX58" s="18"/>
      <c r="YY58" s="18"/>
      <c r="YZ58" s="18"/>
      <c r="ZA58" s="18"/>
      <c r="ZB58" s="18"/>
      <c r="ZC58" s="18"/>
      <c r="ZD58" s="18"/>
      <c r="ZE58" s="18"/>
      <c r="ZF58" s="18"/>
      <c r="ZG58" s="18"/>
      <c r="ZH58" s="18"/>
      <c r="ZI58" s="18"/>
      <c r="ZJ58" s="18"/>
      <c r="ZK58" s="18"/>
      <c r="ZL58" s="18"/>
      <c r="ZM58" s="18"/>
      <c r="ZN58" s="18"/>
      <c r="ZO58" s="18"/>
      <c r="ZP58" s="18"/>
      <c r="ZQ58" s="18"/>
      <c r="ZR58" s="18"/>
      <c r="ZS58" s="18"/>
      <c r="ZT58" s="18"/>
      <c r="ZU58" s="18"/>
      <c r="ZV58" s="18"/>
      <c r="ZW58" s="18"/>
      <c r="ZX58" s="18"/>
      <c r="ZY58" s="18"/>
      <c r="ZZ58" s="18"/>
      <c r="AAA58" s="18"/>
      <c r="AAB58" s="18"/>
      <c r="AAC58" s="18"/>
      <c r="AAD58" s="18"/>
      <c r="AAE58" s="18"/>
      <c r="AAF58" s="18"/>
      <c r="AAG58" s="18"/>
      <c r="AAH58" s="18"/>
      <c r="AAI58" s="18"/>
      <c r="AAJ58" s="18"/>
      <c r="AAK58" s="18"/>
      <c r="AAL58" s="18"/>
      <c r="AAM58" s="18"/>
      <c r="AAN58" s="18"/>
      <c r="AAO58" s="18"/>
      <c r="AAP58" s="18"/>
      <c r="AAQ58" s="18"/>
      <c r="AAR58" s="18"/>
      <c r="AAS58" s="18"/>
      <c r="AAT58" s="18"/>
      <c r="AAU58" s="18"/>
      <c r="AAV58" s="18"/>
      <c r="AAW58" s="18"/>
      <c r="AAX58" s="18"/>
      <c r="AAY58" s="18"/>
      <c r="AAZ58" s="18"/>
      <c r="ABA58" s="18"/>
      <c r="ABB58" s="18"/>
      <c r="ABC58" s="18"/>
      <c r="ABD58" s="18"/>
      <c r="ABE58" s="18"/>
      <c r="ABF58" s="18"/>
      <c r="ABG58" s="18"/>
      <c r="ABH58" s="18"/>
      <c r="ABI58" s="18"/>
      <c r="ABJ58" s="18"/>
      <c r="ABK58" s="18"/>
      <c r="ABL58" s="18"/>
      <c r="ABM58" s="18"/>
      <c r="ABN58" s="18"/>
      <c r="ABO58" s="18"/>
      <c r="ABP58" s="18"/>
      <c r="ABQ58" s="18"/>
      <c r="ABR58" s="18"/>
      <c r="ABS58" s="18"/>
      <c r="ABT58" s="18"/>
      <c r="ABU58" s="18"/>
      <c r="ABV58" s="18"/>
      <c r="ABW58" s="18"/>
      <c r="ABX58" s="18"/>
      <c r="ABY58" s="18"/>
      <c r="ABZ58" s="18"/>
      <c r="ACA58" s="18"/>
      <c r="ACB58" s="18"/>
      <c r="ACC58" s="18"/>
      <c r="ACD58" s="18"/>
      <c r="ACE58" s="18"/>
      <c r="ACF58" s="18"/>
      <c r="ACG58" s="18"/>
      <c r="ACH58" s="18"/>
      <c r="ACI58" s="18"/>
      <c r="ACJ58" s="18"/>
      <c r="ACK58" s="18"/>
      <c r="ACL58" s="18"/>
      <c r="ACM58" s="18"/>
      <c r="ACN58" s="18"/>
      <c r="ACO58" s="18"/>
      <c r="ACP58" s="18"/>
      <c r="ACQ58" s="18"/>
      <c r="ACR58" s="18"/>
      <c r="ACS58" s="18"/>
      <c r="ACT58" s="18"/>
      <c r="ACU58" s="18"/>
      <c r="ACV58" s="18"/>
      <c r="ACW58" s="18"/>
      <c r="ACX58" s="18"/>
      <c r="ACY58" s="18"/>
      <c r="ACZ58" s="18"/>
      <c r="ADA58" s="18"/>
      <c r="ADB58" s="18"/>
      <c r="ADC58" s="18"/>
      <c r="ADD58" s="18"/>
      <c r="ADE58" s="18"/>
      <c r="ADF58" s="18"/>
      <c r="ADG58" s="18"/>
      <c r="ADH58" s="18"/>
      <c r="ADI58" s="18"/>
      <c r="ADJ58" s="18"/>
      <c r="ADK58" s="18"/>
      <c r="ADL58" s="18"/>
      <c r="ADM58" s="18"/>
      <c r="ADN58" s="18"/>
      <c r="ADO58" s="18"/>
      <c r="ADP58" s="18"/>
      <c r="ADQ58" s="18"/>
      <c r="ADR58" s="18"/>
      <c r="ADS58" s="18"/>
      <c r="ADT58" s="18"/>
      <c r="ADU58" s="18"/>
      <c r="ADV58" s="18"/>
      <c r="ADW58" s="18"/>
      <c r="ADX58" s="18"/>
      <c r="ADY58" s="18"/>
      <c r="ADZ58" s="18"/>
      <c r="AEA58" s="18"/>
      <c r="AEB58" s="18"/>
      <c r="AEC58" s="18"/>
      <c r="AED58" s="18"/>
      <c r="AEE58" s="18"/>
      <c r="AEF58" s="18"/>
      <c r="AEG58" s="18"/>
      <c r="AEH58" s="18"/>
      <c r="AEI58" s="18"/>
      <c r="AEJ58" s="18"/>
      <c r="AEK58" s="18"/>
      <c r="AEL58" s="18"/>
      <c r="AEM58" s="18"/>
      <c r="AEN58" s="18"/>
      <c r="AEO58" s="18"/>
      <c r="AEP58" s="18"/>
      <c r="AEQ58" s="18"/>
      <c r="AER58" s="18"/>
      <c r="AES58" s="18"/>
      <c r="AET58" s="18"/>
      <c r="AEU58" s="18"/>
      <c r="AEV58" s="18"/>
      <c r="AEW58" s="18"/>
      <c r="AEX58" s="18"/>
      <c r="AEY58" s="18"/>
      <c r="AEZ58" s="18"/>
      <c r="AFA58" s="18"/>
      <c r="AFB58" s="18"/>
      <c r="AFC58" s="18"/>
      <c r="AFD58" s="18"/>
      <c r="AFE58" s="18"/>
      <c r="AFF58" s="18"/>
      <c r="AFG58" s="18"/>
      <c r="AFH58" s="18"/>
      <c r="AFI58" s="18"/>
      <c r="AFJ58" s="18"/>
      <c r="AFK58" s="18"/>
      <c r="AFL58" s="18"/>
      <c r="AFM58" s="18"/>
      <c r="AFN58" s="18"/>
      <c r="AFO58" s="18"/>
      <c r="AFP58" s="18"/>
      <c r="AFQ58" s="18"/>
      <c r="AFR58" s="18"/>
      <c r="AFS58" s="18"/>
      <c r="AFT58" s="18"/>
      <c r="AFU58" s="18"/>
      <c r="AFV58" s="18"/>
      <c r="AFW58" s="18"/>
      <c r="AFX58" s="18"/>
      <c r="AFY58" s="18"/>
      <c r="AFZ58" s="18"/>
      <c r="AGA58" s="18"/>
      <c r="AGB58" s="18"/>
      <c r="AGC58" s="18"/>
      <c r="AGD58" s="18"/>
      <c r="AGE58" s="18"/>
      <c r="AGF58" s="18"/>
      <c r="AGG58" s="18"/>
      <c r="AGH58" s="18"/>
      <c r="AGI58" s="18"/>
      <c r="AGJ58" s="18"/>
      <c r="AGK58" s="18"/>
      <c r="AGL58" s="18"/>
      <c r="AGM58" s="18"/>
      <c r="AGN58" s="18"/>
      <c r="AGO58" s="18"/>
      <c r="AGP58" s="18"/>
      <c r="AGQ58" s="18"/>
      <c r="AGR58" s="18"/>
      <c r="AGS58" s="18"/>
      <c r="AGT58" s="18"/>
      <c r="AGU58" s="18"/>
      <c r="AGV58" s="18"/>
      <c r="AGW58" s="18"/>
      <c r="AGX58" s="18"/>
      <c r="AGY58" s="18"/>
      <c r="AGZ58" s="18"/>
      <c r="AHA58" s="18"/>
      <c r="AHB58" s="18"/>
      <c r="AHC58" s="18"/>
      <c r="AHD58" s="18"/>
      <c r="AHE58" s="18"/>
      <c r="AHF58" s="18"/>
      <c r="AHG58" s="18"/>
      <c r="AHH58" s="18"/>
      <c r="AHI58" s="18"/>
      <c r="AHJ58" s="18"/>
      <c r="AHK58" s="18"/>
      <c r="AHL58" s="18"/>
      <c r="AHM58" s="18"/>
      <c r="AHN58" s="18"/>
      <c r="AHO58" s="18"/>
      <c r="AHP58" s="18"/>
      <c r="AHQ58" s="18"/>
      <c r="AHR58" s="18"/>
      <c r="AHS58" s="18"/>
      <c r="AHT58" s="18"/>
      <c r="AHU58" s="18"/>
      <c r="AHV58" s="18"/>
      <c r="AHW58" s="18"/>
      <c r="AHX58" s="18"/>
      <c r="AHY58" s="18"/>
      <c r="AHZ58" s="18"/>
      <c r="AIA58" s="18"/>
      <c r="AIB58" s="18"/>
      <c r="AIC58" s="18"/>
      <c r="AID58" s="18"/>
      <c r="AIE58" s="18"/>
      <c r="AIF58" s="18"/>
      <c r="AIG58" s="18"/>
      <c r="AIH58" s="18"/>
      <c r="AII58" s="18"/>
      <c r="AIJ58" s="18"/>
      <c r="AIK58" s="18"/>
      <c r="AIL58" s="18"/>
      <c r="AIM58" s="18"/>
      <c r="AIN58" s="18"/>
      <c r="AIO58" s="18"/>
      <c r="AIP58" s="18"/>
      <c r="AIQ58" s="18"/>
      <c r="AIR58" s="18"/>
      <c r="AIS58" s="18"/>
      <c r="AIT58" s="18"/>
      <c r="AIU58" s="18"/>
      <c r="AIV58" s="18"/>
      <c r="AIW58" s="18"/>
      <c r="AIX58" s="18"/>
      <c r="AIY58" s="18"/>
      <c r="AIZ58" s="18"/>
      <c r="AJA58" s="18"/>
      <c r="AJB58" s="18"/>
      <c r="AJC58" s="18"/>
      <c r="AJD58" s="18"/>
      <c r="AJE58" s="18"/>
      <c r="AJF58" s="18"/>
      <c r="AJG58" s="18"/>
      <c r="AJH58" s="18"/>
      <c r="AJI58" s="18"/>
      <c r="AJJ58" s="18"/>
      <c r="AJK58" s="18"/>
      <c r="AJL58" s="18"/>
      <c r="AJM58" s="18"/>
      <c r="AJN58" s="18"/>
      <c r="AJO58" s="18"/>
      <c r="AJP58" s="18"/>
      <c r="AJQ58" s="18"/>
      <c r="AJR58" s="18"/>
      <c r="AJS58" s="18"/>
      <c r="AJT58" s="18"/>
      <c r="AJU58" s="18"/>
      <c r="AJV58" s="18"/>
      <c r="AJW58" s="18"/>
      <c r="AJX58" s="18"/>
      <c r="AJY58" s="18"/>
      <c r="AJZ58" s="18"/>
      <c r="AKA58" s="18"/>
      <c r="AKB58" s="18"/>
      <c r="AKC58" s="18"/>
      <c r="AKD58" s="18"/>
      <c r="AKE58" s="18"/>
      <c r="AKF58" s="18"/>
      <c r="AKG58" s="18"/>
      <c r="AKH58" s="18"/>
      <c r="AKI58" s="18"/>
      <c r="AKJ58" s="18"/>
      <c r="AKK58" s="18"/>
      <c r="AKL58" s="18"/>
      <c r="AKM58" s="18"/>
      <c r="AKN58" s="18"/>
      <c r="AKO58" s="18"/>
      <c r="AKP58" s="18"/>
      <c r="AKQ58" s="18"/>
      <c r="AKR58" s="18"/>
      <c r="AKS58" s="18"/>
      <c r="AKT58" s="18"/>
      <c r="AKU58" s="18"/>
      <c r="AKV58" s="18"/>
      <c r="AKW58" s="18"/>
      <c r="AKX58" s="18"/>
      <c r="AKY58" s="18"/>
      <c r="AKZ58" s="18"/>
      <c r="ALA58" s="18"/>
      <c r="ALB58" s="18"/>
      <c r="ALC58" s="18"/>
      <c r="ALD58" s="18"/>
      <c r="ALE58" s="18"/>
      <c r="ALF58" s="18"/>
      <c r="ALG58" s="18"/>
      <c r="ALH58" s="18"/>
      <c r="ALI58" s="18"/>
      <c r="ALJ58" s="18"/>
      <c r="ALK58" s="18"/>
      <c r="ALL58" s="18"/>
      <c r="ALM58" s="18"/>
      <c r="ALN58" s="18"/>
      <c r="ALO58" s="18"/>
      <c r="ALP58" s="18"/>
      <c r="ALQ58" s="18"/>
      <c r="ALR58" s="18"/>
      <c r="ALS58" s="18"/>
      <c r="ALT58" s="18"/>
      <c r="ALU58" s="18"/>
      <c r="ALV58" s="18"/>
      <c r="ALW58" s="18"/>
      <c r="ALX58" s="18"/>
      <c r="ALY58" s="18"/>
      <c r="ALZ58" s="18"/>
      <c r="AMA58" s="18"/>
      <c r="AMB58" s="18"/>
      <c r="AMC58" s="18"/>
      <c r="AMD58" s="18"/>
      <c r="AME58" s="18"/>
      <c r="AMF58" s="18"/>
      <c r="AMG58" s="18"/>
      <c r="AMH58" s="18"/>
      <c r="AMI58" s="18"/>
      <c r="AMJ58" s="18"/>
      <c r="AMK58" s="18"/>
      <c r="AML58" s="18"/>
      <c r="AMM58" s="18"/>
      <c r="AMN58" s="18"/>
      <c r="AMO58" s="18"/>
      <c r="AMP58" s="18"/>
      <c r="AMQ58" s="18"/>
      <c r="AMR58" s="18"/>
      <c r="AMS58" s="18"/>
      <c r="AMT58" s="18"/>
      <c r="AMU58" s="18"/>
      <c r="AMV58" s="18"/>
      <c r="AMW58" s="18"/>
      <c r="AMX58" s="18"/>
      <c r="AMY58" s="18"/>
      <c r="AMZ58" s="18"/>
      <c r="ANA58" s="18"/>
      <c r="ANB58" s="18"/>
      <c r="ANC58" s="18"/>
      <c r="AND58" s="18"/>
      <c r="ANE58" s="18"/>
      <c r="ANF58" s="18"/>
      <c r="ANG58" s="18"/>
      <c r="ANH58" s="18"/>
      <c r="ANI58" s="18"/>
      <c r="ANJ58" s="18"/>
      <c r="ANK58" s="18"/>
      <c r="ANL58" s="18"/>
      <c r="ANM58" s="18"/>
      <c r="ANN58" s="18"/>
      <c r="ANO58" s="18"/>
      <c r="ANP58" s="18"/>
      <c r="ANQ58" s="18"/>
      <c r="ANR58" s="18"/>
      <c r="ANS58" s="18"/>
      <c r="ANT58" s="18"/>
      <c r="ANU58" s="18"/>
      <c r="ANV58" s="18"/>
      <c r="ANW58" s="18"/>
      <c r="ANX58" s="18"/>
      <c r="ANY58" s="18"/>
      <c r="ANZ58" s="18"/>
      <c r="AOA58" s="18"/>
      <c r="AOB58" s="18"/>
      <c r="AOC58" s="18"/>
      <c r="AOD58" s="18"/>
      <c r="AOE58" s="18"/>
      <c r="AOF58" s="18"/>
      <c r="AOG58" s="18"/>
      <c r="AOH58" s="18"/>
      <c r="AOI58" s="18"/>
      <c r="AOJ58" s="18"/>
      <c r="AOK58" s="18"/>
      <c r="AOL58" s="18"/>
      <c r="AOM58" s="18"/>
      <c r="AON58" s="18"/>
      <c r="AOO58" s="18"/>
      <c r="AOP58" s="18"/>
      <c r="AOQ58" s="18"/>
      <c r="AOR58" s="18"/>
      <c r="AOS58" s="18"/>
      <c r="AOT58" s="18"/>
      <c r="AOU58" s="18"/>
      <c r="AOV58" s="18"/>
      <c r="AOW58" s="18"/>
      <c r="AOX58" s="18"/>
      <c r="AOY58" s="18"/>
      <c r="AOZ58" s="18"/>
      <c r="APA58" s="18"/>
      <c r="APB58" s="18"/>
      <c r="APC58" s="18"/>
      <c r="APD58" s="18"/>
      <c r="APE58" s="18"/>
      <c r="APF58" s="18"/>
      <c r="APG58" s="18"/>
      <c r="APH58" s="18"/>
      <c r="API58" s="18"/>
      <c r="APJ58" s="18"/>
      <c r="APK58" s="18"/>
      <c r="APL58" s="18"/>
      <c r="APM58" s="18"/>
      <c r="APN58" s="18"/>
      <c r="APO58" s="18"/>
      <c r="APP58" s="18"/>
      <c r="APQ58" s="18"/>
      <c r="APR58" s="18"/>
      <c r="APS58" s="18"/>
      <c r="APT58" s="18"/>
      <c r="APU58" s="18"/>
      <c r="APV58" s="18"/>
      <c r="APW58" s="18"/>
      <c r="APX58" s="18"/>
      <c r="APY58" s="18"/>
      <c r="APZ58" s="18"/>
      <c r="AQA58" s="18"/>
      <c r="AQB58" s="18"/>
      <c r="AQC58" s="18"/>
      <c r="AQD58" s="18"/>
      <c r="AQE58" s="18"/>
      <c r="AQF58" s="18"/>
      <c r="AQG58" s="18"/>
      <c r="AQH58" s="18"/>
      <c r="AQI58" s="18"/>
      <c r="AQJ58" s="18"/>
      <c r="AQK58" s="18"/>
      <c r="AQL58" s="18"/>
      <c r="AQM58" s="18"/>
      <c r="AQN58" s="18"/>
      <c r="AQO58" s="18"/>
      <c r="AQP58" s="18"/>
      <c r="AQQ58" s="18"/>
      <c r="AQR58" s="18"/>
      <c r="AQS58" s="18"/>
      <c r="AQT58" s="18"/>
      <c r="AQU58" s="18"/>
      <c r="AQV58" s="18"/>
      <c r="AQW58" s="18"/>
      <c r="AQX58" s="18"/>
      <c r="AQY58" s="18"/>
      <c r="AQZ58" s="18"/>
      <c r="ARA58" s="18"/>
      <c r="ARB58" s="18"/>
      <c r="ARC58" s="18"/>
      <c r="ARD58" s="18"/>
      <c r="ARE58" s="18"/>
      <c r="ARF58" s="18"/>
      <c r="ARG58" s="18"/>
      <c r="ARH58" s="18"/>
      <c r="ARI58" s="18"/>
      <c r="ARJ58" s="18"/>
      <c r="ARK58" s="18"/>
      <c r="ARL58" s="18"/>
      <c r="ARM58" s="18"/>
      <c r="ARN58" s="18"/>
      <c r="ARO58" s="18"/>
      <c r="ARP58" s="18"/>
      <c r="ARQ58" s="18"/>
      <c r="ARR58" s="18"/>
      <c r="ARS58" s="18"/>
      <c r="ART58" s="18"/>
      <c r="ARU58" s="18"/>
      <c r="ARV58" s="18"/>
      <c r="ARW58" s="18"/>
      <c r="ARX58" s="18"/>
      <c r="ARY58" s="18"/>
      <c r="ARZ58" s="18"/>
      <c r="ASA58" s="18"/>
      <c r="ASB58" s="18"/>
      <c r="ASC58" s="18"/>
      <c r="ASD58" s="18"/>
      <c r="ASE58" s="18"/>
      <c r="ASF58" s="18"/>
      <c r="ASG58" s="18"/>
      <c r="ASH58" s="18"/>
      <c r="ASI58" s="18"/>
      <c r="ASJ58" s="18"/>
      <c r="ASK58" s="18"/>
      <c r="ASL58" s="18"/>
      <c r="ASM58" s="18"/>
      <c r="ASN58" s="18"/>
      <c r="ASO58" s="18"/>
      <c r="ASP58" s="18"/>
      <c r="ASQ58" s="18"/>
      <c r="ASR58" s="18"/>
      <c r="ASS58" s="18"/>
      <c r="AST58" s="18"/>
      <c r="ASU58" s="18"/>
      <c r="ASV58" s="18"/>
      <c r="ASW58" s="18"/>
      <c r="ASX58" s="18"/>
      <c r="ASY58" s="18"/>
      <c r="ASZ58" s="18"/>
      <c r="ATA58" s="18"/>
      <c r="ATB58" s="18"/>
      <c r="ATC58" s="18"/>
      <c r="ATD58" s="18"/>
      <c r="ATE58" s="18"/>
      <c r="ATF58" s="18"/>
      <c r="ATG58" s="18"/>
      <c r="ATH58" s="18"/>
      <c r="ATI58" s="18"/>
      <c r="ATJ58" s="18"/>
      <c r="ATK58" s="18"/>
      <c r="ATL58" s="18"/>
      <c r="ATM58" s="18"/>
      <c r="ATN58" s="18"/>
      <c r="ATO58" s="18"/>
      <c r="ATP58" s="18"/>
      <c r="ATQ58" s="18"/>
      <c r="ATR58" s="18"/>
      <c r="ATS58" s="18"/>
      <c r="ATT58" s="18"/>
      <c r="ATU58" s="18"/>
      <c r="ATV58" s="18"/>
      <c r="ATW58" s="18"/>
      <c r="ATX58" s="18"/>
      <c r="ATY58" s="18"/>
      <c r="ATZ58" s="18"/>
      <c r="AUA58" s="18"/>
      <c r="AUB58" s="18"/>
      <c r="AUC58" s="18"/>
      <c r="AUD58" s="18"/>
      <c r="AUE58" s="18"/>
      <c r="AUF58" s="18"/>
      <c r="AUG58" s="18"/>
      <c r="AUH58" s="18"/>
      <c r="AUI58" s="18"/>
      <c r="AUJ58" s="18"/>
      <c r="AUK58" s="18"/>
      <c r="AUL58" s="18"/>
      <c r="AUM58" s="18"/>
      <c r="AUN58" s="18"/>
      <c r="AUO58" s="18"/>
      <c r="AUP58" s="18"/>
      <c r="AUQ58" s="18"/>
      <c r="AUR58" s="18"/>
      <c r="AUS58" s="18"/>
      <c r="AUT58" s="18"/>
      <c r="AUU58" s="18"/>
      <c r="AUV58" s="18"/>
      <c r="AUW58" s="18"/>
      <c r="AUX58" s="18"/>
      <c r="AUY58" s="18"/>
      <c r="AUZ58" s="18"/>
      <c r="AVA58" s="18"/>
      <c r="AVB58" s="18"/>
      <c r="AVC58" s="18"/>
      <c r="AVD58" s="18"/>
      <c r="AVE58" s="18"/>
      <c r="AVF58" s="18"/>
      <c r="AVG58" s="18"/>
      <c r="AVH58" s="18"/>
      <c r="AVI58" s="18"/>
      <c r="AVJ58" s="18"/>
      <c r="AVK58" s="18"/>
      <c r="AVL58" s="18"/>
      <c r="AVM58" s="18"/>
      <c r="AVN58" s="18"/>
      <c r="AVO58" s="18"/>
      <c r="AVP58" s="18"/>
      <c r="AVQ58" s="18"/>
      <c r="AVR58" s="18"/>
      <c r="AVS58" s="18"/>
      <c r="AVT58" s="18"/>
      <c r="AVU58" s="18"/>
      <c r="AVV58" s="18"/>
      <c r="AVW58" s="18"/>
      <c r="AVX58" s="18"/>
      <c r="AVY58" s="18"/>
      <c r="AVZ58" s="18"/>
      <c r="AWA58" s="18"/>
      <c r="AWB58" s="18"/>
      <c r="AWC58" s="18"/>
      <c r="AWD58" s="18"/>
      <c r="AWE58" s="18"/>
      <c r="AWF58" s="18"/>
      <c r="AWG58" s="18"/>
      <c r="AWH58" s="18"/>
      <c r="AWI58" s="18"/>
      <c r="AWJ58" s="18"/>
      <c r="AWK58" s="18"/>
      <c r="AWL58" s="18"/>
      <c r="AWM58" s="18"/>
      <c r="AWN58" s="18"/>
      <c r="AWO58" s="18"/>
      <c r="AWP58" s="18"/>
      <c r="AWQ58" s="18"/>
      <c r="AWR58" s="18"/>
      <c r="AWS58" s="18"/>
      <c r="AWT58" s="18"/>
      <c r="AWU58" s="18"/>
      <c r="AWV58" s="18"/>
      <c r="AWW58" s="18"/>
      <c r="AWX58" s="18"/>
      <c r="AWY58" s="18"/>
      <c r="AWZ58" s="18"/>
      <c r="AXA58" s="18"/>
      <c r="AXB58" s="18"/>
      <c r="AXC58" s="18"/>
      <c r="AXD58" s="18"/>
      <c r="AXE58" s="18"/>
      <c r="AXF58" s="18"/>
      <c r="AXG58" s="18"/>
      <c r="AXH58" s="18"/>
      <c r="AXI58" s="18"/>
      <c r="AXJ58" s="18"/>
      <c r="AXK58" s="18"/>
      <c r="AXL58" s="18"/>
      <c r="AXM58" s="18"/>
      <c r="AXN58" s="18"/>
      <c r="AXO58" s="18"/>
      <c r="AXP58" s="18"/>
      <c r="AXQ58" s="18"/>
      <c r="AXR58" s="18"/>
      <c r="AXS58" s="18"/>
      <c r="AXT58" s="18"/>
      <c r="AXU58" s="18"/>
      <c r="AXV58" s="18"/>
      <c r="AXW58" s="18"/>
      <c r="AXX58" s="18"/>
      <c r="AXY58" s="18"/>
      <c r="AXZ58" s="18"/>
      <c r="AYA58" s="18"/>
      <c r="AYB58" s="18"/>
      <c r="AYC58" s="18"/>
      <c r="AYD58" s="18"/>
      <c r="AYE58" s="18"/>
      <c r="AYF58" s="18"/>
      <c r="AYG58" s="18"/>
      <c r="AYH58" s="18"/>
      <c r="AYI58" s="18"/>
      <c r="AYJ58" s="18"/>
      <c r="AYK58" s="18"/>
      <c r="AYL58" s="18"/>
      <c r="AYM58" s="18"/>
      <c r="AYN58" s="18"/>
      <c r="AYO58" s="18"/>
      <c r="AYP58" s="18"/>
      <c r="AYQ58" s="18"/>
      <c r="AYR58" s="18"/>
      <c r="AYS58" s="18"/>
      <c r="AYT58" s="18"/>
      <c r="AYU58" s="18"/>
      <c r="AYV58" s="18"/>
      <c r="AYW58" s="18"/>
      <c r="AYX58" s="18"/>
      <c r="AYY58" s="18"/>
      <c r="AYZ58" s="18"/>
      <c r="AZA58" s="18"/>
      <c r="AZB58" s="18"/>
      <c r="AZC58" s="18"/>
      <c r="AZD58" s="18"/>
      <c r="AZE58" s="18"/>
      <c r="AZF58" s="18"/>
      <c r="AZG58" s="18"/>
      <c r="AZH58" s="18"/>
      <c r="AZI58" s="18"/>
      <c r="AZJ58" s="18"/>
      <c r="AZK58" s="18"/>
      <c r="AZL58" s="18"/>
      <c r="AZM58" s="18"/>
      <c r="AZN58" s="18"/>
      <c r="AZO58" s="18"/>
      <c r="AZP58" s="18"/>
      <c r="AZQ58" s="18"/>
      <c r="AZR58" s="18"/>
      <c r="AZS58" s="18"/>
      <c r="AZT58" s="18"/>
      <c r="AZU58" s="18"/>
      <c r="AZV58" s="18"/>
      <c r="AZW58" s="18"/>
      <c r="AZX58" s="18"/>
      <c r="AZY58" s="18"/>
      <c r="AZZ58" s="18"/>
      <c r="BAA58" s="18"/>
      <c r="BAB58" s="18"/>
      <c r="BAC58" s="18"/>
      <c r="BAD58" s="18"/>
      <c r="BAE58" s="18"/>
      <c r="BAF58" s="18"/>
      <c r="BAG58" s="18"/>
      <c r="BAH58" s="18"/>
      <c r="BAI58" s="18"/>
      <c r="BAJ58" s="18"/>
      <c r="BAK58" s="18"/>
      <c r="BAL58" s="18"/>
      <c r="BAM58" s="18"/>
      <c r="BAN58" s="18"/>
      <c r="BAO58" s="18"/>
      <c r="BAP58" s="18"/>
      <c r="BAQ58" s="18"/>
      <c r="BAR58" s="18"/>
      <c r="BAS58" s="18"/>
      <c r="BAT58" s="18"/>
      <c r="BAU58" s="18"/>
      <c r="BAV58" s="18"/>
      <c r="BAW58" s="18"/>
      <c r="BAX58" s="18"/>
      <c r="BAY58" s="18"/>
      <c r="BAZ58" s="18"/>
      <c r="BBA58" s="18"/>
      <c r="BBB58" s="18"/>
      <c r="BBC58" s="18"/>
      <c r="BBD58" s="18"/>
      <c r="BBE58" s="18"/>
      <c r="BBF58" s="18"/>
      <c r="BBG58" s="18"/>
      <c r="BBH58" s="18"/>
      <c r="BBI58" s="18"/>
      <c r="BBJ58" s="18"/>
      <c r="BBK58" s="18"/>
      <c r="BBL58" s="18"/>
      <c r="BBM58" s="18"/>
      <c r="BBN58" s="18"/>
      <c r="BBO58" s="18"/>
      <c r="BBP58" s="18"/>
      <c r="BBQ58" s="18"/>
      <c r="BBR58" s="18"/>
      <c r="BBS58" s="18"/>
      <c r="BBT58" s="18"/>
      <c r="BBU58" s="18"/>
      <c r="BBV58" s="18"/>
      <c r="BBW58" s="18"/>
      <c r="BBX58" s="18"/>
      <c r="BBY58" s="18"/>
      <c r="BBZ58" s="18"/>
      <c r="BCA58" s="18"/>
      <c r="BCB58" s="18"/>
      <c r="BCC58" s="18"/>
      <c r="BCD58" s="18"/>
      <c r="BCE58" s="18"/>
      <c r="BCF58" s="18"/>
      <c r="BCG58" s="18"/>
      <c r="BCH58" s="18"/>
      <c r="BCI58" s="18"/>
      <c r="BCJ58" s="18"/>
      <c r="BCK58" s="18"/>
      <c r="BCL58" s="18"/>
      <c r="BCM58" s="18"/>
      <c r="BCN58" s="18"/>
      <c r="BCO58" s="18"/>
      <c r="BCP58" s="18"/>
      <c r="BCQ58" s="18"/>
      <c r="BCR58" s="18"/>
      <c r="BCS58" s="18"/>
      <c r="BCT58" s="18"/>
      <c r="BCU58" s="18"/>
      <c r="BCV58" s="18"/>
      <c r="BCW58" s="18"/>
      <c r="BCX58" s="18"/>
      <c r="BCY58" s="18"/>
      <c r="BCZ58" s="18"/>
      <c r="BDA58" s="18"/>
      <c r="BDB58" s="18"/>
      <c r="BDC58" s="18"/>
      <c r="BDD58" s="18"/>
      <c r="BDE58" s="18"/>
      <c r="BDF58" s="18"/>
      <c r="BDG58" s="18"/>
      <c r="BDH58" s="18"/>
      <c r="BDI58" s="18"/>
      <c r="BDJ58" s="18"/>
      <c r="BDK58" s="18"/>
      <c r="BDL58" s="18"/>
      <c r="BDM58" s="18"/>
      <c r="BDN58" s="18"/>
      <c r="BDO58" s="18"/>
      <c r="BDP58" s="18"/>
      <c r="BDQ58" s="18"/>
      <c r="BDR58" s="18"/>
      <c r="BDS58" s="18"/>
      <c r="BDT58" s="18"/>
      <c r="BDU58" s="18"/>
      <c r="BDV58" s="18"/>
      <c r="BDW58" s="18"/>
      <c r="BDX58" s="18"/>
      <c r="BDY58" s="18"/>
      <c r="BDZ58" s="18"/>
      <c r="BEA58" s="18"/>
      <c r="BEB58" s="18"/>
      <c r="BEC58" s="18"/>
      <c r="BED58" s="18"/>
      <c r="BEE58" s="18"/>
      <c r="BEF58" s="18"/>
      <c r="BEG58" s="18"/>
      <c r="BEH58" s="18"/>
      <c r="BEI58" s="18"/>
      <c r="BEJ58" s="18"/>
      <c r="BEK58" s="18"/>
      <c r="BEL58" s="18"/>
      <c r="BEM58" s="18"/>
      <c r="BEN58" s="18"/>
      <c r="BEO58" s="18"/>
      <c r="BEP58" s="18"/>
      <c r="BEQ58" s="18"/>
      <c r="BER58" s="18"/>
      <c r="BES58" s="18"/>
      <c r="BET58" s="18"/>
      <c r="BEU58" s="18"/>
      <c r="BEV58" s="18"/>
      <c r="BEW58" s="18"/>
      <c r="BEX58" s="18"/>
      <c r="BEY58" s="18"/>
      <c r="BEZ58" s="18"/>
      <c r="BFA58" s="18"/>
      <c r="BFB58" s="18"/>
      <c r="BFC58" s="18"/>
      <c r="BFD58" s="18"/>
      <c r="BFE58" s="18"/>
      <c r="BFF58" s="18"/>
      <c r="BFG58" s="18"/>
      <c r="BFH58" s="18"/>
      <c r="BFI58" s="18"/>
      <c r="BFJ58" s="18"/>
      <c r="BFK58" s="18"/>
      <c r="BFL58" s="18"/>
      <c r="BFM58" s="18"/>
      <c r="BFN58" s="18"/>
      <c r="BFO58" s="18"/>
      <c r="BFP58" s="18"/>
      <c r="BFQ58" s="18"/>
      <c r="BFR58" s="18"/>
      <c r="BFS58" s="18"/>
      <c r="BFT58" s="18"/>
      <c r="BFU58" s="18"/>
      <c r="BFV58" s="18"/>
      <c r="BFW58" s="18"/>
      <c r="BFX58" s="18"/>
      <c r="BFY58" s="18"/>
      <c r="BFZ58" s="18"/>
      <c r="BGA58" s="18"/>
      <c r="BGB58" s="18"/>
      <c r="BGC58" s="18"/>
      <c r="BGD58" s="18"/>
      <c r="BGE58" s="18"/>
      <c r="BGF58" s="18"/>
      <c r="BGG58" s="18"/>
      <c r="BGH58" s="18"/>
      <c r="BGI58" s="18"/>
      <c r="BGJ58" s="18"/>
      <c r="BGK58" s="18"/>
      <c r="BGL58" s="18"/>
      <c r="BGM58" s="18"/>
      <c r="BGN58" s="18"/>
      <c r="BGO58" s="18"/>
      <c r="BGP58" s="18"/>
      <c r="BGQ58" s="18"/>
      <c r="BGR58" s="18"/>
      <c r="BGS58" s="18"/>
      <c r="BGT58" s="18"/>
      <c r="BGU58" s="18"/>
      <c r="BGV58" s="18"/>
      <c r="BGW58" s="18"/>
      <c r="BGX58" s="18"/>
      <c r="BGY58" s="18"/>
      <c r="BGZ58" s="18"/>
      <c r="BHA58" s="18"/>
      <c r="BHB58" s="18"/>
      <c r="BHC58" s="18"/>
      <c r="BHD58" s="18"/>
      <c r="BHE58" s="18"/>
      <c r="BHF58" s="18"/>
      <c r="BHG58" s="18"/>
      <c r="BHH58" s="18"/>
      <c r="BHI58" s="18"/>
      <c r="BHJ58" s="18"/>
      <c r="BHK58" s="18"/>
      <c r="BHL58" s="18"/>
      <c r="BHM58" s="18"/>
      <c r="BHN58" s="18"/>
      <c r="BHO58" s="18"/>
      <c r="BHP58" s="18"/>
      <c r="BHQ58" s="18"/>
      <c r="BHR58" s="18"/>
      <c r="BHS58" s="18"/>
      <c r="BHT58" s="18"/>
      <c r="BHU58" s="18"/>
      <c r="BHV58" s="18"/>
      <c r="BHW58" s="18"/>
      <c r="BHX58" s="18"/>
      <c r="BHY58" s="18"/>
      <c r="BHZ58" s="18"/>
      <c r="BIA58" s="18"/>
      <c r="BIB58" s="18"/>
      <c r="BIC58" s="18"/>
      <c r="BID58" s="18"/>
      <c r="BIE58" s="18"/>
      <c r="BIF58" s="18"/>
      <c r="BIG58" s="18"/>
      <c r="BIH58" s="18"/>
      <c r="BII58" s="18"/>
      <c r="BIJ58" s="18"/>
      <c r="BIK58" s="18"/>
      <c r="BIL58" s="18"/>
      <c r="BIM58" s="18"/>
      <c r="BIN58" s="18"/>
      <c r="BIO58" s="18"/>
      <c r="BIP58" s="18"/>
      <c r="BIQ58" s="18"/>
      <c r="BIR58" s="18"/>
      <c r="BIS58" s="18"/>
      <c r="BIT58" s="18"/>
      <c r="BIU58" s="18"/>
      <c r="BIV58" s="18"/>
      <c r="BIW58" s="18"/>
      <c r="BIX58" s="18"/>
      <c r="BIY58" s="18"/>
      <c r="BIZ58" s="18"/>
      <c r="BJA58" s="18"/>
      <c r="BJB58" s="18"/>
      <c r="BJC58" s="18"/>
      <c r="BJD58" s="18"/>
      <c r="BJE58" s="18"/>
      <c r="BJF58" s="18"/>
      <c r="BJG58" s="18"/>
      <c r="BJH58" s="18"/>
      <c r="BJI58" s="18"/>
      <c r="BJJ58" s="18"/>
      <c r="BJK58" s="18"/>
      <c r="BJL58" s="18"/>
      <c r="BJM58" s="18"/>
      <c r="BJN58" s="18"/>
      <c r="BJO58" s="18"/>
      <c r="BJP58" s="18"/>
      <c r="BJQ58" s="18"/>
      <c r="BJR58" s="18"/>
      <c r="BJS58" s="18"/>
      <c r="BJT58" s="18"/>
      <c r="BJU58" s="18"/>
      <c r="BJV58" s="18"/>
      <c r="BJW58" s="18"/>
      <c r="BJX58" s="18"/>
      <c r="BJY58" s="18"/>
      <c r="BJZ58" s="18"/>
      <c r="BKA58" s="18"/>
      <c r="BKB58" s="18"/>
      <c r="BKC58" s="18"/>
      <c r="BKD58" s="18"/>
      <c r="BKE58" s="18"/>
      <c r="BKF58" s="18"/>
      <c r="BKG58" s="18"/>
      <c r="BKH58" s="18"/>
      <c r="BKI58" s="18"/>
      <c r="BKJ58" s="18"/>
      <c r="BKK58" s="18"/>
      <c r="BKL58" s="18"/>
      <c r="BKM58" s="18"/>
      <c r="BKN58" s="18"/>
      <c r="BKO58" s="18"/>
      <c r="BKP58" s="18"/>
      <c r="BKQ58" s="18"/>
      <c r="BKR58" s="18"/>
      <c r="BKS58" s="18"/>
      <c r="BKT58" s="18"/>
      <c r="BKU58" s="18"/>
      <c r="BKV58" s="18"/>
      <c r="BKW58" s="18"/>
      <c r="BKX58" s="18"/>
      <c r="BKY58" s="18"/>
      <c r="BKZ58" s="18"/>
      <c r="BLA58" s="18"/>
      <c r="BLB58" s="18"/>
      <c r="BLC58" s="18"/>
      <c r="BLD58" s="18"/>
      <c r="BLE58" s="18"/>
      <c r="BLF58" s="18"/>
      <c r="BLG58" s="18"/>
      <c r="BLH58" s="18"/>
      <c r="BLI58" s="18"/>
      <c r="BLJ58" s="18"/>
      <c r="BLK58" s="18"/>
      <c r="BLL58" s="18"/>
      <c r="BLM58" s="18"/>
      <c r="BLN58" s="18"/>
      <c r="BLO58" s="18"/>
      <c r="BLP58" s="18"/>
      <c r="BLQ58" s="18"/>
      <c r="BLR58" s="18"/>
      <c r="BLS58" s="18"/>
      <c r="BLT58" s="18"/>
      <c r="BLU58" s="18"/>
      <c r="BLV58" s="18"/>
      <c r="BLW58" s="18"/>
      <c r="BLX58" s="18"/>
      <c r="BLY58" s="18"/>
      <c r="BLZ58" s="18"/>
      <c r="BMA58" s="18"/>
      <c r="BMB58" s="18"/>
      <c r="BMC58" s="18"/>
      <c r="BMD58" s="18"/>
      <c r="BME58" s="18"/>
      <c r="BMF58" s="18"/>
      <c r="BMG58" s="18"/>
      <c r="BMH58" s="18"/>
      <c r="BMI58" s="18"/>
      <c r="BMJ58" s="18"/>
      <c r="BMK58" s="18"/>
      <c r="BML58" s="18"/>
      <c r="BMM58" s="18"/>
      <c r="BMN58" s="18"/>
      <c r="BMO58" s="18"/>
      <c r="BMP58" s="18"/>
      <c r="BMQ58" s="18"/>
      <c r="BMR58" s="18"/>
      <c r="BMS58" s="18"/>
      <c r="BMT58" s="18"/>
      <c r="BMU58" s="18"/>
      <c r="BMV58" s="18"/>
      <c r="BMW58" s="18"/>
      <c r="BMX58" s="18"/>
      <c r="BMY58" s="18"/>
      <c r="BMZ58" s="18"/>
      <c r="BNA58" s="18"/>
      <c r="BNB58" s="18"/>
      <c r="BNC58" s="18"/>
      <c r="BND58" s="18"/>
      <c r="BNE58" s="18"/>
      <c r="BNF58" s="18"/>
      <c r="BNG58" s="18"/>
      <c r="BNH58" s="18"/>
      <c r="BNI58" s="18"/>
      <c r="BNJ58" s="18"/>
      <c r="BNK58" s="18"/>
      <c r="BNL58" s="18"/>
      <c r="BNM58" s="18"/>
      <c r="BNN58" s="18"/>
      <c r="BNO58" s="18"/>
      <c r="BNP58" s="18"/>
      <c r="BNQ58" s="18"/>
      <c r="BNR58" s="18"/>
      <c r="BNS58" s="18"/>
      <c r="BNT58" s="18"/>
      <c r="BNU58" s="18"/>
      <c r="BNV58" s="18"/>
      <c r="BNW58" s="18"/>
      <c r="BNX58" s="18"/>
      <c r="BNY58" s="18"/>
      <c r="BNZ58" s="18"/>
      <c r="BOA58" s="18"/>
      <c r="BOB58" s="18"/>
      <c r="BOC58" s="18"/>
      <c r="BOD58" s="18"/>
      <c r="BOE58" s="18"/>
      <c r="BOF58" s="18"/>
      <c r="BOG58" s="18"/>
      <c r="BOH58" s="18"/>
      <c r="BOI58" s="18"/>
      <c r="BOJ58" s="18"/>
      <c r="BOK58" s="18"/>
      <c r="BOL58" s="18"/>
      <c r="BOM58" s="18"/>
      <c r="BON58" s="18"/>
      <c r="BOO58" s="18"/>
      <c r="BOP58" s="18"/>
      <c r="BOQ58" s="18"/>
      <c r="BOR58" s="18"/>
      <c r="BOS58" s="18"/>
      <c r="BOT58" s="18"/>
      <c r="BOU58" s="18"/>
      <c r="BOV58" s="18"/>
      <c r="BOW58" s="18"/>
      <c r="BOX58" s="18"/>
      <c r="BOY58" s="18"/>
      <c r="BOZ58" s="18"/>
      <c r="BPA58" s="18"/>
      <c r="BPB58" s="18"/>
      <c r="BPC58" s="18"/>
      <c r="BPD58" s="18"/>
      <c r="BPE58" s="18"/>
      <c r="BPF58" s="18"/>
      <c r="BPG58" s="18"/>
      <c r="BPH58" s="18"/>
      <c r="BPI58" s="18"/>
      <c r="BPJ58" s="18"/>
      <c r="BPK58" s="18"/>
      <c r="BPL58" s="18"/>
      <c r="BPM58" s="18"/>
      <c r="BPN58" s="18"/>
      <c r="BPO58" s="18"/>
      <c r="BPP58" s="18"/>
      <c r="BPQ58" s="18"/>
      <c r="BPR58" s="18"/>
      <c r="BPS58" s="18"/>
      <c r="BPT58" s="18"/>
      <c r="BPU58" s="18"/>
      <c r="BPV58" s="18"/>
      <c r="BPW58" s="18"/>
      <c r="BPX58" s="18"/>
      <c r="BPY58" s="18"/>
      <c r="BPZ58" s="18"/>
      <c r="BQA58" s="18"/>
      <c r="BQB58" s="18"/>
      <c r="BQC58" s="18"/>
      <c r="BQD58" s="18"/>
      <c r="BQE58" s="18"/>
      <c r="BQF58" s="18"/>
      <c r="BQG58" s="18"/>
      <c r="BQH58" s="18"/>
      <c r="BQI58" s="18"/>
      <c r="BQJ58" s="18"/>
      <c r="BQK58" s="18"/>
      <c r="BQL58" s="18"/>
      <c r="BQM58" s="18"/>
      <c r="BQN58" s="18"/>
      <c r="BQO58" s="18"/>
      <c r="BQP58" s="18"/>
      <c r="BQQ58" s="18"/>
      <c r="BQR58" s="18"/>
      <c r="BQS58" s="18"/>
      <c r="BQT58" s="18"/>
      <c r="BQU58" s="18"/>
      <c r="BQV58" s="18"/>
      <c r="BQW58" s="18"/>
      <c r="BQX58" s="18"/>
      <c r="BQY58" s="18"/>
      <c r="BQZ58" s="18"/>
      <c r="BRA58" s="18"/>
      <c r="BRB58" s="18"/>
      <c r="BRC58" s="18"/>
      <c r="BRD58" s="18"/>
      <c r="BRE58" s="18"/>
      <c r="BRF58" s="18"/>
      <c r="BRG58" s="18"/>
      <c r="BRH58" s="18"/>
      <c r="BRI58" s="18"/>
      <c r="BRJ58" s="18"/>
      <c r="BRK58" s="18"/>
      <c r="BRL58" s="18"/>
      <c r="BRM58" s="18"/>
      <c r="BRN58" s="18"/>
      <c r="BRO58" s="18"/>
      <c r="BRP58" s="18"/>
      <c r="BRQ58" s="18"/>
      <c r="BRR58" s="18"/>
      <c r="BRS58" s="18"/>
      <c r="BRT58" s="18"/>
      <c r="BRU58" s="18"/>
      <c r="BRV58" s="18"/>
      <c r="BRW58" s="18"/>
      <c r="BRX58" s="18"/>
      <c r="BRY58" s="18"/>
      <c r="BRZ58" s="18"/>
      <c r="BSA58" s="18"/>
      <c r="BSB58" s="18"/>
      <c r="BSC58" s="18"/>
      <c r="BSD58" s="18"/>
      <c r="BSE58" s="18"/>
      <c r="BSF58" s="18"/>
      <c r="BSG58" s="18"/>
      <c r="BSH58" s="18"/>
      <c r="BSI58" s="18"/>
      <c r="BSJ58" s="18"/>
      <c r="BSK58" s="18"/>
      <c r="BSL58" s="18"/>
      <c r="BSM58" s="18"/>
      <c r="BSN58" s="18"/>
      <c r="BSO58" s="18"/>
      <c r="BSP58" s="18"/>
      <c r="BSQ58" s="18"/>
      <c r="BSR58" s="18"/>
      <c r="BSS58" s="18"/>
      <c r="BST58" s="18"/>
      <c r="BSU58" s="18"/>
      <c r="BSV58" s="18"/>
      <c r="BSW58" s="18"/>
      <c r="BSX58" s="18"/>
      <c r="BSY58" s="18"/>
      <c r="BSZ58" s="18"/>
      <c r="BTA58" s="18"/>
      <c r="BTB58" s="18"/>
      <c r="BTC58" s="18"/>
      <c r="BTD58" s="18"/>
      <c r="BTE58" s="18"/>
      <c r="BTF58" s="18"/>
      <c r="BTG58" s="18"/>
      <c r="BTH58" s="18"/>
      <c r="BTI58" s="18"/>
      <c r="BTJ58" s="18"/>
      <c r="BTK58" s="18"/>
      <c r="BTL58" s="18"/>
      <c r="BTM58" s="18"/>
      <c r="BTN58" s="18"/>
      <c r="BTO58" s="18"/>
      <c r="BTP58" s="18"/>
      <c r="BTQ58" s="18"/>
      <c r="BTR58" s="18"/>
      <c r="BTS58" s="18"/>
      <c r="BTT58" s="18"/>
      <c r="BTU58" s="18"/>
      <c r="BTV58" s="18"/>
      <c r="BTW58" s="18"/>
      <c r="BTX58" s="18"/>
      <c r="BTY58" s="18"/>
      <c r="BTZ58" s="18"/>
      <c r="BUA58" s="18"/>
      <c r="BUB58" s="18"/>
      <c r="BUC58" s="18"/>
      <c r="BUD58" s="18"/>
      <c r="BUE58" s="18"/>
      <c r="BUF58" s="18"/>
      <c r="BUG58" s="18"/>
      <c r="BUH58" s="18"/>
      <c r="BUI58" s="18"/>
      <c r="BUJ58" s="18"/>
      <c r="BUK58" s="18"/>
      <c r="BUL58" s="18"/>
      <c r="BUM58" s="18"/>
      <c r="BUN58" s="18"/>
      <c r="BUO58" s="18"/>
      <c r="BUP58" s="18"/>
      <c r="BUQ58" s="18"/>
      <c r="BUR58" s="18"/>
      <c r="BUS58" s="18"/>
      <c r="BUT58" s="18"/>
      <c r="BUU58" s="18"/>
      <c r="BUV58" s="18"/>
      <c r="BUW58" s="18"/>
      <c r="BUX58" s="18"/>
      <c r="BUY58" s="18"/>
      <c r="BUZ58" s="18"/>
      <c r="BVA58" s="18"/>
      <c r="BVB58" s="18"/>
      <c r="BVC58" s="18"/>
      <c r="BVD58" s="18"/>
      <c r="BVE58" s="18"/>
      <c r="BVF58" s="18"/>
      <c r="BVG58" s="18"/>
      <c r="BVH58" s="18"/>
      <c r="BVI58" s="18"/>
      <c r="BVJ58" s="18"/>
      <c r="BVK58" s="18"/>
      <c r="BVL58" s="18"/>
      <c r="BVM58" s="18"/>
      <c r="BVN58" s="18"/>
      <c r="BVO58" s="18"/>
      <c r="BVP58" s="18"/>
      <c r="BVQ58" s="18"/>
      <c r="BVR58" s="18"/>
      <c r="BVS58" s="18"/>
      <c r="BVT58" s="18"/>
      <c r="BVU58" s="18"/>
      <c r="BVV58" s="18"/>
      <c r="BVW58" s="18"/>
      <c r="BVX58" s="18"/>
      <c r="BVY58" s="18"/>
      <c r="BVZ58" s="18"/>
      <c r="BWA58" s="18"/>
      <c r="BWB58" s="18"/>
      <c r="BWC58" s="18"/>
      <c r="BWD58" s="18"/>
      <c r="BWE58" s="18"/>
      <c r="BWF58" s="18"/>
      <c r="BWG58" s="18"/>
      <c r="BWH58" s="18"/>
      <c r="BWI58" s="18"/>
      <c r="BWJ58" s="18"/>
      <c r="BWK58" s="18"/>
      <c r="BWL58" s="18"/>
      <c r="BWM58" s="18"/>
      <c r="BWN58" s="18"/>
      <c r="BWO58" s="18"/>
      <c r="BWP58" s="18"/>
      <c r="BWQ58" s="18"/>
      <c r="BWR58" s="18"/>
      <c r="BWS58" s="18"/>
      <c r="BWT58" s="18"/>
      <c r="BWU58" s="18"/>
      <c r="BWV58" s="18"/>
      <c r="BWW58" s="18"/>
      <c r="BWX58" s="18"/>
      <c r="BWY58" s="18"/>
      <c r="BWZ58" s="18"/>
      <c r="BXA58" s="18"/>
      <c r="BXB58" s="18"/>
      <c r="BXC58" s="18"/>
      <c r="BXD58" s="18"/>
      <c r="BXE58" s="18"/>
      <c r="BXF58" s="18"/>
      <c r="BXG58" s="18"/>
      <c r="BXH58" s="18"/>
      <c r="BXI58" s="18"/>
      <c r="BXJ58" s="18"/>
      <c r="BXK58" s="18"/>
      <c r="BXL58" s="18"/>
      <c r="BXM58" s="18"/>
      <c r="BXN58" s="18"/>
      <c r="BXO58" s="18"/>
      <c r="BXP58" s="18"/>
      <c r="BXQ58" s="18"/>
      <c r="BXR58" s="18"/>
      <c r="BXS58" s="18"/>
      <c r="BXT58" s="18"/>
      <c r="BXU58" s="18"/>
      <c r="BXV58" s="18"/>
      <c r="BXW58" s="18"/>
      <c r="BXX58" s="18"/>
      <c r="BXY58" s="18"/>
      <c r="BXZ58" s="18"/>
      <c r="BYA58" s="18"/>
      <c r="BYB58" s="18"/>
      <c r="BYC58" s="18"/>
      <c r="BYD58" s="18"/>
      <c r="BYE58" s="18"/>
      <c r="BYF58" s="18"/>
      <c r="BYG58" s="18"/>
      <c r="BYH58" s="18"/>
      <c r="BYI58" s="18"/>
      <c r="BYJ58" s="18"/>
      <c r="BYK58" s="18"/>
      <c r="BYL58" s="18"/>
      <c r="BYM58" s="18"/>
      <c r="BYN58" s="18"/>
      <c r="BYO58" s="18"/>
      <c r="BYP58" s="18"/>
      <c r="BYQ58" s="18"/>
      <c r="BYR58" s="18"/>
      <c r="BYS58" s="18"/>
      <c r="BYT58" s="18"/>
      <c r="BYU58" s="18"/>
      <c r="BYV58" s="18"/>
      <c r="BYW58" s="18"/>
      <c r="BYX58" s="18"/>
      <c r="BYY58" s="18"/>
      <c r="BYZ58" s="18"/>
      <c r="BZA58" s="18"/>
      <c r="BZB58" s="18"/>
      <c r="BZC58" s="18"/>
      <c r="BZD58" s="18"/>
      <c r="BZE58" s="18"/>
      <c r="BZF58" s="18"/>
      <c r="BZG58" s="18"/>
      <c r="BZH58" s="18"/>
      <c r="BZI58" s="18"/>
      <c r="BZJ58" s="18"/>
      <c r="BZK58" s="18"/>
      <c r="BZL58" s="18"/>
      <c r="BZM58" s="18"/>
      <c r="BZN58" s="18"/>
      <c r="BZO58" s="18"/>
      <c r="BZP58" s="18"/>
      <c r="BZQ58" s="18"/>
      <c r="BZR58" s="18"/>
      <c r="BZS58" s="18"/>
      <c r="BZT58" s="18"/>
      <c r="BZU58" s="18"/>
      <c r="BZV58" s="18"/>
      <c r="BZW58" s="18"/>
      <c r="BZX58" s="18"/>
      <c r="BZY58" s="18"/>
      <c r="BZZ58" s="18"/>
      <c r="CAA58" s="18"/>
      <c r="CAB58" s="18"/>
      <c r="CAC58" s="18"/>
      <c r="CAD58" s="18"/>
      <c r="CAE58" s="18"/>
      <c r="CAF58" s="18"/>
      <c r="CAG58" s="18"/>
      <c r="CAH58" s="18"/>
      <c r="CAI58" s="18"/>
      <c r="CAJ58" s="18"/>
      <c r="CAK58" s="18"/>
      <c r="CAL58" s="18"/>
      <c r="CAM58" s="18"/>
      <c r="CAN58" s="18"/>
      <c r="CAO58" s="18"/>
      <c r="CAP58" s="18"/>
      <c r="CAQ58" s="18"/>
      <c r="CAR58" s="18"/>
      <c r="CAS58" s="18"/>
      <c r="CAT58" s="18"/>
      <c r="CAU58" s="18"/>
      <c r="CAV58" s="18"/>
      <c r="CAW58" s="18"/>
      <c r="CAX58" s="18"/>
      <c r="CAY58" s="18"/>
      <c r="CAZ58" s="18"/>
      <c r="CBA58" s="18"/>
      <c r="CBB58" s="18"/>
      <c r="CBC58" s="18"/>
      <c r="CBD58" s="18"/>
      <c r="CBE58" s="18"/>
      <c r="CBF58" s="18"/>
      <c r="CBG58" s="18"/>
      <c r="CBH58" s="18"/>
      <c r="CBI58" s="18"/>
      <c r="CBJ58" s="18"/>
      <c r="CBK58" s="18"/>
      <c r="CBL58" s="18"/>
      <c r="CBM58" s="18"/>
      <c r="CBN58" s="18"/>
      <c r="CBO58" s="18"/>
      <c r="CBP58" s="18"/>
      <c r="CBQ58" s="18"/>
      <c r="CBR58" s="18"/>
      <c r="CBS58" s="18"/>
      <c r="CBT58" s="18"/>
      <c r="CBU58" s="18"/>
      <c r="CBV58" s="18"/>
      <c r="CBW58" s="18"/>
      <c r="CBX58" s="18"/>
      <c r="CBY58" s="18"/>
      <c r="CBZ58" s="18"/>
      <c r="CCA58" s="18"/>
      <c r="CCB58" s="18"/>
      <c r="CCC58" s="18"/>
      <c r="CCD58" s="18"/>
      <c r="CCE58" s="18"/>
      <c r="CCF58" s="18"/>
      <c r="CCG58" s="18"/>
      <c r="CCH58" s="18"/>
      <c r="CCI58" s="18"/>
      <c r="CCJ58" s="18"/>
      <c r="CCK58" s="18"/>
      <c r="CCL58" s="18"/>
      <c r="CCM58" s="18"/>
      <c r="CCN58" s="18"/>
      <c r="CCO58" s="18"/>
      <c r="CCP58" s="18"/>
      <c r="CCQ58" s="18"/>
      <c r="CCR58" s="18"/>
      <c r="CCS58" s="18"/>
      <c r="CCT58" s="18"/>
      <c r="CCU58" s="18"/>
      <c r="CCV58" s="18"/>
      <c r="CCW58" s="18"/>
      <c r="CCX58" s="18"/>
      <c r="CCY58" s="18"/>
      <c r="CCZ58" s="18"/>
      <c r="CDA58" s="18"/>
      <c r="CDB58" s="18"/>
      <c r="CDC58" s="18"/>
      <c r="CDD58" s="18"/>
      <c r="CDE58" s="18"/>
      <c r="CDF58" s="18"/>
      <c r="CDG58" s="18"/>
      <c r="CDH58" s="18"/>
      <c r="CDI58" s="18"/>
      <c r="CDJ58" s="18"/>
      <c r="CDK58" s="18"/>
      <c r="CDL58" s="18"/>
      <c r="CDM58" s="18"/>
      <c r="CDN58" s="18"/>
      <c r="CDO58" s="18"/>
      <c r="CDP58" s="18"/>
      <c r="CDQ58" s="18"/>
      <c r="CDR58" s="18"/>
      <c r="CDS58" s="18"/>
      <c r="CDT58" s="18"/>
      <c r="CDU58" s="18"/>
      <c r="CDV58" s="18"/>
      <c r="CDW58" s="18"/>
      <c r="CDX58" s="18"/>
      <c r="CDY58" s="18"/>
      <c r="CDZ58" s="18"/>
      <c r="CEA58" s="18"/>
      <c r="CEB58" s="18"/>
      <c r="CEC58" s="18"/>
      <c r="CED58" s="18"/>
      <c r="CEE58" s="18"/>
      <c r="CEF58" s="18"/>
      <c r="CEG58" s="18"/>
      <c r="CEH58" s="18"/>
      <c r="CEI58" s="18"/>
      <c r="CEJ58" s="18"/>
      <c r="CEK58" s="18"/>
      <c r="CEL58" s="18"/>
      <c r="CEM58" s="18"/>
      <c r="CEN58" s="18"/>
      <c r="CEO58" s="18"/>
      <c r="CEP58" s="18"/>
      <c r="CEQ58" s="18"/>
      <c r="CER58" s="18"/>
      <c r="CES58" s="18"/>
      <c r="CET58" s="18"/>
      <c r="CEU58" s="18"/>
      <c r="CEV58" s="18"/>
      <c r="CEW58" s="18"/>
      <c r="CEX58" s="18"/>
      <c r="CEY58" s="18"/>
      <c r="CEZ58" s="18"/>
      <c r="CFA58" s="18"/>
      <c r="CFB58" s="18"/>
      <c r="CFC58" s="18"/>
      <c r="CFD58" s="18"/>
      <c r="CFE58" s="18"/>
      <c r="CFF58" s="18"/>
      <c r="CFG58" s="18"/>
      <c r="CFH58" s="18"/>
      <c r="CFI58" s="18"/>
      <c r="CFJ58" s="18"/>
      <c r="CFK58" s="18"/>
      <c r="CFL58" s="18"/>
      <c r="CFM58" s="18"/>
      <c r="CFN58" s="18"/>
      <c r="CFO58" s="18"/>
      <c r="CFP58" s="18"/>
      <c r="CFQ58" s="18"/>
      <c r="CFR58" s="18"/>
      <c r="CFS58" s="18"/>
      <c r="CFT58" s="18"/>
      <c r="CFU58" s="18"/>
      <c r="CFV58" s="18"/>
      <c r="CFW58" s="18"/>
      <c r="CFX58" s="18"/>
      <c r="CFY58" s="18"/>
      <c r="CFZ58" s="18"/>
      <c r="CGA58" s="18"/>
      <c r="CGB58" s="18"/>
      <c r="CGC58" s="18"/>
      <c r="CGD58" s="18"/>
      <c r="CGE58" s="18"/>
      <c r="CGF58" s="18"/>
      <c r="CGG58" s="18"/>
      <c r="CGH58" s="18"/>
      <c r="CGI58" s="18"/>
      <c r="CGJ58" s="18"/>
      <c r="CGK58" s="18"/>
      <c r="CGL58" s="18"/>
      <c r="CGM58" s="18"/>
      <c r="CGN58" s="18"/>
      <c r="CGO58" s="18"/>
      <c r="CGP58" s="18"/>
      <c r="CGQ58" s="18"/>
      <c r="CGR58" s="18"/>
      <c r="CGS58" s="18"/>
      <c r="CGT58" s="18"/>
      <c r="CGU58" s="18"/>
      <c r="CGV58" s="18"/>
      <c r="CGW58" s="18"/>
      <c r="CGX58" s="18"/>
      <c r="CGY58" s="18"/>
      <c r="CGZ58" s="18"/>
      <c r="CHA58" s="18"/>
      <c r="CHB58" s="18"/>
      <c r="CHC58" s="18"/>
      <c r="CHD58" s="18"/>
      <c r="CHE58" s="18"/>
      <c r="CHF58" s="18"/>
      <c r="CHG58" s="18"/>
      <c r="CHH58" s="18"/>
      <c r="CHI58" s="18"/>
      <c r="CHJ58" s="18"/>
      <c r="CHK58" s="18"/>
      <c r="CHL58" s="18"/>
      <c r="CHM58" s="18"/>
      <c r="CHN58" s="18"/>
      <c r="CHO58" s="18"/>
      <c r="CHP58" s="18"/>
      <c r="CHQ58" s="18"/>
      <c r="CHR58" s="18"/>
      <c r="CHS58" s="18"/>
      <c r="CHT58" s="18"/>
      <c r="CHU58" s="18"/>
      <c r="CHV58" s="18"/>
      <c r="CHW58" s="18"/>
      <c r="CHX58" s="18"/>
      <c r="CHY58" s="18"/>
      <c r="CHZ58" s="18"/>
      <c r="CIA58" s="18"/>
      <c r="CIB58" s="18"/>
      <c r="CIC58" s="18"/>
      <c r="CID58" s="18"/>
      <c r="CIE58" s="18"/>
      <c r="CIF58" s="18"/>
      <c r="CIG58" s="18"/>
      <c r="CIH58" s="18"/>
      <c r="CII58" s="18"/>
      <c r="CIJ58" s="18"/>
      <c r="CIK58" s="18"/>
      <c r="CIL58" s="18"/>
      <c r="CIM58" s="18"/>
      <c r="CIN58" s="18"/>
      <c r="CIO58" s="18"/>
      <c r="CIP58" s="18"/>
      <c r="CIQ58" s="18"/>
      <c r="CIR58" s="18"/>
      <c r="CIS58" s="18"/>
      <c r="CIT58" s="18"/>
      <c r="CIU58" s="18"/>
      <c r="CIV58" s="18"/>
      <c r="CIW58" s="18"/>
      <c r="CIX58" s="18"/>
      <c r="CIY58" s="18"/>
      <c r="CIZ58" s="18"/>
      <c r="CJA58" s="18"/>
      <c r="CJB58" s="18"/>
      <c r="CJC58" s="18"/>
      <c r="CJD58" s="18"/>
      <c r="CJE58" s="18"/>
      <c r="CJF58" s="18"/>
      <c r="CJG58" s="18"/>
      <c r="CJH58" s="18"/>
      <c r="CJI58" s="18"/>
      <c r="CJJ58" s="18"/>
      <c r="CJK58" s="18"/>
      <c r="CJL58" s="18"/>
      <c r="CJM58" s="18"/>
      <c r="CJN58" s="18"/>
      <c r="CJO58" s="18"/>
      <c r="CJP58" s="18"/>
      <c r="CJQ58" s="18"/>
      <c r="CJR58" s="18"/>
      <c r="CJS58" s="18"/>
      <c r="CJT58" s="18"/>
      <c r="CJU58" s="18"/>
      <c r="CJV58" s="18"/>
      <c r="CJW58" s="18"/>
      <c r="CJX58" s="18"/>
      <c r="CJY58" s="18"/>
      <c r="CJZ58" s="18"/>
      <c r="CKA58" s="18"/>
      <c r="CKB58" s="18"/>
      <c r="CKC58" s="18"/>
      <c r="CKD58" s="18"/>
      <c r="CKE58" s="18"/>
      <c r="CKF58" s="18"/>
      <c r="CKG58" s="18"/>
      <c r="CKH58" s="18"/>
      <c r="CKI58" s="18"/>
      <c r="CKJ58" s="18"/>
      <c r="CKK58" s="18"/>
      <c r="CKL58" s="18"/>
      <c r="CKM58" s="18"/>
      <c r="CKN58" s="18"/>
      <c r="CKO58" s="18"/>
      <c r="CKP58" s="18"/>
      <c r="CKQ58" s="18"/>
      <c r="CKR58" s="18"/>
      <c r="CKS58" s="18"/>
      <c r="CKT58" s="18"/>
      <c r="CKU58" s="18"/>
      <c r="CKV58" s="18"/>
      <c r="CKW58" s="18"/>
      <c r="CKX58" s="18"/>
      <c r="CKY58" s="18"/>
      <c r="CKZ58" s="18"/>
      <c r="CLA58" s="18"/>
      <c r="CLB58" s="18"/>
      <c r="CLC58" s="18"/>
      <c r="CLD58" s="18"/>
      <c r="CLE58" s="18"/>
      <c r="CLF58" s="18"/>
      <c r="CLG58" s="18"/>
      <c r="CLH58" s="18"/>
      <c r="CLI58" s="18"/>
      <c r="CLJ58" s="18"/>
      <c r="CLK58" s="18"/>
      <c r="CLL58" s="18"/>
      <c r="CLM58" s="18"/>
      <c r="CLN58" s="18"/>
      <c r="CLO58" s="18"/>
      <c r="CLP58" s="18"/>
      <c r="CLQ58" s="18"/>
      <c r="CLR58" s="18"/>
      <c r="CLS58" s="18"/>
      <c r="CLT58" s="18"/>
      <c r="CLU58" s="18"/>
      <c r="CLV58" s="18"/>
      <c r="CLW58" s="18"/>
      <c r="CLX58" s="18"/>
      <c r="CLY58" s="18"/>
      <c r="CLZ58" s="18"/>
      <c r="CMA58" s="18"/>
      <c r="CMB58" s="18"/>
      <c r="CMC58" s="18"/>
      <c r="CMD58" s="18"/>
      <c r="CME58" s="18"/>
      <c r="CMF58" s="18"/>
      <c r="CMG58" s="18"/>
      <c r="CMH58" s="18"/>
      <c r="CMI58" s="18"/>
      <c r="CMJ58" s="18"/>
      <c r="CMK58" s="18"/>
      <c r="CML58" s="18"/>
      <c r="CMM58" s="18"/>
      <c r="CMN58" s="18"/>
      <c r="CMO58" s="18"/>
      <c r="CMP58" s="18"/>
      <c r="CMQ58" s="18"/>
      <c r="CMR58" s="18"/>
      <c r="CMS58" s="18"/>
      <c r="CMT58" s="18"/>
      <c r="CMU58" s="18"/>
      <c r="CMV58" s="18"/>
      <c r="CMW58" s="18"/>
      <c r="CMX58" s="18"/>
      <c r="CMY58" s="18"/>
      <c r="CMZ58" s="18"/>
      <c r="CNA58" s="18"/>
      <c r="CNB58" s="18"/>
      <c r="CNC58" s="18"/>
      <c r="CND58" s="18"/>
      <c r="CNE58" s="18"/>
      <c r="CNF58" s="18"/>
      <c r="CNG58" s="18"/>
      <c r="CNH58" s="18"/>
      <c r="CNI58" s="18"/>
      <c r="CNJ58" s="18"/>
      <c r="CNK58" s="18"/>
      <c r="CNL58" s="18"/>
      <c r="CNM58" s="18"/>
      <c r="CNN58" s="18"/>
      <c r="CNO58" s="18"/>
      <c r="CNP58" s="18"/>
      <c r="CNQ58" s="18"/>
      <c r="CNR58" s="18"/>
      <c r="CNS58" s="18"/>
      <c r="CNT58" s="18"/>
      <c r="CNU58" s="18"/>
      <c r="CNV58" s="18"/>
      <c r="CNW58" s="18"/>
      <c r="CNX58" s="18"/>
      <c r="CNY58" s="18"/>
      <c r="CNZ58" s="18"/>
      <c r="COA58" s="18"/>
      <c r="COB58" s="18"/>
      <c r="COC58" s="18"/>
      <c r="COD58" s="18"/>
      <c r="COE58" s="18"/>
      <c r="COF58" s="18"/>
      <c r="COG58" s="18"/>
      <c r="COH58" s="18"/>
      <c r="COI58" s="18"/>
      <c r="COJ58" s="18"/>
      <c r="COK58" s="18"/>
      <c r="COL58" s="18"/>
      <c r="COM58" s="18"/>
      <c r="CON58" s="18"/>
      <c r="COO58" s="18"/>
      <c r="COP58" s="18"/>
      <c r="COQ58" s="18"/>
      <c r="COR58" s="18"/>
      <c r="COS58" s="18"/>
      <c r="COT58" s="18"/>
      <c r="COU58" s="18"/>
      <c r="COV58" s="18"/>
      <c r="COW58" s="18"/>
      <c r="COX58" s="18"/>
      <c r="COY58" s="18"/>
      <c r="COZ58" s="18"/>
      <c r="CPA58" s="18"/>
      <c r="CPB58" s="18"/>
      <c r="CPC58" s="18"/>
      <c r="CPD58" s="18"/>
      <c r="CPE58" s="18"/>
      <c r="CPF58" s="18"/>
      <c r="CPG58" s="18"/>
      <c r="CPH58" s="18"/>
      <c r="CPI58" s="18"/>
      <c r="CPJ58" s="18"/>
      <c r="CPK58" s="18"/>
      <c r="CPL58" s="18"/>
      <c r="CPM58" s="18"/>
      <c r="CPN58" s="18"/>
      <c r="CPO58" s="18"/>
      <c r="CPP58" s="18"/>
      <c r="CPQ58" s="18"/>
      <c r="CPR58" s="18"/>
      <c r="CPS58" s="18"/>
      <c r="CPT58" s="18"/>
      <c r="CPU58" s="18"/>
      <c r="CPV58" s="18"/>
      <c r="CPW58" s="18"/>
      <c r="CPX58" s="18"/>
      <c r="CPY58" s="18"/>
      <c r="CPZ58" s="18"/>
      <c r="CQA58" s="18"/>
      <c r="CQB58" s="18"/>
      <c r="CQC58" s="18"/>
      <c r="CQD58" s="18"/>
      <c r="CQE58" s="18"/>
      <c r="CQF58" s="18"/>
      <c r="CQG58" s="18"/>
      <c r="CQH58" s="18"/>
      <c r="CQI58" s="18"/>
      <c r="CQJ58" s="18"/>
      <c r="CQK58" s="18"/>
      <c r="CQL58" s="18"/>
      <c r="CQM58" s="18"/>
      <c r="CQN58" s="18"/>
      <c r="CQO58" s="18"/>
      <c r="CQP58" s="18"/>
      <c r="CQQ58" s="18"/>
      <c r="CQR58" s="18"/>
      <c r="CQS58" s="18"/>
      <c r="CQT58" s="18"/>
      <c r="CQU58" s="18"/>
      <c r="CQV58" s="18"/>
      <c r="CQW58" s="18"/>
      <c r="CQX58" s="18"/>
      <c r="CQY58" s="18"/>
      <c r="CQZ58" s="18"/>
      <c r="CRA58" s="18"/>
      <c r="CRB58" s="18"/>
      <c r="CRC58" s="18"/>
      <c r="CRD58" s="18"/>
      <c r="CRE58" s="18"/>
      <c r="CRF58" s="18"/>
      <c r="CRG58" s="18"/>
      <c r="CRH58" s="18"/>
      <c r="CRI58" s="18"/>
      <c r="CRJ58" s="18"/>
      <c r="CRK58" s="18"/>
      <c r="CRL58" s="18"/>
      <c r="CRM58" s="18"/>
      <c r="CRN58" s="18"/>
      <c r="CRO58" s="18"/>
      <c r="CRP58" s="18"/>
      <c r="CRQ58" s="18"/>
      <c r="CRR58" s="18"/>
      <c r="CRS58" s="18"/>
      <c r="CRT58" s="18"/>
      <c r="CRU58" s="18"/>
      <c r="CRV58" s="18"/>
      <c r="CRW58" s="18"/>
      <c r="CRX58" s="18"/>
      <c r="CRY58" s="18"/>
      <c r="CRZ58" s="18"/>
      <c r="CSA58" s="18"/>
      <c r="CSB58" s="18"/>
      <c r="CSC58" s="18"/>
      <c r="CSD58" s="18"/>
      <c r="CSE58" s="18"/>
      <c r="CSF58" s="18"/>
      <c r="CSG58" s="18"/>
      <c r="CSH58" s="18"/>
      <c r="CSI58" s="18"/>
      <c r="CSJ58" s="18"/>
      <c r="CSK58" s="18"/>
      <c r="CSL58" s="18"/>
      <c r="CSM58" s="18"/>
      <c r="CSN58" s="18"/>
      <c r="CSO58" s="18"/>
      <c r="CSP58" s="18"/>
      <c r="CSQ58" s="18"/>
      <c r="CSR58" s="18"/>
      <c r="CSS58" s="18"/>
      <c r="CST58" s="18"/>
      <c r="CSU58" s="18"/>
      <c r="CSV58" s="18"/>
      <c r="CSW58" s="18"/>
      <c r="CSX58" s="18"/>
      <c r="CSY58" s="18"/>
      <c r="CSZ58" s="18"/>
      <c r="CTA58" s="18"/>
      <c r="CTB58" s="18"/>
      <c r="CTC58" s="18"/>
      <c r="CTD58" s="18"/>
      <c r="CTE58" s="18"/>
      <c r="CTF58" s="18"/>
      <c r="CTG58" s="18"/>
      <c r="CTH58" s="18"/>
      <c r="CTI58" s="18"/>
      <c r="CTJ58" s="18"/>
      <c r="CTK58" s="18"/>
      <c r="CTL58" s="18"/>
      <c r="CTM58" s="18"/>
      <c r="CTN58" s="18"/>
      <c r="CTO58" s="18"/>
      <c r="CTP58" s="18"/>
      <c r="CTQ58" s="18"/>
      <c r="CTR58" s="18"/>
      <c r="CTS58" s="18"/>
      <c r="CTT58" s="18"/>
      <c r="CTU58" s="18"/>
      <c r="CTV58" s="18"/>
      <c r="CTW58" s="18"/>
      <c r="CTX58" s="18"/>
      <c r="CTY58" s="18"/>
      <c r="CTZ58" s="18"/>
      <c r="CUA58" s="18"/>
      <c r="CUB58" s="18"/>
      <c r="CUC58" s="18"/>
      <c r="CUD58" s="18"/>
      <c r="CUE58" s="18"/>
      <c r="CUF58" s="18"/>
      <c r="CUG58" s="18"/>
      <c r="CUH58" s="18"/>
      <c r="CUI58" s="18"/>
      <c r="CUJ58" s="18"/>
      <c r="CUK58" s="18"/>
      <c r="CUL58" s="18"/>
      <c r="CUM58" s="18"/>
      <c r="CUN58" s="18"/>
      <c r="CUO58" s="18"/>
      <c r="CUP58" s="18"/>
      <c r="CUQ58" s="18"/>
      <c r="CUR58" s="18"/>
      <c r="CUS58" s="18"/>
      <c r="CUT58" s="18"/>
      <c r="CUU58" s="18"/>
      <c r="CUV58" s="18"/>
      <c r="CUW58" s="18"/>
      <c r="CUX58" s="18"/>
      <c r="CUY58" s="18"/>
      <c r="CUZ58" s="18"/>
      <c r="CVA58" s="18"/>
      <c r="CVB58" s="18"/>
      <c r="CVC58" s="18"/>
      <c r="CVD58" s="18"/>
      <c r="CVE58" s="18"/>
      <c r="CVF58" s="18"/>
      <c r="CVG58" s="18"/>
      <c r="CVH58" s="18"/>
      <c r="CVI58" s="18"/>
      <c r="CVJ58" s="18"/>
      <c r="CVK58" s="18"/>
      <c r="CVL58" s="18"/>
      <c r="CVM58" s="18"/>
      <c r="CVN58" s="18"/>
      <c r="CVO58" s="18"/>
      <c r="CVP58" s="18"/>
      <c r="CVQ58" s="18"/>
      <c r="CVR58" s="18"/>
      <c r="CVS58" s="18"/>
      <c r="CVT58" s="18"/>
      <c r="CVU58" s="18"/>
      <c r="CVV58" s="18"/>
      <c r="CVW58" s="18"/>
      <c r="CVX58" s="18"/>
      <c r="CVY58" s="18"/>
      <c r="CVZ58" s="18"/>
      <c r="CWA58" s="18"/>
      <c r="CWB58" s="18"/>
      <c r="CWC58" s="18"/>
      <c r="CWD58" s="18"/>
      <c r="CWE58" s="18"/>
      <c r="CWF58" s="18"/>
      <c r="CWG58" s="18"/>
      <c r="CWH58" s="18"/>
      <c r="CWI58" s="18"/>
      <c r="CWJ58" s="18"/>
      <c r="CWK58" s="18"/>
      <c r="CWL58" s="18"/>
      <c r="CWM58" s="18"/>
      <c r="CWN58" s="18"/>
      <c r="CWO58" s="18"/>
      <c r="CWP58" s="18"/>
      <c r="CWQ58" s="18"/>
      <c r="CWR58" s="18"/>
      <c r="CWS58" s="18"/>
      <c r="CWT58" s="18"/>
      <c r="CWU58" s="18"/>
      <c r="CWV58" s="18"/>
      <c r="CWW58" s="18"/>
      <c r="CWX58" s="18"/>
      <c r="CWY58" s="18"/>
      <c r="CWZ58" s="18"/>
      <c r="CXA58" s="18"/>
      <c r="CXB58" s="18"/>
      <c r="CXC58" s="18"/>
      <c r="CXD58" s="18"/>
      <c r="CXE58" s="18"/>
      <c r="CXF58" s="18"/>
      <c r="CXG58" s="18"/>
      <c r="CXH58" s="18"/>
      <c r="CXI58" s="18"/>
      <c r="CXJ58" s="18"/>
      <c r="CXK58" s="18"/>
      <c r="CXL58" s="18"/>
      <c r="CXM58" s="18"/>
      <c r="CXN58" s="18"/>
      <c r="CXO58" s="18"/>
      <c r="CXP58" s="18"/>
      <c r="CXQ58" s="18"/>
      <c r="CXR58" s="18"/>
      <c r="CXS58" s="18"/>
      <c r="CXT58" s="18"/>
      <c r="CXU58" s="18"/>
      <c r="CXV58" s="18"/>
      <c r="CXW58" s="18"/>
      <c r="CXX58" s="18"/>
      <c r="CXY58" s="18"/>
      <c r="CXZ58" s="18"/>
      <c r="CYA58" s="18"/>
      <c r="CYB58" s="18"/>
      <c r="CYC58" s="18"/>
      <c r="CYD58" s="18"/>
      <c r="CYE58" s="18"/>
      <c r="CYF58" s="18"/>
      <c r="CYG58" s="18"/>
      <c r="CYH58" s="18"/>
      <c r="CYI58" s="18"/>
      <c r="CYJ58" s="18"/>
      <c r="CYK58" s="18"/>
      <c r="CYL58" s="18"/>
      <c r="CYM58" s="18"/>
      <c r="CYN58" s="18"/>
      <c r="CYO58" s="18"/>
      <c r="CYP58" s="18"/>
      <c r="CYQ58" s="18"/>
      <c r="CYR58" s="18"/>
      <c r="CYS58" s="18"/>
      <c r="CYT58" s="18"/>
      <c r="CYU58" s="18"/>
      <c r="CYV58" s="18"/>
      <c r="CYW58" s="18"/>
      <c r="CYX58" s="18"/>
      <c r="CYY58" s="18"/>
      <c r="CYZ58" s="18"/>
      <c r="CZA58" s="18"/>
      <c r="CZB58" s="18"/>
      <c r="CZC58" s="18"/>
      <c r="CZD58" s="18"/>
      <c r="CZE58" s="18"/>
      <c r="CZF58" s="18"/>
      <c r="CZG58" s="18"/>
      <c r="CZH58" s="18"/>
      <c r="CZI58" s="18"/>
      <c r="CZJ58" s="18"/>
      <c r="CZK58" s="18"/>
      <c r="CZL58" s="18"/>
      <c r="CZM58" s="18"/>
      <c r="CZN58" s="18"/>
      <c r="CZO58" s="18"/>
      <c r="CZP58" s="18"/>
      <c r="CZQ58" s="18"/>
      <c r="CZR58" s="18"/>
      <c r="CZS58" s="18"/>
      <c r="CZT58" s="18"/>
      <c r="CZU58" s="18"/>
      <c r="CZV58" s="18"/>
      <c r="CZW58" s="18"/>
      <c r="CZX58" s="18"/>
      <c r="CZY58" s="18"/>
      <c r="CZZ58" s="18"/>
      <c r="DAA58" s="18"/>
      <c r="DAB58" s="18"/>
      <c r="DAC58" s="18"/>
      <c r="DAD58" s="18"/>
      <c r="DAE58" s="18"/>
      <c r="DAF58" s="18"/>
      <c r="DAG58" s="18"/>
      <c r="DAH58" s="18"/>
      <c r="DAI58" s="18"/>
      <c r="DAJ58" s="18"/>
      <c r="DAK58" s="18"/>
      <c r="DAL58" s="18"/>
      <c r="DAM58" s="18"/>
      <c r="DAN58" s="18"/>
      <c r="DAO58" s="18"/>
      <c r="DAP58" s="18"/>
      <c r="DAQ58" s="18"/>
      <c r="DAR58" s="18"/>
      <c r="DAS58" s="18"/>
      <c r="DAT58" s="18"/>
      <c r="DAU58" s="18"/>
      <c r="DAV58" s="18"/>
      <c r="DAW58" s="18"/>
      <c r="DAX58" s="18"/>
      <c r="DAY58" s="18"/>
      <c r="DAZ58" s="18"/>
      <c r="DBA58" s="18"/>
      <c r="DBB58" s="18"/>
      <c r="DBC58" s="18"/>
      <c r="DBD58" s="18"/>
      <c r="DBE58" s="18"/>
      <c r="DBF58" s="18"/>
      <c r="DBG58" s="18"/>
      <c r="DBH58" s="18"/>
      <c r="DBI58" s="18"/>
      <c r="DBJ58" s="18"/>
      <c r="DBK58" s="18"/>
      <c r="DBL58" s="18"/>
      <c r="DBM58" s="18"/>
      <c r="DBN58" s="18"/>
      <c r="DBO58" s="18"/>
      <c r="DBP58" s="18"/>
      <c r="DBQ58" s="18"/>
      <c r="DBR58" s="18"/>
      <c r="DBS58" s="18"/>
      <c r="DBT58" s="18"/>
      <c r="DBU58" s="18"/>
      <c r="DBV58" s="18"/>
      <c r="DBW58" s="18"/>
      <c r="DBX58" s="18"/>
      <c r="DBY58" s="18"/>
      <c r="DBZ58" s="18"/>
      <c r="DCA58" s="18"/>
      <c r="DCB58" s="18"/>
      <c r="DCC58" s="18"/>
      <c r="DCD58" s="18"/>
      <c r="DCE58" s="18"/>
      <c r="DCF58" s="18"/>
      <c r="DCG58" s="18"/>
      <c r="DCH58" s="18"/>
      <c r="DCI58" s="18"/>
      <c r="DCJ58" s="18"/>
      <c r="DCK58" s="18"/>
      <c r="DCL58" s="18"/>
      <c r="DCM58" s="18"/>
      <c r="DCN58" s="18"/>
      <c r="DCO58" s="18"/>
      <c r="DCP58" s="18"/>
      <c r="DCQ58" s="18"/>
      <c r="DCR58" s="18"/>
      <c r="DCS58" s="18"/>
      <c r="DCT58" s="18"/>
      <c r="DCU58" s="18"/>
      <c r="DCV58" s="18"/>
      <c r="DCW58" s="18"/>
      <c r="DCX58" s="18"/>
      <c r="DCY58" s="18"/>
      <c r="DCZ58" s="18"/>
      <c r="DDA58" s="18"/>
      <c r="DDB58" s="18"/>
      <c r="DDC58" s="18"/>
      <c r="DDD58" s="18"/>
      <c r="DDE58" s="18"/>
      <c r="DDF58" s="18"/>
      <c r="DDG58" s="18"/>
      <c r="DDH58" s="18"/>
      <c r="DDI58" s="18"/>
      <c r="DDJ58" s="18"/>
      <c r="DDK58" s="18"/>
      <c r="DDL58" s="18"/>
      <c r="DDM58" s="18"/>
      <c r="DDN58" s="18"/>
      <c r="DDO58" s="18"/>
      <c r="DDP58" s="18"/>
      <c r="DDQ58" s="18"/>
      <c r="DDR58" s="18"/>
      <c r="DDS58" s="18"/>
      <c r="DDT58" s="18"/>
      <c r="DDU58" s="18"/>
      <c r="DDV58" s="18"/>
      <c r="DDW58" s="18"/>
      <c r="DDX58" s="18"/>
      <c r="DDY58" s="18"/>
      <c r="DDZ58" s="18"/>
      <c r="DEA58" s="18"/>
      <c r="DEB58" s="18"/>
      <c r="DEC58" s="18"/>
      <c r="DED58" s="18"/>
      <c r="DEE58" s="18"/>
      <c r="DEF58" s="18"/>
      <c r="DEG58" s="18"/>
      <c r="DEH58" s="18"/>
      <c r="DEI58" s="18"/>
      <c r="DEJ58" s="18"/>
      <c r="DEK58" s="18"/>
      <c r="DEL58" s="18"/>
      <c r="DEM58" s="18"/>
      <c r="DEN58" s="18"/>
      <c r="DEO58" s="18"/>
      <c r="DEP58" s="18"/>
      <c r="DEQ58" s="18"/>
      <c r="DER58" s="18"/>
      <c r="DES58" s="18"/>
      <c r="DET58" s="18"/>
      <c r="DEU58" s="18"/>
      <c r="DEV58" s="18"/>
      <c r="DEW58" s="18"/>
      <c r="DEX58" s="18"/>
      <c r="DEY58" s="18"/>
      <c r="DEZ58" s="18"/>
      <c r="DFA58" s="18"/>
      <c r="DFB58" s="18"/>
      <c r="DFC58" s="18"/>
      <c r="DFD58" s="18"/>
      <c r="DFE58" s="18"/>
      <c r="DFF58" s="18"/>
      <c r="DFG58" s="18"/>
      <c r="DFH58" s="18"/>
      <c r="DFI58" s="18"/>
      <c r="DFJ58" s="18"/>
      <c r="DFK58" s="18"/>
      <c r="DFL58" s="18"/>
      <c r="DFM58" s="18"/>
      <c r="DFN58" s="18"/>
      <c r="DFO58" s="18"/>
      <c r="DFP58" s="18"/>
      <c r="DFQ58" s="18"/>
      <c r="DFR58" s="18"/>
      <c r="DFS58" s="18"/>
      <c r="DFT58" s="18"/>
      <c r="DFU58" s="18"/>
      <c r="DFV58" s="18"/>
      <c r="DFW58" s="18"/>
      <c r="DFX58" s="18"/>
      <c r="DFY58" s="18"/>
      <c r="DFZ58" s="18"/>
      <c r="DGA58" s="18"/>
      <c r="DGB58" s="18"/>
      <c r="DGC58" s="18"/>
      <c r="DGD58" s="18"/>
      <c r="DGE58" s="18"/>
      <c r="DGF58" s="18"/>
      <c r="DGG58" s="18"/>
      <c r="DGH58" s="18"/>
      <c r="DGI58" s="18"/>
      <c r="DGJ58" s="18"/>
      <c r="DGK58" s="18"/>
      <c r="DGL58" s="18"/>
      <c r="DGM58" s="18"/>
      <c r="DGN58" s="18"/>
      <c r="DGO58" s="18"/>
      <c r="DGP58" s="18"/>
      <c r="DGQ58" s="18"/>
      <c r="DGR58" s="18"/>
      <c r="DGS58" s="18"/>
      <c r="DGT58" s="18"/>
      <c r="DGU58" s="18"/>
      <c r="DGV58" s="18"/>
      <c r="DGW58" s="18"/>
      <c r="DGX58" s="18"/>
      <c r="DGY58" s="18"/>
      <c r="DGZ58" s="18"/>
      <c r="DHA58" s="18"/>
      <c r="DHB58" s="18"/>
      <c r="DHC58" s="18"/>
      <c r="DHD58" s="18"/>
      <c r="DHE58" s="18"/>
      <c r="DHF58" s="18"/>
      <c r="DHG58" s="18"/>
      <c r="DHH58" s="18"/>
      <c r="DHI58" s="18"/>
      <c r="DHJ58" s="18"/>
      <c r="DHK58" s="18"/>
      <c r="DHL58" s="18"/>
      <c r="DHM58" s="18"/>
      <c r="DHN58" s="18"/>
      <c r="DHO58" s="18"/>
      <c r="DHP58" s="18"/>
      <c r="DHQ58" s="18"/>
      <c r="DHR58" s="18"/>
      <c r="DHS58" s="18"/>
      <c r="DHT58" s="18"/>
      <c r="DHU58" s="18"/>
      <c r="DHV58" s="18"/>
      <c r="DHW58" s="18"/>
      <c r="DHX58" s="18"/>
      <c r="DHY58" s="18"/>
      <c r="DHZ58" s="18"/>
      <c r="DIA58" s="18"/>
      <c r="DIB58" s="18"/>
      <c r="DIC58" s="18"/>
      <c r="DID58" s="18"/>
      <c r="DIE58" s="18"/>
      <c r="DIF58" s="18"/>
      <c r="DIG58" s="18"/>
      <c r="DIH58" s="18"/>
      <c r="DII58" s="18"/>
      <c r="DIJ58" s="18"/>
      <c r="DIK58" s="18"/>
      <c r="DIL58" s="18"/>
      <c r="DIM58" s="18"/>
      <c r="DIN58" s="18"/>
      <c r="DIO58" s="18"/>
      <c r="DIP58" s="18"/>
      <c r="DIQ58" s="18"/>
      <c r="DIR58" s="18"/>
      <c r="DIS58" s="18"/>
      <c r="DIT58" s="18"/>
      <c r="DIU58" s="18"/>
      <c r="DIV58" s="18"/>
      <c r="DIW58" s="18"/>
      <c r="DIX58" s="18"/>
      <c r="DIY58" s="18"/>
      <c r="DIZ58" s="18"/>
      <c r="DJA58" s="18"/>
      <c r="DJB58" s="18"/>
      <c r="DJC58" s="18"/>
      <c r="DJD58" s="18"/>
      <c r="DJE58" s="18"/>
      <c r="DJF58" s="18"/>
      <c r="DJG58" s="18"/>
      <c r="DJH58" s="18"/>
      <c r="DJI58" s="18"/>
      <c r="DJJ58" s="18"/>
      <c r="DJK58" s="18"/>
      <c r="DJL58" s="18"/>
      <c r="DJM58" s="18"/>
      <c r="DJN58" s="18"/>
      <c r="DJO58" s="18"/>
      <c r="DJP58" s="18"/>
      <c r="DJQ58" s="18"/>
      <c r="DJR58" s="18"/>
      <c r="DJS58" s="18"/>
      <c r="DJT58" s="18"/>
      <c r="DJU58" s="18"/>
      <c r="DJV58" s="18"/>
      <c r="DJW58" s="18"/>
      <c r="DJX58" s="18"/>
      <c r="DJY58" s="18"/>
      <c r="DJZ58" s="18"/>
      <c r="DKA58" s="18"/>
      <c r="DKB58" s="18"/>
      <c r="DKC58" s="18"/>
      <c r="DKD58" s="18"/>
      <c r="DKE58" s="18"/>
      <c r="DKF58" s="18"/>
      <c r="DKG58" s="18"/>
      <c r="DKH58" s="18"/>
      <c r="DKI58" s="18"/>
      <c r="DKJ58" s="18"/>
      <c r="DKK58" s="18"/>
      <c r="DKL58" s="18"/>
      <c r="DKM58" s="18"/>
      <c r="DKN58" s="18"/>
      <c r="DKO58" s="18"/>
      <c r="DKP58" s="18"/>
      <c r="DKQ58" s="18"/>
      <c r="DKR58" s="18"/>
      <c r="DKS58" s="18"/>
      <c r="DKT58" s="18"/>
      <c r="DKU58" s="18"/>
      <c r="DKV58" s="18"/>
      <c r="DKW58" s="18"/>
      <c r="DKX58" s="18"/>
      <c r="DKY58" s="18"/>
      <c r="DKZ58" s="18"/>
      <c r="DLA58" s="18"/>
      <c r="DLB58" s="18"/>
      <c r="DLC58" s="18"/>
      <c r="DLD58" s="18"/>
      <c r="DLE58" s="18"/>
      <c r="DLF58" s="18"/>
      <c r="DLG58" s="18"/>
      <c r="DLH58" s="18"/>
      <c r="DLI58" s="18"/>
      <c r="DLJ58" s="18"/>
      <c r="DLK58" s="18"/>
      <c r="DLL58" s="18"/>
      <c r="DLM58" s="18"/>
      <c r="DLN58" s="18"/>
      <c r="DLO58" s="18"/>
      <c r="DLP58" s="18"/>
      <c r="DLQ58" s="18"/>
      <c r="DLR58" s="18"/>
      <c r="DLS58" s="18"/>
      <c r="DLT58" s="18"/>
      <c r="DLU58" s="18"/>
      <c r="DLV58" s="18"/>
      <c r="DLW58" s="18"/>
      <c r="DLX58" s="18"/>
      <c r="DLY58" s="18"/>
      <c r="DLZ58" s="18"/>
      <c r="DMA58" s="18"/>
      <c r="DMB58" s="18"/>
      <c r="DMC58" s="18"/>
      <c r="DMD58" s="18"/>
      <c r="DME58" s="18"/>
      <c r="DMF58" s="18"/>
      <c r="DMG58" s="18"/>
      <c r="DMH58" s="18"/>
      <c r="DMI58" s="18"/>
      <c r="DMJ58" s="18"/>
      <c r="DMK58" s="18"/>
      <c r="DML58" s="18"/>
      <c r="DMM58" s="18"/>
      <c r="DMN58" s="18"/>
      <c r="DMO58" s="18"/>
      <c r="DMP58" s="18"/>
      <c r="DMQ58" s="18"/>
      <c r="DMR58" s="18"/>
      <c r="DMS58" s="18"/>
      <c r="DMT58" s="18"/>
      <c r="DMU58" s="18"/>
      <c r="DMV58" s="18"/>
      <c r="DMW58" s="18"/>
      <c r="DMX58" s="18"/>
      <c r="DMY58" s="18"/>
      <c r="DMZ58" s="18"/>
      <c r="DNA58" s="18"/>
      <c r="DNB58" s="18"/>
      <c r="DNC58" s="18"/>
      <c r="DND58" s="18"/>
      <c r="DNE58" s="18"/>
      <c r="DNF58" s="18"/>
      <c r="DNG58" s="18"/>
      <c r="DNH58" s="18"/>
      <c r="DNI58" s="18"/>
      <c r="DNJ58" s="18"/>
      <c r="DNK58" s="18"/>
      <c r="DNL58" s="18"/>
      <c r="DNM58" s="18"/>
      <c r="DNN58" s="18"/>
      <c r="DNO58" s="18"/>
      <c r="DNP58" s="18"/>
      <c r="DNQ58" s="18"/>
      <c r="DNR58" s="18"/>
      <c r="DNS58" s="18"/>
      <c r="DNT58" s="18"/>
      <c r="DNU58" s="18"/>
      <c r="DNV58" s="18"/>
      <c r="DNW58" s="18"/>
      <c r="DNX58" s="18"/>
      <c r="DNY58" s="18"/>
      <c r="DNZ58" s="18"/>
      <c r="DOA58" s="18"/>
      <c r="DOB58" s="18"/>
      <c r="DOC58" s="18"/>
      <c r="DOD58" s="18"/>
      <c r="DOE58" s="18"/>
      <c r="DOF58" s="18"/>
      <c r="DOG58" s="18"/>
      <c r="DOH58" s="18"/>
      <c r="DOI58" s="18"/>
      <c r="DOJ58" s="18"/>
      <c r="DOK58" s="18"/>
      <c r="DOL58" s="18"/>
      <c r="DOM58" s="18"/>
      <c r="DON58" s="18"/>
      <c r="DOO58" s="18"/>
      <c r="DOP58" s="18"/>
      <c r="DOQ58" s="18"/>
      <c r="DOR58" s="18"/>
      <c r="DOS58" s="18"/>
      <c r="DOT58" s="18"/>
      <c r="DOU58" s="18"/>
      <c r="DOV58" s="18"/>
      <c r="DOW58" s="18"/>
      <c r="DOX58" s="18"/>
      <c r="DOY58" s="18"/>
      <c r="DOZ58" s="18"/>
      <c r="DPA58" s="18"/>
      <c r="DPB58" s="18"/>
      <c r="DPC58" s="18"/>
      <c r="DPD58" s="18"/>
      <c r="DPE58" s="18"/>
      <c r="DPF58" s="18"/>
      <c r="DPG58" s="18"/>
      <c r="DPH58" s="18"/>
      <c r="DPI58" s="18"/>
      <c r="DPJ58" s="18"/>
      <c r="DPK58" s="18"/>
      <c r="DPL58" s="18"/>
      <c r="DPM58" s="18"/>
      <c r="DPN58" s="18"/>
      <c r="DPO58" s="18"/>
      <c r="DPP58" s="18"/>
      <c r="DPQ58" s="18"/>
      <c r="DPR58" s="18"/>
      <c r="DPS58" s="18"/>
      <c r="DPT58" s="18"/>
      <c r="DPU58" s="18"/>
      <c r="DPV58" s="18"/>
      <c r="DPW58" s="18"/>
      <c r="DPX58" s="18"/>
      <c r="DPY58" s="18"/>
      <c r="DPZ58" s="18"/>
      <c r="DQA58" s="18"/>
      <c r="DQB58" s="18"/>
      <c r="DQC58" s="18"/>
      <c r="DQD58" s="18"/>
      <c r="DQE58" s="18"/>
      <c r="DQF58" s="18"/>
      <c r="DQG58" s="18"/>
      <c r="DQH58" s="18"/>
      <c r="DQI58" s="18"/>
      <c r="DQJ58" s="18"/>
      <c r="DQK58" s="18"/>
      <c r="DQL58" s="18"/>
      <c r="DQM58" s="18"/>
      <c r="DQN58" s="18"/>
      <c r="DQO58" s="18"/>
      <c r="DQP58" s="18"/>
      <c r="DQQ58" s="18"/>
      <c r="DQR58" s="18"/>
      <c r="DQS58" s="18"/>
      <c r="DQT58" s="18"/>
      <c r="DQU58" s="18"/>
      <c r="DQV58" s="18"/>
      <c r="DQW58" s="18"/>
      <c r="DQX58" s="18"/>
      <c r="DQY58" s="18"/>
      <c r="DQZ58" s="18"/>
      <c r="DRA58" s="18"/>
      <c r="DRB58" s="18"/>
      <c r="DRC58" s="18"/>
      <c r="DRD58" s="18"/>
      <c r="DRE58" s="18"/>
      <c r="DRF58" s="18"/>
      <c r="DRG58" s="18"/>
      <c r="DRH58" s="18"/>
      <c r="DRI58" s="18"/>
      <c r="DRJ58" s="18"/>
      <c r="DRK58" s="18"/>
      <c r="DRL58" s="18"/>
      <c r="DRM58" s="18"/>
      <c r="DRN58" s="18"/>
      <c r="DRO58" s="18"/>
      <c r="DRP58" s="18"/>
      <c r="DRQ58" s="18"/>
      <c r="DRR58" s="18"/>
      <c r="DRS58" s="18"/>
      <c r="DRT58" s="18"/>
      <c r="DRU58" s="18"/>
      <c r="DRV58" s="18"/>
      <c r="DRW58" s="18"/>
      <c r="DRX58" s="18"/>
      <c r="DRY58" s="18"/>
      <c r="DRZ58" s="18"/>
      <c r="DSA58" s="18"/>
      <c r="DSB58" s="18"/>
      <c r="DSC58" s="18"/>
      <c r="DSD58" s="18"/>
      <c r="DSE58" s="18"/>
      <c r="DSF58" s="18"/>
      <c r="DSG58" s="18"/>
      <c r="DSH58" s="18"/>
      <c r="DSI58" s="18"/>
      <c r="DSJ58" s="18"/>
      <c r="DSK58" s="18"/>
      <c r="DSL58" s="18"/>
      <c r="DSM58" s="18"/>
      <c r="DSN58" s="18"/>
      <c r="DSO58" s="18"/>
      <c r="DSP58" s="18"/>
      <c r="DSQ58" s="18"/>
      <c r="DSR58" s="18"/>
      <c r="DSS58" s="18"/>
      <c r="DST58" s="18"/>
      <c r="DSU58" s="18"/>
      <c r="DSV58" s="18"/>
      <c r="DSW58" s="18"/>
      <c r="DSX58" s="18"/>
      <c r="DSY58" s="18"/>
      <c r="DSZ58" s="18"/>
      <c r="DTA58" s="18"/>
      <c r="DTB58" s="18"/>
      <c r="DTC58" s="18"/>
      <c r="DTD58" s="18"/>
      <c r="DTE58" s="18"/>
      <c r="DTF58" s="18"/>
      <c r="DTG58" s="18"/>
      <c r="DTH58" s="18"/>
      <c r="DTI58" s="18"/>
      <c r="DTJ58" s="18"/>
      <c r="DTK58" s="18"/>
      <c r="DTL58" s="18"/>
      <c r="DTM58" s="18"/>
      <c r="DTN58" s="18"/>
      <c r="DTO58" s="18"/>
      <c r="DTP58" s="18"/>
      <c r="DTQ58" s="18"/>
      <c r="DTR58" s="18"/>
      <c r="DTS58" s="18"/>
      <c r="DTT58" s="18"/>
      <c r="DTU58" s="18"/>
      <c r="DTV58" s="18"/>
      <c r="DTW58" s="18"/>
      <c r="DTX58" s="18"/>
      <c r="DTY58" s="18"/>
      <c r="DTZ58" s="18"/>
      <c r="DUA58" s="18"/>
      <c r="DUB58" s="18"/>
      <c r="DUC58" s="18"/>
      <c r="DUD58" s="18"/>
      <c r="DUE58" s="18"/>
      <c r="DUF58" s="18"/>
      <c r="DUG58" s="18"/>
      <c r="DUH58" s="18"/>
      <c r="DUI58" s="18"/>
      <c r="DUJ58" s="18"/>
      <c r="DUK58" s="18"/>
      <c r="DUL58" s="18"/>
      <c r="DUM58" s="18"/>
      <c r="DUN58" s="18"/>
      <c r="DUO58" s="18"/>
      <c r="DUP58" s="18"/>
      <c r="DUQ58" s="18"/>
      <c r="DUR58" s="18"/>
      <c r="DUS58" s="18"/>
      <c r="DUT58" s="18"/>
      <c r="DUU58" s="18"/>
      <c r="DUV58" s="18"/>
      <c r="DUW58" s="18"/>
      <c r="DUX58" s="18"/>
      <c r="DUY58" s="18"/>
      <c r="DUZ58" s="18"/>
      <c r="DVA58" s="18"/>
      <c r="DVB58" s="18"/>
      <c r="DVC58" s="18"/>
      <c r="DVD58" s="18"/>
      <c r="DVE58" s="18"/>
      <c r="DVF58" s="18"/>
      <c r="DVG58" s="18"/>
      <c r="DVH58" s="18"/>
      <c r="DVI58" s="18"/>
      <c r="DVJ58" s="18"/>
      <c r="DVK58" s="18"/>
      <c r="DVL58" s="18"/>
      <c r="DVM58" s="18"/>
      <c r="DVN58" s="18"/>
      <c r="DVO58" s="18"/>
      <c r="DVP58" s="18"/>
      <c r="DVQ58" s="18"/>
      <c r="DVR58" s="18"/>
      <c r="DVS58" s="18"/>
      <c r="DVT58" s="18"/>
      <c r="DVU58" s="18"/>
      <c r="DVV58" s="18"/>
      <c r="DVW58" s="18"/>
      <c r="DVX58" s="18"/>
      <c r="DVY58" s="18"/>
      <c r="DVZ58" s="18"/>
      <c r="DWA58" s="18"/>
      <c r="DWB58" s="18"/>
      <c r="DWC58" s="18"/>
      <c r="DWD58" s="18"/>
      <c r="DWE58" s="18"/>
      <c r="DWF58" s="18"/>
      <c r="DWG58" s="18"/>
      <c r="DWH58" s="18"/>
      <c r="DWI58" s="18"/>
      <c r="DWJ58" s="18"/>
      <c r="DWK58" s="18"/>
      <c r="DWL58" s="18"/>
      <c r="DWM58" s="18"/>
      <c r="DWN58" s="18"/>
      <c r="DWO58" s="18"/>
      <c r="DWP58" s="18"/>
      <c r="DWQ58" s="18"/>
      <c r="DWR58" s="18"/>
      <c r="DWS58" s="18"/>
      <c r="DWT58" s="18"/>
      <c r="DWU58" s="18"/>
      <c r="DWV58" s="18"/>
      <c r="DWW58" s="18"/>
      <c r="DWX58" s="18"/>
      <c r="DWY58" s="18"/>
      <c r="DWZ58" s="18"/>
      <c r="DXA58" s="18"/>
      <c r="DXB58" s="18"/>
      <c r="DXC58" s="18"/>
      <c r="DXD58" s="18"/>
      <c r="DXE58" s="18"/>
      <c r="DXF58" s="18"/>
      <c r="DXG58" s="18"/>
      <c r="DXH58" s="18"/>
      <c r="DXI58" s="18"/>
      <c r="DXJ58" s="18"/>
      <c r="DXK58" s="18"/>
      <c r="DXL58" s="18"/>
      <c r="DXM58" s="18"/>
      <c r="DXN58" s="18"/>
      <c r="DXO58" s="18"/>
      <c r="DXP58" s="18"/>
      <c r="DXQ58" s="18"/>
      <c r="DXR58" s="18"/>
      <c r="DXS58" s="18"/>
      <c r="DXT58" s="18"/>
      <c r="DXU58" s="18"/>
      <c r="DXV58" s="18"/>
      <c r="DXW58" s="18"/>
      <c r="DXX58" s="18"/>
      <c r="DXY58" s="18"/>
      <c r="DXZ58" s="18"/>
      <c r="DYA58" s="18"/>
      <c r="DYB58" s="18"/>
      <c r="DYC58" s="18"/>
      <c r="DYD58" s="18"/>
      <c r="DYE58" s="18"/>
      <c r="DYF58" s="18"/>
      <c r="DYG58" s="18"/>
      <c r="DYH58" s="18"/>
      <c r="DYI58" s="18"/>
      <c r="DYJ58" s="18"/>
      <c r="DYK58" s="18"/>
      <c r="DYL58" s="18"/>
      <c r="DYM58" s="18"/>
      <c r="DYN58" s="18"/>
      <c r="DYO58" s="18"/>
      <c r="DYP58" s="18"/>
      <c r="DYQ58" s="18"/>
      <c r="DYR58" s="18"/>
      <c r="DYS58" s="18"/>
      <c r="DYT58" s="18"/>
      <c r="DYU58" s="18"/>
      <c r="DYV58" s="18"/>
      <c r="DYW58" s="18"/>
      <c r="DYX58" s="18"/>
      <c r="DYY58" s="18"/>
      <c r="DYZ58" s="18"/>
      <c r="DZA58" s="18"/>
      <c r="DZB58" s="18"/>
      <c r="DZC58" s="18"/>
      <c r="DZD58" s="18"/>
      <c r="DZE58" s="18"/>
      <c r="DZF58" s="18"/>
      <c r="DZG58" s="18"/>
      <c r="DZH58" s="18"/>
      <c r="DZI58" s="18"/>
      <c r="DZJ58" s="18"/>
      <c r="DZK58" s="18"/>
      <c r="DZL58" s="18"/>
      <c r="DZM58" s="18"/>
      <c r="DZN58" s="18"/>
      <c r="DZO58" s="18"/>
      <c r="DZP58" s="18"/>
      <c r="DZQ58" s="18"/>
      <c r="DZR58" s="18"/>
      <c r="DZS58" s="18"/>
      <c r="DZT58" s="18"/>
      <c r="DZU58" s="18"/>
      <c r="DZV58" s="18"/>
      <c r="DZW58" s="18"/>
      <c r="DZX58" s="18"/>
      <c r="DZY58" s="18"/>
      <c r="DZZ58" s="18"/>
      <c r="EAA58" s="18"/>
      <c r="EAB58" s="18"/>
      <c r="EAC58" s="18"/>
      <c r="EAD58" s="18"/>
      <c r="EAE58" s="18"/>
      <c r="EAF58" s="18"/>
      <c r="EAG58" s="18"/>
      <c r="EAH58" s="18"/>
      <c r="EAI58" s="18"/>
      <c r="EAJ58" s="18"/>
      <c r="EAK58" s="18"/>
      <c r="EAL58" s="18"/>
      <c r="EAM58" s="18"/>
      <c r="EAN58" s="18"/>
      <c r="EAO58" s="18"/>
      <c r="EAP58" s="18"/>
      <c r="EAQ58" s="18"/>
      <c r="EAR58" s="18"/>
      <c r="EAS58" s="18"/>
      <c r="EAT58" s="18"/>
      <c r="EAU58" s="18"/>
      <c r="EAV58" s="18"/>
      <c r="EAW58" s="18"/>
      <c r="EAX58" s="18"/>
      <c r="EAY58" s="18"/>
      <c r="EAZ58" s="18"/>
      <c r="EBA58" s="18"/>
      <c r="EBB58" s="18"/>
      <c r="EBC58" s="18"/>
      <c r="EBD58" s="18"/>
      <c r="EBE58" s="18"/>
      <c r="EBF58" s="18"/>
      <c r="EBG58" s="18"/>
      <c r="EBH58" s="18"/>
      <c r="EBI58" s="18"/>
      <c r="EBJ58" s="18"/>
      <c r="EBK58" s="18"/>
      <c r="EBL58" s="18"/>
      <c r="EBM58" s="18"/>
      <c r="EBN58" s="18"/>
      <c r="EBO58" s="18"/>
      <c r="EBP58" s="18"/>
      <c r="EBQ58" s="18"/>
      <c r="EBR58" s="18"/>
      <c r="EBS58" s="18"/>
      <c r="EBT58" s="18"/>
      <c r="EBU58" s="18"/>
      <c r="EBV58" s="18"/>
      <c r="EBW58" s="18"/>
      <c r="EBX58" s="18"/>
      <c r="EBY58" s="18"/>
      <c r="EBZ58" s="18"/>
      <c r="ECA58" s="18"/>
      <c r="ECB58" s="18"/>
      <c r="ECC58" s="18"/>
      <c r="ECD58" s="18"/>
      <c r="ECE58" s="18"/>
      <c r="ECF58" s="18"/>
      <c r="ECG58" s="18"/>
      <c r="ECH58" s="18"/>
      <c r="ECI58" s="18"/>
      <c r="ECJ58" s="18"/>
      <c r="ECK58" s="18"/>
      <c r="ECL58" s="18"/>
      <c r="ECM58" s="18"/>
      <c r="ECN58" s="18"/>
      <c r="ECO58" s="18"/>
      <c r="ECP58" s="18"/>
      <c r="ECQ58" s="18"/>
      <c r="ECR58" s="18"/>
      <c r="ECS58" s="18"/>
      <c r="ECT58" s="18"/>
      <c r="ECU58" s="18"/>
      <c r="ECV58" s="18"/>
      <c r="ECW58" s="18"/>
      <c r="ECX58" s="18"/>
      <c r="ECY58" s="18"/>
      <c r="ECZ58" s="18"/>
      <c r="EDA58" s="18"/>
      <c r="EDB58" s="18"/>
      <c r="EDC58" s="18"/>
      <c r="EDD58" s="18"/>
      <c r="EDE58" s="18"/>
      <c r="EDF58" s="18"/>
      <c r="EDG58" s="18"/>
      <c r="EDH58" s="18"/>
      <c r="EDI58" s="18"/>
      <c r="EDJ58" s="18"/>
      <c r="EDK58" s="18"/>
      <c r="EDL58" s="18"/>
      <c r="EDM58" s="18"/>
      <c r="EDN58" s="18"/>
      <c r="EDO58" s="18"/>
      <c r="EDP58" s="18"/>
      <c r="EDQ58" s="18"/>
      <c r="EDR58" s="18"/>
      <c r="EDS58" s="18"/>
      <c r="EDT58" s="18"/>
      <c r="EDU58" s="18"/>
      <c r="EDV58" s="18"/>
      <c r="EDW58" s="18"/>
      <c r="EDX58" s="18"/>
      <c r="EDY58" s="18"/>
      <c r="EDZ58" s="18"/>
      <c r="EEA58" s="18"/>
      <c r="EEB58" s="18"/>
      <c r="EEC58" s="18"/>
      <c r="EED58" s="18"/>
      <c r="EEE58" s="18"/>
      <c r="EEF58" s="18"/>
      <c r="EEG58" s="18"/>
      <c r="EEH58" s="18"/>
      <c r="EEI58" s="18"/>
      <c r="EEJ58" s="18"/>
      <c r="EEK58" s="18"/>
      <c r="EEL58" s="18"/>
      <c r="EEM58" s="18"/>
      <c r="EEN58" s="18"/>
      <c r="EEO58" s="18"/>
      <c r="EEP58" s="18"/>
      <c r="EEQ58" s="18"/>
      <c r="EER58" s="18"/>
      <c r="EES58" s="18"/>
      <c r="EET58" s="18"/>
      <c r="EEU58" s="18"/>
      <c r="EEV58" s="18"/>
      <c r="EEW58" s="18"/>
      <c r="EEX58" s="18"/>
      <c r="EEY58" s="18"/>
      <c r="EEZ58" s="18"/>
      <c r="EFA58" s="18"/>
      <c r="EFB58" s="18"/>
      <c r="EFC58" s="18"/>
      <c r="EFD58" s="18"/>
      <c r="EFE58" s="18"/>
      <c r="EFF58" s="18"/>
      <c r="EFG58" s="18"/>
      <c r="EFH58" s="18"/>
      <c r="EFI58" s="18"/>
      <c r="EFJ58" s="18"/>
      <c r="EFK58" s="18"/>
      <c r="EFL58" s="18"/>
      <c r="EFM58" s="18"/>
      <c r="EFN58" s="18"/>
      <c r="EFO58" s="18"/>
      <c r="EFP58" s="18"/>
      <c r="EFQ58" s="18"/>
      <c r="EFR58" s="18"/>
      <c r="EFS58" s="18"/>
      <c r="EFT58" s="18"/>
      <c r="EFU58" s="18"/>
      <c r="EFV58" s="18"/>
      <c r="EFW58" s="18"/>
      <c r="EFX58" s="18"/>
      <c r="EFY58" s="18"/>
      <c r="EFZ58" s="18"/>
      <c r="EGA58" s="18"/>
      <c r="EGB58" s="18"/>
      <c r="EGC58" s="18"/>
      <c r="EGD58" s="18"/>
      <c r="EGE58" s="18"/>
      <c r="EGF58" s="18"/>
      <c r="EGG58" s="18"/>
      <c r="EGH58" s="18"/>
      <c r="EGI58" s="18"/>
      <c r="EGJ58" s="18"/>
      <c r="EGK58" s="18"/>
      <c r="EGL58" s="18"/>
      <c r="EGM58" s="18"/>
      <c r="EGN58" s="18"/>
      <c r="EGO58" s="18"/>
      <c r="EGP58" s="18"/>
      <c r="EGQ58" s="18"/>
      <c r="EGR58" s="18"/>
      <c r="EGS58" s="18"/>
      <c r="EGT58" s="18"/>
      <c r="EGU58" s="18"/>
      <c r="EGV58" s="18"/>
      <c r="EGW58" s="18"/>
      <c r="EGX58" s="18"/>
      <c r="EGY58" s="18"/>
      <c r="EGZ58" s="18"/>
      <c r="EHA58" s="18"/>
      <c r="EHB58" s="18"/>
      <c r="EHC58" s="18"/>
      <c r="EHD58" s="18"/>
      <c r="EHE58" s="18"/>
      <c r="EHF58" s="18"/>
      <c r="EHG58" s="18"/>
      <c r="EHH58" s="18"/>
      <c r="EHI58" s="18"/>
      <c r="EHJ58" s="18"/>
      <c r="EHK58" s="18"/>
      <c r="EHL58" s="18"/>
      <c r="EHM58" s="18"/>
      <c r="EHN58" s="18"/>
      <c r="EHO58" s="18"/>
      <c r="EHP58" s="18"/>
      <c r="EHQ58" s="18"/>
      <c r="EHR58" s="18"/>
      <c r="EHS58" s="18"/>
      <c r="EHT58" s="18"/>
      <c r="EHU58" s="18"/>
      <c r="EHV58" s="18"/>
      <c r="EHW58" s="18"/>
      <c r="EHX58" s="18"/>
      <c r="EHY58" s="18"/>
      <c r="EHZ58" s="18"/>
      <c r="EIA58" s="18"/>
      <c r="EIB58" s="18"/>
      <c r="EIC58" s="18"/>
      <c r="EID58" s="18"/>
      <c r="EIE58" s="18"/>
      <c r="EIF58" s="18"/>
      <c r="EIG58" s="18"/>
      <c r="EIH58" s="18"/>
      <c r="EII58" s="18"/>
      <c r="EIJ58" s="18"/>
      <c r="EIK58" s="18"/>
      <c r="EIL58" s="18"/>
      <c r="EIM58" s="18"/>
      <c r="EIN58" s="18"/>
      <c r="EIO58" s="18"/>
      <c r="EIP58" s="18"/>
      <c r="EIQ58" s="18"/>
      <c r="EIR58" s="18"/>
      <c r="EIS58" s="18"/>
      <c r="EIT58" s="18"/>
      <c r="EIU58" s="18"/>
      <c r="EIV58" s="18"/>
      <c r="EIW58" s="18"/>
      <c r="EIX58" s="18"/>
      <c r="EIY58" s="18"/>
      <c r="EIZ58" s="18"/>
      <c r="EJA58" s="18"/>
      <c r="EJB58" s="18"/>
      <c r="EJC58" s="18"/>
      <c r="EJD58" s="18"/>
      <c r="EJE58" s="18"/>
      <c r="EJF58" s="18"/>
      <c r="EJG58" s="18"/>
      <c r="EJH58" s="18"/>
      <c r="EJI58" s="18"/>
      <c r="EJJ58" s="18"/>
      <c r="EJK58" s="18"/>
      <c r="EJL58" s="18"/>
      <c r="EJM58" s="18"/>
      <c r="EJN58" s="18"/>
      <c r="EJO58" s="18"/>
      <c r="EJP58" s="18"/>
      <c r="EJQ58" s="18"/>
      <c r="EJR58" s="18"/>
      <c r="EJS58" s="18"/>
      <c r="EJT58" s="18"/>
      <c r="EJU58" s="18"/>
      <c r="EJV58" s="18"/>
      <c r="EJW58" s="18"/>
      <c r="EJX58" s="18"/>
      <c r="EJY58" s="18"/>
      <c r="EJZ58" s="18"/>
      <c r="EKA58" s="18"/>
      <c r="EKB58" s="18"/>
      <c r="EKC58" s="18"/>
      <c r="EKD58" s="18"/>
      <c r="EKE58" s="18"/>
      <c r="EKF58" s="18"/>
      <c r="EKG58" s="18"/>
      <c r="EKH58" s="18"/>
      <c r="EKI58" s="18"/>
      <c r="EKJ58" s="18"/>
      <c r="EKK58" s="18"/>
      <c r="EKL58" s="18"/>
      <c r="EKM58" s="18"/>
      <c r="EKN58" s="18"/>
      <c r="EKO58" s="18"/>
      <c r="EKP58" s="18"/>
      <c r="EKQ58" s="18"/>
      <c r="EKR58" s="18"/>
      <c r="EKS58" s="18"/>
      <c r="EKT58" s="18"/>
      <c r="EKU58" s="18"/>
      <c r="EKV58" s="18"/>
      <c r="EKW58" s="18"/>
      <c r="EKX58" s="18"/>
      <c r="EKY58" s="18"/>
      <c r="EKZ58" s="18"/>
      <c r="ELA58" s="18"/>
      <c r="ELB58" s="18"/>
      <c r="ELC58" s="18"/>
      <c r="ELD58" s="18"/>
      <c r="ELE58" s="18"/>
      <c r="ELF58" s="18"/>
      <c r="ELG58" s="18"/>
      <c r="ELH58" s="18"/>
      <c r="ELI58" s="18"/>
      <c r="ELJ58" s="18"/>
      <c r="ELK58" s="18"/>
      <c r="ELL58" s="18"/>
      <c r="ELM58" s="18"/>
      <c r="ELN58" s="18"/>
      <c r="ELO58" s="18"/>
      <c r="ELP58" s="18"/>
      <c r="ELQ58" s="18"/>
      <c r="ELR58" s="18"/>
      <c r="ELS58" s="18"/>
      <c r="ELT58" s="18"/>
      <c r="ELU58" s="18"/>
      <c r="ELV58" s="18"/>
      <c r="ELW58" s="18"/>
      <c r="ELX58" s="18"/>
      <c r="ELY58" s="18"/>
      <c r="ELZ58" s="18"/>
      <c r="EMA58" s="18"/>
      <c r="EMB58" s="18"/>
      <c r="EMC58" s="18"/>
      <c r="EMD58" s="18"/>
      <c r="EME58" s="18"/>
      <c r="EMF58" s="18"/>
      <c r="EMG58" s="18"/>
      <c r="EMH58" s="18"/>
      <c r="EMI58" s="18"/>
      <c r="EMJ58" s="18"/>
      <c r="EMK58" s="18"/>
      <c r="EML58" s="18"/>
      <c r="EMM58" s="18"/>
      <c r="EMN58" s="18"/>
      <c r="EMO58" s="18"/>
      <c r="EMP58" s="18"/>
      <c r="EMQ58" s="18"/>
      <c r="EMR58" s="18"/>
      <c r="EMS58" s="18"/>
      <c r="EMT58" s="18"/>
      <c r="EMU58" s="18"/>
      <c r="EMV58" s="18"/>
      <c r="EMW58" s="18"/>
      <c r="EMX58" s="18"/>
      <c r="EMY58" s="18"/>
      <c r="EMZ58" s="18"/>
      <c r="ENA58" s="18"/>
      <c r="ENB58" s="18"/>
      <c r="ENC58" s="18"/>
      <c r="END58" s="18"/>
      <c r="ENE58" s="18"/>
      <c r="ENF58" s="18"/>
      <c r="ENG58" s="18"/>
      <c r="ENH58" s="18"/>
      <c r="ENI58" s="18"/>
      <c r="ENJ58" s="18"/>
      <c r="ENK58" s="18"/>
      <c r="ENL58" s="18"/>
      <c r="ENM58" s="18"/>
      <c r="ENN58" s="18"/>
      <c r="ENO58" s="18"/>
      <c r="ENP58" s="18"/>
      <c r="ENQ58" s="18"/>
      <c r="ENR58" s="18"/>
      <c r="ENS58" s="18"/>
      <c r="ENT58" s="18"/>
      <c r="ENU58" s="18"/>
      <c r="ENV58" s="18"/>
      <c r="ENW58" s="18"/>
      <c r="ENX58" s="18"/>
      <c r="ENY58" s="18"/>
      <c r="ENZ58" s="18"/>
      <c r="EOA58" s="18"/>
      <c r="EOB58" s="18"/>
      <c r="EOC58" s="18"/>
      <c r="EOD58" s="18"/>
      <c r="EOE58" s="18"/>
      <c r="EOF58" s="18"/>
      <c r="EOG58" s="18"/>
      <c r="EOH58" s="18"/>
      <c r="EOI58" s="18"/>
      <c r="EOJ58" s="18"/>
      <c r="EOK58" s="18"/>
      <c r="EOL58" s="18"/>
      <c r="EOM58" s="18"/>
      <c r="EON58" s="18"/>
      <c r="EOO58" s="18"/>
      <c r="EOP58" s="18"/>
      <c r="EOQ58" s="18"/>
      <c r="EOR58" s="18"/>
      <c r="EOS58" s="18"/>
      <c r="EOT58" s="18"/>
      <c r="EOU58" s="18"/>
      <c r="EOV58" s="18"/>
      <c r="EOW58" s="18"/>
      <c r="EOX58" s="18"/>
      <c r="EOY58" s="18"/>
      <c r="EOZ58" s="18"/>
      <c r="EPA58" s="18"/>
      <c r="EPB58" s="18"/>
      <c r="EPC58" s="18"/>
      <c r="EPD58" s="18"/>
      <c r="EPE58" s="18"/>
      <c r="EPF58" s="18"/>
      <c r="EPG58" s="18"/>
      <c r="EPH58" s="18"/>
      <c r="EPI58" s="18"/>
      <c r="EPJ58" s="18"/>
      <c r="EPK58" s="18"/>
      <c r="EPL58" s="18"/>
      <c r="EPM58" s="18"/>
      <c r="EPN58" s="18"/>
      <c r="EPO58" s="18"/>
      <c r="EPP58" s="18"/>
      <c r="EPQ58" s="18"/>
      <c r="EPR58" s="18"/>
      <c r="EPS58" s="18"/>
      <c r="EPT58" s="18"/>
      <c r="EPU58" s="18"/>
      <c r="EPV58" s="18"/>
      <c r="EPW58" s="18"/>
      <c r="EPX58" s="18"/>
      <c r="EPY58" s="18"/>
      <c r="EPZ58" s="18"/>
      <c r="EQA58" s="18"/>
      <c r="EQB58" s="18"/>
      <c r="EQC58" s="18"/>
      <c r="EQD58" s="18"/>
      <c r="EQE58" s="18"/>
      <c r="EQF58" s="18"/>
      <c r="EQG58" s="18"/>
      <c r="EQH58" s="18"/>
      <c r="EQI58" s="18"/>
      <c r="EQJ58" s="18"/>
      <c r="EQK58" s="18"/>
      <c r="EQL58" s="18"/>
      <c r="EQM58" s="18"/>
      <c r="EQN58" s="18"/>
      <c r="EQO58" s="18"/>
      <c r="EQP58" s="18"/>
      <c r="EQQ58" s="18"/>
      <c r="EQR58" s="18"/>
      <c r="EQS58" s="18"/>
      <c r="EQT58" s="18"/>
      <c r="EQU58" s="18"/>
      <c r="EQV58" s="18"/>
      <c r="EQW58" s="18"/>
      <c r="EQX58" s="18"/>
      <c r="EQY58" s="18"/>
      <c r="EQZ58" s="18"/>
      <c r="ERA58" s="18"/>
      <c r="ERB58" s="18"/>
      <c r="ERC58" s="18"/>
      <c r="ERD58" s="18"/>
      <c r="ERE58" s="18"/>
      <c r="ERF58" s="18"/>
      <c r="ERG58" s="18"/>
      <c r="ERH58" s="18"/>
      <c r="ERI58" s="18"/>
      <c r="ERJ58" s="18"/>
      <c r="ERK58" s="18"/>
      <c r="ERL58" s="18"/>
      <c r="ERM58" s="18"/>
      <c r="ERN58" s="18"/>
      <c r="ERO58" s="18"/>
      <c r="ERP58" s="18"/>
      <c r="ERQ58" s="18"/>
      <c r="ERR58" s="18"/>
      <c r="ERS58" s="18"/>
      <c r="ERT58" s="18"/>
      <c r="ERU58" s="18"/>
      <c r="ERV58" s="18"/>
      <c r="ERW58" s="18"/>
      <c r="ERX58" s="18"/>
      <c r="ERY58" s="18"/>
      <c r="ERZ58" s="18"/>
      <c r="ESA58" s="18"/>
      <c r="ESB58" s="18"/>
      <c r="ESC58" s="18"/>
      <c r="ESD58" s="18"/>
      <c r="ESE58" s="18"/>
      <c r="ESF58" s="18"/>
      <c r="ESG58" s="18"/>
      <c r="ESH58" s="18"/>
      <c r="ESI58" s="18"/>
      <c r="ESJ58" s="18"/>
      <c r="ESK58" s="18"/>
      <c r="ESL58" s="18"/>
      <c r="ESM58" s="18"/>
      <c r="ESN58" s="18"/>
      <c r="ESO58" s="18"/>
      <c r="ESP58" s="18"/>
      <c r="ESQ58" s="18"/>
      <c r="ESR58" s="18"/>
      <c r="ESS58" s="18"/>
      <c r="EST58" s="18"/>
      <c r="ESU58" s="18"/>
      <c r="ESV58" s="18"/>
      <c r="ESW58" s="18"/>
      <c r="ESX58" s="18"/>
      <c r="ESY58" s="18"/>
      <c r="ESZ58" s="18"/>
      <c r="ETA58" s="18"/>
      <c r="ETB58" s="18"/>
      <c r="ETC58" s="18"/>
      <c r="ETD58" s="18"/>
      <c r="ETE58" s="18"/>
      <c r="ETF58" s="18"/>
      <c r="ETG58" s="18"/>
      <c r="ETH58" s="18"/>
      <c r="ETI58" s="18"/>
      <c r="ETJ58" s="18"/>
      <c r="ETK58" s="18"/>
      <c r="ETL58" s="18"/>
      <c r="ETM58" s="18"/>
      <c r="ETN58" s="18"/>
      <c r="ETO58" s="18"/>
      <c r="ETP58" s="18"/>
      <c r="ETQ58" s="18"/>
      <c r="ETR58" s="18"/>
      <c r="ETS58" s="18"/>
      <c r="ETT58" s="18"/>
      <c r="ETU58" s="18"/>
      <c r="ETV58" s="18"/>
      <c r="ETW58" s="18"/>
      <c r="ETX58" s="18"/>
      <c r="ETY58" s="18"/>
      <c r="ETZ58" s="18"/>
      <c r="EUA58" s="18"/>
      <c r="EUB58" s="18"/>
      <c r="EUC58" s="18"/>
      <c r="EUD58" s="18"/>
      <c r="EUE58" s="18"/>
      <c r="EUF58" s="18"/>
      <c r="EUG58" s="18"/>
      <c r="EUH58" s="18"/>
      <c r="EUI58" s="18"/>
      <c r="EUJ58" s="18"/>
      <c r="EUK58" s="18"/>
      <c r="EUL58" s="18"/>
      <c r="EUM58" s="18"/>
      <c r="EUN58" s="18"/>
      <c r="EUO58" s="18"/>
      <c r="EUP58" s="18"/>
      <c r="EUQ58" s="18"/>
      <c r="EUR58" s="18"/>
      <c r="EUS58" s="18"/>
      <c r="EUT58" s="18"/>
      <c r="EUU58" s="18"/>
      <c r="EUV58" s="18"/>
      <c r="EUW58" s="18"/>
      <c r="EUX58" s="18"/>
      <c r="EUY58" s="18"/>
      <c r="EUZ58" s="18"/>
      <c r="EVA58" s="18"/>
      <c r="EVB58" s="18"/>
      <c r="EVC58" s="18"/>
      <c r="EVD58" s="18"/>
      <c r="EVE58" s="18"/>
      <c r="EVF58" s="18"/>
      <c r="EVG58" s="18"/>
      <c r="EVH58" s="18"/>
      <c r="EVI58" s="18"/>
      <c r="EVJ58" s="18"/>
      <c r="EVK58" s="18"/>
      <c r="EVL58" s="18"/>
      <c r="EVM58" s="18"/>
      <c r="EVN58" s="18"/>
      <c r="EVO58" s="18"/>
      <c r="EVP58" s="18"/>
      <c r="EVQ58" s="18"/>
      <c r="EVR58" s="18"/>
      <c r="EVS58" s="18"/>
      <c r="EVT58" s="18"/>
      <c r="EVU58" s="18"/>
      <c r="EVV58" s="18"/>
      <c r="EVW58" s="18"/>
      <c r="EVX58" s="18"/>
      <c r="EVY58" s="18"/>
      <c r="EVZ58" s="18"/>
      <c r="EWA58" s="18"/>
      <c r="EWB58" s="18"/>
      <c r="EWC58" s="18"/>
      <c r="EWD58" s="18"/>
      <c r="EWE58" s="18"/>
      <c r="EWF58" s="18"/>
      <c r="EWG58" s="18"/>
      <c r="EWH58" s="18"/>
      <c r="EWI58" s="18"/>
      <c r="EWJ58" s="18"/>
      <c r="EWK58" s="18"/>
      <c r="EWL58" s="18"/>
      <c r="EWM58" s="18"/>
      <c r="EWN58" s="18"/>
      <c r="EWO58" s="18"/>
      <c r="EWP58" s="18"/>
      <c r="EWQ58" s="18"/>
      <c r="EWR58" s="18"/>
      <c r="EWS58" s="18"/>
      <c r="EWT58" s="18"/>
      <c r="EWU58" s="18"/>
      <c r="EWV58" s="18"/>
      <c r="EWW58" s="18"/>
      <c r="EWX58" s="18"/>
      <c r="EWY58" s="18"/>
      <c r="EWZ58" s="18"/>
      <c r="EXA58" s="18"/>
      <c r="EXB58" s="18"/>
      <c r="EXC58" s="18"/>
      <c r="EXD58" s="18"/>
      <c r="EXE58" s="18"/>
      <c r="EXF58" s="18"/>
      <c r="EXG58" s="18"/>
      <c r="EXH58" s="18"/>
      <c r="EXI58" s="18"/>
      <c r="EXJ58" s="18"/>
      <c r="EXK58" s="18"/>
      <c r="EXL58" s="18"/>
      <c r="EXM58" s="18"/>
      <c r="EXN58" s="18"/>
      <c r="EXO58" s="18"/>
      <c r="EXP58" s="18"/>
      <c r="EXQ58" s="18"/>
      <c r="EXR58" s="18"/>
      <c r="EXS58" s="18"/>
      <c r="EXT58" s="18"/>
      <c r="EXU58" s="18"/>
      <c r="EXV58" s="18"/>
      <c r="EXW58" s="18"/>
      <c r="EXX58" s="18"/>
      <c r="EXY58" s="18"/>
      <c r="EXZ58" s="18"/>
      <c r="EYA58" s="18"/>
      <c r="EYB58" s="18"/>
      <c r="EYC58" s="18"/>
      <c r="EYD58" s="18"/>
      <c r="EYE58" s="18"/>
      <c r="EYF58" s="18"/>
      <c r="EYG58" s="18"/>
      <c r="EYH58" s="18"/>
      <c r="EYI58" s="18"/>
      <c r="EYJ58" s="18"/>
      <c r="EYK58" s="18"/>
      <c r="EYL58" s="18"/>
      <c r="EYM58" s="18"/>
      <c r="EYN58" s="18"/>
      <c r="EYO58" s="18"/>
      <c r="EYP58" s="18"/>
      <c r="EYQ58" s="18"/>
      <c r="EYR58" s="18"/>
      <c r="EYS58" s="18"/>
      <c r="EYT58" s="18"/>
      <c r="EYU58" s="18"/>
      <c r="EYV58" s="18"/>
      <c r="EYW58" s="18"/>
      <c r="EYX58" s="18"/>
      <c r="EYY58" s="18"/>
      <c r="EYZ58" s="18"/>
      <c r="EZA58" s="18"/>
      <c r="EZB58" s="18"/>
      <c r="EZC58" s="18"/>
      <c r="EZD58" s="18"/>
      <c r="EZE58" s="18"/>
      <c r="EZF58" s="18"/>
      <c r="EZG58" s="18"/>
      <c r="EZH58" s="18"/>
      <c r="EZI58" s="18"/>
      <c r="EZJ58" s="18"/>
      <c r="EZK58" s="18"/>
      <c r="EZL58" s="18"/>
      <c r="EZM58" s="18"/>
      <c r="EZN58" s="18"/>
      <c r="EZO58" s="18"/>
      <c r="EZP58" s="18"/>
      <c r="EZQ58" s="18"/>
      <c r="EZR58" s="18"/>
      <c r="EZS58" s="18"/>
      <c r="EZT58" s="18"/>
      <c r="EZU58" s="18"/>
      <c r="EZV58" s="18"/>
      <c r="EZW58" s="18"/>
      <c r="EZX58" s="18"/>
      <c r="EZY58" s="18"/>
      <c r="EZZ58" s="18"/>
      <c r="FAA58" s="18"/>
      <c r="FAB58" s="18"/>
      <c r="FAC58" s="18"/>
      <c r="FAD58" s="18"/>
      <c r="FAE58" s="18"/>
      <c r="FAF58" s="18"/>
      <c r="FAG58" s="18"/>
      <c r="FAH58" s="18"/>
      <c r="FAI58" s="18"/>
      <c r="FAJ58" s="18"/>
      <c r="FAK58" s="18"/>
      <c r="FAL58" s="18"/>
      <c r="FAM58" s="18"/>
      <c r="FAN58" s="18"/>
      <c r="FAO58" s="18"/>
      <c r="FAP58" s="18"/>
      <c r="FAQ58" s="18"/>
      <c r="FAR58" s="18"/>
      <c r="FAS58" s="18"/>
      <c r="FAT58" s="18"/>
      <c r="FAU58" s="18"/>
      <c r="FAV58" s="18"/>
      <c r="FAW58" s="18"/>
      <c r="FAX58" s="18"/>
      <c r="FAY58" s="18"/>
      <c r="FAZ58" s="18"/>
      <c r="FBA58" s="18"/>
      <c r="FBB58" s="18"/>
      <c r="FBC58" s="18"/>
      <c r="FBD58" s="18"/>
      <c r="FBE58" s="18"/>
      <c r="FBF58" s="18"/>
      <c r="FBG58" s="18"/>
      <c r="FBH58" s="18"/>
      <c r="FBI58" s="18"/>
      <c r="FBJ58" s="18"/>
      <c r="FBK58" s="18"/>
      <c r="FBL58" s="18"/>
      <c r="FBM58" s="18"/>
      <c r="FBN58" s="18"/>
      <c r="FBO58" s="18"/>
      <c r="FBP58" s="18"/>
      <c r="FBQ58" s="18"/>
      <c r="FBR58" s="18"/>
      <c r="FBS58" s="18"/>
      <c r="FBT58" s="18"/>
      <c r="FBU58" s="18"/>
      <c r="FBV58" s="18"/>
      <c r="FBW58" s="18"/>
      <c r="FBX58" s="18"/>
      <c r="FBY58" s="18"/>
      <c r="FBZ58" s="18"/>
      <c r="FCA58" s="18"/>
      <c r="FCB58" s="18"/>
      <c r="FCC58" s="18"/>
      <c r="FCD58" s="18"/>
      <c r="FCE58" s="18"/>
      <c r="FCF58" s="18"/>
      <c r="FCG58" s="18"/>
      <c r="FCH58" s="18"/>
      <c r="FCI58" s="18"/>
      <c r="FCJ58" s="18"/>
      <c r="FCK58" s="18"/>
      <c r="FCL58" s="18"/>
      <c r="FCM58" s="18"/>
      <c r="FCN58" s="18"/>
      <c r="FCO58" s="18"/>
      <c r="FCP58" s="18"/>
      <c r="FCQ58" s="18"/>
      <c r="FCR58" s="18"/>
      <c r="FCS58" s="18"/>
      <c r="FCT58" s="18"/>
      <c r="FCU58" s="18"/>
      <c r="FCV58" s="18"/>
      <c r="FCW58" s="18"/>
      <c r="FCX58" s="18"/>
      <c r="FCY58" s="18"/>
      <c r="FCZ58" s="18"/>
      <c r="FDA58" s="18"/>
      <c r="FDB58" s="18"/>
      <c r="FDC58" s="18"/>
      <c r="FDD58" s="18"/>
      <c r="FDE58" s="18"/>
      <c r="FDF58" s="18"/>
      <c r="FDG58" s="18"/>
      <c r="FDH58" s="18"/>
      <c r="FDI58" s="18"/>
      <c r="FDJ58" s="18"/>
      <c r="FDK58" s="18"/>
      <c r="FDL58" s="18"/>
      <c r="FDM58" s="18"/>
      <c r="FDN58" s="18"/>
      <c r="FDO58" s="18"/>
      <c r="FDP58" s="18"/>
      <c r="FDQ58" s="18"/>
      <c r="FDR58" s="18"/>
      <c r="FDS58" s="18"/>
      <c r="FDT58" s="18"/>
      <c r="FDU58" s="18"/>
      <c r="FDV58" s="18"/>
      <c r="FDW58" s="18"/>
      <c r="FDX58" s="18"/>
      <c r="FDY58" s="18"/>
      <c r="FDZ58" s="18"/>
      <c r="FEA58" s="18"/>
      <c r="FEB58" s="18"/>
      <c r="FEC58" s="18"/>
      <c r="FED58" s="18"/>
      <c r="FEE58" s="18"/>
      <c r="FEF58" s="18"/>
      <c r="FEG58" s="18"/>
      <c r="FEH58" s="18"/>
      <c r="FEI58" s="18"/>
      <c r="FEJ58" s="18"/>
      <c r="FEK58" s="18"/>
      <c r="FEL58" s="18"/>
      <c r="FEM58" s="18"/>
      <c r="FEN58" s="18"/>
      <c r="FEO58" s="18"/>
      <c r="FEP58" s="18"/>
      <c r="FEQ58" s="18"/>
      <c r="FER58" s="18"/>
      <c r="FES58" s="18"/>
      <c r="FET58" s="18"/>
      <c r="FEU58" s="18"/>
      <c r="FEV58" s="18"/>
      <c r="FEW58" s="18"/>
      <c r="FEX58" s="18"/>
      <c r="FEY58" s="18"/>
      <c r="FEZ58" s="18"/>
      <c r="FFA58" s="18"/>
      <c r="FFB58" s="18"/>
      <c r="FFC58" s="18"/>
      <c r="FFD58" s="18"/>
      <c r="FFE58" s="18"/>
      <c r="FFF58" s="18"/>
      <c r="FFG58" s="18"/>
      <c r="FFH58" s="18"/>
      <c r="FFI58" s="18"/>
      <c r="FFJ58" s="18"/>
      <c r="FFK58" s="18"/>
      <c r="FFL58" s="18"/>
      <c r="FFM58" s="18"/>
      <c r="FFN58" s="18"/>
      <c r="FFO58" s="18"/>
      <c r="FFP58" s="18"/>
      <c r="FFQ58" s="18"/>
      <c r="FFR58" s="18"/>
      <c r="FFS58" s="18"/>
      <c r="FFT58" s="18"/>
      <c r="FFU58" s="18"/>
      <c r="FFV58" s="18"/>
      <c r="FFW58" s="18"/>
      <c r="FFX58" s="18"/>
      <c r="FFY58" s="18"/>
      <c r="FFZ58" s="18"/>
      <c r="FGA58" s="18"/>
      <c r="FGB58" s="18"/>
      <c r="FGC58" s="18"/>
      <c r="FGD58" s="18"/>
      <c r="FGE58" s="18"/>
      <c r="FGF58" s="18"/>
      <c r="FGG58" s="18"/>
      <c r="FGH58" s="18"/>
      <c r="FGI58" s="18"/>
      <c r="FGJ58" s="18"/>
      <c r="FGK58" s="18"/>
      <c r="FGL58" s="18"/>
      <c r="FGM58" s="18"/>
      <c r="FGN58" s="18"/>
      <c r="FGO58" s="18"/>
      <c r="FGP58" s="18"/>
      <c r="FGQ58" s="18"/>
      <c r="FGR58" s="18"/>
      <c r="FGS58" s="18"/>
      <c r="FGT58" s="18"/>
      <c r="FGU58" s="18"/>
      <c r="FGV58" s="18"/>
      <c r="FGW58" s="18"/>
      <c r="FGX58" s="18"/>
      <c r="FGY58" s="18"/>
      <c r="FGZ58" s="18"/>
      <c r="FHA58" s="18"/>
      <c r="FHB58" s="18"/>
      <c r="FHC58" s="18"/>
      <c r="FHD58" s="18"/>
      <c r="FHE58" s="18"/>
      <c r="FHF58" s="18"/>
      <c r="FHG58" s="18"/>
      <c r="FHH58" s="18"/>
      <c r="FHI58" s="18"/>
      <c r="FHJ58" s="18"/>
      <c r="FHK58" s="18"/>
      <c r="FHL58" s="18"/>
      <c r="FHM58" s="18"/>
      <c r="FHN58" s="18"/>
      <c r="FHO58" s="18"/>
      <c r="FHP58" s="18"/>
      <c r="FHQ58" s="18"/>
      <c r="FHR58" s="18"/>
      <c r="FHS58" s="18"/>
      <c r="FHT58" s="18"/>
      <c r="FHU58" s="18"/>
      <c r="FHV58" s="18"/>
      <c r="FHW58" s="18"/>
      <c r="FHX58" s="18"/>
      <c r="FHY58" s="18"/>
      <c r="FHZ58" s="18"/>
      <c r="FIA58" s="18"/>
      <c r="FIB58" s="18"/>
      <c r="FIC58" s="18"/>
      <c r="FID58" s="18"/>
      <c r="FIE58" s="18"/>
      <c r="FIF58" s="18"/>
      <c r="FIG58" s="18"/>
      <c r="FIH58" s="18"/>
      <c r="FII58" s="18"/>
      <c r="FIJ58" s="18"/>
      <c r="FIK58" s="18"/>
      <c r="FIL58" s="18"/>
      <c r="FIM58" s="18"/>
      <c r="FIN58" s="18"/>
      <c r="FIO58" s="18"/>
      <c r="FIP58" s="18"/>
      <c r="FIQ58" s="18"/>
      <c r="FIR58" s="18"/>
      <c r="FIS58" s="18"/>
      <c r="FIT58" s="18"/>
      <c r="FIU58" s="18"/>
      <c r="FIV58" s="18"/>
      <c r="FIW58" s="18"/>
      <c r="FIX58" s="18"/>
      <c r="FIY58" s="18"/>
      <c r="FIZ58" s="18"/>
      <c r="FJA58" s="18"/>
      <c r="FJB58" s="18"/>
      <c r="FJC58" s="18"/>
      <c r="FJD58" s="18"/>
      <c r="FJE58" s="18"/>
      <c r="FJF58" s="18"/>
      <c r="FJG58" s="18"/>
      <c r="FJH58" s="18"/>
      <c r="FJI58" s="18"/>
      <c r="FJJ58" s="18"/>
      <c r="FJK58" s="18"/>
      <c r="FJL58" s="18"/>
      <c r="FJM58" s="18"/>
      <c r="FJN58" s="18"/>
      <c r="FJO58" s="18"/>
      <c r="FJP58" s="18"/>
      <c r="FJQ58" s="18"/>
      <c r="FJR58" s="18"/>
      <c r="FJS58" s="18"/>
      <c r="FJT58" s="18"/>
      <c r="FJU58" s="18"/>
      <c r="FJV58" s="18"/>
      <c r="FJW58" s="18"/>
      <c r="FJX58" s="18"/>
      <c r="FJY58" s="18"/>
      <c r="FJZ58" s="18"/>
      <c r="FKA58" s="18"/>
      <c r="FKB58" s="18"/>
      <c r="FKC58" s="18"/>
      <c r="FKD58" s="18"/>
      <c r="FKE58" s="18"/>
      <c r="FKF58" s="18"/>
      <c r="FKG58" s="18"/>
      <c r="FKH58" s="18"/>
      <c r="FKI58" s="18"/>
      <c r="FKJ58" s="18"/>
      <c r="FKK58" s="18"/>
      <c r="FKL58" s="18"/>
      <c r="FKM58" s="18"/>
      <c r="FKN58" s="18"/>
      <c r="FKO58" s="18"/>
      <c r="FKP58" s="18"/>
      <c r="FKQ58" s="18"/>
      <c r="FKR58" s="18"/>
      <c r="FKS58" s="18"/>
      <c r="FKT58" s="18"/>
      <c r="FKU58" s="18"/>
      <c r="FKV58" s="18"/>
      <c r="FKW58" s="18"/>
      <c r="FKX58" s="18"/>
      <c r="FKY58" s="18"/>
      <c r="FKZ58" s="18"/>
      <c r="FLA58" s="18"/>
      <c r="FLB58" s="18"/>
      <c r="FLC58" s="18"/>
      <c r="FLD58" s="18"/>
      <c r="FLE58" s="18"/>
      <c r="FLF58" s="18"/>
      <c r="FLG58" s="18"/>
      <c r="FLH58" s="18"/>
      <c r="FLI58" s="18"/>
      <c r="FLJ58" s="18"/>
      <c r="FLK58" s="18"/>
      <c r="FLL58" s="18"/>
      <c r="FLM58" s="18"/>
      <c r="FLN58" s="18"/>
      <c r="FLO58" s="18"/>
      <c r="FLP58" s="18"/>
      <c r="FLQ58" s="18"/>
      <c r="FLR58" s="18"/>
      <c r="FLS58" s="18"/>
      <c r="FLT58" s="18"/>
      <c r="FLU58" s="18"/>
      <c r="FLV58" s="18"/>
      <c r="FLW58" s="18"/>
      <c r="FLX58" s="18"/>
      <c r="FLY58" s="18"/>
      <c r="FLZ58" s="18"/>
      <c r="FMA58" s="18"/>
      <c r="FMB58" s="18"/>
      <c r="FMC58" s="18"/>
      <c r="FMD58" s="18"/>
      <c r="FME58" s="18"/>
      <c r="FMF58" s="18"/>
      <c r="FMG58" s="18"/>
      <c r="FMH58" s="18"/>
      <c r="FMI58" s="18"/>
      <c r="FMJ58" s="18"/>
      <c r="FMK58" s="18"/>
      <c r="FML58" s="18"/>
      <c r="FMM58" s="18"/>
      <c r="FMN58" s="18"/>
      <c r="FMO58" s="18"/>
      <c r="FMP58" s="18"/>
      <c r="FMQ58" s="18"/>
      <c r="FMR58" s="18"/>
      <c r="FMS58" s="18"/>
      <c r="FMT58" s="18"/>
      <c r="FMU58" s="18"/>
      <c r="FMV58" s="18"/>
      <c r="FMW58" s="18"/>
      <c r="FMX58" s="18"/>
      <c r="FMY58" s="18"/>
      <c r="FMZ58" s="18"/>
      <c r="FNA58" s="18"/>
      <c r="FNB58" s="18"/>
      <c r="FNC58" s="18"/>
      <c r="FND58" s="18"/>
      <c r="FNE58" s="18"/>
      <c r="FNF58" s="18"/>
      <c r="FNG58" s="18"/>
      <c r="FNH58" s="18"/>
      <c r="FNI58" s="18"/>
      <c r="FNJ58" s="18"/>
      <c r="FNK58" s="18"/>
      <c r="FNL58" s="18"/>
      <c r="FNM58" s="18"/>
      <c r="FNN58" s="18"/>
      <c r="FNO58" s="18"/>
      <c r="FNP58" s="18"/>
      <c r="FNQ58" s="18"/>
      <c r="FNR58" s="18"/>
      <c r="FNS58" s="18"/>
      <c r="FNT58" s="18"/>
      <c r="FNU58" s="18"/>
      <c r="FNV58" s="18"/>
      <c r="FNW58" s="18"/>
      <c r="FNX58" s="18"/>
      <c r="FNY58" s="18"/>
      <c r="FNZ58" s="18"/>
      <c r="FOA58" s="18"/>
      <c r="FOB58" s="18"/>
      <c r="FOC58" s="18"/>
      <c r="FOD58" s="18"/>
      <c r="FOE58" s="18"/>
      <c r="FOF58" s="18"/>
      <c r="FOG58" s="18"/>
      <c r="FOH58" s="18"/>
      <c r="FOI58" s="18"/>
      <c r="FOJ58" s="18"/>
      <c r="FOK58" s="18"/>
      <c r="FOL58" s="18"/>
      <c r="FOM58" s="18"/>
      <c r="FON58" s="18"/>
      <c r="FOO58" s="18"/>
      <c r="FOP58" s="18"/>
      <c r="FOQ58" s="18"/>
      <c r="FOR58" s="18"/>
      <c r="FOS58" s="18"/>
      <c r="FOT58" s="18"/>
      <c r="FOU58" s="18"/>
      <c r="FOV58" s="18"/>
      <c r="FOW58" s="18"/>
      <c r="FOX58" s="18"/>
      <c r="FOY58" s="18"/>
      <c r="FOZ58" s="18"/>
      <c r="FPA58" s="18"/>
      <c r="FPB58" s="18"/>
      <c r="FPC58" s="18"/>
      <c r="FPD58" s="18"/>
      <c r="FPE58" s="18"/>
      <c r="FPF58" s="18"/>
      <c r="FPG58" s="18"/>
      <c r="FPH58" s="18"/>
      <c r="FPI58" s="18"/>
      <c r="FPJ58" s="18"/>
      <c r="FPK58" s="18"/>
      <c r="FPL58" s="18"/>
      <c r="FPM58" s="18"/>
      <c r="FPN58" s="18"/>
      <c r="FPO58" s="18"/>
      <c r="FPP58" s="18"/>
      <c r="FPQ58" s="18"/>
      <c r="FPR58" s="18"/>
      <c r="FPS58" s="18"/>
      <c r="FPT58" s="18"/>
      <c r="FPU58" s="18"/>
      <c r="FPV58" s="18"/>
      <c r="FPW58" s="18"/>
      <c r="FPX58" s="18"/>
      <c r="FPY58" s="18"/>
      <c r="FPZ58" s="18"/>
      <c r="FQA58" s="18"/>
      <c r="FQB58" s="18"/>
      <c r="FQC58" s="18"/>
      <c r="FQD58" s="18"/>
      <c r="FQE58" s="18"/>
      <c r="FQF58" s="18"/>
      <c r="FQG58" s="18"/>
      <c r="FQH58" s="18"/>
      <c r="FQI58" s="18"/>
      <c r="FQJ58" s="18"/>
      <c r="FQK58" s="18"/>
      <c r="FQL58" s="18"/>
      <c r="FQM58" s="18"/>
      <c r="FQN58" s="18"/>
      <c r="FQO58" s="18"/>
      <c r="FQP58" s="18"/>
      <c r="FQQ58" s="18"/>
      <c r="FQR58" s="18"/>
      <c r="FQS58" s="18"/>
      <c r="FQT58" s="18"/>
      <c r="FQU58" s="18"/>
      <c r="FQV58" s="18"/>
      <c r="FQW58" s="18"/>
      <c r="FQX58" s="18"/>
      <c r="FQY58" s="18"/>
      <c r="FQZ58" s="18"/>
      <c r="FRA58" s="18"/>
      <c r="FRB58" s="18"/>
      <c r="FRC58" s="18"/>
      <c r="FRD58" s="18"/>
      <c r="FRE58" s="18"/>
      <c r="FRF58" s="18"/>
      <c r="FRG58" s="18"/>
      <c r="FRH58" s="18"/>
      <c r="FRI58" s="18"/>
      <c r="FRJ58" s="18"/>
      <c r="FRK58" s="18"/>
      <c r="FRL58" s="18"/>
      <c r="FRM58" s="18"/>
      <c r="FRN58" s="18"/>
      <c r="FRO58" s="18"/>
      <c r="FRP58" s="18"/>
      <c r="FRQ58" s="18"/>
      <c r="FRR58" s="18"/>
      <c r="FRS58" s="18"/>
      <c r="FRT58" s="18"/>
      <c r="FRU58" s="18"/>
      <c r="FRV58" s="18"/>
      <c r="FRW58" s="18"/>
      <c r="FRX58" s="18"/>
      <c r="FRY58" s="18"/>
      <c r="FRZ58" s="18"/>
      <c r="FSA58" s="18"/>
      <c r="FSB58" s="18"/>
      <c r="FSC58" s="18"/>
      <c r="FSD58" s="18"/>
      <c r="FSE58" s="18"/>
      <c r="FSF58" s="18"/>
      <c r="FSG58" s="18"/>
      <c r="FSH58" s="18"/>
      <c r="FSI58" s="18"/>
      <c r="FSJ58" s="18"/>
      <c r="FSK58" s="18"/>
      <c r="FSL58" s="18"/>
      <c r="FSM58" s="18"/>
      <c r="FSN58" s="18"/>
      <c r="FSO58" s="18"/>
      <c r="FSP58" s="18"/>
      <c r="FSQ58" s="18"/>
      <c r="FSR58" s="18"/>
      <c r="FSS58" s="18"/>
      <c r="FST58" s="18"/>
      <c r="FSU58" s="18"/>
      <c r="FSV58" s="18"/>
      <c r="FSW58" s="18"/>
      <c r="FSX58" s="18"/>
      <c r="FSY58" s="18"/>
      <c r="FSZ58" s="18"/>
      <c r="FTA58" s="18"/>
      <c r="FTB58" s="18"/>
      <c r="FTC58" s="18"/>
      <c r="FTD58" s="18"/>
      <c r="FTE58" s="18"/>
      <c r="FTF58" s="18"/>
      <c r="FTG58" s="18"/>
      <c r="FTH58" s="18"/>
      <c r="FTI58" s="18"/>
      <c r="FTJ58" s="18"/>
      <c r="FTK58" s="18"/>
      <c r="FTL58" s="18"/>
      <c r="FTM58" s="18"/>
      <c r="FTN58" s="18"/>
      <c r="FTO58" s="18"/>
      <c r="FTP58" s="18"/>
      <c r="FTQ58" s="18"/>
      <c r="FTR58" s="18"/>
      <c r="FTS58" s="18"/>
      <c r="FTT58" s="18"/>
      <c r="FTU58" s="18"/>
      <c r="FTV58" s="18"/>
      <c r="FTW58" s="18"/>
      <c r="FTX58" s="18"/>
      <c r="FTY58" s="18"/>
      <c r="FTZ58" s="18"/>
      <c r="FUA58" s="18"/>
      <c r="FUB58" s="18"/>
      <c r="FUC58" s="18"/>
      <c r="FUD58" s="18"/>
      <c r="FUE58" s="18"/>
      <c r="FUF58" s="18"/>
      <c r="FUG58" s="18"/>
      <c r="FUH58" s="18"/>
      <c r="FUI58" s="18"/>
      <c r="FUJ58" s="18"/>
      <c r="FUK58" s="18"/>
      <c r="FUL58" s="18"/>
      <c r="FUM58" s="18"/>
      <c r="FUN58" s="18"/>
      <c r="FUO58" s="18"/>
      <c r="FUP58" s="18"/>
      <c r="FUQ58" s="18"/>
      <c r="FUR58" s="18"/>
      <c r="FUS58" s="18"/>
      <c r="FUT58" s="18"/>
      <c r="FUU58" s="18"/>
      <c r="FUV58" s="18"/>
      <c r="FUW58" s="18"/>
      <c r="FUX58" s="18"/>
      <c r="FUY58" s="18"/>
      <c r="FUZ58" s="18"/>
      <c r="FVA58" s="18"/>
      <c r="FVB58" s="18"/>
      <c r="FVC58" s="18"/>
      <c r="FVD58" s="18"/>
      <c r="FVE58" s="18"/>
      <c r="FVF58" s="18"/>
      <c r="FVG58" s="18"/>
      <c r="FVH58" s="18"/>
      <c r="FVI58" s="18"/>
      <c r="FVJ58" s="18"/>
      <c r="FVK58" s="18"/>
      <c r="FVL58" s="18"/>
      <c r="FVM58" s="18"/>
      <c r="FVN58" s="18"/>
      <c r="FVO58" s="18"/>
      <c r="FVP58" s="18"/>
      <c r="FVQ58" s="18"/>
      <c r="FVR58" s="18"/>
      <c r="FVS58" s="18"/>
      <c r="FVT58" s="18"/>
      <c r="FVU58" s="18"/>
      <c r="FVV58" s="18"/>
      <c r="FVW58" s="18"/>
      <c r="FVX58" s="18"/>
      <c r="FVY58" s="18"/>
      <c r="FVZ58" s="18"/>
      <c r="FWA58" s="18"/>
      <c r="FWB58" s="18"/>
      <c r="FWC58" s="18"/>
      <c r="FWD58" s="18"/>
      <c r="FWE58" s="18"/>
      <c r="FWF58" s="18"/>
      <c r="FWG58" s="18"/>
      <c r="FWH58" s="18"/>
      <c r="FWI58" s="18"/>
      <c r="FWJ58" s="18"/>
      <c r="FWK58" s="18"/>
      <c r="FWL58" s="18"/>
      <c r="FWM58" s="18"/>
      <c r="FWN58" s="18"/>
      <c r="FWO58" s="18"/>
      <c r="FWP58" s="18"/>
      <c r="FWQ58" s="18"/>
      <c r="FWR58" s="18"/>
      <c r="FWS58" s="18"/>
      <c r="FWT58" s="18"/>
      <c r="FWU58" s="18"/>
      <c r="FWV58" s="18"/>
      <c r="FWW58" s="18"/>
      <c r="FWX58" s="18"/>
      <c r="FWY58" s="18"/>
      <c r="FWZ58" s="18"/>
      <c r="FXA58" s="18"/>
      <c r="FXB58" s="18"/>
      <c r="FXC58" s="18"/>
      <c r="FXD58" s="18"/>
      <c r="FXE58" s="18"/>
      <c r="FXF58" s="18"/>
      <c r="FXG58" s="18"/>
      <c r="FXH58" s="18"/>
      <c r="FXI58" s="18"/>
      <c r="FXJ58" s="18"/>
      <c r="FXK58" s="18"/>
      <c r="FXL58" s="18"/>
      <c r="FXM58" s="18"/>
      <c r="FXN58" s="18"/>
      <c r="FXO58" s="18"/>
      <c r="FXP58" s="18"/>
      <c r="FXQ58" s="18"/>
      <c r="FXR58" s="18"/>
      <c r="FXS58" s="18"/>
      <c r="FXT58" s="18"/>
      <c r="FXU58" s="18"/>
      <c r="FXV58" s="18"/>
      <c r="FXW58" s="18"/>
      <c r="FXX58" s="18"/>
      <c r="FXY58" s="18"/>
      <c r="FXZ58" s="18"/>
      <c r="FYA58" s="18"/>
      <c r="FYB58" s="18"/>
      <c r="FYC58" s="18"/>
      <c r="FYD58" s="18"/>
      <c r="FYE58" s="18"/>
      <c r="FYF58" s="18"/>
      <c r="FYG58" s="18"/>
      <c r="FYH58" s="18"/>
      <c r="FYI58" s="18"/>
      <c r="FYJ58" s="18"/>
      <c r="FYK58" s="18"/>
      <c r="FYL58" s="18"/>
      <c r="FYM58" s="18"/>
      <c r="FYN58" s="18"/>
      <c r="FYO58" s="18"/>
      <c r="FYP58" s="18"/>
      <c r="FYQ58" s="18"/>
      <c r="FYR58" s="18"/>
      <c r="FYS58" s="18"/>
      <c r="FYT58" s="18"/>
      <c r="FYU58" s="18"/>
      <c r="FYV58" s="18"/>
      <c r="FYW58" s="18"/>
      <c r="FYX58" s="18"/>
      <c r="FYY58" s="18"/>
      <c r="FYZ58" s="18"/>
      <c r="FZA58" s="18"/>
      <c r="FZB58" s="18"/>
      <c r="FZC58" s="18"/>
      <c r="FZD58" s="18"/>
      <c r="FZE58" s="18"/>
      <c r="FZF58" s="18"/>
      <c r="FZG58" s="18"/>
      <c r="FZH58" s="18"/>
      <c r="FZI58" s="18"/>
      <c r="FZJ58" s="18"/>
      <c r="FZK58" s="18"/>
      <c r="FZL58" s="18"/>
      <c r="FZM58" s="18"/>
      <c r="FZN58" s="18"/>
      <c r="FZO58" s="18"/>
      <c r="FZP58" s="18"/>
      <c r="FZQ58" s="18"/>
      <c r="FZR58" s="18"/>
      <c r="FZS58" s="18"/>
      <c r="FZT58" s="18"/>
      <c r="FZU58" s="18"/>
      <c r="FZV58" s="18"/>
      <c r="FZW58" s="18"/>
      <c r="FZX58" s="18"/>
      <c r="FZY58" s="18"/>
      <c r="FZZ58" s="18"/>
      <c r="GAA58" s="18"/>
      <c r="GAB58" s="18"/>
      <c r="GAC58" s="18"/>
      <c r="GAD58" s="18"/>
      <c r="GAE58" s="18"/>
      <c r="GAF58" s="18"/>
      <c r="GAG58" s="18"/>
      <c r="GAH58" s="18"/>
      <c r="GAI58" s="18"/>
      <c r="GAJ58" s="18"/>
      <c r="GAK58" s="18"/>
      <c r="GAL58" s="18"/>
      <c r="GAM58" s="18"/>
      <c r="GAN58" s="18"/>
      <c r="GAO58" s="18"/>
      <c r="GAP58" s="18"/>
      <c r="GAQ58" s="18"/>
      <c r="GAR58" s="18"/>
      <c r="GAS58" s="18"/>
      <c r="GAT58" s="18"/>
      <c r="GAU58" s="18"/>
      <c r="GAV58" s="18"/>
      <c r="GAW58" s="18"/>
      <c r="GAX58" s="18"/>
      <c r="GAY58" s="18"/>
      <c r="GAZ58" s="18"/>
      <c r="GBA58" s="18"/>
      <c r="GBB58" s="18"/>
      <c r="GBC58" s="18"/>
      <c r="GBD58" s="18"/>
      <c r="GBE58" s="18"/>
      <c r="GBF58" s="18"/>
      <c r="GBG58" s="18"/>
      <c r="GBH58" s="18"/>
      <c r="GBI58" s="18"/>
      <c r="GBJ58" s="18"/>
      <c r="GBK58" s="18"/>
      <c r="GBL58" s="18"/>
      <c r="GBM58" s="18"/>
      <c r="GBN58" s="18"/>
      <c r="GBO58" s="18"/>
      <c r="GBP58" s="18"/>
      <c r="GBQ58" s="18"/>
      <c r="GBR58" s="18"/>
      <c r="GBS58" s="18"/>
      <c r="GBT58" s="18"/>
      <c r="GBU58" s="18"/>
      <c r="GBV58" s="18"/>
      <c r="GBW58" s="18"/>
      <c r="GBX58" s="18"/>
      <c r="GBY58" s="18"/>
      <c r="GBZ58" s="18"/>
      <c r="GCA58" s="18"/>
      <c r="GCB58" s="18"/>
      <c r="GCC58" s="18"/>
      <c r="GCD58" s="18"/>
      <c r="GCE58" s="18"/>
      <c r="GCF58" s="18"/>
      <c r="GCG58" s="18"/>
      <c r="GCH58" s="18"/>
      <c r="GCI58" s="18"/>
      <c r="GCJ58" s="18"/>
      <c r="GCK58" s="18"/>
      <c r="GCL58" s="18"/>
      <c r="GCM58" s="18"/>
      <c r="GCN58" s="18"/>
      <c r="GCO58" s="18"/>
      <c r="GCP58" s="18"/>
      <c r="GCQ58" s="18"/>
      <c r="GCR58" s="18"/>
      <c r="GCS58" s="18"/>
      <c r="GCT58" s="18"/>
      <c r="GCU58" s="18"/>
      <c r="GCV58" s="18"/>
      <c r="GCW58" s="18"/>
      <c r="GCX58" s="18"/>
      <c r="GCY58" s="18"/>
      <c r="GCZ58" s="18"/>
      <c r="GDA58" s="18"/>
      <c r="GDB58" s="18"/>
      <c r="GDC58" s="18"/>
      <c r="GDD58" s="18"/>
      <c r="GDE58" s="18"/>
      <c r="GDF58" s="18"/>
      <c r="GDG58" s="18"/>
      <c r="GDH58" s="18"/>
      <c r="GDI58" s="18"/>
      <c r="GDJ58" s="18"/>
      <c r="GDK58" s="18"/>
      <c r="GDL58" s="18"/>
      <c r="GDM58" s="18"/>
      <c r="GDN58" s="18"/>
      <c r="GDO58" s="18"/>
      <c r="GDP58" s="18"/>
      <c r="GDQ58" s="18"/>
      <c r="GDR58" s="18"/>
      <c r="GDS58" s="18"/>
      <c r="GDT58" s="18"/>
      <c r="GDU58" s="18"/>
      <c r="GDV58" s="18"/>
      <c r="GDW58" s="18"/>
      <c r="GDX58" s="18"/>
      <c r="GDY58" s="18"/>
      <c r="GDZ58" s="18"/>
      <c r="GEA58" s="18"/>
      <c r="GEB58" s="18"/>
      <c r="GEC58" s="18"/>
      <c r="GED58" s="18"/>
      <c r="GEE58" s="18"/>
      <c r="GEF58" s="18"/>
      <c r="GEG58" s="18"/>
      <c r="GEH58" s="18"/>
      <c r="GEI58" s="18"/>
      <c r="GEJ58" s="18"/>
      <c r="GEK58" s="18"/>
      <c r="GEL58" s="18"/>
      <c r="GEM58" s="18"/>
      <c r="GEN58" s="18"/>
      <c r="GEO58" s="18"/>
      <c r="GEP58" s="18"/>
      <c r="GEQ58" s="18"/>
      <c r="GER58" s="18"/>
      <c r="GES58" s="18"/>
      <c r="GET58" s="18"/>
      <c r="GEU58" s="18"/>
      <c r="GEV58" s="18"/>
      <c r="GEW58" s="18"/>
      <c r="GEX58" s="18"/>
      <c r="GEY58" s="18"/>
      <c r="GEZ58" s="18"/>
      <c r="GFA58" s="18"/>
      <c r="GFB58" s="18"/>
      <c r="GFC58" s="18"/>
      <c r="GFD58" s="18"/>
      <c r="GFE58" s="18"/>
      <c r="GFF58" s="18"/>
      <c r="GFG58" s="18"/>
      <c r="GFH58" s="18"/>
      <c r="GFI58" s="18"/>
      <c r="GFJ58" s="18"/>
      <c r="GFK58" s="18"/>
      <c r="GFL58" s="18"/>
      <c r="GFM58" s="18"/>
      <c r="GFN58" s="18"/>
      <c r="GFO58" s="18"/>
      <c r="GFP58" s="18"/>
      <c r="GFQ58" s="18"/>
      <c r="GFR58" s="18"/>
      <c r="GFS58" s="18"/>
      <c r="GFT58" s="18"/>
      <c r="GFU58" s="18"/>
      <c r="GFV58" s="18"/>
      <c r="GFW58" s="18"/>
      <c r="GFX58" s="18"/>
      <c r="GFY58" s="18"/>
      <c r="GFZ58" s="18"/>
      <c r="GGA58" s="18"/>
      <c r="GGB58" s="18"/>
      <c r="GGC58" s="18"/>
      <c r="GGD58" s="18"/>
      <c r="GGE58" s="18"/>
      <c r="GGF58" s="18"/>
      <c r="GGG58" s="18"/>
      <c r="GGH58" s="18"/>
      <c r="GGI58" s="18"/>
      <c r="GGJ58" s="18"/>
      <c r="GGK58" s="18"/>
      <c r="GGL58" s="18"/>
      <c r="GGM58" s="18"/>
      <c r="GGN58" s="18"/>
      <c r="GGO58" s="18"/>
      <c r="GGP58" s="18"/>
      <c r="GGQ58" s="18"/>
      <c r="GGR58" s="18"/>
      <c r="GGS58" s="18"/>
      <c r="GGT58" s="18"/>
      <c r="GGU58" s="18"/>
      <c r="GGV58" s="18"/>
      <c r="GGW58" s="18"/>
      <c r="GGX58" s="18"/>
      <c r="GGY58" s="18"/>
      <c r="GGZ58" s="18"/>
      <c r="GHA58" s="18"/>
      <c r="GHB58" s="18"/>
      <c r="GHC58" s="18"/>
      <c r="GHD58" s="18"/>
      <c r="GHE58" s="18"/>
      <c r="GHF58" s="18"/>
      <c r="GHG58" s="18"/>
      <c r="GHH58" s="18"/>
      <c r="GHI58" s="18"/>
      <c r="GHJ58" s="18"/>
      <c r="GHK58" s="18"/>
      <c r="GHL58" s="18"/>
      <c r="GHM58" s="18"/>
      <c r="GHN58" s="18"/>
      <c r="GHO58" s="18"/>
      <c r="GHP58" s="18"/>
      <c r="GHQ58" s="18"/>
      <c r="GHR58" s="18"/>
      <c r="GHS58" s="18"/>
      <c r="GHT58" s="18"/>
      <c r="GHU58" s="18"/>
      <c r="GHV58" s="18"/>
      <c r="GHW58" s="18"/>
      <c r="GHX58" s="18"/>
      <c r="GHY58" s="18"/>
      <c r="GHZ58" s="18"/>
      <c r="GIA58" s="18"/>
      <c r="GIB58" s="18"/>
      <c r="GIC58" s="18"/>
      <c r="GID58" s="18"/>
      <c r="GIE58" s="18"/>
      <c r="GIF58" s="18"/>
      <c r="GIG58" s="18"/>
      <c r="GIH58" s="18"/>
      <c r="GII58" s="18"/>
      <c r="GIJ58" s="18"/>
      <c r="GIK58" s="18"/>
      <c r="GIL58" s="18"/>
      <c r="GIM58" s="18"/>
      <c r="GIN58" s="18"/>
      <c r="GIO58" s="18"/>
      <c r="GIP58" s="18"/>
      <c r="GIQ58" s="18"/>
      <c r="GIR58" s="18"/>
      <c r="GIS58" s="18"/>
      <c r="GIT58" s="18"/>
      <c r="GIU58" s="18"/>
      <c r="GIV58" s="18"/>
      <c r="GIW58" s="18"/>
      <c r="GIX58" s="18"/>
      <c r="GIY58" s="18"/>
      <c r="GIZ58" s="18"/>
      <c r="GJA58" s="18"/>
      <c r="GJB58" s="18"/>
      <c r="GJC58" s="18"/>
      <c r="GJD58" s="18"/>
      <c r="GJE58" s="18"/>
      <c r="GJF58" s="18"/>
      <c r="GJG58" s="18"/>
      <c r="GJH58" s="18"/>
      <c r="GJI58" s="18"/>
      <c r="GJJ58" s="18"/>
      <c r="GJK58" s="18"/>
      <c r="GJL58" s="18"/>
      <c r="GJM58" s="18"/>
      <c r="GJN58" s="18"/>
      <c r="GJO58" s="18"/>
      <c r="GJP58" s="18"/>
      <c r="GJQ58" s="18"/>
      <c r="GJR58" s="18"/>
      <c r="GJS58" s="18"/>
      <c r="GJT58" s="18"/>
      <c r="GJU58" s="18"/>
      <c r="GJV58" s="18"/>
      <c r="GJW58" s="18"/>
      <c r="GJX58" s="18"/>
      <c r="GJY58" s="18"/>
      <c r="GJZ58" s="18"/>
      <c r="GKA58" s="18"/>
      <c r="GKB58" s="18"/>
      <c r="GKC58" s="18"/>
      <c r="GKD58" s="18"/>
      <c r="GKE58" s="18"/>
      <c r="GKF58" s="18"/>
      <c r="GKG58" s="18"/>
      <c r="GKH58" s="18"/>
      <c r="GKI58" s="18"/>
      <c r="GKJ58" s="18"/>
      <c r="GKK58" s="18"/>
      <c r="GKL58" s="18"/>
      <c r="GKM58" s="18"/>
      <c r="GKN58" s="18"/>
      <c r="GKO58" s="18"/>
      <c r="GKP58" s="18"/>
      <c r="GKQ58" s="18"/>
      <c r="GKR58" s="18"/>
      <c r="GKS58" s="18"/>
      <c r="GKT58" s="18"/>
      <c r="GKU58" s="18"/>
      <c r="GKV58" s="18"/>
      <c r="GKW58" s="18"/>
      <c r="GKX58" s="18"/>
      <c r="GKY58" s="18"/>
      <c r="GKZ58" s="18"/>
      <c r="GLA58" s="18"/>
      <c r="GLB58" s="18"/>
      <c r="GLC58" s="18"/>
      <c r="GLD58" s="18"/>
      <c r="GLE58" s="18"/>
      <c r="GLF58" s="18"/>
      <c r="GLG58" s="18"/>
      <c r="GLH58" s="18"/>
      <c r="GLI58" s="18"/>
      <c r="GLJ58" s="18"/>
      <c r="GLK58" s="18"/>
      <c r="GLL58" s="18"/>
      <c r="GLM58" s="18"/>
      <c r="GLN58" s="18"/>
      <c r="GLO58" s="18"/>
      <c r="GLP58" s="18"/>
      <c r="GLQ58" s="18"/>
      <c r="GLR58" s="18"/>
      <c r="GLS58" s="18"/>
      <c r="GLT58" s="18"/>
      <c r="GLU58" s="18"/>
      <c r="GLV58" s="18"/>
      <c r="GLW58" s="18"/>
      <c r="GLX58" s="18"/>
      <c r="GLY58" s="18"/>
      <c r="GLZ58" s="18"/>
      <c r="GMA58" s="18"/>
      <c r="GMB58" s="18"/>
      <c r="GMC58" s="18"/>
      <c r="GMD58" s="18"/>
      <c r="GME58" s="18"/>
      <c r="GMF58" s="18"/>
      <c r="GMG58" s="18"/>
      <c r="GMH58" s="18"/>
      <c r="GMI58" s="18"/>
      <c r="GMJ58" s="18"/>
      <c r="GMK58" s="18"/>
      <c r="GML58" s="18"/>
      <c r="GMM58" s="18"/>
      <c r="GMN58" s="18"/>
      <c r="GMO58" s="18"/>
      <c r="GMP58" s="18"/>
      <c r="GMQ58" s="18"/>
      <c r="GMR58" s="18"/>
      <c r="GMS58" s="18"/>
      <c r="GMT58" s="18"/>
      <c r="GMU58" s="18"/>
      <c r="GMV58" s="18"/>
      <c r="GMW58" s="18"/>
      <c r="GMX58" s="18"/>
      <c r="GMY58" s="18"/>
      <c r="GMZ58" s="18"/>
      <c r="GNA58" s="18"/>
      <c r="GNB58" s="18"/>
      <c r="GNC58" s="18"/>
      <c r="GND58" s="18"/>
      <c r="GNE58" s="18"/>
      <c r="GNF58" s="18"/>
      <c r="GNG58" s="18"/>
      <c r="GNH58" s="18"/>
      <c r="GNI58" s="18"/>
      <c r="GNJ58" s="18"/>
      <c r="GNK58" s="18"/>
      <c r="GNL58" s="18"/>
      <c r="GNM58" s="18"/>
      <c r="GNN58" s="18"/>
      <c r="GNO58" s="18"/>
      <c r="GNP58" s="18"/>
      <c r="GNQ58" s="18"/>
      <c r="GNR58" s="18"/>
      <c r="GNS58" s="18"/>
      <c r="GNT58" s="18"/>
      <c r="GNU58" s="18"/>
      <c r="GNV58" s="18"/>
      <c r="GNW58" s="18"/>
      <c r="GNX58" s="18"/>
      <c r="GNY58" s="18"/>
      <c r="GNZ58" s="18"/>
      <c r="GOA58" s="18"/>
      <c r="GOB58" s="18"/>
      <c r="GOC58" s="18"/>
      <c r="GOD58" s="18"/>
      <c r="GOE58" s="18"/>
      <c r="GOF58" s="18"/>
      <c r="GOG58" s="18"/>
      <c r="GOH58" s="18"/>
      <c r="GOI58" s="18"/>
      <c r="GOJ58" s="18"/>
      <c r="GOK58" s="18"/>
      <c r="GOL58" s="18"/>
      <c r="GOM58" s="18"/>
      <c r="GON58" s="18"/>
      <c r="GOO58" s="18"/>
      <c r="GOP58" s="18"/>
      <c r="GOQ58" s="18"/>
      <c r="GOR58" s="18"/>
      <c r="GOS58" s="18"/>
      <c r="GOT58" s="18"/>
      <c r="GOU58" s="18"/>
      <c r="GOV58" s="18"/>
      <c r="GOW58" s="18"/>
      <c r="GOX58" s="18"/>
      <c r="GOY58" s="18"/>
      <c r="GOZ58" s="18"/>
      <c r="GPA58" s="18"/>
      <c r="GPB58" s="18"/>
      <c r="GPC58" s="18"/>
      <c r="GPD58" s="18"/>
      <c r="GPE58" s="18"/>
      <c r="GPF58" s="18"/>
      <c r="GPG58" s="18"/>
      <c r="GPH58" s="18"/>
      <c r="GPI58" s="18"/>
      <c r="GPJ58" s="18"/>
      <c r="GPK58" s="18"/>
      <c r="GPL58" s="18"/>
      <c r="GPM58" s="18"/>
      <c r="GPN58" s="18"/>
      <c r="GPO58" s="18"/>
      <c r="GPP58" s="18"/>
      <c r="GPQ58" s="18"/>
      <c r="GPR58" s="18"/>
      <c r="GPS58" s="18"/>
      <c r="GPT58" s="18"/>
      <c r="GPU58" s="18"/>
      <c r="GPV58" s="18"/>
      <c r="GPW58" s="18"/>
      <c r="GPX58" s="18"/>
      <c r="GPY58" s="18"/>
      <c r="GPZ58" s="18"/>
      <c r="GQA58" s="18"/>
      <c r="GQB58" s="18"/>
      <c r="GQC58" s="18"/>
      <c r="GQD58" s="18"/>
      <c r="GQE58" s="18"/>
      <c r="GQF58" s="18"/>
      <c r="GQG58" s="18"/>
      <c r="GQH58" s="18"/>
      <c r="GQI58" s="18"/>
      <c r="GQJ58" s="18"/>
      <c r="GQK58" s="18"/>
      <c r="GQL58" s="18"/>
      <c r="GQM58" s="18"/>
      <c r="GQN58" s="18"/>
      <c r="GQO58" s="18"/>
      <c r="GQP58" s="18"/>
      <c r="GQQ58" s="18"/>
      <c r="GQR58" s="18"/>
      <c r="GQS58" s="18"/>
      <c r="GQT58" s="18"/>
      <c r="GQU58" s="18"/>
      <c r="GQV58" s="18"/>
      <c r="GQW58" s="18"/>
      <c r="GQX58" s="18"/>
      <c r="GQY58" s="18"/>
      <c r="GQZ58" s="18"/>
      <c r="GRA58" s="18"/>
      <c r="GRB58" s="18"/>
      <c r="GRC58" s="18"/>
      <c r="GRD58" s="18"/>
      <c r="GRE58" s="18"/>
      <c r="GRF58" s="18"/>
      <c r="GRG58" s="18"/>
      <c r="GRH58" s="18"/>
      <c r="GRI58" s="18"/>
      <c r="GRJ58" s="18"/>
      <c r="GRK58" s="18"/>
      <c r="GRL58" s="18"/>
      <c r="GRM58" s="18"/>
      <c r="GRN58" s="18"/>
      <c r="GRO58" s="18"/>
      <c r="GRP58" s="18"/>
      <c r="GRQ58" s="18"/>
      <c r="GRR58" s="18"/>
      <c r="GRS58" s="18"/>
      <c r="GRT58" s="18"/>
      <c r="GRU58" s="18"/>
      <c r="GRV58" s="18"/>
      <c r="GRW58" s="18"/>
      <c r="GRX58" s="18"/>
      <c r="GRY58" s="18"/>
      <c r="GRZ58" s="18"/>
      <c r="GSA58" s="18"/>
      <c r="GSB58" s="18"/>
      <c r="GSC58" s="18"/>
      <c r="GSD58" s="18"/>
      <c r="GSE58" s="18"/>
      <c r="GSF58" s="18"/>
      <c r="GSG58" s="18"/>
      <c r="GSH58" s="18"/>
      <c r="GSI58" s="18"/>
      <c r="GSJ58" s="18"/>
      <c r="GSK58" s="18"/>
      <c r="GSL58" s="18"/>
      <c r="GSM58" s="18"/>
      <c r="GSN58" s="18"/>
      <c r="GSO58" s="18"/>
      <c r="GSP58" s="18"/>
      <c r="GSQ58" s="18"/>
      <c r="GSR58" s="18"/>
      <c r="GSS58" s="18"/>
      <c r="GST58" s="18"/>
      <c r="GSU58" s="18"/>
      <c r="GSV58" s="18"/>
      <c r="GSW58" s="18"/>
      <c r="GSX58" s="18"/>
      <c r="GSY58" s="18"/>
      <c r="GSZ58" s="18"/>
      <c r="GTA58" s="18"/>
      <c r="GTB58" s="18"/>
      <c r="GTC58" s="18"/>
      <c r="GTD58" s="18"/>
      <c r="GTE58" s="18"/>
      <c r="GTF58" s="18"/>
      <c r="GTG58" s="18"/>
      <c r="GTH58" s="18"/>
      <c r="GTI58" s="18"/>
      <c r="GTJ58" s="18"/>
      <c r="GTK58" s="18"/>
      <c r="GTL58" s="18"/>
      <c r="GTM58" s="18"/>
      <c r="GTN58" s="18"/>
      <c r="GTO58" s="18"/>
      <c r="GTP58" s="18"/>
      <c r="GTQ58" s="18"/>
      <c r="GTR58" s="18"/>
      <c r="GTS58" s="18"/>
      <c r="GTT58" s="18"/>
      <c r="GTU58" s="18"/>
      <c r="GTV58" s="18"/>
      <c r="GTW58" s="18"/>
      <c r="GTX58" s="18"/>
      <c r="GTY58" s="18"/>
      <c r="GTZ58" s="18"/>
      <c r="GUA58" s="18"/>
      <c r="GUB58" s="18"/>
      <c r="GUC58" s="18"/>
      <c r="GUD58" s="18"/>
      <c r="GUE58" s="18"/>
      <c r="GUF58" s="18"/>
      <c r="GUG58" s="18"/>
      <c r="GUH58" s="18"/>
      <c r="GUI58" s="18"/>
      <c r="GUJ58" s="18"/>
      <c r="GUK58" s="18"/>
      <c r="GUL58" s="18"/>
      <c r="GUM58" s="18"/>
      <c r="GUN58" s="18"/>
      <c r="GUO58" s="18"/>
      <c r="GUP58" s="18"/>
      <c r="GUQ58" s="18"/>
      <c r="GUR58" s="18"/>
      <c r="GUS58" s="18"/>
      <c r="GUT58" s="18"/>
      <c r="GUU58" s="18"/>
      <c r="GUV58" s="18"/>
      <c r="GUW58" s="18"/>
      <c r="GUX58" s="18"/>
      <c r="GUY58" s="18"/>
      <c r="GUZ58" s="18"/>
      <c r="GVA58" s="18"/>
      <c r="GVB58" s="18"/>
      <c r="GVC58" s="18"/>
      <c r="GVD58" s="18"/>
      <c r="GVE58" s="18"/>
      <c r="GVF58" s="18"/>
      <c r="GVG58" s="18"/>
      <c r="GVH58" s="18"/>
      <c r="GVI58" s="18"/>
      <c r="GVJ58" s="18"/>
      <c r="GVK58" s="18"/>
      <c r="GVL58" s="18"/>
      <c r="GVM58" s="18"/>
      <c r="GVN58" s="18"/>
      <c r="GVO58" s="18"/>
      <c r="GVP58" s="18"/>
      <c r="GVQ58" s="18"/>
      <c r="GVR58" s="18"/>
      <c r="GVS58" s="18"/>
      <c r="GVT58" s="18"/>
      <c r="GVU58" s="18"/>
      <c r="GVV58" s="18"/>
      <c r="GVW58" s="18"/>
      <c r="GVX58" s="18"/>
      <c r="GVY58" s="18"/>
      <c r="GVZ58" s="18"/>
      <c r="GWA58" s="18"/>
      <c r="GWB58" s="18"/>
      <c r="GWC58" s="18"/>
      <c r="GWD58" s="18"/>
      <c r="GWE58" s="18"/>
      <c r="GWF58" s="18"/>
      <c r="GWG58" s="18"/>
      <c r="GWH58" s="18"/>
      <c r="GWI58" s="18"/>
      <c r="GWJ58" s="18"/>
      <c r="GWK58" s="18"/>
      <c r="GWL58" s="18"/>
      <c r="GWM58" s="18"/>
      <c r="GWN58" s="18"/>
      <c r="GWO58" s="18"/>
      <c r="GWP58" s="18"/>
      <c r="GWQ58" s="18"/>
      <c r="GWR58" s="18"/>
      <c r="GWS58" s="18"/>
      <c r="GWT58" s="18"/>
      <c r="GWU58" s="18"/>
      <c r="GWV58" s="18"/>
      <c r="GWW58" s="18"/>
      <c r="GWX58" s="18"/>
      <c r="GWY58" s="18"/>
      <c r="GWZ58" s="18"/>
      <c r="GXA58" s="18"/>
      <c r="GXB58" s="18"/>
      <c r="GXC58" s="18"/>
      <c r="GXD58" s="18"/>
      <c r="GXE58" s="18"/>
      <c r="GXF58" s="18"/>
      <c r="GXG58" s="18"/>
      <c r="GXH58" s="18"/>
      <c r="GXI58" s="18"/>
      <c r="GXJ58" s="18"/>
      <c r="GXK58" s="18"/>
      <c r="GXL58" s="18"/>
      <c r="GXM58" s="18"/>
      <c r="GXN58" s="18"/>
      <c r="GXO58" s="18"/>
      <c r="GXP58" s="18"/>
      <c r="GXQ58" s="18"/>
      <c r="GXR58" s="18"/>
      <c r="GXS58" s="18"/>
      <c r="GXT58" s="18"/>
      <c r="GXU58" s="18"/>
      <c r="GXV58" s="18"/>
      <c r="GXW58" s="18"/>
      <c r="GXX58" s="18"/>
      <c r="GXY58" s="18"/>
      <c r="GXZ58" s="18"/>
      <c r="GYA58" s="18"/>
      <c r="GYB58" s="18"/>
      <c r="GYC58" s="18"/>
      <c r="GYD58" s="18"/>
      <c r="GYE58" s="18"/>
      <c r="GYF58" s="18"/>
      <c r="GYG58" s="18"/>
      <c r="GYH58" s="18"/>
      <c r="GYI58" s="18"/>
      <c r="GYJ58" s="18"/>
      <c r="GYK58" s="18"/>
      <c r="GYL58" s="18"/>
      <c r="GYM58" s="18"/>
      <c r="GYN58" s="18"/>
      <c r="GYO58" s="18"/>
      <c r="GYP58" s="18"/>
      <c r="GYQ58" s="18"/>
      <c r="GYR58" s="18"/>
      <c r="GYS58" s="18"/>
      <c r="GYT58" s="18"/>
      <c r="GYU58" s="18"/>
      <c r="GYV58" s="18"/>
      <c r="GYW58" s="18"/>
      <c r="GYX58" s="18"/>
      <c r="GYY58" s="18"/>
      <c r="GYZ58" s="18"/>
      <c r="GZA58" s="18"/>
      <c r="GZB58" s="18"/>
      <c r="GZC58" s="18"/>
      <c r="GZD58" s="18"/>
      <c r="GZE58" s="18"/>
      <c r="GZF58" s="18"/>
      <c r="GZG58" s="18"/>
      <c r="GZH58" s="18"/>
      <c r="GZI58" s="18"/>
      <c r="GZJ58" s="18"/>
      <c r="GZK58" s="18"/>
      <c r="GZL58" s="18"/>
      <c r="GZM58" s="18"/>
      <c r="GZN58" s="18"/>
      <c r="GZO58" s="18"/>
      <c r="GZP58" s="18"/>
      <c r="GZQ58" s="18"/>
      <c r="GZR58" s="18"/>
      <c r="GZS58" s="18"/>
      <c r="GZT58" s="18"/>
      <c r="GZU58" s="18"/>
      <c r="GZV58" s="18"/>
      <c r="GZW58" s="18"/>
      <c r="GZX58" s="18"/>
      <c r="GZY58" s="18"/>
      <c r="GZZ58" s="18"/>
      <c r="HAA58" s="18"/>
      <c r="HAB58" s="18"/>
      <c r="HAC58" s="18"/>
      <c r="HAD58" s="18"/>
      <c r="HAE58" s="18"/>
      <c r="HAF58" s="18"/>
      <c r="HAG58" s="18"/>
      <c r="HAH58" s="18"/>
      <c r="HAI58" s="18"/>
      <c r="HAJ58" s="18"/>
      <c r="HAK58" s="18"/>
      <c r="HAL58" s="18"/>
      <c r="HAM58" s="18"/>
      <c r="HAN58" s="18"/>
      <c r="HAO58" s="18"/>
      <c r="HAP58" s="18"/>
      <c r="HAQ58" s="18"/>
      <c r="HAR58" s="18"/>
      <c r="HAS58" s="18"/>
      <c r="HAT58" s="18"/>
      <c r="HAU58" s="18"/>
      <c r="HAV58" s="18"/>
      <c r="HAW58" s="18"/>
      <c r="HAX58" s="18"/>
      <c r="HAY58" s="18"/>
      <c r="HAZ58" s="18"/>
      <c r="HBA58" s="18"/>
      <c r="HBB58" s="18"/>
      <c r="HBC58" s="18"/>
      <c r="HBD58" s="18"/>
      <c r="HBE58" s="18"/>
      <c r="HBF58" s="18"/>
      <c r="HBG58" s="18"/>
      <c r="HBH58" s="18"/>
      <c r="HBI58" s="18"/>
      <c r="HBJ58" s="18"/>
      <c r="HBK58" s="18"/>
      <c r="HBL58" s="18"/>
      <c r="HBM58" s="18"/>
      <c r="HBN58" s="18"/>
      <c r="HBO58" s="18"/>
      <c r="HBP58" s="18"/>
      <c r="HBQ58" s="18"/>
      <c r="HBR58" s="18"/>
      <c r="HBS58" s="18"/>
      <c r="HBT58" s="18"/>
      <c r="HBU58" s="18"/>
      <c r="HBV58" s="18"/>
      <c r="HBW58" s="18"/>
      <c r="HBX58" s="18"/>
      <c r="HBY58" s="18"/>
      <c r="HBZ58" s="18"/>
      <c r="HCA58" s="18"/>
      <c r="HCB58" s="18"/>
      <c r="HCC58" s="18"/>
      <c r="HCD58" s="18"/>
      <c r="HCE58" s="18"/>
      <c r="HCF58" s="18"/>
      <c r="HCG58" s="18"/>
      <c r="HCH58" s="18"/>
      <c r="HCI58" s="18"/>
      <c r="HCJ58" s="18"/>
      <c r="HCK58" s="18"/>
      <c r="HCL58" s="18"/>
      <c r="HCM58" s="18"/>
      <c r="HCN58" s="18"/>
      <c r="HCO58" s="18"/>
      <c r="HCP58" s="18"/>
      <c r="HCQ58" s="18"/>
      <c r="HCR58" s="18"/>
      <c r="HCS58" s="18"/>
      <c r="HCT58" s="18"/>
      <c r="HCU58" s="18"/>
      <c r="HCV58" s="18"/>
      <c r="HCW58" s="18"/>
      <c r="HCX58" s="18"/>
      <c r="HCY58" s="18"/>
      <c r="HCZ58" s="18"/>
      <c r="HDA58" s="18"/>
      <c r="HDB58" s="18"/>
      <c r="HDC58" s="18"/>
      <c r="HDD58" s="18"/>
      <c r="HDE58" s="18"/>
      <c r="HDF58" s="18"/>
      <c r="HDG58" s="18"/>
      <c r="HDH58" s="18"/>
      <c r="HDI58" s="18"/>
      <c r="HDJ58" s="18"/>
      <c r="HDK58" s="18"/>
      <c r="HDL58" s="18"/>
      <c r="HDM58" s="18"/>
      <c r="HDN58" s="18"/>
      <c r="HDO58" s="18"/>
      <c r="HDP58" s="18"/>
      <c r="HDQ58" s="18"/>
      <c r="HDR58" s="18"/>
      <c r="HDS58" s="18"/>
      <c r="HDT58" s="18"/>
      <c r="HDU58" s="18"/>
      <c r="HDV58" s="18"/>
      <c r="HDW58" s="18"/>
      <c r="HDX58" s="18"/>
      <c r="HDY58" s="18"/>
      <c r="HDZ58" s="18"/>
      <c r="HEA58" s="18"/>
      <c r="HEB58" s="18"/>
      <c r="HEC58" s="18"/>
      <c r="HED58" s="18"/>
      <c r="HEE58" s="18"/>
      <c r="HEF58" s="18"/>
      <c r="HEG58" s="18"/>
      <c r="HEH58" s="18"/>
      <c r="HEI58" s="18"/>
      <c r="HEJ58" s="18"/>
      <c r="HEK58" s="18"/>
      <c r="HEL58" s="18"/>
      <c r="HEM58" s="18"/>
      <c r="HEN58" s="18"/>
      <c r="HEO58" s="18"/>
      <c r="HEP58" s="18"/>
      <c r="HEQ58" s="18"/>
      <c r="HER58" s="18"/>
      <c r="HES58" s="18"/>
      <c r="HET58" s="18"/>
      <c r="HEU58" s="18"/>
      <c r="HEV58" s="18"/>
      <c r="HEW58" s="18"/>
      <c r="HEX58" s="18"/>
      <c r="HEY58" s="18"/>
      <c r="HEZ58" s="18"/>
      <c r="HFA58" s="18"/>
      <c r="HFB58" s="18"/>
      <c r="HFC58" s="18"/>
      <c r="HFD58" s="18"/>
      <c r="HFE58" s="18"/>
      <c r="HFF58" s="18"/>
      <c r="HFG58" s="18"/>
      <c r="HFH58" s="18"/>
      <c r="HFI58" s="18"/>
      <c r="HFJ58" s="18"/>
      <c r="HFK58" s="18"/>
      <c r="HFL58" s="18"/>
      <c r="HFM58" s="18"/>
      <c r="HFN58" s="18"/>
      <c r="HFO58" s="18"/>
      <c r="HFP58" s="18"/>
      <c r="HFQ58" s="18"/>
      <c r="HFR58" s="18"/>
      <c r="HFS58" s="18"/>
      <c r="HFT58" s="18"/>
      <c r="HFU58" s="18"/>
      <c r="HFV58" s="18"/>
      <c r="HFW58" s="18"/>
      <c r="HFX58" s="18"/>
      <c r="HFY58" s="18"/>
      <c r="HFZ58" s="18"/>
      <c r="HGA58" s="18"/>
      <c r="HGB58" s="18"/>
      <c r="HGC58" s="18"/>
      <c r="HGD58" s="18"/>
      <c r="HGE58" s="18"/>
      <c r="HGF58" s="18"/>
      <c r="HGG58" s="18"/>
      <c r="HGH58" s="18"/>
      <c r="HGI58" s="18"/>
      <c r="HGJ58" s="18"/>
      <c r="HGK58" s="18"/>
      <c r="HGL58" s="18"/>
      <c r="HGM58" s="18"/>
      <c r="HGN58" s="18"/>
      <c r="HGO58" s="18"/>
      <c r="HGP58" s="18"/>
      <c r="HGQ58" s="18"/>
      <c r="HGR58" s="18"/>
      <c r="HGS58" s="18"/>
      <c r="HGT58" s="18"/>
      <c r="HGU58" s="18"/>
      <c r="HGV58" s="18"/>
      <c r="HGW58" s="18"/>
      <c r="HGX58" s="18"/>
      <c r="HGY58" s="18"/>
      <c r="HGZ58" s="18"/>
      <c r="HHA58" s="18"/>
      <c r="HHB58" s="18"/>
      <c r="HHC58" s="18"/>
      <c r="HHD58" s="18"/>
      <c r="HHE58" s="18"/>
      <c r="HHF58" s="18"/>
      <c r="HHG58" s="18"/>
      <c r="HHH58" s="18"/>
      <c r="HHI58" s="18"/>
      <c r="HHJ58" s="18"/>
      <c r="HHK58" s="18"/>
      <c r="HHL58" s="18"/>
      <c r="HHM58" s="18"/>
      <c r="HHN58" s="18"/>
      <c r="HHO58" s="18"/>
      <c r="HHP58" s="18"/>
      <c r="HHQ58" s="18"/>
      <c r="HHR58" s="18"/>
      <c r="HHS58" s="18"/>
      <c r="HHT58" s="18"/>
      <c r="HHU58" s="18"/>
      <c r="HHV58" s="18"/>
      <c r="HHW58" s="18"/>
      <c r="HHX58" s="18"/>
      <c r="HHY58" s="18"/>
      <c r="HHZ58" s="18"/>
      <c r="HIA58" s="18"/>
      <c r="HIB58" s="18"/>
      <c r="HIC58" s="18"/>
      <c r="HID58" s="18"/>
      <c r="HIE58" s="18"/>
      <c r="HIF58" s="18"/>
      <c r="HIG58" s="18"/>
      <c r="HIH58" s="18"/>
      <c r="HII58" s="18"/>
      <c r="HIJ58" s="18"/>
      <c r="HIK58" s="18"/>
      <c r="HIL58" s="18"/>
      <c r="HIM58" s="18"/>
      <c r="HIN58" s="18"/>
      <c r="HIO58" s="18"/>
      <c r="HIP58" s="18"/>
      <c r="HIQ58" s="18"/>
      <c r="HIR58" s="18"/>
      <c r="HIS58" s="18"/>
      <c r="HIT58" s="18"/>
      <c r="HIU58" s="18"/>
      <c r="HIV58" s="18"/>
      <c r="HIW58" s="18"/>
      <c r="HIX58" s="18"/>
      <c r="HIY58" s="18"/>
      <c r="HIZ58" s="18"/>
      <c r="HJA58" s="18"/>
      <c r="HJB58" s="18"/>
      <c r="HJC58" s="18"/>
      <c r="HJD58" s="18"/>
      <c r="HJE58" s="18"/>
      <c r="HJF58" s="18"/>
      <c r="HJG58" s="18"/>
      <c r="HJH58" s="18"/>
      <c r="HJI58" s="18"/>
      <c r="HJJ58" s="18"/>
      <c r="HJK58" s="18"/>
      <c r="HJL58" s="18"/>
      <c r="HJM58" s="18"/>
      <c r="HJN58" s="18"/>
      <c r="HJO58" s="18"/>
      <c r="HJP58" s="18"/>
      <c r="HJQ58" s="18"/>
      <c r="HJR58" s="18"/>
      <c r="HJS58" s="18"/>
      <c r="HJT58" s="18"/>
      <c r="HJU58" s="18"/>
      <c r="HJV58" s="18"/>
      <c r="HJW58" s="18"/>
      <c r="HJX58" s="18"/>
      <c r="HJY58" s="18"/>
      <c r="HJZ58" s="18"/>
      <c r="HKA58" s="18"/>
      <c r="HKB58" s="18"/>
      <c r="HKC58" s="18"/>
      <c r="HKD58" s="18"/>
      <c r="HKE58" s="18"/>
      <c r="HKF58" s="18"/>
      <c r="HKG58" s="18"/>
      <c r="HKH58" s="18"/>
      <c r="HKI58" s="18"/>
      <c r="HKJ58" s="18"/>
      <c r="HKK58" s="18"/>
      <c r="HKL58" s="18"/>
      <c r="HKM58" s="18"/>
      <c r="HKN58" s="18"/>
      <c r="HKO58" s="18"/>
      <c r="HKP58" s="18"/>
      <c r="HKQ58" s="18"/>
      <c r="HKR58" s="18"/>
      <c r="HKS58" s="18"/>
      <c r="HKT58" s="18"/>
      <c r="HKU58" s="18"/>
      <c r="HKV58" s="18"/>
      <c r="HKW58" s="18"/>
      <c r="HKX58" s="18"/>
      <c r="HKY58" s="18"/>
      <c r="HKZ58" s="18"/>
      <c r="HLA58" s="18"/>
      <c r="HLB58" s="18"/>
      <c r="HLC58" s="18"/>
      <c r="HLD58" s="18"/>
      <c r="HLE58" s="18"/>
      <c r="HLF58" s="18"/>
      <c r="HLG58" s="18"/>
      <c r="HLH58" s="18"/>
      <c r="HLI58" s="18"/>
      <c r="HLJ58" s="18"/>
      <c r="HLK58" s="18"/>
      <c r="HLL58" s="18"/>
      <c r="HLM58" s="18"/>
      <c r="HLN58" s="18"/>
      <c r="HLO58" s="18"/>
      <c r="HLP58" s="18"/>
      <c r="HLQ58" s="18"/>
      <c r="HLR58" s="18"/>
      <c r="HLS58" s="18"/>
      <c r="HLT58" s="18"/>
      <c r="HLU58" s="18"/>
      <c r="HLV58" s="18"/>
      <c r="HLW58" s="18"/>
      <c r="HLX58" s="18"/>
      <c r="HLY58" s="18"/>
      <c r="HLZ58" s="18"/>
      <c r="HMA58" s="18"/>
      <c r="HMB58" s="18"/>
      <c r="HMC58" s="18"/>
      <c r="HMD58" s="18"/>
      <c r="HME58" s="18"/>
      <c r="HMF58" s="18"/>
      <c r="HMG58" s="18"/>
      <c r="HMH58" s="18"/>
      <c r="HMI58" s="18"/>
      <c r="HMJ58" s="18"/>
      <c r="HMK58" s="18"/>
      <c r="HML58" s="18"/>
      <c r="HMM58" s="18"/>
      <c r="HMN58" s="18"/>
      <c r="HMO58" s="18"/>
      <c r="HMP58" s="18"/>
      <c r="HMQ58" s="18"/>
      <c r="HMR58" s="18"/>
      <c r="HMS58" s="18"/>
      <c r="HMT58" s="18"/>
      <c r="HMU58" s="18"/>
      <c r="HMV58" s="18"/>
      <c r="HMW58" s="18"/>
      <c r="HMX58" s="18"/>
      <c r="HMY58" s="18"/>
      <c r="HMZ58" s="18"/>
      <c r="HNA58" s="18"/>
      <c r="HNB58" s="18"/>
      <c r="HNC58" s="18"/>
      <c r="HND58" s="18"/>
      <c r="HNE58" s="18"/>
      <c r="HNF58" s="18"/>
      <c r="HNG58" s="18"/>
      <c r="HNH58" s="18"/>
      <c r="HNI58" s="18"/>
      <c r="HNJ58" s="18"/>
      <c r="HNK58" s="18"/>
      <c r="HNL58" s="18"/>
      <c r="HNM58" s="18"/>
      <c r="HNN58" s="18"/>
      <c r="HNO58" s="18"/>
      <c r="HNP58" s="18"/>
      <c r="HNQ58" s="18"/>
      <c r="HNR58" s="18"/>
      <c r="HNS58" s="18"/>
      <c r="HNT58" s="18"/>
      <c r="HNU58" s="18"/>
      <c r="HNV58" s="18"/>
      <c r="HNW58" s="18"/>
      <c r="HNX58" s="18"/>
      <c r="HNY58" s="18"/>
      <c r="HNZ58" s="18"/>
      <c r="HOA58" s="18"/>
      <c r="HOB58" s="18"/>
      <c r="HOC58" s="18"/>
      <c r="HOD58" s="18"/>
      <c r="HOE58" s="18"/>
      <c r="HOF58" s="18"/>
      <c r="HOG58" s="18"/>
      <c r="HOH58" s="18"/>
      <c r="HOI58" s="18"/>
      <c r="HOJ58" s="18"/>
      <c r="HOK58" s="18"/>
      <c r="HOL58" s="18"/>
      <c r="HOM58" s="18"/>
      <c r="HON58" s="18"/>
      <c r="HOO58" s="18"/>
      <c r="HOP58" s="18"/>
      <c r="HOQ58" s="18"/>
      <c r="HOR58" s="18"/>
      <c r="HOS58" s="18"/>
      <c r="HOT58" s="18"/>
      <c r="HOU58" s="18"/>
      <c r="HOV58" s="18"/>
      <c r="HOW58" s="18"/>
      <c r="HOX58" s="18"/>
      <c r="HOY58" s="18"/>
      <c r="HOZ58" s="18"/>
      <c r="HPA58" s="18"/>
      <c r="HPB58" s="18"/>
      <c r="HPC58" s="18"/>
      <c r="HPD58" s="18"/>
      <c r="HPE58" s="18"/>
      <c r="HPF58" s="18"/>
      <c r="HPG58" s="18"/>
      <c r="HPH58" s="18"/>
      <c r="HPI58" s="18"/>
      <c r="HPJ58" s="18"/>
      <c r="HPK58" s="18"/>
      <c r="HPL58" s="18"/>
      <c r="HPM58" s="18"/>
      <c r="HPN58" s="18"/>
      <c r="HPO58" s="18"/>
      <c r="HPP58" s="18"/>
      <c r="HPQ58" s="18"/>
      <c r="HPR58" s="18"/>
      <c r="HPS58" s="18"/>
      <c r="HPT58" s="18"/>
      <c r="HPU58" s="18"/>
      <c r="HPV58" s="18"/>
      <c r="HPW58" s="18"/>
      <c r="HPX58" s="18"/>
      <c r="HPY58" s="18"/>
      <c r="HPZ58" s="18"/>
      <c r="HQA58" s="18"/>
      <c r="HQB58" s="18"/>
      <c r="HQC58" s="18"/>
      <c r="HQD58" s="18"/>
      <c r="HQE58" s="18"/>
      <c r="HQF58" s="18"/>
      <c r="HQG58" s="18"/>
      <c r="HQH58" s="18"/>
      <c r="HQI58" s="18"/>
      <c r="HQJ58" s="18"/>
      <c r="HQK58" s="18"/>
      <c r="HQL58" s="18"/>
      <c r="HQM58" s="18"/>
      <c r="HQN58" s="18"/>
      <c r="HQO58" s="18"/>
      <c r="HQP58" s="18"/>
      <c r="HQQ58" s="18"/>
      <c r="HQR58" s="18"/>
      <c r="HQS58" s="18"/>
      <c r="HQT58" s="18"/>
      <c r="HQU58" s="18"/>
      <c r="HQV58" s="18"/>
      <c r="HQW58" s="18"/>
      <c r="HQX58" s="18"/>
      <c r="HQY58" s="18"/>
      <c r="HQZ58" s="18"/>
      <c r="HRA58" s="18"/>
      <c r="HRB58" s="18"/>
      <c r="HRC58" s="18"/>
      <c r="HRD58" s="18"/>
      <c r="HRE58" s="18"/>
      <c r="HRF58" s="18"/>
      <c r="HRG58" s="18"/>
      <c r="HRH58" s="18"/>
      <c r="HRI58" s="18"/>
      <c r="HRJ58" s="18"/>
      <c r="HRK58" s="18"/>
      <c r="HRL58" s="18"/>
      <c r="HRM58" s="18"/>
      <c r="HRN58" s="18"/>
      <c r="HRO58" s="18"/>
      <c r="HRP58" s="18"/>
      <c r="HRQ58" s="18"/>
      <c r="HRR58" s="18"/>
      <c r="HRS58" s="18"/>
      <c r="HRT58" s="18"/>
      <c r="HRU58" s="18"/>
      <c r="HRV58" s="18"/>
      <c r="HRW58" s="18"/>
      <c r="HRX58" s="18"/>
      <c r="HRY58" s="18"/>
      <c r="HRZ58" s="18"/>
      <c r="HSA58" s="18"/>
      <c r="HSB58" s="18"/>
      <c r="HSC58" s="18"/>
      <c r="HSD58" s="18"/>
      <c r="HSE58" s="18"/>
      <c r="HSF58" s="18"/>
      <c r="HSG58" s="18"/>
      <c r="HSH58" s="18"/>
      <c r="HSI58" s="18"/>
      <c r="HSJ58" s="18"/>
      <c r="HSK58" s="18"/>
      <c r="HSL58" s="18"/>
      <c r="HSM58" s="18"/>
      <c r="HSN58" s="18"/>
      <c r="HSO58" s="18"/>
      <c r="HSP58" s="18"/>
      <c r="HSQ58" s="18"/>
      <c r="HSR58" s="18"/>
      <c r="HSS58" s="18"/>
      <c r="HST58" s="18"/>
      <c r="HSU58" s="18"/>
      <c r="HSV58" s="18"/>
      <c r="HSW58" s="18"/>
      <c r="HSX58" s="18"/>
      <c r="HSY58" s="18"/>
      <c r="HSZ58" s="18"/>
      <c r="HTA58" s="18"/>
      <c r="HTB58" s="18"/>
      <c r="HTC58" s="18"/>
      <c r="HTD58" s="18"/>
      <c r="HTE58" s="18"/>
      <c r="HTF58" s="18"/>
      <c r="HTG58" s="18"/>
      <c r="HTH58" s="18"/>
      <c r="HTI58" s="18"/>
      <c r="HTJ58" s="18"/>
      <c r="HTK58" s="18"/>
      <c r="HTL58" s="18"/>
      <c r="HTM58" s="18"/>
      <c r="HTN58" s="18"/>
      <c r="HTO58" s="18"/>
      <c r="HTP58" s="18"/>
      <c r="HTQ58" s="18"/>
      <c r="HTR58" s="18"/>
      <c r="HTS58" s="18"/>
      <c r="HTT58" s="18"/>
      <c r="HTU58" s="18"/>
      <c r="HTV58" s="18"/>
      <c r="HTW58" s="18"/>
      <c r="HTX58" s="18"/>
      <c r="HTY58" s="18"/>
      <c r="HTZ58" s="18"/>
      <c r="HUA58" s="18"/>
      <c r="HUB58" s="18"/>
      <c r="HUC58" s="18"/>
      <c r="HUD58" s="18"/>
      <c r="HUE58" s="18"/>
      <c r="HUF58" s="18"/>
      <c r="HUG58" s="18"/>
      <c r="HUH58" s="18"/>
      <c r="HUI58" s="18"/>
      <c r="HUJ58" s="18"/>
      <c r="HUK58" s="18"/>
      <c r="HUL58" s="18"/>
      <c r="HUM58" s="18"/>
      <c r="HUN58" s="18"/>
      <c r="HUO58" s="18"/>
      <c r="HUP58" s="18"/>
      <c r="HUQ58" s="18"/>
      <c r="HUR58" s="18"/>
      <c r="HUS58" s="18"/>
      <c r="HUT58" s="18"/>
      <c r="HUU58" s="18"/>
      <c r="HUV58" s="18"/>
      <c r="HUW58" s="18"/>
      <c r="HUX58" s="18"/>
      <c r="HUY58" s="18"/>
      <c r="HUZ58" s="18"/>
      <c r="HVA58" s="18"/>
      <c r="HVB58" s="18"/>
      <c r="HVC58" s="18"/>
      <c r="HVD58" s="18"/>
      <c r="HVE58" s="18"/>
      <c r="HVF58" s="18"/>
      <c r="HVG58" s="18"/>
      <c r="HVH58" s="18"/>
      <c r="HVI58" s="18"/>
      <c r="HVJ58" s="18"/>
      <c r="HVK58" s="18"/>
      <c r="HVL58" s="18"/>
      <c r="HVM58" s="18"/>
      <c r="HVN58" s="18"/>
      <c r="HVO58" s="18"/>
      <c r="HVP58" s="18"/>
      <c r="HVQ58" s="18"/>
      <c r="HVR58" s="18"/>
      <c r="HVS58" s="18"/>
      <c r="HVT58" s="18"/>
      <c r="HVU58" s="18"/>
      <c r="HVV58" s="18"/>
      <c r="HVW58" s="18"/>
      <c r="HVX58" s="18"/>
      <c r="HVY58" s="18"/>
      <c r="HVZ58" s="18"/>
      <c r="HWA58" s="18"/>
      <c r="HWB58" s="18"/>
      <c r="HWC58" s="18"/>
      <c r="HWD58" s="18"/>
      <c r="HWE58" s="18"/>
      <c r="HWF58" s="18"/>
      <c r="HWG58" s="18"/>
      <c r="HWH58" s="18"/>
      <c r="HWI58" s="18"/>
      <c r="HWJ58" s="18"/>
      <c r="HWK58" s="18"/>
      <c r="HWL58" s="18"/>
      <c r="HWM58" s="18"/>
      <c r="HWN58" s="18"/>
      <c r="HWO58" s="18"/>
      <c r="HWP58" s="18"/>
      <c r="HWQ58" s="18"/>
      <c r="HWR58" s="18"/>
      <c r="HWS58" s="18"/>
      <c r="HWT58" s="18"/>
      <c r="HWU58" s="18"/>
      <c r="HWV58" s="18"/>
      <c r="HWW58" s="18"/>
      <c r="HWX58" s="18"/>
      <c r="HWY58" s="18"/>
      <c r="HWZ58" s="18"/>
      <c r="HXA58" s="18"/>
      <c r="HXB58" s="18"/>
      <c r="HXC58" s="18"/>
      <c r="HXD58" s="18"/>
      <c r="HXE58" s="18"/>
      <c r="HXF58" s="18"/>
      <c r="HXG58" s="18"/>
      <c r="HXH58" s="18"/>
      <c r="HXI58" s="18"/>
      <c r="HXJ58" s="18"/>
      <c r="HXK58" s="18"/>
      <c r="HXL58" s="18"/>
      <c r="HXM58" s="18"/>
      <c r="HXN58" s="18"/>
      <c r="HXO58" s="18"/>
      <c r="HXP58" s="18"/>
      <c r="HXQ58" s="18"/>
      <c r="HXR58" s="18"/>
      <c r="HXS58" s="18"/>
      <c r="HXT58" s="18"/>
      <c r="HXU58" s="18"/>
      <c r="HXV58" s="18"/>
      <c r="HXW58" s="18"/>
      <c r="HXX58" s="18"/>
      <c r="HXY58" s="18"/>
      <c r="HXZ58" s="18"/>
      <c r="HYA58" s="18"/>
      <c r="HYB58" s="18"/>
      <c r="HYC58" s="18"/>
      <c r="HYD58" s="18"/>
      <c r="HYE58" s="18"/>
      <c r="HYF58" s="18"/>
      <c r="HYG58" s="18"/>
      <c r="HYH58" s="18"/>
      <c r="HYI58" s="18"/>
      <c r="HYJ58" s="18"/>
      <c r="HYK58" s="18"/>
      <c r="HYL58" s="18"/>
      <c r="HYM58" s="18"/>
      <c r="HYN58" s="18"/>
      <c r="HYO58" s="18"/>
      <c r="HYP58" s="18"/>
      <c r="HYQ58" s="18"/>
      <c r="HYR58" s="18"/>
      <c r="HYS58" s="18"/>
      <c r="HYT58" s="18"/>
      <c r="HYU58" s="18"/>
      <c r="HYV58" s="18"/>
      <c r="HYW58" s="18"/>
      <c r="HYX58" s="18"/>
      <c r="HYY58" s="18"/>
      <c r="HYZ58" s="18"/>
      <c r="HZA58" s="18"/>
      <c r="HZB58" s="18"/>
      <c r="HZC58" s="18"/>
      <c r="HZD58" s="18"/>
      <c r="HZE58" s="18"/>
      <c r="HZF58" s="18"/>
      <c r="HZG58" s="18"/>
      <c r="HZH58" s="18"/>
      <c r="HZI58" s="18"/>
      <c r="HZJ58" s="18"/>
      <c r="HZK58" s="18"/>
      <c r="HZL58" s="18"/>
      <c r="HZM58" s="18"/>
      <c r="HZN58" s="18"/>
      <c r="HZO58" s="18"/>
      <c r="HZP58" s="18"/>
      <c r="HZQ58" s="18"/>
      <c r="HZR58" s="18"/>
      <c r="HZS58" s="18"/>
      <c r="HZT58" s="18"/>
      <c r="HZU58" s="18"/>
      <c r="HZV58" s="18"/>
      <c r="HZW58" s="18"/>
      <c r="HZX58" s="18"/>
      <c r="HZY58" s="18"/>
      <c r="HZZ58" s="18"/>
      <c r="IAA58" s="18"/>
      <c r="IAB58" s="18"/>
      <c r="IAC58" s="18"/>
      <c r="IAD58" s="18"/>
      <c r="IAE58" s="18"/>
      <c r="IAF58" s="18"/>
      <c r="IAG58" s="18"/>
      <c r="IAH58" s="18"/>
      <c r="IAI58" s="18"/>
      <c r="IAJ58" s="18"/>
      <c r="IAK58" s="18"/>
      <c r="IAL58" s="18"/>
      <c r="IAM58" s="18"/>
      <c r="IAN58" s="18"/>
      <c r="IAO58" s="18"/>
      <c r="IAP58" s="18"/>
      <c r="IAQ58" s="18"/>
      <c r="IAR58" s="18"/>
      <c r="IAS58" s="18"/>
      <c r="IAT58" s="18"/>
      <c r="IAU58" s="18"/>
      <c r="IAV58" s="18"/>
      <c r="IAW58" s="18"/>
      <c r="IAX58" s="18"/>
      <c r="IAY58" s="18"/>
      <c r="IAZ58" s="18"/>
      <c r="IBA58" s="18"/>
      <c r="IBB58" s="18"/>
      <c r="IBC58" s="18"/>
      <c r="IBD58" s="18"/>
      <c r="IBE58" s="18"/>
      <c r="IBF58" s="18"/>
      <c r="IBG58" s="18"/>
      <c r="IBH58" s="18"/>
      <c r="IBI58" s="18"/>
      <c r="IBJ58" s="18"/>
      <c r="IBK58" s="18"/>
      <c r="IBL58" s="18"/>
      <c r="IBM58" s="18"/>
      <c r="IBN58" s="18"/>
      <c r="IBO58" s="18"/>
      <c r="IBP58" s="18"/>
      <c r="IBQ58" s="18"/>
      <c r="IBR58" s="18"/>
      <c r="IBS58" s="18"/>
      <c r="IBT58" s="18"/>
      <c r="IBU58" s="18"/>
      <c r="IBV58" s="18"/>
      <c r="IBW58" s="18"/>
      <c r="IBX58" s="18"/>
      <c r="IBY58" s="18"/>
      <c r="IBZ58" s="18"/>
      <c r="ICA58" s="18"/>
      <c r="ICB58" s="18"/>
      <c r="ICC58" s="18"/>
      <c r="ICD58" s="18"/>
      <c r="ICE58" s="18"/>
      <c r="ICF58" s="18"/>
      <c r="ICG58" s="18"/>
      <c r="ICH58" s="18"/>
      <c r="ICI58" s="18"/>
      <c r="ICJ58" s="18"/>
      <c r="ICK58" s="18"/>
      <c r="ICL58" s="18"/>
      <c r="ICM58" s="18"/>
      <c r="ICN58" s="18"/>
      <c r="ICO58" s="18"/>
      <c r="ICP58" s="18"/>
      <c r="ICQ58" s="18"/>
      <c r="ICR58" s="18"/>
      <c r="ICS58" s="18"/>
      <c r="ICT58" s="18"/>
      <c r="ICU58" s="18"/>
      <c r="ICV58" s="18"/>
      <c r="ICW58" s="18"/>
      <c r="ICX58" s="18"/>
      <c r="ICY58" s="18"/>
      <c r="ICZ58" s="18"/>
      <c r="IDA58" s="18"/>
      <c r="IDB58" s="18"/>
      <c r="IDC58" s="18"/>
      <c r="IDD58" s="18"/>
      <c r="IDE58" s="18"/>
      <c r="IDF58" s="18"/>
      <c r="IDG58" s="18"/>
      <c r="IDH58" s="18"/>
      <c r="IDI58" s="18"/>
      <c r="IDJ58" s="18"/>
      <c r="IDK58" s="18"/>
      <c r="IDL58" s="18"/>
      <c r="IDM58" s="18"/>
      <c r="IDN58" s="18"/>
      <c r="IDO58" s="18"/>
      <c r="IDP58" s="18"/>
      <c r="IDQ58" s="18"/>
      <c r="IDR58" s="18"/>
      <c r="IDS58" s="18"/>
      <c r="IDT58" s="18"/>
      <c r="IDU58" s="18"/>
      <c r="IDV58" s="18"/>
      <c r="IDW58" s="18"/>
      <c r="IDX58" s="18"/>
      <c r="IDY58" s="18"/>
      <c r="IDZ58" s="18"/>
      <c r="IEA58" s="18"/>
      <c r="IEB58" s="18"/>
      <c r="IEC58" s="18"/>
      <c r="IED58" s="18"/>
      <c r="IEE58" s="18"/>
      <c r="IEF58" s="18"/>
      <c r="IEG58" s="18"/>
      <c r="IEH58" s="18"/>
      <c r="IEI58" s="18"/>
      <c r="IEJ58" s="18"/>
      <c r="IEK58" s="18"/>
      <c r="IEL58" s="18"/>
      <c r="IEM58" s="18"/>
      <c r="IEN58" s="18"/>
      <c r="IEO58" s="18"/>
      <c r="IEP58" s="18"/>
      <c r="IEQ58" s="18"/>
      <c r="IER58" s="18"/>
      <c r="IES58" s="18"/>
      <c r="IET58" s="18"/>
      <c r="IEU58" s="18"/>
      <c r="IEV58" s="18"/>
      <c r="IEW58" s="18"/>
      <c r="IEX58" s="18"/>
      <c r="IEY58" s="18"/>
      <c r="IEZ58" s="18"/>
      <c r="IFA58" s="18"/>
      <c r="IFB58" s="18"/>
      <c r="IFC58" s="18"/>
      <c r="IFD58" s="18"/>
      <c r="IFE58" s="18"/>
      <c r="IFF58" s="18"/>
      <c r="IFG58" s="18"/>
      <c r="IFH58" s="18"/>
      <c r="IFI58" s="18"/>
      <c r="IFJ58" s="18"/>
      <c r="IFK58" s="18"/>
      <c r="IFL58" s="18"/>
      <c r="IFM58" s="18"/>
      <c r="IFN58" s="18"/>
      <c r="IFO58" s="18"/>
      <c r="IFP58" s="18"/>
      <c r="IFQ58" s="18"/>
      <c r="IFR58" s="18"/>
      <c r="IFS58" s="18"/>
      <c r="IFT58" s="18"/>
      <c r="IFU58" s="18"/>
      <c r="IFV58" s="18"/>
      <c r="IFW58" s="18"/>
      <c r="IFX58" s="18"/>
      <c r="IFY58" s="18"/>
      <c r="IFZ58" s="18"/>
      <c r="IGA58" s="18"/>
      <c r="IGB58" s="18"/>
      <c r="IGC58" s="18"/>
      <c r="IGD58" s="18"/>
      <c r="IGE58" s="18"/>
      <c r="IGF58" s="18"/>
      <c r="IGG58" s="18"/>
      <c r="IGH58" s="18"/>
      <c r="IGI58" s="18"/>
      <c r="IGJ58" s="18"/>
      <c r="IGK58" s="18"/>
      <c r="IGL58" s="18"/>
      <c r="IGM58" s="18"/>
      <c r="IGN58" s="18"/>
      <c r="IGO58" s="18"/>
      <c r="IGP58" s="18"/>
      <c r="IGQ58" s="18"/>
      <c r="IGR58" s="18"/>
      <c r="IGS58" s="18"/>
      <c r="IGT58" s="18"/>
      <c r="IGU58" s="18"/>
      <c r="IGV58" s="18"/>
      <c r="IGW58" s="18"/>
      <c r="IGX58" s="18"/>
      <c r="IGY58" s="18"/>
      <c r="IGZ58" s="18"/>
      <c r="IHA58" s="18"/>
      <c r="IHB58" s="18"/>
      <c r="IHC58" s="18"/>
      <c r="IHD58" s="18"/>
      <c r="IHE58" s="18"/>
      <c r="IHF58" s="18"/>
      <c r="IHG58" s="18"/>
      <c r="IHH58" s="18"/>
      <c r="IHI58" s="18"/>
      <c r="IHJ58" s="18"/>
      <c r="IHK58" s="18"/>
      <c r="IHL58" s="18"/>
      <c r="IHM58" s="18"/>
      <c r="IHN58" s="18"/>
      <c r="IHO58" s="18"/>
      <c r="IHP58" s="18"/>
      <c r="IHQ58" s="18"/>
      <c r="IHR58" s="18"/>
      <c r="IHS58" s="18"/>
      <c r="IHT58" s="18"/>
      <c r="IHU58" s="18"/>
      <c r="IHV58" s="18"/>
      <c r="IHW58" s="18"/>
      <c r="IHX58" s="18"/>
      <c r="IHY58" s="18"/>
      <c r="IHZ58" s="18"/>
      <c r="IIA58" s="18"/>
      <c r="IIB58" s="18"/>
      <c r="IIC58" s="18"/>
      <c r="IID58" s="18"/>
      <c r="IIE58" s="18"/>
      <c r="IIF58" s="18"/>
      <c r="IIG58" s="18"/>
      <c r="IIH58" s="18"/>
      <c r="III58" s="18"/>
      <c r="IIJ58" s="18"/>
      <c r="IIK58" s="18"/>
      <c r="IIL58" s="18"/>
      <c r="IIM58" s="18"/>
      <c r="IIN58" s="18"/>
      <c r="IIO58" s="18"/>
      <c r="IIP58" s="18"/>
      <c r="IIQ58" s="18"/>
      <c r="IIR58" s="18"/>
      <c r="IIS58" s="18"/>
      <c r="IIT58" s="18"/>
      <c r="IIU58" s="18"/>
      <c r="IIV58" s="18"/>
      <c r="IIW58" s="18"/>
      <c r="IIX58" s="18"/>
      <c r="IIY58" s="18"/>
      <c r="IIZ58" s="18"/>
      <c r="IJA58" s="18"/>
      <c r="IJB58" s="18"/>
      <c r="IJC58" s="18"/>
      <c r="IJD58" s="18"/>
      <c r="IJE58" s="18"/>
      <c r="IJF58" s="18"/>
      <c r="IJG58" s="18"/>
      <c r="IJH58" s="18"/>
      <c r="IJI58" s="18"/>
      <c r="IJJ58" s="18"/>
      <c r="IJK58" s="18"/>
      <c r="IJL58" s="18"/>
      <c r="IJM58" s="18"/>
      <c r="IJN58" s="18"/>
      <c r="IJO58" s="18"/>
      <c r="IJP58" s="18"/>
      <c r="IJQ58" s="18"/>
      <c r="IJR58" s="18"/>
      <c r="IJS58" s="18"/>
      <c r="IJT58" s="18"/>
      <c r="IJU58" s="18"/>
      <c r="IJV58" s="18"/>
      <c r="IJW58" s="18"/>
      <c r="IJX58" s="18"/>
      <c r="IJY58" s="18"/>
      <c r="IJZ58" s="18"/>
      <c r="IKA58" s="18"/>
      <c r="IKB58" s="18"/>
      <c r="IKC58" s="18"/>
      <c r="IKD58" s="18"/>
      <c r="IKE58" s="18"/>
      <c r="IKF58" s="18"/>
      <c r="IKG58" s="18"/>
      <c r="IKH58" s="18"/>
      <c r="IKI58" s="18"/>
      <c r="IKJ58" s="18"/>
      <c r="IKK58" s="18"/>
      <c r="IKL58" s="18"/>
      <c r="IKM58" s="18"/>
      <c r="IKN58" s="18"/>
      <c r="IKO58" s="18"/>
      <c r="IKP58" s="18"/>
      <c r="IKQ58" s="18"/>
      <c r="IKR58" s="18"/>
      <c r="IKS58" s="18"/>
      <c r="IKT58" s="18"/>
      <c r="IKU58" s="18"/>
      <c r="IKV58" s="18"/>
      <c r="IKW58" s="18"/>
      <c r="IKX58" s="18"/>
      <c r="IKY58" s="18"/>
      <c r="IKZ58" s="18"/>
      <c r="ILA58" s="18"/>
      <c r="ILB58" s="18"/>
      <c r="ILC58" s="18"/>
      <c r="ILD58" s="18"/>
      <c r="ILE58" s="18"/>
      <c r="ILF58" s="18"/>
      <c r="ILG58" s="18"/>
      <c r="ILH58" s="18"/>
      <c r="ILI58" s="18"/>
      <c r="ILJ58" s="18"/>
      <c r="ILK58" s="18"/>
      <c r="ILL58" s="18"/>
      <c r="ILM58" s="18"/>
      <c r="ILN58" s="18"/>
      <c r="ILO58" s="18"/>
      <c r="ILP58" s="18"/>
      <c r="ILQ58" s="18"/>
      <c r="ILR58" s="18"/>
      <c r="ILS58" s="18"/>
      <c r="ILT58" s="18"/>
      <c r="ILU58" s="18"/>
      <c r="ILV58" s="18"/>
      <c r="ILW58" s="18"/>
      <c r="ILX58" s="18"/>
      <c r="ILY58" s="18"/>
      <c r="ILZ58" s="18"/>
      <c r="IMA58" s="18"/>
      <c r="IMB58" s="18"/>
      <c r="IMC58" s="18"/>
      <c r="IMD58" s="18"/>
      <c r="IME58" s="18"/>
      <c r="IMF58" s="18"/>
      <c r="IMG58" s="18"/>
      <c r="IMH58" s="18"/>
      <c r="IMI58" s="18"/>
      <c r="IMJ58" s="18"/>
      <c r="IMK58" s="18"/>
      <c r="IML58" s="18"/>
      <c r="IMM58" s="18"/>
      <c r="IMN58" s="18"/>
      <c r="IMO58" s="18"/>
      <c r="IMP58" s="18"/>
      <c r="IMQ58" s="18"/>
      <c r="IMR58" s="18"/>
      <c r="IMS58" s="18"/>
      <c r="IMT58" s="18"/>
      <c r="IMU58" s="18"/>
      <c r="IMV58" s="18"/>
      <c r="IMW58" s="18"/>
      <c r="IMX58" s="18"/>
      <c r="IMY58" s="18"/>
      <c r="IMZ58" s="18"/>
      <c r="INA58" s="18"/>
      <c r="INB58" s="18"/>
      <c r="INC58" s="18"/>
      <c r="IND58" s="18"/>
      <c r="INE58" s="18"/>
      <c r="INF58" s="18"/>
      <c r="ING58" s="18"/>
      <c r="INH58" s="18"/>
      <c r="INI58" s="18"/>
      <c r="INJ58" s="18"/>
      <c r="INK58" s="18"/>
      <c r="INL58" s="18"/>
      <c r="INM58" s="18"/>
      <c r="INN58" s="18"/>
      <c r="INO58" s="18"/>
      <c r="INP58" s="18"/>
      <c r="INQ58" s="18"/>
      <c r="INR58" s="18"/>
      <c r="INS58" s="18"/>
      <c r="INT58" s="18"/>
      <c r="INU58" s="18"/>
      <c r="INV58" s="18"/>
      <c r="INW58" s="18"/>
      <c r="INX58" s="18"/>
      <c r="INY58" s="18"/>
      <c r="INZ58" s="18"/>
      <c r="IOA58" s="18"/>
      <c r="IOB58" s="18"/>
      <c r="IOC58" s="18"/>
      <c r="IOD58" s="18"/>
      <c r="IOE58" s="18"/>
      <c r="IOF58" s="18"/>
      <c r="IOG58" s="18"/>
      <c r="IOH58" s="18"/>
      <c r="IOI58" s="18"/>
      <c r="IOJ58" s="18"/>
      <c r="IOK58" s="18"/>
      <c r="IOL58" s="18"/>
      <c r="IOM58" s="18"/>
      <c r="ION58" s="18"/>
      <c r="IOO58" s="18"/>
      <c r="IOP58" s="18"/>
      <c r="IOQ58" s="18"/>
      <c r="IOR58" s="18"/>
      <c r="IOS58" s="18"/>
      <c r="IOT58" s="18"/>
      <c r="IOU58" s="18"/>
      <c r="IOV58" s="18"/>
      <c r="IOW58" s="18"/>
      <c r="IOX58" s="18"/>
      <c r="IOY58" s="18"/>
      <c r="IOZ58" s="18"/>
      <c r="IPA58" s="18"/>
      <c r="IPB58" s="18"/>
      <c r="IPC58" s="18"/>
      <c r="IPD58" s="18"/>
      <c r="IPE58" s="18"/>
      <c r="IPF58" s="18"/>
      <c r="IPG58" s="18"/>
      <c r="IPH58" s="18"/>
      <c r="IPI58" s="18"/>
      <c r="IPJ58" s="18"/>
      <c r="IPK58" s="18"/>
      <c r="IPL58" s="18"/>
      <c r="IPM58" s="18"/>
      <c r="IPN58" s="18"/>
      <c r="IPO58" s="18"/>
      <c r="IPP58" s="18"/>
      <c r="IPQ58" s="18"/>
      <c r="IPR58" s="18"/>
      <c r="IPS58" s="18"/>
      <c r="IPT58" s="18"/>
      <c r="IPU58" s="18"/>
      <c r="IPV58" s="18"/>
      <c r="IPW58" s="18"/>
      <c r="IPX58" s="18"/>
      <c r="IPY58" s="18"/>
      <c r="IPZ58" s="18"/>
      <c r="IQA58" s="18"/>
      <c r="IQB58" s="18"/>
      <c r="IQC58" s="18"/>
      <c r="IQD58" s="18"/>
      <c r="IQE58" s="18"/>
      <c r="IQF58" s="18"/>
      <c r="IQG58" s="18"/>
      <c r="IQH58" s="18"/>
      <c r="IQI58" s="18"/>
      <c r="IQJ58" s="18"/>
      <c r="IQK58" s="18"/>
      <c r="IQL58" s="18"/>
      <c r="IQM58" s="18"/>
      <c r="IQN58" s="18"/>
      <c r="IQO58" s="18"/>
      <c r="IQP58" s="18"/>
      <c r="IQQ58" s="18"/>
      <c r="IQR58" s="18"/>
      <c r="IQS58" s="18"/>
      <c r="IQT58" s="18"/>
      <c r="IQU58" s="18"/>
      <c r="IQV58" s="18"/>
      <c r="IQW58" s="18"/>
      <c r="IQX58" s="18"/>
      <c r="IQY58" s="18"/>
      <c r="IQZ58" s="18"/>
      <c r="IRA58" s="18"/>
      <c r="IRB58" s="18"/>
      <c r="IRC58" s="18"/>
      <c r="IRD58" s="18"/>
      <c r="IRE58" s="18"/>
      <c r="IRF58" s="18"/>
      <c r="IRG58" s="18"/>
      <c r="IRH58" s="18"/>
      <c r="IRI58" s="18"/>
      <c r="IRJ58" s="18"/>
      <c r="IRK58" s="18"/>
      <c r="IRL58" s="18"/>
      <c r="IRM58" s="18"/>
      <c r="IRN58" s="18"/>
      <c r="IRO58" s="18"/>
      <c r="IRP58" s="18"/>
      <c r="IRQ58" s="18"/>
      <c r="IRR58" s="18"/>
      <c r="IRS58" s="18"/>
      <c r="IRT58" s="18"/>
      <c r="IRU58" s="18"/>
      <c r="IRV58" s="18"/>
      <c r="IRW58" s="18"/>
      <c r="IRX58" s="18"/>
      <c r="IRY58" s="18"/>
      <c r="IRZ58" s="18"/>
      <c r="ISA58" s="18"/>
      <c r="ISB58" s="18"/>
      <c r="ISC58" s="18"/>
      <c r="ISD58" s="18"/>
      <c r="ISE58" s="18"/>
      <c r="ISF58" s="18"/>
      <c r="ISG58" s="18"/>
      <c r="ISH58" s="18"/>
      <c r="ISI58" s="18"/>
      <c r="ISJ58" s="18"/>
      <c r="ISK58" s="18"/>
      <c r="ISL58" s="18"/>
      <c r="ISM58" s="18"/>
      <c r="ISN58" s="18"/>
      <c r="ISO58" s="18"/>
      <c r="ISP58" s="18"/>
      <c r="ISQ58" s="18"/>
      <c r="ISR58" s="18"/>
      <c r="ISS58" s="18"/>
      <c r="IST58" s="18"/>
      <c r="ISU58" s="18"/>
      <c r="ISV58" s="18"/>
      <c r="ISW58" s="18"/>
      <c r="ISX58" s="18"/>
      <c r="ISY58" s="18"/>
      <c r="ISZ58" s="18"/>
      <c r="ITA58" s="18"/>
      <c r="ITB58" s="18"/>
      <c r="ITC58" s="18"/>
      <c r="ITD58" s="18"/>
      <c r="ITE58" s="18"/>
      <c r="ITF58" s="18"/>
      <c r="ITG58" s="18"/>
      <c r="ITH58" s="18"/>
      <c r="ITI58" s="18"/>
      <c r="ITJ58" s="18"/>
      <c r="ITK58" s="18"/>
      <c r="ITL58" s="18"/>
      <c r="ITM58" s="18"/>
      <c r="ITN58" s="18"/>
      <c r="ITO58" s="18"/>
      <c r="ITP58" s="18"/>
      <c r="ITQ58" s="18"/>
      <c r="ITR58" s="18"/>
      <c r="ITS58" s="18"/>
      <c r="ITT58" s="18"/>
      <c r="ITU58" s="18"/>
      <c r="ITV58" s="18"/>
      <c r="ITW58" s="18"/>
      <c r="ITX58" s="18"/>
      <c r="ITY58" s="18"/>
      <c r="ITZ58" s="18"/>
      <c r="IUA58" s="18"/>
      <c r="IUB58" s="18"/>
      <c r="IUC58" s="18"/>
      <c r="IUD58" s="18"/>
      <c r="IUE58" s="18"/>
      <c r="IUF58" s="18"/>
      <c r="IUG58" s="18"/>
      <c r="IUH58" s="18"/>
      <c r="IUI58" s="18"/>
      <c r="IUJ58" s="18"/>
      <c r="IUK58" s="18"/>
      <c r="IUL58" s="18"/>
      <c r="IUM58" s="18"/>
      <c r="IUN58" s="18"/>
      <c r="IUO58" s="18"/>
      <c r="IUP58" s="18"/>
      <c r="IUQ58" s="18"/>
      <c r="IUR58" s="18"/>
      <c r="IUS58" s="18"/>
      <c r="IUT58" s="18"/>
      <c r="IUU58" s="18"/>
      <c r="IUV58" s="18"/>
      <c r="IUW58" s="18"/>
      <c r="IUX58" s="18"/>
      <c r="IUY58" s="18"/>
      <c r="IUZ58" s="18"/>
      <c r="IVA58" s="18"/>
      <c r="IVB58" s="18"/>
      <c r="IVC58" s="18"/>
      <c r="IVD58" s="18"/>
      <c r="IVE58" s="18"/>
      <c r="IVF58" s="18"/>
      <c r="IVG58" s="18"/>
      <c r="IVH58" s="18"/>
      <c r="IVI58" s="18"/>
      <c r="IVJ58" s="18"/>
      <c r="IVK58" s="18"/>
      <c r="IVL58" s="18"/>
      <c r="IVM58" s="18"/>
      <c r="IVN58" s="18"/>
      <c r="IVO58" s="18"/>
      <c r="IVP58" s="18"/>
      <c r="IVQ58" s="18"/>
      <c r="IVR58" s="18"/>
      <c r="IVS58" s="18"/>
      <c r="IVT58" s="18"/>
      <c r="IVU58" s="18"/>
      <c r="IVV58" s="18"/>
      <c r="IVW58" s="18"/>
      <c r="IVX58" s="18"/>
      <c r="IVY58" s="18"/>
      <c r="IVZ58" s="18"/>
      <c r="IWA58" s="18"/>
      <c r="IWB58" s="18"/>
      <c r="IWC58" s="18"/>
      <c r="IWD58" s="18"/>
      <c r="IWE58" s="18"/>
      <c r="IWF58" s="18"/>
      <c r="IWG58" s="18"/>
      <c r="IWH58" s="18"/>
      <c r="IWI58" s="18"/>
      <c r="IWJ58" s="18"/>
      <c r="IWK58" s="18"/>
      <c r="IWL58" s="18"/>
      <c r="IWM58" s="18"/>
      <c r="IWN58" s="18"/>
      <c r="IWO58" s="18"/>
      <c r="IWP58" s="18"/>
      <c r="IWQ58" s="18"/>
      <c r="IWR58" s="18"/>
      <c r="IWS58" s="18"/>
      <c r="IWT58" s="18"/>
      <c r="IWU58" s="18"/>
      <c r="IWV58" s="18"/>
      <c r="IWW58" s="18"/>
      <c r="IWX58" s="18"/>
      <c r="IWY58" s="18"/>
      <c r="IWZ58" s="18"/>
      <c r="IXA58" s="18"/>
      <c r="IXB58" s="18"/>
      <c r="IXC58" s="18"/>
      <c r="IXD58" s="18"/>
      <c r="IXE58" s="18"/>
      <c r="IXF58" s="18"/>
      <c r="IXG58" s="18"/>
      <c r="IXH58" s="18"/>
      <c r="IXI58" s="18"/>
      <c r="IXJ58" s="18"/>
      <c r="IXK58" s="18"/>
      <c r="IXL58" s="18"/>
      <c r="IXM58" s="18"/>
      <c r="IXN58" s="18"/>
      <c r="IXO58" s="18"/>
      <c r="IXP58" s="18"/>
      <c r="IXQ58" s="18"/>
      <c r="IXR58" s="18"/>
      <c r="IXS58" s="18"/>
      <c r="IXT58" s="18"/>
      <c r="IXU58" s="18"/>
      <c r="IXV58" s="18"/>
      <c r="IXW58" s="18"/>
      <c r="IXX58" s="18"/>
      <c r="IXY58" s="18"/>
      <c r="IXZ58" s="18"/>
      <c r="IYA58" s="18"/>
      <c r="IYB58" s="18"/>
      <c r="IYC58" s="18"/>
      <c r="IYD58" s="18"/>
      <c r="IYE58" s="18"/>
      <c r="IYF58" s="18"/>
      <c r="IYG58" s="18"/>
      <c r="IYH58" s="18"/>
      <c r="IYI58" s="18"/>
      <c r="IYJ58" s="18"/>
      <c r="IYK58" s="18"/>
      <c r="IYL58" s="18"/>
      <c r="IYM58" s="18"/>
      <c r="IYN58" s="18"/>
      <c r="IYO58" s="18"/>
      <c r="IYP58" s="18"/>
      <c r="IYQ58" s="18"/>
      <c r="IYR58" s="18"/>
      <c r="IYS58" s="18"/>
      <c r="IYT58" s="18"/>
      <c r="IYU58" s="18"/>
      <c r="IYV58" s="18"/>
      <c r="IYW58" s="18"/>
      <c r="IYX58" s="18"/>
      <c r="IYY58" s="18"/>
      <c r="IYZ58" s="18"/>
      <c r="IZA58" s="18"/>
      <c r="IZB58" s="18"/>
      <c r="IZC58" s="18"/>
      <c r="IZD58" s="18"/>
      <c r="IZE58" s="18"/>
      <c r="IZF58" s="18"/>
      <c r="IZG58" s="18"/>
      <c r="IZH58" s="18"/>
      <c r="IZI58" s="18"/>
      <c r="IZJ58" s="18"/>
      <c r="IZK58" s="18"/>
      <c r="IZL58" s="18"/>
      <c r="IZM58" s="18"/>
      <c r="IZN58" s="18"/>
      <c r="IZO58" s="18"/>
      <c r="IZP58" s="18"/>
      <c r="IZQ58" s="18"/>
      <c r="IZR58" s="18"/>
      <c r="IZS58" s="18"/>
      <c r="IZT58" s="18"/>
      <c r="IZU58" s="18"/>
      <c r="IZV58" s="18"/>
      <c r="IZW58" s="18"/>
      <c r="IZX58" s="18"/>
      <c r="IZY58" s="18"/>
      <c r="IZZ58" s="18"/>
      <c r="JAA58" s="18"/>
      <c r="JAB58" s="18"/>
      <c r="JAC58" s="18"/>
      <c r="JAD58" s="18"/>
      <c r="JAE58" s="18"/>
      <c r="JAF58" s="18"/>
      <c r="JAG58" s="18"/>
      <c r="JAH58" s="18"/>
      <c r="JAI58" s="18"/>
      <c r="JAJ58" s="18"/>
      <c r="JAK58" s="18"/>
      <c r="JAL58" s="18"/>
      <c r="JAM58" s="18"/>
      <c r="JAN58" s="18"/>
      <c r="JAO58" s="18"/>
      <c r="JAP58" s="18"/>
      <c r="JAQ58" s="18"/>
      <c r="JAR58" s="18"/>
      <c r="JAS58" s="18"/>
      <c r="JAT58" s="18"/>
      <c r="JAU58" s="18"/>
      <c r="JAV58" s="18"/>
      <c r="JAW58" s="18"/>
      <c r="JAX58" s="18"/>
      <c r="JAY58" s="18"/>
      <c r="JAZ58" s="18"/>
      <c r="JBA58" s="18"/>
      <c r="JBB58" s="18"/>
      <c r="JBC58" s="18"/>
      <c r="JBD58" s="18"/>
      <c r="JBE58" s="18"/>
      <c r="JBF58" s="18"/>
      <c r="JBG58" s="18"/>
      <c r="JBH58" s="18"/>
      <c r="JBI58" s="18"/>
      <c r="JBJ58" s="18"/>
      <c r="JBK58" s="18"/>
      <c r="JBL58" s="18"/>
      <c r="JBM58" s="18"/>
      <c r="JBN58" s="18"/>
      <c r="JBO58" s="18"/>
      <c r="JBP58" s="18"/>
      <c r="JBQ58" s="18"/>
      <c r="JBR58" s="18"/>
      <c r="JBS58" s="18"/>
      <c r="JBT58" s="18"/>
      <c r="JBU58" s="18"/>
      <c r="JBV58" s="18"/>
      <c r="JBW58" s="18"/>
      <c r="JBX58" s="18"/>
      <c r="JBY58" s="18"/>
      <c r="JBZ58" s="18"/>
      <c r="JCA58" s="18"/>
      <c r="JCB58" s="18"/>
      <c r="JCC58" s="18"/>
      <c r="JCD58" s="18"/>
      <c r="JCE58" s="18"/>
      <c r="JCF58" s="18"/>
      <c r="JCG58" s="18"/>
      <c r="JCH58" s="18"/>
      <c r="JCI58" s="18"/>
      <c r="JCJ58" s="18"/>
      <c r="JCK58" s="18"/>
      <c r="JCL58" s="18"/>
      <c r="JCM58" s="18"/>
      <c r="JCN58" s="18"/>
      <c r="JCO58" s="18"/>
      <c r="JCP58" s="18"/>
      <c r="JCQ58" s="18"/>
      <c r="JCR58" s="18"/>
      <c r="JCS58" s="18"/>
      <c r="JCT58" s="18"/>
      <c r="JCU58" s="18"/>
      <c r="JCV58" s="18"/>
      <c r="JCW58" s="18"/>
      <c r="JCX58" s="18"/>
      <c r="JCY58" s="18"/>
      <c r="JCZ58" s="18"/>
      <c r="JDA58" s="18"/>
      <c r="JDB58" s="18"/>
      <c r="JDC58" s="18"/>
      <c r="JDD58" s="18"/>
      <c r="JDE58" s="18"/>
      <c r="JDF58" s="18"/>
      <c r="JDG58" s="18"/>
      <c r="JDH58" s="18"/>
      <c r="JDI58" s="18"/>
      <c r="JDJ58" s="18"/>
      <c r="JDK58" s="18"/>
      <c r="JDL58" s="18"/>
      <c r="JDM58" s="18"/>
      <c r="JDN58" s="18"/>
      <c r="JDO58" s="18"/>
      <c r="JDP58" s="18"/>
      <c r="JDQ58" s="18"/>
      <c r="JDR58" s="18"/>
      <c r="JDS58" s="18"/>
      <c r="JDT58" s="18"/>
      <c r="JDU58" s="18"/>
      <c r="JDV58" s="18"/>
      <c r="JDW58" s="18"/>
      <c r="JDX58" s="18"/>
      <c r="JDY58" s="18"/>
      <c r="JDZ58" s="18"/>
      <c r="JEA58" s="18"/>
      <c r="JEB58" s="18"/>
      <c r="JEC58" s="18"/>
      <c r="JED58" s="18"/>
      <c r="JEE58" s="18"/>
      <c r="JEF58" s="18"/>
      <c r="JEG58" s="18"/>
      <c r="JEH58" s="18"/>
      <c r="JEI58" s="18"/>
      <c r="JEJ58" s="18"/>
      <c r="JEK58" s="18"/>
      <c r="JEL58" s="18"/>
      <c r="JEM58" s="18"/>
      <c r="JEN58" s="18"/>
      <c r="JEO58" s="18"/>
      <c r="JEP58" s="18"/>
      <c r="JEQ58" s="18"/>
      <c r="JER58" s="18"/>
      <c r="JES58" s="18"/>
      <c r="JET58" s="18"/>
      <c r="JEU58" s="18"/>
      <c r="JEV58" s="18"/>
      <c r="JEW58" s="18"/>
      <c r="JEX58" s="18"/>
      <c r="JEY58" s="18"/>
      <c r="JEZ58" s="18"/>
      <c r="JFA58" s="18"/>
      <c r="JFB58" s="18"/>
      <c r="JFC58" s="18"/>
      <c r="JFD58" s="18"/>
      <c r="JFE58" s="18"/>
      <c r="JFF58" s="18"/>
      <c r="JFG58" s="18"/>
      <c r="JFH58" s="18"/>
      <c r="JFI58" s="18"/>
      <c r="JFJ58" s="18"/>
      <c r="JFK58" s="18"/>
      <c r="JFL58" s="18"/>
      <c r="JFM58" s="18"/>
      <c r="JFN58" s="18"/>
      <c r="JFO58" s="18"/>
      <c r="JFP58" s="18"/>
      <c r="JFQ58" s="18"/>
      <c r="JFR58" s="18"/>
      <c r="JFS58" s="18"/>
      <c r="JFT58" s="18"/>
      <c r="JFU58" s="18"/>
      <c r="JFV58" s="18"/>
      <c r="JFW58" s="18"/>
      <c r="JFX58" s="18"/>
      <c r="JFY58" s="18"/>
      <c r="JFZ58" s="18"/>
      <c r="JGA58" s="18"/>
      <c r="JGB58" s="18"/>
      <c r="JGC58" s="18"/>
      <c r="JGD58" s="18"/>
      <c r="JGE58" s="18"/>
      <c r="JGF58" s="18"/>
      <c r="JGG58" s="18"/>
      <c r="JGH58" s="18"/>
      <c r="JGI58" s="18"/>
      <c r="JGJ58" s="18"/>
      <c r="JGK58" s="18"/>
      <c r="JGL58" s="18"/>
      <c r="JGM58" s="18"/>
      <c r="JGN58" s="18"/>
      <c r="JGO58" s="18"/>
      <c r="JGP58" s="18"/>
      <c r="JGQ58" s="18"/>
      <c r="JGR58" s="18"/>
      <c r="JGS58" s="18"/>
      <c r="JGT58" s="18"/>
      <c r="JGU58" s="18"/>
      <c r="JGV58" s="18"/>
      <c r="JGW58" s="18"/>
      <c r="JGX58" s="18"/>
      <c r="JGY58" s="18"/>
      <c r="JGZ58" s="18"/>
      <c r="JHA58" s="18"/>
      <c r="JHB58" s="18"/>
      <c r="JHC58" s="18"/>
      <c r="JHD58" s="18"/>
      <c r="JHE58" s="18"/>
      <c r="JHF58" s="18"/>
      <c r="JHG58" s="18"/>
      <c r="JHH58" s="18"/>
      <c r="JHI58" s="18"/>
      <c r="JHJ58" s="18"/>
      <c r="JHK58" s="18"/>
      <c r="JHL58" s="18"/>
      <c r="JHM58" s="18"/>
      <c r="JHN58" s="18"/>
      <c r="JHO58" s="18"/>
      <c r="JHP58" s="18"/>
      <c r="JHQ58" s="18"/>
      <c r="JHR58" s="18"/>
      <c r="JHS58" s="18"/>
      <c r="JHT58" s="18"/>
      <c r="JHU58" s="18"/>
      <c r="JHV58" s="18"/>
      <c r="JHW58" s="18"/>
      <c r="JHX58" s="18"/>
      <c r="JHY58" s="18"/>
      <c r="JHZ58" s="18"/>
      <c r="JIA58" s="18"/>
      <c r="JIB58" s="18"/>
      <c r="JIC58" s="18"/>
      <c r="JID58" s="18"/>
      <c r="JIE58" s="18"/>
      <c r="JIF58" s="18"/>
      <c r="JIG58" s="18"/>
      <c r="JIH58" s="18"/>
      <c r="JII58" s="18"/>
      <c r="JIJ58" s="18"/>
      <c r="JIK58" s="18"/>
      <c r="JIL58" s="18"/>
      <c r="JIM58" s="18"/>
      <c r="JIN58" s="18"/>
      <c r="JIO58" s="18"/>
      <c r="JIP58" s="18"/>
      <c r="JIQ58" s="18"/>
      <c r="JIR58" s="18"/>
      <c r="JIS58" s="18"/>
      <c r="JIT58" s="18"/>
      <c r="JIU58" s="18"/>
      <c r="JIV58" s="18"/>
      <c r="JIW58" s="18"/>
      <c r="JIX58" s="18"/>
      <c r="JIY58" s="18"/>
      <c r="JIZ58" s="18"/>
      <c r="JJA58" s="18"/>
      <c r="JJB58" s="18"/>
      <c r="JJC58" s="18"/>
      <c r="JJD58" s="18"/>
      <c r="JJE58" s="18"/>
      <c r="JJF58" s="18"/>
      <c r="JJG58" s="18"/>
      <c r="JJH58" s="18"/>
      <c r="JJI58" s="18"/>
      <c r="JJJ58" s="18"/>
      <c r="JJK58" s="18"/>
      <c r="JJL58" s="18"/>
      <c r="JJM58" s="18"/>
      <c r="JJN58" s="18"/>
      <c r="JJO58" s="18"/>
      <c r="JJP58" s="18"/>
      <c r="JJQ58" s="18"/>
      <c r="JJR58" s="18"/>
      <c r="JJS58" s="18"/>
      <c r="JJT58" s="18"/>
      <c r="JJU58" s="18"/>
      <c r="JJV58" s="18"/>
      <c r="JJW58" s="18"/>
      <c r="JJX58" s="18"/>
      <c r="JJY58" s="18"/>
      <c r="JJZ58" s="18"/>
      <c r="JKA58" s="18"/>
      <c r="JKB58" s="18"/>
      <c r="JKC58" s="18"/>
      <c r="JKD58" s="18"/>
      <c r="JKE58" s="18"/>
      <c r="JKF58" s="18"/>
      <c r="JKG58" s="18"/>
      <c r="JKH58" s="18"/>
      <c r="JKI58" s="18"/>
      <c r="JKJ58" s="18"/>
      <c r="JKK58" s="18"/>
      <c r="JKL58" s="18"/>
      <c r="JKM58" s="18"/>
      <c r="JKN58" s="18"/>
      <c r="JKO58" s="18"/>
      <c r="JKP58" s="18"/>
      <c r="JKQ58" s="18"/>
      <c r="JKR58" s="18"/>
      <c r="JKS58" s="18"/>
      <c r="JKT58" s="18"/>
      <c r="JKU58" s="18"/>
      <c r="JKV58" s="18"/>
      <c r="JKW58" s="18"/>
      <c r="JKX58" s="18"/>
      <c r="JKY58" s="18"/>
      <c r="JKZ58" s="18"/>
      <c r="JLA58" s="18"/>
      <c r="JLB58" s="18"/>
      <c r="JLC58" s="18"/>
      <c r="JLD58" s="18"/>
      <c r="JLE58" s="18"/>
      <c r="JLF58" s="18"/>
      <c r="JLG58" s="18"/>
      <c r="JLH58" s="18"/>
      <c r="JLI58" s="18"/>
      <c r="JLJ58" s="18"/>
      <c r="JLK58" s="18"/>
      <c r="JLL58" s="18"/>
      <c r="JLM58" s="18"/>
      <c r="JLN58" s="18"/>
      <c r="JLO58" s="18"/>
      <c r="JLP58" s="18"/>
      <c r="JLQ58" s="18"/>
      <c r="JLR58" s="18"/>
      <c r="JLS58" s="18"/>
      <c r="JLT58" s="18"/>
      <c r="JLU58" s="18"/>
      <c r="JLV58" s="18"/>
      <c r="JLW58" s="18"/>
      <c r="JLX58" s="18"/>
      <c r="JLY58" s="18"/>
      <c r="JLZ58" s="18"/>
      <c r="JMA58" s="18"/>
      <c r="JMB58" s="18"/>
      <c r="JMC58" s="18"/>
      <c r="JMD58" s="18"/>
      <c r="JME58" s="18"/>
      <c r="JMF58" s="18"/>
      <c r="JMG58" s="18"/>
      <c r="JMH58" s="18"/>
      <c r="JMI58" s="18"/>
      <c r="JMJ58" s="18"/>
      <c r="JMK58" s="18"/>
      <c r="JML58" s="18"/>
      <c r="JMM58" s="18"/>
      <c r="JMN58" s="18"/>
      <c r="JMO58" s="18"/>
      <c r="JMP58" s="18"/>
      <c r="JMQ58" s="18"/>
      <c r="JMR58" s="18"/>
      <c r="JMS58" s="18"/>
      <c r="JMT58" s="18"/>
      <c r="JMU58" s="18"/>
      <c r="JMV58" s="18"/>
      <c r="JMW58" s="18"/>
      <c r="JMX58" s="18"/>
      <c r="JMY58" s="18"/>
      <c r="JMZ58" s="18"/>
      <c r="JNA58" s="18"/>
      <c r="JNB58" s="18"/>
      <c r="JNC58" s="18"/>
      <c r="JND58" s="18"/>
      <c r="JNE58" s="18"/>
      <c r="JNF58" s="18"/>
      <c r="JNG58" s="18"/>
      <c r="JNH58" s="18"/>
      <c r="JNI58" s="18"/>
      <c r="JNJ58" s="18"/>
      <c r="JNK58" s="18"/>
      <c r="JNL58" s="18"/>
      <c r="JNM58" s="18"/>
      <c r="JNN58" s="18"/>
      <c r="JNO58" s="18"/>
      <c r="JNP58" s="18"/>
      <c r="JNQ58" s="18"/>
      <c r="JNR58" s="18"/>
      <c r="JNS58" s="18"/>
      <c r="JNT58" s="18"/>
      <c r="JNU58" s="18"/>
      <c r="JNV58" s="18"/>
      <c r="JNW58" s="18"/>
      <c r="JNX58" s="18"/>
      <c r="JNY58" s="18"/>
      <c r="JNZ58" s="18"/>
      <c r="JOA58" s="18"/>
      <c r="JOB58" s="18"/>
      <c r="JOC58" s="18"/>
      <c r="JOD58" s="18"/>
      <c r="JOE58" s="18"/>
      <c r="JOF58" s="18"/>
      <c r="JOG58" s="18"/>
      <c r="JOH58" s="18"/>
      <c r="JOI58" s="18"/>
      <c r="JOJ58" s="18"/>
      <c r="JOK58" s="18"/>
      <c r="JOL58" s="18"/>
      <c r="JOM58" s="18"/>
      <c r="JON58" s="18"/>
      <c r="JOO58" s="18"/>
      <c r="JOP58" s="18"/>
      <c r="JOQ58" s="18"/>
      <c r="JOR58" s="18"/>
      <c r="JOS58" s="18"/>
      <c r="JOT58" s="18"/>
      <c r="JOU58" s="18"/>
      <c r="JOV58" s="18"/>
      <c r="JOW58" s="18"/>
      <c r="JOX58" s="18"/>
      <c r="JOY58" s="18"/>
      <c r="JOZ58" s="18"/>
      <c r="JPA58" s="18"/>
      <c r="JPB58" s="18"/>
      <c r="JPC58" s="18"/>
      <c r="JPD58" s="18"/>
      <c r="JPE58" s="18"/>
      <c r="JPF58" s="18"/>
      <c r="JPG58" s="18"/>
      <c r="JPH58" s="18"/>
      <c r="JPI58" s="18"/>
      <c r="JPJ58" s="18"/>
      <c r="JPK58" s="18"/>
      <c r="JPL58" s="18"/>
      <c r="JPM58" s="18"/>
      <c r="JPN58" s="18"/>
      <c r="JPO58" s="18"/>
      <c r="JPP58" s="18"/>
      <c r="JPQ58" s="18"/>
      <c r="JPR58" s="18"/>
      <c r="JPS58" s="18"/>
      <c r="JPT58" s="18"/>
      <c r="JPU58" s="18"/>
      <c r="JPV58" s="18"/>
      <c r="JPW58" s="18"/>
      <c r="JPX58" s="18"/>
      <c r="JPY58" s="18"/>
      <c r="JPZ58" s="18"/>
      <c r="JQA58" s="18"/>
      <c r="JQB58" s="18"/>
      <c r="JQC58" s="18"/>
      <c r="JQD58" s="18"/>
      <c r="JQE58" s="18"/>
      <c r="JQF58" s="18"/>
      <c r="JQG58" s="18"/>
      <c r="JQH58" s="18"/>
      <c r="JQI58" s="18"/>
      <c r="JQJ58" s="18"/>
      <c r="JQK58" s="18"/>
      <c r="JQL58" s="18"/>
      <c r="JQM58" s="18"/>
      <c r="JQN58" s="18"/>
      <c r="JQO58" s="18"/>
      <c r="JQP58" s="18"/>
      <c r="JQQ58" s="18"/>
      <c r="JQR58" s="18"/>
      <c r="JQS58" s="18"/>
      <c r="JQT58" s="18"/>
      <c r="JQU58" s="18"/>
      <c r="JQV58" s="18"/>
      <c r="JQW58" s="18"/>
      <c r="JQX58" s="18"/>
      <c r="JQY58" s="18"/>
      <c r="JQZ58" s="18"/>
      <c r="JRA58" s="18"/>
      <c r="JRB58" s="18"/>
      <c r="JRC58" s="18"/>
      <c r="JRD58" s="18"/>
      <c r="JRE58" s="18"/>
      <c r="JRF58" s="18"/>
      <c r="JRG58" s="18"/>
      <c r="JRH58" s="18"/>
      <c r="JRI58" s="18"/>
      <c r="JRJ58" s="18"/>
      <c r="JRK58" s="18"/>
      <c r="JRL58" s="18"/>
      <c r="JRM58" s="18"/>
      <c r="JRN58" s="18"/>
      <c r="JRO58" s="18"/>
      <c r="JRP58" s="18"/>
      <c r="JRQ58" s="18"/>
      <c r="JRR58" s="18"/>
      <c r="JRS58" s="18"/>
      <c r="JRT58" s="18"/>
      <c r="JRU58" s="18"/>
      <c r="JRV58" s="18"/>
      <c r="JRW58" s="18"/>
      <c r="JRX58" s="18"/>
      <c r="JRY58" s="18"/>
      <c r="JRZ58" s="18"/>
      <c r="JSA58" s="18"/>
      <c r="JSB58" s="18"/>
      <c r="JSC58" s="18"/>
      <c r="JSD58" s="18"/>
      <c r="JSE58" s="18"/>
      <c r="JSF58" s="18"/>
      <c r="JSG58" s="18"/>
      <c r="JSH58" s="18"/>
      <c r="JSI58" s="18"/>
      <c r="JSJ58" s="18"/>
      <c r="JSK58" s="18"/>
      <c r="JSL58" s="18"/>
      <c r="JSM58" s="18"/>
      <c r="JSN58" s="18"/>
      <c r="JSO58" s="18"/>
      <c r="JSP58" s="18"/>
      <c r="JSQ58" s="18"/>
      <c r="JSR58" s="18"/>
      <c r="JSS58" s="18"/>
      <c r="JST58" s="18"/>
      <c r="JSU58" s="18"/>
      <c r="JSV58" s="18"/>
      <c r="JSW58" s="18"/>
      <c r="JSX58" s="18"/>
      <c r="JSY58" s="18"/>
      <c r="JSZ58" s="18"/>
      <c r="JTA58" s="18"/>
      <c r="JTB58" s="18"/>
      <c r="JTC58" s="18"/>
      <c r="JTD58" s="18"/>
      <c r="JTE58" s="18"/>
      <c r="JTF58" s="18"/>
      <c r="JTG58" s="18"/>
      <c r="JTH58" s="18"/>
      <c r="JTI58" s="18"/>
      <c r="JTJ58" s="18"/>
      <c r="JTK58" s="18"/>
      <c r="JTL58" s="18"/>
      <c r="JTM58" s="18"/>
      <c r="JTN58" s="18"/>
      <c r="JTO58" s="18"/>
      <c r="JTP58" s="18"/>
      <c r="JTQ58" s="18"/>
      <c r="JTR58" s="18"/>
      <c r="JTS58" s="18"/>
      <c r="JTT58" s="18"/>
      <c r="JTU58" s="18"/>
      <c r="JTV58" s="18"/>
      <c r="JTW58" s="18"/>
      <c r="JTX58" s="18"/>
      <c r="JTY58" s="18"/>
      <c r="JTZ58" s="18"/>
      <c r="JUA58" s="18"/>
      <c r="JUB58" s="18"/>
      <c r="JUC58" s="18"/>
      <c r="JUD58" s="18"/>
      <c r="JUE58" s="18"/>
      <c r="JUF58" s="18"/>
      <c r="JUG58" s="18"/>
      <c r="JUH58" s="18"/>
      <c r="JUI58" s="18"/>
      <c r="JUJ58" s="18"/>
      <c r="JUK58" s="18"/>
      <c r="JUL58" s="18"/>
      <c r="JUM58" s="18"/>
      <c r="JUN58" s="18"/>
      <c r="JUO58" s="18"/>
      <c r="JUP58" s="18"/>
      <c r="JUQ58" s="18"/>
      <c r="JUR58" s="18"/>
      <c r="JUS58" s="18"/>
      <c r="JUT58" s="18"/>
      <c r="JUU58" s="18"/>
      <c r="JUV58" s="18"/>
      <c r="JUW58" s="18"/>
      <c r="JUX58" s="18"/>
      <c r="JUY58" s="18"/>
      <c r="JUZ58" s="18"/>
      <c r="JVA58" s="18"/>
      <c r="JVB58" s="18"/>
      <c r="JVC58" s="18"/>
      <c r="JVD58" s="18"/>
      <c r="JVE58" s="18"/>
      <c r="JVF58" s="18"/>
      <c r="JVG58" s="18"/>
      <c r="JVH58" s="18"/>
      <c r="JVI58" s="18"/>
      <c r="JVJ58" s="18"/>
      <c r="JVK58" s="18"/>
      <c r="JVL58" s="18"/>
      <c r="JVM58" s="18"/>
      <c r="JVN58" s="18"/>
      <c r="JVO58" s="18"/>
      <c r="JVP58" s="18"/>
      <c r="JVQ58" s="18"/>
      <c r="JVR58" s="18"/>
      <c r="JVS58" s="18"/>
      <c r="JVT58" s="18"/>
      <c r="JVU58" s="18"/>
      <c r="JVV58" s="18"/>
      <c r="JVW58" s="18"/>
      <c r="JVX58" s="18"/>
      <c r="JVY58" s="18"/>
      <c r="JVZ58" s="18"/>
      <c r="JWA58" s="18"/>
      <c r="JWB58" s="18"/>
      <c r="JWC58" s="18"/>
      <c r="JWD58" s="18"/>
      <c r="JWE58" s="18"/>
      <c r="JWF58" s="18"/>
      <c r="JWG58" s="18"/>
      <c r="JWH58" s="18"/>
      <c r="JWI58" s="18"/>
      <c r="JWJ58" s="18"/>
      <c r="JWK58" s="18"/>
      <c r="JWL58" s="18"/>
      <c r="JWM58" s="18"/>
      <c r="JWN58" s="18"/>
      <c r="JWO58" s="18"/>
      <c r="JWP58" s="18"/>
      <c r="JWQ58" s="18"/>
      <c r="JWR58" s="18"/>
      <c r="JWS58" s="18"/>
      <c r="JWT58" s="18"/>
      <c r="JWU58" s="18"/>
      <c r="JWV58" s="18"/>
      <c r="JWW58" s="18"/>
      <c r="JWX58" s="18"/>
      <c r="JWY58" s="18"/>
      <c r="JWZ58" s="18"/>
      <c r="JXA58" s="18"/>
      <c r="JXB58" s="18"/>
      <c r="JXC58" s="18"/>
      <c r="JXD58" s="18"/>
      <c r="JXE58" s="18"/>
      <c r="JXF58" s="18"/>
      <c r="JXG58" s="18"/>
      <c r="JXH58" s="18"/>
      <c r="JXI58" s="18"/>
      <c r="JXJ58" s="18"/>
      <c r="JXK58" s="18"/>
      <c r="JXL58" s="18"/>
      <c r="JXM58" s="18"/>
      <c r="JXN58" s="18"/>
      <c r="JXO58" s="18"/>
      <c r="JXP58" s="18"/>
      <c r="JXQ58" s="18"/>
      <c r="JXR58" s="18"/>
      <c r="JXS58" s="18"/>
      <c r="JXT58" s="18"/>
      <c r="JXU58" s="18"/>
      <c r="JXV58" s="18"/>
      <c r="JXW58" s="18"/>
      <c r="JXX58" s="18"/>
      <c r="JXY58" s="18"/>
      <c r="JXZ58" s="18"/>
      <c r="JYA58" s="18"/>
      <c r="JYB58" s="18"/>
      <c r="JYC58" s="18"/>
      <c r="JYD58" s="18"/>
      <c r="JYE58" s="18"/>
      <c r="JYF58" s="18"/>
      <c r="JYG58" s="18"/>
      <c r="JYH58" s="18"/>
      <c r="JYI58" s="18"/>
      <c r="JYJ58" s="18"/>
      <c r="JYK58" s="18"/>
      <c r="JYL58" s="18"/>
      <c r="JYM58" s="18"/>
      <c r="JYN58" s="18"/>
      <c r="JYO58" s="18"/>
      <c r="JYP58" s="18"/>
      <c r="JYQ58" s="18"/>
      <c r="JYR58" s="18"/>
      <c r="JYS58" s="18"/>
      <c r="JYT58" s="18"/>
      <c r="JYU58" s="18"/>
      <c r="JYV58" s="18"/>
      <c r="JYW58" s="18"/>
      <c r="JYX58" s="18"/>
      <c r="JYY58" s="18"/>
      <c r="JYZ58" s="18"/>
      <c r="JZA58" s="18"/>
      <c r="JZB58" s="18"/>
      <c r="JZC58" s="18"/>
      <c r="JZD58" s="18"/>
      <c r="JZE58" s="18"/>
      <c r="JZF58" s="18"/>
      <c r="JZG58" s="18"/>
      <c r="JZH58" s="18"/>
      <c r="JZI58" s="18"/>
      <c r="JZJ58" s="18"/>
      <c r="JZK58" s="18"/>
      <c r="JZL58" s="18"/>
      <c r="JZM58" s="18"/>
      <c r="JZN58" s="18"/>
      <c r="JZO58" s="18"/>
      <c r="JZP58" s="18"/>
      <c r="JZQ58" s="18"/>
      <c r="JZR58" s="18"/>
      <c r="JZS58" s="18"/>
      <c r="JZT58" s="18"/>
      <c r="JZU58" s="18"/>
      <c r="JZV58" s="18"/>
      <c r="JZW58" s="18"/>
      <c r="JZX58" s="18"/>
      <c r="JZY58" s="18"/>
      <c r="JZZ58" s="18"/>
      <c r="KAA58" s="18"/>
      <c r="KAB58" s="18"/>
      <c r="KAC58" s="18"/>
      <c r="KAD58" s="18"/>
      <c r="KAE58" s="18"/>
      <c r="KAF58" s="18"/>
      <c r="KAG58" s="18"/>
      <c r="KAH58" s="18"/>
      <c r="KAI58" s="18"/>
      <c r="KAJ58" s="18"/>
      <c r="KAK58" s="18"/>
      <c r="KAL58" s="18"/>
      <c r="KAM58" s="18"/>
      <c r="KAN58" s="18"/>
      <c r="KAO58" s="18"/>
      <c r="KAP58" s="18"/>
      <c r="KAQ58" s="18"/>
      <c r="KAR58" s="18"/>
      <c r="KAS58" s="18"/>
      <c r="KAT58" s="18"/>
      <c r="KAU58" s="18"/>
      <c r="KAV58" s="18"/>
      <c r="KAW58" s="18"/>
      <c r="KAX58" s="18"/>
      <c r="KAY58" s="18"/>
      <c r="KAZ58" s="18"/>
      <c r="KBA58" s="18"/>
      <c r="KBB58" s="18"/>
      <c r="KBC58" s="18"/>
      <c r="KBD58" s="18"/>
      <c r="KBE58" s="18"/>
      <c r="KBF58" s="18"/>
      <c r="KBG58" s="18"/>
      <c r="KBH58" s="18"/>
      <c r="KBI58" s="18"/>
      <c r="KBJ58" s="18"/>
      <c r="KBK58" s="18"/>
      <c r="KBL58" s="18"/>
      <c r="KBM58" s="18"/>
      <c r="KBN58" s="18"/>
      <c r="KBO58" s="18"/>
      <c r="KBP58" s="18"/>
      <c r="KBQ58" s="18"/>
      <c r="KBR58" s="18"/>
      <c r="KBS58" s="18"/>
      <c r="KBT58" s="18"/>
      <c r="KBU58" s="18"/>
      <c r="KBV58" s="18"/>
      <c r="KBW58" s="18"/>
      <c r="KBX58" s="18"/>
      <c r="KBY58" s="18"/>
      <c r="KBZ58" s="18"/>
      <c r="KCA58" s="18"/>
      <c r="KCB58" s="18"/>
      <c r="KCC58" s="18"/>
      <c r="KCD58" s="18"/>
      <c r="KCE58" s="18"/>
      <c r="KCF58" s="18"/>
      <c r="KCG58" s="18"/>
      <c r="KCH58" s="18"/>
      <c r="KCI58" s="18"/>
      <c r="KCJ58" s="18"/>
      <c r="KCK58" s="18"/>
      <c r="KCL58" s="18"/>
      <c r="KCM58" s="18"/>
      <c r="KCN58" s="18"/>
      <c r="KCO58" s="18"/>
      <c r="KCP58" s="18"/>
      <c r="KCQ58" s="18"/>
      <c r="KCR58" s="18"/>
      <c r="KCS58" s="18"/>
      <c r="KCT58" s="18"/>
      <c r="KCU58" s="18"/>
      <c r="KCV58" s="18"/>
      <c r="KCW58" s="18"/>
      <c r="KCX58" s="18"/>
      <c r="KCY58" s="18"/>
      <c r="KCZ58" s="18"/>
      <c r="KDA58" s="18"/>
      <c r="KDB58" s="18"/>
      <c r="KDC58" s="18"/>
      <c r="KDD58" s="18"/>
      <c r="KDE58" s="18"/>
      <c r="KDF58" s="18"/>
      <c r="KDG58" s="18"/>
      <c r="KDH58" s="18"/>
      <c r="KDI58" s="18"/>
      <c r="KDJ58" s="18"/>
      <c r="KDK58" s="18"/>
      <c r="KDL58" s="18"/>
      <c r="KDM58" s="18"/>
      <c r="KDN58" s="18"/>
      <c r="KDO58" s="18"/>
      <c r="KDP58" s="18"/>
      <c r="KDQ58" s="18"/>
      <c r="KDR58" s="18"/>
      <c r="KDS58" s="18"/>
      <c r="KDT58" s="18"/>
      <c r="KDU58" s="18"/>
      <c r="KDV58" s="18"/>
      <c r="KDW58" s="18"/>
      <c r="KDX58" s="18"/>
      <c r="KDY58" s="18"/>
      <c r="KDZ58" s="18"/>
      <c r="KEA58" s="18"/>
      <c r="KEB58" s="18"/>
      <c r="KEC58" s="18"/>
      <c r="KED58" s="18"/>
      <c r="KEE58" s="18"/>
      <c r="KEF58" s="18"/>
      <c r="KEG58" s="18"/>
      <c r="KEH58" s="18"/>
      <c r="KEI58" s="18"/>
      <c r="KEJ58" s="18"/>
      <c r="KEK58" s="18"/>
      <c r="KEL58" s="18"/>
      <c r="KEM58" s="18"/>
      <c r="KEN58" s="18"/>
      <c r="KEO58" s="18"/>
      <c r="KEP58" s="18"/>
      <c r="KEQ58" s="18"/>
      <c r="KER58" s="18"/>
      <c r="KES58" s="18"/>
      <c r="KET58" s="18"/>
      <c r="KEU58" s="18"/>
      <c r="KEV58" s="18"/>
      <c r="KEW58" s="18"/>
      <c r="KEX58" s="18"/>
      <c r="KEY58" s="18"/>
      <c r="KEZ58" s="18"/>
      <c r="KFA58" s="18"/>
      <c r="KFB58" s="18"/>
      <c r="KFC58" s="18"/>
      <c r="KFD58" s="18"/>
      <c r="KFE58" s="18"/>
      <c r="KFF58" s="18"/>
      <c r="KFG58" s="18"/>
      <c r="KFH58" s="18"/>
      <c r="KFI58" s="18"/>
      <c r="KFJ58" s="18"/>
      <c r="KFK58" s="18"/>
      <c r="KFL58" s="18"/>
      <c r="KFM58" s="18"/>
      <c r="KFN58" s="18"/>
      <c r="KFO58" s="18"/>
      <c r="KFP58" s="18"/>
      <c r="KFQ58" s="18"/>
      <c r="KFR58" s="18"/>
      <c r="KFS58" s="18"/>
      <c r="KFT58" s="18"/>
      <c r="KFU58" s="18"/>
      <c r="KFV58" s="18"/>
      <c r="KFW58" s="18"/>
      <c r="KFX58" s="18"/>
      <c r="KFY58" s="18"/>
      <c r="KFZ58" s="18"/>
      <c r="KGA58" s="18"/>
      <c r="KGB58" s="18"/>
      <c r="KGC58" s="18"/>
      <c r="KGD58" s="18"/>
      <c r="KGE58" s="18"/>
      <c r="KGF58" s="18"/>
      <c r="KGG58" s="18"/>
      <c r="KGH58" s="18"/>
      <c r="KGI58" s="18"/>
      <c r="KGJ58" s="18"/>
      <c r="KGK58" s="18"/>
      <c r="KGL58" s="18"/>
      <c r="KGM58" s="18"/>
      <c r="KGN58" s="18"/>
      <c r="KGO58" s="18"/>
      <c r="KGP58" s="18"/>
      <c r="KGQ58" s="18"/>
      <c r="KGR58" s="18"/>
      <c r="KGS58" s="18"/>
      <c r="KGT58" s="18"/>
      <c r="KGU58" s="18"/>
      <c r="KGV58" s="18"/>
      <c r="KGW58" s="18"/>
      <c r="KGX58" s="18"/>
      <c r="KGY58" s="18"/>
      <c r="KGZ58" s="18"/>
      <c r="KHA58" s="18"/>
      <c r="KHB58" s="18"/>
      <c r="KHC58" s="18"/>
      <c r="KHD58" s="18"/>
      <c r="KHE58" s="18"/>
      <c r="KHF58" s="18"/>
      <c r="KHG58" s="18"/>
      <c r="KHH58" s="18"/>
      <c r="KHI58" s="18"/>
      <c r="KHJ58" s="18"/>
      <c r="KHK58" s="18"/>
      <c r="KHL58" s="18"/>
      <c r="KHM58" s="18"/>
      <c r="KHN58" s="18"/>
      <c r="KHO58" s="18"/>
      <c r="KHP58" s="18"/>
      <c r="KHQ58" s="18"/>
      <c r="KHR58" s="18"/>
      <c r="KHS58" s="18"/>
      <c r="KHT58" s="18"/>
      <c r="KHU58" s="18"/>
      <c r="KHV58" s="18"/>
      <c r="KHW58" s="18"/>
      <c r="KHX58" s="18"/>
      <c r="KHY58" s="18"/>
      <c r="KHZ58" s="18"/>
      <c r="KIA58" s="18"/>
      <c r="KIB58" s="18"/>
      <c r="KIC58" s="18"/>
      <c r="KID58" s="18"/>
      <c r="KIE58" s="18"/>
      <c r="KIF58" s="18"/>
      <c r="KIG58" s="18"/>
      <c r="KIH58" s="18"/>
      <c r="KII58" s="18"/>
      <c r="KIJ58" s="18"/>
      <c r="KIK58" s="18"/>
      <c r="KIL58" s="18"/>
      <c r="KIM58" s="18"/>
      <c r="KIN58" s="18"/>
      <c r="KIO58" s="18"/>
      <c r="KIP58" s="18"/>
      <c r="KIQ58" s="18"/>
      <c r="KIR58" s="18"/>
      <c r="KIS58" s="18"/>
      <c r="KIT58" s="18"/>
      <c r="KIU58" s="18"/>
      <c r="KIV58" s="18"/>
      <c r="KIW58" s="18"/>
      <c r="KIX58" s="18"/>
      <c r="KIY58" s="18"/>
      <c r="KIZ58" s="18"/>
      <c r="KJA58" s="18"/>
      <c r="KJB58" s="18"/>
      <c r="KJC58" s="18"/>
      <c r="KJD58" s="18"/>
      <c r="KJE58" s="18"/>
      <c r="KJF58" s="18"/>
      <c r="KJG58" s="18"/>
      <c r="KJH58" s="18"/>
      <c r="KJI58" s="18"/>
      <c r="KJJ58" s="18"/>
      <c r="KJK58" s="18"/>
      <c r="KJL58" s="18"/>
      <c r="KJM58" s="18"/>
      <c r="KJN58" s="18"/>
      <c r="KJO58" s="18"/>
      <c r="KJP58" s="18"/>
      <c r="KJQ58" s="18"/>
      <c r="KJR58" s="18"/>
      <c r="KJS58" s="18"/>
      <c r="KJT58" s="18"/>
      <c r="KJU58" s="18"/>
      <c r="KJV58" s="18"/>
      <c r="KJW58" s="18"/>
      <c r="KJX58" s="18"/>
      <c r="KJY58" s="18"/>
      <c r="KJZ58" s="18"/>
      <c r="KKA58" s="18"/>
      <c r="KKB58" s="18"/>
      <c r="KKC58" s="18"/>
      <c r="KKD58" s="18"/>
      <c r="KKE58" s="18"/>
      <c r="KKF58" s="18"/>
      <c r="KKG58" s="18"/>
      <c r="KKH58" s="18"/>
      <c r="KKI58" s="18"/>
      <c r="KKJ58" s="18"/>
      <c r="KKK58" s="18"/>
      <c r="KKL58" s="18"/>
      <c r="KKM58" s="18"/>
      <c r="KKN58" s="18"/>
      <c r="KKO58" s="18"/>
      <c r="KKP58" s="18"/>
      <c r="KKQ58" s="18"/>
      <c r="KKR58" s="18"/>
      <c r="KKS58" s="18"/>
      <c r="KKT58" s="18"/>
      <c r="KKU58" s="18"/>
      <c r="KKV58" s="18"/>
      <c r="KKW58" s="18"/>
      <c r="KKX58" s="18"/>
      <c r="KKY58" s="18"/>
      <c r="KKZ58" s="18"/>
      <c r="KLA58" s="18"/>
      <c r="KLB58" s="18"/>
      <c r="KLC58" s="18"/>
      <c r="KLD58" s="18"/>
      <c r="KLE58" s="18"/>
      <c r="KLF58" s="18"/>
      <c r="KLG58" s="18"/>
      <c r="KLH58" s="18"/>
      <c r="KLI58" s="18"/>
      <c r="KLJ58" s="18"/>
      <c r="KLK58" s="18"/>
      <c r="KLL58" s="18"/>
      <c r="KLM58" s="18"/>
      <c r="KLN58" s="18"/>
      <c r="KLO58" s="18"/>
      <c r="KLP58" s="18"/>
      <c r="KLQ58" s="18"/>
      <c r="KLR58" s="18"/>
      <c r="KLS58" s="18"/>
      <c r="KLT58" s="18"/>
      <c r="KLU58" s="18"/>
      <c r="KLV58" s="18"/>
      <c r="KLW58" s="18"/>
      <c r="KLX58" s="18"/>
      <c r="KLY58" s="18"/>
      <c r="KLZ58" s="18"/>
      <c r="KMA58" s="18"/>
      <c r="KMB58" s="18"/>
      <c r="KMC58" s="18"/>
      <c r="KMD58" s="18"/>
      <c r="KME58" s="18"/>
      <c r="KMF58" s="18"/>
      <c r="KMG58" s="18"/>
      <c r="KMH58" s="18"/>
      <c r="KMI58" s="18"/>
      <c r="KMJ58" s="18"/>
      <c r="KMK58" s="18"/>
      <c r="KML58" s="18"/>
      <c r="KMM58" s="18"/>
      <c r="KMN58" s="18"/>
      <c r="KMO58" s="18"/>
      <c r="KMP58" s="18"/>
      <c r="KMQ58" s="18"/>
      <c r="KMR58" s="18"/>
      <c r="KMS58" s="18"/>
      <c r="KMT58" s="18"/>
      <c r="KMU58" s="18"/>
      <c r="KMV58" s="18"/>
      <c r="KMW58" s="18"/>
      <c r="KMX58" s="18"/>
      <c r="KMY58" s="18"/>
      <c r="KMZ58" s="18"/>
      <c r="KNA58" s="18"/>
      <c r="KNB58" s="18"/>
      <c r="KNC58" s="18"/>
      <c r="KND58" s="18"/>
      <c r="KNE58" s="18"/>
      <c r="KNF58" s="18"/>
      <c r="KNG58" s="18"/>
      <c r="KNH58" s="18"/>
      <c r="KNI58" s="18"/>
      <c r="KNJ58" s="18"/>
      <c r="KNK58" s="18"/>
      <c r="KNL58" s="18"/>
      <c r="KNM58" s="18"/>
      <c r="KNN58" s="18"/>
      <c r="KNO58" s="18"/>
      <c r="KNP58" s="18"/>
      <c r="KNQ58" s="18"/>
      <c r="KNR58" s="18"/>
      <c r="KNS58" s="18"/>
      <c r="KNT58" s="18"/>
      <c r="KNU58" s="18"/>
      <c r="KNV58" s="18"/>
      <c r="KNW58" s="18"/>
      <c r="KNX58" s="18"/>
      <c r="KNY58" s="18"/>
      <c r="KNZ58" s="18"/>
      <c r="KOA58" s="18"/>
      <c r="KOB58" s="18"/>
      <c r="KOC58" s="18"/>
      <c r="KOD58" s="18"/>
      <c r="KOE58" s="18"/>
      <c r="KOF58" s="18"/>
      <c r="KOG58" s="18"/>
      <c r="KOH58" s="18"/>
      <c r="KOI58" s="18"/>
      <c r="KOJ58" s="18"/>
      <c r="KOK58" s="18"/>
      <c r="KOL58" s="18"/>
      <c r="KOM58" s="18"/>
      <c r="KON58" s="18"/>
      <c r="KOO58" s="18"/>
      <c r="KOP58" s="18"/>
      <c r="KOQ58" s="18"/>
      <c r="KOR58" s="18"/>
      <c r="KOS58" s="18"/>
      <c r="KOT58" s="18"/>
      <c r="KOU58" s="18"/>
      <c r="KOV58" s="18"/>
      <c r="KOW58" s="18"/>
      <c r="KOX58" s="18"/>
      <c r="KOY58" s="18"/>
      <c r="KOZ58" s="18"/>
      <c r="KPA58" s="18"/>
      <c r="KPB58" s="18"/>
      <c r="KPC58" s="18"/>
      <c r="KPD58" s="18"/>
      <c r="KPE58" s="18"/>
      <c r="KPF58" s="18"/>
      <c r="KPG58" s="18"/>
      <c r="KPH58" s="18"/>
      <c r="KPI58" s="18"/>
      <c r="KPJ58" s="18"/>
      <c r="KPK58" s="18"/>
      <c r="KPL58" s="18"/>
      <c r="KPM58" s="18"/>
      <c r="KPN58" s="18"/>
      <c r="KPO58" s="18"/>
      <c r="KPP58" s="18"/>
      <c r="KPQ58" s="18"/>
      <c r="KPR58" s="18"/>
      <c r="KPS58" s="18"/>
      <c r="KPT58" s="18"/>
      <c r="KPU58" s="18"/>
      <c r="KPV58" s="18"/>
      <c r="KPW58" s="18"/>
      <c r="KPX58" s="18"/>
      <c r="KPY58" s="18"/>
      <c r="KPZ58" s="18"/>
      <c r="KQA58" s="18"/>
      <c r="KQB58" s="18"/>
      <c r="KQC58" s="18"/>
      <c r="KQD58" s="18"/>
      <c r="KQE58" s="18"/>
      <c r="KQF58" s="18"/>
      <c r="KQG58" s="18"/>
      <c r="KQH58" s="18"/>
      <c r="KQI58" s="18"/>
      <c r="KQJ58" s="18"/>
      <c r="KQK58" s="18"/>
      <c r="KQL58" s="18"/>
      <c r="KQM58" s="18"/>
      <c r="KQN58" s="18"/>
      <c r="KQO58" s="18"/>
      <c r="KQP58" s="18"/>
      <c r="KQQ58" s="18"/>
      <c r="KQR58" s="18"/>
      <c r="KQS58" s="18"/>
      <c r="KQT58" s="18"/>
      <c r="KQU58" s="18"/>
      <c r="KQV58" s="18"/>
      <c r="KQW58" s="18"/>
      <c r="KQX58" s="18"/>
      <c r="KQY58" s="18"/>
      <c r="KQZ58" s="18"/>
      <c r="KRA58" s="18"/>
      <c r="KRB58" s="18"/>
      <c r="KRC58" s="18"/>
      <c r="KRD58" s="18"/>
      <c r="KRE58" s="18"/>
      <c r="KRF58" s="18"/>
      <c r="KRG58" s="18"/>
      <c r="KRH58" s="18"/>
      <c r="KRI58" s="18"/>
      <c r="KRJ58" s="18"/>
      <c r="KRK58" s="18"/>
      <c r="KRL58" s="18"/>
      <c r="KRM58" s="18"/>
      <c r="KRN58" s="18"/>
      <c r="KRO58" s="18"/>
      <c r="KRP58" s="18"/>
      <c r="KRQ58" s="18"/>
      <c r="KRR58" s="18"/>
      <c r="KRS58" s="18"/>
      <c r="KRT58" s="18"/>
      <c r="KRU58" s="18"/>
      <c r="KRV58" s="18"/>
      <c r="KRW58" s="18"/>
      <c r="KRX58" s="18"/>
      <c r="KRY58" s="18"/>
      <c r="KRZ58" s="18"/>
      <c r="KSA58" s="18"/>
      <c r="KSB58" s="18"/>
      <c r="KSC58" s="18"/>
      <c r="KSD58" s="18"/>
      <c r="KSE58" s="18"/>
      <c r="KSF58" s="18"/>
      <c r="KSG58" s="18"/>
      <c r="KSH58" s="18"/>
      <c r="KSI58" s="18"/>
      <c r="KSJ58" s="18"/>
      <c r="KSK58" s="18"/>
      <c r="KSL58" s="18"/>
      <c r="KSM58" s="18"/>
      <c r="KSN58" s="18"/>
      <c r="KSO58" s="18"/>
      <c r="KSP58" s="18"/>
      <c r="KSQ58" s="18"/>
      <c r="KSR58" s="18"/>
      <c r="KSS58" s="18"/>
      <c r="KST58" s="18"/>
      <c r="KSU58" s="18"/>
      <c r="KSV58" s="18"/>
      <c r="KSW58" s="18"/>
      <c r="KSX58" s="18"/>
      <c r="KSY58" s="18"/>
      <c r="KSZ58" s="18"/>
      <c r="KTA58" s="18"/>
      <c r="KTB58" s="18"/>
      <c r="KTC58" s="18"/>
      <c r="KTD58" s="18"/>
      <c r="KTE58" s="18"/>
      <c r="KTF58" s="18"/>
      <c r="KTG58" s="18"/>
      <c r="KTH58" s="18"/>
      <c r="KTI58" s="18"/>
      <c r="KTJ58" s="18"/>
      <c r="KTK58" s="18"/>
      <c r="KTL58" s="18"/>
      <c r="KTM58" s="18"/>
      <c r="KTN58" s="18"/>
      <c r="KTO58" s="18"/>
      <c r="KTP58" s="18"/>
      <c r="KTQ58" s="18"/>
      <c r="KTR58" s="18"/>
      <c r="KTS58" s="18"/>
      <c r="KTT58" s="18"/>
      <c r="KTU58" s="18"/>
      <c r="KTV58" s="18"/>
      <c r="KTW58" s="18"/>
      <c r="KTX58" s="18"/>
      <c r="KTY58" s="18"/>
      <c r="KTZ58" s="18"/>
      <c r="KUA58" s="18"/>
      <c r="KUB58" s="18"/>
      <c r="KUC58" s="18"/>
      <c r="KUD58" s="18"/>
      <c r="KUE58" s="18"/>
      <c r="KUF58" s="18"/>
      <c r="KUG58" s="18"/>
      <c r="KUH58" s="18"/>
      <c r="KUI58" s="18"/>
      <c r="KUJ58" s="18"/>
      <c r="KUK58" s="18"/>
      <c r="KUL58" s="18"/>
      <c r="KUM58" s="18"/>
      <c r="KUN58" s="18"/>
      <c r="KUO58" s="18"/>
      <c r="KUP58" s="18"/>
      <c r="KUQ58" s="18"/>
      <c r="KUR58" s="18"/>
      <c r="KUS58" s="18"/>
      <c r="KUT58" s="18"/>
      <c r="KUU58" s="18"/>
      <c r="KUV58" s="18"/>
      <c r="KUW58" s="18"/>
      <c r="KUX58" s="18"/>
      <c r="KUY58" s="18"/>
      <c r="KUZ58" s="18"/>
      <c r="KVA58" s="18"/>
      <c r="KVB58" s="18"/>
      <c r="KVC58" s="18"/>
      <c r="KVD58" s="18"/>
      <c r="KVE58" s="18"/>
      <c r="KVF58" s="18"/>
      <c r="KVG58" s="18"/>
      <c r="KVH58" s="18"/>
      <c r="KVI58" s="18"/>
      <c r="KVJ58" s="18"/>
      <c r="KVK58" s="18"/>
      <c r="KVL58" s="18"/>
      <c r="KVM58" s="18"/>
      <c r="KVN58" s="18"/>
      <c r="KVO58" s="18"/>
      <c r="KVP58" s="18"/>
      <c r="KVQ58" s="18"/>
      <c r="KVR58" s="18"/>
      <c r="KVS58" s="18"/>
      <c r="KVT58" s="18"/>
      <c r="KVU58" s="18"/>
      <c r="KVV58" s="18"/>
      <c r="KVW58" s="18"/>
      <c r="KVX58" s="18"/>
      <c r="KVY58" s="18"/>
      <c r="KVZ58" s="18"/>
      <c r="KWA58" s="18"/>
      <c r="KWB58" s="18"/>
      <c r="KWC58" s="18"/>
      <c r="KWD58" s="18"/>
      <c r="KWE58" s="18"/>
      <c r="KWF58" s="18"/>
      <c r="KWG58" s="18"/>
      <c r="KWH58" s="18"/>
      <c r="KWI58" s="18"/>
      <c r="KWJ58" s="18"/>
      <c r="KWK58" s="18"/>
      <c r="KWL58" s="18"/>
      <c r="KWM58" s="18"/>
      <c r="KWN58" s="18"/>
      <c r="KWO58" s="18"/>
      <c r="KWP58" s="18"/>
      <c r="KWQ58" s="18"/>
      <c r="KWR58" s="18"/>
      <c r="KWS58" s="18"/>
      <c r="KWT58" s="18"/>
      <c r="KWU58" s="18"/>
      <c r="KWV58" s="18"/>
      <c r="KWW58" s="18"/>
      <c r="KWX58" s="18"/>
      <c r="KWY58" s="18"/>
      <c r="KWZ58" s="18"/>
      <c r="KXA58" s="18"/>
      <c r="KXB58" s="18"/>
      <c r="KXC58" s="18"/>
      <c r="KXD58" s="18"/>
      <c r="KXE58" s="18"/>
      <c r="KXF58" s="18"/>
      <c r="KXG58" s="18"/>
      <c r="KXH58" s="18"/>
      <c r="KXI58" s="18"/>
      <c r="KXJ58" s="18"/>
      <c r="KXK58" s="18"/>
      <c r="KXL58" s="18"/>
      <c r="KXM58" s="18"/>
      <c r="KXN58" s="18"/>
      <c r="KXO58" s="18"/>
      <c r="KXP58" s="18"/>
      <c r="KXQ58" s="18"/>
      <c r="KXR58" s="18"/>
      <c r="KXS58" s="18"/>
      <c r="KXT58" s="18"/>
      <c r="KXU58" s="18"/>
      <c r="KXV58" s="18"/>
      <c r="KXW58" s="18"/>
      <c r="KXX58" s="18"/>
      <c r="KXY58" s="18"/>
      <c r="KXZ58" s="18"/>
      <c r="KYA58" s="18"/>
      <c r="KYB58" s="18"/>
      <c r="KYC58" s="18"/>
      <c r="KYD58" s="18"/>
      <c r="KYE58" s="18"/>
      <c r="KYF58" s="18"/>
      <c r="KYG58" s="18"/>
      <c r="KYH58" s="18"/>
      <c r="KYI58" s="18"/>
      <c r="KYJ58" s="18"/>
      <c r="KYK58" s="18"/>
      <c r="KYL58" s="18"/>
      <c r="KYM58" s="18"/>
      <c r="KYN58" s="18"/>
      <c r="KYO58" s="18"/>
      <c r="KYP58" s="18"/>
      <c r="KYQ58" s="18"/>
      <c r="KYR58" s="18"/>
      <c r="KYS58" s="18"/>
      <c r="KYT58" s="18"/>
      <c r="KYU58" s="18"/>
      <c r="KYV58" s="18"/>
      <c r="KYW58" s="18"/>
      <c r="KYX58" s="18"/>
      <c r="KYY58" s="18"/>
      <c r="KYZ58" s="18"/>
      <c r="KZA58" s="18"/>
      <c r="KZB58" s="18"/>
      <c r="KZC58" s="18"/>
      <c r="KZD58" s="18"/>
      <c r="KZE58" s="18"/>
      <c r="KZF58" s="18"/>
      <c r="KZG58" s="18"/>
      <c r="KZH58" s="18"/>
      <c r="KZI58" s="18"/>
      <c r="KZJ58" s="18"/>
      <c r="KZK58" s="18"/>
      <c r="KZL58" s="18"/>
      <c r="KZM58" s="18"/>
      <c r="KZN58" s="18"/>
      <c r="KZO58" s="18"/>
      <c r="KZP58" s="18"/>
      <c r="KZQ58" s="18"/>
      <c r="KZR58" s="18"/>
      <c r="KZS58" s="18"/>
      <c r="KZT58" s="18"/>
      <c r="KZU58" s="18"/>
      <c r="KZV58" s="18"/>
      <c r="KZW58" s="18"/>
      <c r="KZX58" s="18"/>
      <c r="KZY58" s="18"/>
      <c r="KZZ58" s="18"/>
      <c r="LAA58" s="18"/>
      <c r="LAB58" s="18"/>
      <c r="LAC58" s="18"/>
      <c r="LAD58" s="18"/>
      <c r="LAE58" s="18"/>
      <c r="LAF58" s="18"/>
      <c r="LAG58" s="18"/>
      <c r="LAH58" s="18"/>
      <c r="LAI58" s="18"/>
      <c r="LAJ58" s="18"/>
      <c r="LAK58" s="18"/>
      <c r="LAL58" s="18"/>
      <c r="LAM58" s="18"/>
      <c r="LAN58" s="18"/>
      <c r="LAO58" s="18"/>
      <c r="LAP58" s="18"/>
      <c r="LAQ58" s="18"/>
      <c r="LAR58" s="18"/>
      <c r="LAS58" s="18"/>
      <c r="LAT58" s="18"/>
      <c r="LAU58" s="18"/>
      <c r="LAV58" s="18"/>
      <c r="LAW58" s="18"/>
      <c r="LAX58" s="18"/>
      <c r="LAY58" s="18"/>
      <c r="LAZ58" s="18"/>
      <c r="LBA58" s="18"/>
      <c r="LBB58" s="18"/>
      <c r="LBC58" s="18"/>
      <c r="LBD58" s="18"/>
      <c r="LBE58" s="18"/>
      <c r="LBF58" s="18"/>
      <c r="LBG58" s="18"/>
      <c r="LBH58" s="18"/>
      <c r="LBI58" s="18"/>
      <c r="LBJ58" s="18"/>
      <c r="LBK58" s="18"/>
      <c r="LBL58" s="18"/>
      <c r="LBM58" s="18"/>
      <c r="LBN58" s="18"/>
      <c r="LBO58" s="18"/>
      <c r="LBP58" s="18"/>
      <c r="LBQ58" s="18"/>
      <c r="LBR58" s="18"/>
      <c r="LBS58" s="18"/>
      <c r="LBT58" s="18"/>
      <c r="LBU58" s="18"/>
      <c r="LBV58" s="18"/>
      <c r="LBW58" s="18"/>
      <c r="LBX58" s="18"/>
      <c r="LBY58" s="18"/>
      <c r="LBZ58" s="18"/>
      <c r="LCA58" s="18"/>
      <c r="LCB58" s="18"/>
      <c r="LCC58" s="18"/>
      <c r="LCD58" s="18"/>
      <c r="LCE58" s="18"/>
      <c r="LCF58" s="18"/>
      <c r="LCG58" s="18"/>
      <c r="LCH58" s="18"/>
      <c r="LCI58" s="18"/>
      <c r="LCJ58" s="18"/>
      <c r="LCK58" s="18"/>
      <c r="LCL58" s="18"/>
      <c r="LCM58" s="18"/>
      <c r="LCN58" s="18"/>
      <c r="LCO58" s="18"/>
      <c r="LCP58" s="18"/>
      <c r="LCQ58" s="18"/>
      <c r="LCR58" s="18"/>
      <c r="LCS58" s="18"/>
      <c r="LCT58" s="18"/>
      <c r="LCU58" s="18"/>
      <c r="LCV58" s="18"/>
      <c r="LCW58" s="18"/>
      <c r="LCX58" s="18"/>
      <c r="LCY58" s="18"/>
      <c r="LCZ58" s="18"/>
      <c r="LDA58" s="18"/>
      <c r="LDB58" s="18"/>
      <c r="LDC58" s="18"/>
      <c r="LDD58" s="18"/>
      <c r="LDE58" s="18"/>
      <c r="LDF58" s="18"/>
      <c r="LDG58" s="18"/>
      <c r="LDH58" s="18"/>
      <c r="LDI58" s="18"/>
      <c r="LDJ58" s="18"/>
      <c r="LDK58" s="18"/>
      <c r="LDL58" s="18"/>
      <c r="LDM58" s="18"/>
      <c r="LDN58" s="18"/>
      <c r="LDO58" s="18"/>
      <c r="LDP58" s="18"/>
      <c r="LDQ58" s="18"/>
      <c r="LDR58" s="18"/>
      <c r="LDS58" s="18"/>
      <c r="LDT58" s="18"/>
      <c r="LDU58" s="18"/>
      <c r="LDV58" s="18"/>
      <c r="LDW58" s="18"/>
      <c r="LDX58" s="18"/>
      <c r="LDY58" s="18"/>
      <c r="LDZ58" s="18"/>
      <c r="LEA58" s="18"/>
      <c r="LEB58" s="18"/>
      <c r="LEC58" s="18"/>
      <c r="LED58" s="18"/>
      <c r="LEE58" s="18"/>
      <c r="LEF58" s="18"/>
      <c r="LEG58" s="18"/>
      <c r="LEH58" s="18"/>
      <c r="LEI58" s="18"/>
      <c r="LEJ58" s="18"/>
      <c r="LEK58" s="18"/>
      <c r="LEL58" s="18"/>
      <c r="LEM58" s="18"/>
      <c r="LEN58" s="18"/>
      <c r="LEO58" s="18"/>
      <c r="LEP58" s="18"/>
      <c r="LEQ58" s="18"/>
      <c r="LER58" s="18"/>
      <c r="LES58" s="18"/>
      <c r="LET58" s="18"/>
      <c r="LEU58" s="18"/>
      <c r="LEV58" s="18"/>
      <c r="LEW58" s="18"/>
      <c r="LEX58" s="18"/>
      <c r="LEY58" s="18"/>
      <c r="LEZ58" s="18"/>
      <c r="LFA58" s="18"/>
      <c r="LFB58" s="18"/>
      <c r="LFC58" s="18"/>
      <c r="LFD58" s="18"/>
      <c r="LFE58" s="18"/>
      <c r="LFF58" s="18"/>
      <c r="LFG58" s="18"/>
      <c r="LFH58" s="18"/>
      <c r="LFI58" s="18"/>
      <c r="LFJ58" s="18"/>
      <c r="LFK58" s="18"/>
      <c r="LFL58" s="18"/>
      <c r="LFM58" s="18"/>
      <c r="LFN58" s="18"/>
      <c r="LFO58" s="18"/>
      <c r="LFP58" s="18"/>
      <c r="LFQ58" s="18"/>
      <c r="LFR58" s="18"/>
      <c r="LFS58" s="18"/>
      <c r="LFT58" s="18"/>
      <c r="LFU58" s="18"/>
      <c r="LFV58" s="18"/>
      <c r="LFW58" s="18"/>
      <c r="LFX58" s="18"/>
      <c r="LFY58" s="18"/>
      <c r="LFZ58" s="18"/>
      <c r="LGA58" s="18"/>
      <c r="LGB58" s="18"/>
      <c r="LGC58" s="18"/>
      <c r="LGD58" s="18"/>
      <c r="LGE58" s="18"/>
      <c r="LGF58" s="18"/>
      <c r="LGG58" s="18"/>
      <c r="LGH58" s="18"/>
      <c r="LGI58" s="18"/>
      <c r="LGJ58" s="18"/>
      <c r="LGK58" s="18"/>
      <c r="LGL58" s="18"/>
      <c r="LGM58" s="18"/>
      <c r="LGN58" s="18"/>
      <c r="LGO58" s="18"/>
      <c r="LGP58" s="18"/>
      <c r="LGQ58" s="18"/>
      <c r="LGR58" s="18"/>
      <c r="LGS58" s="18"/>
      <c r="LGT58" s="18"/>
      <c r="LGU58" s="18"/>
      <c r="LGV58" s="18"/>
      <c r="LGW58" s="18"/>
      <c r="LGX58" s="18"/>
      <c r="LGY58" s="18"/>
      <c r="LGZ58" s="18"/>
      <c r="LHA58" s="18"/>
      <c r="LHB58" s="18"/>
      <c r="LHC58" s="18"/>
      <c r="LHD58" s="18"/>
      <c r="LHE58" s="18"/>
      <c r="LHF58" s="18"/>
      <c r="LHG58" s="18"/>
      <c r="LHH58" s="18"/>
      <c r="LHI58" s="18"/>
      <c r="LHJ58" s="18"/>
      <c r="LHK58" s="18"/>
      <c r="LHL58" s="18"/>
      <c r="LHM58" s="18"/>
      <c r="LHN58" s="18"/>
      <c r="LHO58" s="18"/>
      <c r="LHP58" s="18"/>
      <c r="LHQ58" s="18"/>
      <c r="LHR58" s="18"/>
      <c r="LHS58" s="18"/>
      <c r="LHT58" s="18"/>
      <c r="LHU58" s="18"/>
      <c r="LHV58" s="18"/>
      <c r="LHW58" s="18"/>
      <c r="LHX58" s="18"/>
      <c r="LHY58" s="18"/>
      <c r="LHZ58" s="18"/>
      <c r="LIA58" s="18"/>
      <c r="LIB58" s="18"/>
      <c r="LIC58" s="18"/>
      <c r="LID58" s="18"/>
      <c r="LIE58" s="18"/>
      <c r="LIF58" s="18"/>
      <c r="LIG58" s="18"/>
      <c r="LIH58" s="18"/>
      <c r="LII58" s="18"/>
      <c r="LIJ58" s="18"/>
      <c r="LIK58" s="18"/>
      <c r="LIL58" s="18"/>
      <c r="LIM58" s="18"/>
      <c r="LIN58" s="18"/>
      <c r="LIO58" s="18"/>
      <c r="LIP58" s="18"/>
      <c r="LIQ58" s="18"/>
      <c r="LIR58" s="18"/>
      <c r="LIS58" s="18"/>
      <c r="LIT58" s="18"/>
      <c r="LIU58" s="18"/>
      <c r="LIV58" s="18"/>
      <c r="LIW58" s="18"/>
      <c r="LIX58" s="18"/>
      <c r="LIY58" s="18"/>
      <c r="LIZ58" s="18"/>
      <c r="LJA58" s="18"/>
      <c r="LJB58" s="18"/>
      <c r="LJC58" s="18"/>
      <c r="LJD58" s="18"/>
      <c r="LJE58" s="18"/>
      <c r="LJF58" s="18"/>
      <c r="LJG58" s="18"/>
      <c r="LJH58" s="18"/>
      <c r="LJI58" s="18"/>
      <c r="LJJ58" s="18"/>
      <c r="LJK58" s="18"/>
      <c r="LJL58" s="18"/>
      <c r="LJM58" s="18"/>
      <c r="LJN58" s="18"/>
      <c r="LJO58" s="18"/>
      <c r="LJP58" s="18"/>
      <c r="LJQ58" s="18"/>
      <c r="LJR58" s="18"/>
      <c r="LJS58" s="18"/>
      <c r="LJT58" s="18"/>
      <c r="LJU58" s="18"/>
      <c r="LJV58" s="18"/>
      <c r="LJW58" s="18"/>
      <c r="LJX58" s="18"/>
      <c r="LJY58" s="18"/>
      <c r="LJZ58" s="18"/>
      <c r="LKA58" s="18"/>
      <c r="LKB58" s="18"/>
      <c r="LKC58" s="18"/>
      <c r="LKD58" s="18"/>
      <c r="LKE58" s="18"/>
      <c r="LKF58" s="18"/>
      <c r="LKG58" s="18"/>
      <c r="LKH58" s="18"/>
      <c r="LKI58" s="18"/>
      <c r="LKJ58" s="18"/>
      <c r="LKK58" s="18"/>
      <c r="LKL58" s="18"/>
      <c r="LKM58" s="18"/>
      <c r="LKN58" s="18"/>
      <c r="LKO58" s="18"/>
      <c r="LKP58" s="18"/>
      <c r="LKQ58" s="18"/>
      <c r="LKR58" s="18"/>
      <c r="LKS58" s="18"/>
      <c r="LKT58" s="18"/>
      <c r="LKU58" s="18"/>
      <c r="LKV58" s="18"/>
      <c r="LKW58" s="18"/>
      <c r="LKX58" s="18"/>
      <c r="LKY58" s="18"/>
      <c r="LKZ58" s="18"/>
      <c r="LLA58" s="18"/>
      <c r="LLB58" s="18"/>
      <c r="LLC58" s="18"/>
      <c r="LLD58" s="18"/>
      <c r="LLE58" s="18"/>
      <c r="LLF58" s="18"/>
      <c r="LLG58" s="18"/>
      <c r="LLH58" s="18"/>
      <c r="LLI58" s="18"/>
      <c r="LLJ58" s="18"/>
      <c r="LLK58" s="18"/>
      <c r="LLL58" s="18"/>
      <c r="LLM58" s="18"/>
      <c r="LLN58" s="18"/>
      <c r="LLO58" s="18"/>
      <c r="LLP58" s="18"/>
      <c r="LLQ58" s="18"/>
      <c r="LLR58" s="18"/>
      <c r="LLS58" s="18"/>
      <c r="LLT58" s="18"/>
      <c r="LLU58" s="18"/>
      <c r="LLV58" s="18"/>
      <c r="LLW58" s="18"/>
      <c r="LLX58" s="18"/>
      <c r="LLY58" s="18"/>
      <c r="LLZ58" s="18"/>
      <c r="LMA58" s="18"/>
      <c r="LMB58" s="18"/>
      <c r="LMC58" s="18"/>
      <c r="LMD58" s="18"/>
      <c r="LME58" s="18"/>
      <c r="LMF58" s="18"/>
      <c r="LMG58" s="18"/>
      <c r="LMH58" s="18"/>
      <c r="LMI58" s="18"/>
      <c r="LMJ58" s="18"/>
      <c r="LMK58" s="18"/>
      <c r="LML58" s="18"/>
      <c r="LMM58" s="18"/>
      <c r="LMN58" s="18"/>
      <c r="LMO58" s="18"/>
      <c r="LMP58" s="18"/>
      <c r="LMQ58" s="18"/>
      <c r="LMR58" s="18"/>
      <c r="LMS58" s="18"/>
      <c r="LMT58" s="18"/>
      <c r="LMU58" s="18"/>
      <c r="LMV58" s="18"/>
      <c r="LMW58" s="18"/>
      <c r="LMX58" s="18"/>
      <c r="LMY58" s="18"/>
      <c r="LMZ58" s="18"/>
      <c r="LNA58" s="18"/>
      <c r="LNB58" s="18"/>
      <c r="LNC58" s="18"/>
      <c r="LND58" s="18"/>
      <c r="LNE58" s="18"/>
      <c r="LNF58" s="18"/>
      <c r="LNG58" s="18"/>
      <c r="LNH58" s="18"/>
      <c r="LNI58" s="18"/>
      <c r="LNJ58" s="18"/>
      <c r="LNK58" s="18"/>
      <c r="LNL58" s="18"/>
      <c r="LNM58" s="18"/>
      <c r="LNN58" s="18"/>
      <c r="LNO58" s="18"/>
      <c r="LNP58" s="18"/>
      <c r="LNQ58" s="18"/>
      <c r="LNR58" s="18"/>
      <c r="LNS58" s="18"/>
      <c r="LNT58" s="18"/>
      <c r="LNU58" s="18"/>
      <c r="LNV58" s="18"/>
      <c r="LNW58" s="18"/>
      <c r="LNX58" s="18"/>
      <c r="LNY58" s="18"/>
      <c r="LNZ58" s="18"/>
      <c r="LOA58" s="18"/>
      <c r="LOB58" s="18"/>
      <c r="LOC58" s="18"/>
      <c r="LOD58" s="18"/>
      <c r="LOE58" s="18"/>
      <c r="LOF58" s="18"/>
      <c r="LOG58" s="18"/>
      <c r="LOH58" s="18"/>
      <c r="LOI58" s="18"/>
      <c r="LOJ58" s="18"/>
      <c r="LOK58" s="18"/>
      <c r="LOL58" s="18"/>
      <c r="LOM58" s="18"/>
      <c r="LON58" s="18"/>
      <c r="LOO58" s="18"/>
      <c r="LOP58" s="18"/>
      <c r="LOQ58" s="18"/>
      <c r="LOR58" s="18"/>
      <c r="LOS58" s="18"/>
      <c r="LOT58" s="18"/>
      <c r="LOU58" s="18"/>
      <c r="LOV58" s="18"/>
      <c r="LOW58" s="18"/>
      <c r="LOX58" s="18"/>
      <c r="LOY58" s="18"/>
      <c r="LOZ58" s="18"/>
      <c r="LPA58" s="18"/>
      <c r="LPB58" s="18"/>
      <c r="LPC58" s="18"/>
      <c r="LPD58" s="18"/>
      <c r="LPE58" s="18"/>
      <c r="LPF58" s="18"/>
      <c r="LPG58" s="18"/>
      <c r="LPH58" s="18"/>
      <c r="LPI58" s="18"/>
      <c r="LPJ58" s="18"/>
      <c r="LPK58" s="18"/>
      <c r="LPL58" s="18"/>
      <c r="LPM58" s="18"/>
      <c r="LPN58" s="18"/>
      <c r="LPO58" s="18"/>
      <c r="LPP58" s="18"/>
      <c r="LPQ58" s="18"/>
      <c r="LPR58" s="18"/>
      <c r="LPS58" s="18"/>
      <c r="LPT58" s="18"/>
      <c r="LPU58" s="18"/>
      <c r="LPV58" s="18"/>
      <c r="LPW58" s="18"/>
      <c r="LPX58" s="18"/>
      <c r="LPY58" s="18"/>
      <c r="LPZ58" s="18"/>
      <c r="LQA58" s="18"/>
      <c r="LQB58" s="18"/>
      <c r="LQC58" s="18"/>
      <c r="LQD58" s="18"/>
      <c r="LQE58" s="18"/>
      <c r="LQF58" s="18"/>
      <c r="LQG58" s="18"/>
      <c r="LQH58" s="18"/>
      <c r="LQI58" s="18"/>
      <c r="LQJ58" s="18"/>
      <c r="LQK58" s="18"/>
      <c r="LQL58" s="18"/>
      <c r="LQM58" s="18"/>
      <c r="LQN58" s="18"/>
      <c r="LQO58" s="18"/>
      <c r="LQP58" s="18"/>
      <c r="LQQ58" s="18"/>
      <c r="LQR58" s="18"/>
      <c r="LQS58" s="18"/>
      <c r="LQT58" s="18"/>
      <c r="LQU58" s="18"/>
      <c r="LQV58" s="18"/>
      <c r="LQW58" s="18"/>
      <c r="LQX58" s="18"/>
      <c r="LQY58" s="18"/>
      <c r="LQZ58" s="18"/>
      <c r="LRA58" s="18"/>
      <c r="LRB58" s="18"/>
      <c r="LRC58" s="18"/>
      <c r="LRD58" s="18"/>
      <c r="LRE58" s="18"/>
      <c r="LRF58" s="18"/>
      <c r="LRG58" s="18"/>
      <c r="LRH58" s="18"/>
      <c r="LRI58" s="18"/>
      <c r="LRJ58" s="18"/>
      <c r="LRK58" s="18"/>
      <c r="LRL58" s="18"/>
      <c r="LRM58" s="18"/>
      <c r="LRN58" s="18"/>
      <c r="LRO58" s="18"/>
      <c r="LRP58" s="18"/>
      <c r="LRQ58" s="18"/>
      <c r="LRR58" s="18"/>
      <c r="LRS58" s="18"/>
      <c r="LRT58" s="18"/>
      <c r="LRU58" s="18"/>
      <c r="LRV58" s="18"/>
      <c r="LRW58" s="18"/>
      <c r="LRX58" s="18"/>
      <c r="LRY58" s="18"/>
      <c r="LRZ58" s="18"/>
      <c r="LSA58" s="18"/>
      <c r="LSB58" s="18"/>
      <c r="LSC58" s="18"/>
      <c r="LSD58" s="18"/>
      <c r="LSE58" s="18"/>
      <c r="LSF58" s="18"/>
      <c r="LSG58" s="18"/>
      <c r="LSH58" s="18"/>
      <c r="LSI58" s="18"/>
      <c r="LSJ58" s="18"/>
      <c r="LSK58" s="18"/>
      <c r="LSL58" s="18"/>
      <c r="LSM58" s="18"/>
      <c r="LSN58" s="18"/>
      <c r="LSO58" s="18"/>
      <c r="LSP58" s="18"/>
      <c r="LSQ58" s="18"/>
      <c r="LSR58" s="18"/>
      <c r="LSS58" s="18"/>
      <c r="LST58" s="18"/>
      <c r="LSU58" s="18"/>
      <c r="LSV58" s="18"/>
      <c r="LSW58" s="18"/>
      <c r="LSX58" s="18"/>
      <c r="LSY58" s="18"/>
      <c r="LSZ58" s="18"/>
      <c r="LTA58" s="18"/>
      <c r="LTB58" s="18"/>
      <c r="LTC58" s="18"/>
      <c r="LTD58" s="18"/>
      <c r="LTE58" s="18"/>
      <c r="LTF58" s="18"/>
      <c r="LTG58" s="18"/>
      <c r="LTH58" s="18"/>
      <c r="LTI58" s="18"/>
      <c r="LTJ58" s="18"/>
      <c r="LTK58" s="18"/>
      <c r="LTL58" s="18"/>
      <c r="LTM58" s="18"/>
      <c r="LTN58" s="18"/>
      <c r="LTO58" s="18"/>
      <c r="LTP58" s="18"/>
      <c r="LTQ58" s="18"/>
      <c r="LTR58" s="18"/>
      <c r="LTS58" s="18"/>
      <c r="LTT58" s="18"/>
      <c r="LTU58" s="18"/>
      <c r="LTV58" s="18"/>
      <c r="LTW58" s="18"/>
      <c r="LTX58" s="18"/>
      <c r="LTY58" s="18"/>
      <c r="LTZ58" s="18"/>
      <c r="LUA58" s="18"/>
      <c r="LUB58" s="18"/>
      <c r="LUC58" s="18"/>
      <c r="LUD58" s="18"/>
      <c r="LUE58" s="18"/>
      <c r="LUF58" s="18"/>
      <c r="LUG58" s="18"/>
      <c r="LUH58" s="18"/>
      <c r="LUI58" s="18"/>
      <c r="LUJ58" s="18"/>
      <c r="LUK58" s="18"/>
      <c r="LUL58" s="18"/>
      <c r="LUM58" s="18"/>
      <c r="LUN58" s="18"/>
      <c r="LUO58" s="18"/>
      <c r="LUP58" s="18"/>
      <c r="LUQ58" s="18"/>
      <c r="LUR58" s="18"/>
      <c r="LUS58" s="18"/>
      <c r="LUT58" s="18"/>
      <c r="LUU58" s="18"/>
      <c r="LUV58" s="18"/>
      <c r="LUW58" s="18"/>
      <c r="LUX58" s="18"/>
      <c r="LUY58" s="18"/>
      <c r="LUZ58" s="18"/>
      <c r="LVA58" s="18"/>
      <c r="LVB58" s="18"/>
      <c r="LVC58" s="18"/>
      <c r="LVD58" s="18"/>
      <c r="LVE58" s="18"/>
      <c r="LVF58" s="18"/>
      <c r="LVG58" s="18"/>
      <c r="LVH58" s="18"/>
      <c r="LVI58" s="18"/>
      <c r="LVJ58" s="18"/>
      <c r="LVK58" s="18"/>
      <c r="LVL58" s="18"/>
      <c r="LVM58" s="18"/>
      <c r="LVN58" s="18"/>
      <c r="LVO58" s="18"/>
      <c r="LVP58" s="18"/>
      <c r="LVQ58" s="18"/>
      <c r="LVR58" s="18"/>
      <c r="LVS58" s="18"/>
      <c r="LVT58" s="18"/>
      <c r="LVU58" s="18"/>
      <c r="LVV58" s="18"/>
      <c r="LVW58" s="18"/>
      <c r="LVX58" s="18"/>
      <c r="LVY58" s="18"/>
      <c r="LVZ58" s="18"/>
      <c r="LWA58" s="18"/>
      <c r="LWB58" s="18"/>
      <c r="LWC58" s="18"/>
      <c r="LWD58" s="18"/>
      <c r="LWE58" s="18"/>
      <c r="LWF58" s="18"/>
      <c r="LWG58" s="18"/>
      <c r="LWH58" s="18"/>
      <c r="LWI58" s="18"/>
      <c r="LWJ58" s="18"/>
      <c r="LWK58" s="18"/>
      <c r="LWL58" s="18"/>
      <c r="LWM58" s="18"/>
      <c r="LWN58" s="18"/>
      <c r="LWO58" s="18"/>
      <c r="LWP58" s="18"/>
      <c r="LWQ58" s="18"/>
      <c r="LWR58" s="18"/>
      <c r="LWS58" s="18"/>
      <c r="LWT58" s="18"/>
      <c r="LWU58" s="18"/>
      <c r="LWV58" s="18"/>
      <c r="LWW58" s="18"/>
      <c r="LWX58" s="18"/>
      <c r="LWY58" s="18"/>
      <c r="LWZ58" s="18"/>
      <c r="LXA58" s="18"/>
      <c r="LXB58" s="18"/>
      <c r="LXC58" s="18"/>
      <c r="LXD58" s="18"/>
      <c r="LXE58" s="18"/>
      <c r="LXF58" s="18"/>
      <c r="LXG58" s="18"/>
      <c r="LXH58" s="18"/>
      <c r="LXI58" s="18"/>
      <c r="LXJ58" s="18"/>
      <c r="LXK58" s="18"/>
      <c r="LXL58" s="18"/>
      <c r="LXM58" s="18"/>
      <c r="LXN58" s="18"/>
      <c r="LXO58" s="18"/>
      <c r="LXP58" s="18"/>
      <c r="LXQ58" s="18"/>
      <c r="LXR58" s="18"/>
      <c r="LXS58" s="18"/>
      <c r="LXT58" s="18"/>
      <c r="LXU58" s="18"/>
      <c r="LXV58" s="18"/>
      <c r="LXW58" s="18"/>
      <c r="LXX58" s="18"/>
      <c r="LXY58" s="18"/>
      <c r="LXZ58" s="18"/>
      <c r="LYA58" s="18"/>
      <c r="LYB58" s="18"/>
      <c r="LYC58" s="18"/>
      <c r="LYD58" s="18"/>
      <c r="LYE58" s="18"/>
      <c r="LYF58" s="18"/>
      <c r="LYG58" s="18"/>
      <c r="LYH58" s="18"/>
      <c r="LYI58" s="18"/>
      <c r="LYJ58" s="18"/>
      <c r="LYK58" s="18"/>
      <c r="LYL58" s="18"/>
      <c r="LYM58" s="18"/>
      <c r="LYN58" s="18"/>
      <c r="LYO58" s="18"/>
      <c r="LYP58" s="18"/>
      <c r="LYQ58" s="18"/>
      <c r="LYR58" s="18"/>
      <c r="LYS58" s="18"/>
      <c r="LYT58" s="18"/>
      <c r="LYU58" s="18"/>
      <c r="LYV58" s="18"/>
      <c r="LYW58" s="18"/>
      <c r="LYX58" s="18"/>
      <c r="LYY58" s="18"/>
      <c r="LYZ58" s="18"/>
      <c r="LZA58" s="18"/>
      <c r="LZB58" s="18"/>
      <c r="LZC58" s="18"/>
      <c r="LZD58" s="18"/>
      <c r="LZE58" s="18"/>
      <c r="LZF58" s="18"/>
      <c r="LZG58" s="18"/>
      <c r="LZH58" s="18"/>
      <c r="LZI58" s="18"/>
      <c r="LZJ58" s="18"/>
      <c r="LZK58" s="18"/>
      <c r="LZL58" s="18"/>
      <c r="LZM58" s="18"/>
      <c r="LZN58" s="18"/>
      <c r="LZO58" s="18"/>
      <c r="LZP58" s="18"/>
      <c r="LZQ58" s="18"/>
      <c r="LZR58" s="18"/>
      <c r="LZS58" s="18"/>
      <c r="LZT58" s="18"/>
      <c r="LZU58" s="18"/>
      <c r="LZV58" s="18"/>
      <c r="LZW58" s="18"/>
      <c r="LZX58" s="18"/>
      <c r="LZY58" s="18"/>
      <c r="LZZ58" s="18"/>
      <c r="MAA58" s="18"/>
      <c r="MAB58" s="18"/>
      <c r="MAC58" s="18"/>
      <c r="MAD58" s="18"/>
      <c r="MAE58" s="18"/>
      <c r="MAF58" s="18"/>
      <c r="MAG58" s="18"/>
      <c r="MAH58" s="18"/>
      <c r="MAI58" s="18"/>
      <c r="MAJ58" s="18"/>
      <c r="MAK58" s="18"/>
      <c r="MAL58" s="18"/>
      <c r="MAM58" s="18"/>
      <c r="MAN58" s="18"/>
      <c r="MAO58" s="18"/>
      <c r="MAP58" s="18"/>
      <c r="MAQ58" s="18"/>
      <c r="MAR58" s="18"/>
      <c r="MAS58" s="18"/>
      <c r="MAT58" s="18"/>
      <c r="MAU58" s="18"/>
      <c r="MAV58" s="18"/>
      <c r="MAW58" s="18"/>
      <c r="MAX58" s="18"/>
      <c r="MAY58" s="18"/>
      <c r="MAZ58" s="18"/>
      <c r="MBA58" s="18"/>
      <c r="MBB58" s="18"/>
      <c r="MBC58" s="18"/>
      <c r="MBD58" s="18"/>
      <c r="MBE58" s="18"/>
      <c r="MBF58" s="18"/>
      <c r="MBG58" s="18"/>
      <c r="MBH58" s="18"/>
      <c r="MBI58" s="18"/>
      <c r="MBJ58" s="18"/>
      <c r="MBK58" s="18"/>
      <c r="MBL58" s="18"/>
      <c r="MBM58" s="18"/>
      <c r="MBN58" s="18"/>
      <c r="MBO58" s="18"/>
      <c r="MBP58" s="18"/>
      <c r="MBQ58" s="18"/>
      <c r="MBR58" s="18"/>
      <c r="MBS58" s="18"/>
      <c r="MBT58" s="18"/>
      <c r="MBU58" s="18"/>
      <c r="MBV58" s="18"/>
      <c r="MBW58" s="18"/>
      <c r="MBX58" s="18"/>
      <c r="MBY58" s="18"/>
      <c r="MBZ58" s="18"/>
      <c r="MCA58" s="18"/>
      <c r="MCB58" s="18"/>
      <c r="MCC58" s="18"/>
      <c r="MCD58" s="18"/>
      <c r="MCE58" s="18"/>
      <c r="MCF58" s="18"/>
      <c r="MCG58" s="18"/>
      <c r="MCH58" s="18"/>
      <c r="MCI58" s="18"/>
      <c r="MCJ58" s="18"/>
      <c r="MCK58" s="18"/>
      <c r="MCL58" s="18"/>
      <c r="MCM58" s="18"/>
      <c r="MCN58" s="18"/>
      <c r="MCO58" s="18"/>
      <c r="MCP58" s="18"/>
      <c r="MCQ58" s="18"/>
      <c r="MCR58" s="18"/>
      <c r="MCS58" s="18"/>
      <c r="MCT58" s="18"/>
      <c r="MCU58" s="18"/>
      <c r="MCV58" s="18"/>
      <c r="MCW58" s="18"/>
      <c r="MCX58" s="18"/>
      <c r="MCY58" s="18"/>
      <c r="MCZ58" s="18"/>
      <c r="MDA58" s="18"/>
      <c r="MDB58" s="18"/>
      <c r="MDC58" s="18"/>
      <c r="MDD58" s="18"/>
      <c r="MDE58" s="18"/>
      <c r="MDF58" s="18"/>
      <c r="MDG58" s="18"/>
      <c r="MDH58" s="18"/>
      <c r="MDI58" s="18"/>
      <c r="MDJ58" s="18"/>
      <c r="MDK58" s="18"/>
      <c r="MDL58" s="18"/>
      <c r="MDM58" s="18"/>
      <c r="MDN58" s="18"/>
      <c r="MDO58" s="18"/>
      <c r="MDP58" s="18"/>
      <c r="MDQ58" s="18"/>
      <c r="MDR58" s="18"/>
      <c r="MDS58" s="18"/>
      <c r="MDT58" s="18"/>
      <c r="MDU58" s="18"/>
      <c r="MDV58" s="18"/>
      <c r="MDW58" s="18"/>
      <c r="MDX58" s="18"/>
      <c r="MDY58" s="18"/>
      <c r="MDZ58" s="18"/>
      <c r="MEA58" s="18"/>
      <c r="MEB58" s="18"/>
      <c r="MEC58" s="18"/>
      <c r="MED58" s="18"/>
      <c r="MEE58" s="18"/>
      <c r="MEF58" s="18"/>
      <c r="MEG58" s="18"/>
      <c r="MEH58" s="18"/>
      <c r="MEI58" s="18"/>
      <c r="MEJ58" s="18"/>
      <c r="MEK58" s="18"/>
      <c r="MEL58" s="18"/>
      <c r="MEM58" s="18"/>
      <c r="MEN58" s="18"/>
      <c r="MEO58" s="18"/>
      <c r="MEP58" s="18"/>
      <c r="MEQ58" s="18"/>
      <c r="MER58" s="18"/>
      <c r="MES58" s="18"/>
      <c r="MET58" s="18"/>
      <c r="MEU58" s="18"/>
      <c r="MEV58" s="18"/>
      <c r="MEW58" s="18"/>
      <c r="MEX58" s="18"/>
      <c r="MEY58" s="18"/>
      <c r="MEZ58" s="18"/>
      <c r="MFA58" s="18"/>
      <c r="MFB58" s="18"/>
      <c r="MFC58" s="18"/>
      <c r="MFD58" s="18"/>
      <c r="MFE58" s="18"/>
      <c r="MFF58" s="18"/>
      <c r="MFG58" s="18"/>
      <c r="MFH58" s="18"/>
      <c r="MFI58" s="18"/>
      <c r="MFJ58" s="18"/>
      <c r="MFK58" s="18"/>
      <c r="MFL58" s="18"/>
      <c r="MFM58" s="18"/>
      <c r="MFN58" s="18"/>
      <c r="MFO58" s="18"/>
      <c r="MFP58" s="18"/>
      <c r="MFQ58" s="18"/>
      <c r="MFR58" s="18"/>
      <c r="MFS58" s="18"/>
      <c r="MFT58" s="18"/>
      <c r="MFU58" s="18"/>
      <c r="MFV58" s="18"/>
      <c r="MFW58" s="18"/>
      <c r="MFX58" s="18"/>
      <c r="MFY58" s="18"/>
      <c r="MFZ58" s="18"/>
      <c r="MGA58" s="18"/>
      <c r="MGB58" s="18"/>
      <c r="MGC58" s="18"/>
      <c r="MGD58" s="18"/>
      <c r="MGE58" s="18"/>
      <c r="MGF58" s="18"/>
      <c r="MGG58" s="18"/>
      <c r="MGH58" s="18"/>
      <c r="MGI58" s="18"/>
      <c r="MGJ58" s="18"/>
      <c r="MGK58" s="18"/>
      <c r="MGL58" s="18"/>
      <c r="MGM58" s="18"/>
      <c r="MGN58" s="18"/>
      <c r="MGO58" s="18"/>
      <c r="MGP58" s="18"/>
      <c r="MGQ58" s="18"/>
      <c r="MGR58" s="18"/>
      <c r="MGS58" s="18"/>
      <c r="MGT58" s="18"/>
      <c r="MGU58" s="18"/>
      <c r="MGV58" s="18"/>
      <c r="MGW58" s="18"/>
      <c r="MGX58" s="18"/>
      <c r="MGY58" s="18"/>
      <c r="MGZ58" s="18"/>
      <c r="MHA58" s="18"/>
      <c r="MHB58" s="18"/>
      <c r="MHC58" s="18"/>
      <c r="MHD58" s="18"/>
      <c r="MHE58" s="18"/>
      <c r="MHF58" s="18"/>
      <c r="MHG58" s="18"/>
      <c r="MHH58" s="18"/>
      <c r="MHI58" s="18"/>
      <c r="MHJ58" s="18"/>
      <c r="MHK58" s="18"/>
      <c r="MHL58" s="18"/>
      <c r="MHM58" s="18"/>
      <c r="MHN58" s="18"/>
      <c r="MHO58" s="18"/>
      <c r="MHP58" s="18"/>
      <c r="MHQ58" s="18"/>
      <c r="MHR58" s="18"/>
      <c r="MHS58" s="18"/>
      <c r="MHT58" s="18"/>
      <c r="MHU58" s="18"/>
      <c r="MHV58" s="18"/>
      <c r="MHW58" s="18"/>
      <c r="MHX58" s="18"/>
      <c r="MHY58" s="18"/>
      <c r="MHZ58" s="18"/>
      <c r="MIA58" s="18"/>
      <c r="MIB58" s="18"/>
      <c r="MIC58" s="18"/>
      <c r="MID58" s="18"/>
      <c r="MIE58" s="18"/>
      <c r="MIF58" s="18"/>
      <c r="MIG58" s="18"/>
      <c r="MIH58" s="18"/>
      <c r="MII58" s="18"/>
      <c r="MIJ58" s="18"/>
      <c r="MIK58" s="18"/>
      <c r="MIL58" s="18"/>
      <c r="MIM58" s="18"/>
      <c r="MIN58" s="18"/>
      <c r="MIO58" s="18"/>
      <c r="MIP58" s="18"/>
      <c r="MIQ58" s="18"/>
      <c r="MIR58" s="18"/>
      <c r="MIS58" s="18"/>
      <c r="MIT58" s="18"/>
      <c r="MIU58" s="18"/>
      <c r="MIV58" s="18"/>
      <c r="MIW58" s="18"/>
      <c r="MIX58" s="18"/>
      <c r="MIY58" s="18"/>
      <c r="MIZ58" s="18"/>
      <c r="MJA58" s="18"/>
      <c r="MJB58" s="18"/>
      <c r="MJC58" s="18"/>
      <c r="MJD58" s="18"/>
      <c r="MJE58" s="18"/>
      <c r="MJF58" s="18"/>
      <c r="MJG58" s="18"/>
      <c r="MJH58" s="18"/>
      <c r="MJI58" s="18"/>
      <c r="MJJ58" s="18"/>
      <c r="MJK58" s="18"/>
      <c r="MJL58" s="18"/>
      <c r="MJM58" s="18"/>
      <c r="MJN58" s="18"/>
      <c r="MJO58" s="18"/>
      <c r="MJP58" s="18"/>
      <c r="MJQ58" s="18"/>
      <c r="MJR58" s="18"/>
      <c r="MJS58" s="18"/>
      <c r="MJT58" s="18"/>
      <c r="MJU58" s="18"/>
      <c r="MJV58" s="18"/>
      <c r="MJW58" s="18"/>
      <c r="MJX58" s="18"/>
      <c r="MJY58" s="18"/>
      <c r="MJZ58" s="18"/>
      <c r="MKA58" s="18"/>
      <c r="MKB58" s="18"/>
      <c r="MKC58" s="18"/>
      <c r="MKD58" s="18"/>
      <c r="MKE58" s="18"/>
      <c r="MKF58" s="18"/>
      <c r="MKG58" s="18"/>
      <c r="MKH58" s="18"/>
      <c r="MKI58" s="18"/>
      <c r="MKJ58" s="18"/>
      <c r="MKK58" s="18"/>
      <c r="MKL58" s="18"/>
      <c r="MKM58" s="18"/>
      <c r="MKN58" s="18"/>
      <c r="MKO58" s="18"/>
      <c r="MKP58" s="18"/>
      <c r="MKQ58" s="18"/>
      <c r="MKR58" s="18"/>
      <c r="MKS58" s="18"/>
      <c r="MKT58" s="18"/>
      <c r="MKU58" s="18"/>
      <c r="MKV58" s="18"/>
      <c r="MKW58" s="18"/>
      <c r="MKX58" s="18"/>
      <c r="MKY58" s="18"/>
      <c r="MKZ58" s="18"/>
      <c r="MLA58" s="18"/>
      <c r="MLB58" s="18"/>
      <c r="MLC58" s="18"/>
      <c r="MLD58" s="18"/>
      <c r="MLE58" s="18"/>
      <c r="MLF58" s="18"/>
      <c r="MLG58" s="18"/>
      <c r="MLH58" s="18"/>
      <c r="MLI58" s="18"/>
      <c r="MLJ58" s="18"/>
      <c r="MLK58" s="18"/>
      <c r="MLL58" s="18"/>
      <c r="MLM58" s="18"/>
      <c r="MLN58" s="18"/>
      <c r="MLO58" s="18"/>
      <c r="MLP58" s="18"/>
      <c r="MLQ58" s="18"/>
      <c r="MLR58" s="18"/>
      <c r="MLS58" s="18"/>
      <c r="MLT58" s="18"/>
      <c r="MLU58" s="18"/>
      <c r="MLV58" s="18"/>
      <c r="MLW58" s="18"/>
      <c r="MLX58" s="18"/>
      <c r="MLY58" s="18"/>
      <c r="MLZ58" s="18"/>
      <c r="MMA58" s="18"/>
      <c r="MMB58" s="18"/>
      <c r="MMC58" s="18"/>
      <c r="MMD58" s="18"/>
      <c r="MME58" s="18"/>
      <c r="MMF58" s="18"/>
      <c r="MMG58" s="18"/>
      <c r="MMH58" s="18"/>
      <c r="MMI58" s="18"/>
      <c r="MMJ58" s="18"/>
      <c r="MMK58" s="18"/>
      <c r="MML58" s="18"/>
      <c r="MMM58" s="18"/>
      <c r="MMN58" s="18"/>
      <c r="MMO58" s="18"/>
      <c r="MMP58" s="18"/>
      <c r="MMQ58" s="18"/>
      <c r="MMR58" s="18"/>
      <c r="MMS58" s="18"/>
      <c r="MMT58" s="18"/>
      <c r="MMU58" s="18"/>
      <c r="MMV58" s="18"/>
      <c r="MMW58" s="18"/>
      <c r="MMX58" s="18"/>
      <c r="MMY58" s="18"/>
      <c r="MMZ58" s="18"/>
      <c r="MNA58" s="18"/>
      <c r="MNB58" s="18"/>
      <c r="MNC58" s="18"/>
      <c r="MND58" s="18"/>
      <c r="MNE58" s="18"/>
      <c r="MNF58" s="18"/>
      <c r="MNG58" s="18"/>
      <c r="MNH58" s="18"/>
      <c r="MNI58" s="18"/>
      <c r="MNJ58" s="18"/>
      <c r="MNK58" s="18"/>
      <c r="MNL58" s="18"/>
      <c r="MNM58" s="18"/>
      <c r="MNN58" s="18"/>
      <c r="MNO58" s="18"/>
      <c r="MNP58" s="18"/>
      <c r="MNQ58" s="18"/>
      <c r="MNR58" s="18"/>
      <c r="MNS58" s="18"/>
      <c r="MNT58" s="18"/>
      <c r="MNU58" s="18"/>
      <c r="MNV58" s="18"/>
      <c r="MNW58" s="18"/>
      <c r="MNX58" s="18"/>
      <c r="MNY58" s="18"/>
      <c r="MNZ58" s="18"/>
      <c r="MOA58" s="18"/>
      <c r="MOB58" s="18"/>
      <c r="MOC58" s="18"/>
      <c r="MOD58" s="18"/>
      <c r="MOE58" s="18"/>
      <c r="MOF58" s="18"/>
      <c r="MOG58" s="18"/>
      <c r="MOH58" s="18"/>
      <c r="MOI58" s="18"/>
      <c r="MOJ58" s="18"/>
      <c r="MOK58" s="18"/>
      <c r="MOL58" s="18"/>
      <c r="MOM58" s="18"/>
      <c r="MON58" s="18"/>
      <c r="MOO58" s="18"/>
      <c r="MOP58" s="18"/>
      <c r="MOQ58" s="18"/>
      <c r="MOR58" s="18"/>
      <c r="MOS58" s="18"/>
      <c r="MOT58" s="18"/>
      <c r="MOU58" s="18"/>
      <c r="MOV58" s="18"/>
      <c r="MOW58" s="18"/>
      <c r="MOX58" s="18"/>
      <c r="MOY58" s="18"/>
      <c r="MOZ58" s="18"/>
      <c r="MPA58" s="18"/>
      <c r="MPB58" s="18"/>
      <c r="MPC58" s="18"/>
      <c r="MPD58" s="18"/>
      <c r="MPE58" s="18"/>
      <c r="MPF58" s="18"/>
      <c r="MPG58" s="18"/>
      <c r="MPH58" s="18"/>
      <c r="MPI58" s="18"/>
      <c r="MPJ58" s="18"/>
      <c r="MPK58" s="18"/>
      <c r="MPL58" s="18"/>
      <c r="MPM58" s="18"/>
      <c r="MPN58" s="18"/>
      <c r="MPO58" s="18"/>
      <c r="MPP58" s="18"/>
      <c r="MPQ58" s="18"/>
      <c r="MPR58" s="18"/>
      <c r="MPS58" s="18"/>
      <c r="MPT58" s="18"/>
      <c r="MPU58" s="18"/>
      <c r="MPV58" s="18"/>
      <c r="MPW58" s="18"/>
      <c r="MPX58" s="18"/>
      <c r="MPY58" s="18"/>
      <c r="MPZ58" s="18"/>
      <c r="MQA58" s="18"/>
      <c r="MQB58" s="18"/>
      <c r="MQC58" s="18"/>
      <c r="MQD58" s="18"/>
      <c r="MQE58" s="18"/>
      <c r="MQF58" s="18"/>
      <c r="MQG58" s="18"/>
      <c r="MQH58" s="18"/>
      <c r="MQI58" s="18"/>
      <c r="MQJ58" s="18"/>
      <c r="MQK58" s="18"/>
      <c r="MQL58" s="18"/>
      <c r="MQM58" s="18"/>
      <c r="MQN58" s="18"/>
      <c r="MQO58" s="18"/>
      <c r="MQP58" s="18"/>
      <c r="MQQ58" s="18"/>
      <c r="MQR58" s="18"/>
      <c r="MQS58" s="18"/>
      <c r="MQT58" s="18"/>
      <c r="MQU58" s="18"/>
      <c r="MQV58" s="18"/>
      <c r="MQW58" s="18"/>
      <c r="MQX58" s="18"/>
      <c r="MQY58" s="18"/>
      <c r="MQZ58" s="18"/>
      <c r="MRA58" s="18"/>
      <c r="MRB58" s="18"/>
      <c r="MRC58" s="18"/>
      <c r="MRD58" s="18"/>
      <c r="MRE58" s="18"/>
      <c r="MRF58" s="18"/>
      <c r="MRG58" s="18"/>
      <c r="MRH58" s="18"/>
      <c r="MRI58" s="18"/>
      <c r="MRJ58" s="18"/>
      <c r="MRK58" s="18"/>
      <c r="MRL58" s="18"/>
      <c r="MRM58" s="18"/>
      <c r="MRN58" s="18"/>
      <c r="MRO58" s="18"/>
      <c r="MRP58" s="18"/>
      <c r="MRQ58" s="18"/>
      <c r="MRR58" s="18"/>
      <c r="MRS58" s="18"/>
      <c r="MRT58" s="18"/>
      <c r="MRU58" s="18"/>
      <c r="MRV58" s="18"/>
      <c r="MRW58" s="18"/>
      <c r="MRX58" s="18"/>
      <c r="MRY58" s="18"/>
      <c r="MRZ58" s="18"/>
      <c r="MSA58" s="18"/>
      <c r="MSB58" s="18"/>
      <c r="MSC58" s="18"/>
      <c r="MSD58" s="18"/>
      <c r="MSE58" s="18"/>
      <c r="MSF58" s="18"/>
      <c r="MSG58" s="18"/>
      <c r="MSH58" s="18"/>
      <c r="MSI58" s="18"/>
      <c r="MSJ58" s="18"/>
      <c r="MSK58" s="18"/>
      <c r="MSL58" s="18"/>
      <c r="MSM58" s="18"/>
      <c r="MSN58" s="18"/>
      <c r="MSO58" s="18"/>
      <c r="MSP58" s="18"/>
      <c r="MSQ58" s="18"/>
      <c r="MSR58" s="18"/>
      <c r="MSS58" s="18"/>
      <c r="MST58" s="18"/>
      <c r="MSU58" s="18"/>
      <c r="MSV58" s="18"/>
      <c r="MSW58" s="18"/>
      <c r="MSX58" s="18"/>
      <c r="MSY58" s="18"/>
      <c r="MSZ58" s="18"/>
      <c r="MTA58" s="18"/>
      <c r="MTB58" s="18"/>
      <c r="MTC58" s="18"/>
      <c r="MTD58" s="18"/>
      <c r="MTE58" s="18"/>
      <c r="MTF58" s="18"/>
      <c r="MTG58" s="18"/>
      <c r="MTH58" s="18"/>
      <c r="MTI58" s="18"/>
      <c r="MTJ58" s="18"/>
      <c r="MTK58" s="18"/>
      <c r="MTL58" s="18"/>
      <c r="MTM58" s="18"/>
      <c r="MTN58" s="18"/>
      <c r="MTO58" s="18"/>
      <c r="MTP58" s="18"/>
      <c r="MTQ58" s="18"/>
      <c r="MTR58" s="18"/>
      <c r="MTS58" s="18"/>
      <c r="MTT58" s="18"/>
      <c r="MTU58" s="18"/>
      <c r="MTV58" s="18"/>
      <c r="MTW58" s="18"/>
      <c r="MTX58" s="18"/>
      <c r="MTY58" s="18"/>
      <c r="MTZ58" s="18"/>
      <c r="MUA58" s="18"/>
      <c r="MUB58" s="18"/>
      <c r="MUC58" s="18"/>
      <c r="MUD58" s="18"/>
      <c r="MUE58" s="18"/>
      <c r="MUF58" s="18"/>
      <c r="MUG58" s="18"/>
      <c r="MUH58" s="18"/>
      <c r="MUI58" s="18"/>
      <c r="MUJ58" s="18"/>
      <c r="MUK58" s="18"/>
      <c r="MUL58" s="18"/>
      <c r="MUM58" s="18"/>
      <c r="MUN58" s="18"/>
      <c r="MUO58" s="18"/>
      <c r="MUP58" s="18"/>
      <c r="MUQ58" s="18"/>
      <c r="MUR58" s="18"/>
      <c r="MUS58" s="18"/>
      <c r="MUT58" s="18"/>
      <c r="MUU58" s="18"/>
      <c r="MUV58" s="18"/>
      <c r="MUW58" s="18"/>
      <c r="MUX58" s="18"/>
      <c r="MUY58" s="18"/>
      <c r="MUZ58" s="18"/>
      <c r="MVA58" s="18"/>
      <c r="MVB58" s="18"/>
      <c r="MVC58" s="18"/>
      <c r="MVD58" s="18"/>
      <c r="MVE58" s="18"/>
      <c r="MVF58" s="18"/>
      <c r="MVG58" s="18"/>
      <c r="MVH58" s="18"/>
      <c r="MVI58" s="18"/>
      <c r="MVJ58" s="18"/>
      <c r="MVK58" s="18"/>
      <c r="MVL58" s="18"/>
      <c r="MVM58" s="18"/>
      <c r="MVN58" s="18"/>
      <c r="MVO58" s="18"/>
      <c r="MVP58" s="18"/>
      <c r="MVQ58" s="18"/>
      <c r="MVR58" s="18"/>
      <c r="MVS58" s="18"/>
      <c r="MVT58" s="18"/>
      <c r="MVU58" s="18"/>
      <c r="MVV58" s="18"/>
      <c r="MVW58" s="18"/>
      <c r="MVX58" s="18"/>
      <c r="MVY58" s="18"/>
      <c r="MVZ58" s="18"/>
      <c r="MWA58" s="18"/>
      <c r="MWB58" s="18"/>
      <c r="MWC58" s="18"/>
      <c r="MWD58" s="18"/>
      <c r="MWE58" s="18"/>
      <c r="MWF58" s="18"/>
      <c r="MWG58" s="18"/>
      <c r="MWH58" s="18"/>
      <c r="MWI58" s="18"/>
      <c r="MWJ58" s="18"/>
      <c r="MWK58" s="18"/>
      <c r="MWL58" s="18"/>
      <c r="MWM58" s="18"/>
      <c r="MWN58" s="18"/>
      <c r="MWO58" s="18"/>
      <c r="MWP58" s="18"/>
      <c r="MWQ58" s="18"/>
      <c r="MWR58" s="18"/>
      <c r="MWS58" s="18"/>
      <c r="MWT58" s="18"/>
      <c r="MWU58" s="18"/>
      <c r="MWV58" s="18"/>
      <c r="MWW58" s="18"/>
      <c r="MWX58" s="18"/>
      <c r="MWY58" s="18"/>
      <c r="MWZ58" s="18"/>
      <c r="MXA58" s="18"/>
      <c r="MXB58" s="18"/>
      <c r="MXC58" s="18"/>
      <c r="MXD58" s="18"/>
      <c r="MXE58" s="18"/>
      <c r="MXF58" s="18"/>
      <c r="MXG58" s="18"/>
      <c r="MXH58" s="18"/>
      <c r="MXI58" s="18"/>
      <c r="MXJ58" s="18"/>
      <c r="MXK58" s="18"/>
      <c r="MXL58" s="18"/>
      <c r="MXM58" s="18"/>
      <c r="MXN58" s="18"/>
      <c r="MXO58" s="18"/>
      <c r="MXP58" s="18"/>
      <c r="MXQ58" s="18"/>
      <c r="MXR58" s="18"/>
      <c r="MXS58" s="18"/>
      <c r="MXT58" s="18"/>
      <c r="MXU58" s="18"/>
      <c r="MXV58" s="18"/>
      <c r="MXW58" s="18"/>
      <c r="MXX58" s="18"/>
      <c r="MXY58" s="18"/>
      <c r="MXZ58" s="18"/>
      <c r="MYA58" s="18"/>
      <c r="MYB58" s="18"/>
      <c r="MYC58" s="18"/>
      <c r="MYD58" s="18"/>
      <c r="MYE58" s="18"/>
      <c r="MYF58" s="18"/>
      <c r="MYG58" s="18"/>
      <c r="MYH58" s="18"/>
      <c r="MYI58" s="18"/>
      <c r="MYJ58" s="18"/>
      <c r="MYK58" s="18"/>
      <c r="MYL58" s="18"/>
      <c r="MYM58" s="18"/>
      <c r="MYN58" s="18"/>
      <c r="MYO58" s="18"/>
      <c r="MYP58" s="18"/>
      <c r="MYQ58" s="18"/>
      <c r="MYR58" s="18"/>
      <c r="MYS58" s="18"/>
      <c r="MYT58" s="18"/>
      <c r="MYU58" s="18"/>
      <c r="MYV58" s="18"/>
      <c r="MYW58" s="18"/>
      <c r="MYX58" s="18"/>
      <c r="MYY58" s="18"/>
      <c r="MYZ58" s="18"/>
      <c r="MZA58" s="18"/>
      <c r="MZB58" s="18"/>
      <c r="MZC58" s="18"/>
      <c r="MZD58" s="18"/>
      <c r="MZE58" s="18"/>
      <c r="MZF58" s="18"/>
      <c r="MZG58" s="18"/>
      <c r="MZH58" s="18"/>
      <c r="MZI58" s="18"/>
      <c r="MZJ58" s="18"/>
      <c r="MZK58" s="18"/>
      <c r="MZL58" s="18"/>
      <c r="MZM58" s="18"/>
      <c r="MZN58" s="18"/>
      <c r="MZO58" s="18"/>
      <c r="MZP58" s="18"/>
      <c r="MZQ58" s="18"/>
      <c r="MZR58" s="18"/>
      <c r="MZS58" s="18"/>
      <c r="MZT58" s="18"/>
      <c r="MZU58" s="18"/>
      <c r="MZV58" s="18"/>
      <c r="MZW58" s="18"/>
      <c r="MZX58" s="18"/>
      <c r="MZY58" s="18"/>
      <c r="MZZ58" s="18"/>
      <c r="NAA58" s="18"/>
      <c r="NAB58" s="18"/>
      <c r="NAC58" s="18"/>
      <c r="NAD58" s="18"/>
      <c r="NAE58" s="18"/>
      <c r="NAF58" s="18"/>
      <c r="NAG58" s="18"/>
      <c r="NAH58" s="18"/>
      <c r="NAI58" s="18"/>
      <c r="NAJ58" s="18"/>
      <c r="NAK58" s="18"/>
      <c r="NAL58" s="18"/>
      <c r="NAM58" s="18"/>
      <c r="NAN58" s="18"/>
      <c r="NAO58" s="18"/>
      <c r="NAP58" s="18"/>
      <c r="NAQ58" s="18"/>
      <c r="NAR58" s="18"/>
      <c r="NAS58" s="18"/>
      <c r="NAT58" s="18"/>
      <c r="NAU58" s="18"/>
      <c r="NAV58" s="18"/>
      <c r="NAW58" s="18"/>
      <c r="NAX58" s="18"/>
      <c r="NAY58" s="18"/>
      <c r="NAZ58" s="18"/>
      <c r="NBA58" s="18"/>
      <c r="NBB58" s="18"/>
      <c r="NBC58" s="18"/>
      <c r="NBD58" s="18"/>
      <c r="NBE58" s="18"/>
      <c r="NBF58" s="18"/>
      <c r="NBG58" s="18"/>
      <c r="NBH58" s="18"/>
      <c r="NBI58" s="18"/>
      <c r="NBJ58" s="18"/>
      <c r="NBK58" s="18"/>
      <c r="NBL58" s="18"/>
      <c r="NBM58" s="18"/>
      <c r="NBN58" s="18"/>
      <c r="NBO58" s="18"/>
      <c r="NBP58" s="18"/>
      <c r="NBQ58" s="18"/>
      <c r="NBR58" s="18"/>
      <c r="NBS58" s="18"/>
      <c r="NBT58" s="18"/>
      <c r="NBU58" s="18"/>
      <c r="NBV58" s="18"/>
      <c r="NBW58" s="18"/>
      <c r="NBX58" s="18"/>
      <c r="NBY58" s="18"/>
      <c r="NBZ58" s="18"/>
      <c r="NCA58" s="18"/>
      <c r="NCB58" s="18"/>
      <c r="NCC58" s="18"/>
      <c r="NCD58" s="18"/>
      <c r="NCE58" s="18"/>
      <c r="NCF58" s="18"/>
      <c r="NCG58" s="18"/>
      <c r="NCH58" s="18"/>
      <c r="NCI58" s="18"/>
      <c r="NCJ58" s="18"/>
      <c r="NCK58" s="18"/>
      <c r="NCL58" s="18"/>
      <c r="NCM58" s="18"/>
      <c r="NCN58" s="18"/>
      <c r="NCO58" s="18"/>
      <c r="NCP58" s="18"/>
      <c r="NCQ58" s="18"/>
      <c r="NCR58" s="18"/>
      <c r="NCS58" s="18"/>
      <c r="NCT58" s="18"/>
      <c r="NCU58" s="18"/>
      <c r="NCV58" s="18"/>
      <c r="NCW58" s="18"/>
      <c r="NCX58" s="18"/>
      <c r="NCY58" s="18"/>
      <c r="NCZ58" s="18"/>
      <c r="NDA58" s="18"/>
      <c r="NDB58" s="18"/>
      <c r="NDC58" s="18"/>
      <c r="NDD58" s="18"/>
      <c r="NDE58" s="18"/>
      <c r="NDF58" s="18"/>
      <c r="NDG58" s="18"/>
      <c r="NDH58" s="18"/>
      <c r="NDI58" s="18"/>
      <c r="NDJ58" s="18"/>
      <c r="NDK58" s="18"/>
      <c r="NDL58" s="18"/>
      <c r="NDM58" s="18"/>
      <c r="NDN58" s="18"/>
      <c r="NDO58" s="18"/>
      <c r="NDP58" s="18"/>
      <c r="NDQ58" s="18"/>
      <c r="NDR58" s="18"/>
      <c r="NDS58" s="18"/>
      <c r="NDT58" s="18"/>
      <c r="NDU58" s="18"/>
      <c r="NDV58" s="18"/>
      <c r="NDW58" s="18"/>
      <c r="NDX58" s="18"/>
      <c r="NDY58" s="18"/>
      <c r="NDZ58" s="18"/>
      <c r="NEA58" s="18"/>
      <c r="NEB58" s="18"/>
      <c r="NEC58" s="18"/>
      <c r="NED58" s="18"/>
      <c r="NEE58" s="18"/>
      <c r="NEF58" s="18"/>
      <c r="NEG58" s="18"/>
      <c r="NEH58" s="18"/>
      <c r="NEI58" s="18"/>
      <c r="NEJ58" s="18"/>
      <c r="NEK58" s="18"/>
      <c r="NEL58" s="18"/>
      <c r="NEM58" s="18"/>
      <c r="NEN58" s="18"/>
      <c r="NEO58" s="18"/>
      <c r="NEP58" s="18"/>
      <c r="NEQ58" s="18"/>
      <c r="NER58" s="18"/>
      <c r="NES58" s="18"/>
      <c r="NET58" s="18"/>
      <c r="NEU58" s="18"/>
      <c r="NEV58" s="18"/>
      <c r="NEW58" s="18"/>
      <c r="NEX58" s="18"/>
      <c r="NEY58" s="18"/>
      <c r="NEZ58" s="18"/>
      <c r="NFA58" s="18"/>
      <c r="NFB58" s="18"/>
      <c r="NFC58" s="18"/>
      <c r="NFD58" s="18"/>
      <c r="NFE58" s="18"/>
      <c r="NFF58" s="18"/>
      <c r="NFG58" s="18"/>
      <c r="NFH58" s="18"/>
      <c r="NFI58" s="18"/>
      <c r="NFJ58" s="18"/>
      <c r="NFK58" s="18"/>
      <c r="NFL58" s="18"/>
      <c r="NFM58" s="18"/>
      <c r="NFN58" s="18"/>
      <c r="NFO58" s="18"/>
      <c r="NFP58" s="18"/>
      <c r="NFQ58" s="18"/>
      <c r="NFR58" s="18"/>
      <c r="NFS58" s="18"/>
      <c r="NFT58" s="18"/>
      <c r="NFU58" s="18"/>
      <c r="NFV58" s="18"/>
      <c r="NFW58" s="18"/>
      <c r="NFX58" s="18"/>
      <c r="NFY58" s="18"/>
      <c r="NFZ58" s="18"/>
      <c r="NGA58" s="18"/>
      <c r="NGB58" s="18"/>
      <c r="NGC58" s="18"/>
      <c r="NGD58" s="18"/>
      <c r="NGE58" s="18"/>
      <c r="NGF58" s="18"/>
      <c r="NGG58" s="18"/>
      <c r="NGH58" s="18"/>
      <c r="NGI58" s="18"/>
      <c r="NGJ58" s="18"/>
      <c r="NGK58" s="18"/>
      <c r="NGL58" s="18"/>
      <c r="NGM58" s="18"/>
      <c r="NGN58" s="18"/>
      <c r="NGO58" s="18"/>
      <c r="NGP58" s="18"/>
      <c r="NGQ58" s="18"/>
      <c r="NGR58" s="18"/>
      <c r="NGS58" s="18"/>
      <c r="NGT58" s="18"/>
      <c r="NGU58" s="18"/>
      <c r="NGV58" s="18"/>
      <c r="NGW58" s="18"/>
      <c r="NGX58" s="18"/>
      <c r="NGY58" s="18"/>
      <c r="NGZ58" s="18"/>
      <c r="NHA58" s="18"/>
      <c r="NHB58" s="18"/>
      <c r="NHC58" s="18"/>
      <c r="NHD58" s="18"/>
      <c r="NHE58" s="18"/>
      <c r="NHF58" s="18"/>
      <c r="NHG58" s="18"/>
      <c r="NHH58" s="18"/>
      <c r="NHI58" s="18"/>
      <c r="NHJ58" s="18"/>
      <c r="NHK58" s="18"/>
      <c r="NHL58" s="18"/>
      <c r="NHM58" s="18"/>
      <c r="NHN58" s="18"/>
      <c r="NHO58" s="18"/>
      <c r="NHP58" s="18"/>
      <c r="NHQ58" s="18"/>
      <c r="NHR58" s="18"/>
      <c r="NHS58" s="18"/>
      <c r="NHT58" s="18"/>
      <c r="NHU58" s="18"/>
      <c r="NHV58" s="18"/>
      <c r="NHW58" s="18"/>
      <c r="NHX58" s="18"/>
      <c r="NHY58" s="18"/>
      <c r="NHZ58" s="18"/>
      <c r="NIA58" s="18"/>
      <c r="NIB58" s="18"/>
      <c r="NIC58" s="18"/>
      <c r="NID58" s="18"/>
      <c r="NIE58" s="18"/>
      <c r="NIF58" s="18"/>
      <c r="NIG58" s="18"/>
      <c r="NIH58" s="18"/>
      <c r="NII58" s="18"/>
      <c r="NIJ58" s="18"/>
      <c r="NIK58" s="18"/>
      <c r="NIL58" s="18"/>
      <c r="NIM58" s="18"/>
      <c r="NIN58" s="18"/>
      <c r="NIO58" s="18"/>
      <c r="NIP58" s="18"/>
      <c r="NIQ58" s="18"/>
      <c r="NIR58" s="18"/>
      <c r="NIS58" s="18"/>
      <c r="NIT58" s="18"/>
      <c r="NIU58" s="18"/>
      <c r="NIV58" s="18"/>
      <c r="NIW58" s="18"/>
      <c r="NIX58" s="18"/>
      <c r="NIY58" s="18"/>
      <c r="NIZ58" s="18"/>
      <c r="NJA58" s="18"/>
      <c r="NJB58" s="18"/>
      <c r="NJC58" s="18"/>
      <c r="NJD58" s="18"/>
      <c r="NJE58" s="18"/>
      <c r="NJF58" s="18"/>
      <c r="NJG58" s="18"/>
      <c r="NJH58" s="18"/>
      <c r="NJI58" s="18"/>
      <c r="NJJ58" s="18"/>
      <c r="NJK58" s="18"/>
      <c r="NJL58" s="18"/>
      <c r="NJM58" s="18"/>
      <c r="NJN58" s="18"/>
      <c r="NJO58" s="18"/>
      <c r="NJP58" s="18"/>
      <c r="NJQ58" s="18"/>
      <c r="NJR58" s="18"/>
      <c r="NJS58" s="18"/>
      <c r="NJT58" s="18"/>
      <c r="NJU58" s="18"/>
      <c r="NJV58" s="18"/>
      <c r="NJW58" s="18"/>
      <c r="NJX58" s="18"/>
      <c r="NJY58" s="18"/>
      <c r="NJZ58" s="18"/>
      <c r="NKA58" s="18"/>
      <c r="NKB58" s="18"/>
      <c r="NKC58" s="18"/>
      <c r="NKD58" s="18"/>
      <c r="NKE58" s="18"/>
      <c r="NKF58" s="18"/>
      <c r="NKG58" s="18"/>
      <c r="NKH58" s="18"/>
      <c r="NKI58" s="18"/>
      <c r="NKJ58" s="18"/>
      <c r="NKK58" s="18"/>
      <c r="NKL58" s="18"/>
      <c r="NKM58" s="18"/>
      <c r="NKN58" s="18"/>
      <c r="NKO58" s="18"/>
      <c r="NKP58" s="18"/>
      <c r="NKQ58" s="18"/>
      <c r="NKR58" s="18"/>
      <c r="NKS58" s="18"/>
      <c r="NKT58" s="18"/>
      <c r="NKU58" s="18"/>
      <c r="NKV58" s="18"/>
      <c r="NKW58" s="18"/>
      <c r="NKX58" s="18"/>
      <c r="NKY58" s="18"/>
      <c r="NKZ58" s="18"/>
      <c r="NLA58" s="18"/>
      <c r="NLB58" s="18"/>
      <c r="NLC58" s="18"/>
      <c r="NLD58" s="18"/>
      <c r="NLE58" s="18"/>
      <c r="NLF58" s="18"/>
      <c r="NLG58" s="18"/>
      <c r="NLH58" s="18"/>
      <c r="NLI58" s="18"/>
      <c r="NLJ58" s="18"/>
      <c r="NLK58" s="18"/>
      <c r="NLL58" s="18"/>
      <c r="NLM58" s="18"/>
      <c r="NLN58" s="18"/>
      <c r="NLO58" s="18"/>
      <c r="NLP58" s="18"/>
      <c r="NLQ58" s="18"/>
      <c r="NLR58" s="18"/>
      <c r="NLS58" s="18"/>
      <c r="NLT58" s="18"/>
      <c r="NLU58" s="18"/>
      <c r="NLV58" s="18"/>
      <c r="NLW58" s="18"/>
      <c r="NLX58" s="18"/>
      <c r="NLY58" s="18"/>
      <c r="NLZ58" s="18"/>
      <c r="NMA58" s="18"/>
      <c r="NMB58" s="18"/>
      <c r="NMC58" s="18"/>
      <c r="NMD58" s="18"/>
      <c r="NME58" s="18"/>
      <c r="NMF58" s="18"/>
      <c r="NMG58" s="18"/>
      <c r="NMH58" s="18"/>
      <c r="NMI58" s="18"/>
      <c r="NMJ58" s="18"/>
      <c r="NMK58" s="18"/>
      <c r="NML58" s="18"/>
      <c r="NMM58" s="18"/>
      <c r="NMN58" s="18"/>
      <c r="NMO58" s="18"/>
      <c r="NMP58" s="18"/>
      <c r="NMQ58" s="18"/>
      <c r="NMR58" s="18"/>
      <c r="NMS58" s="18"/>
      <c r="NMT58" s="18"/>
      <c r="NMU58" s="18"/>
      <c r="NMV58" s="18"/>
      <c r="NMW58" s="18"/>
      <c r="NMX58" s="18"/>
      <c r="NMY58" s="18"/>
      <c r="NMZ58" s="18"/>
      <c r="NNA58" s="18"/>
      <c r="NNB58" s="18"/>
      <c r="NNC58" s="18"/>
      <c r="NND58" s="18"/>
      <c r="NNE58" s="18"/>
      <c r="NNF58" s="18"/>
      <c r="NNG58" s="18"/>
      <c r="NNH58" s="18"/>
      <c r="NNI58" s="18"/>
      <c r="NNJ58" s="18"/>
      <c r="NNK58" s="18"/>
      <c r="NNL58" s="18"/>
      <c r="NNM58" s="18"/>
      <c r="NNN58" s="18"/>
      <c r="NNO58" s="18"/>
      <c r="NNP58" s="18"/>
      <c r="NNQ58" s="18"/>
      <c r="NNR58" s="18"/>
      <c r="NNS58" s="18"/>
      <c r="NNT58" s="18"/>
      <c r="NNU58" s="18"/>
      <c r="NNV58" s="18"/>
      <c r="NNW58" s="18"/>
      <c r="NNX58" s="18"/>
      <c r="NNY58" s="18"/>
      <c r="NNZ58" s="18"/>
      <c r="NOA58" s="18"/>
      <c r="NOB58" s="18"/>
      <c r="NOC58" s="18"/>
      <c r="NOD58" s="18"/>
      <c r="NOE58" s="18"/>
      <c r="NOF58" s="18"/>
      <c r="NOG58" s="18"/>
      <c r="NOH58" s="18"/>
      <c r="NOI58" s="18"/>
      <c r="NOJ58" s="18"/>
      <c r="NOK58" s="18"/>
      <c r="NOL58" s="18"/>
      <c r="NOM58" s="18"/>
      <c r="NON58" s="18"/>
      <c r="NOO58" s="18"/>
      <c r="NOP58" s="18"/>
      <c r="NOQ58" s="18"/>
      <c r="NOR58" s="18"/>
      <c r="NOS58" s="18"/>
      <c r="NOT58" s="18"/>
      <c r="NOU58" s="18"/>
      <c r="NOV58" s="18"/>
      <c r="NOW58" s="18"/>
      <c r="NOX58" s="18"/>
      <c r="NOY58" s="18"/>
      <c r="NOZ58" s="18"/>
      <c r="NPA58" s="18"/>
      <c r="NPB58" s="18"/>
      <c r="NPC58" s="18"/>
      <c r="NPD58" s="18"/>
      <c r="NPE58" s="18"/>
      <c r="NPF58" s="18"/>
      <c r="NPG58" s="18"/>
      <c r="NPH58" s="18"/>
      <c r="NPI58" s="18"/>
      <c r="NPJ58" s="18"/>
      <c r="NPK58" s="18"/>
      <c r="NPL58" s="18"/>
      <c r="NPM58" s="18"/>
      <c r="NPN58" s="18"/>
      <c r="NPO58" s="18"/>
      <c r="NPP58" s="18"/>
      <c r="NPQ58" s="18"/>
      <c r="NPR58" s="18"/>
      <c r="NPS58" s="18"/>
      <c r="NPT58" s="18"/>
      <c r="NPU58" s="18"/>
      <c r="NPV58" s="18"/>
      <c r="NPW58" s="18"/>
      <c r="NPX58" s="18"/>
      <c r="NPY58" s="18"/>
      <c r="NPZ58" s="18"/>
      <c r="NQA58" s="18"/>
      <c r="NQB58" s="18"/>
      <c r="NQC58" s="18"/>
      <c r="NQD58" s="18"/>
      <c r="NQE58" s="18"/>
      <c r="NQF58" s="18"/>
      <c r="NQG58" s="18"/>
      <c r="NQH58" s="18"/>
      <c r="NQI58" s="18"/>
      <c r="NQJ58" s="18"/>
      <c r="NQK58" s="18"/>
      <c r="NQL58" s="18"/>
      <c r="NQM58" s="18"/>
      <c r="NQN58" s="18"/>
      <c r="NQO58" s="18"/>
      <c r="NQP58" s="18"/>
      <c r="NQQ58" s="18"/>
      <c r="NQR58" s="18"/>
      <c r="NQS58" s="18"/>
      <c r="NQT58" s="18"/>
      <c r="NQU58" s="18"/>
      <c r="NQV58" s="18"/>
      <c r="NQW58" s="18"/>
      <c r="NQX58" s="18"/>
      <c r="NQY58" s="18"/>
      <c r="NQZ58" s="18"/>
      <c r="NRA58" s="18"/>
      <c r="NRB58" s="18"/>
      <c r="NRC58" s="18"/>
      <c r="NRD58" s="18"/>
      <c r="NRE58" s="18"/>
      <c r="NRF58" s="18"/>
      <c r="NRG58" s="18"/>
      <c r="NRH58" s="18"/>
      <c r="NRI58" s="18"/>
      <c r="NRJ58" s="18"/>
      <c r="NRK58" s="18"/>
      <c r="NRL58" s="18"/>
      <c r="NRM58" s="18"/>
      <c r="NRN58" s="18"/>
      <c r="NRO58" s="18"/>
      <c r="NRP58" s="18"/>
      <c r="NRQ58" s="18"/>
      <c r="NRR58" s="18"/>
      <c r="NRS58" s="18"/>
      <c r="NRT58" s="18"/>
      <c r="NRU58" s="18"/>
      <c r="NRV58" s="18"/>
      <c r="NRW58" s="18"/>
      <c r="NRX58" s="18"/>
      <c r="NRY58" s="18"/>
      <c r="NRZ58" s="18"/>
      <c r="NSA58" s="18"/>
      <c r="NSB58" s="18"/>
      <c r="NSC58" s="18"/>
      <c r="NSD58" s="18"/>
      <c r="NSE58" s="18"/>
      <c r="NSF58" s="18"/>
      <c r="NSG58" s="18"/>
      <c r="NSH58" s="18"/>
      <c r="NSI58" s="18"/>
      <c r="NSJ58" s="18"/>
      <c r="NSK58" s="18"/>
      <c r="NSL58" s="18"/>
      <c r="NSM58" s="18"/>
      <c r="NSN58" s="18"/>
      <c r="NSO58" s="18"/>
      <c r="NSP58" s="18"/>
      <c r="NSQ58" s="18"/>
      <c r="NSR58" s="18"/>
      <c r="NSS58" s="18"/>
      <c r="NST58" s="18"/>
      <c r="NSU58" s="18"/>
      <c r="NSV58" s="18"/>
      <c r="NSW58" s="18"/>
      <c r="NSX58" s="18"/>
      <c r="NSY58" s="18"/>
      <c r="NSZ58" s="18"/>
      <c r="NTA58" s="18"/>
      <c r="NTB58" s="18"/>
      <c r="NTC58" s="18"/>
      <c r="NTD58" s="18"/>
      <c r="NTE58" s="18"/>
      <c r="NTF58" s="18"/>
      <c r="NTG58" s="18"/>
      <c r="NTH58" s="18"/>
      <c r="NTI58" s="18"/>
      <c r="NTJ58" s="18"/>
      <c r="NTK58" s="18"/>
      <c r="NTL58" s="18"/>
      <c r="NTM58" s="18"/>
      <c r="NTN58" s="18"/>
      <c r="NTO58" s="18"/>
      <c r="NTP58" s="18"/>
      <c r="NTQ58" s="18"/>
      <c r="NTR58" s="18"/>
      <c r="NTS58" s="18"/>
      <c r="NTT58" s="18"/>
      <c r="NTU58" s="18"/>
      <c r="NTV58" s="18"/>
      <c r="NTW58" s="18"/>
      <c r="NTX58" s="18"/>
      <c r="NTY58" s="18"/>
      <c r="NTZ58" s="18"/>
      <c r="NUA58" s="18"/>
      <c r="NUB58" s="18"/>
      <c r="NUC58" s="18"/>
      <c r="NUD58" s="18"/>
      <c r="NUE58" s="18"/>
      <c r="NUF58" s="18"/>
      <c r="NUG58" s="18"/>
      <c r="NUH58" s="18"/>
      <c r="NUI58" s="18"/>
      <c r="NUJ58" s="18"/>
      <c r="NUK58" s="18"/>
      <c r="NUL58" s="18"/>
      <c r="NUM58" s="18"/>
      <c r="NUN58" s="18"/>
      <c r="NUO58" s="18"/>
      <c r="NUP58" s="18"/>
      <c r="NUQ58" s="18"/>
      <c r="NUR58" s="18"/>
      <c r="NUS58" s="18"/>
      <c r="NUT58" s="18"/>
      <c r="NUU58" s="18"/>
      <c r="NUV58" s="18"/>
      <c r="NUW58" s="18"/>
      <c r="NUX58" s="18"/>
      <c r="NUY58" s="18"/>
      <c r="NUZ58" s="18"/>
      <c r="NVA58" s="18"/>
      <c r="NVB58" s="18"/>
      <c r="NVC58" s="18"/>
      <c r="NVD58" s="18"/>
      <c r="NVE58" s="18"/>
      <c r="NVF58" s="18"/>
      <c r="NVG58" s="18"/>
      <c r="NVH58" s="18"/>
      <c r="NVI58" s="18"/>
      <c r="NVJ58" s="18"/>
      <c r="NVK58" s="18"/>
      <c r="NVL58" s="18"/>
      <c r="NVM58" s="18"/>
      <c r="NVN58" s="18"/>
      <c r="NVO58" s="18"/>
      <c r="NVP58" s="18"/>
      <c r="NVQ58" s="18"/>
      <c r="NVR58" s="18"/>
      <c r="NVS58" s="18"/>
      <c r="NVT58" s="18"/>
      <c r="NVU58" s="18"/>
      <c r="NVV58" s="18"/>
      <c r="NVW58" s="18"/>
      <c r="NVX58" s="18"/>
      <c r="NVY58" s="18"/>
      <c r="NVZ58" s="18"/>
      <c r="NWA58" s="18"/>
      <c r="NWB58" s="18"/>
      <c r="NWC58" s="18"/>
      <c r="NWD58" s="18"/>
      <c r="NWE58" s="18"/>
      <c r="NWF58" s="18"/>
      <c r="NWG58" s="18"/>
      <c r="NWH58" s="18"/>
      <c r="NWI58" s="18"/>
      <c r="NWJ58" s="18"/>
      <c r="NWK58" s="18"/>
      <c r="NWL58" s="18"/>
      <c r="NWM58" s="18"/>
      <c r="NWN58" s="18"/>
      <c r="NWO58" s="18"/>
      <c r="NWP58" s="18"/>
      <c r="NWQ58" s="18"/>
      <c r="NWR58" s="18"/>
      <c r="NWS58" s="18"/>
      <c r="NWT58" s="18"/>
      <c r="NWU58" s="18"/>
      <c r="NWV58" s="18"/>
      <c r="NWW58" s="18"/>
      <c r="NWX58" s="18"/>
      <c r="NWY58" s="18"/>
      <c r="NWZ58" s="18"/>
      <c r="NXA58" s="18"/>
      <c r="NXB58" s="18"/>
      <c r="NXC58" s="18"/>
      <c r="NXD58" s="18"/>
      <c r="NXE58" s="18"/>
      <c r="NXF58" s="18"/>
      <c r="NXG58" s="18"/>
      <c r="NXH58" s="18"/>
      <c r="NXI58" s="18"/>
      <c r="NXJ58" s="18"/>
      <c r="NXK58" s="18"/>
      <c r="NXL58" s="18"/>
      <c r="NXM58" s="18"/>
      <c r="NXN58" s="18"/>
      <c r="NXO58" s="18"/>
      <c r="NXP58" s="18"/>
      <c r="NXQ58" s="18"/>
      <c r="NXR58" s="18"/>
      <c r="NXS58" s="18"/>
      <c r="NXT58" s="18"/>
      <c r="NXU58" s="18"/>
      <c r="NXV58" s="18"/>
      <c r="NXW58" s="18"/>
      <c r="NXX58" s="18"/>
      <c r="NXY58" s="18"/>
      <c r="NXZ58" s="18"/>
      <c r="NYA58" s="18"/>
      <c r="NYB58" s="18"/>
      <c r="NYC58" s="18"/>
      <c r="NYD58" s="18"/>
      <c r="NYE58" s="18"/>
      <c r="NYF58" s="18"/>
      <c r="NYG58" s="18"/>
      <c r="NYH58" s="18"/>
      <c r="NYI58" s="18"/>
      <c r="NYJ58" s="18"/>
      <c r="NYK58" s="18"/>
      <c r="NYL58" s="18"/>
      <c r="NYM58" s="18"/>
      <c r="NYN58" s="18"/>
      <c r="NYO58" s="18"/>
      <c r="NYP58" s="18"/>
      <c r="NYQ58" s="18"/>
      <c r="NYR58" s="18"/>
      <c r="NYS58" s="18"/>
      <c r="NYT58" s="18"/>
      <c r="NYU58" s="18"/>
      <c r="NYV58" s="18"/>
      <c r="NYW58" s="18"/>
      <c r="NYX58" s="18"/>
      <c r="NYY58" s="18"/>
      <c r="NYZ58" s="18"/>
      <c r="NZA58" s="18"/>
      <c r="NZB58" s="18"/>
      <c r="NZC58" s="18"/>
      <c r="NZD58" s="18"/>
      <c r="NZE58" s="18"/>
      <c r="NZF58" s="18"/>
      <c r="NZG58" s="18"/>
      <c r="NZH58" s="18"/>
      <c r="NZI58" s="18"/>
      <c r="NZJ58" s="18"/>
      <c r="NZK58" s="18"/>
      <c r="NZL58" s="18"/>
      <c r="NZM58" s="18"/>
      <c r="NZN58" s="18"/>
      <c r="NZO58" s="18"/>
      <c r="NZP58" s="18"/>
      <c r="NZQ58" s="18"/>
      <c r="NZR58" s="18"/>
      <c r="NZS58" s="18"/>
      <c r="NZT58" s="18"/>
      <c r="NZU58" s="18"/>
      <c r="NZV58" s="18"/>
      <c r="NZW58" s="18"/>
      <c r="NZX58" s="18"/>
      <c r="NZY58" s="18"/>
      <c r="NZZ58" s="18"/>
      <c r="OAA58" s="18"/>
      <c r="OAB58" s="18"/>
      <c r="OAC58" s="18"/>
      <c r="OAD58" s="18"/>
      <c r="OAE58" s="18"/>
      <c r="OAF58" s="18"/>
      <c r="OAG58" s="18"/>
      <c r="OAH58" s="18"/>
      <c r="OAI58" s="18"/>
      <c r="OAJ58" s="18"/>
      <c r="OAK58" s="18"/>
      <c r="OAL58" s="18"/>
      <c r="OAM58" s="18"/>
      <c r="OAN58" s="18"/>
      <c r="OAO58" s="18"/>
      <c r="OAP58" s="18"/>
      <c r="OAQ58" s="18"/>
      <c r="OAR58" s="18"/>
      <c r="OAS58" s="18"/>
      <c r="OAT58" s="18"/>
      <c r="OAU58" s="18"/>
      <c r="OAV58" s="18"/>
      <c r="OAW58" s="18"/>
      <c r="OAX58" s="18"/>
      <c r="OAY58" s="18"/>
      <c r="OAZ58" s="18"/>
      <c r="OBA58" s="18"/>
      <c r="OBB58" s="18"/>
      <c r="OBC58" s="18"/>
      <c r="OBD58" s="18"/>
      <c r="OBE58" s="18"/>
      <c r="OBF58" s="18"/>
      <c r="OBG58" s="18"/>
      <c r="OBH58" s="18"/>
      <c r="OBI58" s="18"/>
      <c r="OBJ58" s="18"/>
      <c r="OBK58" s="18"/>
      <c r="OBL58" s="18"/>
      <c r="OBM58" s="18"/>
      <c r="OBN58" s="18"/>
      <c r="OBO58" s="18"/>
      <c r="OBP58" s="18"/>
      <c r="OBQ58" s="18"/>
      <c r="OBR58" s="18"/>
      <c r="OBS58" s="18"/>
      <c r="OBT58" s="18"/>
      <c r="OBU58" s="18"/>
      <c r="OBV58" s="18"/>
      <c r="OBW58" s="18"/>
      <c r="OBX58" s="18"/>
      <c r="OBY58" s="18"/>
      <c r="OBZ58" s="18"/>
      <c r="OCA58" s="18"/>
      <c r="OCB58" s="18"/>
      <c r="OCC58" s="18"/>
      <c r="OCD58" s="18"/>
      <c r="OCE58" s="18"/>
      <c r="OCF58" s="18"/>
      <c r="OCG58" s="18"/>
      <c r="OCH58" s="18"/>
      <c r="OCI58" s="18"/>
      <c r="OCJ58" s="18"/>
      <c r="OCK58" s="18"/>
      <c r="OCL58" s="18"/>
      <c r="OCM58" s="18"/>
      <c r="OCN58" s="18"/>
      <c r="OCO58" s="18"/>
      <c r="OCP58" s="18"/>
      <c r="OCQ58" s="18"/>
      <c r="OCR58" s="18"/>
      <c r="OCS58" s="18"/>
      <c r="OCT58" s="18"/>
      <c r="OCU58" s="18"/>
      <c r="OCV58" s="18"/>
      <c r="OCW58" s="18"/>
      <c r="OCX58" s="18"/>
      <c r="OCY58" s="18"/>
      <c r="OCZ58" s="18"/>
      <c r="ODA58" s="18"/>
      <c r="ODB58" s="18"/>
      <c r="ODC58" s="18"/>
      <c r="ODD58" s="18"/>
      <c r="ODE58" s="18"/>
      <c r="ODF58" s="18"/>
      <c r="ODG58" s="18"/>
      <c r="ODH58" s="18"/>
      <c r="ODI58" s="18"/>
      <c r="ODJ58" s="18"/>
      <c r="ODK58" s="18"/>
      <c r="ODL58" s="18"/>
      <c r="ODM58" s="18"/>
      <c r="ODN58" s="18"/>
      <c r="ODO58" s="18"/>
      <c r="ODP58" s="18"/>
      <c r="ODQ58" s="18"/>
      <c r="ODR58" s="18"/>
      <c r="ODS58" s="18"/>
      <c r="ODT58" s="18"/>
      <c r="ODU58" s="18"/>
      <c r="ODV58" s="18"/>
      <c r="ODW58" s="18"/>
      <c r="ODX58" s="18"/>
      <c r="ODY58" s="18"/>
      <c r="ODZ58" s="18"/>
      <c r="OEA58" s="18"/>
      <c r="OEB58" s="18"/>
      <c r="OEC58" s="18"/>
      <c r="OED58" s="18"/>
      <c r="OEE58" s="18"/>
      <c r="OEF58" s="18"/>
      <c r="OEG58" s="18"/>
      <c r="OEH58" s="18"/>
      <c r="OEI58" s="18"/>
      <c r="OEJ58" s="18"/>
      <c r="OEK58" s="18"/>
      <c r="OEL58" s="18"/>
      <c r="OEM58" s="18"/>
      <c r="OEN58" s="18"/>
      <c r="OEO58" s="18"/>
      <c r="OEP58" s="18"/>
      <c r="OEQ58" s="18"/>
      <c r="OER58" s="18"/>
      <c r="OES58" s="18"/>
      <c r="OET58" s="18"/>
      <c r="OEU58" s="18"/>
      <c r="OEV58" s="18"/>
      <c r="OEW58" s="18"/>
      <c r="OEX58" s="18"/>
      <c r="OEY58" s="18"/>
      <c r="OEZ58" s="18"/>
      <c r="OFA58" s="18"/>
      <c r="OFB58" s="18"/>
      <c r="OFC58" s="18"/>
      <c r="OFD58" s="18"/>
      <c r="OFE58" s="18"/>
      <c r="OFF58" s="18"/>
      <c r="OFG58" s="18"/>
      <c r="OFH58" s="18"/>
      <c r="OFI58" s="18"/>
      <c r="OFJ58" s="18"/>
      <c r="OFK58" s="18"/>
      <c r="OFL58" s="18"/>
      <c r="OFM58" s="18"/>
      <c r="OFN58" s="18"/>
      <c r="OFO58" s="18"/>
      <c r="OFP58" s="18"/>
      <c r="OFQ58" s="18"/>
      <c r="OFR58" s="18"/>
      <c r="OFS58" s="18"/>
      <c r="OFT58" s="18"/>
      <c r="OFU58" s="18"/>
      <c r="OFV58" s="18"/>
      <c r="OFW58" s="18"/>
      <c r="OFX58" s="18"/>
      <c r="OFY58" s="18"/>
      <c r="OFZ58" s="18"/>
      <c r="OGA58" s="18"/>
      <c r="OGB58" s="18"/>
      <c r="OGC58" s="18"/>
      <c r="OGD58" s="18"/>
      <c r="OGE58" s="18"/>
      <c r="OGF58" s="18"/>
      <c r="OGG58" s="18"/>
      <c r="OGH58" s="18"/>
      <c r="OGI58" s="18"/>
      <c r="OGJ58" s="18"/>
      <c r="OGK58" s="18"/>
      <c r="OGL58" s="18"/>
      <c r="OGM58" s="18"/>
      <c r="OGN58" s="18"/>
      <c r="OGO58" s="18"/>
      <c r="OGP58" s="18"/>
      <c r="OGQ58" s="18"/>
      <c r="OGR58" s="18"/>
      <c r="OGS58" s="18"/>
      <c r="OGT58" s="18"/>
      <c r="OGU58" s="18"/>
      <c r="OGV58" s="18"/>
      <c r="OGW58" s="18"/>
      <c r="OGX58" s="18"/>
      <c r="OGY58" s="18"/>
      <c r="OGZ58" s="18"/>
      <c r="OHA58" s="18"/>
      <c r="OHB58" s="18"/>
      <c r="OHC58" s="18"/>
      <c r="OHD58" s="18"/>
      <c r="OHE58" s="18"/>
      <c r="OHF58" s="18"/>
      <c r="OHG58" s="18"/>
      <c r="OHH58" s="18"/>
      <c r="OHI58" s="18"/>
      <c r="OHJ58" s="18"/>
      <c r="OHK58" s="18"/>
      <c r="OHL58" s="18"/>
      <c r="OHM58" s="18"/>
      <c r="OHN58" s="18"/>
      <c r="OHO58" s="18"/>
      <c r="OHP58" s="18"/>
      <c r="OHQ58" s="18"/>
      <c r="OHR58" s="18"/>
      <c r="OHS58" s="18"/>
      <c r="OHT58" s="18"/>
      <c r="OHU58" s="18"/>
      <c r="OHV58" s="18"/>
      <c r="OHW58" s="18"/>
      <c r="OHX58" s="18"/>
      <c r="OHY58" s="18"/>
      <c r="OHZ58" s="18"/>
      <c r="OIA58" s="18"/>
      <c r="OIB58" s="18"/>
      <c r="OIC58" s="18"/>
      <c r="OID58" s="18"/>
      <c r="OIE58" s="18"/>
      <c r="OIF58" s="18"/>
      <c r="OIG58" s="18"/>
      <c r="OIH58" s="18"/>
      <c r="OII58" s="18"/>
      <c r="OIJ58" s="18"/>
      <c r="OIK58" s="18"/>
      <c r="OIL58" s="18"/>
      <c r="OIM58" s="18"/>
      <c r="OIN58" s="18"/>
      <c r="OIO58" s="18"/>
      <c r="OIP58" s="18"/>
      <c r="OIQ58" s="18"/>
      <c r="OIR58" s="18"/>
      <c r="OIS58" s="18"/>
      <c r="OIT58" s="18"/>
      <c r="OIU58" s="18"/>
      <c r="OIV58" s="18"/>
      <c r="OIW58" s="18"/>
      <c r="OIX58" s="18"/>
      <c r="OIY58" s="18"/>
      <c r="OIZ58" s="18"/>
      <c r="OJA58" s="18"/>
      <c r="OJB58" s="18"/>
      <c r="OJC58" s="18"/>
      <c r="OJD58" s="18"/>
      <c r="OJE58" s="18"/>
      <c r="OJF58" s="18"/>
      <c r="OJG58" s="18"/>
      <c r="OJH58" s="18"/>
      <c r="OJI58" s="18"/>
      <c r="OJJ58" s="18"/>
      <c r="OJK58" s="18"/>
      <c r="OJL58" s="18"/>
      <c r="OJM58" s="18"/>
      <c r="OJN58" s="18"/>
      <c r="OJO58" s="18"/>
      <c r="OJP58" s="18"/>
      <c r="OJQ58" s="18"/>
      <c r="OJR58" s="18"/>
      <c r="OJS58" s="18"/>
      <c r="OJT58" s="18"/>
      <c r="OJU58" s="18"/>
      <c r="OJV58" s="18"/>
      <c r="OJW58" s="18"/>
      <c r="OJX58" s="18"/>
      <c r="OJY58" s="18"/>
      <c r="OJZ58" s="18"/>
      <c r="OKA58" s="18"/>
      <c r="OKB58" s="18"/>
      <c r="OKC58" s="18"/>
      <c r="OKD58" s="18"/>
      <c r="OKE58" s="18"/>
      <c r="OKF58" s="18"/>
      <c r="OKG58" s="18"/>
      <c r="OKH58" s="18"/>
      <c r="OKI58" s="18"/>
      <c r="OKJ58" s="18"/>
      <c r="OKK58" s="18"/>
      <c r="OKL58" s="18"/>
      <c r="OKM58" s="18"/>
      <c r="OKN58" s="18"/>
      <c r="OKO58" s="18"/>
      <c r="OKP58" s="18"/>
      <c r="OKQ58" s="18"/>
      <c r="OKR58" s="18"/>
      <c r="OKS58" s="18"/>
      <c r="OKT58" s="18"/>
      <c r="OKU58" s="18"/>
      <c r="OKV58" s="18"/>
      <c r="OKW58" s="18"/>
      <c r="OKX58" s="18"/>
      <c r="OKY58" s="18"/>
      <c r="OKZ58" s="18"/>
      <c r="OLA58" s="18"/>
      <c r="OLB58" s="18"/>
      <c r="OLC58" s="18"/>
      <c r="OLD58" s="18"/>
      <c r="OLE58" s="18"/>
      <c r="OLF58" s="18"/>
      <c r="OLG58" s="18"/>
      <c r="OLH58" s="18"/>
      <c r="OLI58" s="18"/>
      <c r="OLJ58" s="18"/>
      <c r="OLK58" s="18"/>
      <c r="OLL58" s="18"/>
      <c r="OLM58" s="18"/>
      <c r="OLN58" s="18"/>
      <c r="OLO58" s="18"/>
      <c r="OLP58" s="18"/>
      <c r="OLQ58" s="18"/>
      <c r="OLR58" s="18"/>
      <c r="OLS58" s="18"/>
      <c r="OLT58" s="18"/>
      <c r="OLU58" s="18"/>
      <c r="OLV58" s="18"/>
      <c r="OLW58" s="18"/>
      <c r="OLX58" s="18"/>
      <c r="OLY58" s="18"/>
      <c r="OLZ58" s="18"/>
      <c r="OMA58" s="18"/>
      <c r="OMB58" s="18"/>
      <c r="OMC58" s="18"/>
      <c r="OMD58" s="18"/>
      <c r="OME58" s="18"/>
      <c r="OMF58" s="18"/>
      <c r="OMG58" s="18"/>
      <c r="OMH58" s="18"/>
      <c r="OMI58" s="18"/>
      <c r="OMJ58" s="18"/>
      <c r="OMK58" s="18"/>
      <c r="OML58" s="18"/>
      <c r="OMM58" s="18"/>
      <c r="OMN58" s="18"/>
      <c r="OMO58" s="18"/>
      <c r="OMP58" s="18"/>
      <c r="OMQ58" s="18"/>
      <c r="OMR58" s="18"/>
      <c r="OMS58" s="18"/>
      <c r="OMT58" s="18"/>
      <c r="OMU58" s="18"/>
      <c r="OMV58" s="18"/>
      <c r="OMW58" s="18"/>
      <c r="OMX58" s="18"/>
      <c r="OMY58" s="18"/>
      <c r="OMZ58" s="18"/>
      <c r="ONA58" s="18"/>
      <c r="ONB58" s="18"/>
      <c r="ONC58" s="18"/>
      <c r="OND58" s="18"/>
      <c r="ONE58" s="18"/>
      <c r="ONF58" s="18"/>
      <c r="ONG58" s="18"/>
      <c r="ONH58" s="18"/>
      <c r="ONI58" s="18"/>
      <c r="ONJ58" s="18"/>
      <c r="ONK58" s="18"/>
      <c r="ONL58" s="18"/>
      <c r="ONM58" s="18"/>
      <c r="ONN58" s="18"/>
      <c r="ONO58" s="18"/>
      <c r="ONP58" s="18"/>
      <c r="ONQ58" s="18"/>
      <c r="ONR58" s="18"/>
      <c r="ONS58" s="18"/>
      <c r="ONT58" s="18"/>
      <c r="ONU58" s="18"/>
      <c r="ONV58" s="18"/>
      <c r="ONW58" s="18"/>
      <c r="ONX58" s="18"/>
      <c r="ONY58" s="18"/>
      <c r="ONZ58" s="18"/>
      <c r="OOA58" s="18"/>
      <c r="OOB58" s="18"/>
      <c r="OOC58" s="18"/>
      <c r="OOD58" s="18"/>
      <c r="OOE58" s="18"/>
      <c r="OOF58" s="18"/>
      <c r="OOG58" s="18"/>
      <c r="OOH58" s="18"/>
      <c r="OOI58" s="18"/>
      <c r="OOJ58" s="18"/>
      <c r="OOK58" s="18"/>
      <c r="OOL58" s="18"/>
      <c r="OOM58" s="18"/>
      <c r="OON58" s="18"/>
      <c r="OOO58" s="18"/>
      <c r="OOP58" s="18"/>
      <c r="OOQ58" s="18"/>
      <c r="OOR58" s="18"/>
      <c r="OOS58" s="18"/>
      <c r="OOT58" s="18"/>
      <c r="OOU58" s="18"/>
      <c r="OOV58" s="18"/>
      <c r="OOW58" s="18"/>
      <c r="OOX58" s="18"/>
      <c r="OOY58" s="18"/>
      <c r="OOZ58" s="18"/>
      <c r="OPA58" s="18"/>
      <c r="OPB58" s="18"/>
      <c r="OPC58" s="18"/>
      <c r="OPD58" s="18"/>
      <c r="OPE58" s="18"/>
      <c r="OPF58" s="18"/>
      <c r="OPG58" s="18"/>
      <c r="OPH58" s="18"/>
      <c r="OPI58" s="18"/>
      <c r="OPJ58" s="18"/>
      <c r="OPK58" s="18"/>
      <c r="OPL58" s="18"/>
      <c r="OPM58" s="18"/>
      <c r="OPN58" s="18"/>
      <c r="OPO58" s="18"/>
      <c r="OPP58" s="18"/>
      <c r="OPQ58" s="18"/>
      <c r="OPR58" s="18"/>
      <c r="OPS58" s="18"/>
      <c r="OPT58" s="18"/>
      <c r="OPU58" s="18"/>
      <c r="OPV58" s="18"/>
      <c r="OPW58" s="18"/>
      <c r="OPX58" s="18"/>
      <c r="OPY58" s="18"/>
      <c r="OPZ58" s="18"/>
      <c r="OQA58" s="18"/>
      <c r="OQB58" s="18"/>
      <c r="OQC58" s="18"/>
      <c r="OQD58" s="18"/>
      <c r="OQE58" s="18"/>
      <c r="OQF58" s="18"/>
      <c r="OQG58" s="18"/>
      <c r="OQH58" s="18"/>
      <c r="OQI58" s="18"/>
      <c r="OQJ58" s="18"/>
      <c r="OQK58" s="18"/>
      <c r="OQL58" s="18"/>
      <c r="OQM58" s="18"/>
      <c r="OQN58" s="18"/>
      <c r="OQO58" s="18"/>
      <c r="OQP58" s="18"/>
      <c r="OQQ58" s="18"/>
      <c r="OQR58" s="18"/>
      <c r="OQS58" s="18"/>
      <c r="OQT58" s="18"/>
      <c r="OQU58" s="18"/>
      <c r="OQV58" s="18"/>
      <c r="OQW58" s="18"/>
      <c r="OQX58" s="18"/>
      <c r="OQY58" s="18"/>
      <c r="OQZ58" s="18"/>
      <c r="ORA58" s="18"/>
      <c r="ORB58" s="18"/>
      <c r="ORC58" s="18"/>
      <c r="ORD58" s="18"/>
      <c r="ORE58" s="18"/>
      <c r="ORF58" s="18"/>
      <c r="ORG58" s="18"/>
      <c r="ORH58" s="18"/>
      <c r="ORI58" s="18"/>
      <c r="ORJ58" s="18"/>
      <c r="ORK58" s="18"/>
      <c r="ORL58" s="18"/>
      <c r="ORM58" s="18"/>
      <c r="ORN58" s="18"/>
      <c r="ORO58" s="18"/>
      <c r="ORP58" s="18"/>
      <c r="ORQ58" s="18"/>
      <c r="ORR58" s="18"/>
      <c r="ORS58" s="18"/>
      <c r="ORT58" s="18"/>
      <c r="ORU58" s="18"/>
      <c r="ORV58" s="18"/>
      <c r="ORW58" s="18"/>
      <c r="ORX58" s="18"/>
      <c r="ORY58" s="18"/>
      <c r="ORZ58" s="18"/>
      <c r="OSA58" s="18"/>
      <c r="OSB58" s="18"/>
      <c r="OSC58" s="18"/>
      <c r="OSD58" s="18"/>
      <c r="OSE58" s="18"/>
      <c r="OSF58" s="18"/>
      <c r="OSG58" s="18"/>
      <c r="OSH58" s="18"/>
      <c r="OSI58" s="18"/>
      <c r="OSJ58" s="18"/>
      <c r="OSK58" s="18"/>
      <c r="OSL58" s="18"/>
      <c r="OSM58" s="18"/>
      <c r="OSN58" s="18"/>
      <c r="OSO58" s="18"/>
      <c r="OSP58" s="18"/>
      <c r="OSQ58" s="18"/>
      <c r="OSR58" s="18"/>
      <c r="OSS58" s="18"/>
      <c r="OST58" s="18"/>
      <c r="OSU58" s="18"/>
      <c r="OSV58" s="18"/>
      <c r="OSW58" s="18"/>
      <c r="OSX58" s="18"/>
      <c r="OSY58" s="18"/>
      <c r="OSZ58" s="18"/>
      <c r="OTA58" s="18"/>
      <c r="OTB58" s="18"/>
      <c r="OTC58" s="18"/>
      <c r="OTD58" s="18"/>
      <c r="OTE58" s="18"/>
      <c r="OTF58" s="18"/>
      <c r="OTG58" s="18"/>
      <c r="OTH58" s="18"/>
      <c r="OTI58" s="18"/>
      <c r="OTJ58" s="18"/>
      <c r="OTK58" s="18"/>
      <c r="OTL58" s="18"/>
      <c r="OTM58" s="18"/>
      <c r="OTN58" s="18"/>
      <c r="OTO58" s="18"/>
      <c r="OTP58" s="18"/>
      <c r="OTQ58" s="18"/>
      <c r="OTR58" s="18"/>
      <c r="OTS58" s="18"/>
      <c r="OTT58" s="18"/>
      <c r="OTU58" s="18"/>
      <c r="OTV58" s="18"/>
      <c r="OTW58" s="18"/>
      <c r="OTX58" s="18"/>
      <c r="OTY58" s="18"/>
      <c r="OTZ58" s="18"/>
      <c r="OUA58" s="18"/>
      <c r="OUB58" s="18"/>
      <c r="OUC58" s="18"/>
      <c r="OUD58" s="18"/>
      <c r="OUE58" s="18"/>
      <c r="OUF58" s="18"/>
      <c r="OUG58" s="18"/>
      <c r="OUH58" s="18"/>
      <c r="OUI58" s="18"/>
      <c r="OUJ58" s="18"/>
      <c r="OUK58" s="18"/>
      <c r="OUL58" s="18"/>
      <c r="OUM58" s="18"/>
      <c r="OUN58" s="18"/>
      <c r="OUO58" s="18"/>
      <c r="OUP58" s="18"/>
      <c r="OUQ58" s="18"/>
      <c r="OUR58" s="18"/>
      <c r="OUS58" s="18"/>
      <c r="OUT58" s="18"/>
      <c r="OUU58" s="18"/>
      <c r="OUV58" s="18"/>
      <c r="OUW58" s="18"/>
      <c r="OUX58" s="18"/>
      <c r="OUY58" s="18"/>
      <c r="OUZ58" s="18"/>
      <c r="OVA58" s="18"/>
      <c r="OVB58" s="18"/>
      <c r="OVC58" s="18"/>
      <c r="OVD58" s="18"/>
      <c r="OVE58" s="18"/>
      <c r="OVF58" s="18"/>
      <c r="OVG58" s="18"/>
      <c r="OVH58" s="18"/>
      <c r="OVI58" s="18"/>
      <c r="OVJ58" s="18"/>
      <c r="OVK58" s="18"/>
      <c r="OVL58" s="18"/>
      <c r="OVM58" s="18"/>
      <c r="OVN58" s="18"/>
      <c r="OVO58" s="18"/>
      <c r="OVP58" s="18"/>
      <c r="OVQ58" s="18"/>
      <c r="OVR58" s="18"/>
      <c r="OVS58" s="18"/>
      <c r="OVT58" s="18"/>
      <c r="OVU58" s="18"/>
      <c r="OVV58" s="18"/>
      <c r="OVW58" s="18"/>
      <c r="OVX58" s="18"/>
      <c r="OVY58" s="18"/>
      <c r="OVZ58" s="18"/>
      <c r="OWA58" s="18"/>
      <c r="OWB58" s="18"/>
      <c r="OWC58" s="18"/>
      <c r="OWD58" s="18"/>
      <c r="OWE58" s="18"/>
      <c r="OWF58" s="18"/>
      <c r="OWG58" s="18"/>
      <c r="OWH58" s="18"/>
      <c r="OWI58" s="18"/>
      <c r="OWJ58" s="18"/>
      <c r="OWK58" s="18"/>
      <c r="OWL58" s="18"/>
      <c r="OWM58" s="18"/>
      <c r="OWN58" s="18"/>
      <c r="OWO58" s="18"/>
      <c r="OWP58" s="18"/>
      <c r="OWQ58" s="18"/>
      <c r="OWR58" s="18"/>
      <c r="OWS58" s="18"/>
      <c r="OWT58" s="18"/>
      <c r="OWU58" s="18"/>
      <c r="OWV58" s="18"/>
      <c r="OWW58" s="18"/>
      <c r="OWX58" s="18"/>
      <c r="OWY58" s="18"/>
      <c r="OWZ58" s="18"/>
      <c r="OXA58" s="18"/>
      <c r="OXB58" s="18"/>
      <c r="OXC58" s="18"/>
      <c r="OXD58" s="18"/>
      <c r="OXE58" s="18"/>
      <c r="OXF58" s="18"/>
      <c r="OXG58" s="18"/>
      <c r="OXH58" s="18"/>
      <c r="OXI58" s="18"/>
      <c r="OXJ58" s="18"/>
      <c r="OXK58" s="18"/>
      <c r="OXL58" s="18"/>
      <c r="OXM58" s="18"/>
      <c r="OXN58" s="18"/>
      <c r="OXO58" s="18"/>
      <c r="OXP58" s="18"/>
      <c r="OXQ58" s="18"/>
      <c r="OXR58" s="18"/>
      <c r="OXS58" s="18"/>
      <c r="OXT58" s="18"/>
      <c r="OXU58" s="18"/>
      <c r="OXV58" s="18"/>
      <c r="OXW58" s="18"/>
      <c r="OXX58" s="18"/>
      <c r="OXY58" s="18"/>
      <c r="OXZ58" s="18"/>
      <c r="OYA58" s="18"/>
      <c r="OYB58" s="18"/>
      <c r="OYC58" s="18"/>
      <c r="OYD58" s="18"/>
      <c r="OYE58" s="18"/>
      <c r="OYF58" s="18"/>
      <c r="OYG58" s="18"/>
      <c r="OYH58" s="18"/>
      <c r="OYI58" s="18"/>
      <c r="OYJ58" s="18"/>
      <c r="OYK58" s="18"/>
      <c r="OYL58" s="18"/>
      <c r="OYM58" s="18"/>
      <c r="OYN58" s="18"/>
      <c r="OYO58" s="18"/>
      <c r="OYP58" s="18"/>
      <c r="OYQ58" s="18"/>
      <c r="OYR58" s="18"/>
      <c r="OYS58" s="18"/>
      <c r="OYT58" s="18"/>
      <c r="OYU58" s="18"/>
      <c r="OYV58" s="18"/>
      <c r="OYW58" s="18"/>
      <c r="OYX58" s="18"/>
      <c r="OYY58" s="18"/>
      <c r="OYZ58" s="18"/>
      <c r="OZA58" s="18"/>
      <c r="OZB58" s="18"/>
      <c r="OZC58" s="18"/>
      <c r="OZD58" s="18"/>
      <c r="OZE58" s="18"/>
      <c r="OZF58" s="18"/>
      <c r="OZG58" s="18"/>
      <c r="OZH58" s="18"/>
      <c r="OZI58" s="18"/>
      <c r="OZJ58" s="18"/>
      <c r="OZK58" s="18"/>
      <c r="OZL58" s="18"/>
      <c r="OZM58" s="18"/>
      <c r="OZN58" s="18"/>
      <c r="OZO58" s="18"/>
      <c r="OZP58" s="18"/>
      <c r="OZQ58" s="18"/>
      <c r="OZR58" s="18"/>
      <c r="OZS58" s="18"/>
      <c r="OZT58" s="18"/>
      <c r="OZU58" s="18"/>
      <c r="OZV58" s="18"/>
      <c r="OZW58" s="18"/>
      <c r="OZX58" s="18"/>
      <c r="OZY58" s="18"/>
      <c r="OZZ58" s="18"/>
      <c r="PAA58" s="18"/>
      <c r="PAB58" s="18"/>
      <c r="PAC58" s="18"/>
      <c r="PAD58" s="18"/>
      <c r="PAE58" s="18"/>
      <c r="PAF58" s="18"/>
      <c r="PAG58" s="18"/>
      <c r="PAH58" s="18"/>
      <c r="PAI58" s="18"/>
      <c r="PAJ58" s="18"/>
      <c r="PAK58" s="18"/>
      <c r="PAL58" s="18"/>
      <c r="PAM58" s="18"/>
      <c r="PAN58" s="18"/>
      <c r="PAO58" s="18"/>
      <c r="PAP58" s="18"/>
      <c r="PAQ58" s="18"/>
      <c r="PAR58" s="18"/>
      <c r="PAS58" s="18"/>
      <c r="PAT58" s="18"/>
      <c r="PAU58" s="18"/>
      <c r="PAV58" s="18"/>
      <c r="PAW58" s="18"/>
      <c r="PAX58" s="18"/>
      <c r="PAY58" s="18"/>
      <c r="PAZ58" s="18"/>
      <c r="PBA58" s="18"/>
      <c r="PBB58" s="18"/>
      <c r="PBC58" s="18"/>
      <c r="PBD58" s="18"/>
      <c r="PBE58" s="18"/>
      <c r="PBF58" s="18"/>
      <c r="PBG58" s="18"/>
      <c r="PBH58" s="18"/>
      <c r="PBI58" s="18"/>
      <c r="PBJ58" s="18"/>
      <c r="PBK58" s="18"/>
      <c r="PBL58" s="18"/>
      <c r="PBM58" s="18"/>
      <c r="PBN58" s="18"/>
      <c r="PBO58" s="18"/>
      <c r="PBP58" s="18"/>
      <c r="PBQ58" s="18"/>
      <c r="PBR58" s="18"/>
      <c r="PBS58" s="18"/>
      <c r="PBT58" s="18"/>
      <c r="PBU58" s="18"/>
      <c r="PBV58" s="18"/>
      <c r="PBW58" s="18"/>
      <c r="PBX58" s="18"/>
      <c r="PBY58" s="18"/>
      <c r="PBZ58" s="18"/>
      <c r="PCA58" s="18"/>
      <c r="PCB58" s="18"/>
      <c r="PCC58" s="18"/>
      <c r="PCD58" s="18"/>
      <c r="PCE58" s="18"/>
      <c r="PCF58" s="18"/>
      <c r="PCG58" s="18"/>
      <c r="PCH58" s="18"/>
      <c r="PCI58" s="18"/>
      <c r="PCJ58" s="18"/>
      <c r="PCK58" s="18"/>
      <c r="PCL58" s="18"/>
      <c r="PCM58" s="18"/>
      <c r="PCN58" s="18"/>
      <c r="PCO58" s="18"/>
      <c r="PCP58" s="18"/>
      <c r="PCQ58" s="18"/>
      <c r="PCR58" s="18"/>
      <c r="PCS58" s="18"/>
      <c r="PCT58" s="18"/>
      <c r="PCU58" s="18"/>
      <c r="PCV58" s="18"/>
      <c r="PCW58" s="18"/>
      <c r="PCX58" s="18"/>
      <c r="PCY58" s="18"/>
      <c r="PCZ58" s="18"/>
      <c r="PDA58" s="18"/>
      <c r="PDB58" s="18"/>
      <c r="PDC58" s="18"/>
      <c r="PDD58" s="18"/>
      <c r="PDE58" s="18"/>
      <c r="PDF58" s="18"/>
      <c r="PDG58" s="18"/>
      <c r="PDH58" s="18"/>
      <c r="PDI58" s="18"/>
      <c r="PDJ58" s="18"/>
      <c r="PDK58" s="18"/>
      <c r="PDL58" s="18"/>
      <c r="PDM58" s="18"/>
      <c r="PDN58" s="18"/>
      <c r="PDO58" s="18"/>
      <c r="PDP58" s="18"/>
      <c r="PDQ58" s="18"/>
      <c r="PDR58" s="18"/>
      <c r="PDS58" s="18"/>
      <c r="PDT58" s="18"/>
      <c r="PDU58" s="18"/>
      <c r="PDV58" s="18"/>
      <c r="PDW58" s="18"/>
      <c r="PDX58" s="18"/>
      <c r="PDY58" s="18"/>
      <c r="PDZ58" s="18"/>
      <c r="PEA58" s="18"/>
      <c r="PEB58" s="18"/>
      <c r="PEC58" s="18"/>
      <c r="PED58" s="18"/>
      <c r="PEE58" s="18"/>
      <c r="PEF58" s="18"/>
      <c r="PEG58" s="18"/>
      <c r="PEH58" s="18"/>
      <c r="PEI58" s="18"/>
      <c r="PEJ58" s="18"/>
      <c r="PEK58" s="18"/>
      <c r="PEL58" s="18"/>
      <c r="PEM58" s="18"/>
      <c r="PEN58" s="18"/>
      <c r="PEO58" s="18"/>
      <c r="PEP58" s="18"/>
      <c r="PEQ58" s="18"/>
      <c r="PER58" s="18"/>
      <c r="PES58" s="18"/>
      <c r="PET58" s="18"/>
      <c r="PEU58" s="18"/>
      <c r="PEV58" s="18"/>
      <c r="PEW58" s="18"/>
      <c r="PEX58" s="18"/>
      <c r="PEY58" s="18"/>
      <c r="PEZ58" s="18"/>
      <c r="PFA58" s="18"/>
      <c r="PFB58" s="18"/>
      <c r="PFC58" s="18"/>
      <c r="PFD58" s="18"/>
      <c r="PFE58" s="18"/>
      <c r="PFF58" s="18"/>
      <c r="PFG58" s="18"/>
      <c r="PFH58" s="18"/>
      <c r="PFI58" s="18"/>
      <c r="PFJ58" s="18"/>
      <c r="PFK58" s="18"/>
      <c r="PFL58" s="18"/>
      <c r="PFM58" s="18"/>
      <c r="PFN58" s="18"/>
      <c r="PFO58" s="18"/>
      <c r="PFP58" s="18"/>
      <c r="PFQ58" s="18"/>
      <c r="PFR58" s="18"/>
      <c r="PFS58" s="18"/>
      <c r="PFT58" s="18"/>
      <c r="PFU58" s="18"/>
      <c r="PFV58" s="18"/>
      <c r="PFW58" s="18"/>
      <c r="PFX58" s="18"/>
      <c r="PFY58" s="18"/>
      <c r="PFZ58" s="18"/>
      <c r="PGA58" s="18"/>
      <c r="PGB58" s="18"/>
      <c r="PGC58" s="18"/>
      <c r="PGD58" s="18"/>
      <c r="PGE58" s="18"/>
      <c r="PGF58" s="18"/>
      <c r="PGG58" s="18"/>
      <c r="PGH58" s="18"/>
      <c r="PGI58" s="18"/>
      <c r="PGJ58" s="18"/>
      <c r="PGK58" s="18"/>
      <c r="PGL58" s="18"/>
      <c r="PGM58" s="18"/>
      <c r="PGN58" s="18"/>
      <c r="PGO58" s="18"/>
      <c r="PGP58" s="18"/>
      <c r="PGQ58" s="18"/>
      <c r="PGR58" s="18"/>
      <c r="PGS58" s="18"/>
      <c r="PGT58" s="18"/>
      <c r="PGU58" s="18"/>
      <c r="PGV58" s="18"/>
      <c r="PGW58" s="18"/>
      <c r="PGX58" s="18"/>
      <c r="PGY58" s="18"/>
      <c r="PGZ58" s="18"/>
      <c r="PHA58" s="18"/>
      <c r="PHB58" s="18"/>
      <c r="PHC58" s="18"/>
      <c r="PHD58" s="18"/>
      <c r="PHE58" s="18"/>
      <c r="PHF58" s="18"/>
      <c r="PHG58" s="18"/>
      <c r="PHH58" s="18"/>
      <c r="PHI58" s="18"/>
      <c r="PHJ58" s="18"/>
      <c r="PHK58" s="18"/>
      <c r="PHL58" s="18"/>
      <c r="PHM58" s="18"/>
      <c r="PHN58" s="18"/>
      <c r="PHO58" s="18"/>
      <c r="PHP58" s="18"/>
      <c r="PHQ58" s="18"/>
      <c r="PHR58" s="18"/>
      <c r="PHS58" s="18"/>
      <c r="PHT58" s="18"/>
      <c r="PHU58" s="18"/>
      <c r="PHV58" s="18"/>
      <c r="PHW58" s="18"/>
      <c r="PHX58" s="18"/>
      <c r="PHY58" s="18"/>
      <c r="PHZ58" s="18"/>
      <c r="PIA58" s="18"/>
      <c r="PIB58" s="18"/>
      <c r="PIC58" s="18"/>
      <c r="PID58" s="18"/>
      <c r="PIE58" s="18"/>
      <c r="PIF58" s="18"/>
      <c r="PIG58" s="18"/>
      <c r="PIH58" s="18"/>
      <c r="PII58" s="18"/>
      <c r="PIJ58" s="18"/>
      <c r="PIK58" s="18"/>
      <c r="PIL58" s="18"/>
      <c r="PIM58" s="18"/>
      <c r="PIN58" s="18"/>
      <c r="PIO58" s="18"/>
      <c r="PIP58" s="18"/>
      <c r="PIQ58" s="18"/>
      <c r="PIR58" s="18"/>
      <c r="PIS58" s="18"/>
      <c r="PIT58" s="18"/>
      <c r="PIU58" s="18"/>
      <c r="PIV58" s="18"/>
      <c r="PIW58" s="18"/>
      <c r="PIX58" s="18"/>
      <c r="PIY58" s="18"/>
      <c r="PIZ58" s="18"/>
      <c r="PJA58" s="18"/>
      <c r="PJB58" s="18"/>
      <c r="PJC58" s="18"/>
      <c r="PJD58" s="18"/>
      <c r="PJE58" s="18"/>
      <c r="PJF58" s="18"/>
      <c r="PJG58" s="18"/>
      <c r="PJH58" s="18"/>
      <c r="PJI58" s="18"/>
      <c r="PJJ58" s="18"/>
      <c r="PJK58" s="18"/>
      <c r="PJL58" s="18"/>
      <c r="PJM58" s="18"/>
      <c r="PJN58" s="18"/>
      <c r="PJO58" s="18"/>
      <c r="PJP58" s="18"/>
      <c r="PJQ58" s="18"/>
      <c r="PJR58" s="18"/>
      <c r="PJS58" s="18"/>
      <c r="PJT58" s="18"/>
      <c r="PJU58" s="18"/>
      <c r="PJV58" s="18"/>
      <c r="PJW58" s="18"/>
      <c r="PJX58" s="18"/>
      <c r="PJY58" s="18"/>
      <c r="PJZ58" s="18"/>
      <c r="PKA58" s="18"/>
      <c r="PKB58" s="18"/>
      <c r="PKC58" s="18"/>
      <c r="PKD58" s="18"/>
      <c r="PKE58" s="18"/>
      <c r="PKF58" s="18"/>
      <c r="PKG58" s="18"/>
      <c r="PKH58" s="18"/>
      <c r="PKI58" s="18"/>
      <c r="PKJ58" s="18"/>
      <c r="PKK58" s="18"/>
      <c r="PKL58" s="18"/>
      <c r="PKM58" s="18"/>
      <c r="PKN58" s="18"/>
      <c r="PKO58" s="18"/>
      <c r="PKP58" s="18"/>
      <c r="PKQ58" s="18"/>
      <c r="PKR58" s="18"/>
      <c r="PKS58" s="18"/>
      <c r="PKT58" s="18"/>
      <c r="PKU58" s="18"/>
      <c r="PKV58" s="18"/>
      <c r="PKW58" s="18"/>
      <c r="PKX58" s="18"/>
      <c r="PKY58" s="18"/>
      <c r="PKZ58" s="18"/>
      <c r="PLA58" s="18"/>
      <c r="PLB58" s="18"/>
      <c r="PLC58" s="18"/>
      <c r="PLD58" s="18"/>
      <c r="PLE58" s="18"/>
      <c r="PLF58" s="18"/>
      <c r="PLG58" s="18"/>
      <c r="PLH58" s="18"/>
      <c r="PLI58" s="18"/>
      <c r="PLJ58" s="18"/>
      <c r="PLK58" s="18"/>
      <c r="PLL58" s="18"/>
      <c r="PLM58" s="18"/>
      <c r="PLN58" s="18"/>
      <c r="PLO58" s="18"/>
      <c r="PLP58" s="18"/>
      <c r="PLQ58" s="18"/>
      <c r="PLR58" s="18"/>
      <c r="PLS58" s="18"/>
      <c r="PLT58" s="18"/>
      <c r="PLU58" s="18"/>
      <c r="PLV58" s="18"/>
      <c r="PLW58" s="18"/>
      <c r="PLX58" s="18"/>
      <c r="PLY58" s="18"/>
      <c r="PLZ58" s="18"/>
      <c r="PMA58" s="18"/>
      <c r="PMB58" s="18"/>
      <c r="PMC58" s="18"/>
      <c r="PMD58" s="18"/>
      <c r="PME58" s="18"/>
      <c r="PMF58" s="18"/>
      <c r="PMG58" s="18"/>
      <c r="PMH58" s="18"/>
      <c r="PMI58" s="18"/>
      <c r="PMJ58" s="18"/>
      <c r="PMK58" s="18"/>
      <c r="PML58" s="18"/>
      <c r="PMM58" s="18"/>
      <c r="PMN58" s="18"/>
      <c r="PMO58" s="18"/>
      <c r="PMP58" s="18"/>
      <c r="PMQ58" s="18"/>
      <c r="PMR58" s="18"/>
      <c r="PMS58" s="18"/>
      <c r="PMT58" s="18"/>
      <c r="PMU58" s="18"/>
      <c r="PMV58" s="18"/>
      <c r="PMW58" s="18"/>
      <c r="PMX58" s="18"/>
      <c r="PMY58" s="18"/>
      <c r="PMZ58" s="18"/>
      <c r="PNA58" s="18"/>
      <c r="PNB58" s="18"/>
      <c r="PNC58" s="18"/>
      <c r="PND58" s="18"/>
      <c r="PNE58" s="18"/>
      <c r="PNF58" s="18"/>
      <c r="PNG58" s="18"/>
      <c r="PNH58" s="18"/>
      <c r="PNI58" s="18"/>
      <c r="PNJ58" s="18"/>
      <c r="PNK58" s="18"/>
      <c r="PNL58" s="18"/>
      <c r="PNM58" s="18"/>
      <c r="PNN58" s="18"/>
      <c r="PNO58" s="18"/>
      <c r="PNP58" s="18"/>
      <c r="PNQ58" s="18"/>
      <c r="PNR58" s="18"/>
      <c r="PNS58" s="18"/>
      <c r="PNT58" s="18"/>
      <c r="PNU58" s="18"/>
      <c r="PNV58" s="18"/>
      <c r="PNW58" s="18"/>
      <c r="PNX58" s="18"/>
      <c r="PNY58" s="18"/>
      <c r="PNZ58" s="18"/>
      <c r="POA58" s="18"/>
      <c r="POB58" s="18"/>
      <c r="POC58" s="18"/>
      <c r="POD58" s="18"/>
      <c r="POE58" s="18"/>
      <c r="POF58" s="18"/>
      <c r="POG58" s="18"/>
      <c r="POH58" s="18"/>
      <c r="POI58" s="18"/>
      <c r="POJ58" s="18"/>
      <c r="POK58" s="18"/>
      <c r="POL58" s="18"/>
      <c r="POM58" s="18"/>
      <c r="PON58" s="18"/>
      <c r="POO58" s="18"/>
      <c r="POP58" s="18"/>
      <c r="POQ58" s="18"/>
      <c r="POR58" s="18"/>
      <c r="POS58" s="18"/>
      <c r="POT58" s="18"/>
      <c r="POU58" s="18"/>
      <c r="POV58" s="18"/>
      <c r="POW58" s="18"/>
      <c r="POX58" s="18"/>
      <c r="POY58" s="18"/>
      <c r="POZ58" s="18"/>
      <c r="PPA58" s="18"/>
      <c r="PPB58" s="18"/>
      <c r="PPC58" s="18"/>
      <c r="PPD58" s="18"/>
      <c r="PPE58" s="18"/>
      <c r="PPF58" s="18"/>
      <c r="PPG58" s="18"/>
      <c r="PPH58" s="18"/>
      <c r="PPI58" s="18"/>
      <c r="PPJ58" s="18"/>
      <c r="PPK58" s="18"/>
      <c r="PPL58" s="18"/>
      <c r="PPM58" s="18"/>
      <c r="PPN58" s="18"/>
      <c r="PPO58" s="18"/>
      <c r="PPP58" s="18"/>
      <c r="PPQ58" s="18"/>
      <c r="PPR58" s="18"/>
      <c r="PPS58" s="18"/>
      <c r="PPT58" s="18"/>
      <c r="PPU58" s="18"/>
      <c r="PPV58" s="18"/>
      <c r="PPW58" s="18"/>
      <c r="PPX58" s="18"/>
      <c r="PPY58" s="18"/>
      <c r="PPZ58" s="18"/>
      <c r="PQA58" s="18"/>
      <c r="PQB58" s="18"/>
      <c r="PQC58" s="18"/>
      <c r="PQD58" s="18"/>
      <c r="PQE58" s="18"/>
      <c r="PQF58" s="18"/>
      <c r="PQG58" s="18"/>
      <c r="PQH58" s="18"/>
      <c r="PQI58" s="18"/>
      <c r="PQJ58" s="18"/>
      <c r="PQK58" s="18"/>
      <c r="PQL58" s="18"/>
      <c r="PQM58" s="18"/>
      <c r="PQN58" s="18"/>
      <c r="PQO58" s="18"/>
      <c r="PQP58" s="18"/>
      <c r="PQQ58" s="18"/>
      <c r="PQR58" s="18"/>
      <c r="PQS58" s="18"/>
      <c r="PQT58" s="18"/>
      <c r="PQU58" s="18"/>
      <c r="PQV58" s="18"/>
      <c r="PQW58" s="18"/>
      <c r="PQX58" s="18"/>
      <c r="PQY58" s="18"/>
      <c r="PQZ58" s="18"/>
      <c r="PRA58" s="18"/>
      <c r="PRB58" s="18"/>
      <c r="PRC58" s="18"/>
      <c r="PRD58" s="18"/>
      <c r="PRE58" s="18"/>
      <c r="PRF58" s="18"/>
      <c r="PRG58" s="18"/>
      <c r="PRH58" s="18"/>
      <c r="PRI58" s="18"/>
      <c r="PRJ58" s="18"/>
      <c r="PRK58" s="18"/>
      <c r="PRL58" s="18"/>
      <c r="PRM58" s="18"/>
      <c r="PRN58" s="18"/>
      <c r="PRO58" s="18"/>
      <c r="PRP58" s="18"/>
      <c r="PRQ58" s="18"/>
      <c r="PRR58" s="18"/>
      <c r="PRS58" s="18"/>
      <c r="PRT58" s="18"/>
      <c r="PRU58" s="18"/>
      <c r="PRV58" s="18"/>
      <c r="PRW58" s="18"/>
      <c r="PRX58" s="18"/>
      <c r="PRY58" s="18"/>
      <c r="PRZ58" s="18"/>
      <c r="PSA58" s="18"/>
      <c r="PSB58" s="18"/>
      <c r="PSC58" s="18"/>
      <c r="PSD58" s="18"/>
      <c r="PSE58" s="18"/>
      <c r="PSF58" s="18"/>
      <c r="PSG58" s="18"/>
      <c r="PSH58" s="18"/>
      <c r="PSI58" s="18"/>
      <c r="PSJ58" s="18"/>
      <c r="PSK58" s="18"/>
      <c r="PSL58" s="18"/>
      <c r="PSM58" s="18"/>
      <c r="PSN58" s="18"/>
      <c r="PSO58" s="18"/>
      <c r="PSP58" s="18"/>
      <c r="PSQ58" s="18"/>
      <c r="PSR58" s="18"/>
      <c r="PSS58" s="18"/>
      <c r="PST58" s="18"/>
      <c r="PSU58" s="18"/>
      <c r="PSV58" s="18"/>
      <c r="PSW58" s="18"/>
      <c r="PSX58" s="18"/>
      <c r="PSY58" s="18"/>
      <c r="PSZ58" s="18"/>
      <c r="PTA58" s="18"/>
      <c r="PTB58" s="18"/>
      <c r="PTC58" s="18"/>
      <c r="PTD58" s="18"/>
      <c r="PTE58" s="18"/>
      <c r="PTF58" s="18"/>
      <c r="PTG58" s="18"/>
      <c r="PTH58" s="18"/>
      <c r="PTI58" s="18"/>
      <c r="PTJ58" s="18"/>
      <c r="PTK58" s="18"/>
      <c r="PTL58" s="18"/>
      <c r="PTM58" s="18"/>
      <c r="PTN58" s="18"/>
      <c r="PTO58" s="18"/>
      <c r="PTP58" s="18"/>
      <c r="PTQ58" s="18"/>
      <c r="PTR58" s="18"/>
      <c r="PTS58" s="18"/>
      <c r="PTT58" s="18"/>
      <c r="PTU58" s="18"/>
      <c r="PTV58" s="18"/>
      <c r="PTW58" s="18"/>
      <c r="PTX58" s="18"/>
      <c r="PTY58" s="18"/>
      <c r="PTZ58" s="18"/>
      <c r="PUA58" s="18"/>
      <c r="PUB58" s="18"/>
      <c r="PUC58" s="18"/>
      <c r="PUD58" s="18"/>
      <c r="PUE58" s="18"/>
      <c r="PUF58" s="18"/>
      <c r="PUG58" s="18"/>
      <c r="PUH58" s="18"/>
      <c r="PUI58" s="18"/>
      <c r="PUJ58" s="18"/>
      <c r="PUK58" s="18"/>
      <c r="PUL58" s="18"/>
      <c r="PUM58" s="18"/>
      <c r="PUN58" s="18"/>
      <c r="PUO58" s="18"/>
      <c r="PUP58" s="18"/>
      <c r="PUQ58" s="18"/>
      <c r="PUR58" s="18"/>
      <c r="PUS58" s="18"/>
      <c r="PUT58" s="18"/>
      <c r="PUU58" s="18"/>
      <c r="PUV58" s="18"/>
      <c r="PUW58" s="18"/>
      <c r="PUX58" s="18"/>
      <c r="PUY58" s="18"/>
      <c r="PUZ58" s="18"/>
      <c r="PVA58" s="18"/>
      <c r="PVB58" s="18"/>
      <c r="PVC58" s="18"/>
      <c r="PVD58" s="18"/>
      <c r="PVE58" s="18"/>
      <c r="PVF58" s="18"/>
      <c r="PVG58" s="18"/>
      <c r="PVH58" s="18"/>
      <c r="PVI58" s="18"/>
      <c r="PVJ58" s="18"/>
      <c r="PVK58" s="18"/>
      <c r="PVL58" s="18"/>
      <c r="PVM58" s="18"/>
      <c r="PVN58" s="18"/>
      <c r="PVO58" s="18"/>
      <c r="PVP58" s="18"/>
      <c r="PVQ58" s="18"/>
      <c r="PVR58" s="18"/>
      <c r="PVS58" s="18"/>
      <c r="PVT58" s="18"/>
      <c r="PVU58" s="18"/>
      <c r="PVV58" s="18"/>
      <c r="PVW58" s="18"/>
      <c r="PVX58" s="18"/>
      <c r="PVY58" s="18"/>
      <c r="PVZ58" s="18"/>
      <c r="PWA58" s="18"/>
      <c r="PWB58" s="18"/>
      <c r="PWC58" s="18"/>
      <c r="PWD58" s="18"/>
      <c r="PWE58" s="18"/>
      <c r="PWF58" s="18"/>
      <c r="PWG58" s="18"/>
      <c r="PWH58" s="18"/>
      <c r="PWI58" s="18"/>
      <c r="PWJ58" s="18"/>
      <c r="PWK58" s="18"/>
      <c r="PWL58" s="18"/>
      <c r="PWM58" s="18"/>
      <c r="PWN58" s="18"/>
      <c r="PWO58" s="18"/>
      <c r="PWP58" s="18"/>
      <c r="PWQ58" s="18"/>
      <c r="PWR58" s="18"/>
      <c r="PWS58" s="18"/>
      <c r="PWT58" s="18"/>
      <c r="PWU58" s="18"/>
      <c r="PWV58" s="18"/>
      <c r="PWW58" s="18"/>
      <c r="PWX58" s="18"/>
      <c r="PWY58" s="18"/>
      <c r="PWZ58" s="18"/>
      <c r="PXA58" s="18"/>
      <c r="PXB58" s="18"/>
      <c r="PXC58" s="18"/>
      <c r="PXD58" s="18"/>
      <c r="PXE58" s="18"/>
      <c r="PXF58" s="18"/>
      <c r="PXG58" s="18"/>
      <c r="PXH58" s="18"/>
      <c r="PXI58" s="18"/>
      <c r="PXJ58" s="18"/>
      <c r="PXK58" s="18"/>
      <c r="PXL58" s="18"/>
      <c r="PXM58" s="18"/>
      <c r="PXN58" s="18"/>
      <c r="PXO58" s="18"/>
      <c r="PXP58" s="18"/>
      <c r="PXQ58" s="18"/>
      <c r="PXR58" s="18"/>
      <c r="PXS58" s="18"/>
      <c r="PXT58" s="18"/>
      <c r="PXU58" s="18"/>
      <c r="PXV58" s="18"/>
      <c r="PXW58" s="18"/>
      <c r="PXX58" s="18"/>
      <c r="PXY58" s="18"/>
      <c r="PXZ58" s="18"/>
      <c r="PYA58" s="18"/>
      <c r="PYB58" s="18"/>
      <c r="PYC58" s="18"/>
      <c r="PYD58" s="18"/>
      <c r="PYE58" s="18"/>
      <c r="PYF58" s="18"/>
      <c r="PYG58" s="18"/>
      <c r="PYH58" s="18"/>
      <c r="PYI58" s="18"/>
      <c r="PYJ58" s="18"/>
      <c r="PYK58" s="18"/>
      <c r="PYL58" s="18"/>
      <c r="PYM58" s="18"/>
      <c r="PYN58" s="18"/>
      <c r="PYO58" s="18"/>
      <c r="PYP58" s="18"/>
      <c r="PYQ58" s="18"/>
      <c r="PYR58" s="18"/>
      <c r="PYS58" s="18"/>
      <c r="PYT58" s="18"/>
      <c r="PYU58" s="18"/>
      <c r="PYV58" s="18"/>
      <c r="PYW58" s="18"/>
      <c r="PYX58" s="18"/>
      <c r="PYY58" s="18"/>
      <c r="PYZ58" s="18"/>
      <c r="PZA58" s="18"/>
      <c r="PZB58" s="18"/>
      <c r="PZC58" s="18"/>
      <c r="PZD58" s="18"/>
      <c r="PZE58" s="18"/>
      <c r="PZF58" s="18"/>
      <c r="PZG58" s="18"/>
      <c r="PZH58" s="18"/>
      <c r="PZI58" s="18"/>
      <c r="PZJ58" s="18"/>
      <c r="PZK58" s="18"/>
      <c r="PZL58" s="18"/>
      <c r="PZM58" s="18"/>
      <c r="PZN58" s="18"/>
      <c r="PZO58" s="18"/>
      <c r="PZP58" s="18"/>
      <c r="PZQ58" s="18"/>
      <c r="PZR58" s="18"/>
      <c r="PZS58" s="18"/>
      <c r="PZT58" s="18"/>
      <c r="PZU58" s="18"/>
      <c r="PZV58" s="18"/>
      <c r="PZW58" s="18"/>
      <c r="PZX58" s="18"/>
      <c r="PZY58" s="18"/>
      <c r="PZZ58" s="18"/>
      <c r="QAA58" s="18"/>
      <c r="QAB58" s="18"/>
      <c r="QAC58" s="18"/>
      <c r="QAD58" s="18"/>
      <c r="QAE58" s="18"/>
      <c r="QAF58" s="18"/>
      <c r="QAG58" s="18"/>
      <c r="QAH58" s="18"/>
      <c r="QAI58" s="18"/>
      <c r="QAJ58" s="18"/>
      <c r="QAK58" s="18"/>
      <c r="QAL58" s="18"/>
      <c r="QAM58" s="18"/>
      <c r="QAN58" s="18"/>
      <c r="QAO58" s="18"/>
      <c r="QAP58" s="18"/>
      <c r="QAQ58" s="18"/>
      <c r="QAR58" s="18"/>
      <c r="QAS58" s="18"/>
      <c r="QAT58" s="18"/>
      <c r="QAU58" s="18"/>
      <c r="QAV58" s="18"/>
      <c r="QAW58" s="18"/>
      <c r="QAX58" s="18"/>
      <c r="QAY58" s="18"/>
      <c r="QAZ58" s="18"/>
      <c r="QBA58" s="18"/>
      <c r="QBB58" s="18"/>
      <c r="QBC58" s="18"/>
      <c r="QBD58" s="18"/>
      <c r="QBE58" s="18"/>
      <c r="QBF58" s="18"/>
      <c r="QBG58" s="18"/>
      <c r="QBH58" s="18"/>
      <c r="QBI58" s="18"/>
      <c r="QBJ58" s="18"/>
      <c r="QBK58" s="18"/>
      <c r="QBL58" s="18"/>
      <c r="QBM58" s="18"/>
      <c r="QBN58" s="18"/>
      <c r="QBO58" s="18"/>
      <c r="QBP58" s="18"/>
      <c r="QBQ58" s="18"/>
      <c r="QBR58" s="18"/>
      <c r="QBS58" s="18"/>
      <c r="QBT58" s="18"/>
      <c r="QBU58" s="18"/>
      <c r="QBV58" s="18"/>
      <c r="QBW58" s="18"/>
      <c r="QBX58" s="18"/>
      <c r="QBY58" s="18"/>
      <c r="QBZ58" s="18"/>
      <c r="QCA58" s="18"/>
      <c r="QCB58" s="18"/>
      <c r="QCC58" s="18"/>
      <c r="QCD58" s="18"/>
      <c r="QCE58" s="18"/>
      <c r="QCF58" s="18"/>
      <c r="QCG58" s="18"/>
      <c r="QCH58" s="18"/>
      <c r="QCI58" s="18"/>
      <c r="QCJ58" s="18"/>
      <c r="QCK58" s="18"/>
      <c r="QCL58" s="18"/>
      <c r="QCM58" s="18"/>
      <c r="QCN58" s="18"/>
      <c r="QCO58" s="18"/>
      <c r="QCP58" s="18"/>
      <c r="QCQ58" s="18"/>
      <c r="QCR58" s="18"/>
      <c r="QCS58" s="18"/>
      <c r="QCT58" s="18"/>
      <c r="QCU58" s="18"/>
      <c r="QCV58" s="18"/>
      <c r="QCW58" s="18"/>
      <c r="QCX58" s="18"/>
      <c r="QCY58" s="18"/>
      <c r="QCZ58" s="18"/>
      <c r="QDA58" s="18"/>
      <c r="QDB58" s="18"/>
      <c r="QDC58" s="18"/>
      <c r="QDD58" s="18"/>
      <c r="QDE58" s="18"/>
      <c r="QDF58" s="18"/>
      <c r="QDG58" s="18"/>
      <c r="QDH58" s="18"/>
      <c r="QDI58" s="18"/>
      <c r="QDJ58" s="18"/>
      <c r="QDK58" s="18"/>
      <c r="QDL58" s="18"/>
      <c r="QDM58" s="18"/>
      <c r="QDN58" s="18"/>
      <c r="QDO58" s="18"/>
      <c r="QDP58" s="18"/>
      <c r="QDQ58" s="18"/>
      <c r="QDR58" s="18"/>
      <c r="QDS58" s="18"/>
      <c r="QDT58" s="18"/>
      <c r="QDU58" s="18"/>
      <c r="QDV58" s="18"/>
      <c r="QDW58" s="18"/>
      <c r="QDX58" s="18"/>
      <c r="QDY58" s="18"/>
      <c r="QDZ58" s="18"/>
      <c r="QEA58" s="18"/>
      <c r="QEB58" s="18"/>
      <c r="QEC58" s="18"/>
      <c r="QED58" s="18"/>
      <c r="QEE58" s="18"/>
      <c r="QEF58" s="18"/>
      <c r="QEG58" s="18"/>
      <c r="QEH58" s="18"/>
      <c r="QEI58" s="18"/>
      <c r="QEJ58" s="18"/>
      <c r="QEK58" s="18"/>
      <c r="QEL58" s="18"/>
      <c r="QEM58" s="18"/>
      <c r="QEN58" s="18"/>
      <c r="QEO58" s="18"/>
      <c r="QEP58" s="18"/>
      <c r="QEQ58" s="18"/>
      <c r="QER58" s="18"/>
      <c r="QES58" s="18"/>
      <c r="QET58" s="18"/>
      <c r="QEU58" s="18"/>
      <c r="QEV58" s="18"/>
      <c r="QEW58" s="18"/>
      <c r="QEX58" s="18"/>
      <c r="QEY58" s="18"/>
      <c r="QEZ58" s="18"/>
      <c r="QFA58" s="18"/>
      <c r="QFB58" s="18"/>
      <c r="QFC58" s="18"/>
      <c r="QFD58" s="18"/>
      <c r="QFE58" s="18"/>
      <c r="QFF58" s="18"/>
      <c r="QFG58" s="18"/>
      <c r="QFH58" s="18"/>
      <c r="QFI58" s="18"/>
      <c r="QFJ58" s="18"/>
      <c r="QFK58" s="18"/>
      <c r="QFL58" s="18"/>
      <c r="QFM58" s="18"/>
      <c r="QFN58" s="18"/>
      <c r="QFO58" s="18"/>
      <c r="QFP58" s="18"/>
      <c r="QFQ58" s="18"/>
      <c r="QFR58" s="18"/>
      <c r="QFS58" s="18"/>
      <c r="QFT58" s="18"/>
      <c r="QFU58" s="18"/>
      <c r="QFV58" s="18"/>
      <c r="QFW58" s="18"/>
      <c r="QFX58" s="18"/>
      <c r="QFY58" s="18"/>
      <c r="QFZ58" s="18"/>
      <c r="QGA58" s="18"/>
      <c r="QGB58" s="18"/>
      <c r="QGC58" s="18"/>
      <c r="QGD58" s="18"/>
      <c r="QGE58" s="18"/>
      <c r="QGF58" s="18"/>
      <c r="QGG58" s="18"/>
      <c r="QGH58" s="18"/>
      <c r="QGI58" s="18"/>
      <c r="QGJ58" s="18"/>
      <c r="QGK58" s="18"/>
      <c r="QGL58" s="18"/>
      <c r="QGM58" s="18"/>
      <c r="QGN58" s="18"/>
      <c r="QGO58" s="18"/>
      <c r="QGP58" s="18"/>
      <c r="QGQ58" s="18"/>
      <c r="QGR58" s="18"/>
      <c r="QGS58" s="18"/>
      <c r="QGT58" s="18"/>
      <c r="QGU58" s="18"/>
      <c r="QGV58" s="18"/>
      <c r="QGW58" s="18"/>
      <c r="QGX58" s="18"/>
      <c r="QGY58" s="18"/>
      <c r="QGZ58" s="18"/>
      <c r="QHA58" s="18"/>
      <c r="QHB58" s="18"/>
      <c r="QHC58" s="18"/>
      <c r="QHD58" s="18"/>
      <c r="QHE58" s="18"/>
      <c r="QHF58" s="18"/>
      <c r="QHG58" s="18"/>
      <c r="QHH58" s="18"/>
      <c r="QHI58" s="18"/>
      <c r="QHJ58" s="18"/>
      <c r="QHK58" s="18"/>
      <c r="QHL58" s="18"/>
      <c r="QHM58" s="18"/>
      <c r="QHN58" s="18"/>
      <c r="QHO58" s="18"/>
      <c r="QHP58" s="18"/>
      <c r="QHQ58" s="18"/>
      <c r="QHR58" s="18"/>
      <c r="QHS58" s="18"/>
      <c r="QHT58" s="18"/>
      <c r="QHU58" s="18"/>
      <c r="QHV58" s="18"/>
      <c r="QHW58" s="18"/>
      <c r="QHX58" s="18"/>
      <c r="QHY58" s="18"/>
      <c r="QHZ58" s="18"/>
      <c r="QIA58" s="18"/>
      <c r="QIB58" s="18"/>
      <c r="QIC58" s="18"/>
      <c r="QID58" s="18"/>
      <c r="QIE58" s="18"/>
      <c r="QIF58" s="18"/>
      <c r="QIG58" s="18"/>
      <c r="QIH58" s="18"/>
      <c r="QII58" s="18"/>
      <c r="QIJ58" s="18"/>
      <c r="QIK58" s="18"/>
      <c r="QIL58" s="18"/>
      <c r="QIM58" s="18"/>
      <c r="QIN58" s="18"/>
      <c r="QIO58" s="18"/>
      <c r="QIP58" s="18"/>
      <c r="QIQ58" s="18"/>
      <c r="QIR58" s="18"/>
      <c r="QIS58" s="18"/>
      <c r="QIT58" s="18"/>
      <c r="QIU58" s="18"/>
      <c r="QIV58" s="18"/>
      <c r="QIW58" s="18"/>
      <c r="QIX58" s="18"/>
      <c r="QIY58" s="18"/>
      <c r="QIZ58" s="18"/>
      <c r="QJA58" s="18"/>
      <c r="QJB58" s="18"/>
      <c r="QJC58" s="18"/>
      <c r="QJD58" s="18"/>
      <c r="QJE58" s="18"/>
      <c r="QJF58" s="18"/>
      <c r="QJG58" s="18"/>
      <c r="QJH58" s="18"/>
      <c r="QJI58" s="18"/>
      <c r="QJJ58" s="18"/>
      <c r="QJK58" s="18"/>
      <c r="QJL58" s="18"/>
      <c r="QJM58" s="18"/>
      <c r="QJN58" s="18"/>
      <c r="QJO58" s="18"/>
      <c r="QJP58" s="18"/>
      <c r="QJQ58" s="18"/>
      <c r="QJR58" s="18"/>
      <c r="QJS58" s="18"/>
      <c r="QJT58" s="18"/>
      <c r="QJU58" s="18"/>
      <c r="QJV58" s="18"/>
      <c r="QJW58" s="18"/>
      <c r="QJX58" s="18"/>
      <c r="QJY58" s="18"/>
      <c r="QJZ58" s="18"/>
      <c r="QKA58" s="18"/>
      <c r="QKB58" s="18"/>
      <c r="QKC58" s="18"/>
      <c r="QKD58" s="18"/>
      <c r="QKE58" s="18"/>
      <c r="QKF58" s="18"/>
      <c r="QKG58" s="18"/>
      <c r="QKH58" s="18"/>
      <c r="QKI58" s="18"/>
      <c r="QKJ58" s="18"/>
      <c r="QKK58" s="18"/>
      <c r="QKL58" s="18"/>
      <c r="QKM58" s="18"/>
      <c r="QKN58" s="18"/>
      <c r="QKO58" s="18"/>
      <c r="QKP58" s="18"/>
      <c r="QKQ58" s="18"/>
      <c r="QKR58" s="18"/>
      <c r="QKS58" s="18"/>
      <c r="QKT58" s="18"/>
      <c r="QKU58" s="18"/>
      <c r="QKV58" s="18"/>
      <c r="QKW58" s="18"/>
      <c r="QKX58" s="18"/>
      <c r="QKY58" s="18"/>
      <c r="QKZ58" s="18"/>
      <c r="QLA58" s="18"/>
      <c r="QLB58" s="18"/>
      <c r="QLC58" s="18"/>
      <c r="QLD58" s="18"/>
      <c r="QLE58" s="18"/>
      <c r="QLF58" s="18"/>
      <c r="QLG58" s="18"/>
      <c r="QLH58" s="18"/>
      <c r="QLI58" s="18"/>
      <c r="QLJ58" s="18"/>
      <c r="QLK58" s="18"/>
      <c r="QLL58" s="18"/>
      <c r="QLM58" s="18"/>
      <c r="QLN58" s="18"/>
      <c r="QLO58" s="18"/>
      <c r="QLP58" s="18"/>
      <c r="QLQ58" s="18"/>
      <c r="QLR58" s="18"/>
      <c r="QLS58" s="18"/>
      <c r="QLT58" s="18"/>
      <c r="QLU58" s="18"/>
      <c r="QLV58" s="18"/>
      <c r="QLW58" s="18"/>
      <c r="QLX58" s="18"/>
      <c r="QLY58" s="18"/>
      <c r="QLZ58" s="18"/>
      <c r="QMA58" s="18"/>
      <c r="QMB58" s="18"/>
      <c r="QMC58" s="18"/>
      <c r="QMD58" s="18"/>
      <c r="QME58" s="18"/>
      <c r="QMF58" s="18"/>
      <c r="QMG58" s="18"/>
      <c r="QMH58" s="18"/>
      <c r="QMI58" s="18"/>
      <c r="QMJ58" s="18"/>
      <c r="QMK58" s="18"/>
      <c r="QML58" s="18"/>
      <c r="QMM58" s="18"/>
      <c r="QMN58" s="18"/>
      <c r="QMO58" s="18"/>
      <c r="QMP58" s="18"/>
      <c r="QMQ58" s="18"/>
      <c r="QMR58" s="18"/>
      <c r="QMS58" s="18"/>
      <c r="QMT58" s="18"/>
      <c r="QMU58" s="18"/>
      <c r="QMV58" s="18"/>
      <c r="QMW58" s="18"/>
      <c r="QMX58" s="18"/>
      <c r="QMY58" s="18"/>
      <c r="QMZ58" s="18"/>
      <c r="QNA58" s="18"/>
      <c r="QNB58" s="18"/>
      <c r="QNC58" s="18"/>
      <c r="QND58" s="18"/>
      <c r="QNE58" s="18"/>
      <c r="QNF58" s="18"/>
      <c r="QNG58" s="18"/>
      <c r="QNH58" s="18"/>
      <c r="QNI58" s="18"/>
      <c r="QNJ58" s="18"/>
      <c r="QNK58" s="18"/>
      <c r="QNL58" s="18"/>
      <c r="QNM58" s="18"/>
      <c r="QNN58" s="18"/>
      <c r="QNO58" s="18"/>
      <c r="QNP58" s="18"/>
      <c r="QNQ58" s="18"/>
      <c r="QNR58" s="18"/>
      <c r="QNS58" s="18"/>
      <c r="QNT58" s="18"/>
      <c r="QNU58" s="18"/>
      <c r="QNV58" s="18"/>
      <c r="QNW58" s="18"/>
      <c r="QNX58" s="18"/>
      <c r="QNY58" s="18"/>
      <c r="QNZ58" s="18"/>
      <c r="QOA58" s="18"/>
      <c r="QOB58" s="18"/>
      <c r="QOC58" s="18"/>
      <c r="QOD58" s="18"/>
      <c r="QOE58" s="18"/>
      <c r="QOF58" s="18"/>
      <c r="QOG58" s="18"/>
      <c r="QOH58" s="18"/>
      <c r="QOI58" s="18"/>
      <c r="QOJ58" s="18"/>
      <c r="QOK58" s="18"/>
      <c r="QOL58" s="18"/>
      <c r="QOM58" s="18"/>
      <c r="QON58" s="18"/>
      <c r="QOO58" s="18"/>
      <c r="QOP58" s="18"/>
      <c r="QOQ58" s="18"/>
      <c r="QOR58" s="18"/>
      <c r="QOS58" s="18"/>
      <c r="QOT58" s="18"/>
      <c r="QOU58" s="18"/>
      <c r="QOV58" s="18"/>
      <c r="QOW58" s="18"/>
      <c r="QOX58" s="18"/>
      <c r="QOY58" s="18"/>
      <c r="QOZ58" s="18"/>
      <c r="QPA58" s="18"/>
      <c r="QPB58" s="18"/>
      <c r="QPC58" s="18"/>
      <c r="QPD58" s="18"/>
      <c r="QPE58" s="18"/>
      <c r="QPF58" s="18"/>
      <c r="QPG58" s="18"/>
      <c r="QPH58" s="18"/>
      <c r="QPI58" s="18"/>
      <c r="QPJ58" s="18"/>
      <c r="QPK58" s="18"/>
      <c r="QPL58" s="18"/>
      <c r="QPM58" s="18"/>
      <c r="QPN58" s="18"/>
      <c r="QPO58" s="18"/>
      <c r="QPP58" s="18"/>
      <c r="QPQ58" s="18"/>
      <c r="QPR58" s="18"/>
      <c r="QPS58" s="18"/>
      <c r="QPT58" s="18"/>
      <c r="QPU58" s="18"/>
      <c r="QPV58" s="18"/>
      <c r="QPW58" s="18"/>
      <c r="QPX58" s="18"/>
      <c r="QPY58" s="18"/>
      <c r="QPZ58" s="18"/>
      <c r="QQA58" s="18"/>
      <c r="QQB58" s="18"/>
      <c r="QQC58" s="18"/>
      <c r="QQD58" s="18"/>
      <c r="QQE58" s="18"/>
      <c r="QQF58" s="18"/>
      <c r="QQG58" s="18"/>
      <c r="QQH58" s="18"/>
      <c r="QQI58" s="18"/>
      <c r="QQJ58" s="18"/>
      <c r="QQK58" s="18"/>
      <c r="QQL58" s="18"/>
      <c r="QQM58" s="18"/>
      <c r="QQN58" s="18"/>
      <c r="QQO58" s="18"/>
      <c r="QQP58" s="18"/>
      <c r="QQQ58" s="18"/>
      <c r="QQR58" s="18"/>
      <c r="QQS58" s="18"/>
      <c r="QQT58" s="18"/>
      <c r="QQU58" s="18"/>
      <c r="QQV58" s="18"/>
      <c r="QQW58" s="18"/>
      <c r="QQX58" s="18"/>
      <c r="QQY58" s="18"/>
      <c r="QQZ58" s="18"/>
      <c r="QRA58" s="18"/>
      <c r="QRB58" s="18"/>
      <c r="QRC58" s="18"/>
      <c r="QRD58" s="18"/>
      <c r="QRE58" s="18"/>
      <c r="QRF58" s="18"/>
      <c r="QRG58" s="18"/>
      <c r="QRH58" s="18"/>
      <c r="QRI58" s="18"/>
      <c r="QRJ58" s="18"/>
      <c r="QRK58" s="18"/>
      <c r="QRL58" s="18"/>
      <c r="QRM58" s="18"/>
      <c r="QRN58" s="18"/>
      <c r="QRO58" s="18"/>
      <c r="QRP58" s="18"/>
      <c r="QRQ58" s="18"/>
      <c r="QRR58" s="18"/>
      <c r="QRS58" s="18"/>
      <c r="QRT58" s="18"/>
      <c r="QRU58" s="18"/>
      <c r="QRV58" s="18"/>
      <c r="QRW58" s="18"/>
      <c r="QRX58" s="18"/>
      <c r="QRY58" s="18"/>
      <c r="QRZ58" s="18"/>
      <c r="QSA58" s="18"/>
      <c r="QSB58" s="18"/>
      <c r="QSC58" s="18"/>
      <c r="QSD58" s="18"/>
      <c r="QSE58" s="18"/>
      <c r="QSF58" s="18"/>
      <c r="QSG58" s="18"/>
      <c r="QSH58" s="18"/>
      <c r="QSI58" s="18"/>
      <c r="QSJ58" s="18"/>
      <c r="QSK58" s="18"/>
      <c r="QSL58" s="18"/>
      <c r="QSM58" s="18"/>
      <c r="QSN58" s="18"/>
      <c r="QSO58" s="18"/>
      <c r="QSP58" s="18"/>
      <c r="QSQ58" s="18"/>
      <c r="QSR58" s="18"/>
      <c r="QSS58" s="18"/>
      <c r="QST58" s="18"/>
      <c r="QSU58" s="18"/>
      <c r="QSV58" s="18"/>
      <c r="QSW58" s="18"/>
      <c r="QSX58" s="18"/>
      <c r="QSY58" s="18"/>
      <c r="QSZ58" s="18"/>
      <c r="QTA58" s="18"/>
      <c r="QTB58" s="18"/>
      <c r="QTC58" s="18"/>
      <c r="QTD58" s="18"/>
      <c r="QTE58" s="18"/>
      <c r="QTF58" s="18"/>
      <c r="QTG58" s="18"/>
      <c r="QTH58" s="18"/>
      <c r="QTI58" s="18"/>
      <c r="QTJ58" s="18"/>
      <c r="QTK58" s="18"/>
      <c r="QTL58" s="18"/>
      <c r="QTM58" s="18"/>
      <c r="QTN58" s="18"/>
      <c r="QTO58" s="18"/>
      <c r="QTP58" s="18"/>
      <c r="QTQ58" s="18"/>
      <c r="QTR58" s="18"/>
      <c r="QTS58" s="18"/>
      <c r="QTT58" s="18"/>
      <c r="QTU58" s="18"/>
      <c r="QTV58" s="18"/>
      <c r="QTW58" s="18"/>
      <c r="QTX58" s="18"/>
      <c r="QTY58" s="18"/>
      <c r="QTZ58" s="18"/>
      <c r="QUA58" s="18"/>
      <c r="QUB58" s="18"/>
      <c r="QUC58" s="18"/>
      <c r="QUD58" s="18"/>
      <c r="QUE58" s="18"/>
      <c r="QUF58" s="18"/>
      <c r="QUG58" s="18"/>
      <c r="QUH58" s="18"/>
      <c r="QUI58" s="18"/>
      <c r="QUJ58" s="18"/>
      <c r="QUK58" s="18"/>
      <c r="QUL58" s="18"/>
      <c r="QUM58" s="18"/>
      <c r="QUN58" s="18"/>
      <c r="QUO58" s="18"/>
      <c r="QUP58" s="18"/>
      <c r="QUQ58" s="18"/>
      <c r="QUR58" s="18"/>
      <c r="QUS58" s="18"/>
      <c r="QUT58" s="18"/>
      <c r="QUU58" s="18"/>
      <c r="QUV58" s="18"/>
      <c r="QUW58" s="18"/>
      <c r="QUX58" s="18"/>
      <c r="QUY58" s="18"/>
      <c r="QUZ58" s="18"/>
      <c r="QVA58" s="18"/>
      <c r="QVB58" s="18"/>
      <c r="QVC58" s="18"/>
      <c r="QVD58" s="18"/>
      <c r="QVE58" s="18"/>
      <c r="QVF58" s="18"/>
      <c r="QVG58" s="18"/>
      <c r="QVH58" s="18"/>
      <c r="QVI58" s="18"/>
      <c r="QVJ58" s="18"/>
      <c r="QVK58" s="18"/>
      <c r="QVL58" s="18"/>
      <c r="QVM58" s="18"/>
      <c r="QVN58" s="18"/>
      <c r="QVO58" s="18"/>
      <c r="QVP58" s="18"/>
      <c r="QVQ58" s="18"/>
      <c r="QVR58" s="18"/>
      <c r="QVS58" s="18"/>
      <c r="QVT58" s="18"/>
      <c r="QVU58" s="18"/>
      <c r="QVV58" s="18"/>
      <c r="QVW58" s="18"/>
      <c r="QVX58" s="18"/>
      <c r="QVY58" s="18"/>
      <c r="QVZ58" s="18"/>
      <c r="QWA58" s="18"/>
      <c r="QWB58" s="18"/>
      <c r="QWC58" s="18"/>
      <c r="QWD58" s="18"/>
      <c r="QWE58" s="18"/>
      <c r="QWF58" s="18"/>
      <c r="QWG58" s="18"/>
      <c r="QWH58" s="18"/>
      <c r="QWI58" s="18"/>
      <c r="QWJ58" s="18"/>
      <c r="QWK58" s="18"/>
      <c r="QWL58" s="18"/>
      <c r="QWM58" s="18"/>
      <c r="QWN58" s="18"/>
      <c r="QWO58" s="18"/>
      <c r="QWP58" s="18"/>
      <c r="QWQ58" s="18"/>
      <c r="QWR58" s="18"/>
      <c r="QWS58" s="18"/>
      <c r="QWT58" s="18"/>
      <c r="QWU58" s="18"/>
      <c r="QWV58" s="18"/>
      <c r="QWW58" s="18"/>
      <c r="QWX58" s="18"/>
      <c r="QWY58" s="18"/>
      <c r="QWZ58" s="18"/>
      <c r="QXA58" s="18"/>
      <c r="QXB58" s="18"/>
      <c r="QXC58" s="18"/>
      <c r="QXD58" s="18"/>
      <c r="QXE58" s="18"/>
      <c r="QXF58" s="18"/>
      <c r="QXG58" s="18"/>
      <c r="QXH58" s="18"/>
      <c r="QXI58" s="18"/>
      <c r="QXJ58" s="18"/>
      <c r="QXK58" s="18"/>
      <c r="QXL58" s="18"/>
      <c r="QXM58" s="18"/>
      <c r="QXN58" s="18"/>
      <c r="QXO58" s="18"/>
      <c r="QXP58" s="18"/>
      <c r="QXQ58" s="18"/>
      <c r="QXR58" s="18"/>
      <c r="QXS58" s="18"/>
      <c r="QXT58" s="18"/>
      <c r="QXU58" s="18"/>
      <c r="QXV58" s="18"/>
      <c r="QXW58" s="18"/>
      <c r="QXX58" s="18"/>
      <c r="QXY58" s="18"/>
      <c r="QXZ58" s="18"/>
      <c r="QYA58" s="18"/>
      <c r="QYB58" s="18"/>
      <c r="QYC58" s="18"/>
      <c r="QYD58" s="18"/>
      <c r="QYE58" s="18"/>
      <c r="QYF58" s="18"/>
      <c r="QYG58" s="18"/>
      <c r="QYH58" s="18"/>
      <c r="QYI58" s="18"/>
      <c r="QYJ58" s="18"/>
      <c r="QYK58" s="18"/>
      <c r="QYL58" s="18"/>
      <c r="QYM58" s="18"/>
      <c r="QYN58" s="18"/>
      <c r="QYO58" s="18"/>
      <c r="QYP58" s="18"/>
      <c r="QYQ58" s="18"/>
      <c r="QYR58" s="18"/>
      <c r="QYS58" s="18"/>
      <c r="QYT58" s="18"/>
      <c r="QYU58" s="18"/>
      <c r="QYV58" s="18"/>
      <c r="QYW58" s="18"/>
      <c r="QYX58" s="18"/>
      <c r="QYY58" s="18"/>
      <c r="QYZ58" s="18"/>
      <c r="QZA58" s="18"/>
      <c r="QZB58" s="18"/>
      <c r="QZC58" s="18"/>
      <c r="QZD58" s="18"/>
      <c r="QZE58" s="18"/>
      <c r="QZF58" s="18"/>
      <c r="QZG58" s="18"/>
      <c r="QZH58" s="18"/>
      <c r="QZI58" s="18"/>
      <c r="QZJ58" s="18"/>
      <c r="QZK58" s="18"/>
      <c r="QZL58" s="18"/>
      <c r="QZM58" s="18"/>
      <c r="QZN58" s="18"/>
      <c r="QZO58" s="18"/>
      <c r="QZP58" s="18"/>
      <c r="QZQ58" s="18"/>
      <c r="QZR58" s="18"/>
      <c r="QZS58" s="18"/>
      <c r="QZT58" s="18"/>
      <c r="QZU58" s="18"/>
      <c r="QZV58" s="18"/>
      <c r="QZW58" s="18"/>
      <c r="QZX58" s="18"/>
      <c r="QZY58" s="18"/>
      <c r="QZZ58" s="18"/>
      <c r="RAA58" s="18"/>
      <c r="RAB58" s="18"/>
      <c r="RAC58" s="18"/>
      <c r="RAD58" s="18"/>
      <c r="RAE58" s="18"/>
      <c r="RAF58" s="18"/>
      <c r="RAG58" s="18"/>
      <c r="RAH58" s="18"/>
      <c r="RAI58" s="18"/>
      <c r="RAJ58" s="18"/>
      <c r="RAK58" s="18"/>
      <c r="RAL58" s="18"/>
      <c r="RAM58" s="18"/>
      <c r="RAN58" s="18"/>
      <c r="RAO58" s="18"/>
      <c r="RAP58" s="18"/>
      <c r="RAQ58" s="18"/>
      <c r="RAR58" s="18"/>
      <c r="RAS58" s="18"/>
      <c r="RAT58" s="18"/>
      <c r="RAU58" s="18"/>
      <c r="RAV58" s="18"/>
      <c r="RAW58" s="18"/>
      <c r="RAX58" s="18"/>
      <c r="RAY58" s="18"/>
      <c r="RAZ58" s="18"/>
      <c r="RBA58" s="18"/>
      <c r="RBB58" s="18"/>
      <c r="RBC58" s="18"/>
      <c r="RBD58" s="18"/>
      <c r="RBE58" s="18"/>
      <c r="RBF58" s="18"/>
      <c r="RBG58" s="18"/>
      <c r="RBH58" s="18"/>
      <c r="RBI58" s="18"/>
      <c r="RBJ58" s="18"/>
      <c r="RBK58" s="18"/>
      <c r="RBL58" s="18"/>
      <c r="RBM58" s="18"/>
      <c r="RBN58" s="18"/>
      <c r="RBO58" s="18"/>
      <c r="RBP58" s="18"/>
      <c r="RBQ58" s="18"/>
      <c r="RBR58" s="18"/>
      <c r="RBS58" s="18"/>
      <c r="RBT58" s="18"/>
      <c r="RBU58" s="18"/>
      <c r="RBV58" s="18"/>
      <c r="RBW58" s="18"/>
      <c r="RBX58" s="18"/>
      <c r="RBY58" s="18"/>
      <c r="RBZ58" s="18"/>
      <c r="RCA58" s="18"/>
      <c r="RCB58" s="18"/>
      <c r="RCC58" s="18"/>
      <c r="RCD58" s="18"/>
      <c r="RCE58" s="18"/>
      <c r="RCF58" s="18"/>
      <c r="RCG58" s="18"/>
      <c r="RCH58" s="18"/>
      <c r="RCI58" s="18"/>
      <c r="RCJ58" s="18"/>
      <c r="RCK58" s="18"/>
      <c r="RCL58" s="18"/>
      <c r="RCM58" s="18"/>
      <c r="RCN58" s="18"/>
      <c r="RCO58" s="18"/>
      <c r="RCP58" s="18"/>
      <c r="RCQ58" s="18"/>
      <c r="RCR58" s="18"/>
      <c r="RCS58" s="18"/>
      <c r="RCT58" s="18"/>
      <c r="RCU58" s="18"/>
      <c r="RCV58" s="18"/>
      <c r="RCW58" s="18"/>
      <c r="RCX58" s="18"/>
      <c r="RCY58" s="18"/>
      <c r="RCZ58" s="18"/>
      <c r="RDA58" s="18"/>
      <c r="RDB58" s="18"/>
      <c r="RDC58" s="18"/>
      <c r="RDD58" s="18"/>
      <c r="RDE58" s="18"/>
      <c r="RDF58" s="18"/>
      <c r="RDG58" s="18"/>
      <c r="RDH58" s="18"/>
      <c r="RDI58" s="18"/>
      <c r="RDJ58" s="18"/>
      <c r="RDK58" s="18"/>
      <c r="RDL58" s="18"/>
      <c r="RDM58" s="18"/>
      <c r="RDN58" s="18"/>
      <c r="RDO58" s="18"/>
      <c r="RDP58" s="18"/>
      <c r="RDQ58" s="18"/>
      <c r="RDR58" s="18"/>
      <c r="RDS58" s="18"/>
      <c r="RDT58" s="18"/>
      <c r="RDU58" s="18"/>
      <c r="RDV58" s="18"/>
      <c r="RDW58" s="18"/>
      <c r="RDX58" s="18"/>
      <c r="RDY58" s="18"/>
      <c r="RDZ58" s="18"/>
      <c r="REA58" s="18"/>
      <c r="REB58" s="18"/>
      <c r="REC58" s="18"/>
      <c r="RED58" s="18"/>
      <c r="REE58" s="18"/>
      <c r="REF58" s="18"/>
      <c r="REG58" s="18"/>
      <c r="REH58" s="18"/>
      <c r="REI58" s="18"/>
      <c r="REJ58" s="18"/>
      <c r="REK58" s="18"/>
      <c r="REL58" s="18"/>
      <c r="REM58" s="18"/>
      <c r="REN58" s="18"/>
      <c r="REO58" s="18"/>
      <c r="REP58" s="18"/>
      <c r="REQ58" s="18"/>
      <c r="RER58" s="18"/>
      <c r="RES58" s="18"/>
      <c r="RET58" s="18"/>
      <c r="REU58" s="18"/>
      <c r="REV58" s="18"/>
      <c r="REW58" s="18"/>
      <c r="REX58" s="18"/>
      <c r="REY58" s="18"/>
      <c r="REZ58" s="18"/>
      <c r="RFA58" s="18"/>
      <c r="RFB58" s="18"/>
      <c r="RFC58" s="18"/>
      <c r="RFD58" s="18"/>
      <c r="RFE58" s="18"/>
      <c r="RFF58" s="18"/>
      <c r="RFG58" s="18"/>
      <c r="RFH58" s="18"/>
      <c r="RFI58" s="18"/>
      <c r="RFJ58" s="18"/>
      <c r="RFK58" s="18"/>
      <c r="RFL58" s="18"/>
      <c r="RFM58" s="18"/>
      <c r="RFN58" s="18"/>
      <c r="RFO58" s="18"/>
      <c r="RFP58" s="18"/>
      <c r="RFQ58" s="18"/>
      <c r="RFR58" s="18"/>
      <c r="RFS58" s="18"/>
      <c r="RFT58" s="18"/>
      <c r="RFU58" s="18"/>
      <c r="RFV58" s="18"/>
      <c r="RFW58" s="18"/>
      <c r="RFX58" s="18"/>
      <c r="RFY58" s="18"/>
      <c r="RFZ58" s="18"/>
      <c r="RGA58" s="18"/>
      <c r="RGB58" s="18"/>
      <c r="RGC58" s="18"/>
      <c r="RGD58" s="18"/>
      <c r="RGE58" s="18"/>
      <c r="RGF58" s="18"/>
      <c r="RGG58" s="18"/>
      <c r="RGH58" s="18"/>
      <c r="RGI58" s="18"/>
      <c r="RGJ58" s="18"/>
      <c r="RGK58" s="18"/>
      <c r="RGL58" s="18"/>
      <c r="RGM58" s="18"/>
      <c r="RGN58" s="18"/>
      <c r="RGO58" s="18"/>
      <c r="RGP58" s="18"/>
      <c r="RGQ58" s="18"/>
      <c r="RGR58" s="18"/>
      <c r="RGS58" s="18"/>
      <c r="RGT58" s="18"/>
      <c r="RGU58" s="18"/>
      <c r="RGV58" s="18"/>
      <c r="RGW58" s="18"/>
      <c r="RGX58" s="18"/>
      <c r="RGY58" s="18"/>
      <c r="RGZ58" s="18"/>
      <c r="RHA58" s="18"/>
      <c r="RHB58" s="18"/>
      <c r="RHC58" s="18"/>
      <c r="RHD58" s="18"/>
      <c r="RHE58" s="18"/>
      <c r="RHF58" s="18"/>
      <c r="RHG58" s="18"/>
      <c r="RHH58" s="18"/>
      <c r="RHI58" s="18"/>
      <c r="RHJ58" s="18"/>
      <c r="RHK58" s="18"/>
      <c r="RHL58" s="18"/>
      <c r="RHM58" s="18"/>
      <c r="RHN58" s="18"/>
      <c r="RHO58" s="18"/>
      <c r="RHP58" s="18"/>
      <c r="RHQ58" s="18"/>
      <c r="RHR58" s="18"/>
      <c r="RHS58" s="18"/>
      <c r="RHT58" s="18"/>
      <c r="RHU58" s="18"/>
      <c r="RHV58" s="18"/>
      <c r="RHW58" s="18"/>
      <c r="RHX58" s="18"/>
      <c r="RHY58" s="18"/>
      <c r="RHZ58" s="18"/>
      <c r="RIA58" s="18"/>
      <c r="RIB58" s="18"/>
      <c r="RIC58" s="18"/>
      <c r="RID58" s="18"/>
      <c r="RIE58" s="18"/>
      <c r="RIF58" s="18"/>
      <c r="RIG58" s="18"/>
      <c r="RIH58" s="18"/>
      <c r="RII58" s="18"/>
      <c r="RIJ58" s="18"/>
      <c r="RIK58" s="18"/>
      <c r="RIL58" s="18"/>
      <c r="RIM58" s="18"/>
      <c r="RIN58" s="18"/>
      <c r="RIO58" s="18"/>
      <c r="RIP58" s="18"/>
      <c r="RIQ58" s="18"/>
      <c r="RIR58" s="18"/>
      <c r="RIS58" s="18"/>
      <c r="RIT58" s="18"/>
      <c r="RIU58" s="18"/>
      <c r="RIV58" s="18"/>
      <c r="RIW58" s="18"/>
      <c r="RIX58" s="18"/>
      <c r="RIY58" s="18"/>
      <c r="RIZ58" s="18"/>
      <c r="RJA58" s="18"/>
      <c r="RJB58" s="18"/>
      <c r="RJC58" s="18"/>
      <c r="RJD58" s="18"/>
      <c r="RJE58" s="18"/>
      <c r="RJF58" s="18"/>
      <c r="RJG58" s="18"/>
      <c r="RJH58" s="18"/>
      <c r="RJI58" s="18"/>
      <c r="RJJ58" s="18"/>
      <c r="RJK58" s="18"/>
      <c r="RJL58" s="18"/>
      <c r="RJM58" s="18"/>
      <c r="RJN58" s="18"/>
      <c r="RJO58" s="18"/>
      <c r="RJP58" s="18"/>
      <c r="RJQ58" s="18"/>
      <c r="RJR58" s="18"/>
      <c r="RJS58" s="18"/>
      <c r="RJT58" s="18"/>
      <c r="RJU58" s="18"/>
      <c r="RJV58" s="18"/>
      <c r="RJW58" s="18"/>
      <c r="RJX58" s="18"/>
      <c r="RJY58" s="18"/>
      <c r="RJZ58" s="18"/>
      <c r="RKA58" s="18"/>
      <c r="RKB58" s="18"/>
      <c r="RKC58" s="18"/>
      <c r="RKD58" s="18"/>
      <c r="RKE58" s="18"/>
      <c r="RKF58" s="18"/>
      <c r="RKG58" s="18"/>
      <c r="RKH58" s="18"/>
      <c r="RKI58" s="18"/>
      <c r="RKJ58" s="18"/>
      <c r="RKK58" s="18"/>
      <c r="RKL58" s="18"/>
      <c r="RKM58" s="18"/>
      <c r="RKN58" s="18"/>
      <c r="RKO58" s="18"/>
      <c r="RKP58" s="18"/>
      <c r="RKQ58" s="18"/>
      <c r="RKR58" s="18"/>
      <c r="RKS58" s="18"/>
      <c r="RKT58" s="18"/>
      <c r="RKU58" s="18"/>
      <c r="RKV58" s="18"/>
      <c r="RKW58" s="18"/>
      <c r="RKX58" s="18"/>
      <c r="RKY58" s="18"/>
      <c r="RKZ58" s="18"/>
      <c r="RLA58" s="18"/>
      <c r="RLB58" s="18"/>
      <c r="RLC58" s="18"/>
      <c r="RLD58" s="18"/>
      <c r="RLE58" s="18"/>
      <c r="RLF58" s="18"/>
      <c r="RLG58" s="18"/>
      <c r="RLH58" s="18"/>
      <c r="RLI58" s="18"/>
      <c r="RLJ58" s="18"/>
      <c r="RLK58" s="18"/>
      <c r="RLL58" s="18"/>
      <c r="RLM58" s="18"/>
      <c r="RLN58" s="18"/>
      <c r="RLO58" s="18"/>
      <c r="RLP58" s="18"/>
      <c r="RLQ58" s="18"/>
      <c r="RLR58" s="18"/>
      <c r="RLS58" s="18"/>
      <c r="RLT58" s="18"/>
      <c r="RLU58" s="18"/>
      <c r="RLV58" s="18"/>
      <c r="RLW58" s="18"/>
      <c r="RLX58" s="18"/>
      <c r="RLY58" s="18"/>
      <c r="RLZ58" s="18"/>
      <c r="RMA58" s="18"/>
      <c r="RMB58" s="18"/>
      <c r="RMC58" s="18"/>
      <c r="RMD58" s="18"/>
      <c r="RME58" s="18"/>
      <c r="RMF58" s="18"/>
      <c r="RMG58" s="18"/>
      <c r="RMH58" s="18"/>
      <c r="RMI58" s="18"/>
      <c r="RMJ58" s="18"/>
      <c r="RMK58" s="18"/>
      <c r="RML58" s="18"/>
      <c r="RMM58" s="18"/>
      <c r="RMN58" s="18"/>
      <c r="RMO58" s="18"/>
      <c r="RMP58" s="18"/>
      <c r="RMQ58" s="18"/>
      <c r="RMR58" s="18"/>
      <c r="RMS58" s="18"/>
      <c r="RMT58" s="18"/>
      <c r="RMU58" s="18"/>
      <c r="RMV58" s="18"/>
      <c r="RMW58" s="18"/>
      <c r="RMX58" s="18"/>
      <c r="RMY58" s="18"/>
      <c r="RMZ58" s="18"/>
      <c r="RNA58" s="18"/>
      <c r="RNB58" s="18"/>
      <c r="RNC58" s="18"/>
      <c r="RND58" s="18"/>
      <c r="RNE58" s="18"/>
      <c r="RNF58" s="18"/>
      <c r="RNG58" s="18"/>
      <c r="RNH58" s="18"/>
      <c r="RNI58" s="18"/>
      <c r="RNJ58" s="18"/>
      <c r="RNK58" s="18"/>
      <c r="RNL58" s="18"/>
      <c r="RNM58" s="18"/>
      <c r="RNN58" s="18"/>
      <c r="RNO58" s="18"/>
      <c r="RNP58" s="18"/>
      <c r="RNQ58" s="18"/>
      <c r="RNR58" s="18"/>
      <c r="RNS58" s="18"/>
      <c r="RNT58" s="18"/>
      <c r="RNU58" s="18"/>
      <c r="RNV58" s="18"/>
      <c r="RNW58" s="18"/>
      <c r="RNX58" s="18"/>
      <c r="RNY58" s="18"/>
      <c r="RNZ58" s="18"/>
      <c r="ROA58" s="18"/>
      <c r="ROB58" s="18"/>
      <c r="ROC58" s="18"/>
      <c r="ROD58" s="18"/>
      <c r="ROE58" s="18"/>
      <c r="ROF58" s="18"/>
      <c r="ROG58" s="18"/>
      <c r="ROH58" s="18"/>
      <c r="ROI58" s="18"/>
      <c r="ROJ58" s="18"/>
      <c r="ROK58" s="18"/>
      <c r="ROL58" s="18"/>
      <c r="ROM58" s="18"/>
      <c r="RON58" s="18"/>
      <c r="ROO58" s="18"/>
      <c r="ROP58" s="18"/>
      <c r="ROQ58" s="18"/>
      <c r="ROR58" s="18"/>
      <c r="ROS58" s="18"/>
      <c r="ROT58" s="18"/>
      <c r="ROU58" s="18"/>
      <c r="ROV58" s="18"/>
      <c r="ROW58" s="18"/>
      <c r="ROX58" s="18"/>
      <c r="ROY58" s="18"/>
      <c r="ROZ58" s="18"/>
      <c r="RPA58" s="18"/>
      <c r="RPB58" s="18"/>
      <c r="RPC58" s="18"/>
      <c r="RPD58" s="18"/>
      <c r="RPE58" s="18"/>
      <c r="RPF58" s="18"/>
      <c r="RPG58" s="18"/>
      <c r="RPH58" s="18"/>
      <c r="RPI58" s="18"/>
      <c r="RPJ58" s="18"/>
      <c r="RPK58" s="18"/>
      <c r="RPL58" s="18"/>
      <c r="RPM58" s="18"/>
      <c r="RPN58" s="18"/>
      <c r="RPO58" s="18"/>
      <c r="RPP58" s="18"/>
      <c r="RPQ58" s="18"/>
      <c r="RPR58" s="18"/>
      <c r="RPS58" s="18"/>
      <c r="RPT58" s="18"/>
      <c r="RPU58" s="18"/>
      <c r="RPV58" s="18"/>
      <c r="RPW58" s="18"/>
      <c r="RPX58" s="18"/>
      <c r="RPY58" s="18"/>
      <c r="RPZ58" s="18"/>
      <c r="RQA58" s="18"/>
      <c r="RQB58" s="18"/>
      <c r="RQC58" s="18"/>
      <c r="RQD58" s="18"/>
      <c r="RQE58" s="18"/>
      <c r="RQF58" s="18"/>
      <c r="RQG58" s="18"/>
      <c r="RQH58" s="18"/>
      <c r="RQI58" s="18"/>
      <c r="RQJ58" s="18"/>
      <c r="RQK58" s="18"/>
      <c r="RQL58" s="18"/>
      <c r="RQM58" s="18"/>
      <c r="RQN58" s="18"/>
      <c r="RQO58" s="18"/>
      <c r="RQP58" s="18"/>
      <c r="RQQ58" s="18"/>
      <c r="RQR58" s="18"/>
      <c r="RQS58" s="18"/>
      <c r="RQT58" s="18"/>
      <c r="RQU58" s="18"/>
      <c r="RQV58" s="18"/>
      <c r="RQW58" s="18"/>
      <c r="RQX58" s="18"/>
      <c r="RQY58" s="18"/>
      <c r="RQZ58" s="18"/>
      <c r="RRA58" s="18"/>
      <c r="RRB58" s="18"/>
      <c r="RRC58" s="18"/>
      <c r="RRD58" s="18"/>
      <c r="RRE58" s="18"/>
      <c r="RRF58" s="18"/>
      <c r="RRG58" s="18"/>
      <c r="RRH58" s="18"/>
      <c r="RRI58" s="18"/>
      <c r="RRJ58" s="18"/>
      <c r="RRK58" s="18"/>
      <c r="RRL58" s="18"/>
      <c r="RRM58" s="18"/>
      <c r="RRN58" s="18"/>
      <c r="RRO58" s="18"/>
      <c r="RRP58" s="18"/>
      <c r="RRQ58" s="18"/>
      <c r="RRR58" s="18"/>
      <c r="RRS58" s="18"/>
      <c r="RRT58" s="18"/>
      <c r="RRU58" s="18"/>
      <c r="RRV58" s="18"/>
      <c r="RRW58" s="18"/>
      <c r="RRX58" s="18"/>
      <c r="RRY58" s="18"/>
      <c r="RRZ58" s="18"/>
      <c r="RSA58" s="18"/>
      <c r="RSB58" s="18"/>
      <c r="RSC58" s="18"/>
      <c r="RSD58" s="18"/>
      <c r="RSE58" s="18"/>
      <c r="RSF58" s="18"/>
      <c r="RSG58" s="18"/>
      <c r="RSH58" s="18"/>
      <c r="RSI58" s="18"/>
      <c r="RSJ58" s="18"/>
      <c r="RSK58" s="18"/>
      <c r="RSL58" s="18"/>
      <c r="RSM58" s="18"/>
      <c r="RSN58" s="18"/>
      <c r="RSO58" s="18"/>
      <c r="RSP58" s="18"/>
      <c r="RSQ58" s="18"/>
      <c r="RSR58" s="18"/>
      <c r="RSS58" s="18"/>
      <c r="RST58" s="18"/>
      <c r="RSU58" s="18"/>
      <c r="RSV58" s="18"/>
      <c r="RSW58" s="18"/>
      <c r="RSX58" s="18"/>
      <c r="RSY58" s="18"/>
      <c r="RSZ58" s="18"/>
      <c r="RTA58" s="18"/>
      <c r="RTB58" s="18"/>
      <c r="RTC58" s="18"/>
      <c r="RTD58" s="18"/>
      <c r="RTE58" s="18"/>
      <c r="RTF58" s="18"/>
      <c r="RTG58" s="18"/>
      <c r="RTH58" s="18"/>
      <c r="RTI58" s="18"/>
      <c r="RTJ58" s="18"/>
      <c r="RTK58" s="18"/>
      <c r="RTL58" s="18"/>
      <c r="RTM58" s="18"/>
      <c r="RTN58" s="18"/>
      <c r="RTO58" s="18"/>
      <c r="RTP58" s="18"/>
      <c r="RTQ58" s="18"/>
      <c r="RTR58" s="18"/>
      <c r="RTS58" s="18"/>
      <c r="RTT58" s="18"/>
      <c r="RTU58" s="18"/>
      <c r="RTV58" s="18"/>
      <c r="RTW58" s="18"/>
      <c r="RTX58" s="18"/>
      <c r="RTY58" s="18"/>
      <c r="RTZ58" s="18"/>
      <c r="RUA58" s="18"/>
      <c r="RUB58" s="18"/>
      <c r="RUC58" s="18"/>
      <c r="RUD58" s="18"/>
      <c r="RUE58" s="18"/>
      <c r="RUF58" s="18"/>
      <c r="RUG58" s="18"/>
      <c r="RUH58" s="18"/>
      <c r="RUI58" s="18"/>
      <c r="RUJ58" s="18"/>
      <c r="RUK58" s="18"/>
      <c r="RUL58" s="18"/>
      <c r="RUM58" s="18"/>
      <c r="RUN58" s="18"/>
      <c r="RUO58" s="18"/>
      <c r="RUP58" s="18"/>
      <c r="RUQ58" s="18"/>
      <c r="RUR58" s="18"/>
      <c r="RUS58" s="18"/>
      <c r="RUT58" s="18"/>
      <c r="RUU58" s="18"/>
      <c r="RUV58" s="18"/>
      <c r="RUW58" s="18"/>
      <c r="RUX58" s="18"/>
      <c r="RUY58" s="18"/>
      <c r="RUZ58" s="18"/>
      <c r="RVA58" s="18"/>
      <c r="RVB58" s="18"/>
      <c r="RVC58" s="18"/>
      <c r="RVD58" s="18"/>
      <c r="RVE58" s="18"/>
      <c r="RVF58" s="18"/>
      <c r="RVG58" s="18"/>
      <c r="RVH58" s="18"/>
      <c r="RVI58" s="18"/>
      <c r="RVJ58" s="18"/>
      <c r="RVK58" s="18"/>
      <c r="RVL58" s="18"/>
      <c r="RVM58" s="18"/>
      <c r="RVN58" s="18"/>
      <c r="RVO58" s="18"/>
      <c r="RVP58" s="18"/>
      <c r="RVQ58" s="18"/>
      <c r="RVR58" s="18"/>
      <c r="RVS58" s="18"/>
      <c r="RVT58" s="18"/>
      <c r="RVU58" s="18"/>
      <c r="RVV58" s="18"/>
      <c r="RVW58" s="18"/>
      <c r="RVX58" s="18"/>
      <c r="RVY58" s="18"/>
      <c r="RVZ58" s="18"/>
      <c r="RWA58" s="18"/>
      <c r="RWB58" s="18"/>
      <c r="RWC58" s="18"/>
      <c r="RWD58" s="18"/>
      <c r="RWE58" s="18"/>
      <c r="RWF58" s="18"/>
      <c r="RWG58" s="18"/>
      <c r="RWH58" s="18"/>
      <c r="RWI58" s="18"/>
      <c r="RWJ58" s="18"/>
      <c r="RWK58" s="18"/>
      <c r="RWL58" s="18"/>
      <c r="RWM58" s="18"/>
      <c r="RWN58" s="18"/>
      <c r="RWO58" s="18"/>
      <c r="RWP58" s="18"/>
      <c r="RWQ58" s="18"/>
      <c r="RWR58" s="18"/>
      <c r="RWS58" s="18"/>
      <c r="RWT58" s="18"/>
      <c r="RWU58" s="18"/>
      <c r="RWV58" s="18"/>
      <c r="RWW58" s="18"/>
      <c r="RWX58" s="18"/>
      <c r="RWY58" s="18"/>
      <c r="RWZ58" s="18"/>
      <c r="RXA58" s="18"/>
      <c r="RXB58" s="18"/>
      <c r="RXC58" s="18"/>
      <c r="RXD58" s="18"/>
      <c r="RXE58" s="18"/>
      <c r="RXF58" s="18"/>
      <c r="RXG58" s="18"/>
      <c r="RXH58" s="18"/>
      <c r="RXI58" s="18"/>
      <c r="RXJ58" s="18"/>
      <c r="RXK58" s="18"/>
      <c r="RXL58" s="18"/>
      <c r="RXM58" s="18"/>
      <c r="RXN58" s="18"/>
      <c r="RXO58" s="18"/>
      <c r="RXP58" s="18"/>
      <c r="RXQ58" s="18"/>
      <c r="RXR58" s="18"/>
      <c r="RXS58" s="18"/>
      <c r="RXT58" s="18"/>
      <c r="RXU58" s="18"/>
      <c r="RXV58" s="18"/>
      <c r="RXW58" s="18"/>
      <c r="RXX58" s="18"/>
      <c r="RXY58" s="18"/>
      <c r="RXZ58" s="18"/>
      <c r="RYA58" s="18"/>
      <c r="RYB58" s="18"/>
      <c r="RYC58" s="18"/>
      <c r="RYD58" s="18"/>
      <c r="RYE58" s="18"/>
      <c r="RYF58" s="18"/>
      <c r="RYG58" s="18"/>
      <c r="RYH58" s="18"/>
      <c r="RYI58" s="18"/>
      <c r="RYJ58" s="18"/>
      <c r="RYK58" s="18"/>
      <c r="RYL58" s="18"/>
      <c r="RYM58" s="18"/>
      <c r="RYN58" s="18"/>
      <c r="RYO58" s="18"/>
      <c r="RYP58" s="18"/>
      <c r="RYQ58" s="18"/>
      <c r="RYR58" s="18"/>
      <c r="RYS58" s="18"/>
      <c r="RYT58" s="18"/>
      <c r="RYU58" s="18"/>
      <c r="RYV58" s="18"/>
      <c r="RYW58" s="18"/>
      <c r="RYX58" s="18"/>
      <c r="RYY58" s="18"/>
      <c r="RYZ58" s="18"/>
      <c r="RZA58" s="18"/>
      <c r="RZB58" s="18"/>
      <c r="RZC58" s="18"/>
      <c r="RZD58" s="18"/>
      <c r="RZE58" s="18"/>
      <c r="RZF58" s="18"/>
      <c r="RZG58" s="18"/>
      <c r="RZH58" s="18"/>
      <c r="RZI58" s="18"/>
      <c r="RZJ58" s="18"/>
      <c r="RZK58" s="18"/>
      <c r="RZL58" s="18"/>
      <c r="RZM58" s="18"/>
      <c r="RZN58" s="18"/>
      <c r="RZO58" s="18"/>
      <c r="RZP58" s="18"/>
      <c r="RZQ58" s="18"/>
      <c r="RZR58" s="18"/>
      <c r="RZS58" s="18"/>
      <c r="RZT58" s="18"/>
      <c r="RZU58" s="18"/>
      <c r="RZV58" s="18"/>
      <c r="RZW58" s="18"/>
      <c r="RZX58" s="18"/>
      <c r="RZY58" s="18"/>
      <c r="RZZ58" s="18"/>
      <c r="SAA58" s="18"/>
      <c r="SAB58" s="18"/>
      <c r="SAC58" s="18"/>
      <c r="SAD58" s="18"/>
      <c r="SAE58" s="18"/>
      <c r="SAF58" s="18"/>
      <c r="SAG58" s="18"/>
      <c r="SAH58" s="18"/>
      <c r="SAI58" s="18"/>
      <c r="SAJ58" s="18"/>
      <c r="SAK58" s="18"/>
      <c r="SAL58" s="18"/>
      <c r="SAM58" s="18"/>
      <c r="SAN58" s="18"/>
      <c r="SAO58" s="18"/>
      <c r="SAP58" s="18"/>
      <c r="SAQ58" s="18"/>
      <c r="SAR58" s="18"/>
      <c r="SAS58" s="18"/>
      <c r="SAT58" s="18"/>
      <c r="SAU58" s="18"/>
      <c r="SAV58" s="18"/>
      <c r="SAW58" s="18"/>
      <c r="SAX58" s="18"/>
      <c r="SAY58" s="18"/>
      <c r="SAZ58" s="18"/>
      <c r="SBA58" s="18"/>
      <c r="SBB58" s="18"/>
      <c r="SBC58" s="18"/>
      <c r="SBD58" s="18"/>
      <c r="SBE58" s="18"/>
      <c r="SBF58" s="18"/>
      <c r="SBG58" s="18"/>
      <c r="SBH58" s="18"/>
      <c r="SBI58" s="18"/>
      <c r="SBJ58" s="18"/>
      <c r="SBK58" s="18"/>
      <c r="SBL58" s="18"/>
      <c r="SBM58" s="18"/>
      <c r="SBN58" s="18"/>
      <c r="SBO58" s="18"/>
      <c r="SBP58" s="18"/>
      <c r="SBQ58" s="18"/>
      <c r="SBR58" s="18"/>
      <c r="SBS58" s="18"/>
      <c r="SBT58" s="18"/>
      <c r="SBU58" s="18"/>
      <c r="SBV58" s="18"/>
      <c r="SBW58" s="18"/>
      <c r="SBX58" s="18"/>
      <c r="SBY58" s="18"/>
      <c r="SBZ58" s="18"/>
      <c r="SCA58" s="18"/>
      <c r="SCB58" s="18"/>
      <c r="SCC58" s="18"/>
      <c r="SCD58" s="18"/>
      <c r="SCE58" s="18"/>
      <c r="SCF58" s="18"/>
      <c r="SCG58" s="18"/>
      <c r="SCH58" s="18"/>
      <c r="SCI58" s="18"/>
      <c r="SCJ58" s="18"/>
      <c r="SCK58" s="18"/>
      <c r="SCL58" s="18"/>
      <c r="SCM58" s="18"/>
      <c r="SCN58" s="18"/>
      <c r="SCO58" s="18"/>
      <c r="SCP58" s="18"/>
      <c r="SCQ58" s="18"/>
      <c r="SCR58" s="18"/>
      <c r="SCS58" s="18"/>
      <c r="SCT58" s="18"/>
      <c r="SCU58" s="18"/>
      <c r="SCV58" s="18"/>
      <c r="SCW58" s="18"/>
      <c r="SCX58" s="18"/>
      <c r="SCY58" s="18"/>
      <c r="SCZ58" s="18"/>
      <c r="SDA58" s="18"/>
      <c r="SDB58" s="18"/>
      <c r="SDC58" s="18"/>
      <c r="SDD58" s="18"/>
      <c r="SDE58" s="18"/>
      <c r="SDF58" s="18"/>
      <c r="SDG58" s="18"/>
      <c r="SDH58" s="18"/>
      <c r="SDI58" s="18"/>
      <c r="SDJ58" s="18"/>
      <c r="SDK58" s="18"/>
      <c r="SDL58" s="18"/>
      <c r="SDM58" s="18"/>
      <c r="SDN58" s="18"/>
      <c r="SDO58" s="18"/>
      <c r="SDP58" s="18"/>
      <c r="SDQ58" s="18"/>
      <c r="SDR58" s="18"/>
      <c r="SDS58" s="18"/>
      <c r="SDT58" s="18"/>
      <c r="SDU58" s="18"/>
      <c r="SDV58" s="18"/>
      <c r="SDW58" s="18"/>
      <c r="SDX58" s="18"/>
      <c r="SDY58" s="18"/>
      <c r="SDZ58" s="18"/>
      <c r="SEA58" s="18"/>
      <c r="SEB58" s="18"/>
      <c r="SEC58" s="18"/>
      <c r="SED58" s="18"/>
      <c r="SEE58" s="18"/>
      <c r="SEF58" s="18"/>
      <c r="SEG58" s="18"/>
      <c r="SEH58" s="18"/>
      <c r="SEI58" s="18"/>
      <c r="SEJ58" s="18"/>
      <c r="SEK58" s="18"/>
      <c r="SEL58" s="18"/>
      <c r="SEM58" s="18"/>
      <c r="SEN58" s="18"/>
      <c r="SEO58" s="18"/>
      <c r="SEP58" s="18"/>
      <c r="SEQ58" s="18"/>
      <c r="SER58" s="18"/>
      <c r="SES58" s="18"/>
      <c r="SET58" s="18"/>
      <c r="SEU58" s="18"/>
      <c r="SEV58" s="18"/>
      <c r="SEW58" s="18"/>
      <c r="SEX58" s="18"/>
      <c r="SEY58" s="18"/>
      <c r="SEZ58" s="18"/>
      <c r="SFA58" s="18"/>
      <c r="SFB58" s="18"/>
      <c r="SFC58" s="18"/>
      <c r="SFD58" s="18"/>
      <c r="SFE58" s="18"/>
      <c r="SFF58" s="18"/>
      <c r="SFG58" s="18"/>
      <c r="SFH58" s="18"/>
      <c r="SFI58" s="18"/>
      <c r="SFJ58" s="18"/>
      <c r="SFK58" s="18"/>
      <c r="SFL58" s="18"/>
      <c r="SFM58" s="18"/>
      <c r="SFN58" s="18"/>
      <c r="SFO58" s="18"/>
      <c r="SFP58" s="18"/>
      <c r="SFQ58" s="18"/>
      <c r="SFR58" s="18"/>
      <c r="SFS58" s="18"/>
      <c r="SFT58" s="18"/>
      <c r="SFU58" s="18"/>
      <c r="SFV58" s="18"/>
      <c r="SFW58" s="18"/>
      <c r="SFX58" s="18"/>
      <c r="SFY58" s="18"/>
      <c r="SFZ58" s="18"/>
      <c r="SGA58" s="18"/>
      <c r="SGB58" s="18"/>
      <c r="SGC58" s="18"/>
      <c r="SGD58" s="18"/>
      <c r="SGE58" s="18"/>
      <c r="SGF58" s="18"/>
      <c r="SGG58" s="18"/>
      <c r="SGH58" s="18"/>
      <c r="SGI58" s="18"/>
      <c r="SGJ58" s="18"/>
      <c r="SGK58" s="18"/>
      <c r="SGL58" s="18"/>
      <c r="SGM58" s="18"/>
      <c r="SGN58" s="18"/>
      <c r="SGO58" s="18"/>
      <c r="SGP58" s="18"/>
      <c r="SGQ58" s="18"/>
      <c r="SGR58" s="18"/>
      <c r="SGS58" s="18"/>
      <c r="SGT58" s="18"/>
      <c r="SGU58" s="18"/>
      <c r="SGV58" s="18"/>
      <c r="SGW58" s="18"/>
      <c r="SGX58" s="18"/>
      <c r="SGY58" s="18"/>
      <c r="SGZ58" s="18"/>
      <c r="SHA58" s="18"/>
      <c r="SHB58" s="18"/>
      <c r="SHC58" s="18"/>
      <c r="SHD58" s="18"/>
      <c r="SHE58" s="18"/>
      <c r="SHF58" s="18"/>
      <c r="SHG58" s="18"/>
      <c r="SHH58" s="18"/>
      <c r="SHI58" s="18"/>
      <c r="SHJ58" s="18"/>
      <c r="SHK58" s="18"/>
      <c r="SHL58" s="18"/>
      <c r="SHM58" s="18"/>
      <c r="SHN58" s="18"/>
      <c r="SHO58" s="18"/>
      <c r="SHP58" s="18"/>
      <c r="SHQ58" s="18"/>
      <c r="SHR58" s="18"/>
      <c r="SHS58" s="18"/>
      <c r="SHT58" s="18"/>
      <c r="SHU58" s="18"/>
      <c r="SHV58" s="18"/>
      <c r="SHW58" s="18"/>
      <c r="SHX58" s="18"/>
      <c r="SHY58" s="18"/>
      <c r="SHZ58" s="18"/>
      <c r="SIA58" s="18"/>
      <c r="SIB58" s="18"/>
      <c r="SIC58" s="18"/>
      <c r="SID58" s="18"/>
      <c r="SIE58" s="18"/>
      <c r="SIF58" s="18"/>
      <c r="SIG58" s="18"/>
      <c r="SIH58" s="18"/>
      <c r="SII58" s="18"/>
      <c r="SIJ58" s="18"/>
      <c r="SIK58" s="18"/>
      <c r="SIL58" s="18"/>
      <c r="SIM58" s="18"/>
      <c r="SIN58" s="18"/>
      <c r="SIO58" s="18"/>
      <c r="SIP58" s="18"/>
      <c r="SIQ58" s="18"/>
      <c r="SIR58" s="18"/>
      <c r="SIS58" s="18"/>
      <c r="SIT58" s="18"/>
      <c r="SIU58" s="18"/>
      <c r="SIV58" s="18"/>
      <c r="SIW58" s="18"/>
      <c r="SIX58" s="18"/>
      <c r="SIY58" s="18"/>
      <c r="SIZ58" s="18"/>
      <c r="SJA58" s="18"/>
      <c r="SJB58" s="18"/>
      <c r="SJC58" s="18"/>
      <c r="SJD58" s="18"/>
      <c r="SJE58" s="18"/>
      <c r="SJF58" s="18"/>
      <c r="SJG58" s="18"/>
      <c r="SJH58" s="18"/>
      <c r="SJI58" s="18"/>
      <c r="SJJ58" s="18"/>
      <c r="SJK58" s="18"/>
      <c r="SJL58" s="18"/>
      <c r="SJM58" s="18"/>
      <c r="SJN58" s="18"/>
      <c r="SJO58" s="18"/>
      <c r="SJP58" s="18"/>
      <c r="SJQ58" s="18"/>
      <c r="SJR58" s="18"/>
      <c r="SJS58" s="18"/>
      <c r="SJT58" s="18"/>
      <c r="SJU58" s="18"/>
      <c r="SJV58" s="18"/>
      <c r="SJW58" s="18"/>
      <c r="SJX58" s="18"/>
      <c r="SJY58" s="18"/>
      <c r="SJZ58" s="18"/>
      <c r="SKA58" s="18"/>
      <c r="SKB58" s="18"/>
      <c r="SKC58" s="18"/>
      <c r="SKD58" s="18"/>
      <c r="SKE58" s="18"/>
      <c r="SKF58" s="18"/>
      <c r="SKG58" s="18"/>
      <c r="SKH58" s="18"/>
      <c r="SKI58" s="18"/>
      <c r="SKJ58" s="18"/>
      <c r="SKK58" s="18"/>
      <c r="SKL58" s="18"/>
      <c r="SKM58" s="18"/>
      <c r="SKN58" s="18"/>
      <c r="SKO58" s="18"/>
      <c r="SKP58" s="18"/>
      <c r="SKQ58" s="18"/>
      <c r="SKR58" s="18"/>
      <c r="SKS58" s="18"/>
      <c r="SKT58" s="18"/>
      <c r="SKU58" s="18"/>
      <c r="SKV58" s="18"/>
      <c r="SKW58" s="18"/>
      <c r="SKX58" s="18"/>
      <c r="SKY58" s="18"/>
      <c r="SKZ58" s="18"/>
      <c r="SLA58" s="18"/>
      <c r="SLB58" s="18"/>
      <c r="SLC58" s="18"/>
      <c r="SLD58" s="18"/>
      <c r="SLE58" s="18"/>
      <c r="SLF58" s="18"/>
      <c r="SLG58" s="18"/>
      <c r="SLH58" s="18"/>
      <c r="SLI58" s="18"/>
      <c r="SLJ58" s="18"/>
      <c r="SLK58" s="18"/>
      <c r="SLL58" s="18"/>
      <c r="SLM58" s="18"/>
      <c r="SLN58" s="18"/>
      <c r="SLO58" s="18"/>
      <c r="SLP58" s="18"/>
      <c r="SLQ58" s="18"/>
      <c r="SLR58" s="18"/>
      <c r="SLS58" s="18"/>
      <c r="SLT58" s="18"/>
      <c r="SLU58" s="18"/>
      <c r="SLV58" s="18"/>
      <c r="SLW58" s="18"/>
      <c r="SLX58" s="18"/>
      <c r="SLY58" s="18"/>
      <c r="SLZ58" s="18"/>
      <c r="SMA58" s="18"/>
      <c r="SMB58" s="18"/>
      <c r="SMC58" s="18"/>
      <c r="SMD58" s="18"/>
      <c r="SME58" s="18"/>
      <c r="SMF58" s="18"/>
      <c r="SMG58" s="18"/>
      <c r="SMH58" s="18"/>
      <c r="SMI58" s="18"/>
      <c r="SMJ58" s="18"/>
      <c r="SMK58" s="18"/>
      <c r="SML58" s="18"/>
      <c r="SMM58" s="18"/>
      <c r="SMN58" s="18"/>
      <c r="SMO58" s="18"/>
      <c r="SMP58" s="18"/>
      <c r="SMQ58" s="18"/>
      <c r="SMR58" s="18"/>
      <c r="SMS58" s="18"/>
      <c r="SMT58" s="18"/>
      <c r="SMU58" s="18"/>
      <c r="SMV58" s="18"/>
      <c r="SMW58" s="18"/>
      <c r="SMX58" s="18"/>
      <c r="SMY58" s="18"/>
      <c r="SMZ58" s="18"/>
      <c r="SNA58" s="18"/>
      <c r="SNB58" s="18"/>
      <c r="SNC58" s="18"/>
      <c r="SND58" s="18"/>
      <c r="SNE58" s="18"/>
      <c r="SNF58" s="18"/>
      <c r="SNG58" s="18"/>
      <c r="SNH58" s="18"/>
      <c r="SNI58" s="18"/>
      <c r="SNJ58" s="18"/>
      <c r="SNK58" s="18"/>
      <c r="SNL58" s="18"/>
      <c r="SNM58" s="18"/>
      <c r="SNN58" s="18"/>
      <c r="SNO58" s="18"/>
      <c r="SNP58" s="18"/>
      <c r="SNQ58" s="18"/>
      <c r="SNR58" s="18"/>
      <c r="SNS58" s="18"/>
      <c r="SNT58" s="18"/>
      <c r="SNU58" s="18"/>
      <c r="SNV58" s="18"/>
      <c r="SNW58" s="18"/>
      <c r="SNX58" s="18"/>
      <c r="SNY58" s="18"/>
      <c r="SNZ58" s="18"/>
      <c r="SOA58" s="18"/>
      <c r="SOB58" s="18"/>
      <c r="SOC58" s="18"/>
      <c r="SOD58" s="18"/>
      <c r="SOE58" s="18"/>
      <c r="SOF58" s="18"/>
      <c r="SOG58" s="18"/>
      <c r="SOH58" s="18"/>
      <c r="SOI58" s="18"/>
      <c r="SOJ58" s="18"/>
      <c r="SOK58" s="18"/>
      <c r="SOL58" s="18"/>
      <c r="SOM58" s="18"/>
      <c r="SON58" s="18"/>
      <c r="SOO58" s="18"/>
      <c r="SOP58" s="18"/>
      <c r="SOQ58" s="18"/>
      <c r="SOR58" s="18"/>
      <c r="SOS58" s="18"/>
      <c r="SOT58" s="18"/>
      <c r="SOU58" s="18"/>
      <c r="SOV58" s="18"/>
      <c r="SOW58" s="18"/>
      <c r="SOX58" s="18"/>
      <c r="SOY58" s="18"/>
      <c r="SOZ58" s="18"/>
      <c r="SPA58" s="18"/>
      <c r="SPB58" s="18"/>
      <c r="SPC58" s="18"/>
      <c r="SPD58" s="18"/>
      <c r="SPE58" s="18"/>
      <c r="SPF58" s="18"/>
      <c r="SPG58" s="18"/>
      <c r="SPH58" s="18"/>
      <c r="SPI58" s="18"/>
      <c r="SPJ58" s="18"/>
      <c r="SPK58" s="18"/>
      <c r="SPL58" s="18"/>
      <c r="SPM58" s="18"/>
      <c r="SPN58" s="18"/>
      <c r="SPO58" s="18"/>
      <c r="SPP58" s="18"/>
      <c r="SPQ58" s="18"/>
      <c r="SPR58" s="18"/>
      <c r="SPS58" s="18"/>
      <c r="SPT58" s="18"/>
      <c r="SPU58" s="18"/>
      <c r="SPV58" s="18"/>
      <c r="SPW58" s="18"/>
      <c r="SPX58" s="18"/>
      <c r="SPY58" s="18"/>
      <c r="SPZ58" s="18"/>
      <c r="SQA58" s="18"/>
      <c r="SQB58" s="18"/>
      <c r="SQC58" s="18"/>
      <c r="SQD58" s="18"/>
      <c r="SQE58" s="18"/>
      <c r="SQF58" s="18"/>
      <c r="SQG58" s="18"/>
      <c r="SQH58" s="18"/>
      <c r="SQI58" s="18"/>
      <c r="SQJ58" s="18"/>
      <c r="SQK58" s="18"/>
      <c r="SQL58" s="18"/>
      <c r="SQM58" s="18"/>
      <c r="SQN58" s="18"/>
      <c r="SQO58" s="18"/>
      <c r="SQP58" s="18"/>
      <c r="SQQ58" s="18"/>
      <c r="SQR58" s="18"/>
      <c r="SQS58" s="18"/>
      <c r="SQT58" s="18"/>
      <c r="SQU58" s="18"/>
      <c r="SQV58" s="18"/>
      <c r="SQW58" s="18"/>
      <c r="SQX58" s="18"/>
      <c r="SQY58" s="18"/>
      <c r="SQZ58" s="18"/>
      <c r="SRA58" s="18"/>
      <c r="SRB58" s="18"/>
      <c r="SRC58" s="18"/>
      <c r="SRD58" s="18"/>
      <c r="SRE58" s="18"/>
      <c r="SRF58" s="18"/>
      <c r="SRG58" s="18"/>
      <c r="SRH58" s="18"/>
      <c r="SRI58" s="18"/>
      <c r="SRJ58" s="18"/>
      <c r="SRK58" s="18"/>
      <c r="SRL58" s="18"/>
      <c r="SRM58" s="18"/>
      <c r="SRN58" s="18"/>
      <c r="SRO58" s="18"/>
      <c r="SRP58" s="18"/>
      <c r="SRQ58" s="18"/>
      <c r="SRR58" s="18"/>
      <c r="SRS58" s="18"/>
      <c r="SRT58" s="18"/>
      <c r="SRU58" s="18"/>
      <c r="SRV58" s="18"/>
      <c r="SRW58" s="18"/>
      <c r="SRX58" s="18"/>
      <c r="SRY58" s="18"/>
      <c r="SRZ58" s="18"/>
      <c r="SSA58" s="18"/>
      <c r="SSB58" s="18"/>
      <c r="SSC58" s="18"/>
      <c r="SSD58" s="18"/>
      <c r="SSE58" s="18"/>
      <c r="SSF58" s="18"/>
      <c r="SSG58" s="18"/>
      <c r="SSH58" s="18"/>
      <c r="SSI58" s="18"/>
      <c r="SSJ58" s="18"/>
      <c r="SSK58" s="18"/>
      <c r="SSL58" s="18"/>
      <c r="SSM58" s="18"/>
      <c r="SSN58" s="18"/>
      <c r="SSO58" s="18"/>
      <c r="SSP58" s="18"/>
      <c r="SSQ58" s="18"/>
      <c r="SSR58" s="18"/>
      <c r="SSS58" s="18"/>
      <c r="SST58" s="18"/>
      <c r="SSU58" s="18"/>
      <c r="SSV58" s="18"/>
      <c r="SSW58" s="18"/>
      <c r="SSX58" s="18"/>
      <c r="SSY58" s="18"/>
      <c r="SSZ58" s="18"/>
      <c r="STA58" s="18"/>
      <c r="STB58" s="18"/>
      <c r="STC58" s="18"/>
      <c r="STD58" s="18"/>
      <c r="STE58" s="18"/>
      <c r="STF58" s="18"/>
      <c r="STG58" s="18"/>
      <c r="STH58" s="18"/>
      <c r="STI58" s="18"/>
      <c r="STJ58" s="18"/>
      <c r="STK58" s="18"/>
      <c r="STL58" s="18"/>
      <c r="STM58" s="18"/>
      <c r="STN58" s="18"/>
      <c r="STO58" s="18"/>
      <c r="STP58" s="18"/>
      <c r="STQ58" s="18"/>
      <c r="STR58" s="18"/>
      <c r="STS58" s="18"/>
      <c r="STT58" s="18"/>
      <c r="STU58" s="18"/>
      <c r="STV58" s="18"/>
      <c r="STW58" s="18"/>
      <c r="STX58" s="18"/>
      <c r="STY58" s="18"/>
      <c r="STZ58" s="18"/>
      <c r="SUA58" s="18"/>
      <c r="SUB58" s="18"/>
      <c r="SUC58" s="18"/>
      <c r="SUD58" s="18"/>
      <c r="SUE58" s="18"/>
      <c r="SUF58" s="18"/>
      <c r="SUG58" s="18"/>
      <c r="SUH58" s="18"/>
      <c r="SUI58" s="18"/>
      <c r="SUJ58" s="18"/>
      <c r="SUK58" s="18"/>
      <c r="SUL58" s="18"/>
      <c r="SUM58" s="18"/>
      <c r="SUN58" s="18"/>
      <c r="SUO58" s="18"/>
      <c r="SUP58" s="18"/>
      <c r="SUQ58" s="18"/>
      <c r="SUR58" s="18"/>
      <c r="SUS58" s="18"/>
      <c r="SUT58" s="18"/>
      <c r="SUU58" s="18"/>
      <c r="SUV58" s="18"/>
      <c r="SUW58" s="18"/>
      <c r="SUX58" s="18"/>
      <c r="SUY58" s="18"/>
      <c r="SUZ58" s="18"/>
      <c r="SVA58" s="18"/>
      <c r="SVB58" s="18"/>
      <c r="SVC58" s="18"/>
      <c r="SVD58" s="18"/>
      <c r="SVE58" s="18"/>
      <c r="SVF58" s="18"/>
      <c r="SVG58" s="18"/>
      <c r="SVH58" s="18"/>
      <c r="SVI58" s="18"/>
      <c r="SVJ58" s="18"/>
      <c r="SVK58" s="18"/>
      <c r="SVL58" s="18"/>
      <c r="SVM58" s="18"/>
      <c r="SVN58" s="18"/>
      <c r="SVO58" s="18"/>
      <c r="SVP58" s="18"/>
      <c r="SVQ58" s="18"/>
      <c r="SVR58" s="18"/>
      <c r="SVS58" s="18"/>
      <c r="SVT58" s="18"/>
      <c r="SVU58" s="18"/>
      <c r="SVV58" s="18"/>
      <c r="SVW58" s="18"/>
      <c r="SVX58" s="18"/>
      <c r="SVY58" s="18"/>
      <c r="SVZ58" s="18"/>
      <c r="SWA58" s="18"/>
      <c r="SWB58" s="18"/>
      <c r="SWC58" s="18"/>
      <c r="SWD58" s="18"/>
      <c r="SWE58" s="18"/>
      <c r="SWF58" s="18"/>
      <c r="SWG58" s="18"/>
      <c r="SWH58" s="18"/>
      <c r="SWI58" s="18"/>
      <c r="SWJ58" s="18"/>
      <c r="SWK58" s="18"/>
      <c r="SWL58" s="18"/>
      <c r="SWM58" s="18"/>
      <c r="SWN58" s="18"/>
      <c r="SWO58" s="18"/>
      <c r="SWP58" s="18"/>
      <c r="SWQ58" s="18"/>
      <c r="SWR58" s="18"/>
      <c r="SWS58" s="18"/>
      <c r="SWT58" s="18"/>
      <c r="SWU58" s="18"/>
      <c r="SWV58" s="18"/>
      <c r="SWW58" s="18"/>
      <c r="SWX58" s="18"/>
      <c r="SWY58" s="18"/>
      <c r="SWZ58" s="18"/>
      <c r="SXA58" s="18"/>
      <c r="SXB58" s="18"/>
      <c r="SXC58" s="18"/>
      <c r="SXD58" s="18"/>
      <c r="SXE58" s="18"/>
      <c r="SXF58" s="18"/>
      <c r="SXG58" s="18"/>
      <c r="SXH58" s="18"/>
      <c r="SXI58" s="18"/>
      <c r="SXJ58" s="18"/>
      <c r="SXK58" s="18"/>
      <c r="SXL58" s="18"/>
      <c r="SXM58" s="18"/>
      <c r="SXN58" s="18"/>
      <c r="SXO58" s="18"/>
      <c r="SXP58" s="18"/>
      <c r="SXQ58" s="18"/>
      <c r="SXR58" s="18"/>
      <c r="SXS58" s="18"/>
      <c r="SXT58" s="18"/>
      <c r="SXU58" s="18"/>
      <c r="SXV58" s="18"/>
      <c r="SXW58" s="18"/>
      <c r="SXX58" s="18"/>
      <c r="SXY58" s="18"/>
      <c r="SXZ58" s="18"/>
      <c r="SYA58" s="18"/>
      <c r="SYB58" s="18"/>
      <c r="SYC58" s="18"/>
      <c r="SYD58" s="18"/>
      <c r="SYE58" s="18"/>
      <c r="SYF58" s="18"/>
      <c r="SYG58" s="18"/>
      <c r="SYH58" s="18"/>
      <c r="SYI58" s="18"/>
      <c r="SYJ58" s="18"/>
      <c r="SYK58" s="18"/>
      <c r="SYL58" s="18"/>
      <c r="SYM58" s="18"/>
      <c r="SYN58" s="18"/>
      <c r="SYO58" s="18"/>
      <c r="SYP58" s="18"/>
      <c r="SYQ58" s="18"/>
      <c r="SYR58" s="18"/>
      <c r="SYS58" s="18"/>
      <c r="SYT58" s="18"/>
      <c r="SYU58" s="18"/>
      <c r="SYV58" s="18"/>
      <c r="SYW58" s="18"/>
      <c r="SYX58" s="18"/>
      <c r="SYY58" s="18"/>
      <c r="SYZ58" s="18"/>
      <c r="SZA58" s="18"/>
      <c r="SZB58" s="18"/>
      <c r="SZC58" s="18"/>
      <c r="SZD58" s="18"/>
      <c r="SZE58" s="18"/>
      <c r="SZF58" s="18"/>
      <c r="SZG58" s="18"/>
      <c r="SZH58" s="18"/>
      <c r="SZI58" s="18"/>
      <c r="SZJ58" s="18"/>
      <c r="SZK58" s="18"/>
      <c r="SZL58" s="18"/>
      <c r="SZM58" s="18"/>
      <c r="SZN58" s="18"/>
      <c r="SZO58" s="18"/>
      <c r="SZP58" s="18"/>
      <c r="SZQ58" s="18"/>
      <c r="SZR58" s="18"/>
      <c r="SZS58" s="18"/>
      <c r="SZT58" s="18"/>
      <c r="SZU58" s="18"/>
      <c r="SZV58" s="18"/>
      <c r="SZW58" s="18"/>
      <c r="SZX58" s="18"/>
      <c r="SZY58" s="18"/>
      <c r="SZZ58" s="18"/>
      <c r="TAA58" s="18"/>
      <c r="TAB58" s="18"/>
      <c r="TAC58" s="18"/>
      <c r="TAD58" s="18"/>
      <c r="TAE58" s="18"/>
      <c r="TAF58" s="18"/>
      <c r="TAG58" s="18"/>
      <c r="TAH58" s="18"/>
      <c r="TAI58" s="18"/>
      <c r="TAJ58" s="18"/>
      <c r="TAK58" s="18"/>
      <c r="TAL58" s="18"/>
      <c r="TAM58" s="18"/>
      <c r="TAN58" s="18"/>
      <c r="TAO58" s="18"/>
      <c r="TAP58" s="18"/>
      <c r="TAQ58" s="18"/>
      <c r="TAR58" s="18"/>
      <c r="TAS58" s="18"/>
      <c r="TAT58" s="18"/>
      <c r="TAU58" s="18"/>
      <c r="TAV58" s="18"/>
      <c r="TAW58" s="18"/>
      <c r="TAX58" s="18"/>
      <c r="TAY58" s="18"/>
      <c r="TAZ58" s="18"/>
      <c r="TBA58" s="18"/>
      <c r="TBB58" s="18"/>
      <c r="TBC58" s="18"/>
      <c r="TBD58" s="18"/>
      <c r="TBE58" s="18"/>
      <c r="TBF58" s="18"/>
      <c r="TBG58" s="18"/>
      <c r="TBH58" s="18"/>
      <c r="TBI58" s="18"/>
      <c r="TBJ58" s="18"/>
      <c r="TBK58" s="18"/>
      <c r="TBL58" s="18"/>
      <c r="TBM58" s="18"/>
      <c r="TBN58" s="18"/>
      <c r="TBO58" s="18"/>
      <c r="TBP58" s="18"/>
      <c r="TBQ58" s="18"/>
      <c r="TBR58" s="18"/>
      <c r="TBS58" s="18"/>
      <c r="TBT58" s="18"/>
      <c r="TBU58" s="18"/>
      <c r="TBV58" s="18"/>
      <c r="TBW58" s="18"/>
      <c r="TBX58" s="18"/>
      <c r="TBY58" s="18"/>
      <c r="TBZ58" s="18"/>
      <c r="TCA58" s="18"/>
      <c r="TCB58" s="18"/>
      <c r="TCC58" s="18"/>
      <c r="TCD58" s="18"/>
      <c r="TCE58" s="18"/>
      <c r="TCF58" s="18"/>
      <c r="TCG58" s="18"/>
      <c r="TCH58" s="18"/>
      <c r="TCI58" s="18"/>
      <c r="TCJ58" s="18"/>
      <c r="TCK58" s="18"/>
      <c r="TCL58" s="18"/>
      <c r="TCM58" s="18"/>
      <c r="TCN58" s="18"/>
      <c r="TCO58" s="18"/>
      <c r="TCP58" s="18"/>
      <c r="TCQ58" s="18"/>
      <c r="TCR58" s="18"/>
      <c r="TCS58" s="18"/>
      <c r="TCT58" s="18"/>
      <c r="TCU58" s="18"/>
      <c r="TCV58" s="18"/>
      <c r="TCW58" s="18"/>
      <c r="TCX58" s="18"/>
      <c r="TCY58" s="18"/>
      <c r="TCZ58" s="18"/>
      <c r="TDA58" s="18"/>
      <c r="TDB58" s="18"/>
      <c r="TDC58" s="18"/>
      <c r="TDD58" s="18"/>
      <c r="TDE58" s="18"/>
      <c r="TDF58" s="18"/>
      <c r="TDG58" s="18"/>
      <c r="TDH58" s="18"/>
      <c r="TDI58" s="18"/>
      <c r="TDJ58" s="18"/>
      <c r="TDK58" s="18"/>
      <c r="TDL58" s="18"/>
      <c r="TDM58" s="18"/>
      <c r="TDN58" s="18"/>
      <c r="TDO58" s="18"/>
      <c r="TDP58" s="18"/>
      <c r="TDQ58" s="18"/>
      <c r="TDR58" s="18"/>
      <c r="TDS58" s="18"/>
      <c r="TDT58" s="18"/>
      <c r="TDU58" s="18"/>
      <c r="TDV58" s="18"/>
      <c r="TDW58" s="18"/>
      <c r="TDX58" s="18"/>
      <c r="TDY58" s="18"/>
      <c r="TDZ58" s="18"/>
      <c r="TEA58" s="18"/>
      <c r="TEB58" s="18"/>
      <c r="TEC58" s="18"/>
      <c r="TED58" s="18"/>
      <c r="TEE58" s="18"/>
      <c r="TEF58" s="18"/>
      <c r="TEG58" s="18"/>
      <c r="TEH58" s="18"/>
      <c r="TEI58" s="18"/>
      <c r="TEJ58" s="18"/>
      <c r="TEK58" s="18"/>
      <c r="TEL58" s="18"/>
      <c r="TEM58" s="18"/>
      <c r="TEN58" s="18"/>
      <c r="TEO58" s="18"/>
      <c r="TEP58" s="18"/>
      <c r="TEQ58" s="18"/>
      <c r="TER58" s="18"/>
      <c r="TES58" s="18"/>
      <c r="TET58" s="18"/>
      <c r="TEU58" s="18"/>
      <c r="TEV58" s="18"/>
      <c r="TEW58" s="18"/>
      <c r="TEX58" s="18"/>
      <c r="TEY58" s="18"/>
      <c r="TEZ58" s="18"/>
      <c r="TFA58" s="18"/>
      <c r="TFB58" s="18"/>
      <c r="TFC58" s="18"/>
      <c r="TFD58" s="18"/>
      <c r="TFE58" s="18"/>
      <c r="TFF58" s="18"/>
      <c r="TFG58" s="18"/>
      <c r="TFH58" s="18"/>
      <c r="TFI58" s="18"/>
      <c r="TFJ58" s="18"/>
      <c r="TFK58" s="18"/>
      <c r="TFL58" s="18"/>
      <c r="TFM58" s="18"/>
      <c r="TFN58" s="18"/>
      <c r="TFO58" s="18"/>
      <c r="TFP58" s="18"/>
      <c r="TFQ58" s="18"/>
      <c r="TFR58" s="18"/>
      <c r="TFS58" s="18"/>
      <c r="TFT58" s="18"/>
      <c r="TFU58" s="18"/>
      <c r="TFV58" s="18"/>
      <c r="TFW58" s="18"/>
      <c r="TFX58" s="18"/>
      <c r="TFY58" s="18"/>
      <c r="TFZ58" s="18"/>
      <c r="TGA58" s="18"/>
      <c r="TGB58" s="18"/>
      <c r="TGC58" s="18"/>
      <c r="TGD58" s="18"/>
      <c r="TGE58" s="18"/>
      <c r="TGF58" s="18"/>
      <c r="TGG58" s="18"/>
      <c r="TGH58" s="18"/>
      <c r="TGI58" s="18"/>
      <c r="TGJ58" s="18"/>
      <c r="TGK58" s="18"/>
      <c r="TGL58" s="18"/>
      <c r="TGM58" s="18"/>
      <c r="TGN58" s="18"/>
      <c r="TGO58" s="18"/>
      <c r="TGP58" s="18"/>
      <c r="TGQ58" s="18"/>
      <c r="TGR58" s="18"/>
      <c r="TGS58" s="18"/>
      <c r="TGT58" s="18"/>
      <c r="TGU58" s="18"/>
      <c r="TGV58" s="18"/>
      <c r="TGW58" s="18"/>
      <c r="TGX58" s="18"/>
      <c r="TGY58" s="18"/>
      <c r="TGZ58" s="18"/>
      <c r="THA58" s="18"/>
      <c r="THB58" s="18"/>
      <c r="THC58" s="18"/>
      <c r="THD58" s="18"/>
      <c r="THE58" s="18"/>
      <c r="THF58" s="18"/>
      <c r="THG58" s="18"/>
      <c r="THH58" s="18"/>
      <c r="THI58" s="18"/>
      <c r="THJ58" s="18"/>
      <c r="THK58" s="18"/>
      <c r="THL58" s="18"/>
      <c r="THM58" s="18"/>
      <c r="THN58" s="18"/>
      <c r="THO58" s="18"/>
      <c r="THP58" s="18"/>
      <c r="THQ58" s="18"/>
      <c r="THR58" s="18"/>
      <c r="THS58" s="18"/>
      <c r="THT58" s="18"/>
      <c r="THU58" s="18"/>
      <c r="THV58" s="18"/>
      <c r="THW58" s="18"/>
      <c r="THX58" s="18"/>
      <c r="THY58" s="18"/>
      <c r="THZ58" s="18"/>
      <c r="TIA58" s="18"/>
      <c r="TIB58" s="18"/>
      <c r="TIC58" s="18"/>
      <c r="TID58" s="18"/>
      <c r="TIE58" s="18"/>
      <c r="TIF58" s="18"/>
      <c r="TIG58" s="18"/>
      <c r="TIH58" s="18"/>
      <c r="TII58" s="18"/>
      <c r="TIJ58" s="18"/>
      <c r="TIK58" s="18"/>
      <c r="TIL58" s="18"/>
      <c r="TIM58" s="18"/>
      <c r="TIN58" s="18"/>
      <c r="TIO58" s="18"/>
      <c r="TIP58" s="18"/>
      <c r="TIQ58" s="18"/>
      <c r="TIR58" s="18"/>
      <c r="TIS58" s="18"/>
      <c r="TIT58" s="18"/>
      <c r="TIU58" s="18"/>
      <c r="TIV58" s="18"/>
      <c r="TIW58" s="18"/>
      <c r="TIX58" s="18"/>
      <c r="TIY58" s="18"/>
      <c r="TIZ58" s="18"/>
      <c r="TJA58" s="18"/>
      <c r="TJB58" s="18"/>
      <c r="TJC58" s="18"/>
      <c r="TJD58" s="18"/>
      <c r="TJE58" s="18"/>
      <c r="TJF58" s="18"/>
      <c r="TJG58" s="18"/>
      <c r="TJH58" s="18"/>
      <c r="TJI58" s="18"/>
      <c r="TJJ58" s="18"/>
      <c r="TJK58" s="18"/>
      <c r="TJL58" s="18"/>
      <c r="TJM58" s="18"/>
      <c r="TJN58" s="18"/>
      <c r="TJO58" s="18"/>
      <c r="TJP58" s="18"/>
      <c r="TJQ58" s="18"/>
      <c r="TJR58" s="18"/>
      <c r="TJS58" s="18"/>
      <c r="TJT58" s="18"/>
      <c r="TJU58" s="18"/>
      <c r="TJV58" s="18"/>
      <c r="TJW58" s="18"/>
      <c r="TJX58" s="18"/>
      <c r="TJY58" s="18"/>
      <c r="TJZ58" s="18"/>
      <c r="TKA58" s="18"/>
      <c r="TKB58" s="18"/>
      <c r="TKC58" s="18"/>
      <c r="TKD58" s="18"/>
      <c r="TKE58" s="18"/>
      <c r="TKF58" s="18"/>
      <c r="TKG58" s="18"/>
      <c r="TKH58" s="18"/>
      <c r="TKI58" s="18"/>
      <c r="TKJ58" s="18"/>
      <c r="TKK58" s="18"/>
      <c r="TKL58" s="18"/>
      <c r="TKM58" s="18"/>
      <c r="TKN58" s="18"/>
      <c r="TKO58" s="18"/>
      <c r="TKP58" s="18"/>
      <c r="TKQ58" s="18"/>
      <c r="TKR58" s="18"/>
      <c r="TKS58" s="18"/>
      <c r="TKT58" s="18"/>
      <c r="TKU58" s="18"/>
      <c r="TKV58" s="18"/>
      <c r="TKW58" s="18"/>
      <c r="TKX58" s="18"/>
      <c r="TKY58" s="18"/>
      <c r="TKZ58" s="18"/>
      <c r="TLA58" s="18"/>
      <c r="TLB58" s="18"/>
      <c r="TLC58" s="18"/>
      <c r="TLD58" s="18"/>
      <c r="TLE58" s="18"/>
      <c r="TLF58" s="18"/>
      <c r="TLG58" s="18"/>
      <c r="TLH58" s="18"/>
      <c r="TLI58" s="18"/>
      <c r="TLJ58" s="18"/>
      <c r="TLK58" s="18"/>
      <c r="TLL58" s="18"/>
      <c r="TLM58" s="18"/>
      <c r="TLN58" s="18"/>
      <c r="TLO58" s="18"/>
      <c r="TLP58" s="18"/>
      <c r="TLQ58" s="18"/>
      <c r="TLR58" s="18"/>
      <c r="TLS58" s="18"/>
      <c r="TLT58" s="18"/>
      <c r="TLU58" s="18"/>
      <c r="TLV58" s="18"/>
      <c r="TLW58" s="18"/>
      <c r="TLX58" s="18"/>
      <c r="TLY58" s="18"/>
      <c r="TLZ58" s="18"/>
      <c r="TMA58" s="18"/>
      <c r="TMB58" s="18"/>
      <c r="TMC58" s="18"/>
      <c r="TMD58" s="18"/>
      <c r="TME58" s="18"/>
      <c r="TMF58" s="18"/>
      <c r="TMG58" s="18"/>
      <c r="TMH58" s="18"/>
      <c r="TMI58" s="18"/>
      <c r="TMJ58" s="18"/>
      <c r="TMK58" s="18"/>
      <c r="TML58" s="18"/>
      <c r="TMM58" s="18"/>
      <c r="TMN58" s="18"/>
      <c r="TMO58" s="18"/>
      <c r="TMP58" s="18"/>
      <c r="TMQ58" s="18"/>
      <c r="TMR58" s="18"/>
      <c r="TMS58" s="18"/>
      <c r="TMT58" s="18"/>
      <c r="TMU58" s="18"/>
      <c r="TMV58" s="18"/>
      <c r="TMW58" s="18"/>
      <c r="TMX58" s="18"/>
      <c r="TMY58" s="18"/>
      <c r="TMZ58" s="18"/>
      <c r="TNA58" s="18"/>
      <c r="TNB58" s="18"/>
      <c r="TNC58" s="18"/>
      <c r="TND58" s="18"/>
      <c r="TNE58" s="18"/>
      <c r="TNF58" s="18"/>
      <c r="TNG58" s="18"/>
      <c r="TNH58" s="18"/>
      <c r="TNI58" s="18"/>
      <c r="TNJ58" s="18"/>
      <c r="TNK58" s="18"/>
      <c r="TNL58" s="18"/>
      <c r="TNM58" s="18"/>
      <c r="TNN58" s="18"/>
      <c r="TNO58" s="18"/>
      <c r="TNP58" s="18"/>
      <c r="TNQ58" s="18"/>
      <c r="TNR58" s="18"/>
      <c r="TNS58" s="18"/>
      <c r="TNT58" s="18"/>
      <c r="TNU58" s="18"/>
      <c r="TNV58" s="18"/>
      <c r="TNW58" s="18"/>
      <c r="TNX58" s="18"/>
      <c r="TNY58" s="18"/>
      <c r="TNZ58" s="18"/>
      <c r="TOA58" s="18"/>
      <c r="TOB58" s="18"/>
      <c r="TOC58" s="18"/>
      <c r="TOD58" s="18"/>
      <c r="TOE58" s="18"/>
      <c r="TOF58" s="18"/>
      <c r="TOG58" s="18"/>
      <c r="TOH58" s="18"/>
      <c r="TOI58" s="18"/>
      <c r="TOJ58" s="18"/>
      <c r="TOK58" s="18"/>
      <c r="TOL58" s="18"/>
      <c r="TOM58" s="18"/>
      <c r="TON58" s="18"/>
      <c r="TOO58" s="18"/>
      <c r="TOP58" s="18"/>
      <c r="TOQ58" s="18"/>
      <c r="TOR58" s="18"/>
      <c r="TOS58" s="18"/>
      <c r="TOT58" s="18"/>
      <c r="TOU58" s="18"/>
      <c r="TOV58" s="18"/>
      <c r="TOW58" s="18"/>
      <c r="TOX58" s="18"/>
      <c r="TOY58" s="18"/>
      <c r="TOZ58" s="18"/>
      <c r="TPA58" s="18"/>
      <c r="TPB58" s="18"/>
      <c r="TPC58" s="18"/>
      <c r="TPD58" s="18"/>
      <c r="TPE58" s="18"/>
      <c r="TPF58" s="18"/>
      <c r="TPG58" s="18"/>
      <c r="TPH58" s="18"/>
      <c r="TPI58" s="18"/>
      <c r="TPJ58" s="18"/>
      <c r="TPK58" s="18"/>
      <c r="TPL58" s="18"/>
      <c r="TPM58" s="18"/>
      <c r="TPN58" s="18"/>
      <c r="TPO58" s="18"/>
      <c r="TPP58" s="18"/>
      <c r="TPQ58" s="18"/>
      <c r="TPR58" s="18"/>
      <c r="TPS58" s="18"/>
      <c r="TPT58" s="18"/>
      <c r="TPU58" s="18"/>
      <c r="TPV58" s="18"/>
      <c r="TPW58" s="18"/>
      <c r="TPX58" s="18"/>
      <c r="TPY58" s="18"/>
      <c r="TPZ58" s="18"/>
      <c r="TQA58" s="18"/>
      <c r="TQB58" s="18"/>
      <c r="TQC58" s="18"/>
      <c r="TQD58" s="18"/>
      <c r="TQE58" s="18"/>
      <c r="TQF58" s="18"/>
      <c r="TQG58" s="18"/>
      <c r="TQH58" s="18"/>
      <c r="TQI58" s="18"/>
      <c r="TQJ58" s="18"/>
      <c r="TQK58" s="18"/>
      <c r="TQL58" s="18"/>
      <c r="TQM58" s="18"/>
      <c r="TQN58" s="18"/>
      <c r="TQO58" s="18"/>
      <c r="TQP58" s="18"/>
      <c r="TQQ58" s="18"/>
      <c r="TQR58" s="18"/>
      <c r="TQS58" s="18"/>
      <c r="TQT58" s="18"/>
      <c r="TQU58" s="18"/>
      <c r="TQV58" s="18"/>
      <c r="TQW58" s="18"/>
      <c r="TQX58" s="18"/>
      <c r="TQY58" s="18"/>
      <c r="TQZ58" s="18"/>
      <c r="TRA58" s="18"/>
      <c r="TRB58" s="18"/>
      <c r="TRC58" s="18"/>
      <c r="TRD58" s="18"/>
      <c r="TRE58" s="18"/>
      <c r="TRF58" s="18"/>
      <c r="TRG58" s="18"/>
      <c r="TRH58" s="18"/>
      <c r="TRI58" s="18"/>
      <c r="TRJ58" s="18"/>
      <c r="TRK58" s="18"/>
      <c r="TRL58" s="18"/>
      <c r="TRM58" s="18"/>
      <c r="TRN58" s="18"/>
      <c r="TRO58" s="18"/>
      <c r="TRP58" s="18"/>
      <c r="TRQ58" s="18"/>
      <c r="TRR58" s="18"/>
      <c r="TRS58" s="18"/>
      <c r="TRT58" s="18"/>
      <c r="TRU58" s="18"/>
      <c r="TRV58" s="18"/>
      <c r="TRW58" s="18"/>
      <c r="TRX58" s="18"/>
      <c r="TRY58" s="18"/>
      <c r="TRZ58" s="18"/>
      <c r="TSA58" s="18"/>
      <c r="TSB58" s="18"/>
      <c r="TSC58" s="18"/>
      <c r="TSD58" s="18"/>
      <c r="TSE58" s="18"/>
      <c r="TSF58" s="18"/>
      <c r="TSG58" s="18"/>
      <c r="TSH58" s="18"/>
      <c r="TSI58" s="18"/>
      <c r="TSJ58" s="18"/>
      <c r="TSK58" s="18"/>
      <c r="TSL58" s="18"/>
      <c r="TSM58" s="18"/>
      <c r="TSN58" s="18"/>
      <c r="TSO58" s="18"/>
      <c r="TSP58" s="18"/>
      <c r="TSQ58" s="18"/>
      <c r="TSR58" s="18"/>
      <c r="TSS58" s="18"/>
      <c r="TST58" s="18"/>
      <c r="TSU58" s="18"/>
      <c r="TSV58" s="18"/>
      <c r="TSW58" s="18"/>
      <c r="TSX58" s="18"/>
      <c r="TSY58" s="18"/>
      <c r="TSZ58" s="18"/>
      <c r="TTA58" s="18"/>
      <c r="TTB58" s="18"/>
      <c r="TTC58" s="18"/>
      <c r="TTD58" s="18"/>
      <c r="TTE58" s="18"/>
      <c r="TTF58" s="18"/>
      <c r="TTG58" s="18"/>
      <c r="TTH58" s="18"/>
      <c r="TTI58" s="18"/>
      <c r="TTJ58" s="18"/>
      <c r="TTK58" s="18"/>
      <c r="TTL58" s="18"/>
      <c r="TTM58" s="18"/>
      <c r="TTN58" s="18"/>
      <c r="TTO58" s="18"/>
      <c r="TTP58" s="18"/>
      <c r="TTQ58" s="18"/>
      <c r="TTR58" s="18"/>
      <c r="TTS58" s="18"/>
      <c r="TTT58" s="18"/>
      <c r="TTU58" s="18"/>
      <c r="TTV58" s="18"/>
      <c r="TTW58" s="18"/>
      <c r="TTX58" s="18"/>
      <c r="TTY58" s="18"/>
      <c r="TTZ58" s="18"/>
      <c r="TUA58" s="18"/>
      <c r="TUB58" s="18"/>
      <c r="TUC58" s="18"/>
      <c r="TUD58" s="18"/>
      <c r="TUE58" s="18"/>
      <c r="TUF58" s="18"/>
      <c r="TUG58" s="18"/>
      <c r="TUH58" s="18"/>
      <c r="TUI58" s="18"/>
      <c r="TUJ58" s="18"/>
      <c r="TUK58" s="18"/>
      <c r="TUL58" s="18"/>
      <c r="TUM58" s="18"/>
      <c r="TUN58" s="18"/>
      <c r="TUO58" s="18"/>
      <c r="TUP58" s="18"/>
      <c r="TUQ58" s="18"/>
      <c r="TUR58" s="18"/>
      <c r="TUS58" s="18"/>
      <c r="TUT58" s="18"/>
      <c r="TUU58" s="18"/>
      <c r="TUV58" s="18"/>
      <c r="TUW58" s="18"/>
      <c r="TUX58" s="18"/>
      <c r="TUY58" s="18"/>
      <c r="TUZ58" s="18"/>
      <c r="TVA58" s="18"/>
      <c r="TVB58" s="18"/>
      <c r="TVC58" s="18"/>
      <c r="TVD58" s="18"/>
      <c r="TVE58" s="18"/>
      <c r="TVF58" s="18"/>
      <c r="TVG58" s="18"/>
      <c r="TVH58" s="18"/>
      <c r="TVI58" s="18"/>
      <c r="TVJ58" s="18"/>
      <c r="TVK58" s="18"/>
      <c r="TVL58" s="18"/>
      <c r="TVM58" s="18"/>
      <c r="TVN58" s="18"/>
      <c r="TVO58" s="18"/>
      <c r="TVP58" s="18"/>
      <c r="TVQ58" s="18"/>
      <c r="TVR58" s="18"/>
      <c r="TVS58" s="18"/>
      <c r="TVT58" s="18"/>
      <c r="TVU58" s="18"/>
      <c r="TVV58" s="18"/>
      <c r="TVW58" s="18"/>
      <c r="TVX58" s="18"/>
      <c r="TVY58" s="18"/>
      <c r="TVZ58" s="18"/>
      <c r="TWA58" s="18"/>
      <c r="TWB58" s="18"/>
      <c r="TWC58" s="18"/>
      <c r="TWD58" s="18"/>
      <c r="TWE58" s="18"/>
      <c r="TWF58" s="18"/>
      <c r="TWG58" s="18"/>
      <c r="TWH58" s="18"/>
      <c r="TWI58" s="18"/>
      <c r="TWJ58" s="18"/>
      <c r="TWK58" s="18"/>
      <c r="TWL58" s="18"/>
      <c r="TWM58" s="18"/>
      <c r="TWN58" s="18"/>
      <c r="TWO58" s="18"/>
      <c r="TWP58" s="18"/>
      <c r="TWQ58" s="18"/>
      <c r="TWR58" s="18"/>
      <c r="TWS58" s="18"/>
      <c r="TWT58" s="18"/>
      <c r="TWU58" s="18"/>
      <c r="TWV58" s="18"/>
      <c r="TWW58" s="18"/>
      <c r="TWX58" s="18"/>
      <c r="TWY58" s="18"/>
      <c r="TWZ58" s="18"/>
      <c r="TXA58" s="18"/>
      <c r="TXB58" s="18"/>
      <c r="TXC58" s="18"/>
      <c r="TXD58" s="18"/>
      <c r="TXE58" s="18"/>
      <c r="TXF58" s="18"/>
      <c r="TXG58" s="18"/>
      <c r="TXH58" s="18"/>
      <c r="TXI58" s="18"/>
      <c r="TXJ58" s="18"/>
      <c r="TXK58" s="18"/>
      <c r="TXL58" s="18"/>
      <c r="TXM58" s="18"/>
      <c r="TXN58" s="18"/>
      <c r="TXO58" s="18"/>
      <c r="TXP58" s="18"/>
      <c r="TXQ58" s="18"/>
      <c r="TXR58" s="18"/>
      <c r="TXS58" s="18"/>
      <c r="TXT58" s="18"/>
      <c r="TXU58" s="18"/>
      <c r="TXV58" s="18"/>
      <c r="TXW58" s="18"/>
      <c r="TXX58" s="18"/>
      <c r="TXY58" s="18"/>
      <c r="TXZ58" s="18"/>
      <c r="TYA58" s="18"/>
      <c r="TYB58" s="18"/>
      <c r="TYC58" s="18"/>
      <c r="TYD58" s="18"/>
      <c r="TYE58" s="18"/>
      <c r="TYF58" s="18"/>
      <c r="TYG58" s="18"/>
      <c r="TYH58" s="18"/>
      <c r="TYI58" s="18"/>
      <c r="TYJ58" s="18"/>
      <c r="TYK58" s="18"/>
      <c r="TYL58" s="18"/>
      <c r="TYM58" s="18"/>
      <c r="TYN58" s="18"/>
      <c r="TYO58" s="18"/>
      <c r="TYP58" s="18"/>
      <c r="TYQ58" s="18"/>
      <c r="TYR58" s="18"/>
      <c r="TYS58" s="18"/>
      <c r="TYT58" s="18"/>
      <c r="TYU58" s="18"/>
      <c r="TYV58" s="18"/>
      <c r="TYW58" s="18"/>
      <c r="TYX58" s="18"/>
      <c r="TYY58" s="18"/>
      <c r="TYZ58" s="18"/>
      <c r="TZA58" s="18"/>
      <c r="TZB58" s="18"/>
      <c r="TZC58" s="18"/>
      <c r="TZD58" s="18"/>
      <c r="TZE58" s="18"/>
      <c r="TZF58" s="18"/>
      <c r="TZG58" s="18"/>
      <c r="TZH58" s="18"/>
      <c r="TZI58" s="18"/>
      <c r="TZJ58" s="18"/>
      <c r="TZK58" s="18"/>
      <c r="TZL58" s="18"/>
      <c r="TZM58" s="18"/>
      <c r="TZN58" s="18"/>
      <c r="TZO58" s="18"/>
      <c r="TZP58" s="18"/>
      <c r="TZQ58" s="18"/>
      <c r="TZR58" s="18"/>
      <c r="TZS58" s="18"/>
      <c r="TZT58" s="18"/>
      <c r="TZU58" s="18"/>
      <c r="TZV58" s="18"/>
      <c r="TZW58" s="18"/>
      <c r="TZX58" s="18"/>
      <c r="TZY58" s="18"/>
      <c r="TZZ58" s="18"/>
      <c r="UAA58" s="18"/>
      <c r="UAB58" s="18"/>
      <c r="UAC58" s="18"/>
      <c r="UAD58" s="18"/>
      <c r="UAE58" s="18"/>
      <c r="UAF58" s="18"/>
      <c r="UAG58" s="18"/>
      <c r="UAH58" s="18"/>
      <c r="UAI58" s="18"/>
      <c r="UAJ58" s="18"/>
      <c r="UAK58" s="18"/>
      <c r="UAL58" s="18"/>
      <c r="UAM58" s="18"/>
      <c r="UAN58" s="18"/>
      <c r="UAO58" s="18"/>
      <c r="UAP58" s="18"/>
      <c r="UAQ58" s="18"/>
      <c r="UAR58" s="18"/>
      <c r="UAS58" s="18"/>
      <c r="UAT58" s="18"/>
      <c r="UAU58" s="18"/>
      <c r="UAV58" s="18"/>
      <c r="UAW58" s="18"/>
      <c r="UAX58" s="18"/>
      <c r="UAY58" s="18"/>
      <c r="UAZ58" s="18"/>
      <c r="UBA58" s="18"/>
      <c r="UBB58" s="18"/>
      <c r="UBC58" s="18"/>
      <c r="UBD58" s="18"/>
      <c r="UBE58" s="18"/>
      <c r="UBF58" s="18"/>
      <c r="UBG58" s="18"/>
      <c r="UBH58" s="18"/>
      <c r="UBI58" s="18"/>
      <c r="UBJ58" s="18"/>
      <c r="UBK58" s="18"/>
      <c r="UBL58" s="18"/>
      <c r="UBM58" s="18"/>
      <c r="UBN58" s="18"/>
      <c r="UBO58" s="18"/>
      <c r="UBP58" s="18"/>
      <c r="UBQ58" s="18"/>
      <c r="UBR58" s="18"/>
      <c r="UBS58" s="18"/>
      <c r="UBT58" s="18"/>
      <c r="UBU58" s="18"/>
      <c r="UBV58" s="18"/>
      <c r="UBW58" s="18"/>
      <c r="UBX58" s="18"/>
      <c r="UBY58" s="18"/>
      <c r="UBZ58" s="18"/>
      <c r="UCA58" s="18"/>
      <c r="UCB58" s="18"/>
      <c r="UCC58" s="18"/>
      <c r="UCD58" s="18"/>
      <c r="UCE58" s="18"/>
      <c r="UCF58" s="18"/>
      <c r="UCG58" s="18"/>
      <c r="UCH58" s="18"/>
      <c r="UCI58" s="18"/>
      <c r="UCJ58" s="18"/>
      <c r="UCK58" s="18"/>
      <c r="UCL58" s="18"/>
      <c r="UCM58" s="18"/>
      <c r="UCN58" s="18"/>
      <c r="UCO58" s="18"/>
      <c r="UCP58" s="18"/>
      <c r="UCQ58" s="18"/>
      <c r="UCR58" s="18"/>
      <c r="UCS58" s="18"/>
      <c r="UCT58" s="18"/>
      <c r="UCU58" s="18"/>
      <c r="UCV58" s="18"/>
      <c r="UCW58" s="18"/>
      <c r="UCX58" s="18"/>
      <c r="UCY58" s="18"/>
      <c r="UCZ58" s="18"/>
      <c r="UDA58" s="18"/>
      <c r="UDB58" s="18"/>
      <c r="UDC58" s="18"/>
      <c r="UDD58" s="18"/>
      <c r="UDE58" s="18"/>
      <c r="UDF58" s="18"/>
      <c r="UDG58" s="18"/>
      <c r="UDH58" s="18"/>
      <c r="UDI58" s="18"/>
      <c r="UDJ58" s="18"/>
      <c r="UDK58" s="18"/>
      <c r="UDL58" s="18"/>
      <c r="UDM58" s="18"/>
      <c r="UDN58" s="18"/>
      <c r="UDO58" s="18"/>
      <c r="UDP58" s="18"/>
      <c r="UDQ58" s="18"/>
      <c r="UDR58" s="18"/>
      <c r="UDS58" s="18"/>
      <c r="UDT58" s="18"/>
      <c r="UDU58" s="18"/>
      <c r="UDV58" s="18"/>
      <c r="UDW58" s="18"/>
      <c r="UDX58" s="18"/>
      <c r="UDY58" s="18"/>
      <c r="UDZ58" s="18"/>
      <c r="UEA58" s="18"/>
      <c r="UEB58" s="18"/>
      <c r="UEC58" s="18"/>
      <c r="UED58" s="18"/>
      <c r="UEE58" s="18"/>
      <c r="UEF58" s="18"/>
      <c r="UEG58" s="18"/>
      <c r="UEH58" s="18"/>
      <c r="UEI58" s="18"/>
      <c r="UEJ58" s="18"/>
      <c r="UEK58" s="18"/>
      <c r="UEL58" s="18"/>
      <c r="UEM58" s="18"/>
      <c r="UEN58" s="18"/>
      <c r="UEO58" s="18"/>
      <c r="UEP58" s="18"/>
      <c r="UEQ58" s="18"/>
      <c r="UER58" s="18"/>
      <c r="UES58" s="18"/>
      <c r="UET58" s="18"/>
      <c r="UEU58" s="18"/>
      <c r="UEV58" s="18"/>
      <c r="UEW58" s="18"/>
      <c r="UEX58" s="18"/>
      <c r="UEY58" s="18"/>
      <c r="UEZ58" s="18"/>
      <c r="UFA58" s="18"/>
      <c r="UFB58" s="18"/>
      <c r="UFC58" s="18"/>
      <c r="UFD58" s="18"/>
      <c r="UFE58" s="18"/>
      <c r="UFF58" s="18"/>
      <c r="UFG58" s="18"/>
      <c r="UFH58" s="18"/>
      <c r="UFI58" s="18"/>
      <c r="UFJ58" s="18"/>
      <c r="UFK58" s="18"/>
      <c r="UFL58" s="18"/>
      <c r="UFM58" s="18"/>
      <c r="UFN58" s="18"/>
      <c r="UFO58" s="18"/>
      <c r="UFP58" s="18"/>
      <c r="UFQ58" s="18"/>
      <c r="UFR58" s="18"/>
      <c r="UFS58" s="18"/>
      <c r="UFT58" s="18"/>
      <c r="UFU58" s="18"/>
      <c r="UFV58" s="18"/>
      <c r="UFW58" s="18"/>
      <c r="UFX58" s="18"/>
      <c r="UFY58" s="18"/>
      <c r="UFZ58" s="18"/>
      <c r="UGA58" s="18"/>
      <c r="UGB58" s="18"/>
      <c r="UGC58" s="18"/>
      <c r="UGD58" s="18"/>
      <c r="UGE58" s="18"/>
      <c r="UGF58" s="18"/>
      <c r="UGG58" s="18"/>
      <c r="UGH58" s="18"/>
      <c r="UGI58" s="18"/>
      <c r="UGJ58" s="18"/>
      <c r="UGK58" s="18"/>
      <c r="UGL58" s="18"/>
      <c r="UGM58" s="18"/>
      <c r="UGN58" s="18"/>
      <c r="UGO58" s="18"/>
      <c r="UGP58" s="18"/>
      <c r="UGQ58" s="18"/>
      <c r="UGR58" s="18"/>
      <c r="UGS58" s="18"/>
      <c r="UGT58" s="18"/>
      <c r="UGU58" s="18"/>
      <c r="UGV58" s="18"/>
      <c r="UGW58" s="18"/>
      <c r="UGX58" s="18"/>
      <c r="UGY58" s="18"/>
      <c r="UGZ58" s="18"/>
      <c r="UHA58" s="18"/>
      <c r="UHB58" s="18"/>
      <c r="UHC58" s="18"/>
      <c r="UHD58" s="18"/>
      <c r="UHE58" s="18"/>
      <c r="UHF58" s="18"/>
      <c r="UHG58" s="18"/>
      <c r="UHH58" s="18"/>
      <c r="UHI58" s="18"/>
      <c r="UHJ58" s="18"/>
      <c r="UHK58" s="18"/>
      <c r="UHL58" s="18"/>
      <c r="UHM58" s="18"/>
      <c r="UHN58" s="18"/>
      <c r="UHO58" s="18"/>
      <c r="UHP58" s="18"/>
      <c r="UHQ58" s="18"/>
      <c r="UHR58" s="18"/>
      <c r="UHS58" s="18"/>
      <c r="UHT58" s="18"/>
      <c r="UHU58" s="18"/>
      <c r="UHV58" s="18"/>
      <c r="UHW58" s="18"/>
      <c r="UHX58" s="18"/>
      <c r="UHY58" s="18"/>
      <c r="UHZ58" s="18"/>
      <c r="UIA58" s="18"/>
      <c r="UIB58" s="18"/>
      <c r="UIC58" s="18"/>
      <c r="UID58" s="18"/>
      <c r="UIE58" s="18"/>
      <c r="UIF58" s="18"/>
      <c r="UIG58" s="18"/>
      <c r="UIH58" s="18"/>
      <c r="UII58" s="18"/>
      <c r="UIJ58" s="18"/>
      <c r="UIK58" s="18"/>
      <c r="UIL58" s="18"/>
      <c r="UIM58" s="18"/>
      <c r="UIN58" s="18"/>
      <c r="UIO58" s="18"/>
      <c r="UIP58" s="18"/>
      <c r="UIQ58" s="18"/>
      <c r="UIR58" s="18"/>
      <c r="UIS58" s="18"/>
      <c r="UIT58" s="18"/>
      <c r="UIU58" s="18"/>
      <c r="UIV58" s="18"/>
      <c r="UIW58" s="18"/>
      <c r="UIX58" s="18"/>
      <c r="UIY58" s="18"/>
      <c r="UIZ58" s="18"/>
      <c r="UJA58" s="18"/>
      <c r="UJB58" s="18"/>
      <c r="UJC58" s="18"/>
      <c r="UJD58" s="18"/>
      <c r="UJE58" s="18"/>
      <c r="UJF58" s="18"/>
      <c r="UJG58" s="18"/>
      <c r="UJH58" s="18"/>
      <c r="UJI58" s="18"/>
      <c r="UJJ58" s="18"/>
      <c r="UJK58" s="18"/>
      <c r="UJL58" s="18"/>
      <c r="UJM58" s="18"/>
      <c r="UJN58" s="18"/>
      <c r="UJO58" s="18"/>
      <c r="UJP58" s="18"/>
      <c r="UJQ58" s="18"/>
      <c r="UJR58" s="18"/>
      <c r="UJS58" s="18"/>
      <c r="UJT58" s="18"/>
      <c r="UJU58" s="18"/>
      <c r="UJV58" s="18"/>
      <c r="UJW58" s="18"/>
      <c r="UJX58" s="18"/>
      <c r="UJY58" s="18"/>
      <c r="UJZ58" s="18"/>
      <c r="UKA58" s="18"/>
      <c r="UKB58" s="18"/>
      <c r="UKC58" s="18"/>
      <c r="UKD58" s="18"/>
      <c r="UKE58" s="18"/>
      <c r="UKF58" s="18"/>
      <c r="UKG58" s="18"/>
      <c r="UKH58" s="18"/>
      <c r="UKI58" s="18"/>
      <c r="UKJ58" s="18"/>
      <c r="UKK58" s="18"/>
      <c r="UKL58" s="18"/>
      <c r="UKM58" s="18"/>
      <c r="UKN58" s="18"/>
      <c r="UKO58" s="18"/>
      <c r="UKP58" s="18"/>
      <c r="UKQ58" s="18"/>
      <c r="UKR58" s="18"/>
      <c r="UKS58" s="18"/>
      <c r="UKT58" s="18"/>
      <c r="UKU58" s="18"/>
      <c r="UKV58" s="18"/>
      <c r="UKW58" s="18"/>
      <c r="UKX58" s="18"/>
      <c r="UKY58" s="18"/>
      <c r="UKZ58" s="18"/>
      <c r="ULA58" s="18"/>
      <c r="ULB58" s="18"/>
      <c r="ULC58" s="18"/>
      <c r="ULD58" s="18"/>
      <c r="ULE58" s="18"/>
      <c r="ULF58" s="18"/>
      <c r="ULG58" s="18"/>
      <c r="ULH58" s="18"/>
      <c r="ULI58" s="18"/>
      <c r="ULJ58" s="18"/>
      <c r="ULK58" s="18"/>
      <c r="ULL58" s="18"/>
      <c r="ULM58" s="18"/>
      <c r="ULN58" s="18"/>
      <c r="ULO58" s="18"/>
      <c r="ULP58" s="18"/>
      <c r="ULQ58" s="18"/>
      <c r="ULR58" s="18"/>
      <c r="ULS58" s="18"/>
      <c r="ULT58" s="18"/>
      <c r="ULU58" s="18"/>
      <c r="ULV58" s="18"/>
      <c r="ULW58" s="18"/>
      <c r="ULX58" s="18"/>
      <c r="ULY58" s="18"/>
      <c r="ULZ58" s="18"/>
      <c r="UMA58" s="18"/>
      <c r="UMB58" s="18"/>
      <c r="UMC58" s="18"/>
      <c r="UMD58" s="18"/>
      <c r="UME58" s="18"/>
      <c r="UMF58" s="18"/>
      <c r="UMG58" s="18"/>
      <c r="UMH58" s="18"/>
      <c r="UMI58" s="18"/>
      <c r="UMJ58" s="18"/>
      <c r="UMK58" s="18"/>
      <c r="UML58" s="18"/>
      <c r="UMM58" s="18"/>
      <c r="UMN58" s="18"/>
      <c r="UMO58" s="18"/>
      <c r="UMP58" s="18"/>
      <c r="UMQ58" s="18"/>
      <c r="UMR58" s="18"/>
      <c r="UMS58" s="18"/>
      <c r="UMT58" s="18"/>
      <c r="UMU58" s="18"/>
      <c r="UMV58" s="18"/>
      <c r="UMW58" s="18"/>
      <c r="UMX58" s="18"/>
      <c r="UMY58" s="18"/>
      <c r="UMZ58" s="18"/>
      <c r="UNA58" s="18"/>
      <c r="UNB58" s="18"/>
      <c r="UNC58" s="18"/>
      <c r="UND58" s="18"/>
      <c r="UNE58" s="18"/>
      <c r="UNF58" s="18"/>
      <c r="UNG58" s="18"/>
      <c r="UNH58" s="18"/>
      <c r="UNI58" s="18"/>
      <c r="UNJ58" s="18"/>
      <c r="UNK58" s="18"/>
      <c r="UNL58" s="18"/>
      <c r="UNM58" s="18"/>
      <c r="UNN58" s="18"/>
      <c r="UNO58" s="18"/>
      <c r="UNP58" s="18"/>
      <c r="UNQ58" s="18"/>
      <c r="UNR58" s="18"/>
      <c r="UNS58" s="18"/>
      <c r="UNT58" s="18"/>
      <c r="UNU58" s="18"/>
      <c r="UNV58" s="18"/>
      <c r="UNW58" s="18"/>
      <c r="UNX58" s="18"/>
      <c r="UNY58" s="18"/>
      <c r="UNZ58" s="18"/>
      <c r="UOA58" s="18"/>
      <c r="UOB58" s="18"/>
      <c r="UOC58" s="18"/>
      <c r="UOD58" s="18"/>
      <c r="UOE58" s="18"/>
      <c r="UOF58" s="18"/>
      <c r="UOG58" s="18"/>
      <c r="UOH58" s="18"/>
      <c r="UOI58" s="18"/>
      <c r="UOJ58" s="18"/>
      <c r="UOK58" s="18"/>
      <c r="UOL58" s="18"/>
      <c r="UOM58" s="18"/>
      <c r="UON58" s="18"/>
      <c r="UOO58" s="18"/>
      <c r="UOP58" s="18"/>
      <c r="UOQ58" s="18"/>
      <c r="UOR58" s="18"/>
      <c r="UOS58" s="18"/>
      <c r="UOT58" s="18"/>
      <c r="UOU58" s="18"/>
      <c r="UOV58" s="18"/>
      <c r="UOW58" s="18"/>
      <c r="UOX58" s="18"/>
      <c r="UOY58" s="18"/>
      <c r="UOZ58" s="18"/>
      <c r="UPA58" s="18"/>
      <c r="UPB58" s="18"/>
      <c r="UPC58" s="18"/>
      <c r="UPD58" s="18"/>
      <c r="UPE58" s="18"/>
      <c r="UPF58" s="18"/>
      <c r="UPG58" s="18"/>
      <c r="UPH58" s="18"/>
      <c r="UPI58" s="18"/>
      <c r="UPJ58" s="18"/>
      <c r="UPK58" s="18"/>
      <c r="UPL58" s="18"/>
      <c r="UPM58" s="18"/>
      <c r="UPN58" s="18"/>
      <c r="UPO58" s="18"/>
      <c r="UPP58" s="18"/>
      <c r="UPQ58" s="18"/>
      <c r="UPR58" s="18"/>
      <c r="UPS58" s="18"/>
      <c r="UPT58" s="18"/>
      <c r="UPU58" s="18"/>
      <c r="UPV58" s="18"/>
      <c r="UPW58" s="18"/>
      <c r="UPX58" s="18"/>
      <c r="UPY58" s="18"/>
      <c r="UPZ58" s="18"/>
      <c r="UQA58" s="18"/>
      <c r="UQB58" s="18"/>
      <c r="UQC58" s="18"/>
      <c r="UQD58" s="18"/>
      <c r="UQE58" s="18"/>
      <c r="UQF58" s="18"/>
      <c r="UQG58" s="18"/>
      <c r="UQH58" s="18"/>
      <c r="UQI58" s="18"/>
      <c r="UQJ58" s="18"/>
      <c r="UQK58" s="18"/>
      <c r="UQL58" s="18"/>
      <c r="UQM58" s="18"/>
      <c r="UQN58" s="18"/>
      <c r="UQO58" s="18"/>
      <c r="UQP58" s="18"/>
      <c r="UQQ58" s="18"/>
      <c r="UQR58" s="18"/>
      <c r="UQS58" s="18"/>
      <c r="UQT58" s="18"/>
      <c r="UQU58" s="18"/>
      <c r="UQV58" s="18"/>
      <c r="UQW58" s="18"/>
      <c r="UQX58" s="18"/>
      <c r="UQY58" s="18"/>
      <c r="UQZ58" s="18"/>
      <c r="URA58" s="18"/>
      <c r="URB58" s="18"/>
      <c r="URC58" s="18"/>
      <c r="URD58" s="18"/>
      <c r="URE58" s="18"/>
      <c r="URF58" s="18"/>
      <c r="URG58" s="18"/>
      <c r="URH58" s="18"/>
      <c r="URI58" s="18"/>
      <c r="URJ58" s="18"/>
      <c r="URK58" s="18"/>
      <c r="URL58" s="18"/>
      <c r="URM58" s="18"/>
      <c r="URN58" s="18"/>
      <c r="URO58" s="18"/>
      <c r="URP58" s="18"/>
      <c r="URQ58" s="18"/>
      <c r="URR58" s="18"/>
      <c r="URS58" s="18"/>
      <c r="URT58" s="18"/>
      <c r="URU58" s="18"/>
      <c r="URV58" s="18"/>
      <c r="URW58" s="18"/>
      <c r="URX58" s="18"/>
      <c r="URY58" s="18"/>
      <c r="URZ58" s="18"/>
      <c r="USA58" s="18"/>
      <c r="USB58" s="18"/>
      <c r="USC58" s="18"/>
      <c r="USD58" s="18"/>
      <c r="USE58" s="18"/>
      <c r="USF58" s="18"/>
      <c r="USG58" s="18"/>
      <c r="USH58" s="18"/>
      <c r="USI58" s="18"/>
      <c r="USJ58" s="18"/>
      <c r="USK58" s="18"/>
      <c r="USL58" s="18"/>
      <c r="USM58" s="18"/>
      <c r="USN58" s="18"/>
      <c r="USO58" s="18"/>
      <c r="USP58" s="18"/>
      <c r="USQ58" s="18"/>
      <c r="USR58" s="18"/>
      <c r="USS58" s="18"/>
      <c r="UST58" s="18"/>
      <c r="USU58" s="18"/>
      <c r="USV58" s="18"/>
      <c r="USW58" s="18"/>
      <c r="USX58" s="18"/>
      <c r="USY58" s="18"/>
      <c r="USZ58" s="18"/>
      <c r="UTA58" s="18"/>
      <c r="UTB58" s="18"/>
      <c r="UTC58" s="18"/>
      <c r="UTD58" s="18"/>
      <c r="UTE58" s="18"/>
      <c r="UTF58" s="18"/>
      <c r="UTG58" s="18"/>
      <c r="UTH58" s="18"/>
      <c r="UTI58" s="18"/>
      <c r="UTJ58" s="18"/>
      <c r="UTK58" s="18"/>
      <c r="UTL58" s="18"/>
      <c r="UTM58" s="18"/>
      <c r="UTN58" s="18"/>
      <c r="UTO58" s="18"/>
      <c r="UTP58" s="18"/>
      <c r="UTQ58" s="18"/>
      <c r="UTR58" s="18"/>
      <c r="UTS58" s="18"/>
      <c r="UTT58" s="18"/>
      <c r="UTU58" s="18"/>
      <c r="UTV58" s="18"/>
      <c r="UTW58" s="18"/>
      <c r="UTX58" s="18"/>
      <c r="UTY58" s="18"/>
      <c r="UTZ58" s="18"/>
      <c r="UUA58" s="18"/>
      <c r="UUB58" s="18"/>
      <c r="UUC58" s="18"/>
      <c r="UUD58" s="18"/>
      <c r="UUE58" s="18"/>
      <c r="UUF58" s="18"/>
      <c r="UUG58" s="18"/>
      <c r="UUH58" s="18"/>
      <c r="UUI58" s="18"/>
      <c r="UUJ58" s="18"/>
      <c r="UUK58" s="18"/>
      <c r="UUL58" s="18"/>
      <c r="UUM58" s="18"/>
      <c r="UUN58" s="18"/>
      <c r="UUO58" s="18"/>
      <c r="UUP58" s="18"/>
      <c r="UUQ58" s="18"/>
      <c r="UUR58" s="18"/>
      <c r="UUS58" s="18"/>
      <c r="UUT58" s="18"/>
      <c r="UUU58" s="18"/>
      <c r="UUV58" s="18"/>
      <c r="UUW58" s="18"/>
      <c r="UUX58" s="18"/>
      <c r="UUY58" s="18"/>
      <c r="UUZ58" s="18"/>
      <c r="UVA58" s="18"/>
      <c r="UVB58" s="18"/>
      <c r="UVC58" s="18"/>
      <c r="UVD58" s="18"/>
      <c r="UVE58" s="18"/>
      <c r="UVF58" s="18"/>
      <c r="UVG58" s="18"/>
      <c r="UVH58" s="18"/>
      <c r="UVI58" s="18"/>
      <c r="UVJ58" s="18"/>
      <c r="UVK58" s="18"/>
      <c r="UVL58" s="18"/>
      <c r="UVM58" s="18"/>
      <c r="UVN58" s="18"/>
      <c r="UVO58" s="18"/>
      <c r="UVP58" s="18"/>
      <c r="UVQ58" s="18"/>
      <c r="UVR58" s="18"/>
      <c r="UVS58" s="18"/>
      <c r="UVT58" s="18"/>
      <c r="UVU58" s="18"/>
      <c r="UVV58" s="18"/>
      <c r="UVW58" s="18"/>
      <c r="UVX58" s="18"/>
      <c r="UVY58" s="18"/>
      <c r="UVZ58" s="18"/>
      <c r="UWA58" s="18"/>
      <c r="UWB58" s="18"/>
      <c r="UWC58" s="18"/>
      <c r="UWD58" s="18"/>
      <c r="UWE58" s="18"/>
      <c r="UWF58" s="18"/>
      <c r="UWG58" s="18"/>
      <c r="UWH58" s="18"/>
      <c r="UWI58" s="18"/>
      <c r="UWJ58" s="18"/>
      <c r="UWK58" s="18"/>
      <c r="UWL58" s="18"/>
      <c r="UWM58" s="18"/>
      <c r="UWN58" s="18"/>
      <c r="UWO58" s="18"/>
      <c r="UWP58" s="18"/>
      <c r="UWQ58" s="18"/>
      <c r="UWR58" s="18"/>
      <c r="UWS58" s="18"/>
      <c r="UWT58" s="18"/>
      <c r="UWU58" s="18"/>
      <c r="UWV58" s="18"/>
      <c r="UWW58" s="18"/>
      <c r="UWX58" s="18"/>
      <c r="UWY58" s="18"/>
      <c r="UWZ58" s="18"/>
      <c r="UXA58" s="18"/>
      <c r="UXB58" s="18"/>
      <c r="UXC58" s="18"/>
      <c r="UXD58" s="18"/>
      <c r="UXE58" s="18"/>
      <c r="UXF58" s="18"/>
      <c r="UXG58" s="18"/>
      <c r="UXH58" s="18"/>
      <c r="UXI58" s="18"/>
      <c r="UXJ58" s="18"/>
      <c r="UXK58" s="18"/>
      <c r="UXL58" s="18"/>
      <c r="UXM58" s="18"/>
      <c r="UXN58" s="18"/>
      <c r="UXO58" s="18"/>
      <c r="UXP58" s="18"/>
      <c r="UXQ58" s="18"/>
      <c r="UXR58" s="18"/>
      <c r="UXS58" s="18"/>
      <c r="UXT58" s="18"/>
      <c r="UXU58" s="18"/>
      <c r="UXV58" s="18"/>
      <c r="UXW58" s="18"/>
      <c r="UXX58" s="18"/>
      <c r="UXY58" s="18"/>
      <c r="UXZ58" s="18"/>
      <c r="UYA58" s="18"/>
      <c r="UYB58" s="18"/>
      <c r="UYC58" s="18"/>
      <c r="UYD58" s="18"/>
      <c r="UYE58" s="18"/>
      <c r="UYF58" s="18"/>
      <c r="UYG58" s="18"/>
      <c r="UYH58" s="18"/>
      <c r="UYI58" s="18"/>
      <c r="UYJ58" s="18"/>
      <c r="UYK58" s="18"/>
      <c r="UYL58" s="18"/>
      <c r="UYM58" s="18"/>
      <c r="UYN58" s="18"/>
      <c r="UYO58" s="18"/>
      <c r="UYP58" s="18"/>
      <c r="UYQ58" s="18"/>
      <c r="UYR58" s="18"/>
      <c r="UYS58" s="18"/>
      <c r="UYT58" s="18"/>
      <c r="UYU58" s="18"/>
      <c r="UYV58" s="18"/>
      <c r="UYW58" s="18"/>
      <c r="UYX58" s="18"/>
      <c r="UYY58" s="18"/>
      <c r="UYZ58" s="18"/>
      <c r="UZA58" s="18"/>
      <c r="UZB58" s="18"/>
      <c r="UZC58" s="18"/>
      <c r="UZD58" s="18"/>
      <c r="UZE58" s="18"/>
      <c r="UZF58" s="18"/>
      <c r="UZG58" s="18"/>
      <c r="UZH58" s="18"/>
      <c r="UZI58" s="18"/>
      <c r="UZJ58" s="18"/>
      <c r="UZK58" s="18"/>
      <c r="UZL58" s="18"/>
      <c r="UZM58" s="18"/>
      <c r="UZN58" s="18"/>
      <c r="UZO58" s="18"/>
      <c r="UZP58" s="18"/>
      <c r="UZQ58" s="18"/>
      <c r="UZR58" s="18"/>
      <c r="UZS58" s="18"/>
      <c r="UZT58" s="18"/>
      <c r="UZU58" s="18"/>
      <c r="UZV58" s="18"/>
      <c r="UZW58" s="18"/>
      <c r="UZX58" s="18"/>
      <c r="UZY58" s="18"/>
      <c r="UZZ58" s="18"/>
      <c r="VAA58" s="18"/>
      <c r="VAB58" s="18"/>
      <c r="VAC58" s="18"/>
      <c r="VAD58" s="18"/>
      <c r="VAE58" s="18"/>
      <c r="VAF58" s="18"/>
      <c r="VAG58" s="18"/>
      <c r="VAH58" s="18"/>
      <c r="VAI58" s="18"/>
      <c r="VAJ58" s="18"/>
      <c r="VAK58" s="18"/>
      <c r="VAL58" s="18"/>
      <c r="VAM58" s="18"/>
      <c r="VAN58" s="18"/>
      <c r="VAO58" s="18"/>
      <c r="VAP58" s="18"/>
      <c r="VAQ58" s="18"/>
      <c r="VAR58" s="18"/>
      <c r="VAS58" s="18"/>
      <c r="VAT58" s="18"/>
      <c r="VAU58" s="18"/>
      <c r="VAV58" s="18"/>
      <c r="VAW58" s="18"/>
      <c r="VAX58" s="18"/>
      <c r="VAY58" s="18"/>
      <c r="VAZ58" s="18"/>
      <c r="VBA58" s="18"/>
      <c r="VBB58" s="18"/>
      <c r="VBC58" s="18"/>
      <c r="VBD58" s="18"/>
      <c r="VBE58" s="18"/>
      <c r="VBF58" s="18"/>
      <c r="VBG58" s="18"/>
      <c r="VBH58" s="18"/>
      <c r="VBI58" s="18"/>
      <c r="VBJ58" s="18"/>
      <c r="VBK58" s="18"/>
      <c r="VBL58" s="18"/>
      <c r="VBM58" s="18"/>
      <c r="VBN58" s="18"/>
      <c r="VBO58" s="18"/>
      <c r="VBP58" s="18"/>
      <c r="VBQ58" s="18"/>
      <c r="VBR58" s="18"/>
      <c r="VBS58" s="18"/>
      <c r="VBT58" s="18"/>
      <c r="VBU58" s="18"/>
      <c r="VBV58" s="18"/>
      <c r="VBW58" s="18"/>
      <c r="VBX58" s="18"/>
      <c r="VBY58" s="18"/>
      <c r="VBZ58" s="18"/>
      <c r="VCA58" s="18"/>
      <c r="VCB58" s="18"/>
      <c r="VCC58" s="18"/>
      <c r="VCD58" s="18"/>
      <c r="VCE58" s="18"/>
      <c r="VCF58" s="18"/>
      <c r="VCG58" s="18"/>
      <c r="VCH58" s="18"/>
      <c r="VCI58" s="18"/>
      <c r="VCJ58" s="18"/>
      <c r="VCK58" s="18"/>
      <c r="VCL58" s="18"/>
      <c r="VCM58" s="18"/>
      <c r="VCN58" s="18"/>
      <c r="VCO58" s="18"/>
      <c r="VCP58" s="18"/>
      <c r="VCQ58" s="18"/>
      <c r="VCR58" s="18"/>
      <c r="VCS58" s="18"/>
      <c r="VCT58" s="18"/>
      <c r="VCU58" s="18"/>
      <c r="VCV58" s="18"/>
      <c r="VCW58" s="18"/>
      <c r="VCX58" s="18"/>
      <c r="VCY58" s="18"/>
      <c r="VCZ58" s="18"/>
      <c r="VDA58" s="18"/>
      <c r="VDB58" s="18"/>
      <c r="VDC58" s="18"/>
      <c r="VDD58" s="18"/>
      <c r="VDE58" s="18"/>
      <c r="VDF58" s="18"/>
      <c r="VDG58" s="18"/>
      <c r="VDH58" s="18"/>
      <c r="VDI58" s="18"/>
      <c r="VDJ58" s="18"/>
      <c r="VDK58" s="18"/>
      <c r="VDL58" s="18"/>
      <c r="VDM58" s="18"/>
      <c r="VDN58" s="18"/>
      <c r="VDO58" s="18"/>
      <c r="VDP58" s="18"/>
      <c r="VDQ58" s="18"/>
      <c r="VDR58" s="18"/>
      <c r="VDS58" s="18"/>
      <c r="VDT58" s="18"/>
      <c r="VDU58" s="18"/>
      <c r="VDV58" s="18"/>
      <c r="VDW58" s="18"/>
      <c r="VDX58" s="18"/>
      <c r="VDY58" s="18"/>
      <c r="VDZ58" s="18"/>
      <c r="VEA58" s="18"/>
      <c r="VEB58" s="18"/>
      <c r="VEC58" s="18"/>
      <c r="VED58" s="18"/>
      <c r="VEE58" s="18"/>
      <c r="VEF58" s="18"/>
      <c r="VEG58" s="18"/>
      <c r="VEH58" s="18"/>
      <c r="VEI58" s="18"/>
      <c r="VEJ58" s="18"/>
      <c r="VEK58" s="18"/>
      <c r="VEL58" s="18"/>
      <c r="VEM58" s="18"/>
      <c r="VEN58" s="18"/>
      <c r="VEO58" s="18"/>
      <c r="VEP58" s="18"/>
      <c r="VEQ58" s="18"/>
      <c r="VER58" s="18"/>
      <c r="VES58" s="18"/>
      <c r="VET58" s="18"/>
      <c r="VEU58" s="18"/>
      <c r="VEV58" s="18"/>
      <c r="VEW58" s="18"/>
      <c r="VEX58" s="18"/>
      <c r="VEY58" s="18"/>
      <c r="VEZ58" s="18"/>
      <c r="VFA58" s="18"/>
      <c r="VFB58" s="18"/>
      <c r="VFC58" s="18"/>
      <c r="VFD58" s="18"/>
      <c r="VFE58" s="18"/>
      <c r="VFF58" s="18"/>
      <c r="VFG58" s="18"/>
      <c r="VFH58" s="18"/>
      <c r="VFI58" s="18"/>
      <c r="VFJ58" s="18"/>
      <c r="VFK58" s="18"/>
      <c r="VFL58" s="18"/>
      <c r="VFM58" s="18"/>
      <c r="VFN58" s="18"/>
      <c r="VFO58" s="18"/>
      <c r="VFP58" s="18"/>
      <c r="VFQ58" s="18"/>
      <c r="VFR58" s="18"/>
      <c r="VFS58" s="18"/>
      <c r="VFT58" s="18"/>
      <c r="VFU58" s="18"/>
      <c r="VFV58" s="18"/>
      <c r="VFW58" s="18"/>
      <c r="VFX58" s="18"/>
      <c r="VFY58" s="18"/>
      <c r="VFZ58" s="18"/>
      <c r="VGA58" s="18"/>
      <c r="VGB58" s="18"/>
      <c r="VGC58" s="18"/>
      <c r="VGD58" s="18"/>
      <c r="VGE58" s="18"/>
      <c r="VGF58" s="18"/>
      <c r="VGG58" s="18"/>
      <c r="VGH58" s="18"/>
      <c r="VGI58" s="18"/>
      <c r="VGJ58" s="18"/>
      <c r="VGK58" s="18"/>
      <c r="VGL58" s="18"/>
      <c r="VGM58" s="18"/>
      <c r="VGN58" s="18"/>
      <c r="VGO58" s="18"/>
      <c r="VGP58" s="18"/>
      <c r="VGQ58" s="18"/>
      <c r="VGR58" s="18"/>
      <c r="VGS58" s="18"/>
      <c r="VGT58" s="18"/>
      <c r="VGU58" s="18"/>
      <c r="VGV58" s="18"/>
      <c r="VGW58" s="18"/>
      <c r="VGX58" s="18"/>
      <c r="VGY58" s="18"/>
      <c r="VGZ58" s="18"/>
      <c r="VHA58" s="18"/>
      <c r="VHB58" s="18"/>
      <c r="VHC58" s="18"/>
      <c r="VHD58" s="18"/>
      <c r="VHE58" s="18"/>
      <c r="VHF58" s="18"/>
      <c r="VHG58" s="18"/>
      <c r="VHH58" s="18"/>
      <c r="VHI58" s="18"/>
      <c r="VHJ58" s="18"/>
      <c r="VHK58" s="18"/>
      <c r="VHL58" s="18"/>
      <c r="VHM58" s="18"/>
      <c r="VHN58" s="18"/>
      <c r="VHO58" s="18"/>
      <c r="VHP58" s="18"/>
      <c r="VHQ58" s="18"/>
      <c r="VHR58" s="18"/>
      <c r="VHS58" s="18"/>
      <c r="VHT58" s="18"/>
      <c r="VHU58" s="18"/>
      <c r="VHV58" s="18"/>
      <c r="VHW58" s="18"/>
      <c r="VHX58" s="18"/>
      <c r="VHY58" s="18"/>
      <c r="VHZ58" s="18"/>
      <c r="VIA58" s="18"/>
      <c r="VIB58" s="18"/>
      <c r="VIC58" s="18"/>
      <c r="VID58" s="18"/>
      <c r="VIE58" s="18"/>
      <c r="VIF58" s="18"/>
      <c r="VIG58" s="18"/>
      <c r="VIH58" s="18"/>
      <c r="VII58" s="18"/>
      <c r="VIJ58" s="18"/>
      <c r="VIK58" s="18"/>
      <c r="VIL58" s="18"/>
      <c r="VIM58" s="18"/>
      <c r="VIN58" s="18"/>
      <c r="VIO58" s="18"/>
      <c r="VIP58" s="18"/>
      <c r="VIQ58" s="18"/>
      <c r="VIR58" s="18"/>
      <c r="VIS58" s="18"/>
      <c r="VIT58" s="18"/>
      <c r="VIU58" s="18"/>
      <c r="VIV58" s="18"/>
      <c r="VIW58" s="18"/>
      <c r="VIX58" s="18"/>
      <c r="VIY58" s="18"/>
      <c r="VIZ58" s="18"/>
      <c r="VJA58" s="18"/>
      <c r="VJB58" s="18"/>
      <c r="VJC58" s="18"/>
      <c r="VJD58" s="18"/>
      <c r="VJE58" s="18"/>
      <c r="VJF58" s="18"/>
      <c r="VJG58" s="18"/>
      <c r="VJH58" s="18"/>
      <c r="VJI58" s="18"/>
      <c r="VJJ58" s="18"/>
      <c r="VJK58" s="18"/>
      <c r="VJL58" s="18"/>
      <c r="VJM58" s="18"/>
      <c r="VJN58" s="18"/>
      <c r="VJO58" s="18"/>
      <c r="VJP58" s="18"/>
      <c r="VJQ58" s="18"/>
      <c r="VJR58" s="18"/>
      <c r="VJS58" s="18"/>
      <c r="VJT58" s="18"/>
      <c r="VJU58" s="18"/>
      <c r="VJV58" s="18"/>
      <c r="VJW58" s="18"/>
      <c r="VJX58" s="18"/>
      <c r="VJY58" s="18"/>
      <c r="VJZ58" s="18"/>
      <c r="VKA58" s="18"/>
      <c r="VKB58" s="18"/>
      <c r="VKC58" s="18"/>
      <c r="VKD58" s="18"/>
      <c r="VKE58" s="18"/>
      <c r="VKF58" s="18"/>
      <c r="VKG58" s="18"/>
      <c r="VKH58" s="18"/>
      <c r="VKI58" s="18"/>
      <c r="VKJ58" s="18"/>
      <c r="VKK58" s="18"/>
      <c r="VKL58" s="18"/>
      <c r="VKM58" s="18"/>
      <c r="VKN58" s="18"/>
      <c r="VKO58" s="18"/>
      <c r="VKP58" s="18"/>
      <c r="VKQ58" s="18"/>
      <c r="VKR58" s="18"/>
      <c r="VKS58" s="18"/>
      <c r="VKT58" s="18"/>
      <c r="VKU58" s="18"/>
      <c r="VKV58" s="18"/>
      <c r="VKW58" s="18"/>
      <c r="VKX58" s="18"/>
      <c r="VKY58" s="18"/>
      <c r="VKZ58" s="18"/>
      <c r="VLA58" s="18"/>
      <c r="VLB58" s="18"/>
      <c r="VLC58" s="18"/>
      <c r="VLD58" s="18"/>
      <c r="VLE58" s="18"/>
      <c r="VLF58" s="18"/>
      <c r="VLG58" s="18"/>
      <c r="VLH58" s="18"/>
      <c r="VLI58" s="18"/>
      <c r="VLJ58" s="18"/>
      <c r="VLK58" s="18"/>
      <c r="VLL58" s="18"/>
      <c r="VLM58" s="18"/>
      <c r="VLN58" s="18"/>
      <c r="VLO58" s="18"/>
      <c r="VLP58" s="18"/>
      <c r="VLQ58" s="18"/>
      <c r="VLR58" s="18"/>
      <c r="VLS58" s="18"/>
      <c r="VLT58" s="18"/>
      <c r="VLU58" s="18"/>
      <c r="VLV58" s="18"/>
      <c r="VLW58" s="18"/>
      <c r="VLX58" s="18"/>
      <c r="VLY58" s="18"/>
      <c r="VLZ58" s="18"/>
      <c r="VMA58" s="18"/>
      <c r="VMB58" s="18"/>
      <c r="VMC58" s="18"/>
      <c r="VMD58" s="18"/>
      <c r="VME58" s="18"/>
      <c r="VMF58" s="18"/>
      <c r="VMG58" s="18"/>
      <c r="VMH58" s="18"/>
      <c r="VMI58" s="18"/>
      <c r="VMJ58" s="18"/>
      <c r="VMK58" s="18"/>
      <c r="VML58" s="18"/>
      <c r="VMM58" s="18"/>
      <c r="VMN58" s="18"/>
      <c r="VMO58" s="18"/>
      <c r="VMP58" s="18"/>
      <c r="VMQ58" s="18"/>
      <c r="VMR58" s="18"/>
      <c r="VMS58" s="18"/>
      <c r="VMT58" s="18"/>
      <c r="VMU58" s="18"/>
      <c r="VMV58" s="18"/>
      <c r="VMW58" s="18"/>
      <c r="VMX58" s="18"/>
      <c r="VMY58" s="18"/>
      <c r="VMZ58" s="18"/>
      <c r="VNA58" s="18"/>
      <c r="VNB58" s="18"/>
      <c r="VNC58" s="18"/>
      <c r="VND58" s="18"/>
      <c r="VNE58" s="18"/>
      <c r="VNF58" s="18"/>
      <c r="VNG58" s="18"/>
      <c r="VNH58" s="18"/>
      <c r="VNI58" s="18"/>
      <c r="VNJ58" s="18"/>
      <c r="VNK58" s="18"/>
      <c r="VNL58" s="18"/>
      <c r="VNM58" s="18"/>
      <c r="VNN58" s="18"/>
      <c r="VNO58" s="18"/>
      <c r="VNP58" s="18"/>
      <c r="VNQ58" s="18"/>
      <c r="VNR58" s="18"/>
      <c r="VNS58" s="18"/>
      <c r="VNT58" s="18"/>
      <c r="VNU58" s="18"/>
      <c r="VNV58" s="18"/>
      <c r="VNW58" s="18"/>
      <c r="VNX58" s="18"/>
      <c r="VNY58" s="18"/>
      <c r="VNZ58" s="18"/>
      <c r="VOA58" s="18"/>
      <c r="VOB58" s="18"/>
      <c r="VOC58" s="18"/>
      <c r="VOD58" s="18"/>
      <c r="VOE58" s="18"/>
      <c r="VOF58" s="18"/>
      <c r="VOG58" s="18"/>
      <c r="VOH58" s="18"/>
      <c r="VOI58" s="18"/>
      <c r="VOJ58" s="18"/>
      <c r="VOK58" s="18"/>
      <c r="VOL58" s="18"/>
      <c r="VOM58" s="18"/>
      <c r="VON58" s="18"/>
      <c r="VOO58" s="18"/>
      <c r="VOP58" s="18"/>
      <c r="VOQ58" s="18"/>
      <c r="VOR58" s="18"/>
      <c r="VOS58" s="18"/>
      <c r="VOT58" s="18"/>
      <c r="VOU58" s="18"/>
      <c r="VOV58" s="18"/>
      <c r="VOW58" s="18"/>
      <c r="VOX58" s="18"/>
      <c r="VOY58" s="18"/>
      <c r="VOZ58" s="18"/>
      <c r="VPA58" s="18"/>
      <c r="VPB58" s="18"/>
      <c r="VPC58" s="18"/>
      <c r="VPD58" s="18"/>
      <c r="VPE58" s="18"/>
      <c r="VPF58" s="18"/>
      <c r="VPG58" s="18"/>
      <c r="VPH58" s="18"/>
      <c r="VPI58" s="18"/>
      <c r="VPJ58" s="18"/>
      <c r="VPK58" s="18"/>
      <c r="VPL58" s="18"/>
      <c r="VPM58" s="18"/>
      <c r="VPN58" s="18"/>
      <c r="VPO58" s="18"/>
      <c r="VPP58" s="18"/>
      <c r="VPQ58" s="18"/>
      <c r="VPR58" s="18"/>
      <c r="VPS58" s="18"/>
      <c r="VPT58" s="18"/>
      <c r="VPU58" s="18"/>
      <c r="VPV58" s="18"/>
      <c r="VPW58" s="18"/>
      <c r="VPX58" s="18"/>
      <c r="VPY58" s="18"/>
      <c r="VPZ58" s="18"/>
      <c r="VQA58" s="18"/>
      <c r="VQB58" s="18"/>
      <c r="VQC58" s="18"/>
      <c r="VQD58" s="18"/>
      <c r="VQE58" s="18"/>
      <c r="VQF58" s="18"/>
      <c r="VQG58" s="18"/>
      <c r="VQH58" s="18"/>
      <c r="VQI58" s="18"/>
      <c r="VQJ58" s="18"/>
      <c r="VQK58" s="18"/>
      <c r="VQL58" s="18"/>
      <c r="VQM58" s="18"/>
      <c r="VQN58" s="18"/>
      <c r="VQO58" s="18"/>
      <c r="VQP58" s="18"/>
      <c r="VQQ58" s="18"/>
      <c r="VQR58" s="18"/>
      <c r="VQS58" s="18"/>
      <c r="VQT58" s="18"/>
      <c r="VQU58" s="18"/>
      <c r="VQV58" s="18"/>
      <c r="VQW58" s="18"/>
      <c r="VQX58" s="18"/>
      <c r="VQY58" s="18"/>
      <c r="VQZ58" s="18"/>
      <c r="VRA58" s="18"/>
      <c r="VRB58" s="18"/>
      <c r="VRC58" s="18"/>
      <c r="VRD58" s="18"/>
      <c r="VRE58" s="18"/>
      <c r="VRF58" s="18"/>
      <c r="VRG58" s="18"/>
      <c r="VRH58" s="18"/>
      <c r="VRI58" s="18"/>
      <c r="VRJ58" s="18"/>
      <c r="VRK58" s="18"/>
      <c r="VRL58" s="18"/>
      <c r="VRM58" s="18"/>
      <c r="VRN58" s="18"/>
      <c r="VRO58" s="18"/>
      <c r="VRP58" s="18"/>
      <c r="VRQ58" s="18"/>
      <c r="VRR58" s="18"/>
      <c r="VRS58" s="18"/>
      <c r="VRT58" s="18"/>
      <c r="VRU58" s="18"/>
      <c r="VRV58" s="18"/>
      <c r="VRW58" s="18"/>
      <c r="VRX58" s="18"/>
      <c r="VRY58" s="18"/>
      <c r="VRZ58" s="18"/>
      <c r="VSA58" s="18"/>
      <c r="VSB58" s="18"/>
      <c r="VSC58" s="18"/>
      <c r="VSD58" s="18"/>
      <c r="VSE58" s="18"/>
      <c r="VSF58" s="18"/>
      <c r="VSG58" s="18"/>
      <c r="VSH58" s="18"/>
      <c r="VSI58" s="18"/>
      <c r="VSJ58" s="18"/>
      <c r="VSK58" s="18"/>
      <c r="VSL58" s="18"/>
      <c r="VSM58" s="18"/>
      <c r="VSN58" s="18"/>
      <c r="VSO58" s="18"/>
      <c r="VSP58" s="18"/>
      <c r="VSQ58" s="18"/>
      <c r="VSR58" s="18"/>
      <c r="VSS58" s="18"/>
      <c r="VST58" s="18"/>
      <c r="VSU58" s="18"/>
      <c r="VSV58" s="18"/>
      <c r="VSW58" s="18"/>
      <c r="VSX58" s="18"/>
      <c r="VSY58" s="18"/>
      <c r="VSZ58" s="18"/>
      <c r="VTA58" s="18"/>
      <c r="VTB58" s="18"/>
      <c r="VTC58" s="18"/>
      <c r="VTD58" s="18"/>
      <c r="VTE58" s="18"/>
      <c r="VTF58" s="18"/>
      <c r="VTG58" s="18"/>
      <c r="VTH58" s="18"/>
      <c r="VTI58" s="18"/>
      <c r="VTJ58" s="18"/>
      <c r="VTK58" s="18"/>
      <c r="VTL58" s="18"/>
      <c r="VTM58" s="18"/>
      <c r="VTN58" s="18"/>
      <c r="VTO58" s="18"/>
      <c r="VTP58" s="18"/>
      <c r="VTQ58" s="18"/>
      <c r="VTR58" s="18"/>
      <c r="VTS58" s="18"/>
      <c r="VTT58" s="18"/>
      <c r="VTU58" s="18"/>
      <c r="VTV58" s="18"/>
      <c r="VTW58" s="18"/>
      <c r="VTX58" s="18"/>
      <c r="VTY58" s="18"/>
      <c r="VTZ58" s="18"/>
      <c r="VUA58" s="18"/>
      <c r="VUB58" s="18"/>
      <c r="VUC58" s="18"/>
      <c r="VUD58" s="18"/>
      <c r="VUE58" s="18"/>
      <c r="VUF58" s="18"/>
      <c r="VUG58" s="18"/>
      <c r="VUH58" s="18"/>
      <c r="VUI58" s="18"/>
      <c r="VUJ58" s="18"/>
      <c r="VUK58" s="18"/>
      <c r="VUL58" s="18"/>
      <c r="VUM58" s="18"/>
      <c r="VUN58" s="18"/>
      <c r="VUO58" s="18"/>
      <c r="VUP58" s="18"/>
      <c r="VUQ58" s="18"/>
      <c r="VUR58" s="18"/>
      <c r="VUS58" s="18"/>
      <c r="VUT58" s="18"/>
      <c r="VUU58" s="18"/>
      <c r="VUV58" s="18"/>
      <c r="VUW58" s="18"/>
      <c r="VUX58" s="18"/>
      <c r="VUY58" s="18"/>
      <c r="VUZ58" s="18"/>
      <c r="VVA58" s="18"/>
      <c r="VVB58" s="18"/>
      <c r="VVC58" s="18"/>
      <c r="VVD58" s="18"/>
      <c r="VVE58" s="18"/>
      <c r="VVF58" s="18"/>
      <c r="VVG58" s="18"/>
      <c r="VVH58" s="18"/>
      <c r="VVI58" s="18"/>
      <c r="VVJ58" s="18"/>
      <c r="VVK58" s="18"/>
      <c r="VVL58" s="18"/>
      <c r="VVM58" s="18"/>
      <c r="VVN58" s="18"/>
      <c r="VVO58" s="18"/>
      <c r="VVP58" s="18"/>
      <c r="VVQ58" s="18"/>
      <c r="VVR58" s="18"/>
      <c r="VVS58" s="18"/>
      <c r="VVT58" s="18"/>
      <c r="VVU58" s="18"/>
      <c r="VVV58" s="18"/>
      <c r="VVW58" s="18"/>
      <c r="VVX58" s="18"/>
      <c r="VVY58" s="18"/>
      <c r="VVZ58" s="18"/>
      <c r="VWA58" s="18"/>
      <c r="VWB58" s="18"/>
      <c r="VWC58" s="18"/>
      <c r="VWD58" s="18"/>
      <c r="VWE58" s="18"/>
      <c r="VWF58" s="18"/>
      <c r="VWG58" s="18"/>
      <c r="VWH58" s="18"/>
      <c r="VWI58" s="18"/>
      <c r="VWJ58" s="18"/>
      <c r="VWK58" s="18"/>
      <c r="VWL58" s="18"/>
      <c r="VWM58" s="18"/>
      <c r="VWN58" s="18"/>
      <c r="VWO58" s="18"/>
      <c r="VWP58" s="18"/>
      <c r="VWQ58" s="18"/>
      <c r="VWR58" s="18"/>
      <c r="VWS58" s="18"/>
      <c r="VWT58" s="18"/>
      <c r="VWU58" s="18"/>
      <c r="VWV58" s="18"/>
      <c r="VWW58" s="18"/>
      <c r="VWX58" s="18"/>
      <c r="VWY58" s="18"/>
      <c r="VWZ58" s="18"/>
      <c r="VXA58" s="18"/>
      <c r="VXB58" s="18"/>
      <c r="VXC58" s="18"/>
      <c r="VXD58" s="18"/>
      <c r="VXE58" s="18"/>
      <c r="VXF58" s="18"/>
      <c r="VXG58" s="18"/>
      <c r="VXH58" s="18"/>
      <c r="VXI58" s="18"/>
      <c r="VXJ58" s="18"/>
      <c r="VXK58" s="18"/>
      <c r="VXL58" s="18"/>
      <c r="VXM58" s="18"/>
      <c r="VXN58" s="18"/>
      <c r="VXO58" s="18"/>
      <c r="VXP58" s="18"/>
      <c r="VXQ58" s="18"/>
      <c r="VXR58" s="18"/>
      <c r="VXS58" s="18"/>
      <c r="VXT58" s="18"/>
      <c r="VXU58" s="18"/>
      <c r="VXV58" s="18"/>
      <c r="VXW58" s="18"/>
      <c r="VXX58" s="18"/>
      <c r="VXY58" s="18"/>
      <c r="VXZ58" s="18"/>
      <c r="VYA58" s="18"/>
      <c r="VYB58" s="18"/>
      <c r="VYC58" s="18"/>
      <c r="VYD58" s="18"/>
      <c r="VYE58" s="18"/>
      <c r="VYF58" s="18"/>
      <c r="VYG58" s="18"/>
      <c r="VYH58" s="18"/>
      <c r="VYI58" s="18"/>
      <c r="VYJ58" s="18"/>
      <c r="VYK58" s="18"/>
      <c r="VYL58" s="18"/>
      <c r="VYM58" s="18"/>
      <c r="VYN58" s="18"/>
      <c r="VYO58" s="18"/>
      <c r="VYP58" s="18"/>
      <c r="VYQ58" s="18"/>
      <c r="VYR58" s="18"/>
      <c r="VYS58" s="18"/>
      <c r="VYT58" s="18"/>
      <c r="VYU58" s="18"/>
      <c r="VYV58" s="18"/>
      <c r="VYW58" s="18"/>
      <c r="VYX58" s="18"/>
      <c r="VYY58" s="18"/>
      <c r="VYZ58" s="18"/>
      <c r="VZA58" s="18"/>
      <c r="VZB58" s="18"/>
      <c r="VZC58" s="18"/>
      <c r="VZD58" s="18"/>
      <c r="VZE58" s="18"/>
      <c r="VZF58" s="18"/>
      <c r="VZG58" s="18"/>
      <c r="VZH58" s="18"/>
      <c r="VZI58" s="18"/>
      <c r="VZJ58" s="18"/>
      <c r="VZK58" s="18"/>
      <c r="VZL58" s="18"/>
      <c r="VZM58" s="18"/>
      <c r="VZN58" s="18"/>
      <c r="VZO58" s="18"/>
      <c r="VZP58" s="18"/>
      <c r="VZQ58" s="18"/>
      <c r="VZR58" s="18"/>
      <c r="VZS58" s="18"/>
      <c r="VZT58" s="18"/>
      <c r="VZU58" s="18"/>
      <c r="VZV58" s="18"/>
      <c r="VZW58" s="18"/>
      <c r="VZX58" s="18"/>
      <c r="VZY58" s="18"/>
      <c r="VZZ58" s="18"/>
      <c r="WAA58" s="18"/>
      <c r="WAB58" s="18"/>
      <c r="WAC58" s="18"/>
      <c r="WAD58" s="18"/>
      <c r="WAE58" s="18"/>
      <c r="WAF58" s="18"/>
      <c r="WAG58" s="18"/>
      <c r="WAH58" s="18"/>
      <c r="WAI58" s="18"/>
      <c r="WAJ58" s="18"/>
      <c r="WAK58" s="18"/>
      <c r="WAL58" s="18"/>
      <c r="WAM58" s="18"/>
      <c r="WAN58" s="18"/>
      <c r="WAO58" s="18"/>
      <c r="WAP58" s="18"/>
      <c r="WAQ58" s="18"/>
      <c r="WAR58" s="18"/>
      <c r="WAS58" s="18"/>
      <c r="WAT58" s="18"/>
      <c r="WAU58" s="18"/>
      <c r="WAV58" s="18"/>
      <c r="WAW58" s="18"/>
      <c r="WAX58" s="18"/>
      <c r="WAY58" s="18"/>
      <c r="WAZ58" s="18"/>
      <c r="WBA58" s="18"/>
      <c r="WBB58" s="18"/>
      <c r="WBC58" s="18"/>
      <c r="WBD58" s="18"/>
      <c r="WBE58" s="18"/>
      <c r="WBF58" s="18"/>
      <c r="WBG58" s="18"/>
      <c r="WBH58" s="18"/>
      <c r="WBI58" s="18"/>
      <c r="WBJ58" s="18"/>
      <c r="WBK58" s="18"/>
      <c r="WBL58" s="18"/>
      <c r="WBM58" s="18"/>
      <c r="WBN58" s="18"/>
      <c r="WBO58" s="18"/>
      <c r="WBP58" s="18"/>
      <c r="WBQ58" s="18"/>
      <c r="WBR58" s="18"/>
      <c r="WBS58" s="18"/>
      <c r="WBT58" s="18"/>
      <c r="WBU58" s="18"/>
      <c r="WBV58" s="18"/>
      <c r="WBW58" s="18"/>
      <c r="WBX58" s="18"/>
      <c r="WBY58" s="18"/>
      <c r="WBZ58" s="18"/>
      <c r="WCA58" s="18"/>
      <c r="WCB58" s="18"/>
      <c r="WCC58" s="18"/>
      <c r="WCD58" s="18"/>
      <c r="WCE58" s="18"/>
      <c r="WCF58" s="18"/>
      <c r="WCG58" s="18"/>
      <c r="WCH58" s="18"/>
      <c r="WCI58" s="18"/>
      <c r="WCJ58" s="18"/>
      <c r="WCK58" s="18"/>
      <c r="WCL58" s="18"/>
      <c r="WCM58" s="18"/>
      <c r="WCN58" s="18"/>
      <c r="WCO58" s="18"/>
      <c r="WCP58" s="18"/>
      <c r="WCQ58" s="18"/>
      <c r="WCR58" s="18"/>
      <c r="WCS58" s="18"/>
      <c r="WCT58" s="18"/>
      <c r="WCU58" s="18"/>
      <c r="WCV58" s="18"/>
      <c r="WCW58" s="18"/>
      <c r="WCX58" s="18"/>
      <c r="WCY58" s="18"/>
      <c r="WCZ58" s="18"/>
      <c r="WDA58" s="18"/>
      <c r="WDB58" s="18"/>
      <c r="WDC58" s="18"/>
      <c r="WDD58" s="18"/>
      <c r="WDE58" s="18"/>
      <c r="WDF58" s="18"/>
      <c r="WDG58" s="18"/>
      <c r="WDH58" s="18"/>
      <c r="WDI58" s="18"/>
      <c r="WDJ58" s="18"/>
      <c r="WDK58" s="18"/>
      <c r="WDL58" s="18"/>
      <c r="WDM58" s="18"/>
      <c r="WDN58" s="18"/>
      <c r="WDO58" s="18"/>
      <c r="WDP58" s="18"/>
      <c r="WDQ58" s="18"/>
      <c r="WDR58" s="18"/>
      <c r="WDS58" s="18"/>
      <c r="WDT58" s="18"/>
      <c r="WDU58" s="18"/>
      <c r="WDV58" s="18"/>
      <c r="WDW58" s="18"/>
      <c r="WDX58" s="18"/>
      <c r="WDY58" s="18"/>
      <c r="WDZ58" s="18"/>
      <c r="WEA58" s="18"/>
      <c r="WEB58" s="18"/>
      <c r="WEC58" s="18"/>
      <c r="WED58" s="18"/>
      <c r="WEE58" s="18"/>
      <c r="WEF58" s="18"/>
      <c r="WEG58" s="18"/>
      <c r="WEH58" s="18"/>
      <c r="WEI58" s="18"/>
      <c r="WEJ58" s="18"/>
      <c r="WEK58" s="18"/>
      <c r="WEL58" s="18"/>
      <c r="WEM58" s="18"/>
      <c r="WEN58" s="18"/>
      <c r="WEO58" s="18"/>
      <c r="WEP58" s="18"/>
      <c r="WEQ58" s="18"/>
      <c r="WER58" s="18"/>
      <c r="WES58" s="18"/>
      <c r="WET58" s="18"/>
      <c r="WEU58" s="18"/>
      <c r="WEV58" s="18"/>
      <c r="WEW58" s="18"/>
      <c r="WEX58" s="18"/>
      <c r="WEY58" s="18"/>
      <c r="WEZ58" s="18"/>
      <c r="WFA58" s="18"/>
      <c r="WFB58" s="18"/>
      <c r="WFC58" s="18"/>
      <c r="WFD58" s="18"/>
      <c r="WFE58" s="18"/>
      <c r="WFF58" s="18"/>
      <c r="WFG58" s="18"/>
      <c r="WFH58" s="18"/>
      <c r="WFI58" s="18"/>
      <c r="WFJ58" s="18"/>
      <c r="WFK58" s="18"/>
      <c r="WFL58" s="18"/>
      <c r="WFM58" s="18"/>
      <c r="WFN58" s="18"/>
      <c r="WFO58" s="18"/>
      <c r="WFP58" s="18"/>
      <c r="WFQ58" s="18"/>
      <c r="WFR58" s="18"/>
      <c r="WFS58" s="18"/>
      <c r="WFT58" s="18"/>
      <c r="WFU58" s="18"/>
      <c r="WFV58" s="18"/>
      <c r="WFW58" s="18"/>
      <c r="WFX58" s="18"/>
      <c r="WFY58" s="18"/>
      <c r="WFZ58" s="18"/>
      <c r="WGA58" s="18"/>
      <c r="WGB58" s="18"/>
      <c r="WGC58" s="18"/>
      <c r="WGD58" s="18"/>
      <c r="WGE58" s="18"/>
      <c r="WGF58" s="18"/>
      <c r="WGG58" s="18"/>
      <c r="WGH58" s="18"/>
      <c r="WGI58" s="18"/>
      <c r="WGJ58" s="18"/>
      <c r="WGK58" s="18"/>
      <c r="WGL58" s="18"/>
      <c r="WGM58" s="18"/>
      <c r="WGN58" s="18"/>
      <c r="WGO58" s="18"/>
      <c r="WGP58" s="18"/>
      <c r="WGQ58" s="18"/>
      <c r="WGR58" s="18"/>
      <c r="WGS58" s="18"/>
      <c r="WGT58" s="18"/>
      <c r="WGU58" s="18"/>
      <c r="WGV58" s="18"/>
      <c r="WGW58" s="18"/>
      <c r="WGX58" s="18"/>
      <c r="WGY58" s="18"/>
      <c r="WGZ58" s="18"/>
      <c r="WHA58" s="18"/>
      <c r="WHB58" s="18"/>
      <c r="WHC58" s="18"/>
      <c r="WHD58" s="18"/>
      <c r="WHE58" s="18"/>
      <c r="WHF58" s="18"/>
      <c r="WHG58" s="18"/>
      <c r="WHH58" s="18"/>
      <c r="WHI58" s="18"/>
      <c r="WHJ58" s="18"/>
      <c r="WHK58" s="18"/>
      <c r="WHL58" s="18"/>
      <c r="WHM58" s="18"/>
      <c r="WHN58" s="18"/>
      <c r="WHO58" s="18"/>
      <c r="WHP58" s="18"/>
      <c r="WHQ58" s="18"/>
      <c r="WHR58" s="18"/>
      <c r="WHS58" s="18"/>
      <c r="WHT58" s="18"/>
      <c r="WHU58" s="18"/>
      <c r="WHV58" s="18"/>
      <c r="WHW58" s="18"/>
      <c r="WHX58" s="18"/>
      <c r="WHY58" s="18"/>
      <c r="WHZ58" s="18"/>
      <c r="WIA58" s="18"/>
      <c r="WIB58" s="18"/>
      <c r="WIC58" s="18"/>
      <c r="WID58" s="18"/>
      <c r="WIE58" s="18"/>
      <c r="WIF58" s="18"/>
      <c r="WIG58" s="18"/>
      <c r="WIH58" s="18"/>
      <c r="WII58" s="18"/>
      <c r="WIJ58" s="18"/>
      <c r="WIK58" s="18"/>
      <c r="WIL58" s="18"/>
      <c r="WIM58" s="18"/>
      <c r="WIN58" s="18"/>
      <c r="WIO58" s="18"/>
      <c r="WIP58" s="18"/>
      <c r="WIQ58" s="18"/>
      <c r="WIR58" s="18"/>
      <c r="WIS58" s="18"/>
      <c r="WIT58" s="18"/>
      <c r="WIU58" s="18"/>
      <c r="WIV58" s="18"/>
      <c r="WIW58" s="18"/>
      <c r="WIX58" s="18"/>
      <c r="WIY58" s="18"/>
      <c r="WIZ58" s="18"/>
      <c r="WJA58" s="18"/>
      <c r="WJB58" s="18"/>
      <c r="WJC58" s="18"/>
      <c r="WJD58" s="18"/>
      <c r="WJE58" s="18"/>
      <c r="WJF58" s="18"/>
      <c r="WJG58" s="18"/>
      <c r="WJH58" s="18"/>
      <c r="WJI58" s="18"/>
      <c r="WJJ58" s="18"/>
      <c r="WJK58" s="18"/>
      <c r="WJL58" s="18"/>
      <c r="WJM58" s="18"/>
      <c r="WJN58" s="18"/>
      <c r="WJO58" s="18"/>
      <c r="WJP58" s="18"/>
      <c r="WJQ58" s="18"/>
      <c r="WJR58" s="18"/>
      <c r="WJS58" s="18"/>
      <c r="WJT58" s="18"/>
      <c r="WJU58" s="18"/>
      <c r="WJV58" s="18"/>
      <c r="WJW58" s="18"/>
      <c r="WJX58" s="18"/>
      <c r="WJY58" s="18"/>
      <c r="WJZ58" s="18"/>
      <c r="WKA58" s="18"/>
      <c r="WKB58" s="18"/>
      <c r="WKC58" s="18"/>
      <c r="WKD58" s="18"/>
      <c r="WKE58" s="18"/>
      <c r="WKF58" s="18"/>
      <c r="WKG58" s="18"/>
      <c r="WKH58" s="18"/>
      <c r="WKI58" s="18"/>
      <c r="WKJ58" s="18"/>
      <c r="WKK58" s="18"/>
      <c r="WKL58" s="18"/>
      <c r="WKM58" s="18"/>
      <c r="WKN58" s="18"/>
      <c r="WKO58" s="18"/>
      <c r="WKP58" s="18"/>
      <c r="WKQ58" s="18"/>
      <c r="WKR58" s="18"/>
      <c r="WKS58" s="18"/>
      <c r="WKT58" s="18"/>
      <c r="WKU58" s="18"/>
      <c r="WKV58" s="18"/>
      <c r="WKW58" s="18"/>
      <c r="WKX58" s="18"/>
      <c r="WKY58" s="18"/>
      <c r="WKZ58" s="18"/>
      <c r="WLA58" s="18"/>
      <c r="WLB58" s="18"/>
      <c r="WLC58" s="18"/>
      <c r="WLD58" s="18"/>
      <c r="WLE58" s="18"/>
      <c r="WLF58" s="18"/>
      <c r="WLG58" s="18"/>
      <c r="WLH58" s="18"/>
      <c r="WLI58" s="18"/>
      <c r="WLJ58" s="18"/>
      <c r="WLK58" s="18"/>
      <c r="WLL58" s="18"/>
      <c r="WLM58" s="18"/>
      <c r="WLN58" s="18"/>
      <c r="WLO58" s="18"/>
      <c r="WLP58" s="18"/>
      <c r="WLQ58" s="18"/>
      <c r="WLR58" s="18"/>
      <c r="WLS58" s="18"/>
      <c r="WLT58" s="18"/>
      <c r="WLU58" s="18"/>
      <c r="WLV58" s="18"/>
      <c r="WLW58" s="18"/>
      <c r="WLX58" s="18"/>
      <c r="WLY58" s="18"/>
      <c r="WLZ58" s="18"/>
      <c r="WMA58" s="18"/>
      <c r="WMB58" s="18"/>
      <c r="WMC58" s="18"/>
      <c r="WMD58" s="18"/>
      <c r="WME58" s="18"/>
      <c r="WMF58" s="18"/>
      <c r="WMG58" s="18"/>
      <c r="WMH58" s="18"/>
      <c r="WMI58" s="18"/>
      <c r="WMJ58" s="18"/>
      <c r="WMK58" s="18"/>
      <c r="WML58" s="18"/>
      <c r="WMM58" s="18"/>
      <c r="WMN58" s="18"/>
      <c r="WMO58" s="18"/>
      <c r="WMP58" s="18"/>
      <c r="WMQ58" s="18"/>
      <c r="WMR58" s="18"/>
      <c r="WMS58" s="18"/>
      <c r="WMT58" s="18"/>
      <c r="WMU58" s="18"/>
      <c r="WMV58" s="18"/>
      <c r="WMW58" s="18"/>
      <c r="WMX58" s="18"/>
      <c r="WMY58" s="18"/>
      <c r="WMZ58" s="18"/>
      <c r="WNA58" s="18"/>
      <c r="WNB58" s="18"/>
      <c r="WNC58" s="18"/>
      <c r="WND58" s="18"/>
      <c r="WNE58" s="18"/>
      <c r="WNF58" s="18"/>
      <c r="WNG58" s="18"/>
      <c r="WNH58" s="18"/>
      <c r="WNI58" s="18"/>
      <c r="WNJ58" s="18"/>
      <c r="WNK58" s="18"/>
      <c r="WNL58" s="18"/>
      <c r="WNM58" s="18"/>
      <c r="WNN58" s="18"/>
      <c r="WNO58" s="18"/>
      <c r="WNP58" s="18"/>
      <c r="WNQ58" s="18"/>
      <c r="WNR58" s="18"/>
      <c r="WNS58" s="18"/>
      <c r="WNT58" s="18"/>
      <c r="WNU58" s="18"/>
      <c r="WNV58" s="18"/>
      <c r="WNW58" s="18"/>
      <c r="WNX58" s="18"/>
      <c r="WNY58" s="18"/>
      <c r="WNZ58" s="18"/>
      <c r="WOA58" s="18"/>
      <c r="WOB58" s="18"/>
      <c r="WOC58" s="18"/>
      <c r="WOD58" s="18"/>
      <c r="WOE58" s="18"/>
      <c r="WOF58" s="18"/>
      <c r="WOG58" s="18"/>
      <c r="WOH58" s="18"/>
      <c r="WOI58" s="18"/>
      <c r="WOJ58" s="18"/>
      <c r="WOK58" s="18"/>
      <c r="WOL58" s="18"/>
      <c r="WOM58" s="18"/>
      <c r="WON58" s="18"/>
      <c r="WOO58" s="18"/>
      <c r="WOP58" s="18"/>
      <c r="WOQ58" s="18"/>
      <c r="WOR58" s="18"/>
      <c r="WOS58" s="18"/>
      <c r="WOT58" s="18"/>
      <c r="WOU58" s="18"/>
      <c r="WOV58" s="18"/>
      <c r="WOW58" s="18"/>
      <c r="WOX58" s="18"/>
      <c r="WOY58" s="18"/>
      <c r="WOZ58" s="18"/>
      <c r="WPA58" s="18"/>
      <c r="WPB58" s="18"/>
      <c r="WPC58" s="18"/>
      <c r="WPD58" s="18"/>
      <c r="WPE58" s="18"/>
      <c r="WPF58" s="18"/>
      <c r="WPG58" s="18"/>
      <c r="WPH58" s="18"/>
      <c r="WPI58" s="18"/>
      <c r="WPJ58" s="18"/>
      <c r="WPK58" s="18"/>
      <c r="WPL58" s="18"/>
      <c r="WPM58" s="18"/>
      <c r="WPN58" s="18"/>
      <c r="WPO58" s="18"/>
      <c r="WPP58" s="18"/>
      <c r="WPQ58" s="18"/>
      <c r="WPR58" s="18"/>
      <c r="WPS58" s="18"/>
      <c r="WPT58" s="18"/>
      <c r="WPU58" s="18"/>
      <c r="WPV58" s="18"/>
      <c r="WPW58" s="18"/>
      <c r="WPX58" s="18"/>
      <c r="WPY58" s="18"/>
      <c r="WPZ58" s="18"/>
      <c r="WQA58" s="18"/>
      <c r="WQB58" s="18"/>
      <c r="WQC58" s="18"/>
      <c r="WQD58" s="18"/>
      <c r="WQE58" s="18"/>
      <c r="WQF58" s="18"/>
      <c r="WQG58" s="18"/>
      <c r="WQH58" s="18"/>
      <c r="WQI58" s="18"/>
      <c r="WQJ58" s="18"/>
      <c r="WQK58" s="18"/>
      <c r="WQL58" s="18"/>
      <c r="WQM58" s="18"/>
      <c r="WQN58" s="18"/>
      <c r="WQO58" s="18"/>
      <c r="WQP58" s="18"/>
      <c r="WQQ58" s="18"/>
      <c r="WQR58" s="18"/>
      <c r="WQS58" s="18"/>
      <c r="WQT58" s="18"/>
      <c r="WQU58" s="18"/>
      <c r="WQV58" s="18"/>
      <c r="WQW58" s="18"/>
      <c r="WQX58" s="18"/>
      <c r="WQY58" s="18"/>
      <c r="WQZ58" s="18"/>
      <c r="WRA58" s="18"/>
      <c r="WRB58" s="18"/>
      <c r="WRC58" s="18"/>
      <c r="WRD58" s="18"/>
      <c r="WRE58" s="18"/>
      <c r="WRF58" s="18"/>
      <c r="WRG58" s="18"/>
      <c r="WRH58" s="18"/>
      <c r="WRI58" s="18"/>
      <c r="WRJ58" s="18"/>
      <c r="WRK58" s="18"/>
      <c r="WRL58" s="18"/>
      <c r="WRM58" s="18"/>
      <c r="WRN58" s="18"/>
      <c r="WRO58" s="18"/>
      <c r="WRP58" s="18"/>
      <c r="WRQ58" s="18"/>
      <c r="WRR58" s="18"/>
      <c r="WRS58" s="18"/>
      <c r="WRT58" s="18"/>
      <c r="WRU58" s="18"/>
      <c r="WRV58" s="18"/>
      <c r="WRW58" s="18"/>
      <c r="WRX58" s="18"/>
      <c r="WRY58" s="18"/>
      <c r="WRZ58" s="18"/>
      <c r="WSA58" s="18"/>
      <c r="WSB58" s="18"/>
      <c r="WSC58" s="18"/>
      <c r="WSD58" s="18"/>
      <c r="WSE58" s="18"/>
      <c r="WSF58" s="18"/>
      <c r="WSG58" s="18"/>
      <c r="WSH58" s="18"/>
      <c r="WSI58" s="18"/>
      <c r="WSJ58" s="18"/>
      <c r="WSK58" s="18"/>
      <c r="WSL58" s="18"/>
      <c r="WSM58" s="18"/>
      <c r="WSN58" s="18"/>
      <c r="WSO58" s="18"/>
      <c r="WSP58" s="18"/>
      <c r="WSQ58" s="18"/>
      <c r="WSR58" s="18"/>
      <c r="WSS58" s="18"/>
      <c r="WST58" s="18"/>
      <c r="WSU58" s="18"/>
      <c r="WSV58" s="18"/>
      <c r="WSW58" s="18"/>
      <c r="WSX58" s="18"/>
      <c r="WSY58" s="18"/>
      <c r="WSZ58" s="18"/>
      <c r="WTA58" s="18"/>
      <c r="WTB58" s="18"/>
      <c r="WTC58" s="18"/>
      <c r="WTD58" s="18"/>
      <c r="WTE58" s="18"/>
      <c r="WTF58" s="18"/>
      <c r="WTG58" s="18"/>
      <c r="WTH58" s="18"/>
      <c r="WTI58" s="18"/>
      <c r="WTJ58" s="18"/>
      <c r="WTK58" s="18"/>
      <c r="WTL58" s="18"/>
      <c r="WTM58" s="18"/>
      <c r="WTN58" s="18"/>
      <c r="WTO58" s="18"/>
      <c r="WTP58" s="18"/>
      <c r="WTQ58" s="18"/>
      <c r="WTR58" s="18"/>
      <c r="WTS58" s="18"/>
      <c r="WTT58" s="18"/>
      <c r="WTU58" s="18"/>
      <c r="WTV58" s="18"/>
      <c r="WTW58" s="18"/>
      <c r="WTX58" s="18"/>
      <c r="WTY58" s="18"/>
      <c r="WTZ58" s="18"/>
      <c r="WUA58" s="18"/>
      <c r="WUB58" s="18"/>
      <c r="WUC58" s="18"/>
      <c r="WUD58" s="18"/>
      <c r="WUE58" s="18"/>
      <c r="WUF58" s="18"/>
      <c r="WUG58" s="18"/>
      <c r="WUH58" s="18"/>
      <c r="WUI58" s="18"/>
      <c r="WUJ58" s="18"/>
      <c r="WUK58" s="18"/>
      <c r="WUL58" s="18"/>
      <c r="WUM58" s="18"/>
      <c r="WUN58" s="18"/>
      <c r="WUO58" s="18"/>
      <c r="WUP58" s="18"/>
      <c r="WUQ58" s="18"/>
      <c r="WUR58" s="18"/>
      <c r="WUS58" s="18"/>
      <c r="WUT58" s="18"/>
      <c r="WUU58" s="18"/>
      <c r="WUV58" s="18"/>
      <c r="WUW58" s="18"/>
      <c r="WUX58" s="18"/>
      <c r="WUY58" s="18"/>
      <c r="WUZ58" s="18"/>
      <c r="WVA58" s="18"/>
      <c r="WVB58" s="18"/>
      <c r="WVC58" s="18"/>
      <c r="WVD58" s="18"/>
      <c r="WVE58" s="18"/>
      <c r="WVF58" s="18"/>
      <c r="WVG58" s="18"/>
      <c r="WVH58" s="18"/>
      <c r="WVI58" s="18"/>
      <c r="WVJ58" s="18"/>
      <c r="WVK58" s="18"/>
      <c r="WVL58" s="18"/>
      <c r="WVM58" s="18"/>
      <c r="WVN58" s="18"/>
      <c r="WVO58" s="18"/>
      <c r="WVP58" s="18"/>
      <c r="WVQ58" s="18"/>
      <c r="WVR58" s="18"/>
      <c r="WVS58" s="18"/>
      <c r="WVT58" s="18"/>
      <c r="WVU58" s="18"/>
      <c r="WVV58" s="18"/>
      <c r="WVW58" s="18"/>
      <c r="WVX58" s="18"/>
      <c r="WVY58" s="18"/>
      <c r="WVZ58" s="18"/>
      <c r="WWA58" s="18"/>
      <c r="WWB58" s="18"/>
      <c r="WWC58" s="18"/>
      <c r="WWD58" s="18"/>
      <c r="WWE58" s="18"/>
      <c r="WWF58" s="18"/>
      <c r="WWG58" s="18"/>
      <c r="WWH58" s="18"/>
      <c r="WWI58" s="18"/>
      <c r="WWJ58" s="18"/>
      <c r="WWK58" s="18"/>
      <c r="WWL58" s="18"/>
      <c r="WWM58" s="18"/>
      <c r="WWN58" s="18"/>
      <c r="WWO58" s="18"/>
      <c r="WWP58" s="18"/>
      <c r="WWQ58" s="18"/>
      <c r="WWR58" s="18"/>
      <c r="WWS58" s="18"/>
      <c r="WWT58" s="18"/>
      <c r="WWU58" s="18"/>
      <c r="WWV58" s="18"/>
      <c r="WWW58" s="18"/>
      <c r="WWX58" s="18"/>
      <c r="WWY58" s="18"/>
      <c r="WWZ58" s="18"/>
      <c r="WXA58" s="18"/>
      <c r="WXB58" s="18"/>
      <c r="WXC58" s="18"/>
      <c r="WXD58" s="18"/>
      <c r="WXE58" s="18"/>
      <c r="WXF58" s="18"/>
      <c r="WXG58" s="18"/>
      <c r="WXH58" s="18"/>
      <c r="WXI58" s="18"/>
      <c r="WXJ58" s="18"/>
      <c r="WXK58" s="18"/>
      <c r="WXL58" s="18"/>
      <c r="WXM58" s="18"/>
      <c r="WXN58" s="18"/>
      <c r="WXO58" s="18"/>
      <c r="WXP58" s="18"/>
      <c r="WXQ58" s="18"/>
      <c r="WXR58" s="18"/>
      <c r="WXS58" s="18"/>
      <c r="WXT58" s="18"/>
      <c r="WXU58" s="18"/>
      <c r="WXV58" s="18"/>
      <c r="WXW58" s="18"/>
      <c r="WXX58" s="18"/>
      <c r="WXY58" s="18"/>
      <c r="WXZ58" s="18"/>
      <c r="WYA58" s="18"/>
      <c r="WYB58" s="18"/>
      <c r="WYC58" s="18"/>
      <c r="WYD58" s="18"/>
      <c r="WYE58" s="18"/>
      <c r="WYF58" s="18"/>
      <c r="WYG58" s="18"/>
      <c r="WYH58" s="18"/>
      <c r="WYI58" s="18"/>
      <c r="WYJ58" s="18"/>
      <c r="WYK58" s="18"/>
      <c r="WYL58" s="18"/>
      <c r="WYM58" s="18"/>
      <c r="WYN58" s="18"/>
      <c r="WYO58" s="18"/>
      <c r="WYP58" s="18"/>
      <c r="WYQ58" s="18"/>
      <c r="WYR58" s="18"/>
      <c r="WYS58" s="18"/>
      <c r="WYT58" s="18"/>
      <c r="WYU58" s="18"/>
      <c r="WYV58" s="18"/>
      <c r="WYW58" s="18"/>
      <c r="WYX58" s="18"/>
      <c r="WYY58" s="18"/>
      <c r="WYZ58" s="18"/>
      <c r="WZA58" s="18"/>
      <c r="WZB58" s="18"/>
      <c r="WZC58" s="18"/>
      <c r="WZD58" s="18"/>
      <c r="WZE58" s="18"/>
      <c r="WZF58" s="18"/>
      <c r="WZG58" s="18"/>
      <c r="WZH58" s="18"/>
      <c r="WZI58" s="18"/>
      <c r="WZJ58" s="18"/>
      <c r="WZK58" s="18"/>
      <c r="WZL58" s="18"/>
      <c r="WZM58" s="18"/>
      <c r="WZN58" s="18"/>
      <c r="WZO58" s="18"/>
      <c r="WZP58" s="18"/>
      <c r="WZQ58" s="18"/>
      <c r="WZR58" s="18"/>
      <c r="WZS58" s="18"/>
      <c r="WZT58" s="18"/>
      <c r="WZU58" s="18"/>
      <c r="WZV58" s="18"/>
      <c r="WZW58" s="18"/>
      <c r="WZX58" s="18"/>
      <c r="WZY58" s="18"/>
      <c r="WZZ58" s="18"/>
      <c r="XAA58" s="18"/>
      <c r="XAB58" s="18"/>
      <c r="XAC58" s="18"/>
      <c r="XAD58" s="18"/>
      <c r="XAE58" s="18"/>
      <c r="XAF58" s="18"/>
      <c r="XAG58" s="18"/>
      <c r="XAH58" s="18"/>
      <c r="XAI58" s="18"/>
      <c r="XAJ58" s="18"/>
      <c r="XAK58" s="18"/>
      <c r="XAL58" s="18"/>
      <c r="XAM58" s="18"/>
      <c r="XAN58" s="18"/>
      <c r="XAO58" s="18"/>
      <c r="XAP58" s="18"/>
      <c r="XAQ58" s="18"/>
      <c r="XAR58" s="18"/>
      <c r="XAS58" s="18"/>
      <c r="XAT58" s="18"/>
      <c r="XAU58" s="18"/>
      <c r="XAV58" s="18"/>
      <c r="XAW58" s="18"/>
      <c r="XAX58" s="18"/>
      <c r="XAY58" s="18"/>
      <c r="XAZ58" s="18"/>
      <c r="XBA58" s="18"/>
      <c r="XBB58" s="18"/>
      <c r="XBC58" s="18"/>
      <c r="XBD58" s="18"/>
      <c r="XBE58" s="18"/>
      <c r="XBF58" s="18"/>
      <c r="XBG58" s="18"/>
      <c r="XBH58" s="18"/>
      <c r="XBI58" s="18"/>
      <c r="XBJ58" s="18"/>
      <c r="XBK58" s="18"/>
      <c r="XBL58" s="18"/>
      <c r="XBM58" s="18"/>
      <c r="XBN58" s="18"/>
      <c r="XBO58" s="18"/>
      <c r="XBP58" s="18"/>
      <c r="XBQ58" s="18"/>
      <c r="XBR58" s="18"/>
      <c r="XBS58" s="18"/>
      <c r="XBT58" s="18"/>
      <c r="XBU58" s="18"/>
      <c r="XBV58" s="18"/>
      <c r="XBW58" s="18"/>
      <c r="XBX58" s="18"/>
      <c r="XBY58" s="18"/>
      <c r="XBZ58" s="18"/>
      <c r="XCA58" s="18"/>
      <c r="XCB58" s="18"/>
      <c r="XCC58" s="18"/>
      <c r="XCD58" s="18"/>
      <c r="XCE58" s="18"/>
      <c r="XCF58" s="18"/>
      <c r="XCG58" s="18"/>
      <c r="XCH58" s="18"/>
      <c r="XCI58" s="18"/>
      <c r="XCJ58" s="18"/>
      <c r="XCK58" s="18"/>
      <c r="XCL58" s="18"/>
      <c r="XCM58" s="18"/>
      <c r="XCN58" s="18"/>
      <c r="XCO58" s="18"/>
      <c r="XCP58" s="18"/>
      <c r="XCQ58" s="18"/>
      <c r="XCR58" s="18"/>
      <c r="XCS58" s="18"/>
      <c r="XCT58" s="18"/>
      <c r="XCU58" s="18"/>
      <c r="XCV58" s="18"/>
      <c r="XCW58" s="18"/>
      <c r="XCX58" s="18"/>
      <c r="XCY58" s="18"/>
      <c r="XCZ58" s="18"/>
      <c r="XDA58" s="18"/>
      <c r="XDB58" s="18"/>
      <c r="XDC58" s="18"/>
      <c r="XDD58" s="18"/>
      <c r="XDE58" s="18"/>
      <c r="XDF58" s="18"/>
      <c r="XDG58" s="18"/>
      <c r="XDH58" s="18"/>
      <c r="XDI58" s="18"/>
      <c r="XDJ58" s="18"/>
      <c r="XDK58" s="18"/>
      <c r="XDL58" s="18"/>
      <c r="XDM58" s="18"/>
      <c r="XDN58" s="18"/>
      <c r="XDO58" s="18"/>
      <c r="XDP58" s="18"/>
      <c r="XDQ58" s="18"/>
      <c r="XDR58" s="18"/>
      <c r="XDS58" s="18"/>
      <c r="XDT58" s="18"/>
      <c r="XDU58" s="18"/>
      <c r="XDV58" s="18"/>
      <c r="XDW58" s="18"/>
      <c r="XDX58" s="18"/>
      <c r="XDY58" s="18"/>
      <c r="XDZ58" s="18"/>
      <c r="XEA58" s="18"/>
      <c r="XEB58" s="18"/>
      <c r="XEC58" s="18"/>
      <c r="XED58" s="18"/>
      <c r="XEE58" s="18"/>
      <c r="XEF58" s="18"/>
      <c r="XEG58" s="18"/>
      <c r="XEH58" s="18"/>
      <c r="XEI58" s="18"/>
      <c r="XEJ58" s="18"/>
      <c r="XEK58" s="18"/>
      <c r="XEL58" s="18"/>
      <c r="XEM58" s="18"/>
      <c r="XEN58" s="18"/>
      <c r="XEO58" s="18"/>
      <c r="XEP58" s="18"/>
      <c r="XEQ58" s="18"/>
      <c r="XER58" s="18"/>
      <c r="XES58" s="18"/>
      <c r="XET58" s="18"/>
      <c r="XEU58" s="18"/>
      <c r="XEV58" s="18"/>
      <c r="XEW58" s="18"/>
      <c r="XEX58" s="18"/>
      <c r="XEY58" s="18"/>
      <c r="XEZ58" s="18"/>
      <c r="XFA58" s="18"/>
      <c r="XFB58" s="18"/>
      <c r="XFC58" s="18"/>
    </row>
    <row r="59" spans="1:16383" hidden="1">
      <c r="A59" s="28" t="s">
        <v>82</v>
      </c>
      <c r="B59" s="215" t="s">
        <v>126</v>
      </c>
      <c r="C59" s="28" t="s">
        <v>0</v>
      </c>
      <c r="D59" s="18" t="s">
        <v>14</v>
      </c>
      <c r="E59" s="28" t="s">
        <v>127</v>
      </c>
      <c r="F59" s="28" t="s">
        <v>2</v>
      </c>
      <c r="G59" s="166"/>
      <c r="H59" s="36"/>
      <c r="I59" s="36"/>
      <c r="J59" s="18" t="s">
        <v>87</v>
      </c>
      <c r="K59" s="18"/>
      <c r="L59" s="18"/>
      <c r="M59" s="18" t="s">
        <v>87</v>
      </c>
      <c r="N59" s="18"/>
      <c r="O59" s="18" t="s">
        <v>87</v>
      </c>
      <c r="P59" s="18" t="s">
        <v>87</v>
      </c>
      <c r="Q59" s="76" t="s">
        <v>87</v>
      </c>
      <c r="R59" s="4" t="s">
        <v>128</v>
      </c>
      <c r="S59" s="70" t="s">
        <v>87</v>
      </c>
      <c r="T59" s="18">
        <v>3</v>
      </c>
      <c r="U59" s="135">
        <v>46171</v>
      </c>
      <c r="V59" s="135" t="s">
        <v>87</v>
      </c>
      <c r="W59" s="135" t="s">
        <v>87</v>
      </c>
      <c r="X59" s="135">
        <v>46174</v>
      </c>
      <c r="Y59" s="135">
        <v>46185</v>
      </c>
      <c r="Z59" s="135"/>
      <c r="AA59" s="135"/>
      <c r="AB59" s="135"/>
      <c r="AC59" s="135"/>
      <c r="AD59" s="135">
        <v>46188</v>
      </c>
      <c r="AE59" s="135">
        <v>46199</v>
      </c>
      <c r="AF59" s="135">
        <v>46202</v>
      </c>
      <c r="AG59" s="135">
        <v>46213</v>
      </c>
      <c r="AH59" s="135">
        <v>46216</v>
      </c>
      <c r="AI59" s="18" t="s">
        <v>87</v>
      </c>
      <c r="AJ59" s="18" t="s">
        <v>129</v>
      </c>
      <c r="AK59" s="18" t="s">
        <v>130</v>
      </c>
      <c r="AL59" s="18" t="s">
        <v>87</v>
      </c>
      <c r="AM59" s="18" t="s">
        <v>87</v>
      </c>
      <c r="AN59" s="18" t="s">
        <v>87</v>
      </c>
      <c r="AO59" s="18" t="s">
        <v>88</v>
      </c>
      <c r="AP59" s="18" t="s">
        <v>87</v>
      </c>
      <c r="AQ59" s="18" t="s">
        <v>87</v>
      </c>
      <c r="AR59" s="77" t="s">
        <v>88</v>
      </c>
      <c r="AS59" s="18" t="s">
        <v>99</v>
      </c>
      <c r="AT59" s="77" t="s">
        <v>131</v>
      </c>
      <c r="AU59" s="18" t="s">
        <v>4</v>
      </c>
      <c r="AV59" s="4" t="s">
        <v>132</v>
      </c>
      <c r="AW59" s="18"/>
      <c r="AX59" s="18"/>
      <c r="AY59" s="18"/>
      <c r="AZ59" s="18"/>
      <c r="BA59" s="18"/>
      <c r="BB59" s="18"/>
      <c r="BC59" s="18"/>
      <c r="BD59" s="18"/>
      <c r="BE59" s="18"/>
      <c r="BF59" s="18"/>
      <c r="BG59" s="18"/>
      <c r="BH59" s="18"/>
      <c r="BI59" s="18"/>
      <c r="BJ59" s="167"/>
      <c r="BK59" s="167"/>
      <c r="BL59" s="167"/>
      <c r="BM59" s="168"/>
      <c r="BN59" s="168"/>
      <c r="BO59" s="168"/>
      <c r="BP59" s="168"/>
      <c r="BQ59" s="168"/>
      <c r="BR59" s="10" t="s">
        <v>125</v>
      </c>
      <c r="BS59" s="30">
        <v>1</v>
      </c>
      <c r="BT59" s="30">
        <v>2</v>
      </c>
      <c r="BU59" s="31" t="s">
        <v>104</v>
      </c>
      <c r="BV59" s="31" t="s">
        <v>104</v>
      </c>
      <c r="BW59" s="32" t="s">
        <v>105</v>
      </c>
      <c r="BX59" s="32" t="s">
        <v>105</v>
      </c>
      <c r="BY59" s="33" t="s">
        <v>106</v>
      </c>
      <c r="BZ59" s="168"/>
      <c r="CA59" s="168"/>
      <c r="CB59" s="168"/>
      <c r="CC59" s="77"/>
      <c r="CD59" s="77"/>
      <c r="CE59" s="77"/>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c r="SG59" s="18"/>
      <c r="SH59" s="18"/>
      <c r="SI59" s="18"/>
      <c r="SJ59" s="18"/>
      <c r="SK59" s="18"/>
      <c r="SL59" s="18"/>
      <c r="SM59" s="18"/>
      <c r="SN59" s="18"/>
      <c r="SO59" s="18"/>
      <c r="SP59" s="18"/>
      <c r="SQ59" s="18"/>
      <c r="SR59" s="18"/>
      <c r="SS59" s="18"/>
      <c r="ST59" s="18"/>
      <c r="SU59" s="18"/>
      <c r="SV59" s="18"/>
      <c r="SW59" s="18"/>
      <c r="SX59" s="18"/>
      <c r="SY59" s="18"/>
      <c r="SZ59" s="18"/>
      <c r="TA59" s="18"/>
      <c r="TB59" s="18"/>
      <c r="TC59" s="18"/>
      <c r="TD59" s="18"/>
      <c r="TE59" s="18"/>
      <c r="TF59" s="18"/>
      <c r="TG59" s="18"/>
      <c r="TH59" s="18"/>
      <c r="TI59" s="18"/>
      <c r="TJ59" s="18"/>
      <c r="TK59" s="18"/>
      <c r="TL59" s="18"/>
      <c r="TM59" s="18"/>
      <c r="TN59" s="18"/>
      <c r="TO59" s="18"/>
      <c r="TP59" s="18"/>
      <c r="TQ59" s="18"/>
      <c r="TR59" s="18"/>
      <c r="TS59" s="18"/>
      <c r="TT59" s="18"/>
      <c r="TU59" s="18"/>
      <c r="TV59" s="18"/>
      <c r="TW59" s="18"/>
      <c r="TX59" s="18"/>
      <c r="TY59" s="18"/>
      <c r="TZ59" s="18"/>
      <c r="UA59" s="18"/>
      <c r="UB59" s="18"/>
      <c r="UC59" s="18"/>
      <c r="UD59" s="18"/>
      <c r="UE59" s="18"/>
      <c r="UF59" s="18"/>
      <c r="UG59" s="18"/>
      <c r="UH59" s="18"/>
      <c r="UI59" s="18"/>
      <c r="UJ59" s="18"/>
      <c r="UK59" s="18"/>
      <c r="UL59" s="18"/>
      <c r="UM59" s="18"/>
      <c r="UN59" s="18"/>
      <c r="UO59" s="18"/>
      <c r="UP59" s="18"/>
      <c r="UQ59" s="18"/>
      <c r="UR59" s="18"/>
      <c r="US59" s="18"/>
      <c r="UT59" s="18"/>
      <c r="UU59" s="18"/>
      <c r="UV59" s="18"/>
      <c r="UW59" s="18"/>
      <c r="UX59" s="18"/>
      <c r="UY59" s="18"/>
      <c r="UZ59" s="18"/>
      <c r="VA59" s="18"/>
      <c r="VB59" s="18"/>
      <c r="VC59" s="18"/>
      <c r="VD59" s="18"/>
      <c r="VE59" s="18"/>
      <c r="VF59" s="18"/>
      <c r="VG59" s="18"/>
      <c r="VH59" s="18"/>
      <c r="VI59" s="18"/>
      <c r="VJ59" s="18"/>
      <c r="VK59" s="18"/>
      <c r="VL59" s="18"/>
      <c r="VM59" s="18"/>
      <c r="VN59" s="18"/>
      <c r="VO59" s="18"/>
      <c r="VP59" s="18"/>
      <c r="VQ59" s="18"/>
      <c r="VR59" s="18"/>
      <c r="VS59" s="18"/>
      <c r="VT59" s="18"/>
      <c r="VU59" s="18"/>
      <c r="VV59" s="18"/>
      <c r="VW59" s="18"/>
      <c r="VX59" s="18"/>
      <c r="VY59" s="18"/>
      <c r="VZ59" s="18"/>
      <c r="WA59" s="18"/>
      <c r="WB59" s="18"/>
      <c r="WC59" s="18"/>
      <c r="WD59" s="18"/>
      <c r="WE59" s="18"/>
      <c r="WF59" s="18"/>
      <c r="WG59" s="18"/>
      <c r="WH59" s="18"/>
      <c r="WI59" s="18"/>
      <c r="WJ59" s="18"/>
      <c r="WK59" s="18"/>
      <c r="WL59" s="18"/>
      <c r="WM59" s="18"/>
      <c r="WN59" s="18"/>
      <c r="WO59" s="18"/>
      <c r="WP59" s="18"/>
      <c r="WQ59" s="18"/>
      <c r="WR59" s="18"/>
      <c r="WS59" s="18"/>
      <c r="WT59" s="18"/>
      <c r="WU59" s="18"/>
      <c r="WV59" s="18"/>
      <c r="WW59" s="18"/>
      <c r="WX59" s="18"/>
      <c r="WY59" s="18"/>
      <c r="WZ59" s="18"/>
      <c r="XA59" s="18"/>
      <c r="XB59" s="18"/>
      <c r="XC59" s="18"/>
      <c r="XD59" s="18"/>
      <c r="XE59" s="18"/>
      <c r="XF59" s="18"/>
      <c r="XG59" s="18"/>
      <c r="XH59" s="18"/>
      <c r="XI59" s="18"/>
      <c r="XJ59" s="18"/>
      <c r="XK59" s="18"/>
      <c r="XL59" s="18"/>
      <c r="XM59" s="18"/>
      <c r="XN59" s="18"/>
      <c r="XO59" s="18"/>
      <c r="XP59" s="18"/>
      <c r="XQ59" s="18"/>
      <c r="XR59" s="18"/>
      <c r="XS59" s="18"/>
      <c r="XT59" s="18"/>
      <c r="XU59" s="18"/>
      <c r="XV59" s="18"/>
      <c r="XW59" s="18"/>
      <c r="XX59" s="18"/>
      <c r="XY59" s="18"/>
      <c r="XZ59" s="18"/>
      <c r="YA59" s="18"/>
      <c r="YB59" s="18"/>
      <c r="YC59" s="18"/>
      <c r="YD59" s="18"/>
      <c r="YE59" s="18"/>
      <c r="YF59" s="18"/>
      <c r="YG59" s="18"/>
      <c r="YH59" s="18"/>
      <c r="YI59" s="18"/>
      <c r="YJ59" s="18"/>
      <c r="YK59" s="18"/>
      <c r="YL59" s="18"/>
      <c r="YM59" s="18"/>
      <c r="YN59" s="18"/>
      <c r="YO59" s="18"/>
      <c r="YP59" s="18"/>
      <c r="YQ59" s="18"/>
      <c r="YR59" s="18"/>
      <c r="YS59" s="18"/>
      <c r="YT59" s="18"/>
      <c r="YU59" s="18"/>
      <c r="YV59" s="18"/>
      <c r="YW59" s="18"/>
      <c r="YX59" s="18"/>
      <c r="YY59" s="18"/>
      <c r="YZ59" s="18"/>
      <c r="ZA59" s="18"/>
      <c r="ZB59" s="18"/>
      <c r="ZC59" s="18"/>
      <c r="ZD59" s="18"/>
      <c r="ZE59" s="18"/>
      <c r="ZF59" s="18"/>
      <c r="ZG59" s="18"/>
      <c r="ZH59" s="18"/>
      <c r="ZI59" s="18"/>
      <c r="ZJ59" s="18"/>
      <c r="ZK59" s="18"/>
      <c r="ZL59" s="18"/>
      <c r="ZM59" s="18"/>
      <c r="ZN59" s="18"/>
      <c r="ZO59" s="18"/>
      <c r="ZP59" s="18"/>
      <c r="ZQ59" s="18"/>
      <c r="ZR59" s="18"/>
      <c r="ZS59" s="18"/>
      <c r="ZT59" s="18"/>
      <c r="ZU59" s="18"/>
      <c r="ZV59" s="18"/>
      <c r="ZW59" s="18"/>
      <c r="ZX59" s="18"/>
      <c r="ZY59" s="18"/>
      <c r="ZZ59" s="18"/>
      <c r="AAA59" s="18"/>
      <c r="AAB59" s="18"/>
      <c r="AAC59" s="18"/>
      <c r="AAD59" s="18"/>
      <c r="AAE59" s="18"/>
      <c r="AAF59" s="18"/>
      <c r="AAG59" s="18"/>
      <c r="AAH59" s="18"/>
      <c r="AAI59" s="18"/>
      <c r="AAJ59" s="18"/>
      <c r="AAK59" s="18"/>
      <c r="AAL59" s="18"/>
      <c r="AAM59" s="18"/>
      <c r="AAN59" s="18"/>
      <c r="AAO59" s="18"/>
      <c r="AAP59" s="18"/>
      <c r="AAQ59" s="18"/>
      <c r="AAR59" s="18"/>
      <c r="AAS59" s="18"/>
      <c r="AAT59" s="18"/>
      <c r="AAU59" s="18"/>
      <c r="AAV59" s="18"/>
      <c r="AAW59" s="18"/>
      <c r="AAX59" s="18"/>
      <c r="AAY59" s="18"/>
      <c r="AAZ59" s="18"/>
      <c r="ABA59" s="18"/>
      <c r="ABB59" s="18"/>
      <c r="ABC59" s="18"/>
      <c r="ABD59" s="18"/>
      <c r="ABE59" s="18"/>
      <c r="ABF59" s="18"/>
      <c r="ABG59" s="18"/>
      <c r="ABH59" s="18"/>
      <c r="ABI59" s="18"/>
      <c r="ABJ59" s="18"/>
      <c r="ABK59" s="18"/>
      <c r="ABL59" s="18"/>
      <c r="ABM59" s="18"/>
      <c r="ABN59" s="18"/>
      <c r="ABO59" s="18"/>
      <c r="ABP59" s="18"/>
      <c r="ABQ59" s="18"/>
      <c r="ABR59" s="18"/>
      <c r="ABS59" s="18"/>
      <c r="ABT59" s="18"/>
      <c r="ABU59" s="18"/>
      <c r="ABV59" s="18"/>
      <c r="ABW59" s="18"/>
      <c r="ABX59" s="18"/>
      <c r="ABY59" s="18"/>
      <c r="ABZ59" s="18"/>
      <c r="ACA59" s="18"/>
      <c r="ACB59" s="18"/>
      <c r="ACC59" s="18"/>
      <c r="ACD59" s="18"/>
      <c r="ACE59" s="18"/>
      <c r="ACF59" s="18"/>
      <c r="ACG59" s="18"/>
      <c r="ACH59" s="18"/>
      <c r="ACI59" s="18"/>
      <c r="ACJ59" s="18"/>
      <c r="ACK59" s="18"/>
      <c r="ACL59" s="18"/>
      <c r="ACM59" s="18"/>
      <c r="ACN59" s="18"/>
      <c r="ACO59" s="18"/>
      <c r="ACP59" s="18"/>
      <c r="ACQ59" s="18"/>
      <c r="ACR59" s="18"/>
      <c r="ACS59" s="18"/>
      <c r="ACT59" s="18"/>
      <c r="ACU59" s="18"/>
      <c r="ACV59" s="18"/>
      <c r="ACW59" s="18"/>
      <c r="ACX59" s="18"/>
      <c r="ACY59" s="18"/>
      <c r="ACZ59" s="18"/>
      <c r="ADA59" s="18"/>
      <c r="ADB59" s="18"/>
      <c r="ADC59" s="18"/>
      <c r="ADD59" s="18"/>
      <c r="ADE59" s="18"/>
      <c r="ADF59" s="18"/>
      <c r="ADG59" s="18"/>
      <c r="ADH59" s="18"/>
      <c r="ADI59" s="18"/>
      <c r="ADJ59" s="18"/>
      <c r="ADK59" s="18"/>
      <c r="ADL59" s="18"/>
      <c r="ADM59" s="18"/>
      <c r="ADN59" s="18"/>
      <c r="ADO59" s="18"/>
      <c r="ADP59" s="18"/>
      <c r="ADQ59" s="18"/>
      <c r="ADR59" s="18"/>
      <c r="ADS59" s="18"/>
      <c r="ADT59" s="18"/>
      <c r="ADU59" s="18"/>
      <c r="ADV59" s="18"/>
      <c r="ADW59" s="18"/>
      <c r="ADX59" s="18"/>
      <c r="ADY59" s="18"/>
      <c r="ADZ59" s="18"/>
      <c r="AEA59" s="18"/>
      <c r="AEB59" s="18"/>
      <c r="AEC59" s="18"/>
      <c r="AED59" s="18"/>
      <c r="AEE59" s="18"/>
      <c r="AEF59" s="18"/>
      <c r="AEG59" s="18"/>
      <c r="AEH59" s="18"/>
      <c r="AEI59" s="18"/>
      <c r="AEJ59" s="18"/>
      <c r="AEK59" s="18"/>
      <c r="AEL59" s="18"/>
      <c r="AEM59" s="18"/>
      <c r="AEN59" s="18"/>
      <c r="AEO59" s="18"/>
      <c r="AEP59" s="18"/>
      <c r="AEQ59" s="18"/>
      <c r="AER59" s="18"/>
      <c r="AES59" s="18"/>
      <c r="AET59" s="18"/>
      <c r="AEU59" s="18"/>
      <c r="AEV59" s="18"/>
      <c r="AEW59" s="18"/>
      <c r="AEX59" s="18"/>
      <c r="AEY59" s="18"/>
      <c r="AEZ59" s="18"/>
      <c r="AFA59" s="18"/>
      <c r="AFB59" s="18"/>
      <c r="AFC59" s="18"/>
      <c r="AFD59" s="18"/>
      <c r="AFE59" s="18"/>
      <c r="AFF59" s="18"/>
      <c r="AFG59" s="18"/>
      <c r="AFH59" s="18"/>
      <c r="AFI59" s="18"/>
      <c r="AFJ59" s="18"/>
      <c r="AFK59" s="18"/>
      <c r="AFL59" s="18"/>
      <c r="AFM59" s="18"/>
      <c r="AFN59" s="18"/>
      <c r="AFO59" s="18"/>
      <c r="AFP59" s="18"/>
      <c r="AFQ59" s="18"/>
      <c r="AFR59" s="18"/>
      <c r="AFS59" s="18"/>
      <c r="AFT59" s="18"/>
      <c r="AFU59" s="18"/>
      <c r="AFV59" s="18"/>
      <c r="AFW59" s="18"/>
      <c r="AFX59" s="18"/>
      <c r="AFY59" s="18"/>
      <c r="AFZ59" s="18"/>
      <c r="AGA59" s="18"/>
      <c r="AGB59" s="18"/>
      <c r="AGC59" s="18"/>
      <c r="AGD59" s="18"/>
      <c r="AGE59" s="18"/>
      <c r="AGF59" s="18"/>
      <c r="AGG59" s="18"/>
      <c r="AGH59" s="18"/>
      <c r="AGI59" s="18"/>
      <c r="AGJ59" s="18"/>
      <c r="AGK59" s="18"/>
      <c r="AGL59" s="18"/>
      <c r="AGM59" s="18"/>
      <c r="AGN59" s="18"/>
      <c r="AGO59" s="18"/>
      <c r="AGP59" s="18"/>
      <c r="AGQ59" s="18"/>
      <c r="AGR59" s="18"/>
      <c r="AGS59" s="18"/>
      <c r="AGT59" s="18"/>
      <c r="AGU59" s="18"/>
      <c r="AGV59" s="18"/>
      <c r="AGW59" s="18"/>
      <c r="AGX59" s="18"/>
      <c r="AGY59" s="18"/>
      <c r="AGZ59" s="18"/>
      <c r="AHA59" s="18"/>
      <c r="AHB59" s="18"/>
      <c r="AHC59" s="18"/>
      <c r="AHD59" s="18"/>
      <c r="AHE59" s="18"/>
      <c r="AHF59" s="18"/>
      <c r="AHG59" s="18"/>
      <c r="AHH59" s="18"/>
      <c r="AHI59" s="18"/>
      <c r="AHJ59" s="18"/>
      <c r="AHK59" s="18"/>
      <c r="AHL59" s="18"/>
      <c r="AHM59" s="18"/>
      <c r="AHN59" s="18"/>
      <c r="AHO59" s="18"/>
      <c r="AHP59" s="18"/>
      <c r="AHQ59" s="18"/>
      <c r="AHR59" s="18"/>
      <c r="AHS59" s="18"/>
      <c r="AHT59" s="18"/>
      <c r="AHU59" s="18"/>
      <c r="AHV59" s="18"/>
      <c r="AHW59" s="18"/>
      <c r="AHX59" s="18"/>
      <c r="AHY59" s="18"/>
      <c r="AHZ59" s="18"/>
      <c r="AIA59" s="18"/>
      <c r="AIB59" s="18"/>
      <c r="AIC59" s="18"/>
      <c r="AID59" s="18"/>
      <c r="AIE59" s="18"/>
      <c r="AIF59" s="18"/>
      <c r="AIG59" s="18"/>
      <c r="AIH59" s="18"/>
      <c r="AII59" s="18"/>
      <c r="AIJ59" s="18"/>
      <c r="AIK59" s="18"/>
      <c r="AIL59" s="18"/>
      <c r="AIM59" s="18"/>
      <c r="AIN59" s="18"/>
      <c r="AIO59" s="18"/>
      <c r="AIP59" s="18"/>
      <c r="AIQ59" s="18"/>
      <c r="AIR59" s="18"/>
      <c r="AIS59" s="18"/>
      <c r="AIT59" s="18"/>
      <c r="AIU59" s="18"/>
      <c r="AIV59" s="18"/>
      <c r="AIW59" s="18"/>
      <c r="AIX59" s="18"/>
      <c r="AIY59" s="18"/>
      <c r="AIZ59" s="18"/>
      <c r="AJA59" s="18"/>
      <c r="AJB59" s="18"/>
      <c r="AJC59" s="18"/>
      <c r="AJD59" s="18"/>
      <c r="AJE59" s="18"/>
      <c r="AJF59" s="18"/>
      <c r="AJG59" s="18"/>
      <c r="AJH59" s="18"/>
      <c r="AJI59" s="18"/>
      <c r="AJJ59" s="18"/>
      <c r="AJK59" s="18"/>
      <c r="AJL59" s="18"/>
      <c r="AJM59" s="18"/>
      <c r="AJN59" s="18"/>
      <c r="AJO59" s="18"/>
      <c r="AJP59" s="18"/>
      <c r="AJQ59" s="18"/>
      <c r="AJR59" s="18"/>
      <c r="AJS59" s="18"/>
      <c r="AJT59" s="18"/>
      <c r="AJU59" s="18"/>
      <c r="AJV59" s="18"/>
      <c r="AJW59" s="18"/>
      <c r="AJX59" s="18"/>
      <c r="AJY59" s="18"/>
      <c r="AJZ59" s="18"/>
      <c r="AKA59" s="18"/>
      <c r="AKB59" s="18"/>
      <c r="AKC59" s="18"/>
      <c r="AKD59" s="18"/>
      <c r="AKE59" s="18"/>
      <c r="AKF59" s="18"/>
      <c r="AKG59" s="18"/>
      <c r="AKH59" s="18"/>
      <c r="AKI59" s="18"/>
      <c r="AKJ59" s="18"/>
      <c r="AKK59" s="18"/>
      <c r="AKL59" s="18"/>
      <c r="AKM59" s="18"/>
      <c r="AKN59" s="18"/>
      <c r="AKO59" s="18"/>
      <c r="AKP59" s="18"/>
      <c r="AKQ59" s="18"/>
      <c r="AKR59" s="18"/>
      <c r="AKS59" s="18"/>
      <c r="AKT59" s="18"/>
      <c r="AKU59" s="18"/>
      <c r="AKV59" s="18"/>
      <c r="AKW59" s="18"/>
      <c r="AKX59" s="18"/>
      <c r="AKY59" s="18"/>
      <c r="AKZ59" s="18"/>
      <c r="ALA59" s="18"/>
      <c r="ALB59" s="18"/>
      <c r="ALC59" s="18"/>
      <c r="ALD59" s="18"/>
      <c r="ALE59" s="18"/>
      <c r="ALF59" s="18"/>
      <c r="ALG59" s="18"/>
      <c r="ALH59" s="18"/>
      <c r="ALI59" s="18"/>
      <c r="ALJ59" s="18"/>
      <c r="ALK59" s="18"/>
      <c r="ALL59" s="18"/>
      <c r="ALM59" s="18"/>
      <c r="ALN59" s="18"/>
      <c r="ALO59" s="18"/>
      <c r="ALP59" s="18"/>
      <c r="ALQ59" s="18"/>
      <c r="ALR59" s="18"/>
      <c r="ALS59" s="18"/>
      <c r="ALT59" s="18"/>
      <c r="ALU59" s="18"/>
      <c r="ALV59" s="18"/>
      <c r="ALW59" s="18"/>
      <c r="ALX59" s="18"/>
      <c r="ALY59" s="18"/>
      <c r="ALZ59" s="18"/>
      <c r="AMA59" s="18"/>
      <c r="AMB59" s="18"/>
      <c r="AMC59" s="18"/>
      <c r="AMD59" s="18"/>
      <c r="AME59" s="18"/>
      <c r="AMF59" s="18"/>
      <c r="AMG59" s="18"/>
      <c r="AMH59" s="18"/>
      <c r="AMI59" s="18"/>
      <c r="AMJ59" s="18"/>
      <c r="AMK59" s="18"/>
      <c r="AML59" s="18"/>
      <c r="AMM59" s="18"/>
      <c r="AMN59" s="18"/>
      <c r="AMO59" s="18"/>
      <c r="AMP59" s="18"/>
      <c r="AMQ59" s="18"/>
      <c r="AMR59" s="18"/>
      <c r="AMS59" s="18"/>
      <c r="AMT59" s="18"/>
      <c r="AMU59" s="18"/>
      <c r="AMV59" s="18"/>
      <c r="AMW59" s="18"/>
      <c r="AMX59" s="18"/>
      <c r="AMY59" s="18"/>
      <c r="AMZ59" s="18"/>
      <c r="ANA59" s="18"/>
      <c r="ANB59" s="18"/>
      <c r="ANC59" s="18"/>
      <c r="AND59" s="18"/>
      <c r="ANE59" s="18"/>
      <c r="ANF59" s="18"/>
      <c r="ANG59" s="18"/>
      <c r="ANH59" s="18"/>
      <c r="ANI59" s="18"/>
      <c r="ANJ59" s="18"/>
      <c r="ANK59" s="18"/>
      <c r="ANL59" s="18"/>
      <c r="ANM59" s="18"/>
      <c r="ANN59" s="18"/>
      <c r="ANO59" s="18"/>
      <c r="ANP59" s="18"/>
      <c r="ANQ59" s="18"/>
      <c r="ANR59" s="18"/>
      <c r="ANS59" s="18"/>
      <c r="ANT59" s="18"/>
      <c r="ANU59" s="18"/>
      <c r="ANV59" s="18"/>
      <c r="ANW59" s="18"/>
      <c r="ANX59" s="18"/>
      <c r="ANY59" s="18"/>
      <c r="ANZ59" s="18"/>
      <c r="AOA59" s="18"/>
      <c r="AOB59" s="18"/>
      <c r="AOC59" s="18"/>
      <c r="AOD59" s="18"/>
      <c r="AOE59" s="18"/>
      <c r="AOF59" s="18"/>
      <c r="AOG59" s="18"/>
      <c r="AOH59" s="18"/>
      <c r="AOI59" s="18"/>
      <c r="AOJ59" s="18"/>
      <c r="AOK59" s="18"/>
      <c r="AOL59" s="18"/>
      <c r="AOM59" s="18"/>
      <c r="AON59" s="18"/>
      <c r="AOO59" s="18"/>
      <c r="AOP59" s="18"/>
      <c r="AOQ59" s="18"/>
      <c r="AOR59" s="18"/>
      <c r="AOS59" s="18"/>
      <c r="AOT59" s="18"/>
      <c r="AOU59" s="18"/>
      <c r="AOV59" s="18"/>
      <c r="AOW59" s="18"/>
      <c r="AOX59" s="18"/>
      <c r="AOY59" s="18"/>
      <c r="AOZ59" s="18"/>
      <c r="APA59" s="18"/>
      <c r="APB59" s="18"/>
      <c r="APC59" s="18"/>
      <c r="APD59" s="18"/>
      <c r="APE59" s="18"/>
      <c r="APF59" s="18"/>
      <c r="APG59" s="18"/>
      <c r="APH59" s="18"/>
      <c r="API59" s="18"/>
      <c r="APJ59" s="18"/>
      <c r="APK59" s="18"/>
      <c r="APL59" s="18"/>
      <c r="APM59" s="18"/>
      <c r="APN59" s="18"/>
      <c r="APO59" s="18"/>
      <c r="APP59" s="18"/>
      <c r="APQ59" s="18"/>
      <c r="APR59" s="18"/>
      <c r="APS59" s="18"/>
      <c r="APT59" s="18"/>
      <c r="APU59" s="18"/>
      <c r="APV59" s="18"/>
      <c r="APW59" s="18"/>
      <c r="APX59" s="18"/>
      <c r="APY59" s="18"/>
      <c r="APZ59" s="18"/>
      <c r="AQA59" s="18"/>
      <c r="AQB59" s="18"/>
      <c r="AQC59" s="18"/>
      <c r="AQD59" s="18"/>
      <c r="AQE59" s="18"/>
      <c r="AQF59" s="18"/>
      <c r="AQG59" s="18"/>
      <c r="AQH59" s="18"/>
      <c r="AQI59" s="18"/>
      <c r="AQJ59" s="18"/>
      <c r="AQK59" s="18"/>
      <c r="AQL59" s="18"/>
      <c r="AQM59" s="18"/>
      <c r="AQN59" s="18"/>
      <c r="AQO59" s="18"/>
      <c r="AQP59" s="18"/>
      <c r="AQQ59" s="18"/>
      <c r="AQR59" s="18"/>
      <c r="AQS59" s="18"/>
      <c r="AQT59" s="18"/>
      <c r="AQU59" s="18"/>
      <c r="AQV59" s="18"/>
      <c r="AQW59" s="18"/>
      <c r="AQX59" s="18"/>
      <c r="AQY59" s="18"/>
      <c r="AQZ59" s="18"/>
      <c r="ARA59" s="18"/>
      <c r="ARB59" s="18"/>
      <c r="ARC59" s="18"/>
      <c r="ARD59" s="18"/>
      <c r="ARE59" s="18"/>
      <c r="ARF59" s="18"/>
      <c r="ARG59" s="18"/>
      <c r="ARH59" s="18"/>
      <c r="ARI59" s="18"/>
      <c r="ARJ59" s="18"/>
      <c r="ARK59" s="18"/>
      <c r="ARL59" s="18"/>
      <c r="ARM59" s="18"/>
      <c r="ARN59" s="18"/>
      <c r="ARO59" s="18"/>
      <c r="ARP59" s="18"/>
      <c r="ARQ59" s="18"/>
      <c r="ARR59" s="18"/>
      <c r="ARS59" s="18"/>
      <c r="ART59" s="18"/>
      <c r="ARU59" s="18"/>
      <c r="ARV59" s="18"/>
      <c r="ARW59" s="18"/>
      <c r="ARX59" s="18"/>
      <c r="ARY59" s="18"/>
      <c r="ARZ59" s="18"/>
      <c r="ASA59" s="18"/>
      <c r="ASB59" s="18"/>
      <c r="ASC59" s="18"/>
      <c r="ASD59" s="18"/>
      <c r="ASE59" s="18"/>
      <c r="ASF59" s="18"/>
      <c r="ASG59" s="18"/>
      <c r="ASH59" s="18"/>
      <c r="ASI59" s="18"/>
      <c r="ASJ59" s="18"/>
      <c r="ASK59" s="18"/>
      <c r="ASL59" s="18"/>
      <c r="ASM59" s="18"/>
      <c r="ASN59" s="18"/>
      <c r="ASO59" s="18"/>
      <c r="ASP59" s="18"/>
      <c r="ASQ59" s="18"/>
      <c r="ASR59" s="18"/>
      <c r="ASS59" s="18"/>
      <c r="AST59" s="18"/>
      <c r="ASU59" s="18"/>
      <c r="ASV59" s="18"/>
      <c r="ASW59" s="18"/>
      <c r="ASX59" s="18"/>
      <c r="ASY59" s="18"/>
      <c r="ASZ59" s="18"/>
      <c r="ATA59" s="18"/>
      <c r="ATB59" s="18"/>
      <c r="ATC59" s="18"/>
      <c r="ATD59" s="18"/>
      <c r="ATE59" s="18"/>
      <c r="ATF59" s="18"/>
      <c r="ATG59" s="18"/>
      <c r="ATH59" s="18"/>
      <c r="ATI59" s="18"/>
      <c r="ATJ59" s="18"/>
      <c r="ATK59" s="18"/>
      <c r="ATL59" s="18"/>
      <c r="ATM59" s="18"/>
      <c r="ATN59" s="18"/>
      <c r="ATO59" s="18"/>
      <c r="ATP59" s="18"/>
      <c r="ATQ59" s="18"/>
      <c r="ATR59" s="18"/>
      <c r="ATS59" s="18"/>
      <c r="ATT59" s="18"/>
      <c r="ATU59" s="18"/>
      <c r="ATV59" s="18"/>
      <c r="ATW59" s="18"/>
      <c r="ATX59" s="18"/>
      <c r="ATY59" s="18"/>
      <c r="ATZ59" s="18"/>
      <c r="AUA59" s="18"/>
      <c r="AUB59" s="18"/>
      <c r="AUC59" s="18"/>
      <c r="AUD59" s="18"/>
      <c r="AUE59" s="18"/>
      <c r="AUF59" s="18"/>
      <c r="AUG59" s="18"/>
      <c r="AUH59" s="18"/>
      <c r="AUI59" s="18"/>
      <c r="AUJ59" s="18"/>
      <c r="AUK59" s="18"/>
      <c r="AUL59" s="18"/>
      <c r="AUM59" s="18"/>
      <c r="AUN59" s="18"/>
      <c r="AUO59" s="18"/>
      <c r="AUP59" s="18"/>
      <c r="AUQ59" s="18"/>
      <c r="AUR59" s="18"/>
      <c r="AUS59" s="18"/>
      <c r="AUT59" s="18"/>
      <c r="AUU59" s="18"/>
      <c r="AUV59" s="18"/>
      <c r="AUW59" s="18"/>
      <c r="AUX59" s="18"/>
      <c r="AUY59" s="18"/>
      <c r="AUZ59" s="18"/>
      <c r="AVA59" s="18"/>
      <c r="AVB59" s="18"/>
      <c r="AVC59" s="18"/>
      <c r="AVD59" s="18"/>
      <c r="AVE59" s="18"/>
      <c r="AVF59" s="18"/>
      <c r="AVG59" s="18"/>
      <c r="AVH59" s="18"/>
      <c r="AVI59" s="18"/>
      <c r="AVJ59" s="18"/>
      <c r="AVK59" s="18"/>
      <c r="AVL59" s="18"/>
      <c r="AVM59" s="18"/>
      <c r="AVN59" s="18"/>
      <c r="AVO59" s="18"/>
      <c r="AVP59" s="18"/>
      <c r="AVQ59" s="18"/>
      <c r="AVR59" s="18"/>
      <c r="AVS59" s="18"/>
      <c r="AVT59" s="18"/>
      <c r="AVU59" s="18"/>
      <c r="AVV59" s="18"/>
      <c r="AVW59" s="18"/>
      <c r="AVX59" s="18"/>
      <c r="AVY59" s="18"/>
      <c r="AVZ59" s="18"/>
      <c r="AWA59" s="18"/>
      <c r="AWB59" s="18"/>
      <c r="AWC59" s="18"/>
      <c r="AWD59" s="18"/>
      <c r="AWE59" s="18"/>
      <c r="AWF59" s="18"/>
      <c r="AWG59" s="18"/>
      <c r="AWH59" s="18"/>
      <c r="AWI59" s="18"/>
      <c r="AWJ59" s="18"/>
      <c r="AWK59" s="18"/>
      <c r="AWL59" s="18"/>
      <c r="AWM59" s="18"/>
      <c r="AWN59" s="18"/>
      <c r="AWO59" s="18"/>
      <c r="AWP59" s="18"/>
      <c r="AWQ59" s="18"/>
      <c r="AWR59" s="18"/>
      <c r="AWS59" s="18"/>
      <c r="AWT59" s="18"/>
      <c r="AWU59" s="18"/>
      <c r="AWV59" s="18"/>
      <c r="AWW59" s="18"/>
      <c r="AWX59" s="18"/>
      <c r="AWY59" s="18"/>
      <c r="AWZ59" s="18"/>
      <c r="AXA59" s="18"/>
      <c r="AXB59" s="18"/>
      <c r="AXC59" s="18"/>
      <c r="AXD59" s="18"/>
      <c r="AXE59" s="18"/>
      <c r="AXF59" s="18"/>
      <c r="AXG59" s="18"/>
      <c r="AXH59" s="18"/>
      <c r="AXI59" s="18"/>
      <c r="AXJ59" s="18"/>
      <c r="AXK59" s="18"/>
      <c r="AXL59" s="18"/>
      <c r="AXM59" s="18"/>
      <c r="AXN59" s="18"/>
      <c r="AXO59" s="18"/>
      <c r="AXP59" s="18"/>
      <c r="AXQ59" s="18"/>
      <c r="AXR59" s="18"/>
      <c r="AXS59" s="18"/>
      <c r="AXT59" s="18"/>
      <c r="AXU59" s="18"/>
      <c r="AXV59" s="18"/>
      <c r="AXW59" s="18"/>
      <c r="AXX59" s="18"/>
      <c r="AXY59" s="18"/>
      <c r="AXZ59" s="18"/>
      <c r="AYA59" s="18"/>
      <c r="AYB59" s="18"/>
      <c r="AYC59" s="18"/>
      <c r="AYD59" s="18"/>
      <c r="AYE59" s="18"/>
      <c r="AYF59" s="18"/>
      <c r="AYG59" s="18"/>
      <c r="AYH59" s="18"/>
      <c r="AYI59" s="18"/>
      <c r="AYJ59" s="18"/>
      <c r="AYK59" s="18"/>
      <c r="AYL59" s="18"/>
      <c r="AYM59" s="18"/>
      <c r="AYN59" s="18"/>
      <c r="AYO59" s="18"/>
      <c r="AYP59" s="18"/>
      <c r="AYQ59" s="18"/>
      <c r="AYR59" s="18"/>
      <c r="AYS59" s="18"/>
      <c r="AYT59" s="18"/>
      <c r="AYU59" s="18"/>
      <c r="AYV59" s="18"/>
      <c r="AYW59" s="18"/>
      <c r="AYX59" s="18"/>
      <c r="AYY59" s="18"/>
      <c r="AYZ59" s="18"/>
      <c r="AZA59" s="18"/>
      <c r="AZB59" s="18"/>
      <c r="AZC59" s="18"/>
      <c r="AZD59" s="18"/>
      <c r="AZE59" s="18"/>
      <c r="AZF59" s="18"/>
      <c r="AZG59" s="18"/>
      <c r="AZH59" s="18"/>
      <c r="AZI59" s="18"/>
      <c r="AZJ59" s="18"/>
      <c r="AZK59" s="18"/>
      <c r="AZL59" s="18"/>
      <c r="AZM59" s="18"/>
      <c r="AZN59" s="18"/>
      <c r="AZO59" s="18"/>
      <c r="AZP59" s="18"/>
      <c r="AZQ59" s="18"/>
      <c r="AZR59" s="18"/>
      <c r="AZS59" s="18"/>
      <c r="AZT59" s="18"/>
      <c r="AZU59" s="18"/>
      <c r="AZV59" s="18"/>
      <c r="AZW59" s="18"/>
      <c r="AZX59" s="18"/>
      <c r="AZY59" s="18"/>
      <c r="AZZ59" s="18"/>
      <c r="BAA59" s="18"/>
      <c r="BAB59" s="18"/>
      <c r="BAC59" s="18"/>
      <c r="BAD59" s="18"/>
      <c r="BAE59" s="18"/>
      <c r="BAF59" s="18"/>
      <c r="BAG59" s="18"/>
      <c r="BAH59" s="18"/>
      <c r="BAI59" s="18"/>
      <c r="BAJ59" s="18"/>
      <c r="BAK59" s="18"/>
      <c r="BAL59" s="18"/>
      <c r="BAM59" s="18"/>
      <c r="BAN59" s="18"/>
      <c r="BAO59" s="18"/>
      <c r="BAP59" s="18"/>
      <c r="BAQ59" s="18"/>
      <c r="BAR59" s="18"/>
      <c r="BAS59" s="18"/>
      <c r="BAT59" s="18"/>
      <c r="BAU59" s="18"/>
      <c r="BAV59" s="18"/>
      <c r="BAW59" s="18"/>
      <c r="BAX59" s="18"/>
      <c r="BAY59" s="18"/>
      <c r="BAZ59" s="18"/>
      <c r="BBA59" s="18"/>
      <c r="BBB59" s="18"/>
      <c r="BBC59" s="18"/>
      <c r="BBD59" s="18"/>
      <c r="BBE59" s="18"/>
      <c r="BBF59" s="18"/>
      <c r="BBG59" s="18"/>
      <c r="BBH59" s="18"/>
      <c r="BBI59" s="18"/>
      <c r="BBJ59" s="18"/>
      <c r="BBK59" s="18"/>
      <c r="BBL59" s="18"/>
      <c r="BBM59" s="18"/>
      <c r="BBN59" s="18"/>
      <c r="BBO59" s="18"/>
      <c r="BBP59" s="18"/>
      <c r="BBQ59" s="18"/>
      <c r="BBR59" s="18"/>
      <c r="BBS59" s="18"/>
      <c r="BBT59" s="18"/>
      <c r="BBU59" s="18"/>
      <c r="BBV59" s="18"/>
      <c r="BBW59" s="18"/>
      <c r="BBX59" s="18"/>
      <c r="BBY59" s="18"/>
      <c r="BBZ59" s="18"/>
      <c r="BCA59" s="18"/>
      <c r="BCB59" s="18"/>
      <c r="BCC59" s="18"/>
      <c r="BCD59" s="18"/>
      <c r="BCE59" s="18"/>
      <c r="BCF59" s="18"/>
      <c r="BCG59" s="18"/>
      <c r="BCH59" s="18"/>
      <c r="BCI59" s="18"/>
      <c r="BCJ59" s="18"/>
      <c r="BCK59" s="18"/>
      <c r="BCL59" s="18"/>
      <c r="BCM59" s="18"/>
      <c r="BCN59" s="18"/>
      <c r="BCO59" s="18"/>
      <c r="BCP59" s="18"/>
      <c r="BCQ59" s="18"/>
      <c r="BCR59" s="18"/>
      <c r="BCS59" s="18"/>
      <c r="BCT59" s="18"/>
      <c r="BCU59" s="18"/>
      <c r="BCV59" s="18"/>
      <c r="BCW59" s="18"/>
      <c r="BCX59" s="18"/>
      <c r="BCY59" s="18"/>
      <c r="BCZ59" s="18"/>
      <c r="BDA59" s="18"/>
      <c r="BDB59" s="18"/>
      <c r="BDC59" s="18"/>
      <c r="BDD59" s="18"/>
      <c r="BDE59" s="18"/>
      <c r="BDF59" s="18"/>
      <c r="BDG59" s="18"/>
      <c r="BDH59" s="18"/>
      <c r="BDI59" s="18"/>
      <c r="BDJ59" s="18"/>
      <c r="BDK59" s="18"/>
      <c r="BDL59" s="18"/>
      <c r="BDM59" s="18"/>
      <c r="BDN59" s="18"/>
      <c r="BDO59" s="18"/>
      <c r="BDP59" s="18"/>
      <c r="BDQ59" s="18"/>
      <c r="BDR59" s="18"/>
      <c r="BDS59" s="18"/>
      <c r="BDT59" s="18"/>
      <c r="BDU59" s="18"/>
      <c r="BDV59" s="18"/>
      <c r="BDW59" s="18"/>
      <c r="BDX59" s="18"/>
      <c r="BDY59" s="18"/>
      <c r="BDZ59" s="18"/>
      <c r="BEA59" s="18"/>
      <c r="BEB59" s="18"/>
      <c r="BEC59" s="18"/>
      <c r="BED59" s="18"/>
      <c r="BEE59" s="18"/>
      <c r="BEF59" s="18"/>
      <c r="BEG59" s="18"/>
      <c r="BEH59" s="18"/>
      <c r="BEI59" s="18"/>
      <c r="BEJ59" s="18"/>
      <c r="BEK59" s="18"/>
      <c r="BEL59" s="18"/>
      <c r="BEM59" s="18"/>
      <c r="BEN59" s="18"/>
      <c r="BEO59" s="18"/>
      <c r="BEP59" s="18"/>
      <c r="BEQ59" s="18"/>
      <c r="BER59" s="18"/>
      <c r="BES59" s="18"/>
      <c r="BET59" s="18"/>
      <c r="BEU59" s="18"/>
      <c r="BEV59" s="18"/>
      <c r="BEW59" s="18"/>
      <c r="BEX59" s="18"/>
      <c r="BEY59" s="18"/>
      <c r="BEZ59" s="18"/>
      <c r="BFA59" s="18"/>
      <c r="BFB59" s="18"/>
      <c r="BFC59" s="18"/>
      <c r="BFD59" s="18"/>
      <c r="BFE59" s="18"/>
      <c r="BFF59" s="18"/>
      <c r="BFG59" s="18"/>
      <c r="BFH59" s="18"/>
      <c r="BFI59" s="18"/>
      <c r="BFJ59" s="18"/>
      <c r="BFK59" s="18"/>
      <c r="BFL59" s="18"/>
      <c r="BFM59" s="18"/>
      <c r="BFN59" s="18"/>
      <c r="BFO59" s="18"/>
      <c r="BFP59" s="18"/>
      <c r="BFQ59" s="18"/>
      <c r="BFR59" s="18"/>
      <c r="BFS59" s="18"/>
      <c r="BFT59" s="18"/>
      <c r="BFU59" s="18"/>
      <c r="BFV59" s="18"/>
      <c r="BFW59" s="18"/>
      <c r="BFX59" s="18"/>
      <c r="BFY59" s="18"/>
      <c r="BFZ59" s="18"/>
      <c r="BGA59" s="18"/>
      <c r="BGB59" s="18"/>
      <c r="BGC59" s="18"/>
      <c r="BGD59" s="18"/>
      <c r="BGE59" s="18"/>
      <c r="BGF59" s="18"/>
      <c r="BGG59" s="18"/>
      <c r="BGH59" s="18"/>
      <c r="BGI59" s="18"/>
      <c r="BGJ59" s="18"/>
      <c r="BGK59" s="18"/>
      <c r="BGL59" s="18"/>
      <c r="BGM59" s="18"/>
      <c r="BGN59" s="18"/>
      <c r="BGO59" s="18"/>
      <c r="BGP59" s="18"/>
      <c r="BGQ59" s="18"/>
      <c r="BGR59" s="18"/>
      <c r="BGS59" s="18"/>
      <c r="BGT59" s="18"/>
      <c r="BGU59" s="18"/>
      <c r="BGV59" s="18"/>
      <c r="BGW59" s="18"/>
      <c r="BGX59" s="18"/>
      <c r="BGY59" s="18"/>
      <c r="BGZ59" s="18"/>
      <c r="BHA59" s="18"/>
      <c r="BHB59" s="18"/>
      <c r="BHC59" s="18"/>
      <c r="BHD59" s="18"/>
      <c r="BHE59" s="18"/>
      <c r="BHF59" s="18"/>
      <c r="BHG59" s="18"/>
      <c r="BHH59" s="18"/>
      <c r="BHI59" s="18"/>
      <c r="BHJ59" s="18"/>
      <c r="BHK59" s="18"/>
      <c r="BHL59" s="18"/>
      <c r="BHM59" s="18"/>
      <c r="BHN59" s="18"/>
      <c r="BHO59" s="18"/>
      <c r="BHP59" s="18"/>
      <c r="BHQ59" s="18"/>
      <c r="BHR59" s="18"/>
      <c r="BHS59" s="18"/>
      <c r="BHT59" s="18"/>
      <c r="BHU59" s="18"/>
      <c r="BHV59" s="18"/>
      <c r="BHW59" s="18"/>
      <c r="BHX59" s="18"/>
      <c r="BHY59" s="18"/>
      <c r="BHZ59" s="18"/>
      <c r="BIA59" s="18"/>
      <c r="BIB59" s="18"/>
      <c r="BIC59" s="18"/>
      <c r="BID59" s="18"/>
      <c r="BIE59" s="18"/>
      <c r="BIF59" s="18"/>
      <c r="BIG59" s="18"/>
      <c r="BIH59" s="18"/>
      <c r="BII59" s="18"/>
      <c r="BIJ59" s="18"/>
      <c r="BIK59" s="18"/>
      <c r="BIL59" s="18"/>
      <c r="BIM59" s="18"/>
      <c r="BIN59" s="18"/>
      <c r="BIO59" s="18"/>
      <c r="BIP59" s="18"/>
      <c r="BIQ59" s="18"/>
      <c r="BIR59" s="18"/>
      <c r="BIS59" s="18"/>
      <c r="BIT59" s="18"/>
      <c r="BIU59" s="18"/>
      <c r="BIV59" s="18"/>
      <c r="BIW59" s="18"/>
      <c r="BIX59" s="18"/>
      <c r="BIY59" s="18"/>
      <c r="BIZ59" s="18"/>
      <c r="BJA59" s="18"/>
      <c r="BJB59" s="18"/>
      <c r="BJC59" s="18"/>
      <c r="BJD59" s="18"/>
      <c r="BJE59" s="18"/>
      <c r="BJF59" s="18"/>
      <c r="BJG59" s="18"/>
      <c r="BJH59" s="18"/>
      <c r="BJI59" s="18"/>
      <c r="BJJ59" s="18"/>
      <c r="BJK59" s="18"/>
      <c r="BJL59" s="18"/>
      <c r="BJM59" s="18"/>
      <c r="BJN59" s="18"/>
      <c r="BJO59" s="18"/>
      <c r="BJP59" s="18"/>
      <c r="BJQ59" s="18"/>
      <c r="BJR59" s="18"/>
      <c r="BJS59" s="18"/>
      <c r="BJT59" s="18"/>
      <c r="BJU59" s="18"/>
      <c r="BJV59" s="18"/>
      <c r="BJW59" s="18"/>
      <c r="BJX59" s="18"/>
      <c r="BJY59" s="18"/>
      <c r="BJZ59" s="18"/>
      <c r="BKA59" s="18"/>
      <c r="BKB59" s="18"/>
      <c r="BKC59" s="18"/>
      <c r="BKD59" s="18"/>
      <c r="BKE59" s="18"/>
      <c r="BKF59" s="18"/>
      <c r="BKG59" s="18"/>
      <c r="BKH59" s="18"/>
      <c r="BKI59" s="18"/>
      <c r="BKJ59" s="18"/>
      <c r="BKK59" s="18"/>
      <c r="BKL59" s="18"/>
      <c r="BKM59" s="18"/>
      <c r="BKN59" s="18"/>
      <c r="BKO59" s="18"/>
      <c r="BKP59" s="18"/>
      <c r="BKQ59" s="18"/>
      <c r="BKR59" s="18"/>
      <c r="BKS59" s="18"/>
      <c r="BKT59" s="18"/>
      <c r="BKU59" s="18"/>
      <c r="BKV59" s="18"/>
      <c r="BKW59" s="18"/>
      <c r="BKX59" s="18"/>
      <c r="BKY59" s="18"/>
      <c r="BKZ59" s="18"/>
      <c r="BLA59" s="18"/>
      <c r="BLB59" s="18"/>
      <c r="BLC59" s="18"/>
      <c r="BLD59" s="18"/>
      <c r="BLE59" s="18"/>
      <c r="BLF59" s="18"/>
      <c r="BLG59" s="18"/>
      <c r="BLH59" s="18"/>
      <c r="BLI59" s="18"/>
      <c r="BLJ59" s="18"/>
      <c r="BLK59" s="18"/>
      <c r="BLL59" s="18"/>
      <c r="BLM59" s="18"/>
      <c r="BLN59" s="18"/>
      <c r="BLO59" s="18"/>
      <c r="BLP59" s="18"/>
      <c r="BLQ59" s="18"/>
      <c r="BLR59" s="18"/>
      <c r="BLS59" s="18"/>
      <c r="BLT59" s="18"/>
      <c r="BLU59" s="18"/>
      <c r="BLV59" s="18"/>
      <c r="BLW59" s="18"/>
      <c r="BLX59" s="18"/>
      <c r="BLY59" s="18"/>
      <c r="BLZ59" s="18"/>
      <c r="BMA59" s="18"/>
      <c r="BMB59" s="18"/>
      <c r="BMC59" s="18"/>
      <c r="BMD59" s="18"/>
      <c r="BME59" s="18"/>
      <c r="BMF59" s="18"/>
      <c r="BMG59" s="18"/>
      <c r="BMH59" s="18"/>
      <c r="BMI59" s="18"/>
      <c r="BMJ59" s="18"/>
      <c r="BMK59" s="18"/>
      <c r="BML59" s="18"/>
      <c r="BMM59" s="18"/>
      <c r="BMN59" s="18"/>
      <c r="BMO59" s="18"/>
      <c r="BMP59" s="18"/>
      <c r="BMQ59" s="18"/>
      <c r="BMR59" s="18"/>
      <c r="BMS59" s="18"/>
      <c r="BMT59" s="18"/>
      <c r="BMU59" s="18"/>
      <c r="BMV59" s="18"/>
      <c r="BMW59" s="18"/>
      <c r="BMX59" s="18"/>
      <c r="BMY59" s="18"/>
      <c r="BMZ59" s="18"/>
      <c r="BNA59" s="18"/>
      <c r="BNB59" s="18"/>
      <c r="BNC59" s="18"/>
      <c r="BND59" s="18"/>
      <c r="BNE59" s="18"/>
      <c r="BNF59" s="18"/>
      <c r="BNG59" s="18"/>
      <c r="BNH59" s="18"/>
      <c r="BNI59" s="18"/>
      <c r="BNJ59" s="18"/>
      <c r="BNK59" s="18"/>
      <c r="BNL59" s="18"/>
      <c r="BNM59" s="18"/>
      <c r="BNN59" s="18"/>
      <c r="BNO59" s="18"/>
      <c r="BNP59" s="18"/>
      <c r="BNQ59" s="18"/>
      <c r="BNR59" s="18"/>
      <c r="BNS59" s="18"/>
      <c r="BNT59" s="18"/>
      <c r="BNU59" s="18"/>
      <c r="BNV59" s="18"/>
      <c r="BNW59" s="18"/>
      <c r="BNX59" s="18"/>
      <c r="BNY59" s="18"/>
      <c r="BNZ59" s="18"/>
      <c r="BOA59" s="18"/>
      <c r="BOB59" s="18"/>
      <c r="BOC59" s="18"/>
      <c r="BOD59" s="18"/>
      <c r="BOE59" s="18"/>
      <c r="BOF59" s="18"/>
      <c r="BOG59" s="18"/>
      <c r="BOH59" s="18"/>
      <c r="BOI59" s="18"/>
      <c r="BOJ59" s="18"/>
      <c r="BOK59" s="18"/>
      <c r="BOL59" s="18"/>
      <c r="BOM59" s="18"/>
      <c r="BON59" s="18"/>
      <c r="BOO59" s="18"/>
      <c r="BOP59" s="18"/>
      <c r="BOQ59" s="18"/>
      <c r="BOR59" s="18"/>
      <c r="BOS59" s="18"/>
      <c r="BOT59" s="18"/>
      <c r="BOU59" s="18"/>
      <c r="BOV59" s="18"/>
      <c r="BOW59" s="18"/>
      <c r="BOX59" s="18"/>
      <c r="BOY59" s="18"/>
      <c r="BOZ59" s="18"/>
      <c r="BPA59" s="18"/>
      <c r="BPB59" s="18"/>
      <c r="BPC59" s="18"/>
      <c r="BPD59" s="18"/>
      <c r="BPE59" s="18"/>
      <c r="BPF59" s="18"/>
      <c r="BPG59" s="18"/>
      <c r="BPH59" s="18"/>
      <c r="BPI59" s="18"/>
      <c r="BPJ59" s="18"/>
      <c r="BPK59" s="18"/>
      <c r="BPL59" s="18"/>
      <c r="BPM59" s="18"/>
      <c r="BPN59" s="18"/>
      <c r="BPO59" s="18"/>
      <c r="BPP59" s="18"/>
      <c r="BPQ59" s="18"/>
      <c r="BPR59" s="18"/>
      <c r="BPS59" s="18"/>
      <c r="BPT59" s="18"/>
      <c r="BPU59" s="18"/>
      <c r="BPV59" s="18"/>
      <c r="BPW59" s="18"/>
      <c r="BPX59" s="18"/>
      <c r="BPY59" s="18"/>
      <c r="BPZ59" s="18"/>
      <c r="BQA59" s="18"/>
      <c r="BQB59" s="18"/>
      <c r="BQC59" s="18"/>
      <c r="BQD59" s="18"/>
      <c r="BQE59" s="18"/>
      <c r="BQF59" s="18"/>
      <c r="BQG59" s="18"/>
      <c r="BQH59" s="18"/>
      <c r="BQI59" s="18"/>
      <c r="BQJ59" s="18"/>
      <c r="BQK59" s="18"/>
      <c r="BQL59" s="18"/>
      <c r="BQM59" s="18"/>
      <c r="BQN59" s="18"/>
      <c r="BQO59" s="18"/>
      <c r="BQP59" s="18"/>
      <c r="BQQ59" s="18"/>
      <c r="BQR59" s="18"/>
      <c r="BQS59" s="18"/>
      <c r="BQT59" s="18"/>
      <c r="BQU59" s="18"/>
      <c r="BQV59" s="18"/>
      <c r="BQW59" s="18"/>
      <c r="BQX59" s="18"/>
      <c r="BQY59" s="18"/>
      <c r="BQZ59" s="18"/>
      <c r="BRA59" s="18"/>
      <c r="BRB59" s="18"/>
      <c r="BRC59" s="18"/>
      <c r="BRD59" s="18"/>
      <c r="BRE59" s="18"/>
      <c r="BRF59" s="18"/>
      <c r="BRG59" s="18"/>
      <c r="BRH59" s="18"/>
      <c r="BRI59" s="18"/>
      <c r="BRJ59" s="18"/>
      <c r="BRK59" s="18"/>
      <c r="BRL59" s="18"/>
      <c r="BRM59" s="18"/>
      <c r="BRN59" s="18"/>
      <c r="BRO59" s="18"/>
      <c r="BRP59" s="18"/>
      <c r="BRQ59" s="18"/>
      <c r="BRR59" s="18"/>
      <c r="BRS59" s="18"/>
      <c r="BRT59" s="18"/>
      <c r="BRU59" s="18"/>
      <c r="BRV59" s="18"/>
      <c r="BRW59" s="18"/>
      <c r="BRX59" s="18"/>
      <c r="BRY59" s="18"/>
      <c r="BRZ59" s="18"/>
      <c r="BSA59" s="18"/>
      <c r="BSB59" s="18"/>
      <c r="BSC59" s="18"/>
      <c r="BSD59" s="18"/>
      <c r="BSE59" s="18"/>
      <c r="BSF59" s="18"/>
      <c r="BSG59" s="18"/>
      <c r="BSH59" s="18"/>
      <c r="BSI59" s="18"/>
      <c r="BSJ59" s="18"/>
      <c r="BSK59" s="18"/>
      <c r="BSL59" s="18"/>
      <c r="BSM59" s="18"/>
      <c r="BSN59" s="18"/>
      <c r="BSO59" s="18"/>
      <c r="BSP59" s="18"/>
      <c r="BSQ59" s="18"/>
      <c r="BSR59" s="18"/>
      <c r="BSS59" s="18"/>
      <c r="BST59" s="18"/>
      <c r="BSU59" s="18"/>
      <c r="BSV59" s="18"/>
      <c r="BSW59" s="18"/>
      <c r="BSX59" s="18"/>
      <c r="BSY59" s="18"/>
      <c r="BSZ59" s="18"/>
      <c r="BTA59" s="18"/>
      <c r="BTB59" s="18"/>
      <c r="BTC59" s="18"/>
      <c r="BTD59" s="18"/>
      <c r="BTE59" s="18"/>
      <c r="BTF59" s="18"/>
      <c r="BTG59" s="18"/>
      <c r="BTH59" s="18"/>
      <c r="BTI59" s="18"/>
      <c r="BTJ59" s="18"/>
      <c r="BTK59" s="18"/>
      <c r="BTL59" s="18"/>
      <c r="BTM59" s="18"/>
      <c r="BTN59" s="18"/>
      <c r="BTO59" s="18"/>
      <c r="BTP59" s="18"/>
      <c r="BTQ59" s="18"/>
      <c r="BTR59" s="18"/>
      <c r="BTS59" s="18"/>
      <c r="BTT59" s="18"/>
      <c r="BTU59" s="18"/>
      <c r="BTV59" s="18"/>
      <c r="BTW59" s="18"/>
      <c r="BTX59" s="18"/>
      <c r="BTY59" s="18"/>
      <c r="BTZ59" s="18"/>
      <c r="BUA59" s="18"/>
      <c r="BUB59" s="18"/>
      <c r="BUC59" s="18"/>
      <c r="BUD59" s="18"/>
      <c r="BUE59" s="18"/>
      <c r="BUF59" s="18"/>
      <c r="BUG59" s="18"/>
      <c r="BUH59" s="18"/>
      <c r="BUI59" s="18"/>
      <c r="BUJ59" s="18"/>
      <c r="BUK59" s="18"/>
      <c r="BUL59" s="18"/>
      <c r="BUM59" s="18"/>
      <c r="BUN59" s="18"/>
      <c r="BUO59" s="18"/>
      <c r="BUP59" s="18"/>
      <c r="BUQ59" s="18"/>
      <c r="BUR59" s="18"/>
      <c r="BUS59" s="18"/>
      <c r="BUT59" s="18"/>
      <c r="BUU59" s="18"/>
      <c r="BUV59" s="18"/>
      <c r="BUW59" s="18"/>
      <c r="BUX59" s="18"/>
      <c r="BUY59" s="18"/>
      <c r="BUZ59" s="18"/>
      <c r="BVA59" s="18"/>
      <c r="BVB59" s="18"/>
      <c r="BVC59" s="18"/>
      <c r="BVD59" s="18"/>
      <c r="BVE59" s="18"/>
      <c r="BVF59" s="18"/>
      <c r="BVG59" s="18"/>
      <c r="BVH59" s="18"/>
      <c r="BVI59" s="18"/>
      <c r="BVJ59" s="18"/>
      <c r="BVK59" s="18"/>
      <c r="BVL59" s="18"/>
      <c r="BVM59" s="18"/>
      <c r="BVN59" s="18"/>
      <c r="BVO59" s="18"/>
      <c r="BVP59" s="18"/>
      <c r="BVQ59" s="18"/>
      <c r="BVR59" s="18"/>
      <c r="BVS59" s="18"/>
      <c r="BVT59" s="18"/>
      <c r="BVU59" s="18"/>
      <c r="BVV59" s="18"/>
      <c r="BVW59" s="18"/>
      <c r="BVX59" s="18"/>
      <c r="BVY59" s="18"/>
      <c r="BVZ59" s="18"/>
      <c r="BWA59" s="18"/>
      <c r="BWB59" s="18"/>
      <c r="BWC59" s="18"/>
      <c r="BWD59" s="18"/>
      <c r="BWE59" s="18"/>
      <c r="BWF59" s="18"/>
      <c r="BWG59" s="18"/>
      <c r="BWH59" s="18"/>
      <c r="BWI59" s="18"/>
      <c r="BWJ59" s="18"/>
      <c r="BWK59" s="18"/>
      <c r="BWL59" s="18"/>
      <c r="BWM59" s="18"/>
      <c r="BWN59" s="18"/>
      <c r="BWO59" s="18"/>
      <c r="BWP59" s="18"/>
      <c r="BWQ59" s="18"/>
      <c r="BWR59" s="18"/>
      <c r="BWS59" s="18"/>
      <c r="BWT59" s="18"/>
      <c r="BWU59" s="18"/>
      <c r="BWV59" s="18"/>
      <c r="BWW59" s="18"/>
      <c r="BWX59" s="18"/>
      <c r="BWY59" s="18"/>
      <c r="BWZ59" s="18"/>
      <c r="BXA59" s="18"/>
      <c r="BXB59" s="18"/>
      <c r="BXC59" s="18"/>
      <c r="BXD59" s="18"/>
      <c r="BXE59" s="18"/>
      <c r="BXF59" s="18"/>
      <c r="BXG59" s="18"/>
      <c r="BXH59" s="18"/>
      <c r="BXI59" s="18"/>
      <c r="BXJ59" s="18"/>
      <c r="BXK59" s="18"/>
      <c r="BXL59" s="18"/>
      <c r="BXM59" s="18"/>
      <c r="BXN59" s="18"/>
      <c r="BXO59" s="18"/>
      <c r="BXP59" s="18"/>
      <c r="BXQ59" s="18"/>
      <c r="BXR59" s="18"/>
      <c r="BXS59" s="18"/>
      <c r="BXT59" s="18"/>
      <c r="BXU59" s="18"/>
      <c r="BXV59" s="18"/>
      <c r="BXW59" s="18"/>
      <c r="BXX59" s="18"/>
      <c r="BXY59" s="18"/>
      <c r="BXZ59" s="18"/>
      <c r="BYA59" s="18"/>
      <c r="BYB59" s="18"/>
      <c r="BYC59" s="18"/>
      <c r="BYD59" s="18"/>
      <c r="BYE59" s="18"/>
      <c r="BYF59" s="18"/>
      <c r="BYG59" s="18"/>
      <c r="BYH59" s="18"/>
      <c r="BYI59" s="18"/>
      <c r="BYJ59" s="18"/>
      <c r="BYK59" s="18"/>
      <c r="BYL59" s="18"/>
      <c r="BYM59" s="18"/>
      <c r="BYN59" s="18"/>
      <c r="BYO59" s="18"/>
      <c r="BYP59" s="18"/>
      <c r="BYQ59" s="18"/>
      <c r="BYR59" s="18"/>
      <c r="BYS59" s="18"/>
      <c r="BYT59" s="18"/>
      <c r="BYU59" s="18"/>
      <c r="BYV59" s="18"/>
      <c r="BYW59" s="18"/>
      <c r="BYX59" s="18"/>
      <c r="BYY59" s="18"/>
      <c r="BYZ59" s="18"/>
      <c r="BZA59" s="18"/>
      <c r="BZB59" s="18"/>
      <c r="BZC59" s="18"/>
      <c r="BZD59" s="18"/>
      <c r="BZE59" s="18"/>
      <c r="BZF59" s="18"/>
      <c r="BZG59" s="18"/>
      <c r="BZH59" s="18"/>
      <c r="BZI59" s="18"/>
      <c r="BZJ59" s="18"/>
      <c r="BZK59" s="18"/>
      <c r="BZL59" s="18"/>
      <c r="BZM59" s="18"/>
      <c r="BZN59" s="18"/>
      <c r="BZO59" s="18"/>
      <c r="BZP59" s="18"/>
      <c r="BZQ59" s="18"/>
      <c r="BZR59" s="18"/>
      <c r="BZS59" s="18"/>
      <c r="BZT59" s="18"/>
      <c r="BZU59" s="18"/>
      <c r="BZV59" s="18"/>
      <c r="BZW59" s="18"/>
      <c r="BZX59" s="18"/>
      <c r="BZY59" s="18"/>
      <c r="BZZ59" s="18"/>
      <c r="CAA59" s="18"/>
      <c r="CAB59" s="18"/>
      <c r="CAC59" s="18"/>
      <c r="CAD59" s="18"/>
      <c r="CAE59" s="18"/>
      <c r="CAF59" s="18"/>
      <c r="CAG59" s="18"/>
      <c r="CAH59" s="18"/>
      <c r="CAI59" s="18"/>
      <c r="CAJ59" s="18"/>
      <c r="CAK59" s="18"/>
      <c r="CAL59" s="18"/>
      <c r="CAM59" s="18"/>
      <c r="CAN59" s="18"/>
      <c r="CAO59" s="18"/>
      <c r="CAP59" s="18"/>
      <c r="CAQ59" s="18"/>
      <c r="CAR59" s="18"/>
      <c r="CAS59" s="18"/>
      <c r="CAT59" s="18"/>
      <c r="CAU59" s="18"/>
      <c r="CAV59" s="18"/>
      <c r="CAW59" s="18"/>
      <c r="CAX59" s="18"/>
      <c r="CAY59" s="18"/>
      <c r="CAZ59" s="18"/>
      <c r="CBA59" s="18"/>
      <c r="CBB59" s="18"/>
      <c r="CBC59" s="18"/>
      <c r="CBD59" s="18"/>
      <c r="CBE59" s="18"/>
      <c r="CBF59" s="18"/>
      <c r="CBG59" s="18"/>
      <c r="CBH59" s="18"/>
      <c r="CBI59" s="18"/>
      <c r="CBJ59" s="18"/>
      <c r="CBK59" s="18"/>
      <c r="CBL59" s="18"/>
      <c r="CBM59" s="18"/>
      <c r="CBN59" s="18"/>
      <c r="CBO59" s="18"/>
      <c r="CBP59" s="18"/>
      <c r="CBQ59" s="18"/>
      <c r="CBR59" s="18"/>
      <c r="CBS59" s="18"/>
      <c r="CBT59" s="18"/>
      <c r="CBU59" s="18"/>
      <c r="CBV59" s="18"/>
      <c r="CBW59" s="18"/>
      <c r="CBX59" s="18"/>
      <c r="CBY59" s="18"/>
      <c r="CBZ59" s="18"/>
      <c r="CCA59" s="18"/>
      <c r="CCB59" s="18"/>
      <c r="CCC59" s="18"/>
      <c r="CCD59" s="18"/>
      <c r="CCE59" s="18"/>
      <c r="CCF59" s="18"/>
      <c r="CCG59" s="18"/>
      <c r="CCH59" s="18"/>
      <c r="CCI59" s="18"/>
      <c r="CCJ59" s="18"/>
      <c r="CCK59" s="18"/>
      <c r="CCL59" s="18"/>
      <c r="CCM59" s="18"/>
      <c r="CCN59" s="18"/>
      <c r="CCO59" s="18"/>
      <c r="CCP59" s="18"/>
      <c r="CCQ59" s="18"/>
      <c r="CCR59" s="18"/>
      <c r="CCS59" s="18"/>
      <c r="CCT59" s="18"/>
      <c r="CCU59" s="18"/>
      <c r="CCV59" s="18"/>
      <c r="CCW59" s="18"/>
      <c r="CCX59" s="18"/>
      <c r="CCY59" s="18"/>
      <c r="CCZ59" s="18"/>
      <c r="CDA59" s="18"/>
      <c r="CDB59" s="18"/>
      <c r="CDC59" s="18"/>
      <c r="CDD59" s="18"/>
      <c r="CDE59" s="18"/>
      <c r="CDF59" s="18"/>
      <c r="CDG59" s="18"/>
      <c r="CDH59" s="18"/>
      <c r="CDI59" s="18"/>
      <c r="CDJ59" s="18"/>
      <c r="CDK59" s="18"/>
      <c r="CDL59" s="18"/>
      <c r="CDM59" s="18"/>
      <c r="CDN59" s="18"/>
      <c r="CDO59" s="18"/>
      <c r="CDP59" s="18"/>
      <c r="CDQ59" s="18"/>
      <c r="CDR59" s="18"/>
      <c r="CDS59" s="18"/>
      <c r="CDT59" s="18"/>
      <c r="CDU59" s="18"/>
      <c r="CDV59" s="18"/>
      <c r="CDW59" s="18"/>
      <c r="CDX59" s="18"/>
      <c r="CDY59" s="18"/>
      <c r="CDZ59" s="18"/>
      <c r="CEA59" s="18"/>
      <c r="CEB59" s="18"/>
      <c r="CEC59" s="18"/>
      <c r="CED59" s="18"/>
      <c r="CEE59" s="18"/>
      <c r="CEF59" s="18"/>
      <c r="CEG59" s="18"/>
      <c r="CEH59" s="18"/>
      <c r="CEI59" s="18"/>
      <c r="CEJ59" s="18"/>
      <c r="CEK59" s="18"/>
      <c r="CEL59" s="18"/>
      <c r="CEM59" s="18"/>
      <c r="CEN59" s="18"/>
      <c r="CEO59" s="18"/>
      <c r="CEP59" s="18"/>
      <c r="CEQ59" s="18"/>
      <c r="CER59" s="18"/>
      <c r="CES59" s="18"/>
      <c r="CET59" s="18"/>
      <c r="CEU59" s="18"/>
      <c r="CEV59" s="18"/>
      <c r="CEW59" s="18"/>
      <c r="CEX59" s="18"/>
      <c r="CEY59" s="18"/>
      <c r="CEZ59" s="18"/>
      <c r="CFA59" s="18"/>
      <c r="CFB59" s="18"/>
      <c r="CFC59" s="18"/>
      <c r="CFD59" s="18"/>
      <c r="CFE59" s="18"/>
      <c r="CFF59" s="18"/>
      <c r="CFG59" s="18"/>
      <c r="CFH59" s="18"/>
      <c r="CFI59" s="18"/>
      <c r="CFJ59" s="18"/>
      <c r="CFK59" s="18"/>
      <c r="CFL59" s="18"/>
      <c r="CFM59" s="18"/>
      <c r="CFN59" s="18"/>
      <c r="CFO59" s="18"/>
      <c r="CFP59" s="18"/>
      <c r="CFQ59" s="18"/>
      <c r="CFR59" s="18"/>
      <c r="CFS59" s="18"/>
      <c r="CFT59" s="18"/>
      <c r="CFU59" s="18"/>
      <c r="CFV59" s="18"/>
      <c r="CFW59" s="18"/>
      <c r="CFX59" s="18"/>
      <c r="CFY59" s="18"/>
      <c r="CFZ59" s="18"/>
      <c r="CGA59" s="18"/>
      <c r="CGB59" s="18"/>
      <c r="CGC59" s="18"/>
      <c r="CGD59" s="18"/>
      <c r="CGE59" s="18"/>
      <c r="CGF59" s="18"/>
      <c r="CGG59" s="18"/>
      <c r="CGH59" s="18"/>
      <c r="CGI59" s="18"/>
      <c r="CGJ59" s="18"/>
      <c r="CGK59" s="18"/>
      <c r="CGL59" s="18"/>
      <c r="CGM59" s="18"/>
      <c r="CGN59" s="18"/>
      <c r="CGO59" s="18"/>
      <c r="CGP59" s="18"/>
      <c r="CGQ59" s="18"/>
      <c r="CGR59" s="18"/>
      <c r="CGS59" s="18"/>
      <c r="CGT59" s="18"/>
      <c r="CGU59" s="18"/>
      <c r="CGV59" s="18"/>
      <c r="CGW59" s="18"/>
      <c r="CGX59" s="18"/>
      <c r="CGY59" s="18"/>
      <c r="CGZ59" s="18"/>
      <c r="CHA59" s="18"/>
      <c r="CHB59" s="18"/>
      <c r="CHC59" s="18"/>
      <c r="CHD59" s="18"/>
      <c r="CHE59" s="18"/>
      <c r="CHF59" s="18"/>
      <c r="CHG59" s="18"/>
      <c r="CHH59" s="18"/>
      <c r="CHI59" s="18"/>
      <c r="CHJ59" s="18"/>
      <c r="CHK59" s="18"/>
      <c r="CHL59" s="18"/>
      <c r="CHM59" s="18"/>
      <c r="CHN59" s="18"/>
      <c r="CHO59" s="18"/>
      <c r="CHP59" s="18"/>
      <c r="CHQ59" s="18"/>
      <c r="CHR59" s="18"/>
      <c r="CHS59" s="18"/>
      <c r="CHT59" s="18"/>
      <c r="CHU59" s="18"/>
      <c r="CHV59" s="18"/>
      <c r="CHW59" s="18"/>
      <c r="CHX59" s="18"/>
      <c r="CHY59" s="18"/>
      <c r="CHZ59" s="18"/>
      <c r="CIA59" s="18"/>
      <c r="CIB59" s="18"/>
      <c r="CIC59" s="18"/>
      <c r="CID59" s="18"/>
      <c r="CIE59" s="18"/>
      <c r="CIF59" s="18"/>
      <c r="CIG59" s="18"/>
      <c r="CIH59" s="18"/>
      <c r="CII59" s="18"/>
      <c r="CIJ59" s="18"/>
      <c r="CIK59" s="18"/>
      <c r="CIL59" s="18"/>
      <c r="CIM59" s="18"/>
      <c r="CIN59" s="18"/>
      <c r="CIO59" s="18"/>
      <c r="CIP59" s="18"/>
      <c r="CIQ59" s="18"/>
      <c r="CIR59" s="18"/>
      <c r="CIS59" s="18"/>
      <c r="CIT59" s="18"/>
      <c r="CIU59" s="18"/>
      <c r="CIV59" s="18"/>
      <c r="CIW59" s="18"/>
      <c r="CIX59" s="18"/>
      <c r="CIY59" s="18"/>
      <c r="CIZ59" s="18"/>
      <c r="CJA59" s="18"/>
      <c r="CJB59" s="18"/>
      <c r="CJC59" s="18"/>
      <c r="CJD59" s="18"/>
      <c r="CJE59" s="18"/>
      <c r="CJF59" s="18"/>
      <c r="CJG59" s="18"/>
      <c r="CJH59" s="18"/>
      <c r="CJI59" s="18"/>
      <c r="CJJ59" s="18"/>
      <c r="CJK59" s="18"/>
      <c r="CJL59" s="18"/>
      <c r="CJM59" s="18"/>
      <c r="CJN59" s="18"/>
      <c r="CJO59" s="18"/>
      <c r="CJP59" s="18"/>
      <c r="CJQ59" s="18"/>
      <c r="CJR59" s="18"/>
      <c r="CJS59" s="18"/>
      <c r="CJT59" s="18"/>
      <c r="CJU59" s="18"/>
      <c r="CJV59" s="18"/>
      <c r="CJW59" s="18"/>
      <c r="CJX59" s="18"/>
      <c r="CJY59" s="18"/>
      <c r="CJZ59" s="18"/>
      <c r="CKA59" s="18"/>
      <c r="CKB59" s="18"/>
      <c r="CKC59" s="18"/>
      <c r="CKD59" s="18"/>
      <c r="CKE59" s="18"/>
      <c r="CKF59" s="18"/>
      <c r="CKG59" s="18"/>
      <c r="CKH59" s="18"/>
      <c r="CKI59" s="18"/>
      <c r="CKJ59" s="18"/>
      <c r="CKK59" s="18"/>
      <c r="CKL59" s="18"/>
      <c r="CKM59" s="18"/>
      <c r="CKN59" s="18"/>
      <c r="CKO59" s="18"/>
      <c r="CKP59" s="18"/>
      <c r="CKQ59" s="18"/>
      <c r="CKR59" s="18"/>
      <c r="CKS59" s="18"/>
      <c r="CKT59" s="18"/>
      <c r="CKU59" s="18"/>
      <c r="CKV59" s="18"/>
      <c r="CKW59" s="18"/>
      <c r="CKX59" s="18"/>
      <c r="CKY59" s="18"/>
      <c r="CKZ59" s="18"/>
      <c r="CLA59" s="18"/>
      <c r="CLB59" s="18"/>
      <c r="CLC59" s="18"/>
      <c r="CLD59" s="18"/>
      <c r="CLE59" s="18"/>
      <c r="CLF59" s="18"/>
      <c r="CLG59" s="18"/>
      <c r="CLH59" s="18"/>
      <c r="CLI59" s="18"/>
      <c r="CLJ59" s="18"/>
      <c r="CLK59" s="18"/>
      <c r="CLL59" s="18"/>
      <c r="CLM59" s="18"/>
      <c r="CLN59" s="18"/>
      <c r="CLO59" s="18"/>
      <c r="CLP59" s="18"/>
      <c r="CLQ59" s="18"/>
      <c r="CLR59" s="18"/>
      <c r="CLS59" s="18"/>
      <c r="CLT59" s="18"/>
      <c r="CLU59" s="18"/>
      <c r="CLV59" s="18"/>
      <c r="CLW59" s="18"/>
      <c r="CLX59" s="18"/>
      <c r="CLY59" s="18"/>
      <c r="CLZ59" s="18"/>
      <c r="CMA59" s="18"/>
      <c r="CMB59" s="18"/>
      <c r="CMC59" s="18"/>
      <c r="CMD59" s="18"/>
      <c r="CME59" s="18"/>
      <c r="CMF59" s="18"/>
      <c r="CMG59" s="18"/>
      <c r="CMH59" s="18"/>
      <c r="CMI59" s="18"/>
      <c r="CMJ59" s="18"/>
      <c r="CMK59" s="18"/>
      <c r="CML59" s="18"/>
      <c r="CMM59" s="18"/>
      <c r="CMN59" s="18"/>
      <c r="CMO59" s="18"/>
      <c r="CMP59" s="18"/>
      <c r="CMQ59" s="18"/>
      <c r="CMR59" s="18"/>
      <c r="CMS59" s="18"/>
      <c r="CMT59" s="18"/>
      <c r="CMU59" s="18"/>
      <c r="CMV59" s="18"/>
      <c r="CMW59" s="18"/>
      <c r="CMX59" s="18"/>
      <c r="CMY59" s="18"/>
      <c r="CMZ59" s="18"/>
      <c r="CNA59" s="18"/>
      <c r="CNB59" s="18"/>
      <c r="CNC59" s="18"/>
      <c r="CND59" s="18"/>
      <c r="CNE59" s="18"/>
      <c r="CNF59" s="18"/>
      <c r="CNG59" s="18"/>
      <c r="CNH59" s="18"/>
      <c r="CNI59" s="18"/>
      <c r="CNJ59" s="18"/>
      <c r="CNK59" s="18"/>
      <c r="CNL59" s="18"/>
      <c r="CNM59" s="18"/>
      <c r="CNN59" s="18"/>
      <c r="CNO59" s="18"/>
      <c r="CNP59" s="18"/>
      <c r="CNQ59" s="18"/>
      <c r="CNR59" s="18"/>
      <c r="CNS59" s="18"/>
      <c r="CNT59" s="18"/>
      <c r="CNU59" s="18"/>
      <c r="CNV59" s="18"/>
      <c r="CNW59" s="18"/>
      <c r="CNX59" s="18"/>
      <c r="CNY59" s="18"/>
      <c r="CNZ59" s="18"/>
      <c r="COA59" s="18"/>
      <c r="COB59" s="18"/>
      <c r="COC59" s="18"/>
      <c r="COD59" s="18"/>
      <c r="COE59" s="18"/>
      <c r="COF59" s="18"/>
      <c r="COG59" s="18"/>
      <c r="COH59" s="18"/>
      <c r="COI59" s="18"/>
      <c r="COJ59" s="18"/>
      <c r="COK59" s="18"/>
      <c r="COL59" s="18"/>
      <c r="COM59" s="18"/>
      <c r="CON59" s="18"/>
      <c r="COO59" s="18"/>
      <c r="COP59" s="18"/>
      <c r="COQ59" s="18"/>
      <c r="COR59" s="18"/>
      <c r="COS59" s="18"/>
      <c r="COT59" s="18"/>
      <c r="COU59" s="18"/>
      <c r="COV59" s="18"/>
      <c r="COW59" s="18"/>
      <c r="COX59" s="18"/>
      <c r="COY59" s="18"/>
      <c r="COZ59" s="18"/>
      <c r="CPA59" s="18"/>
      <c r="CPB59" s="18"/>
      <c r="CPC59" s="18"/>
      <c r="CPD59" s="18"/>
      <c r="CPE59" s="18"/>
      <c r="CPF59" s="18"/>
      <c r="CPG59" s="18"/>
      <c r="CPH59" s="18"/>
      <c r="CPI59" s="18"/>
      <c r="CPJ59" s="18"/>
      <c r="CPK59" s="18"/>
      <c r="CPL59" s="18"/>
      <c r="CPM59" s="18"/>
      <c r="CPN59" s="18"/>
      <c r="CPO59" s="18"/>
      <c r="CPP59" s="18"/>
      <c r="CPQ59" s="18"/>
      <c r="CPR59" s="18"/>
      <c r="CPS59" s="18"/>
      <c r="CPT59" s="18"/>
      <c r="CPU59" s="18"/>
      <c r="CPV59" s="18"/>
      <c r="CPW59" s="18"/>
      <c r="CPX59" s="18"/>
      <c r="CPY59" s="18"/>
      <c r="CPZ59" s="18"/>
      <c r="CQA59" s="18"/>
      <c r="CQB59" s="18"/>
      <c r="CQC59" s="18"/>
      <c r="CQD59" s="18"/>
      <c r="CQE59" s="18"/>
      <c r="CQF59" s="18"/>
      <c r="CQG59" s="18"/>
      <c r="CQH59" s="18"/>
      <c r="CQI59" s="18"/>
      <c r="CQJ59" s="18"/>
      <c r="CQK59" s="18"/>
      <c r="CQL59" s="18"/>
      <c r="CQM59" s="18"/>
      <c r="CQN59" s="18"/>
      <c r="CQO59" s="18"/>
      <c r="CQP59" s="18"/>
      <c r="CQQ59" s="18"/>
      <c r="CQR59" s="18"/>
      <c r="CQS59" s="18"/>
      <c r="CQT59" s="18"/>
      <c r="CQU59" s="18"/>
      <c r="CQV59" s="18"/>
      <c r="CQW59" s="18"/>
      <c r="CQX59" s="18"/>
      <c r="CQY59" s="18"/>
      <c r="CQZ59" s="18"/>
      <c r="CRA59" s="18"/>
      <c r="CRB59" s="18"/>
      <c r="CRC59" s="18"/>
      <c r="CRD59" s="18"/>
      <c r="CRE59" s="18"/>
      <c r="CRF59" s="18"/>
      <c r="CRG59" s="18"/>
      <c r="CRH59" s="18"/>
      <c r="CRI59" s="18"/>
      <c r="CRJ59" s="18"/>
      <c r="CRK59" s="18"/>
      <c r="CRL59" s="18"/>
      <c r="CRM59" s="18"/>
      <c r="CRN59" s="18"/>
      <c r="CRO59" s="18"/>
      <c r="CRP59" s="18"/>
      <c r="CRQ59" s="18"/>
      <c r="CRR59" s="18"/>
      <c r="CRS59" s="18"/>
      <c r="CRT59" s="18"/>
      <c r="CRU59" s="18"/>
      <c r="CRV59" s="18"/>
      <c r="CRW59" s="18"/>
      <c r="CRX59" s="18"/>
      <c r="CRY59" s="18"/>
      <c r="CRZ59" s="18"/>
      <c r="CSA59" s="18"/>
      <c r="CSB59" s="18"/>
      <c r="CSC59" s="18"/>
      <c r="CSD59" s="18"/>
      <c r="CSE59" s="18"/>
      <c r="CSF59" s="18"/>
      <c r="CSG59" s="18"/>
      <c r="CSH59" s="18"/>
      <c r="CSI59" s="18"/>
      <c r="CSJ59" s="18"/>
      <c r="CSK59" s="18"/>
      <c r="CSL59" s="18"/>
      <c r="CSM59" s="18"/>
      <c r="CSN59" s="18"/>
      <c r="CSO59" s="18"/>
      <c r="CSP59" s="18"/>
      <c r="CSQ59" s="18"/>
      <c r="CSR59" s="18"/>
      <c r="CSS59" s="18"/>
      <c r="CST59" s="18"/>
      <c r="CSU59" s="18"/>
      <c r="CSV59" s="18"/>
      <c r="CSW59" s="18"/>
      <c r="CSX59" s="18"/>
      <c r="CSY59" s="18"/>
      <c r="CSZ59" s="18"/>
      <c r="CTA59" s="18"/>
      <c r="CTB59" s="18"/>
      <c r="CTC59" s="18"/>
      <c r="CTD59" s="18"/>
      <c r="CTE59" s="18"/>
      <c r="CTF59" s="18"/>
      <c r="CTG59" s="18"/>
      <c r="CTH59" s="18"/>
      <c r="CTI59" s="18"/>
      <c r="CTJ59" s="18"/>
      <c r="CTK59" s="18"/>
      <c r="CTL59" s="18"/>
      <c r="CTM59" s="18"/>
      <c r="CTN59" s="18"/>
      <c r="CTO59" s="18"/>
      <c r="CTP59" s="18"/>
      <c r="CTQ59" s="18"/>
      <c r="CTR59" s="18"/>
      <c r="CTS59" s="18"/>
      <c r="CTT59" s="18"/>
      <c r="CTU59" s="18"/>
      <c r="CTV59" s="18"/>
      <c r="CTW59" s="18"/>
      <c r="CTX59" s="18"/>
      <c r="CTY59" s="18"/>
      <c r="CTZ59" s="18"/>
      <c r="CUA59" s="18"/>
      <c r="CUB59" s="18"/>
      <c r="CUC59" s="18"/>
      <c r="CUD59" s="18"/>
      <c r="CUE59" s="18"/>
      <c r="CUF59" s="18"/>
      <c r="CUG59" s="18"/>
      <c r="CUH59" s="18"/>
      <c r="CUI59" s="18"/>
      <c r="CUJ59" s="18"/>
      <c r="CUK59" s="18"/>
      <c r="CUL59" s="18"/>
      <c r="CUM59" s="18"/>
      <c r="CUN59" s="18"/>
      <c r="CUO59" s="18"/>
      <c r="CUP59" s="18"/>
      <c r="CUQ59" s="18"/>
      <c r="CUR59" s="18"/>
      <c r="CUS59" s="18"/>
      <c r="CUT59" s="18"/>
      <c r="CUU59" s="18"/>
      <c r="CUV59" s="18"/>
      <c r="CUW59" s="18"/>
      <c r="CUX59" s="18"/>
      <c r="CUY59" s="18"/>
      <c r="CUZ59" s="18"/>
      <c r="CVA59" s="18"/>
      <c r="CVB59" s="18"/>
      <c r="CVC59" s="18"/>
      <c r="CVD59" s="18"/>
      <c r="CVE59" s="18"/>
      <c r="CVF59" s="18"/>
      <c r="CVG59" s="18"/>
      <c r="CVH59" s="18"/>
      <c r="CVI59" s="18"/>
      <c r="CVJ59" s="18"/>
      <c r="CVK59" s="18"/>
      <c r="CVL59" s="18"/>
      <c r="CVM59" s="18"/>
      <c r="CVN59" s="18"/>
      <c r="CVO59" s="18"/>
      <c r="CVP59" s="18"/>
      <c r="CVQ59" s="18"/>
      <c r="CVR59" s="18"/>
      <c r="CVS59" s="18"/>
      <c r="CVT59" s="18"/>
      <c r="CVU59" s="18"/>
      <c r="CVV59" s="18"/>
      <c r="CVW59" s="18"/>
      <c r="CVX59" s="18"/>
      <c r="CVY59" s="18"/>
      <c r="CVZ59" s="18"/>
      <c r="CWA59" s="18"/>
      <c r="CWB59" s="18"/>
      <c r="CWC59" s="18"/>
      <c r="CWD59" s="18"/>
      <c r="CWE59" s="18"/>
      <c r="CWF59" s="18"/>
      <c r="CWG59" s="18"/>
      <c r="CWH59" s="18"/>
      <c r="CWI59" s="18"/>
      <c r="CWJ59" s="18"/>
      <c r="CWK59" s="18"/>
      <c r="CWL59" s="18"/>
      <c r="CWM59" s="18"/>
      <c r="CWN59" s="18"/>
      <c r="CWO59" s="18"/>
      <c r="CWP59" s="18"/>
      <c r="CWQ59" s="18"/>
      <c r="CWR59" s="18"/>
      <c r="CWS59" s="18"/>
      <c r="CWT59" s="18"/>
      <c r="CWU59" s="18"/>
      <c r="CWV59" s="18"/>
      <c r="CWW59" s="18"/>
      <c r="CWX59" s="18"/>
      <c r="CWY59" s="18"/>
      <c r="CWZ59" s="18"/>
      <c r="CXA59" s="18"/>
      <c r="CXB59" s="18"/>
      <c r="CXC59" s="18"/>
      <c r="CXD59" s="18"/>
      <c r="CXE59" s="18"/>
      <c r="CXF59" s="18"/>
      <c r="CXG59" s="18"/>
      <c r="CXH59" s="18"/>
      <c r="CXI59" s="18"/>
      <c r="CXJ59" s="18"/>
      <c r="CXK59" s="18"/>
      <c r="CXL59" s="18"/>
      <c r="CXM59" s="18"/>
      <c r="CXN59" s="18"/>
      <c r="CXO59" s="18"/>
      <c r="CXP59" s="18"/>
      <c r="CXQ59" s="18"/>
      <c r="CXR59" s="18"/>
      <c r="CXS59" s="18"/>
      <c r="CXT59" s="18"/>
      <c r="CXU59" s="18"/>
      <c r="CXV59" s="18"/>
      <c r="CXW59" s="18"/>
      <c r="CXX59" s="18"/>
      <c r="CXY59" s="18"/>
      <c r="CXZ59" s="18"/>
      <c r="CYA59" s="18"/>
      <c r="CYB59" s="18"/>
      <c r="CYC59" s="18"/>
      <c r="CYD59" s="18"/>
      <c r="CYE59" s="18"/>
      <c r="CYF59" s="18"/>
      <c r="CYG59" s="18"/>
      <c r="CYH59" s="18"/>
      <c r="CYI59" s="18"/>
      <c r="CYJ59" s="18"/>
      <c r="CYK59" s="18"/>
      <c r="CYL59" s="18"/>
      <c r="CYM59" s="18"/>
      <c r="CYN59" s="18"/>
      <c r="CYO59" s="18"/>
      <c r="CYP59" s="18"/>
      <c r="CYQ59" s="18"/>
      <c r="CYR59" s="18"/>
      <c r="CYS59" s="18"/>
      <c r="CYT59" s="18"/>
      <c r="CYU59" s="18"/>
      <c r="CYV59" s="18"/>
      <c r="CYW59" s="18"/>
      <c r="CYX59" s="18"/>
      <c r="CYY59" s="18"/>
      <c r="CYZ59" s="18"/>
      <c r="CZA59" s="18"/>
      <c r="CZB59" s="18"/>
      <c r="CZC59" s="18"/>
      <c r="CZD59" s="18"/>
      <c r="CZE59" s="18"/>
      <c r="CZF59" s="18"/>
      <c r="CZG59" s="18"/>
      <c r="CZH59" s="18"/>
      <c r="CZI59" s="18"/>
      <c r="CZJ59" s="18"/>
      <c r="CZK59" s="18"/>
      <c r="CZL59" s="18"/>
      <c r="CZM59" s="18"/>
      <c r="CZN59" s="18"/>
      <c r="CZO59" s="18"/>
      <c r="CZP59" s="18"/>
      <c r="CZQ59" s="18"/>
      <c r="CZR59" s="18"/>
      <c r="CZS59" s="18"/>
      <c r="CZT59" s="18"/>
      <c r="CZU59" s="18"/>
      <c r="CZV59" s="18"/>
      <c r="CZW59" s="18"/>
      <c r="CZX59" s="18"/>
      <c r="CZY59" s="18"/>
      <c r="CZZ59" s="18"/>
      <c r="DAA59" s="18"/>
      <c r="DAB59" s="18"/>
      <c r="DAC59" s="18"/>
      <c r="DAD59" s="18"/>
      <c r="DAE59" s="18"/>
      <c r="DAF59" s="18"/>
      <c r="DAG59" s="18"/>
      <c r="DAH59" s="18"/>
      <c r="DAI59" s="18"/>
      <c r="DAJ59" s="18"/>
      <c r="DAK59" s="18"/>
      <c r="DAL59" s="18"/>
      <c r="DAM59" s="18"/>
      <c r="DAN59" s="18"/>
      <c r="DAO59" s="18"/>
      <c r="DAP59" s="18"/>
      <c r="DAQ59" s="18"/>
      <c r="DAR59" s="18"/>
      <c r="DAS59" s="18"/>
      <c r="DAT59" s="18"/>
      <c r="DAU59" s="18"/>
      <c r="DAV59" s="18"/>
      <c r="DAW59" s="18"/>
      <c r="DAX59" s="18"/>
      <c r="DAY59" s="18"/>
      <c r="DAZ59" s="18"/>
      <c r="DBA59" s="18"/>
      <c r="DBB59" s="18"/>
      <c r="DBC59" s="18"/>
      <c r="DBD59" s="18"/>
      <c r="DBE59" s="18"/>
      <c r="DBF59" s="18"/>
      <c r="DBG59" s="18"/>
      <c r="DBH59" s="18"/>
      <c r="DBI59" s="18"/>
      <c r="DBJ59" s="18"/>
      <c r="DBK59" s="18"/>
      <c r="DBL59" s="18"/>
      <c r="DBM59" s="18"/>
      <c r="DBN59" s="18"/>
      <c r="DBO59" s="18"/>
      <c r="DBP59" s="18"/>
      <c r="DBQ59" s="18"/>
      <c r="DBR59" s="18"/>
      <c r="DBS59" s="18"/>
      <c r="DBT59" s="18"/>
      <c r="DBU59" s="18"/>
      <c r="DBV59" s="18"/>
      <c r="DBW59" s="18"/>
      <c r="DBX59" s="18"/>
      <c r="DBY59" s="18"/>
      <c r="DBZ59" s="18"/>
      <c r="DCA59" s="18"/>
      <c r="DCB59" s="18"/>
      <c r="DCC59" s="18"/>
      <c r="DCD59" s="18"/>
      <c r="DCE59" s="18"/>
      <c r="DCF59" s="18"/>
      <c r="DCG59" s="18"/>
      <c r="DCH59" s="18"/>
      <c r="DCI59" s="18"/>
      <c r="DCJ59" s="18"/>
      <c r="DCK59" s="18"/>
      <c r="DCL59" s="18"/>
      <c r="DCM59" s="18"/>
      <c r="DCN59" s="18"/>
      <c r="DCO59" s="18"/>
      <c r="DCP59" s="18"/>
      <c r="DCQ59" s="18"/>
      <c r="DCR59" s="18"/>
      <c r="DCS59" s="18"/>
      <c r="DCT59" s="18"/>
      <c r="DCU59" s="18"/>
      <c r="DCV59" s="18"/>
      <c r="DCW59" s="18"/>
      <c r="DCX59" s="18"/>
      <c r="DCY59" s="18"/>
      <c r="DCZ59" s="18"/>
      <c r="DDA59" s="18"/>
      <c r="DDB59" s="18"/>
      <c r="DDC59" s="18"/>
      <c r="DDD59" s="18"/>
      <c r="DDE59" s="18"/>
      <c r="DDF59" s="18"/>
      <c r="DDG59" s="18"/>
      <c r="DDH59" s="18"/>
      <c r="DDI59" s="18"/>
      <c r="DDJ59" s="18"/>
      <c r="DDK59" s="18"/>
      <c r="DDL59" s="18"/>
      <c r="DDM59" s="18"/>
      <c r="DDN59" s="18"/>
      <c r="DDO59" s="18"/>
      <c r="DDP59" s="18"/>
      <c r="DDQ59" s="18"/>
      <c r="DDR59" s="18"/>
      <c r="DDS59" s="18"/>
      <c r="DDT59" s="18"/>
      <c r="DDU59" s="18"/>
      <c r="DDV59" s="18"/>
      <c r="DDW59" s="18"/>
      <c r="DDX59" s="18"/>
      <c r="DDY59" s="18"/>
      <c r="DDZ59" s="18"/>
      <c r="DEA59" s="18"/>
      <c r="DEB59" s="18"/>
      <c r="DEC59" s="18"/>
      <c r="DED59" s="18"/>
      <c r="DEE59" s="18"/>
      <c r="DEF59" s="18"/>
      <c r="DEG59" s="18"/>
      <c r="DEH59" s="18"/>
      <c r="DEI59" s="18"/>
      <c r="DEJ59" s="18"/>
      <c r="DEK59" s="18"/>
      <c r="DEL59" s="18"/>
      <c r="DEM59" s="18"/>
      <c r="DEN59" s="18"/>
      <c r="DEO59" s="18"/>
      <c r="DEP59" s="18"/>
      <c r="DEQ59" s="18"/>
      <c r="DER59" s="18"/>
      <c r="DES59" s="18"/>
      <c r="DET59" s="18"/>
      <c r="DEU59" s="18"/>
      <c r="DEV59" s="18"/>
      <c r="DEW59" s="18"/>
      <c r="DEX59" s="18"/>
      <c r="DEY59" s="18"/>
      <c r="DEZ59" s="18"/>
      <c r="DFA59" s="18"/>
      <c r="DFB59" s="18"/>
      <c r="DFC59" s="18"/>
      <c r="DFD59" s="18"/>
      <c r="DFE59" s="18"/>
      <c r="DFF59" s="18"/>
      <c r="DFG59" s="18"/>
      <c r="DFH59" s="18"/>
      <c r="DFI59" s="18"/>
      <c r="DFJ59" s="18"/>
      <c r="DFK59" s="18"/>
      <c r="DFL59" s="18"/>
      <c r="DFM59" s="18"/>
      <c r="DFN59" s="18"/>
      <c r="DFO59" s="18"/>
      <c r="DFP59" s="18"/>
      <c r="DFQ59" s="18"/>
      <c r="DFR59" s="18"/>
      <c r="DFS59" s="18"/>
      <c r="DFT59" s="18"/>
      <c r="DFU59" s="18"/>
      <c r="DFV59" s="18"/>
      <c r="DFW59" s="18"/>
      <c r="DFX59" s="18"/>
      <c r="DFY59" s="18"/>
      <c r="DFZ59" s="18"/>
      <c r="DGA59" s="18"/>
      <c r="DGB59" s="18"/>
      <c r="DGC59" s="18"/>
      <c r="DGD59" s="18"/>
      <c r="DGE59" s="18"/>
      <c r="DGF59" s="18"/>
      <c r="DGG59" s="18"/>
      <c r="DGH59" s="18"/>
      <c r="DGI59" s="18"/>
      <c r="DGJ59" s="18"/>
      <c r="DGK59" s="18"/>
      <c r="DGL59" s="18"/>
      <c r="DGM59" s="18"/>
      <c r="DGN59" s="18"/>
      <c r="DGO59" s="18"/>
      <c r="DGP59" s="18"/>
      <c r="DGQ59" s="18"/>
      <c r="DGR59" s="18"/>
      <c r="DGS59" s="18"/>
      <c r="DGT59" s="18"/>
      <c r="DGU59" s="18"/>
      <c r="DGV59" s="18"/>
      <c r="DGW59" s="18"/>
      <c r="DGX59" s="18"/>
      <c r="DGY59" s="18"/>
      <c r="DGZ59" s="18"/>
      <c r="DHA59" s="18"/>
      <c r="DHB59" s="18"/>
      <c r="DHC59" s="18"/>
      <c r="DHD59" s="18"/>
      <c r="DHE59" s="18"/>
      <c r="DHF59" s="18"/>
      <c r="DHG59" s="18"/>
      <c r="DHH59" s="18"/>
      <c r="DHI59" s="18"/>
      <c r="DHJ59" s="18"/>
      <c r="DHK59" s="18"/>
      <c r="DHL59" s="18"/>
      <c r="DHM59" s="18"/>
      <c r="DHN59" s="18"/>
      <c r="DHO59" s="18"/>
      <c r="DHP59" s="18"/>
      <c r="DHQ59" s="18"/>
      <c r="DHR59" s="18"/>
      <c r="DHS59" s="18"/>
      <c r="DHT59" s="18"/>
      <c r="DHU59" s="18"/>
      <c r="DHV59" s="18"/>
      <c r="DHW59" s="18"/>
      <c r="DHX59" s="18"/>
      <c r="DHY59" s="18"/>
      <c r="DHZ59" s="18"/>
      <c r="DIA59" s="18"/>
      <c r="DIB59" s="18"/>
      <c r="DIC59" s="18"/>
      <c r="DID59" s="18"/>
      <c r="DIE59" s="18"/>
      <c r="DIF59" s="18"/>
      <c r="DIG59" s="18"/>
      <c r="DIH59" s="18"/>
      <c r="DII59" s="18"/>
      <c r="DIJ59" s="18"/>
      <c r="DIK59" s="18"/>
      <c r="DIL59" s="18"/>
      <c r="DIM59" s="18"/>
      <c r="DIN59" s="18"/>
      <c r="DIO59" s="18"/>
      <c r="DIP59" s="18"/>
      <c r="DIQ59" s="18"/>
      <c r="DIR59" s="18"/>
      <c r="DIS59" s="18"/>
      <c r="DIT59" s="18"/>
      <c r="DIU59" s="18"/>
      <c r="DIV59" s="18"/>
      <c r="DIW59" s="18"/>
      <c r="DIX59" s="18"/>
      <c r="DIY59" s="18"/>
      <c r="DIZ59" s="18"/>
      <c r="DJA59" s="18"/>
      <c r="DJB59" s="18"/>
      <c r="DJC59" s="18"/>
      <c r="DJD59" s="18"/>
      <c r="DJE59" s="18"/>
      <c r="DJF59" s="18"/>
      <c r="DJG59" s="18"/>
      <c r="DJH59" s="18"/>
      <c r="DJI59" s="18"/>
      <c r="DJJ59" s="18"/>
      <c r="DJK59" s="18"/>
      <c r="DJL59" s="18"/>
      <c r="DJM59" s="18"/>
      <c r="DJN59" s="18"/>
      <c r="DJO59" s="18"/>
      <c r="DJP59" s="18"/>
      <c r="DJQ59" s="18"/>
      <c r="DJR59" s="18"/>
      <c r="DJS59" s="18"/>
      <c r="DJT59" s="18"/>
      <c r="DJU59" s="18"/>
      <c r="DJV59" s="18"/>
      <c r="DJW59" s="18"/>
      <c r="DJX59" s="18"/>
      <c r="DJY59" s="18"/>
      <c r="DJZ59" s="18"/>
      <c r="DKA59" s="18"/>
      <c r="DKB59" s="18"/>
      <c r="DKC59" s="18"/>
      <c r="DKD59" s="18"/>
      <c r="DKE59" s="18"/>
      <c r="DKF59" s="18"/>
      <c r="DKG59" s="18"/>
      <c r="DKH59" s="18"/>
      <c r="DKI59" s="18"/>
      <c r="DKJ59" s="18"/>
      <c r="DKK59" s="18"/>
      <c r="DKL59" s="18"/>
      <c r="DKM59" s="18"/>
      <c r="DKN59" s="18"/>
      <c r="DKO59" s="18"/>
      <c r="DKP59" s="18"/>
      <c r="DKQ59" s="18"/>
      <c r="DKR59" s="18"/>
      <c r="DKS59" s="18"/>
      <c r="DKT59" s="18"/>
      <c r="DKU59" s="18"/>
      <c r="DKV59" s="18"/>
      <c r="DKW59" s="18"/>
      <c r="DKX59" s="18"/>
      <c r="DKY59" s="18"/>
      <c r="DKZ59" s="18"/>
      <c r="DLA59" s="18"/>
      <c r="DLB59" s="18"/>
      <c r="DLC59" s="18"/>
      <c r="DLD59" s="18"/>
      <c r="DLE59" s="18"/>
      <c r="DLF59" s="18"/>
      <c r="DLG59" s="18"/>
      <c r="DLH59" s="18"/>
      <c r="DLI59" s="18"/>
      <c r="DLJ59" s="18"/>
      <c r="DLK59" s="18"/>
      <c r="DLL59" s="18"/>
      <c r="DLM59" s="18"/>
      <c r="DLN59" s="18"/>
      <c r="DLO59" s="18"/>
      <c r="DLP59" s="18"/>
      <c r="DLQ59" s="18"/>
      <c r="DLR59" s="18"/>
      <c r="DLS59" s="18"/>
      <c r="DLT59" s="18"/>
      <c r="DLU59" s="18"/>
      <c r="DLV59" s="18"/>
      <c r="DLW59" s="18"/>
      <c r="DLX59" s="18"/>
      <c r="DLY59" s="18"/>
      <c r="DLZ59" s="18"/>
      <c r="DMA59" s="18"/>
      <c r="DMB59" s="18"/>
      <c r="DMC59" s="18"/>
      <c r="DMD59" s="18"/>
      <c r="DME59" s="18"/>
      <c r="DMF59" s="18"/>
      <c r="DMG59" s="18"/>
      <c r="DMH59" s="18"/>
      <c r="DMI59" s="18"/>
      <c r="DMJ59" s="18"/>
      <c r="DMK59" s="18"/>
      <c r="DML59" s="18"/>
      <c r="DMM59" s="18"/>
      <c r="DMN59" s="18"/>
      <c r="DMO59" s="18"/>
      <c r="DMP59" s="18"/>
      <c r="DMQ59" s="18"/>
      <c r="DMR59" s="18"/>
      <c r="DMS59" s="18"/>
      <c r="DMT59" s="18"/>
      <c r="DMU59" s="18"/>
      <c r="DMV59" s="18"/>
      <c r="DMW59" s="18"/>
      <c r="DMX59" s="18"/>
      <c r="DMY59" s="18"/>
      <c r="DMZ59" s="18"/>
      <c r="DNA59" s="18"/>
      <c r="DNB59" s="18"/>
      <c r="DNC59" s="18"/>
      <c r="DND59" s="18"/>
      <c r="DNE59" s="18"/>
      <c r="DNF59" s="18"/>
      <c r="DNG59" s="18"/>
      <c r="DNH59" s="18"/>
      <c r="DNI59" s="18"/>
      <c r="DNJ59" s="18"/>
      <c r="DNK59" s="18"/>
      <c r="DNL59" s="18"/>
      <c r="DNM59" s="18"/>
      <c r="DNN59" s="18"/>
      <c r="DNO59" s="18"/>
      <c r="DNP59" s="18"/>
      <c r="DNQ59" s="18"/>
      <c r="DNR59" s="18"/>
      <c r="DNS59" s="18"/>
      <c r="DNT59" s="18"/>
      <c r="DNU59" s="18"/>
      <c r="DNV59" s="18"/>
      <c r="DNW59" s="18"/>
      <c r="DNX59" s="18"/>
      <c r="DNY59" s="18"/>
      <c r="DNZ59" s="18"/>
      <c r="DOA59" s="18"/>
      <c r="DOB59" s="18"/>
      <c r="DOC59" s="18"/>
      <c r="DOD59" s="18"/>
      <c r="DOE59" s="18"/>
      <c r="DOF59" s="18"/>
      <c r="DOG59" s="18"/>
      <c r="DOH59" s="18"/>
      <c r="DOI59" s="18"/>
      <c r="DOJ59" s="18"/>
      <c r="DOK59" s="18"/>
      <c r="DOL59" s="18"/>
      <c r="DOM59" s="18"/>
      <c r="DON59" s="18"/>
      <c r="DOO59" s="18"/>
      <c r="DOP59" s="18"/>
      <c r="DOQ59" s="18"/>
      <c r="DOR59" s="18"/>
      <c r="DOS59" s="18"/>
      <c r="DOT59" s="18"/>
      <c r="DOU59" s="18"/>
      <c r="DOV59" s="18"/>
      <c r="DOW59" s="18"/>
      <c r="DOX59" s="18"/>
      <c r="DOY59" s="18"/>
      <c r="DOZ59" s="18"/>
      <c r="DPA59" s="18"/>
      <c r="DPB59" s="18"/>
      <c r="DPC59" s="18"/>
      <c r="DPD59" s="18"/>
      <c r="DPE59" s="18"/>
      <c r="DPF59" s="18"/>
      <c r="DPG59" s="18"/>
      <c r="DPH59" s="18"/>
      <c r="DPI59" s="18"/>
      <c r="DPJ59" s="18"/>
      <c r="DPK59" s="18"/>
      <c r="DPL59" s="18"/>
      <c r="DPM59" s="18"/>
      <c r="DPN59" s="18"/>
      <c r="DPO59" s="18"/>
      <c r="DPP59" s="18"/>
      <c r="DPQ59" s="18"/>
      <c r="DPR59" s="18"/>
      <c r="DPS59" s="18"/>
      <c r="DPT59" s="18"/>
      <c r="DPU59" s="18"/>
      <c r="DPV59" s="18"/>
      <c r="DPW59" s="18"/>
      <c r="DPX59" s="18"/>
      <c r="DPY59" s="18"/>
      <c r="DPZ59" s="18"/>
      <c r="DQA59" s="18"/>
      <c r="DQB59" s="18"/>
      <c r="DQC59" s="18"/>
      <c r="DQD59" s="18"/>
      <c r="DQE59" s="18"/>
      <c r="DQF59" s="18"/>
      <c r="DQG59" s="18"/>
      <c r="DQH59" s="18"/>
      <c r="DQI59" s="18"/>
      <c r="DQJ59" s="18"/>
      <c r="DQK59" s="18"/>
      <c r="DQL59" s="18"/>
      <c r="DQM59" s="18"/>
      <c r="DQN59" s="18"/>
      <c r="DQO59" s="18"/>
      <c r="DQP59" s="18"/>
      <c r="DQQ59" s="18"/>
      <c r="DQR59" s="18"/>
      <c r="DQS59" s="18"/>
      <c r="DQT59" s="18"/>
      <c r="DQU59" s="18"/>
      <c r="DQV59" s="18"/>
      <c r="DQW59" s="18"/>
      <c r="DQX59" s="18"/>
      <c r="DQY59" s="18"/>
      <c r="DQZ59" s="18"/>
      <c r="DRA59" s="18"/>
      <c r="DRB59" s="18"/>
      <c r="DRC59" s="18"/>
      <c r="DRD59" s="18"/>
      <c r="DRE59" s="18"/>
      <c r="DRF59" s="18"/>
      <c r="DRG59" s="18"/>
      <c r="DRH59" s="18"/>
      <c r="DRI59" s="18"/>
      <c r="DRJ59" s="18"/>
      <c r="DRK59" s="18"/>
      <c r="DRL59" s="18"/>
      <c r="DRM59" s="18"/>
      <c r="DRN59" s="18"/>
      <c r="DRO59" s="18"/>
      <c r="DRP59" s="18"/>
      <c r="DRQ59" s="18"/>
      <c r="DRR59" s="18"/>
      <c r="DRS59" s="18"/>
      <c r="DRT59" s="18"/>
      <c r="DRU59" s="18"/>
      <c r="DRV59" s="18"/>
      <c r="DRW59" s="18"/>
      <c r="DRX59" s="18"/>
      <c r="DRY59" s="18"/>
      <c r="DRZ59" s="18"/>
      <c r="DSA59" s="18"/>
      <c r="DSB59" s="18"/>
      <c r="DSC59" s="18"/>
      <c r="DSD59" s="18"/>
      <c r="DSE59" s="18"/>
      <c r="DSF59" s="18"/>
      <c r="DSG59" s="18"/>
      <c r="DSH59" s="18"/>
      <c r="DSI59" s="18"/>
      <c r="DSJ59" s="18"/>
      <c r="DSK59" s="18"/>
      <c r="DSL59" s="18"/>
      <c r="DSM59" s="18"/>
      <c r="DSN59" s="18"/>
      <c r="DSO59" s="18"/>
      <c r="DSP59" s="18"/>
      <c r="DSQ59" s="18"/>
      <c r="DSR59" s="18"/>
      <c r="DSS59" s="18"/>
      <c r="DST59" s="18"/>
      <c r="DSU59" s="18"/>
      <c r="DSV59" s="18"/>
      <c r="DSW59" s="18"/>
      <c r="DSX59" s="18"/>
      <c r="DSY59" s="18"/>
      <c r="DSZ59" s="18"/>
      <c r="DTA59" s="18"/>
      <c r="DTB59" s="18"/>
      <c r="DTC59" s="18"/>
      <c r="DTD59" s="18"/>
      <c r="DTE59" s="18"/>
      <c r="DTF59" s="18"/>
      <c r="DTG59" s="18"/>
      <c r="DTH59" s="18"/>
      <c r="DTI59" s="18"/>
      <c r="DTJ59" s="18"/>
      <c r="DTK59" s="18"/>
      <c r="DTL59" s="18"/>
      <c r="DTM59" s="18"/>
      <c r="DTN59" s="18"/>
      <c r="DTO59" s="18"/>
      <c r="DTP59" s="18"/>
      <c r="DTQ59" s="18"/>
      <c r="DTR59" s="18"/>
      <c r="DTS59" s="18"/>
      <c r="DTT59" s="18"/>
      <c r="DTU59" s="18"/>
      <c r="DTV59" s="18"/>
      <c r="DTW59" s="18"/>
      <c r="DTX59" s="18"/>
      <c r="DTY59" s="18"/>
      <c r="DTZ59" s="18"/>
      <c r="DUA59" s="18"/>
      <c r="DUB59" s="18"/>
      <c r="DUC59" s="18"/>
      <c r="DUD59" s="18"/>
      <c r="DUE59" s="18"/>
      <c r="DUF59" s="18"/>
      <c r="DUG59" s="18"/>
      <c r="DUH59" s="18"/>
      <c r="DUI59" s="18"/>
      <c r="DUJ59" s="18"/>
      <c r="DUK59" s="18"/>
      <c r="DUL59" s="18"/>
      <c r="DUM59" s="18"/>
      <c r="DUN59" s="18"/>
      <c r="DUO59" s="18"/>
      <c r="DUP59" s="18"/>
      <c r="DUQ59" s="18"/>
      <c r="DUR59" s="18"/>
      <c r="DUS59" s="18"/>
      <c r="DUT59" s="18"/>
      <c r="DUU59" s="18"/>
      <c r="DUV59" s="18"/>
      <c r="DUW59" s="18"/>
      <c r="DUX59" s="18"/>
      <c r="DUY59" s="18"/>
      <c r="DUZ59" s="18"/>
      <c r="DVA59" s="18"/>
      <c r="DVB59" s="18"/>
      <c r="DVC59" s="18"/>
      <c r="DVD59" s="18"/>
      <c r="DVE59" s="18"/>
      <c r="DVF59" s="18"/>
      <c r="DVG59" s="18"/>
      <c r="DVH59" s="18"/>
      <c r="DVI59" s="18"/>
      <c r="DVJ59" s="18"/>
      <c r="DVK59" s="18"/>
      <c r="DVL59" s="18"/>
      <c r="DVM59" s="18"/>
      <c r="DVN59" s="18"/>
      <c r="DVO59" s="18"/>
      <c r="DVP59" s="18"/>
      <c r="DVQ59" s="18"/>
      <c r="DVR59" s="18"/>
      <c r="DVS59" s="18"/>
      <c r="DVT59" s="18"/>
      <c r="DVU59" s="18"/>
      <c r="DVV59" s="18"/>
      <c r="DVW59" s="18"/>
      <c r="DVX59" s="18"/>
      <c r="DVY59" s="18"/>
      <c r="DVZ59" s="18"/>
      <c r="DWA59" s="18"/>
      <c r="DWB59" s="18"/>
      <c r="DWC59" s="18"/>
      <c r="DWD59" s="18"/>
      <c r="DWE59" s="18"/>
      <c r="DWF59" s="18"/>
      <c r="DWG59" s="18"/>
      <c r="DWH59" s="18"/>
      <c r="DWI59" s="18"/>
      <c r="DWJ59" s="18"/>
      <c r="DWK59" s="18"/>
      <c r="DWL59" s="18"/>
      <c r="DWM59" s="18"/>
      <c r="DWN59" s="18"/>
      <c r="DWO59" s="18"/>
      <c r="DWP59" s="18"/>
      <c r="DWQ59" s="18"/>
      <c r="DWR59" s="18"/>
      <c r="DWS59" s="18"/>
      <c r="DWT59" s="18"/>
      <c r="DWU59" s="18"/>
      <c r="DWV59" s="18"/>
      <c r="DWW59" s="18"/>
      <c r="DWX59" s="18"/>
      <c r="DWY59" s="18"/>
      <c r="DWZ59" s="18"/>
      <c r="DXA59" s="18"/>
      <c r="DXB59" s="18"/>
      <c r="DXC59" s="18"/>
      <c r="DXD59" s="18"/>
      <c r="DXE59" s="18"/>
      <c r="DXF59" s="18"/>
      <c r="DXG59" s="18"/>
      <c r="DXH59" s="18"/>
      <c r="DXI59" s="18"/>
      <c r="DXJ59" s="18"/>
      <c r="DXK59" s="18"/>
      <c r="DXL59" s="18"/>
      <c r="DXM59" s="18"/>
      <c r="DXN59" s="18"/>
      <c r="DXO59" s="18"/>
      <c r="DXP59" s="18"/>
      <c r="DXQ59" s="18"/>
      <c r="DXR59" s="18"/>
      <c r="DXS59" s="18"/>
      <c r="DXT59" s="18"/>
      <c r="DXU59" s="18"/>
      <c r="DXV59" s="18"/>
      <c r="DXW59" s="18"/>
      <c r="DXX59" s="18"/>
      <c r="DXY59" s="18"/>
      <c r="DXZ59" s="18"/>
      <c r="DYA59" s="18"/>
      <c r="DYB59" s="18"/>
      <c r="DYC59" s="18"/>
      <c r="DYD59" s="18"/>
      <c r="DYE59" s="18"/>
      <c r="DYF59" s="18"/>
      <c r="DYG59" s="18"/>
      <c r="DYH59" s="18"/>
      <c r="DYI59" s="18"/>
      <c r="DYJ59" s="18"/>
      <c r="DYK59" s="18"/>
      <c r="DYL59" s="18"/>
      <c r="DYM59" s="18"/>
      <c r="DYN59" s="18"/>
      <c r="DYO59" s="18"/>
      <c r="DYP59" s="18"/>
      <c r="DYQ59" s="18"/>
      <c r="DYR59" s="18"/>
      <c r="DYS59" s="18"/>
      <c r="DYT59" s="18"/>
      <c r="DYU59" s="18"/>
      <c r="DYV59" s="18"/>
      <c r="DYW59" s="18"/>
      <c r="DYX59" s="18"/>
      <c r="DYY59" s="18"/>
      <c r="DYZ59" s="18"/>
      <c r="DZA59" s="18"/>
      <c r="DZB59" s="18"/>
      <c r="DZC59" s="18"/>
      <c r="DZD59" s="18"/>
      <c r="DZE59" s="18"/>
      <c r="DZF59" s="18"/>
      <c r="DZG59" s="18"/>
      <c r="DZH59" s="18"/>
      <c r="DZI59" s="18"/>
      <c r="DZJ59" s="18"/>
      <c r="DZK59" s="18"/>
      <c r="DZL59" s="18"/>
      <c r="DZM59" s="18"/>
      <c r="DZN59" s="18"/>
      <c r="DZO59" s="18"/>
      <c r="DZP59" s="18"/>
      <c r="DZQ59" s="18"/>
      <c r="DZR59" s="18"/>
      <c r="DZS59" s="18"/>
      <c r="DZT59" s="18"/>
      <c r="DZU59" s="18"/>
      <c r="DZV59" s="18"/>
      <c r="DZW59" s="18"/>
      <c r="DZX59" s="18"/>
      <c r="DZY59" s="18"/>
      <c r="DZZ59" s="18"/>
      <c r="EAA59" s="18"/>
      <c r="EAB59" s="18"/>
      <c r="EAC59" s="18"/>
      <c r="EAD59" s="18"/>
      <c r="EAE59" s="18"/>
      <c r="EAF59" s="18"/>
      <c r="EAG59" s="18"/>
      <c r="EAH59" s="18"/>
      <c r="EAI59" s="18"/>
      <c r="EAJ59" s="18"/>
      <c r="EAK59" s="18"/>
      <c r="EAL59" s="18"/>
      <c r="EAM59" s="18"/>
      <c r="EAN59" s="18"/>
      <c r="EAO59" s="18"/>
      <c r="EAP59" s="18"/>
      <c r="EAQ59" s="18"/>
      <c r="EAR59" s="18"/>
      <c r="EAS59" s="18"/>
      <c r="EAT59" s="18"/>
      <c r="EAU59" s="18"/>
      <c r="EAV59" s="18"/>
      <c r="EAW59" s="18"/>
      <c r="EAX59" s="18"/>
      <c r="EAY59" s="18"/>
      <c r="EAZ59" s="18"/>
      <c r="EBA59" s="18"/>
      <c r="EBB59" s="18"/>
      <c r="EBC59" s="18"/>
      <c r="EBD59" s="18"/>
      <c r="EBE59" s="18"/>
      <c r="EBF59" s="18"/>
      <c r="EBG59" s="18"/>
      <c r="EBH59" s="18"/>
      <c r="EBI59" s="18"/>
      <c r="EBJ59" s="18"/>
      <c r="EBK59" s="18"/>
      <c r="EBL59" s="18"/>
      <c r="EBM59" s="18"/>
      <c r="EBN59" s="18"/>
      <c r="EBO59" s="18"/>
      <c r="EBP59" s="18"/>
      <c r="EBQ59" s="18"/>
      <c r="EBR59" s="18"/>
      <c r="EBS59" s="18"/>
      <c r="EBT59" s="18"/>
      <c r="EBU59" s="18"/>
      <c r="EBV59" s="18"/>
      <c r="EBW59" s="18"/>
      <c r="EBX59" s="18"/>
      <c r="EBY59" s="18"/>
      <c r="EBZ59" s="18"/>
      <c r="ECA59" s="18"/>
      <c r="ECB59" s="18"/>
      <c r="ECC59" s="18"/>
      <c r="ECD59" s="18"/>
      <c r="ECE59" s="18"/>
      <c r="ECF59" s="18"/>
      <c r="ECG59" s="18"/>
      <c r="ECH59" s="18"/>
      <c r="ECI59" s="18"/>
      <c r="ECJ59" s="18"/>
      <c r="ECK59" s="18"/>
      <c r="ECL59" s="18"/>
      <c r="ECM59" s="18"/>
      <c r="ECN59" s="18"/>
      <c r="ECO59" s="18"/>
      <c r="ECP59" s="18"/>
      <c r="ECQ59" s="18"/>
      <c r="ECR59" s="18"/>
      <c r="ECS59" s="18"/>
      <c r="ECT59" s="18"/>
      <c r="ECU59" s="18"/>
      <c r="ECV59" s="18"/>
      <c r="ECW59" s="18"/>
      <c r="ECX59" s="18"/>
      <c r="ECY59" s="18"/>
      <c r="ECZ59" s="18"/>
      <c r="EDA59" s="18"/>
      <c r="EDB59" s="18"/>
      <c r="EDC59" s="18"/>
      <c r="EDD59" s="18"/>
      <c r="EDE59" s="18"/>
      <c r="EDF59" s="18"/>
      <c r="EDG59" s="18"/>
      <c r="EDH59" s="18"/>
      <c r="EDI59" s="18"/>
      <c r="EDJ59" s="18"/>
      <c r="EDK59" s="18"/>
      <c r="EDL59" s="18"/>
      <c r="EDM59" s="18"/>
      <c r="EDN59" s="18"/>
      <c r="EDO59" s="18"/>
      <c r="EDP59" s="18"/>
      <c r="EDQ59" s="18"/>
      <c r="EDR59" s="18"/>
      <c r="EDS59" s="18"/>
      <c r="EDT59" s="18"/>
      <c r="EDU59" s="18"/>
      <c r="EDV59" s="18"/>
      <c r="EDW59" s="18"/>
      <c r="EDX59" s="18"/>
      <c r="EDY59" s="18"/>
      <c r="EDZ59" s="18"/>
      <c r="EEA59" s="18"/>
      <c r="EEB59" s="18"/>
      <c r="EEC59" s="18"/>
      <c r="EED59" s="18"/>
      <c r="EEE59" s="18"/>
      <c r="EEF59" s="18"/>
      <c r="EEG59" s="18"/>
      <c r="EEH59" s="18"/>
      <c r="EEI59" s="18"/>
      <c r="EEJ59" s="18"/>
      <c r="EEK59" s="18"/>
      <c r="EEL59" s="18"/>
      <c r="EEM59" s="18"/>
      <c r="EEN59" s="18"/>
      <c r="EEO59" s="18"/>
      <c r="EEP59" s="18"/>
      <c r="EEQ59" s="18"/>
      <c r="EER59" s="18"/>
      <c r="EES59" s="18"/>
      <c r="EET59" s="18"/>
      <c r="EEU59" s="18"/>
      <c r="EEV59" s="18"/>
      <c r="EEW59" s="18"/>
      <c r="EEX59" s="18"/>
      <c r="EEY59" s="18"/>
      <c r="EEZ59" s="18"/>
      <c r="EFA59" s="18"/>
      <c r="EFB59" s="18"/>
      <c r="EFC59" s="18"/>
      <c r="EFD59" s="18"/>
      <c r="EFE59" s="18"/>
      <c r="EFF59" s="18"/>
      <c r="EFG59" s="18"/>
      <c r="EFH59" s="18"/>
      <c r="EFI59" s="18"/>
      <c r="EFJ59" s="18"/>
      <c r="EFK59" s="18"/>
      <c r="EFL59" s="18"/>
      <c r="EFM59" s="18"/>
      <c r="EFN59" s="18"/>
      <c r="EFO59" s="18"/>
      <c r="EFP59" s="18"/>
      <c r="EFQ59" s="18"/>
      <c r="EFR59" s="18"/>
      <c r="EFS59" s="18"/>
      <c r="EFT59" s="18"/>
      <c r="EFU59" s="18"/>
      <c r="EFV59" s="18"/>
      <c r="EFW59" s="18"/>
      <c r="EFX59" s="18"/>
      <c r="EFY59" s="18"/>
      <c r="EFZ59" s="18"/>
      <c r="EGA59" s="18"/>
      <c r="EGB59" s="18"/>
      <c r="EGC59" s="18"/>
      <c r="EGD59" s="18"/>
      <c r="EGE59" s="18"/>
      <c r="EGF59" s="18"/>
      <c r="EGG59" s="18"/>
      <c r="EGH59" s="18"/>
      <c r="EGI59" s="18"/>
      <c r="EGJ59" s="18"/>
      <c r="EGK59" s="18"/>
      <c r="EGL59" s="18"/>
      <c r="EGM59" s="18"/>
      <c r="EGN59" s="18"/>
      <c r="EGO59" s="18"/>
      <c r="EGP59" s="18"/>
      <c r="EGQ59" s="18"/>
      <c r="EGR59" s="18"/>
      <c r="EGS59" s="18"/>
      <c r="EGT59" s="18"/>
      <c r="EGU59" s="18"/>
      <c r="EGV59" s="18"/>
      <c r="EGW59" s="18"/>
      <c r="EGX59" s="18"/>
      <c r="EGY59" s="18"/>
      <c r="EGZ59" s="18"/>
      <c r="EHA59" s="18"/>
      <c r="EHB59" s="18"/>
      <c r="EHC59" s="18"/>
      <c r="EHD59" s="18"/>
      <c r="EHE59" s="18"/>
      <c r="EHF59" s="18"/>
      <c r="EHG59" s="18"/>
      <c r="EHH59" s="18"/>
      <c r="EHI59" s="18"/>
      <c r="EHJ59" s="18"/>
      <c r="EHK59" s="18"/>
      <c r="EHL59" s="18"/>
      <c r="EHM59" s="18"/>
      <c r="EHN59" s="18"/>
      <c r="EHO59" s="18"/>
      <c r="EHP59" s="18"/>
      <c r="EHQ59" s="18"/>
      <c r="EHR59" s="18"/>
      <c r="EHS59" s="18"/>
      <c r="EHT59" s="18"/>
      <c r="EHU59" s="18"/>
      <c r="EHV59" s="18"/>
      <c r="EHW59" s="18"/>
      <c r="EHX59" s="18"/>
      <c r="EHY59" s="18"/>
      <c r="EHZ59" s="18"/>
      <c r="EIA59" s="18"/>
      <c r="EIB59" s="18"/>
      <c r="EIC59" s="18"/>
      <c r="EID59" s="18"/>
      <c r="EIE59" s="18"/>
      <c r="EIF59" s="18"/>
      <c r="EIG59" s="18"/>
      <c r="EIH59" s="18"/>
      <c r="EII59" s="18"/>
      <c r="EIJ59" s="18"/>
      <c r="EIK59" s="18"/>
      <c r="EIL59" s="18"/>
      <c r="EIM59" s="18"/>
      <c r="EIN59" s="18"/>
      <c r="EIO59" s="18"/>
      <c r="EIP59" s="18"/>
      <c r="EIQ59" s="18"/>
      <c r="EIR59" s="18"/>
      <c r="EIS59" s="18"/>
      <c r="EIT59" s="18"/>
      <c r="EIU59" s="18"/>
      <c r="EIV59" s="18"/>
      <c r="EIW59" s="18"/>
      <c r="EIX59" s="18"/>
      <c r="EIY59" s="18"/>
      <c r="EIZ59" s="18"/>
      <c r="EJA59" s="18"/>
      <c r="EJB59" s="18"/>
      <c r="EJC59" s="18"/>
      <c r="EJD59" s="18"/>
      <c r="EJE59" s="18"/>
      <c r="EJF59" s="18"/>
      <c r="EJG59" s="18"/>
      <c r="EJH59" s="18"/>
      <c r="EJI59" s="18"/>
      <c r="EJJ59" s="18"/>
      <c r="EJK59" s="18"/>
      <c r="EJL59" s="18"/>
      <c r="EJM59" s="18"/>
      <c r="EJN59" s="18"/>
      <c r="EJO59" s="18"/>
      <c r="EJP59" s="18"/>
      <c r="EJQ59" s="18"/>
      <c r="EJR59" s="18"/>
      <c r="EJS59" s="18"/>
      <c r="EJT59" s="18"/>
      <c r="EJU59" s="18"/>
      <c r="EJV59" s="18"/>
      <c r="EJW59" s="18"/>
      <c r="EJX59" s="18"/>
      <c r="EJY59" s="18"/>
      <c r="EJZ59" s="18"/>
      <c r="EKA59" s="18"/>
      <c r="EKB59" s="18"/>
      <c r="EKC59" s="18"/>
      <c r="EKD59" s="18"/>
      <c r="EKE59" s="18"/>
      <c r="EKF59" s="18"/>
      <c r="EKG59" s="18"/>
      <c r="EKH59" s="18"/>
      <c r="EKI59" s="18"/>
      <c r="EKJ59" s="18"/>
      <c r="EKK59" s="18"/>
      <c r="EKL59" s="18"/>
      <c r="EKM59" s="18"/>
      <c r="EKN59" s="18"/>
      <c r="EKO59" s="18"/>
      <c r="EKP59" s="18"/>
      <c r="EKQ59" s="18"/>
      <c r="EKR59" s="18"/>
      <c r="EKS59" s="18"/>
      <c r="EKT59" s="18"/>
      <c r="EKU59" s="18"/>
      <c r="EKV59" s="18"/>
      <c r="EKW59" s="18"/>
      <c r="EKX59" s="18"/>
      <c r="EKY59" s="18"/>
      <c r="EKZ59" s="18"/>
      <c r="ELA59" s="18"/>
      <c r="ELB59" s="18"/>
      <c r="ELC59" s="18"/>
      <c r="ELD59" s="18"/>
      <c r="ELE59" s="18"/>
      <c r="ELF59" s="18"/>
      <c r="ELG59" s="18"/>
      <c r="ELH59" s="18"/>
      <c r="ELI59" s="18"/>
      <c r="ELJ59" s="18"/>
      <c r="ELK59" s="18"/>
      <c r="ELL59" s="18"/>
      <c r="ELM59" s="18"/>
      <c r="ELN59" s="18"/>
      <c r="ELO59" s="18"/>
      <c r="ELP59" s="18"/>
      <c r="ELQ59" s="18"/>
      <c r="ELR59" s="18"/>
      <c r="ELS59" s="18"/>
      <c r="ELT59" s="18"/>
      <c r="ELU59" s="18"/>
      <c r="ELV59" s="18"/>
      <c r="ELW59" s="18"/>
      <c r="ELX59" s="18"/>
      <c r="ELY59" s="18"/>
      <c r="ELZ59" s="18"/>
      <c r="EMA59" s="18"/>
      <c r="EMB59" s="18"/>
      <c r="EMC59" s="18"/>
      <c r="EMD59" s="18"/>
      <c r="EME59" s="18"/>
      <c r="EMF59" s="18"/>
      <c r="EMG59" s="18"/>
      <c r="EMH59" s="18"/>
      <c r="EMI59" s="18"/>
      <c r="EMJ59" s="18"/>
      <c r="EMK59" s="18"/>
      <c r="EML59" s="18"/>
      <c r="EMM59" s="18"/>
      <c r="EMN59" s="18"/>
      <c r="EMO59" s="18"/>
      <c r="EMP59" s="18"/>
      <c r="EMQ59" s="18"/>
      <c r="EMR59" s="18"/>
      <c r="EMS59" s="18"/>
      <c r="EMT59" s="18"/>
      <c r="EMU59" s="18"/>
      <c r="EMV59" s="18"/>
      <c r="EMW59" s="18"/>
      <c r="EMX59" s="18"/>
      <c r="EMY59" s="18"/>
      <c r="EMZ59" s="18"/>
      <c r="ENA59" s="18"/>
      <c r="ENB59" s="18"/>
      <c r="ENC59" s="18"/>
      <c r="END59" s="18"/>
      <c r="ENE59" s="18"/>
      <c r="ENF59" s="18"/>
      <c r="ENG59" s="18"/>
      <c r="ENH59" s="18"/>
      <c r="ENI59" s="18"/>
      <c r="ENJ59" s="18"/>
      <c r="ENK59" s="18"/>
      <c r="ENL59" s="18"/>
      <c r="ENM59" s="18"/>
      <c r="ENN59" s="18"/>
      <c r="ENO59" s="18"/>
      <c r="ENP59" s="18"/>
      <c r="ENQ59" s="18"/>
      <c r="ENR59" s="18"/>
      <c r="ENS59" s="18"/>
      <c r="ENT59" s="18"/>
      <c r="ENU59" s="18"/>
      <c r="ENV59" s="18"/>
      <c r="ENW59" s="18"/>
      <c r="ENX59" s="18"/>
      <c r="ENY59" s="18"/>
      <c r="ENZ59" s="18"/>
      <c r="EOA59" s="18"/>
      <c r="EOB59" s="18"/>
      <c r="EOC59" s="18"/>
      <c r="EOD59" s="18"/>
      <c r="EOE59" s="18"/>
      <c r="EOF59" s="18"/>
      <c r="EOG59" s="18"/>
      <c r="EOH59" s="18"/>
      <c r="EOI59" s="18"/>
      <c r="EOJ59" s="18"/>
      <c r="EOK59" s="18"/>
      <c r="EOL59" s="18"/>
      <c r="EOM59" s="18"/>
      <c r="EON59" s="18"/>
      <c r="EOO59" s="18"/>
      <c r="EOP59" s="18"/>
      <c r="EOQ59" s="18"/>
      <c r="EOR59" s="18"/>
      <c r="EOS59" s="18"/>
      <c r="EOT59" s="18"/>
      <c r="EOU59" s="18"/>
      <c r="EOV59" s="18"/>
      <c r="EOW59" s="18"/>
      <c r="EOX59" s="18"/>
      <c r="EOY59" s="18"/>
      <c r="EOZ59" s="18"/>
      <c r="EPA59" s="18"/>
      <c r="EPB59" s="18"/>
      <c r="EPC59" s="18"/>
      <c r="EPD59" s="18"/>
      <c r="EPE59" s="18"/>
      <c r="EPF59" s="18"/>
      <c r="EPG59" s="18"/>
      <c r="EPH59" s="18"/>
      <c r="EPI59" s="18"/>
      <c r="EPJ59" s="18"/>
      <c r="EPK59" s="18"/>
      <c r="EPL59" s="18"/>
      <c r="EPM59" s="18"/>
      <c r="EPN59" s="18"/>
      <c r="EPO59" s="18"/>
      <c r="EPP59" s="18"/>
      <c r="EPQ59" s="18"/>
      <c r="EPR59" s="18"/>
      <c r="EPS59" s="18"/>
      <c r="EPT59" s="18"/>
      <c r="EPU59" s="18"/>
      <c r="EPV59" s="18"/>
      <c r="EPW59" s="18"/>
      <c r="EPX59" s="18"/>
      <c r="EPY59" s="18"/>
      <c r="EPZ59" s="18"/>
      <c r="EQA59" s="18"/>
      <c r="EQB59" s="18"/>
      <c r="EQC59" s="18"/>
      <c r="EQD59" s="18"/>
      <c r="EQE59" s="18"/>
      <c r="EQF59" s="18"/>
      <c r="EQG59" s="18"/>
      <c r="EQH59" s="18"/>
      <c r="EQI59" s="18"/>
      <c r="EQJ59" s="18"/>
      <c r="EQK59" s="18"/>
      <c r="EQL59" s="18"/>
      <c r="EQM59" s="18"/>
      <c r="EQN59" s="18"/>
      <c r="EQO59" s="18"/>
      <c r="EQP59" s="18"/>
      <c r="EQQ59" s="18"/>
      <c r="EQR59" s="18"/>
      <c r="EQS59" s="18"/>
      <c r="EQT59" s="18"/>
      <c r="EQU59" s="18"/>
      <c r="EQV59" s="18"/>
      <c r="EQW59" s="18"/>
      <c r="EQX59" s="18"/>
      <c r="EQY59" s="18"/>
      <c r="EQZ59" s="18"/>
      <c r="ERA59" s="18"/>
      <c r="ERB59" s="18"/>
      <c r="ERC59" s="18"/>
      <c r="ERD59" s="18"/>
      <c r="ERE59" s="18"/>
      <c r="ERF59" s="18"/>
      <c r="ERG59" s="18"/>
      <c r="ERH59" s="18"/>
      <c r="ERI59" s="18"/>
      <c r="ERJ59" s="18"/>
      <c r="ERK59" s="18"/>
      <c r="ERL59" s="18"/>
      <c r="ERM59" s="18"/>
      <c r="ERN59" s="18"/>
      <c r="ERO59" s="18"/>
      <c r="ERP59" s="18"/>
      <c r="ERQ59" s="18"/>
      <c r="ERR59" s="18"/>
      <c r="ERS59" s="18"/>
      <c r="ERT59" s="18"/>
      <c r="ERU59" s="18"/>
      <c r="ERV59" s="18"/>
      <c r="ERW59" s="18"/>
      <c r="ERX59" s="18"/>
      <c r="ERY59" s="18"/>
      <c r="ERZ59" s="18"/>
      <c r="ESA59" s="18"/>
      <c r="ESB59" s="18"/>
      <c r="ESC59" s="18"/>
      <c r="ESD59" s="18"/>
      <c r="ESE59" s="18"/>
      <c r="ESF59" s="18"/>
      <c r="ESG59" s="18"/>
      <c r="ESH59" s="18"/>
      <c r="ESI59" s="18"/>
      <c r="ESJ59" s="18"/>
      <c r="ESK59" s="18"/>
      <c r="ESL59" s="18"/>
      <c r="ESM59" s="18"/>
      <c r="ESN59" s="18"/>
      <c r="ESO59" s="18"/>
      <c r="ESP59" s="18"/>
      <c r="ESQ59" s="18"/>
      <c r="ESR59" s="18"/>
      <c r="ESS59" s="18"/>
      <c r="EST59" s="18"/>
      <c r="ESU59" s="18"/>
      <c r="ESV59" s="18"/>
      <c r="ESW59" s="18"/>
      <c r="ESX59" s="18"/>
      <c r="ESY59" s="18"/>
      <c r="ESZ59" s="18"/>
      <c r="ETA59" s="18"/>
      <c r="ETB59" s="18"/>
      <c r="ETC59" s="18"/>
      <c r="ETD59" s="18"/>
      <c r="ETE59" s="18"/>
      <c r="ETF59" s="18"/>
      <c r="ETG59" s="18"/>
      <c r="ETH59" s="18"/>
      <c r="ETI59" s="18"/>
      <c r="ETJ59" s="18"/>
      <c r="ETK59" s="18"/>
      <c r="ETL59" s="18"/>
      <c r="ETM59" s="18"/>
      <c r="ETN59" s="18"/>
      <c r="ETO59" s="18"/>
      <c r="ETP59" s="18"/>
      <c r="ETQ59" s="18"/>
      <c r="ETR59" s="18"/>
      <c r="ETS59" s="18"/>
      <c r="ETT59" s="18"/>
      <c r="ETU59" s="18"/>
      <c r="ETV59" s="18"/>
      <c r="ETW59" s="18"/>
      <c r="ETX59" s="18"/>
      <c r="ETY59" s="18"/>
      <c r="ETZ59" s="18"/>
      <c r="EUA59" s="18"/>
      <c r="EUB59" s="18"/>
      <c r="EUC59" s="18"/>
      <c r="EUD59" s="18"/>
      <c r="EUE59" s="18"/>
      <c r="EUF59" s="18"/>
      <c r="EUG59" s="18"/>
      <c r="EUH59" s="18"/>
      <c r="EUI59" s="18"/>
      <c r="EUJ59" s="18"/>
      <c r="EUK59" s="18"/>
      <c r="EUL59" s="18"/>
      <c r="EUM59" s="18"/>
      <c r="EUN59" s="18"/>
      <c r="EUO59" s="18"/>
      <c r="EUP59" s="18"/>
      <c r="EUQ59" s="18"/>
      <c r="EUR59" s="18"/>
      <c r="EUS59" s="18"/>
      <c r="EUT59" s="18"/>
      <c r="EUU59" s="18"/>
      <c r="EUV59" s="18"/>
      <c r="EUW59" s="18"/>
      <c r="EUX59" s="18"/>
      <c r="EUY59" s="18"/>
      <c r="EUZ59" s="18"/>
      <c r="EVA59" s="18"/>
      <c r="EVB59" s="18"/>
      <c r="EVC59" s="18"/>
      <c r="EVD59" s="18"/>
      <c r="EVE59" s="18"/>
      <c r="EVF59" s="18"/>
      <c r="EVG59" s="18"/>
      <c r="EVH59" s="18"/>
      <c r="EVI59" s="18"/>
      <c r="EVJ59" s="18"/>
      <c r="EVK59" s="18"/>
      <c r="EVL59" s="18"/>
      <c r="EVM59" s="18"/>
      <c r="EVN59" s="18"/>
      <c r="EVO59" s="18"/>
      <c r="EVP59" s="18"/>
      <c r="EVQ59" s="18"/>
      <c r="EVR59" s="18"/>
      <c r="EVS59" s="18"/>
      <c r="EVT59" s="18"/>
      <c r="EVU59" s="18"/>
      <c r="EVV59" s="18"/>
      <c r="EVW59" s="18"/>
      <c r="EVX59" s="18"/>
      <c r="EVY59" s="18"/>
      <c r="EVZ59" s="18"/>
      <c r="EWA59" s="18"/>
      <c r="EWB59" s="18"/>
      <c r="EWC59" s="18"/>
      <c r="EWD59" s="18"/>
      <c r="EWE59" s="18"/>
      <c r="EWF59" s="18"/>
      <c r="EWG59" s="18"/>
      <c r="EWH59" s="18"/>
      <c r="EWI59" s="18"/>
      <c r="EWJ59" s="18"/>
      <c r="EWK59" s="18"/>
      <c r="EWL59" s="18"/>
      <c r="EWM59" s="18"/>
      <c r="EWN59" s="18"/>
      <c r="EWO59" s="18"/>
      <c r="EWP59" s="18"/>
      <c r="EWQ59" s="18"/>
      <c r="EWR59" s="18"/>
      <c r="EWS59" s="18"/>
      <c r="EWT59" s="18"/>
      <c r="EWU59" s="18"/>
      <c r="EWV59" s="18"/>
      <c r="EWW59" s="18"/>
      <c r="EWX59" s="18"/>
      <c r="EWY59" s="18"/>
      <c r="EWZ59" s="18"/>
      <c r="EXA59" s="18"/>
      <c r="EXB59" s="18"/>
      <c r="EXC59" s="18"/>
      <c r="EXD59" s="18"/>
      <c r="EXE59" s="18"/>
      <c r="EXF59" s="18"/>
      <c r="EXG59" s="18"/>
      <c r="EXH59" s="18"/>
      <c r="EXI59" s="18"/>
      <c r="EXJ59" s="18"/>
      <c r="EXK59" s="18"/>
      <c r="EXL59" s="18"/>
      <c r="EXM59" s="18"/>
      <c r="EXN59" s="18"/>
      <c r="EXO59" s="18"/>
      <c r="EXP59" s="18"/>
      <c r="EXQ59" s="18"/>
      <c r="EXR59" s="18"/>
      <c r="EXS59" s="18"/>
      <c r="EXT59" s="18"/>
      <c r="EXU59" s="18"/>
      <c r="EXV59" s="18"/>
      <c r="EXW59" s="18"/>
      <c r="EXX59" s="18"/>
      <c r="EXY59" s="18"/>
      <c r="EXZ59" s="18"/>
      <c r="EYA59" s="18"/>
      <c r="EYB59" s="18"/>
      <c r="EYC59" s="18"/>
      <c r="EYD59" s="18"/>
      <c r="EYE59" s="18"/>
      <c r="EYF59" s="18"/>
      <c r="EYG59" s="18"/>
      <c r="EYH59" s="18"/>
      <c r="EYI59" s="18"/>
      <c r="EYJ59" s="18"/>
      <c r="EYK59" s="18"/>
      <c r="EYL59" s="18"/>
      <c r="EYM59" s="18"/>
      <c r="EYN59" s="18"/>
      <c r="EYO59" s="18"/>
      <c r="EYP59" s="18"/>
      <c r="EYQ59" s="18"/>
      <c r="EYR59" s="18"/>
      <c r="EYS59" s="18"/>
      <c r="EYT59" s="18"/>
      <c r="EYU59" s="18"/>
      <c r="EYV59" s="18"/>
      <c r="EYW59" s="18"/>
      <c r="EYX59" s="18"/>
      <c r="EYY59" s="18"/>
      <c r="EYZ59" s="18"/>
      <c r="EZA59" s="18"/>
      <c r="EZB59" s="18"/>
      <c r="EZC59" s="18"/>
      <c r="EZD59" s="18"/>
      <c r="EZE59" s="18"/>
      <c r="EZF59" s="18"/>
      <c r="EZG59" s="18"/>
      <c r="EZH59" s="18"/>
      <c r="EZI59" s="18"/>
      <c r="EZJ59" s="18"/>
      <c r="EZK59" s="18"/>
      <c r="EZL59" s="18"/>
      <c r="EZM59" s="18"/>
      <c r="EZN59" s="18"/>
      <c r="EZO59" s="18"/>
      <c r="EZP59" s="18"/>
      <c r="EZQ59" s="18"/>
      <c r="EZR59" s="18"/>
      <c r="EZS59" s="18"/>
      <c r="EZT59" s="18"/>
      <c r="EZU59" s="18"/>
      <c r="EZV59" s="18"/>
      <c r="EZW59" s="18"/>
      <c r="EZX59" s="18"/>
      <c r="EZY59" s="18"/>
      <c r="EZZ59" s="18"/>
      <c r="FAA59" s="18"/>
      <c r="FAB59" s="18"/>
      <c r="FAC59" s="18"/>
      <c r="FAD59" s="18"/>
      <c r="FAE59" s="18"/>
      <c r="FAF59" s="18"/>
      <c r="FAG59" s="18"/>
      <c r="FAH59" s="18"/>
      <c r="FAI59" s="18"/>
      <c r="FAJ59" s="18"/>
      <c r="FAK59" s="18"/>
      <c r="FAL59" s="18"/>
      <c r="FAM59" s="18"/>
      <c r="FAN59" s="18"/>
      <c r="FAO59" s="18"/>
      <c r="FAP59" s="18"/>
      <c r="FAQ59" s="18"/>
      <c r="FAR59" s="18"/>
      <c r="FAS59" s="18"/>
      <c r="FAT59" s="18"/>
      <c r="FAU59" s="18"/>
      <c r="FAV59" s="18"/>
      <c r="FAW59" s="18"/>
      <c r="FAX59" s="18"/>
      <c r="FAY59" s="18"/>
      <c r="FAZ59" s="18"/>
      <c r="FBA59" s="18"/>
      <c r="FBB59" s="18"/>
      <c r="FBC59" s="18"/>
      <c r="FBD59" s="18"/>
      <c r="FBE59" s="18"/>
      <c r="FBF59" s="18"/>
      <c r="FBG59" s="18"/>
      <c r="FBH59" s="18"/>
      <c r="FBI59" s="18"/>
      <c r="FBJ59" s="18"/>
      <c r="FBK59" s="18"/>
      <c r="FBL59" s="18"/>
      <c r="FBM59" s="18"/>
      <c r="FBN59" s="18"/>
      <c r="FBO59" s="18"/>
      <c r="FBP59" s="18"/>
      <c r="FBQ59" s="18"/>
      <c r="FBR59" s="18"/>
      <c r="FBS59" s="18"/>
      <c r="FBT59" s="18"/>
      <c r="FBU59" s="18"/>
      <c r="FBV59" s="18"/>
      <c r="FBW59" s="18"/>
      <c r="FBX59" s="18"/>
      <c r="FBY59" s="18"/>
      <c r="FBZ59" s="18"/>
      <c r="FCA59" s="18"/>
      <c r="FCB59" s="18"/>
      <c r="FCC59" s="18"/>
      <c r="FCD59" s="18"/>
      <c r="FCE59" s="18"/>
      <c r="FCF59" s="18"/>
      <c r="FCG59" s="18"/>
      <c r="FCH59" s="18"/>
      <c r="FCI59" s="18"/>
      <c r="FCJ59" s="18"/>
      <c r="FCK59" s="18"/>
      <c r="FCL59" s="18"/>
      <c r="FCM59" s="18"/>
      <c r="FCN59" s="18"/>
      <c r="FCO59" s="18"/>
      <c r="FCP59" s="18"/>
      <c r="FCQ59" s="18"/>
      <c r="FCR59" s="18"/>
      <c r="FCS59" s="18"/>
      <c r="FCT59" s="18"/>
      <c r="FCU59" s="18"/>
      <c r="FCV59" s="18"/>
      <c r="FCW59" s="18"/>
      <c r="FCX59" s="18"/>
      <c r="FCY59" s="18"/>
      <c r="FCZ59" s="18"/>
      <c r="FDA59" s="18"/>
      <c r="FDB59" s="18"/>
      <c r="FDC59" s="18"/>
      <c r="FDD59" s="18"/>
      <c r="FDE59" s="18"/>
      <c r="FDF59" s="18"/>
      <c r="FDG59" s="18"/>
      <c r="FDH59" s="18"/>
      <c r="FDI59" s="18"/>
      <c r="FDJ59" s="18"/>
      <c r="FDK59" s="18"/>
      <c r="FDL59" s="18"/>
      <c r="FDM59" s="18"/>
      <c r="FDN59" s="18"/>
      <c r="FDO59" s="18"/>
      <c r="FDP59" s="18"/>
      <c r="FDQ59" s="18"/>
      <c r="FDR59" s="18"/>
      <c r="FDS59" s="18"/>
      <c r="FDT59" s="18"/>
      <c r="FDU59" s="18"/>
      <c r="FDV59" s="18"/>
      <c r="FDW59" s="18"/>
      <c r="FDX59" s="18"/>
      <c r="FDY59" s="18"/>
      <c r="FDZ59" s="18"/>
      <c r="FEA59" s="18"/>
      <c r="FEB59" s="18"/>
      <c r="FEC59" s="18"/>
      <c r="FED59" s="18"/>
      <c r="FEE59" s="18"/>
      <c r="FEF59" s="18"/>
      <c r="FEG59" s="18"/>
      <c r="FEH59" s="18"/>
      <c r="FEI59" s="18"/>
      <c r="FEJ59" s="18"/>
      <c r="FEK59" s="18"/>
      <c r="FEL59" s="18"/>
      <c r="FEM59" s="18"/>
      <c r="FEN59" s="18"/>
      <c r="FEO59" s="18"/>
      <c r="FEP59" s="18"/>
      <c r="FEQ59" s="18"/>
      <c r="FER59" s="18"/>
      <c r="FES59" s="18"/>
      <c r="FET59" s="18"/>
      <c r="FEU59" s="18"/>
      <c r="FEV59" s="18"/>
      <c r="FEW59" s="18"/>
      <c r="FEX59" s="18"/>
      <c r="FEY59" s="18"/>
      <c r="FEZ59" s="18"/>
      <c r="FFA59" s="18"/>
      <c r="FFB59" s="18"/>
      <c r="FFC59" s="18"/>
      <c r="FFD59" s="18"/>
      <c r="FFE59" s="18"/>
      <c r="FFF59" s="18"/>
      <c r="FFG59" s="18"/>
      <c r="FFH59" s="18"/>
      <c r="FFI59" s="18"/>
      <c r="FFJ59" s="18"/>
      <c r="FFK59" s="18"/>
      <c r="FFL59" s="18"/>
      <c r="FFM59" s="18"/>
      <c r="FFN59" s="18"/>
      <c r="FFO59" s="18"/>
      <c r="FFP59" s="18"/>
      <c r="FFQ59" s="18"/>
      <c r="FFR59" s="18"/>
      <c r="FFS59" s="18"/>
      <c r="FFT59" s="18"/>
      <c r="FFU59" s="18"/>
      <c r="FFV59" s="18"/>
      <c r="FFW59" s="18"/>
      <c r="FFX59" s="18"/>
      <c r="FFY59" s="18"/>
      <c r="FFZ59" s="18"/>
      <c r="FGA59" s="18"/>
      <c r="FGB59" s="18"/>
      <c r="FGC59" s="18"/>
      <c r="FGD59" s="18"/>
      <c r="FGE59" s="18"/>
      <c r="FGF59" s="18"/>
      <c r="FGG59" s="18"/>
      <c r="FGH59" s="18"/>
      <c r="FGI59" s="18"/>
      <c r="FGJ59" s="18"/>
      <c r="FGK59" s="18"/>
      <c r="FGL59" s="18"/>
      <c r="FGM59" s="18"/>
      <c r="FGN59" s="18"/>
      <c r="FGO59" s="18"/>
      <c r="FGP59" s="18"/>
      <c r="FGQ59" s="18"/>
      <c r="FGR59" s="18"/>
      <c r="FGS59" s="18"/>
      <c r="FGT59" s="18"/>
      <c r="FGU59" s="18"/>
      <c r="FGV59" s="18"/>
      <c r="FGW59" s="18"/>
      <c r="FGX59" s="18"/>
      <c r="FGY59" s="18"/>
      <c r="FGZ59" s="18"/>
      <c r="FHA59" s="18"/>
      <c r="FHB59" s="18"/>
      <c r="FHC59" s="18"/>
      <c r="FHD59" s="18"/>
      <c r="FHE59" s="18"/>
      <c r="FHF59" s="18"/>
      <c r="FHG59" s="18"/>
      <c r="FHH59" s="18"/>
      <c r="FHI59" s="18"/>
      <c r="FHJ59" s="18"/>
      <c r="FHK59" s="18"/>
      <c r="FHL59" s="18"/>
      <c r="FHM59" s="18"/>
      <c r="FHN59" s="18"/>
      <c r="FHO59" s="18"/>
      <c r="FHP59" s="18"/>
      <c r="FHQ59" s="18"/>
      <c r="FHR59" s="18"/>
      <c r="FHS59" s="18"/>
      <c r="FHT59" s="18"/>
      <c r="FHU59" s="18"/>
      <c r="FHV59" s="18"/>
      <c r="FHW59" s="18"/>
      <c r="FHX59" s="18"/>
      <c r="FHY59" s="18"/>
      <c r="FHZ59" s="18"/>
      <c r="FIA59" s="18"/>
      <c r="FIB59" s="18"/>
      <c r="FIC59" s="18"/>
      <c r="FID59" s="18"/>
      <c r="FIE59" s="18"/>
      <c r="FIF59" s="18"/>
      <c r="FIG59" s="18"/>
      <c r="FIH59" s="18"/>
      <c r="FII59" s="18"/>
      <c r="FIJ59" s="18"/>
      <c r="FIK59" s="18"/>
      <c r="FIL59" s="18"/>
      <c r="FIM59" s="18"/>
      <c r="FIN59" s="18"/>
      <c r="FIO59" s="18"/>
      <c r="FIP59" s="18"/>
      <c r="FIQ59" s="18"/>
      <c r="FIR59" s="18"/>
      <c r="FIS59" s="18"/>
      <c r="FIT59" s="18"/>
      <c r="FIU59" s="18"/>
      <c r="FIV59" s="18"/>
      <c r="FIW59" s="18"/>
      <c r="FIX59" s="18"/>
      <c r="FIY59" s="18"/>
      <c r="FIZ59" s="18"/>
      <c r="FJA59" s="18"/>
      <c r="FJB59" s="18"/>
      <c r="FJC59" s="18"/>
      <c r="FJD59" s="18"/>
      <c r="FJE59" s="18"/>
      <c r="FJF59" s="18"/>
      <c r="FJG59" s="18"/>
      <c r="FJH59" s="18"/>
      <c r="FJI59" s="18"/>
      <c r="FJJ59" s="18"/>
      <c r="FJK59" s="18"/>
      <c r="FJL59" s="18"/>
      <c r="FJM59" s="18"/>
      <c r="FJN59" s="18"/>
      <c r="FJO59" s="18"/>
      <c r="FJP59" s="18"/>
      <c r="FJQ59" s="18"/>
      <c r="FJR59" s="18"/>
      <c r="FJS59" s="18"/>
      <c r="FJT59" s="18"/>
      <c r="FJU59" s="18"/>
      <c r="FJV59" s="18"/>
      <c r="FJW59" s="18"/>
      <c r="FJX59" s="18"/>
      <c r="FJY59" s="18"/>
      <c r="FJZ59" s="18"/>
      <c r="FKA59" s="18"/>
      <c r="FKB59" s="18"/>
      <c r="FKC59" s="18"/>
      <c r="FKD59" s="18"/>
      <c r="FKE59" s="18"/>
      <c r="FKF59" s="18"/>
      <c r="FKG59" s="18"/>
      <c r="FKH59" s="18"/>
      <c r="FKI59" s="18"/>
      <c r="FKJ59" s="18"/>
      <c r="FKK59" s="18"/>
      <c r="FKL59" s="18"/>
      <c r="FKM59" s="18"/>
      <c r="FKN59" s="18"/>
      <c r="FKO59" s="18"/>
      <c r="FKP59" s="18"/>
      <c r="FKQ59" s="18"/>
      <c r="FKR59" s="18"/>
      <c r="FKS59" s="18"/>
      <c r="FKT59" s="18"/>
      <c r="FKU59" s="18"/>
      <c r="FKV59" s="18"/>
      <c r="FKW59" s="18"/>
      <c r="FKX59" s="18"/>
      <c r="FKY59" s="18"/>
      <c r="FKZ59" s="18"/>
      <c r="FLA59" s="18"/>
      <c r="FLB59" s="18"/>
      <c r="FLC59" s="18"/>
      <c r="FLD59" s="18"/>
      <c r="FLE59" s="18"/>
      <c r="FLF59" s="18"/>
      <c r="FLG59" s="18"/>
      <c r="FLH59" s="18"/>
      <c r="FLI59" s="18"/>
      <c r="FLJ59" s="18"/>
      <c r="FLK59" s="18"/>
      <c r="FLL59" s="18"/>
      <c r="FLM59" s="18"/>
      <c r="FLN59" s="18"/>
      <c r="FLO59" s="18"/>
      <c r="FLP59" s="18"/>
      <c r="FLQ59" s="18"/>
      <c r="FLR59" s="18"/>
      <c r="FLS59" s="18"/>
      <c r="FLT59" s="18"/>
      <c r="FLU59" s="18"/>
      <c r="FLV59" s="18"/>
      <c r="FLW59" s="18"/>
      <c r="FLX59" s="18"/>
      <c r="FLY59" s="18"/>
      <c r="FLZ59" s="18"/>
      <c r="FMA59" s="18"/>
      <c r="FMB59" s="18"/>
      <c r="FMC59" s="18"/>
      <c r="FMD59" s="18"/>
      <c r="FME59" s="18"/>
      <c r="FMF59" s="18"/>
      <c r="FMG59" s="18"/>
      <c r="FMH59" s="18"/>
      <c r="FMI59" s="18"/>
      <c r="FMJ59" s="18"/>
      <c r="FMK59" s="18"/>
      <c r="FML59" s="18"/>
      <c r="FMM59" s="18"/>
      <c r="FMN59" s="18"/>
      <c r="FMO59" s="18"/>
      <c r="FMP59" s="18"/>
      <c r="FMQ59" s="18"/>
      <c r="FMR59" s="18"/>
      <c r="FMS59" s="18"/>
      <c r="FMT59" s="18"/>
      <c r="FMU59" s="18"/>
      <c r="FMV59" s="18"/>
      <c r="FMW59" s="18"/>
      <c r="FMX59" s="18"/>
      <c r="FMY59" s="18"/>
      <c r="FMZ59" s="18"/>
      <c r="FNA59" s="18"/>
      <c r="FNB59" s="18"/>
      <c r="FNC59" s="18"/>
      <c r="FND59" s="18"/>
      <c r="FNE59" s="18"/>
      <c r="FNF59" s="18"/>
      <c r="FNG59" s="18"/>
      <c r="FNH59" s="18"/>
      <c r="FNI59" s="18"/>
      <c r="FNJ59" s="18"/>
      <c r="FNK59" s="18"/>
      <c r="FNL59" s="18"/>
      <c r="FNM59" s="18"/>
      <c r="FNN59" s="18"/>
      <c r="FNO59" s="18"/>
      <c r="FNP59" s="18"/>
      <c r="FNQ59" s="18"/>
      <c r="FNR59" s="18"/>
      <c r="FNS59" s="18"/>
      <c r="FNT59" s="18"/>
      <c r="FNU59" s="18"/>
      <c r="FNV59" s="18"/>
      <c r="FNW59" s="18"/>
      <c r="FNX59" s="18"/>
      <c r="FNY59" s="18"/>
      <c r="FNZ59" s="18"/>
      <c r="FOA59" s="18"/>
      <c r="FOB59" s="18"/>
      <c r="FOC59" s="18"/>
      <c r="FOD59" s="18"/>
      <c r="FOE59" s="18"/>
      <c r="FOF59" s="18"/>
      <c r="FOG59" s="18"/>
      <c r="FOH59" s="18"/>
      <c r="FOI59" s="18"/>
      <c r="FOJ59" s="18"/>
      <c r="FOK59" s="18"/>
      <c r="FOL59" s="18"/>
      <c r="FOM59" s="18"/>
      <c r="FON59" s="18"/>
      <c r="FOO59" s="18"/>
      <c r="FOP59" s="18"/>
      <c r="FOQ59" s="18"/>
      <c r="FOR59" s="18"/>
      <c r="FOS59" s="18"/>
      <c r="FOT59" s="18"/>
      <c r="FOU59" s="18"/>
      <c r="FOV59" s="18"/>
      <c r="FOW59" s="18"/>
      <c r="FOX59" s="18"/>
      <c r="FOY59" s="18"/>
      <c r="FOZ59" s="18"/>
      <c r="FPA59" s="18"/>
      <c r="FPB59" s="18"/>
      <c r="FPC59" s="18"/>
      <c r="FPD59" s="18"/>
      <c r="FPE59" s="18"/>
      <c r="FPF59" s="18"/>
      <c r="FPG59" s="18"/>
      <c r="FPH59" s="18"/>
      <c r="FPI59" s="18"/>
      <c r="FPJ59" s="18"/>
      <c r="FPK59" s="18"/>
      <c r="FPL59" s="18"/>
      <c r="FPM59" s="18"/>
      <c r="FPN59" s="18"/>
      <c r="FPO59" s="18"/>
      <c r="FPP59" s="18"/>
      <c r="FPQ59" s="18"/>
      <c r="FPR59" s="18"/>
      <c r="FPS59" s="18"/>
      <c r="FPT59" s="18"/>
      <c r="FPU59" s="18"/>
      <c r="FPV59" s="18"/>
      <c r="FPW59" s="18"/>
      <c r="FPX59" s="18"/>
      <c r="FPY59" s="18"/>
      <c r="FPZ59" s="18"/>
      <c r="FQA59" s="18"/>
      <c r="FQB59" s="18"/>
      <c r="FQC59" s="18"/>
      <c r="FQD59" s="18"/>
      <c r="FQE59" s="18"/>
      <c r="FQF59" s="18"/>
      <c r="FQG59" s="18"/>
      <c r="FQH59" s="18"/>
      <c r="FQI59" s="18"/>
      <c r="FQJ59" s="18"/>
      <c r="FQK59" s="18"/>
      <c r="FQL59" s="18"/>
      <c r="FQM59" s="18"/>
      <c r="FQN59" s="18"/>
      <c r="FQO59" s="18"/>
      <c r="FQP59" s="18"/>
      <c r="FQQ59" s="18"/>
      <c r="FQR59" s="18"/>
      <c r="FQS59" s="18"/>
      <c r="FQT59" s="18"/>
      <c r="FQU59" s="18"/>
      <c r="FQV59" s="18"/>
      <c r="FQW59" s="18"/>
      <c r="FQX59" s="18"/>
      <c r="FQY59" s="18"/>
      <c r="FQZ59" s="18"/>
      <c r="FRA59" s="18"/>
      <c r="FRB59" s="18"/>
      <c r="FRC59" s="18"/>
      <c r="FRD59" s="18"/>
      <c r="FRE59" s="18"/>
      <c r="FRF59" s="18"/>
      <c r="FRG59" s="18"/>
      <c r="FRH59" s="18"/>
      <c r="FRI59" s="18"/>
      <c r="FRJ59" s="18"/>
      <c r="FRK59" s="18"/>
      <c r="FRL59" s="18"/>
      <c r="FRM59" s="18"/>
      <c r="FRN59" s="18"/>
      <c r="FRO59" s="18"/>
      <c r="FRP59" s="18"/>
      <c r="FRQ59" s="18"/>
      <c r="FRR59" s="18"/>
      <c r="FRS59" s="18"/>
      <c r="FRT59" s="18"/>
      <c r="FRU59" s="18"/>
      <c r="FRV59" s="18"/>
      <c r="FRW59" s="18"/>
      <c r="FRX59" s="18"/>
      <c r="FRY59" s="18"/>
      <c r="FRZ59" s="18"/>
      <c r="FSA59" s="18"/>
      <c r="FSB59" s="18"/>
      <c r="FSC59" s="18"/>
      <c r="FSD59" s="18"/>
      <c r="FSE59" s="18"/>
      <c r="FSF59" s="18"/>
      <c r="FSG59" s="18"/>
      <c r="FSH59" s="18"/>
      <c r="FSI59" s="18"/>
      <c r="FSJ59" s="18"/>
      <c r="FSK59" s="18"/>
      <c r="FSL59" s="18"/>
      <c r="FSM59" s="18"/>
      <c r="FSN59" s="18"/>
      <c r="FSO59" s="18"/>
      <c r="FSP59" s="18"/>
      <c r="FSQ59" s="18"/>
      <c r="FSR59" s="18"/>
      <c r="FSS59" s="18"/>
      <c r="FST59" s="18"/>
      <c r="FSU59" s="18"/>
      <c r="FSV59" s="18"/>
      <c r="FSW59" s="18"/>
      <c r="FSX59" s="18"/>
      <c r="FSY59" s="18"/>
      <c r="FSZ59" s="18"/>
      <c r="FTA59" s="18"/>
      <c r="FTB59" s="18"/>
      <c r="FTC59" s="18"/>
      <c r="FTD59" s="18"/>
      <c r="FTE59" s="18"/>
      <c r="FTF59" s="18"/>
      <c r="FTG59" s="18"/>
      <c r="FTH59" s="18"/>
      <c r="FTI59" s="18"/>
      <c r="FTJ59" s="18"/>
      <c r="FTK59" s="18"/>
      <c r="FTL59" s="18"/>
      <c r="FTM59" s="18"/>
      <c r="FTN59" s="18"/>
      <c r="FTO59" s="18"/>
      <c r="FTP59" s="18"/>
      <c r="FTQ59" s="18"/>
      <c r="FTR59" s="18"/>
      <c r="FTS59" s="18"/>
      <c r="FTT59" s="18"/>
      <c r="FTU59" s="18"/>
      <c r="FTV59" s="18"/>
      <c r="FTW59" s="18"/>
      <c r="FTX59" s="18"/>
      <c r="FTY59" s="18"/>
      <c r="FTZ59" s="18"/>
      <c r="FUA59" s="18"/>
      <c r="FUB59" s="18"/>
      <c r="FUC59" s="18"/>
      <c r="FUD59" s="18"/>
      <c r="FUE59" s="18"/>
      <c r="FUF59" s="18"/>
      <c r="FUG59" s="18"/>
      <c r="FUH59" s="18"/>
      <c r="FUI59" s="18"/>
      <c r="FUJ59" s="18"/>
      <c r="FUK59" s="18"/>
      <c r="FUL59" s="18"/>
      <c r="FUM59" s="18"/>
      <c r="FUN59" s="18"/>
      <c r="FUO59" s="18"/>
      <c r="FUP59" s="18"/>
      <c r="FUQ59" s="18"/>
      <c r="FUR59" s="18"/>
      <c r="FUS59" s="18"/>
      <c r="FUT59" s="18"/>
      <c r="FUU59" s="18"/>
      <c r="FUV59" s="18"/>
      <c r="FUW59" s="18"/>
      <c r="FUX59" s="18"/>
      <c r="FUY59" s="18"/>
      <c r="FUZ59" s="18"/>
      <c r="FVA59" s="18"/>
      <c r="FVB59" s="18"/>
      <c r="FVC59" s="18"/>
      <c r="FVD59" s="18"/>
      <c r="FVE59" s="18"/>
      <c r="FVF59" s="18"/>
      <c r="FVG59" s="18"/>
      <c r="FVH59" s="18"/>
      <c r="FVI59" s="18"/>
      <c r="FVJ59" s="18"/>
      <c r="FVK59" s="18"/>
      <c r="FVL59" s="18"/>
      <c r="FVM59" s="18"/>
      <c r="FVN59" s="18"/>
      <c r="FVO59" s="18"/>
      <c r="FVP59" s="18"/>
      <c r="FVQ59" s="18"/>
      <c r="FVR59" s="18"/>
      <c r="FVS59" s="18"/>
      <c r="FVT59" s="18"/>
      <c r="FVU59" s="18"/>
      <c r="FVV59" s="18"/>
      <c r="FVW59" s="18"/>
      <c r="FVX59" s="18"/>
      <c r="FVY59" s="18"/>
      <c r="FVZ59" s="18"/>
      <c r="FWA59" s="18"/>
      <c r="FWB59" s="18"/>
      <c r="FWC59" s="18"/>
      <c r="FWD59" s="18"/>
      <c r="FWE59" s="18"/>
      <c r="FWF59" s="18"/>
      <c r="FWG59" s="18"/>
      <c r="FWH59" s="18"/>
      <c r="FWI59" s="18"/>
      <c r="FWJ59" s="18"/>
      <c r="FWK59" s="18"/>
      <c r="FWL59" s="18"/>
      <c r="FWM59" s="18"/>
      <c r="FWN59" s="18"/>
      <c r="FWO59" s="18"/>
      <c r="FWP59" s="18"/>
      <c r="FWQ59" s="18"/>
      <c r="FWR59" s="18"/>
      <c r="FWS59" s="18"/>
      <c r="FWT59" s="18"/>
      <c r="FWU59" s="18"/>
      <c r="FWV59" s="18"/>
      <c r="FWW59" s="18"/>
      <c r="FWX59" s="18"/>
      <c r="FWY59" s="18"/>
      <c r="FWZ59" s="18"/>
      <c r="FXA59" s="18"/>
      <c r="FXB59" s="18"/>
      <c r="FXC59" s="18"/>
      <c r="FXD59" s="18"/>
      <c r="FXE59" s="18"/>
      <c r="FXF59" s="18"/>
      <c r="FXG59" s="18"/>
      <c r="FXH59" s="18"/>
      <c r="FXI59" s="18"/>
      <c r="FXJ59" s="18"/>
      <c r="FXK59" s="18"/>
      <c r="FXL59" s="18"/>
      <c r="FXM59" s="18"/>
      <c r="FXN59" s="18"/>
      <c r="FXO59" s="18"/>
      <c r="FXP59" s="18"/>
      <c r="FXQ59" s="18"/>
      <c r="FXR59" s="18"/>
      <c r="FXS59" s="18"/>
      <c r="FXT59" s="18"/>
      <c r="FXU59" s="18"/>
      <c r="FXV59" s="18"/>
      <c r="FXW59" s="18"/>
      <c r="FXX59" s="18"/>
      <c r="FXY59" s="18"/>
      <c r="FXZ59" s="18"/>
      <c r="FYA59" s="18"/>
      <c r="FYB59" s="18"/>
      <c r="FYC59" s="18"/>
      <c r="FYD59" s="18"/>
      <c r="FYE59" s="18"/>
      <c r="FYF59" s="18"/>
      <c r="FYG59" s="18"/>
      <c r="FYH59" s="18"/>
      <c r="FYI59" s="18"/>
      <c r="FYJ59" s="18"/>
      <c r="FYK59" s="18"/>
      <c r="FYL59" s="18"/>
      <c r="FYM59" s="18"/>
      <c r="FYN59" s="18"/>
      <c r="FYO59" s="18"/>
      <c r="FYP59" s="18"/>
      <c r="FYQ59" s="18"/>
      <c r="FYR59" s="18"/>
      <c r="FYS59" s="18"/>
      <c r="FYT59" s="18"/>
      <c r="FYU59" s="18"/>
      <c r="FYV59" s="18"/>
      <c r="FYW59" s="18"/>
      <c r="FYX59" s="18"/>
      <c r="FYY59" s="18"/>
      <c r="FYZ59" s="18"/>
      <c r="FZA59" s="18"/>
      <c r="FZB59" s="18"/>
      <c r="FZC59" s="18"/>
      <c r="FZD59" s="18"/>
      <c r="FZE59" s="18"/>
      <c r="FZF59" s="18"/>
      <c r="FZG59" s="18"/>
      <c r="FZH59" s="18"/>
      <c r="FZI59" s="18"/>
      <c r="FZJ59" s="18"/>
      <c r="FZK59" s="18"/>
      <c r="FZL59" s="18"/>
      <c r="FZM59" s="18"/>
      <c r="FZN59" s="18"/>
      <c r="FZO59" s="18"/>
      <c r="FZP59" s="18"/>
      <c r="FZQ59" s="18"/>
      <c r="FZR59" s="18"/>
      <c r="FZS59" s="18"/>
      <c r="FZT59" s="18"/>
      <c r="FZU59" s="18"/>
      <c r="FZV59" s="18"/>
      <c r="FZW59" s="18"/>
      <c r="FZX59" s="18"/>
      <c r="FZY59" s="18"/>
      <c r="FZZ59" s="18"/>
      <c r="GAA59" s="18"/>
      <c r="GAB59" s="18"/>
      <c r="GAC59" s="18"/>
      <c r="GAD59" s="18"/>
      <c r="GAE59" s="18"/>
      <c r="GAF59" s="18"/>
      <c r="GAG59" s="18"/>
      <c r="GAH59" s="18"/>
      <c r="GAI59" s="18"/>
      <c r="GAJ59" s="18"/>
      <c r="GAK59" s="18"/>
      <c r="GAL59" s="18"/>
      <c r="GAM59" s="18"/>
      <c r="GAN59" s="18"/>
      <c r="GAO59" s="18"/>
      <c r="GAP59" s="18"/>
      <c r="GAQ59" s="18"/>
      <c r="GAR59" s="18"/>
      <c r="GAS59" s="18"/>
      <c r="GAT59" s="18"/>
      <c r="GAU59" s="18"/>
      <c r="GAV59" s="18"/>
      <c r="GAW59" s="18"/>
      <c r="GAX59" s="18"/>
      <c r="GAY59" s="18"/>
      <c r="GAZ59" s="18"/>
      <c r="GBA59" s="18"/>
      <c r="GBB59" s="18"/>
      <c r="GBC59" s="18"/>
      <c r="GBD59" s="18"/>
      <c r="GBE59" s="18"/>
      <c r="GBF59" s="18"/>
      <c r="GBG59" s="18"/>
      <c r="GBH59" s="18"/>
      <c r="GBI59" s="18"/>
      <c r="GBJ59" s="18"/>
      <c r="GBK59" s="18"/>
      <c r="GBL59" s="18"/>
      <c r="GBM59" s="18"/>
      <c r="GBN59" s="18"/>
      <c r="GBO59" s="18"/>
      <c r="GBP59" s="18"/>
      <c r="GBQ59" s="18"/>
      <c r="GBR59" s="18"/>
      <c r="GBS59" s="18"/>
      <c r="GBT59" s="18"/>
      <c r="GBU59" s="18"/>
      <c r="GBV59" s="18"/>
      <c r="GBW59" s="18"/>
      <c r="GBX59" s="18"/>
      <c r="GBY59" s="18"/>
      <c r="GBZ59" s="18"/>
      <c r="GCA59" s="18"/>
      <c r="GCB59" s="18"/>
      <c r="GCC59" s="18"/>
      <c r="GCD59" s="18"/>
      <c r="GCE59" s="18"/>
      <c r="GCF59" s="18"/>
      <c r="GCG59" s="18"/>
      <c r="GCH59" s="18"/>
      <c r="GCI59" s="18"/>
      <c r="GCJ59" s="18"/>
      <c r="GCK59" s="18"/>
      <c r="GCL59" s="18"/>
      <c r="GCM59" s="18"/>
      <c r="GCN59" s="18"/>
      <c r="GCO59" s="18"/>
      <c r="GCP59" s="18"/>
      <c r="GCQ59" s="18"/>
      <c r="GCR59" s="18"/>
      <c r="GCS59" s="18"/>
      <c r="GCT59" s="18"/>
      <c r="GCU59" s="18"/>
      <c r="GCV59" s="18"/>
      <c r="GCW59" s="18"/>
      <c r="GCX59" s="18"/>
      <c r="GCY59" s="18"/>
      <c r="GCZ59" s="18"/>
      <c r="GDA59" s="18"/>
      <c r="GDB59" s="18"/>
      <c r="GDC59" s="18"/>
      <c r="GDD59" s="18"/>
      <c r="GDE59" s="18"/>
      <c r="GDF59" s="18"/>
      <c r="GDG59" s="18"/>
      <c r="GDH59" s="18"/>
      <c r="GDI59" s="18"/>
      <c r="GDJ59" s="18"/>
      <c r="GDK59" s="18"/>
      <c r="GDL59" s="18"/>
      <c r="GDM59" s="18"/>
      <c r="GDN59" s="18"/>
      <c r="GDO59" s="18"/>
      <c r="GDP59" s="18"/>
      <c r="GDQ59" s="18"/>
      <c r="GDR59" s="18"/>
      <c r="GDS59" s="18"/>
      <c r="GDT59" s="18"/>
      <c r="GDU59" s="18"/>
      <c r="GDV59" s="18"/>
      <c r="GDW59" s="18"/>
      <c r="GDX59" s="18"/>
      <c r="GDY59" s="18"/>
      <c r="GDZ59" s="18"/>
      <c r="GEA59" s="18"/>
      <c r="GEB59" s="18"/>
      <c r="GEC59" s="18"/>
      <c r="GED59" s="18"/>
      <c r="GEE59" s="18"/>
      <c r="GEF59" s="18"/>
      <c r="GEG59" s="18"/>
      <c r="GEH59" s="18"/>
      <c r="GEI59" s="18"/>
      <c r="GEJ59" s="18"/>
      <c r="GEK59" s="18"/>
      <c r="GEL59" s="18"/>
      <c r="GEM59" s="18"/>
      <c r="GEN59" s="18"/>
      <c r="GEO59" s="18"/>
      <c r="GEP59" s="18"/>
      <c r="GEQ59" s="18"/>
      <c r="GER59" s="18"/>
      <c r="GES59" s="18"/>
      <c r="GET59" s="18"/>
      <c r="GEU59" s="18"/>
      <c r="GEV59" s="18"/>
      <c r="GEW59" s="18"/>
      <c r="GEX59" s="18"/>
      <c r="GEY59" s="18"/>
      <c r="GEZ59" s="18"/>
      <c r="GFA59" s="18"/>
      <c r="GFB59" s="18"/>
      <c r="GFC59" s="18"/>
      <c r="GFD59" s="18"/>
      <c r="GFE59" s="18"/>
      <c r="GFF59" s="18"/>
      <c r="GFG59" s="18"/>
      <c r="GFH59" s="18"/>
      <c r="GFI59" s="18"/>
      <c r="GFJ59" s="18"/>
      <c r="GFK59" s="18"/>
      <c r="GFL59" s="18"/>
      <c r="GFM59" s="18"/>
      <c r="GFN59" s="18"/>
      <c r="GFO59" s="18"/>
      <c r="GFP59" s="18"/>
      <c r="GFQ59" s="18"/>
      <c r="GFR59" s="18"/>
      <c r="GFS59" s="18"/>
      <c r="GFT59" s="18"/>
      <c r="GFU59" s="18"/>
      <c r="GFV59" s="18"/>
      <c r="GFW59" s="18"/>
      <c r="GFX59" s="18"/>
      <c r="GFY59" s="18"/>
      <c r="GFZ59" s="18"/>
      <c r="GGA59" s="18"/>
      <c r="GGB59" s="18"/>
      <c r="GGC59" s="18"/>
      <c r="GGD59" s="18"/>
      <c r="GGE59" s="18"/>
      <c r="GGF59" s="18"/>
      <c r="GGG59" s="18"/>
      <c r="GGH59" s="18"/>
      <c r="GGI59" s="18"/>
      <c r="GGJ59" s="18"/>
      <c r="GGK59" s="18"/>
      <c r="GGL59" s="18"/>
      <c r="GGM59" s="18"/>
      <c r="GGN59" s="18"/>
      <c r="GGO59" s="18"/>
      <c r="GGP59" s="18"/>
      <c r="GGQ59" s="18"/>
      <c r="GGR59" s="18"/>
      <c r="GGS59" s="18"/>
      <c r="GGT59" s="18"/>
      <c r="GGU59" s="18"/>
      <c r="GGV59" s="18"/>
      <c r="GGW59" s="18"/>
      <c r="GGX59" s="18"/>
      <c r="GGY59" s="18"/>
      <c r="GGZ59" s="18"/>
      <c r="GHA59" s="18"/>
      <c r="GHB59" s="18"/>
      <c r="GHC59" s="18"/>
      <c r="GHD59" s="18"/>
      <c r="GHE59" s="18"/>
      <c r="GHF59" s="18"/>
      <c r="GHG59" s="18"/>
      <c r="GHH59" s="18"/>
      <c r="GHI59" s="18"/>
      <c r="GHJ59" s="18"/>
      <c r="GHK59" s="18"/>
      <c r="GHL59" s="18"/>
      <c r="GHM59" s="18"/>
      <c r="GHN59" s="18"/>
      <c r="GHO59" s="18"/>
      <c r="GHP59" s="18"/>
      <c r="GHQ59" s="18"/>
      <c r="GHR59" s="18"/>
      <c r="GHS59" s="18"/>
      <c r="GHT59" s="18"/>
      <c r="GHU59" s="18"/>
      <c r="GHV59" s="18"/>
      <c r="GHW59" s="18"/>
      <c r="GHX59" s="18"/>
      <c r="GHY59" s="18"/>
      <c r="GHZ59" s="18"/>
      <c r="GIA59" s="18"/>
      <c r="GIB59" s="18"/>
      <c r="GIC59" s="18"/>
      <c r="GID59" s="18"/>
      <c r="GIE59" s="18"/>
      <c r="GIF59" s="18"/>
      <c r="GIG59" s="18"/>
      <c r="GIH59" s="18"/>
      <c r="GII59" s="18"/>
      <c r="GIJ59" s="18"/>
      <c r="GIK59" s="18"/>
      <c r="GIL59" s="18"/>
      <c r="GIM59" s="18"/>
      <c r="GIN59" s="18"/>
      <c r="GIO59" s="18"/>
      <c r="GIP59" s="18"/>
      <c r="GIQ59" s="18"/>
      <c r="GIR59" s="18"/>
      <c r="GIS59" s="18"/>
      <c r="GIT59" s="18"/>
      <c r="GIU59" s="18"/>
      <c r="GIV59" s="18"/>
      <c r="GIW59" s="18"/>
      <c r="GIX59" s="18"/>
      <c r="GIY59" s="18"/>
      <c r="GIZ59" s="18"/>
      <c r="GJA59" s="18"/>
      <c r="GJB59" s="18"/>
      <c r="GJC59" s="18"/>
      <c r="GJD59" s="18"/>
      <c r="GJE59" s="18"/>
      <c r="GJF59" s="18"/>
      <c r="GJG59" s="18"/>
      <c r="GJH59" s="18"/>
      <c r="GJI59" s="18"/>
      <c r="GJJ59" s="18"/>
      <c r="GJK59" s="18"/>
      <c r="GJL59" s="18"/>
      <c r="GJM59" s="18"/>
      <c r="GJN59" s="18"/>
      <c r="GJO59" s="18"/>
      <c r="GJP59" s="18"/>
      <c r="GJQ59" s="18"/>
      <c r="GJR59" s="18"/>
      <c r="GJS59" s="18"/>
      <c r="GJT59" s="18"/>
      <c r="GJU59" s="18"/>
      <c r="GJV59" s="18"/>
      <c r="GJW59" s="18"/>
      <c r="GJX59" s="18"/>
      <c r="GJY59" s="18"/>
      <c r="GJZ59" s="18"/>
      <c r="GKA59" s="18"/>
      <c r="GKB59" s="18"/>
      <c r="GKC59" s="18"/>
      <c r="GKD59" s="18"/>
      <c r="GKE59" s="18"/>
      <c r="GKF59" s="18"/>
      <c r="GKG59" s="18"/>
      <c r="GKH59" s="18"/>
      <c r="GKI59" s="18"/>
      <c r="GKJ59" s="18"/>
      <c r="GKK59" s="18"/>
      <c r="GKL59" s="18"/>
      <c r="GKM59" s="18"/>
      <c r="GKN59" s="18"/>
      <c r="GKO59" s="18"/>
      <c r="GKP59" s="18"/>
      <c r="GKQ59" s="18"/>
      <c r="GKR59" s="18"/>
      <c r="GKS59" s="18"/>
      <c r="GKT59" s="18"/>
      <c r="GKU59" s="18"/>
      <c r="GKV59" s="18"/>
      <c r="GKW59" s="18"/>
      <c r="GKX59" s="18"/>
      <c r="GKY59" s="18"/>
      <c r="GKZ59" s="18"/>
      <c r="GLA59" s="18"/>
      <c r="GLB59" s="18"/>
      <c r="GLC59" s="18"/>
      <c r="GLD59" s="18"/>
      <c r="GLE59" s="18"/>
      <c r="GLF59" s="18"/>
      <c r="GLG59" s="18"/>
      <c r="GLH59" s="18"/>
      <c r="GLI59" s="18"/>
      <c r="GLJ59" s="18"/>
      <c r="GLK59" s="18"/>
      <c r="GLL59" s="18"/>
      <c r="GLM59" s="18"/>
      <c r="GLN59" s="18"/>
      <c r="GLO59" s="18"/>
      <c r="GLP59" s="18"/>
      <c r="GLQ59" s="18"/>
      <c r="GLR59" s="18"/>
      <c r="GLS59" s="18"/>
      <c r="GLT59" s="18"/>
      <c r="GLU59" s="18"/>
      <c r="GLV59" s="18"/>
      <c r="GLW59" s="18"/>
      <c r="GLX59" s="18"/>
      <c r="GLY59" s="18"/>
      <c r="GLZ59" s="18"/>
      <c r="GMA59" s="18"/>
      <c r="GMB59" s="18"/>
      <c r="GMC59" s="18"/>
      <c r="GMD59" s="18"/>
      <c r="GME59" s="18"/>
      <c r="GMF59" s="18"/>
      <c r="GMG59" s="18"/>
      <c r="GMH59" s="18"/>
      <c r="GMI59" s="18"/>
      <c r="GMJ59" s="18"/>
      <c r="GMK59" s="18"/>
      <c r="GML59" s="18"/>
      <c r="GMM59" s="18"/>
      <c r="GMN59" s="18"/>
      <c r="GMO59" s="18"/>
      <c r="GMP59" s="18"/>
      <c r="GMQ59" s="18"/>
      <c r="GMR59" s="18"/>
      <c r="GMS59" s="18"/>
      <c r="GMT59" s="18"/>
      <c r="GMU59" s="18"/>
      <c r="GMV59" s="18"/>
      <c r="GMW59" s="18"/>
      <c r="GMX59" s="18"/>
      <c r="GMY59" s="18"/>
      <c r="GMZ59" s="18"/>
      <c r="GNA59" s="18"/>
      <c r="GNB59" s="18"/>
      <c r="GNC59" s="18"/>
      <c r="GND59" s="18"/>
      <c r="GNE59" s="18"/>
      <c r="GNF59" s="18"/>
      <c r="GNG59" s="18"/>
      <c r="GNH59" s="18"/>
      <c r="GNI59" s="18"/>
      <c r="GNJ59" s="18"/>
      <c r="GNK59" s="18"/>
      <c r="GNL59" s="18"/>
      <c r="GNM59" s="18"/>
      <c r="GNN59" s="18"/>
      <c r="GNO59" s="18"/>
      <c r="GNP59" s="18"/>
      <c r="GNQ59" s="18"/>
      <c r="GNR59" s="18"/>
      <c r="GNS59" s="18"/>
      <c r="GNT59" s="18"/>
      <c r="GNU59" s="18"/>
      <c r="GNV59" s="18"/>
      <c r="GNW59" s="18"/>
      <c r="GNX59" s="18"/>
      <c r="GNY59" s="18"/>
      <c r="GNZ59" s="18"/>
      <c r="GOA59" s="18"/>
      <c r="GOB59" s="18"/>
      <c r="GOC59" s="18"/>
      <c r="GOD59" s="18"/>
      <c r="GOE59" s="18"/>
      <c r="GOF59" s="18"/>
      <c r="GOG59" s="18"/>
      <c r="GOH59" s="18"/>
      <c r="GOI59" s="18"/>
      <c r="GOJ59" s="18"/>
      <c r="GOK59" s="18"/>
      <c r="GOL59" s="18"/>
      <c r="GOM59" s="18"/>
      <c r="GON59" s="18"/>
      <c r="GOO59" s="18"/>
      <c r="GOP59" s="18"/>
      <c r="GOQ59" s="18"/>
      <c r="GOR59" s="18"/>
      <c r="GOS59" s="18"/>
      <c r="GOT59" s="18"/>
      <c r="GOU59" s="18"/>
      <c r="GOV59" s="18"/>
      <c r="GOW59" s="18"/>
      <c r="GOX59" s="18"/>
      <c r="GOY59" s="18"/>
      <c r="GOZ59" s="18"/>
      <c r="GPA59" s="18"/>
      <c r="GPB59" s="18"/>
      <c r="GPC59" s="18"/>
      <c r="GPD59" s="18"/>
      <c r="GPE59" s="18"/>
      <c r="GPF59" s="18"/>
      <c r="GPG59" s="18"/>
      <c r="GPH59" s="18"/>
      <c r="GPI59" s="18"/>
      <c r="GPJ59" s="18"/>
      <c r="GPK59" s="18"/>
      <c r="GPL59" s="18"/>
      <c r="GPM59" s="18"/>
      <c r="GPN59" s="18"/>
      <c r="GPO59" s="18"/>
      <c r="GPP59" s="18"/>
      <c r="GPQ59" s="18"/>
      <c r="GPR59" s="18"/>
      <c r="GPS59" s="18"/>
      <c r="GPT59" s="18"/>
      <c r="GPU59" s="18"/>
      <c r="GPV59" s="18"/>
      <c r="GPW59" s="18"/>
      <c r="GPX59" s="18"/>
      <c r="GPY59" s="18"/>
      <c r="GPZ59" s="18"/>
      <c r="GQA59" s="18"/>
      <c r="GQB59" s="18"/>
      <c r="GQC59" s="18"/>
      <c r="GQD59" s="18"/>
      <c r="GQE59" s="18"/>
      <c r="GQF59" s="18"/>
      <c r="GQG59" s="18"/>
      <c r="GQH59" s="18"/>
      <c r="GQI59" s="18"/>
      <c r="GQJ59" s="18"/>
      <c r="GQK59" s="18"/>
      <c r="GQL59" s="18"/>
      <c r="GQM59" s="18"/>
      <c r="GQN59" s="18"/>
      <c r="GQO59" s="18"/>
      <c r="GQP59" s="18"/>
      <c r="GQQ59" s="18"/>
      <c r="GQR59" s="18"/>
      <c r="GQS59" s="18"/>
      <c r="GQT59" s="18"/>
      <c r="GQU59" s="18"/>
      <c r="GQV59" s="18"/>
      <c r="GQW59" s="18"/>
      <c r="GQX59" s="18"/>
      <c r="GQY59" s="18"/>
      <c r="GQZ59" s="18"/>
      <c r="GRA59" s="18"/>
      <c r="GRB59" s="18"/>
      <c r="GRC59" s="18"/>
      <c r="GRD59" s="18"/>
      <c r="GRE59" s="18"/>
      <c r="GRF59" s="18"/>
      <c r="GRG59" s="18"/>
      <c r="GRH59" s="18"/>
      <c r="GRI59" s="18"/>
      <c r="GRJ59" s="18"/>
      <c r="GRK59" s="18"/>
      <c r="GRL59" s="18"/>
      <c r="GRM59" s="18"/>
      <c r="GRN59" s="18"/>
      <c r="GRO59" s="18"/>
      <c r="GRP59" s="18"/>
      <c r="GRQ59" s="18"/>
      <c r="GRR59" s="18"/>
      <c r="GRS59" s="18"/>
      <c r="GRT59" s="18"/>
      <c r="GRU59" s="18"/>
      <c r="GRV59" s="18"/>
      <c r="GRW59" s="18"/>
      <c r="GRX59" s="18"/>
      <c r="GRY59" s="18"/>
      <c r="GRZ59" s="18"/>
      <c r="GSA59" s="18"/>
      <c r="GSB59" s="18"/>
      <c r="GSC59" s="18"/>
      <c r="GSD59" s="18"/>
      <c r="GSE59" s="18"/>
      <c r="GSF59" s="18"/>
      <c r="GSG59" s="18"/>
      <c r="GSH59" s="18"/>
      <c r="GSI59" s="18"/>
      <c r="GSJ59" s="18"/>
      <c r="GSK59" s="18"/>
      <c r="GSL59" s="18"/>
      <c r="GSM59" s="18"/>
      <c r="GSN59" s="18"/>
      <c r="GSO59" s="18"/>
      <c r="GSP59" s="18"/>
      <c r="GSQ59" s="18"/>
      <c r="GSR59" s="18"/>
      <c r="GSS59" s="18"/>
      <c r="GST59" s="18"/>
      <c r="GSU59" s="18"/>
      <c r="GSV59" s="18"/>
      <c r="GSW59" s="18"/>
      <c r="GSX59" s="18"/>
      <c r="GSY59" s="18"/>
      <c r="GSZ59" s="18"/>
      <c r="GTA59" s="18"/>
      <c r="GTB59" s="18"/>
      <c r="GTC59" s="18"/>
      <c r="GTD59" s="18"/>
      <c r="GTE59" s="18"/>
      <c r="GTF59" s="18"/>
      <c r="GTG59" s="18"/>
      <c r="GTH59" s="18"/>
      <c r="GTI59" s="18"/>
      <c r="GTJ59" s="18"/>
      <c r="GTK59" s="18"/>
      <c r="GTL59" s="18"/>
      <c r="GTM59" s="18"/>
      <c r="GTN59" s="18"/>
      <c r="GTO59" s="18"/>
      <c r="GTP59" s="18"/>
      <c r="GTQ59" s="18"/>
      <c r="GTR59" s="18"/>
      <c r="GTS59" s="18"/>
      <c r="GTT59" s="18"/>
      <c r="GTU59" s="18"/>
      <c r="GTV59" s="18"/>
      <c r="GTW59" s="18"/>
      <c r="GTX59" s="18"/>
      <c r="GTY59" s="18"/>
      <c r="GTZ59" s="18"/>
      <c r="GUA59" s="18"/>
      <c r="GUB59" s="18"/>
      <c r="GUC59" s="18"/>
      <c r="GUD59" s="18"/>
      <c r="GUE59" s="18"/>
      <c r="GUF59" s="18"/>
      <c r="GUG59" s="18"/>
      <c r="GUH59" s="18"/>
      <c r="GUI59" s="18"/>
      <c r="GUJ59" s="18"/>
      <c r="GUK59" s="18"/>
      <c r="GUL59" s="18"/>
      <c r="GUM59" s="18"/>
      <c r="GUN59" s="18"/>
      <c r="GUO59" s="18"/>
      <c r="GUP59" s="18"/>
      <c r="GUQ59" s="18"/>
      <c r="GUR59" s="18"/>
      <c r="GUS59" s="18"/>
      <c r="GUT59" s="18"/>
      <c r="GUU59" s="18"/>
      <c r="GUV59" s="18"/>
      <c r="GUW59" s="18"/>
      <c r="GUX59" s="18"/>
      <c r="GUY59" s="18"/>
      <c r="GUZ59" s="18"/>
      <c r="GVA59" s="18"/>
      <c r="GVB59" s="18"/>
      <c r="GVC59" s="18"/>
      <c r="GVD59" s="18"/>
      <c r="GVE59" s="18"/>
      <c r="GVF59" s="18"/>
      <c r="GVG59" s="18"/>
      <c r="GVH59" s="18"/>
      <c r="GVI59" s="18"/>
      <c r="GVJ59" s="18"/>
      <c r="GVK59" s="18"/>
      <c r="GVL59" s="18"/>
      <c r="GVM59" s="18"/>
      <c r="GVN59" s="18"/>
      <c r="GVO59" s="18"/>
      <c r="GVP59" s="18"/>
      <c r="GVQ59" s="18"/>
      <c r="GVR59" s="18"/>
      <c r="GVS59" s="18"/>
      <c r="GVT59" s="18"/>
      <c r="GVU59" s="18"/>
      <c r="GVV59" s="18"/>
      <c r="GVW59" s="18"/>
      <c r="GVX59" s="18"/>
      <c r="GVY59" s="18"/>
      <c r="GVZ59" s="18"/>
      <c r="GWA59" s="18"/>
      <c r="GWB59" s="18"/>
      <c r="GWC59" s="18"/>
      <c r="GWD59" s="18"/>
      <c r="GWE59" s="18"/>
      <c r="GWF59" s="18"/>
      <c r="GWG59" s="18"/>
      <c r="GWH59" s="18"/>
      <c r="GWI59" s="18"/>
      <c r="GWJ59" s="18"/>
      <c r="GWK59" s="18"/>
      <c r="GWL59" s="18"/>
      <c r="GWM59" s="18"/>
      <c r="GWN59" s="18"/>
      <c r="GWO59" s="18"/>
      <c r="GWP59" s="18"/>
      <c r="GWQ59" s="18"/>
      <c r="GWR59" s="18"/>
      <c r="GWS59" s="18"/>
      <c r="GWT59" s="18"/>
      <c r="GWU59" s="18"/>
      <c r="GWV59" s="18"/>
      <c r="GWW59" s="18"/>
      <c r="GWX59" s="18"/>
      <c r="GWY59" s="18"/>
      <c r="GWZ59" s="18"/>
      <c r="GXA59" s="18"/>
      <c r="GXB59" s="18"/>
      <c r="GXC59" s="18"/>
      <c r="GXD59" s="18"/>
      <c r="GXE59" s="18"/>
      <c r="GXF59" s="18"/>
      <c r="GXG59" s="18"/>
      <c r="GXH59" s="18"/>
      <c r="GXI59" s="18"/>
      <c r="GXJ59" s="18"/>
      <c r="GXK59" s="18"/>
      <c r="GXL59" s="18"/>
      <c r="GXM59" s="18"/>
      <c r="GXN59" s="18"/>
      <c r="GXO59" s="18"/>
      <c r="GXP59" s="18"/>
      <c r="GXQ59" s="18"/>
      <c r="GXR59" s="18"/>
      <c r="GXS59" s="18"/>
      <c r="GXT59" s="18"/>
      <c r="GXU59" s="18"/>
      <c r="GXV59" s="18"/>
      <c r="GXW59" s="18"/>
      <c r="GXX59" s="18"/>
      <c r="GXY59" s="18"/>
      <c r="GXZ59" s="18"/>
      <c r="GYA59" s="18"/>
      <c r="GYB59" s="18"/>
      <c r="GYC59" s="18"/>
      <c r="GYD59" s="18"/>
      <c r="GYE59" s="18"/>
      <c r="GYF59" s="18"/>
      <c r="GYG59" s="18"/>
      <c r="GYH59" s="18"/>
      <c r="GYI59" s="18"/>
      <c r="GYJ59" s="18"/>
      <c r="GYK59" s="18"/>
      <c r="GYL59" s="18"/>
      <c r="GYM59" s="18"/>
      <c r="GYN59" s="18"/>
      <c r="GYO59" s="18"/>
      <c r="GYP59" s="18"/>
      <c r="GYQ59" s="18"/>
      <c r="GYR59" s="18"/>
      <c r="GYS59" s="18"/>
      <c r="GYT59" s="18"/>
      <c r="GYU59" s="18"/>
      <c r="GYV59" s="18"/>
      <c r="GYW59" s="18"/>
      <c r="GYX59" s="18"/>
      <c r="GYY59" s="18"/>
      <c r="GYZ59" s="18"/>
      <c r="GZA59" s="18"/>
      <c r="GZB59" s="18"/>
      <c r="GZC59" s="18"/>
      <c r="GZD59" s="18"/>
      <c r="GZE59" s="18"/>
      <c r="GZF59" s="18"/>
      <c r="GZG59" s="18"/>
      <c r="GZH59" s="18"/>
      <c r="GZI59" s="18"/>
      <c r="GZJ59" s="18"/>
      <c r="GZK59" s="18"/>
      <c r="GZL59" s="18"/>
      <c r="GZM59" s="18"/>
      <c r="GZN59" s="18"/>
      <c r="GZO59" s="18"/>
      <c r="GZP59" s="18"/>
      <c r="GZQ59" s="18"/>
      <c r="GZR59" s="18"/>
      <c r="GZS59" s="18"/>
      <c r="GZT59" s="18"/>
      <c r="GZU59" s="18"/>
      <c r="GZV59" s="18"/>
      <c r="GZW59" s="18"/>
      <c r="GZX59" s="18"/>
      <c r="GZY59" s="18"/>
      <c r="GZZ59" s="18"/>
      <c r="HAA59" s="18"/>
      <c r="HAB59" s="18"/>
      <c r="HAC59" s="18"/>
      <c r="HAD59" s="18"/>
      <c r="HAE59" s="18"/>
      <c r="HAF59" s="18"/>
      <c r="HAG59" s="18"/>
      <c r="HAH59" s="18"/>
      <c r="HAI59" s="18"/>
      <c r="HAJ59" s="18"/>
      <c r="HAK59" s="18"/>
      <c r="HAL59" s="18"/>
      <c r="HAM59" s="18"/>
      <c r="HAN59" s="18"/>
      <c r="HAO59" s="18"/>
      <c r="HAP59" s="18"/>
      <c r="HAQ59" s="18"/>
      <c r="HAR59" s="18"/>
      <c r="HAS59" s="18"/>
      <c r="HAT59" s="18"/>
      <c r="HAU59" s="18"/>
      <c r="HAV59" s="18"/>
      <c r="HAW59" s="18"/>
      <c r="HAX59" s="18"/>
      <c r="HAY59" s="18"/>
      <c r="HAZ59" s="18"/>
      <c r="HBA59" s="18"/>
      <c r="HBB59" s="18"/>
      <c r="HBC59" s="18"/>
      <c r="HBD59" s="18"/>
      <c r="HBE59" s="18"/>
      <c r="HBF59" s="18"/>
      <c r="HBG59" s="18"/>
      <c r="HBH59" s="18"/>
      <c r="HBI59" s="18"/>
      <c r="HBJ59" s="18"/>
      <c r="HBK59" s="18"/>
      <c r="HBL59" s="18"/>
      <c r="HBM59" s="18"/>
      <c r="HBN59" s="18"/>
      <c r="HBO59" s="18"/>
      <c r="HBP59" s="18"/>
      <c r="HBQ59" s="18"/>
      <c r="HBR59" s="18"/>
      <c r="HBS59" s="18"/>
      <c r="HBT59" s="18"/>
      <c r="HBU59" s="18"/>
      <c r="HBV59" s="18"/>
      <c r="HBW59" s="18"/>
      <c r="HBX59" s="18"/>
      <c r="HBY59" s="18"/>
      <c r="HBZ59" s="18"/>
      <c r="HCA59" s="18"/>
      <c r="HCB59" s="18"/>
      <c r="HCC59" s="18"/>
      <c r="HCD59" s="18"/>
      <c r="HCE59" s="18"/>
      <c r="HCF59" s="18"/>
      <c r="HCG59" s="18"/>
      <c r="HCH59" s="18"/>
      <c r="HCI59" s="18"/>
      <c r="HCJ59" s="18"/>
      <c r="HCK59" s="18"/>
      <c r="HCL59" s="18"/>
      <c r="HCM59" s="18"/>
      <c r="HCN59" s="18"/>
      <c r="HCO59" s="18"/>
      <c r="HCP59" s="18"/>
      <c r="HCQ59" s="18"/>
      <c r="HCR59" s="18"/>
      <c r="HCS59" s="18"/>
      <c r="HCT59" s="18"/>
      <c r="HCU59" s="18"/>
      <c r="HCV59" s="18"/>
      <c r="HCW59" s="18"/>
      <c r="HCX59" s="18"/>
      <c r="HCY59" s="18"/>
      <c r="HCZ59" s="18"/>
      <c r="HDA59" s="18"/>
      <c r="HDB59" s="18"/>
      <c r="HDC59" s="18"/>
      <c r="HDD59" s="18"/>
      <c r="HDE59" s="18"/>
      <c r="HDF59" s="18"/>
      <c r="HDG59" s="18"/>
      <c r="HDH59" s="18"/>
      <c r="HDI59" s="18"/>
      <c r="HDJ59" s="18"/>
      <c r="HDK59" s="18"/>
      <c r="HDL59" s="18"/>
      <c r="HDM59" s="18"/>
      <c r="HDN59" s="18"/>
      <c r="HDO59" s="18"/>
      <c r="HDP59" s="18"/>
      <c r="HDQ59" s="18"/>
      <c r="HDR59" s="18"/>
      <c r="HDS59" s="18"/>
      <c r="HDT59" s="18"/>
      <c r="HDU59" s="18"/>
      <c r="HDV59" s="18"/>
      <c r="HDW59" s="18"/>
      <c r="HDX59" s="18"/>
      <c r="HDY59" s="18"/>
      <c r="HDZ59" s="18"/>
      <c r="HEA59" s="18"/>
      <c r="HEB59" s="18"/>
      <c r="HEC59" s="18"/>
      <c r="HED59" s="18"/>
      <c r="HEE59" s="18"/>
      <c r="HEF59" s="18"/>
      <c r="HEG59" s="18"/>
      <c r="HEH59" s="18"/>
      <c r="HEI59" s="18"/>
      <c r="HEJ59" s="18"/>
      <c r="HEK59" s="18"/>
      <c r="HEL59" s="18"/>
      <c r="HEM59" s="18"/>
      <c r="HEN59" s="18"/>
      <c r="HEO59" s="18"/>
      <c r="HEP59" s="18"/>
      <c r="HEQ59" s="18"/>
      <c r="HER59" s="18"/>
      <c r="HES59" s="18"/>
      <c r="HET59" s="18"/>
      <c r="HEU59" s="18"/>
      <c r="HEV59" s="18"/>
      <c r="HEW59" s="18"/>
      <c r="HEX59" s="18"/>
      <c r="HEY59" s="18"/>
      <c r="HEZ59" s="18"/>
      <c r="HFA59" s="18"/>
      <c r="HFB59" s="18"/>
      <c r="HFC59" s="18"/>
      <c r="HFD59" s="18"/>
      <c r="HFE59" s="18"/>
      <c r="HFF59" s="18"/>
      <c r="HFG59" s="18"/>
      <c r="HFH59" s="18"/>
      <c r="HFI59" s="18"/>
      <c r="HFJ59" s="18"/>
      <c r="HFK59" s="18"/>
      <c r="HFL59" s="18"/>
      <c r="HFM59" s="18"/>
      <c r="HFN59" s="18"/>
      <c r="HFO59" s="18"/>
      <c r="HFP59" s="18"/>
      <c r="HFQ59" s="18"/>
      <c r="HFR59" s="18"/>
      <c r="HFS59" s="18"/>
      <c r="HFT59" s="18"/>
      <c r="HFU59" s="18"/>
      <c r="HFV59" s="18"/>
      <c r="HFW59" s="18"/>
      <c r="HFX59" s="18"/>
      <c r="HFY59" s="18"/>
      <c r="HFZ59" s="18"/>
      <c r="HGA59" s="18"/>
      <c r="HGB59" s="18"/>
      <c r="HGC59" s="18"/>
      <c r="HGD59" s="18"/>
      <c r="HGE59" s="18"/>
      <c r="HGF59" s="18"/>
      <c r="HGG59" s="18"/>
      <c r="HGH59" s="18"/>
      <c r="HGI59" s="18"/>
      <c r="HGJ59" s="18"/>
      <c r="HGK59" s="18"/>
      <c r="HGL59" s="18"/>
      <c r="HGM59" s="18"/>
      <c r="HGN59" s="18"/>
      <c r="HGO59" s="18"/>
      <c r="HGP59" s="18"/>
      <c r="HGQ59" s="18"/>
      <c r="HGR59" s="18"/>
      <c r="HGS59" s="18"/>
      <c r="HGT59" s="18"/>
      <c r="HGU59" s="18"/>
      <c r="HGV59" s="18"/>
      <c r="HGW59" s="18"/>
      <c r="HGX59" s="18"/>
      <c r="HGY59" s="18"/>
      <c r="HGZ59" s="18"/>
      <c r="HHA59" s="18"/>
      <c r="HHB59" s="18"/>
      <c r="HHC59" s="18"/>
      <c r="HHD59" s="18"/>
      <c r="HHE59" s="18"/>
      <c r="HHF59" s="18"/>
      <c r="HHG59" s="18"/>
      <c r="HHH59" s="18"/>
      <c r="HHI59" s="18"/>
      <c r="HHJ59" s="18"/>
      <c r="HHK59" s="18"/>
      <c r="HHL59" s="18"/>
      <c r="HHM59" s="18"/>
      <c r="HHN59" s="18"/>
      <c r="HHO59" s="18"/>
      <c r="HHP59" s="18"/>
      <c r="HHQ59" s="18"/>
      <c r="HHR59" s="18"/>
      <c r="HHS59" s="18"/>
      <c r="HHT59" s="18"/>
      <c r="HHU59" s="18"/>
      <c r="HHV59" s="18"/>
      <c r="HHW59" s="18"/>
      <c r="HHX59" s="18"/>
      <c r="HHY59" s="18"/>
      <c r="HHZ59" s="18"/>
      <c r="HIA59" s="18"/>
      <c r="HIB59" s="18"/>
      <c r="HIC59" s="18"/>
      <c r="HID59" s="18"/>
      <c r="HIE59" s="18"/>
      <c r="HIF59" s="18"/>
      <c r="HIG59" s="18"/>
      <c r="HIH59" s="18"/>
      <c r="HII59" s="18"/>
      <c r="HIJ59" s="18"/>
      <c r="HIK59" s="18"/>
      <c r="HIL59" s="18"/>
      <c r="HIM59" s="18"/>
      <c r="HIN59" s="18"/>
      <c r="HIO59" s="18"/>
      <c r="HIP59" s="18"/>
      <c r="HIQ59" s="18"/>
      <c r="HIR59" s="18"/>
      <c r="HIS59" s="18"/>
      <c r="HIT59" s="18"/>
      <c r="HIU59" s="18"/>
      <c r="HIV59" s="18"/>
      <c r="HIW59" s="18"/>
      <c r="HIX59" s="18"/>
      <c r="HIY59" s="18"/>
      <c r="HIZ59" s="18"/>
      <c r="HJA59" s="18"/>
      <c r="HJB59" s="18"/>
      <c r="HJC59" s="18"/>
      <c r="HJD59" s="18"/>
      <c r="HJE59" s="18"/>
      <c r="HJF59" s="18"/>
      <c r="HJG59" s="18"/>
      <c r="HJH59" s="18"/>
      <c r="HJI59" s="18"/>
      <c r="HJJ59" s="18"/>
      <c r="HJK59" s="18"/>
      <c r="HJL59" s="18"/>
      <c r="HJM59" s="18"/>
      <c r="HJN59" s="18"/>
      <c r="HJO59" s="18"/>
      <c r="HJP59" s="18"/>
      <c r="HJQ59" s="18"/>
      <c r="HJR59" s="18"/>
      <c r="HJS59" s="18"/>
      <c r="HJT59" s="18"/>
      <c r="HJU59" s="18"/>
      <c r="HJV59" s="18"/>
      <c r="HJW59" s="18"/>
      <c r="HJX59" s="18"/>
      <c r="HJY59" s="18"/>
      <c r="HJZ59" s="18"/>
      <c r="HKA59" s="18"/>
      <c r="HKB59" s="18"/>
      <c r="HKC59" s="18"/>
      <c r="HKD59" s="18"/>
      <c r="HKE59" s="18"/>
      <c r="HKF59" s="18"/>
      <c r="HKG59" s="18"/>
      <c r="HKH59" s="18"/>
      <c r="HKI59" s="18"/>
      <c r="HKJ59" s="18"/>
      <c r="HKK59" s="18"/>
      <c r="HKL59" s="18"/>
      <c r="HKM59" s="18"/>
      <c r="HKN59" s="18"/>
      <c r="HKO59" s="18"/>
      <c r="HKP59" s="18"/>
      <c r="HKQ59" s="18"/>
      <c r="HKR59" s="18"/>
      <c r="HKS59" s="18"/>
      <c r="HKT59" s="18"/>
      <c r="HKU59" s="18"/>
      <c r="HKV59" s="18"/>
      <c r="HKW59" s="18"/>
      <c r="HKX59" s="18"/>
      <c r="HKY59" s="18"/>
      <c r="HKZ59" s="18"/>
      <c r="HLA59" s="18"/>
      <c r="HLB59" s="18"/>
      <c r="HLC59" s="18"/>
      <c r="HLD59" s="18"/>
      <c r="HLE59" s="18"/>
      <c r="HLF59" s="18"/>
      <c r="HLG59" s="18"/>
      <c r="HLH59" s="18"/>
      <c r="HLI59" s="18"/>
      <c r="HLJ59" s="18"/>
      <c r="HLK59" s="18"/>
      <c r="HLL59" s="18"/>
      <c r="HLM59" s="18"/>
      <c r="HLN59" s="18"/>
      <c r="HLO59" s="18"/>
      <c r="HLP59" s="18"/>
      <c r="HLQ59" s="18"/>
      <c r="HLR59" s="18"/>
      <c r="HLS59" s="18"/>
      <c r="HLT59" s="18"/>
      <c r="HLU59" s="18"/>
      <c r="HLV59" s="18"/>
      <c r="HLW59" s="18"/>
      <c r="HLX59" s="18"/>
      <c r="HLY59" s="18"/>
      <c r="HLZ59" s="18"/>
      <c r="HMA59" s="18"/>
      <c r="HMB59" s="18"/>
      <c r="HMC59" s="18"/>
      <c r="HMD59" s="18"/>
      <c r="HME59" s="18"/>
      <c r="HMF59" s="18"/>
      <c r="HMG59" s="18"/>
      <c r="HMH59" s="18"/>
      <c r="HMI59" s="18"/>
      <c r="HMJ59" s="18"/>
      <c r="HMK59" s="18"/>
      <c r="HML59" s="18"/>
      <c r="HMM59" s="18"/>
      <c r="HMN59" s="18"/>
      <c r="HMO59" s="18"/>
      <c r="HMP59" s="18"/>
      <c r="HMQ59" s="18"/>
      <c r="HMR59" s="18"/>
      <c r="HMS59" s="18"/>
      <c r="HMT59" s="18"/>
      <c r="HMU59" s="18"/>
      <c r="HMV59" s="18"/>
      <c r="HMW59" s="18"/>
      <c r="HMX59" s="18"/>
      <c r="HMY59" s="18"/>
      <c r="HMZ59" s="18"/>
      <c r="HNA59" s="18"/>
      <c r="HNB59" s="18"/>
      <c r="HNC59" s="18"/>
      <c r="HND59" s="18"/>
      <c r="HNE59" s="18"/>
      <c r="HNF59" s="18"/>
      <c r="HNG59" s="18"/>
      <c r="HNH59" s="18"/>
      <c r="HNI59" s="18"/>
      <c r="HNJ59" s="18"/>
      <c r="HNK59" s="18"/>
      <c r="HNL59" s="18"/>
      <c r="HNM59" s="18"/>
      <c r="HNN59" s="18"/>
      <c r="HNO59" s="18"/>
      <c r="HNP59" s="18"/>
      <c r="HNQ59" s="18"/>
      <c r="HNR59" s="18"/>
      <c r="HNS59" s="18"/>
      <c r="HNT59" s="18"/>
      <c r="HNU59" s="18"/>
      <c r="HNV59" s="18"/>
      <c r="HNW59" s="18"/>
      <c r="HNX59" s="18"/>
      <c r="HNY59" s="18"/>
      <c r="HNZ59" s="18"/>
      <c r="HOA59" s="18"/>
      <c r="HOB59" s="18"/>
      <c r="HOC59" s="18"/>
      <c r="HOD59" s="18"/>
      <c r="HOE59" s="18"/>
      <c r="HOF59" s="18"/>
      <c r="HOG59" s="18"/>
      <c r="HOH59" s="18"/>
      <c r="HOI59" s="18"/>
      <c r="HOJ59" s="18"/>
      <c r="HOK59" s="18"/>
      <c r="HOL59" s="18"/>
      <c r="HOM59" s="18"/>
      <c r="HON59" s="18"/>
      <c r="HOO59" s="18"/>
      <c r="HOP59" s="18"/>
      <c r="HOQ59" s="18"/>
      <c r="HOR59" s="18"/>
      <c r="HOS59" s="18"/>
      <c r="HOT59" s="18"/>
      <c r="HOU59" s="18"/>
      <c r="HOV59" s="18"/>
      <c r="HOW59" s="18"/>
      <c r="HOX59" s="18"/>
      <c r="HOY59" s="18"/>
      <c r="HOZ59" s="18"/>
      <c r="HPA59" s="18"/>
      <c r="HPB59" s="18"/>
      <c r="HPC59" s="18"/>
      <c r="HPD59" s="18"/>
      <c r="HPE59" s="18"/>
      <c r="HPF59" s="18"/>
      <c r="HPG59" s="18"/>
      <c r="HPH59" s="18"/>
      <c r="HPI59" s="18"/>
      <c r="HPJ59" s="18"/>
      <c r="HPK59" s="18"/>
      <c r="HPL59" s="18"/>
      <c r="HPM59" s="18"/>
      <c r="HPN59" s="18"/>
      <c r="HPO59" s="18"/>
      <c r="HPP59" s="18"/>
      <c r="HPQ59" s="18"/>
      <c r="HPR59" s="18"/>
      <c r="HPS59" s="18"/>
      <c r="HPT59" s="18"/>
      <c r="HPU59" s="18"/>
      <c r="HPV59" s="18"/>
      <c r="HPW59" s="18"/>
      <c r="HPX59" s="18"/>
      <c r="HPY59" s="18"/>
      <c r="HPZ59" s="18"/>
      <c r="HQA59" s="18"/>
      <c r="HQB59" s="18"/>
      <c r="HQC59" s="18"/>
      <c r="HQD59" s="18"/>
      <c r="HQE59" s="18"/>
      <c r="HQF59" s="18"/>
      <c r="HQG59" s="18"/>
      <c r="HQH59" s="18"/>
      <c r="HQI59" s="18"/>
      <c r="HQJ59" s="18"/>
      <c r="HQK59" s="18"/>
      <c r="HQL59" s="18"/>
      <c r="HQM59" s="18"/>
      <c r="HQN59" s="18"/>
      <c r="HQO59" s="18"/>
      <c r="HQP59" s="18"/>
      <c r="HQQ59" s="18"/>
      <c r="HQR59" s="18"/>
      <c r="HQS59" s="18"/>
      <c r="HQT59" s="18"/>
      <c r="HQU59" s="18"/>
      <c r="HQV59" s="18"/>
      <c r="HQW59" s="18"/>
      <c r="HQX59" s="18"/>
      <c r="HQY59" s="18"/>
      <c r="HQZ59" s="18"/>
      <c r="HRA59" s="18"/>
      <c r="HRB59" s="18"/>
      <c r="HRC59" s="18"/>
      <c r="HRD59" s="18"/>
      <c r="HRE59" s="18"/>
      <c r="HRF59" s="18"/>
      <c r="HRG59" s="18"/>
      <c r="HRH59" s="18"/>
      <c r="HRI59" s="18"/>
      <c r="HRJ59" s="18"/>
      <c r="HRK59" s="18"/>
      <c r="HRL59" s="18"/>
      <c r="HRM59" s="18"/>
      <c r="HRN59" s="18"/>
      <c r="HRO59" s="18"/>
      <c r="HRP59" s="18"/>
      <c r="HRQ59" s="18"/>
      <c r="HRR59" s="18"/>
      <c r="HRS59" s="18"/>
      <c r="HRT59" s="18"/>
      <c r="HRU59" s="18"/>
      <c r="HRV59" s="18"/>
      <c r="HRW59" s="18"/>
      <c r="HRX59" s="18"/>
      <c r="HRY59" s="18"/>
      <c r="HRZ59" s="18"/>
      <c r="HSA59" s="18"/>
      <c r="HSB59" s="18"/>
      <c r="HSC59" s="18"/>
      <c r="HSD59" s="18"/>
      <c r="HSE59" s="18"/>
      <c r="HSF59" s="18"/>
      <c r="HSG59" s="18"/>
      <c r="HSH59" s="18"/>
      <c r="HSI59" s="18"/>
      <c r="HSJ59" s="18"/>
      <c r="HSK59" s="18"/>
      <c r="HSL59" s="18"/>
      <c r="HSM59" s="18"/>
      <c r="HSN59" s="18"/>
      <c r="HSO59" s="18"/>
      <c r="HSP59" s="18"/>
      <c r="HSQ59" s="18"/>
      <c r="HSR59" s="18"/>
      <c r="HSS59" s="18"/>
      <c r="HST59" s="18"/>
      <c r="HSU59" s="18"/>
      <c r="HSV59" s="18"/>
      <c r="HSW59" s="18"/>
      <c r="HSX59" s="18"/>
      <c r="HSY59" s="18"/>
      <c r="HSZ59" s="18"/>
      <c r="HTA59" s="18"/>
      <c r="HTB59" s="18"/>
      <c r="HTC59" s="18"/>
      <c r="HTD59" s="18"/>
      <c r="HTE59" s="18"/>
      <c r="HTF59" s="18"/>
      <c r="HTG59" s="18"/>
      <c r="HTH59" s="18"/>
      <c r="HTI59" s="18"/>
      <c r="HTJ59" s="18"/>
      <c r="HTK59" s="18"/>
      <c r="HTL59" s="18"/>
      <c r="HTM59" s="18"/>
      <c r="HTN59" s="18"/>
      <c r="HTO59" s="18"/>
      <c r="HTP59" s="18"/>
      <c r="HTQ59" s="18"/>
      <c r="HTR59" s="18"/>
      <c r="HTS59" s="18"/>
      <c r="HTT59" s="18"/>
      <c r="HTU59" s="18"/>
      <c r="HTV59" s="18"/>
      <c r="HTW59" s="18"/>
      <c r="HTX59" s="18"/>
      <c r="HTY59" s="18"/>
      <c r="HTZ59" s="18"/>
      <c r="HUA59" s="18"/>
      <c r="HUB59" s="18"/>
      <c r="HUC59" s="18"/>
      <c r="HUD59" s="18"/>
      <c r="HUE59" s="18"/>
      <c r="HUF59" s="18"/>
      <c r="HUG59" s="18"/>
      <c r="HUH59" s="18"/>
      <c r="HUI59" s="18"/>
      <c r="HUJ59" s="18"/>
      <c r="HUK59" s="18"/>
      <c r="HUL59" s="18"/>
      <c r="HUM59" s="18"/>
      <c r="HUN59" s="18"/>
      <c r="HUO59" s="18"/>
      <c r="HUP59" s="18"/>
      <c r="HUQ59" s="18"/>
      <c r="HUR59" s="18"/>
      <c r="HUS59" s="18"/>
      <c r="HUT59" s="18"/>
      <c r="HUU59" s="18"/>
      <c r="HUV59" s="18"/>
      <c r="HUW59" s="18"/>
      <c r="HUX59" s="18"/>
      <c r="HUY59" s="18"/>
      <c r="HUZ59" s="18"/>
      <c r="HVA59" s="18"/>
      <c r="HVB59" s="18"/>
      <c r="HVC59" s="18"/>
      <c r="HVD59" s="18"/>
      <c r="HVE59" s="18"/>
      <c r="HVF59" s="18"/>
      <c r="HVG59" s="18"/>
      <c r="HVH59" s="18"/>
      <c r="HVI59" s="18"/>
      <c r="HVJ59" s="18"/>
      <c r="HVK59" s="18"/>
      <c r="HVL59" s="18"/>
      <c r="HVM59" s="18"/>
      <c r="HVN59" s="18"/>
      <c r="HVO59" s="18"/>
      <c r="HVP59" s="18"/>
      <c r="HVQ59" s="18"/>
      <c r="HVR59" s="18"/>
      <c r="HVS59" s="18"/>
      <c r="HVT59" s="18"/>
      <c r="HVU59" s="18"/>
      <c r="HVV59" s="18"/>
      <c r="HVW59" s="18"/>
      <c r="HVX59" s="18"/>
      <c r="HVY59" s="18"/>
      <c r="HVZ59" s="18"/>
      <c r="HWA59" s="18"/>
      <c r="HWB59" s="18"/>
      <c r="HWC59" s="18"/>
      <c r="HWD59" s="18"/>
      <c r="HWE59" s="18"/>
      <c r="HWF59" s="18"/>
      <c r="HWG59" s="18"/>
      <c r="HWH59" s="18"/>
      <c r="HWI59" s="18"/>
      <c r="HWJ59" s="18"/>
      <c r="HWK59" s="18"/>
      <c r="HWL59" s="18"/>
      <c r="HWM59" s="18"/>
      <c r="HWN59" s="18"/>
      <c r="HWO59" s="18"/>
      <c r="HWP59" s="18"/>
      <c r="HWQ59" s="18"/>
      <c r="HWR59" s="18"/>
      <c r="HWS59" s="18"/>
      <c r="HWT59" s="18"/>
      <c r="HWU59" s="18"/>
      <c r="HWV59" s="18"/>
      <c r="HWW59" s="18"/>
      <c r="HWX59" s="18"/>
      <c r="HWY59" s="18"/>
      <c r="HWZ59" s="18"/>
      <c r="HXA59" s="18"/>
      <c r="HXB59" s="18"/>
      <c r="HXC59" s="18"/>
      <c r="HXD59" s="18"/>
      <c r="HXE59" s="18"/>
      <c r="HXF59" s="18"/>
      <c r="HXG59" s="18"/>
      <c r="HXH59" s="18"/>
      <c r="HXI59" s="18"/>
      <c r="HXJ59" s="18"/>
      <c r="HXK59" s="18"/>
      <c r="HXL59" s="18"/>
      <c r="HXM59" s="18"/>
      <c r="HXN59" s="18"/>
      <c r="HXO59" s="18"/>
      <c r="HXP59" s="18"/>
      <c r="HXQ59" s="18"/>
      <c r="HXR59" s="18"/>
      <c r="HXS59" s="18"/>
      <c r="HXT59" s="18"/>
      <c r="HXU59" s="18"/>
      <c r="HXV59" s="18"/>
      <c r="HXW59" s="18"/>
      <c r="HXX59" s="18"/>
      <c r="HXY59" s="18"/>
      <c r="HXZ59" s="18"/>
      <c r="HYA59" s="18"/>
      <c r="HYB59" s="18"/>
      <c r="HYC59" s="18"/>
      <c r="HYD59" s="18"/>
      <c r="HYE59" s="18"/>
      <c r="HYF59" s="18"/>
      <c r="HYG59" s="18"/>
      <c r="HYH59" s="18"/>
      <c r="HYI59" s="18"/>
      <c r="HYJ59" s="18"/>
      <c r="HYK59" s="18"/>
      <c r="HYL59" s="18"/>
      <c r="HYM59" s="18"/>
      <c r="HYN59" s="18"/>
      <c r="HYO59" s="18"/>
      <c r="HYP59" s="18"/>
      <c r="HYQ59" s="18"/>
      <c r="HYR59" s="18"/>
      <c r="HYS59" s="18"/>
      <c r="HYT59" s="18"/>
      <c r="HYU59" s="18"/>
      <c r="HYV59" s="18"/>
      <c r="HYW59" s="18"/>
      <c r="HYX59" s="18"/>
      <c r="HYY59" s="18"/>
      <c r="HYZ59" s="18"/>
      <c r="HZA59" s="18"/>
      <c r="HZB59" s="18"/>
      <c r="HZC59" s="18"/>
      <c r="HZD59" s="18"/>
      <c r="HZE59" s="18"/>
      <c r="HZF59" s="18"/>
      <c r="HZG59" s="18"/>
      <c r="HZH59" s="18"/>
      <c r="HZI59" s="18"/>
      <c r="HZJ59" s="18"/>
      <c r="HZK59" s="18"/>
      <c r="HZL59" s="18"/>
      <c r="HZM59" s="18"/>
      <c r="HZN59" s="18"/>
      <c r="HZO59" s="18"/>
      <c r="HZP59" s="18"/>
      <c r="HZQ59" s="18"/>
      <c r="HZR59" s="18"/>
      <c r="HZS59" s="18"/>
      <c r="HZT59" s="18"/>
      <c r="HZU59" s="18"/>
      <c r="HZV59" s="18"/>
      <c r="HZW59" s="18"/>
      <c r="HZX59" s="18"/>
      <c r="HZY59" s="18"/>
      <c r="HZZ59" s="18"/>
      <c r="IAA59" s="18"/>
      <c r="IAB59" s="18"/>
      <c r="IAC59" s="18"/>
      <c r="IAD59" s="18"/>
      <c r="IAE59" s="18"/>
      <c r="IAF59" s="18"/>
      <c r="IAG59" s="18"/>
      <c r="IAH59" s="18"/>
      <c r="IAI59" s="18"/>
      <c r="IAJ59" s="18"/>
      <c r="IAK59" s="18"/>
      <c r="IAL59" s="18"/>
      <c r="IAM59" s="18"/>
      <c r="IAN59" s="18"/>
      <c r="IAO59" s="18"/>
      <c r="IAP59" s="18"/>
      <c r="IAQ59" s="18"/>
      <c r="IAR59" s="18"/>
      <c r="IAS59" s="18"/>
      <c r="IAT59" s="18"/>
      <c r="IAU59" s="18"/>
      <c r="IAV59" s="18"/>
      <c r="IAW59" s="18"/>
      <c r="IAX59" s="18"/>
      <c r="IAY59" s="18"/>
      <c r="IAZ59" s="18"/>
      <c r="IBA59" s="18"/>
      <c r="IBB59" s="18"/>
      <c r="IBC59" s="18"/>
      <c r="IBD59" s="18"/>
      <c r="IBE59" s="18"/>
      <c r="IBF59" s="18"/>
      <c r="IBG59" s="18"/>
      <c r="IBH59" s="18"/>
      <c r="IBI59" s="18"/>
      <c r="IBJ59" s="18"/>
      <c r="IBK59" s="18"/>
      <c r="IBL59" s="18"/>
      <c r="IBM59" s="18"/>
      <c r="IBN59" s="18"/>
      <c r="IBO59" s="18"/>
      <c r="IBP59" s="18"/>
      <c r="IBQ59" s="18"/>
      <c r="IBR59" s="18"/>
      <c r="IBS59" s="18"/>
      <c r="IBT59" s="18"/>
      <c r="IBU59" s="18"/>
      <c r="IBV59" s="18"/>
      <c r="IBW59" s="18"/>
      <c r="IBX59" s="18"/>
      <c r="IBY59" s="18"/>
      <c r="IBZ59" s="18"/>
      <c r="ICA59" s="18"/>
      <c r="ICB59" s="18"/>
      <c r="ICC59" s="18"/>
      <c r="ICD59" s="18"/>
      <c r="ICE59" s="18"/>
      <c r="ICF59" s="18"/>
      <c r="ICG59" s="18"/>
      <c r="ICH59" s="18"/>
      <c r="ICI59" s="18"/>
      <c r="ICJ59" s="18"/>
      <c r="ICK59" s="18"/>
      <c r="ICL59" s="18"/>
      <c r="ICM59" s="18"/>
      <c r="ICN59" s="18"/>
      <c r="ICO59" s="18"/>
      <c r="ICP59" s="18"/>
      <c r="ICQ59" s="18"/>
      <c r="ICR59" s="18"/>
      <c r="ICS59" s="18"/>
      <c r="ICT59" s="18"/>
      <c r="ICU59" s="18"/>
      <c r="ICV59" s="18"/>
      <c r="ICW59" s="18"/>
      <c r="ICX59" s="18"/>
      <c r="ICY59" s="18"/>
      <c r="ICZ59" s="18"/>
      <c r="IDA59" s="18"/>
      <c r="IDB59" s="18"/>
      <c r="IDC59" s="18"/>
      <c r="IDD59" s="18"/>
      <c r="IDE59" s="18"/>
      <c r="IDF59" s="18"/>
      <c r="IDG59" s="18"/>
      <c r="IDH59" s="18"/>
      <c r="IDI59" s="18"/>
      <c r="IDJ59" s="18"/>
      <c r="IDK59" s="18"/>
      <c r="IDL59" s="18"/>
      <c r="IDM59" s="18"/>
      <c r="IDN59" s="18"/>
      <c r="IDO59" s="18"/>
      <c r="IDP59" s="18"/>
      <c r="IDQ59" s="18"/>
      <c r="IDR59" s="18"/>
      <c r="IDS59" s="18"/>
      <c r="IDT59" s="18"/>
      <c r="IDU59" s="18"/>
      <c r="IDV59" s="18"/>
      <c r="IDW59" s="18"/>
      <c r="IDX59" s="18"/>
      <c r="IDY59" s="18"/>
      <c r="IDZ59" s="18"/>
      <c r="IEA59" s="18"/>
      <c r="IEB59" s="18"/>
      <c r="IEC59" s="18"/>
      <c r="IED59" s="18"/>
      <c r="IEE59" s="18"/>
      <c r="IEF59" s="18"/>
      <c r="IEG59" s="18"/>
      <c r="IEH59" s="18"/>
      <c r="IEI59" s="18"/>
      <c r="IEJ59" s="18"/>
      <c r="IEK59" s="18"/>
      <c r="IEL59" s="18"/>
      <c r="IEM59" s="18"/>
      <c r="IEN59" s="18"/>
      <c r="IEO59" s="18"/>
      <c r="IEP59" s="18"/>
      <c r="IEQ59" s="18"/>
      <c r="IER59" s="18"/>
      <c r="IES59" s="18"/>
      <c r="IET59" s="18"/>
      <c r="IEU59" s="18"/>
      <c r="IEV59" s="18"/>
      <c r="IEW59" s="18"/>
      <c r="IEX59" s="18"/>
      <c r="IEY59" s="18"/>
      <c r="IEZ59" s="18"/>
      <c r="IFA59" s="18"/>
      <c r="IFB59" s="18"/>
      <c r="IFC59" s="18"/>
      <c r="IFD59" s="18"/>
      <c r="IFE59" s="18"/>
      <c r="IFF59" s="18"/>
      <c r="IFG59" s="18"/>
      <c r="IFH59" s="18"/>
      <c r="IFI59" s="18"/>
      <c r="IFJ59" s="18"/>
      <c r="IFK59" s="18"/>
      <c r="IFL59" s="18"/>
      <c r="IFM59" s="18"/>
      <c r="IFN59" s="18"/>
      <c r="IFO59" s="18"/>
      <c r="IFP59" s="18"/>
      <c r="IFQ59" s="18"/>
      <c r="IFR59" s="18"/>
      <c r="IFS59" s="18"/>
      <c r="IFT59" s="18"/>
      <c r="IFU59" s="18"/>
      <c r="IFV59" s="18"/>
      <c r="IFW59" s="18"/>
      <c r="IFX59" s="18"/>
      <c r="IFY59" s="18"/>
      <c r="IFZ59" s="18"/>
      <c r="IGA59" s="18"/>
      <c r="IGB59" s="18"/>
      <c r="IGC59" s="18"/>
      <c r="IGD59" s="18"/>
      <c r="IGE59" s="18"/>
      <c r="IGF59" s="18"/>
      <c r="IGG59" s="18"/>
      <c r="IGH59" s="18"/>
      <c r="IGI59" s="18"/>
      <c r="IGJ59" s="18"/>
      <c r="IGK59" s="18"/>
      <c r="IGL59" s="18"/>
      <c r="IGM59" s="18"/>
      <c r="IGN59" s="18"/>
      <c r="IGO59" s="18"/>
      <c r="IGP59" s="18"/>
      <c r="IGQ59" s="18"/>
      <c r="IGR59" s="18"/>
      <c r="IGS59" s="18"/>
      <c r="IGT59" s="18"/>
      <c r="IGU59" s="18"/>
      <c r="IGV59" s="18"/>
      <c r="IGW59" s="18"/>
      <c r="IGX59" s="18"/>
      <c r="IGY59" s="18"/>
      <c r="IGZ59" s="18"/>
      <c r="IHA59" s="18"/>
      <c r="IHB59" s="18"/>
      <c r="IHC59" s="18"/>
      <c r="IHD59" s="18"/>
      <c r="IHE59" s="18"/>
      <c r="IHF59" s="18"/>
      <c r="IHG59" s="18"/>
      <c r="IHH59" s="18"/>
      <c r="IHI59" s="18"/>
      <c r="IHJ59" s="18"/>
      <c r="IHK59" s="18"/>
      <c r="IHL59" s="18"/>
      <c r="IHM59" s="18"/>
      <c r="IHN59" s="18"/>
      <c r="IHO59" s="18"/>
      <c r="IHP59" s="18"/>
      <c r="IHQ59" s="18"/>
      <c r="IHR59" s="18"/>
      <c r="IHS59" s="18"/>
      <c r="IHT59" s="18"/>
      <c r="IHU59" s="18"/>
      <c r="IHV59" s="18"/>
      <c r="IHW59" s="18"/>
      <c r="IHX59" s="18"/>
      <c r="IHY59" s="18"/>
      <c r="IHZ59" s="18"/>
      <c r="IIA59" s="18"/>
      <c r="IIB59" s="18"/>
      <c r="IIC59" s="18"/>
      <c r="IID59" s="18"/>
      <c r="IIE59" s="18"/>
      <c r="IIF59" s="18"/>
      <c r="IIG59" s="18"/>
      <c r="IIH59" s="18"/>
      <c r="III59" s="18"/>
      <c r="IIJ59" s="18"/>
      <c r="IIK59" s="18"/>
      <c r="IIL59" s="18"/>
      <c r="IIM59" s="18"/>
      <c r="IIN59" s="18"/>
      <c r="IIO59" s="18"/>
      <c r="IIP59" s="18"/>
      <c r="IIQ59" s="18"/>
      <c r="IIR59" s="18"/>
      <c r="IIS59" s="18"/>
      <c r="IIT59" s="18"/>
      <c r="IIU59" s="18"/>
      <c r="IIV59" s="18"/>
      <c r="IIW59" s="18"/>
      <c r="IIX59" s="18"/>
      <c r="IIY59" s="18"/>
      <c r="IIZ59" s="18"/>
      <c r="IJA59" s="18"/>
      <c r="IJB59" s="18"/>
      <c r="IJC59" s="18"/>
      <c r="IJD59" s="18"/>
      <c r="IJE59" s="18"/>
      <c r="IJF59" s="18"/>
      <c r="IJG59" s="18"/>
      <c r="IJH59" s="18"/>
      <c r="IJI59" s="18"/>
      <c r="IJJ59" s="18"/>
      <c r="IJK59" s="18"/>
      <c r="IJL59" s="18"/>
      <c r="IJM59" s="18"/>
      <c r="IJN59" s="18"/>
      <c r="IJO59" s="18"/>
      <c r="IJP59" s="18"/>
      <c r="IJQ59" s="18"/>
      <c r="IJR59" s="18"/>
      <c r="IJS59" s="18"/>
      <c r="IJT59" s="18"/>
      <c r="IJU59" s="18"/>
      <c r="IJV59" s="18"/>
      <c r="IJW59" s="18"/>
      <c r="IJX59" s="18"/>
      <c r="IJY59" s="18"/>
      <c r="IJZ59" s="18"/>
      <c r="IKA59" s="18"/>
      <c r="IKB59" s="18"/>
      <c r="IKC59" s="18"/>
      <c r="IKD59" s="18"/>
      <c r="IKE59" s="18"/>
      <c r="IKF59" s="18"/>
      <c r="IKG59" s="18"/>
      <c r="IKH59" s="18"/>
      <c r="IKI59" s="18"/>
      <c r="IKJ59" s="18"/>
      <c r="IKK59" s="18"/>
      <c r="IKL59" s="18"/>
      <c r="IKM59" s="18"/>
      <c r="IKN59" s="18"/>
      <c r="IKO59" s="18"/>
      <c r="IKP59" s="18"/>
      <c r="IKQ59" s="18"/>
      <c r="IKR59" s="18"/>
      <c r="IKS59" s="18"/>
      <c r="IKT59" s="18"/>
      <c r="IKU59" s="18"/>
      <c r="IKV59" s="18"/>
      <c r="IKW59" s="18"/>
      <c r="IKX59" s="18"/>
      <c r="IKY59" s="18"/>
      <c r="IKZ59" s="18"/>
      <c r="ILA59" s="18"/>
      <c r="ILB59" s="18"/>
      <c r="ILC59" s="18"/>
      <c r="ILD59" s="18"/>
      <c r="ILE59" s="18"/>
      <c r="ILF59" s="18"/>
      <c r="ILG59" s="18"/>
      <c r="ILH59" s="18"/>
      <c r="ILI59" s="18"/>
      <c r="ILJ59" s="18"/>
      <c r="ILK59" s="18"/>
      <c r="ILL59" s="18"/>
      <c r="ILM59" s="18"/>
      <c r="ILN59" s="18"/>
      <c r="ILO59" s="18"/>
      <c r="ILP59" s="18"/>
      <c r="ILQ59" s="18"/>
      <c r="ILR59" s="18"/>
      <c r="ILS59" s="18"/>
      <c r="ILT59" s="18"/>
      <c r="ILU59" s="18"/>
      <c r="ILV59" s="18"/>
      <c r="ILW59" s="18"/>
      <c r="ILX59" s="18"/>
      <c r="ILY59" s="18"/>
      <c r="ILZ59" s="18"/>
      <c r="IMA59" s="18"/>
      <c r="IMB59" s="18"/>
      <c r="IMC59" s="18"/>
      <c r="IMD59" s="18"/>
      <c r="IME59" s="18"/>
      <c r="IMF59" s="18"/>
      <c r="IMG59" s="18"/>
      <c r="IMH59" s="18"/>
      <c r="IMI59" s="18"/>
      <c r="IMJ59" s="18"/>
      <c r="IMK59" s="18"/>
      <c r="IML59" s="18"/>
      <c r="IMM59" s="18"/>
      <c r="IMN59" s="18"/>
      <c r="IMO59" s="18"/>
      <c r="IMP59" s="18"/>
      <c r="IMQ59" s="18"/>
      <c r="IMR59" s="18"/>
      <c r="IMS59" s="18"/>
      <c r="IMT59" s="18"/>
      <c r="IMU59" s="18"/>
      <c r="IMV59" s="18"/>
      <c r="IMW59" s="18"/>
      <c r="IMX59" s="18"/>
      <c r="IMY59" s="18"/>
      <c r="IMZ59" s="18"/>
      <c r="INA59" s="18"/>
      <c r="INB59" s="18"/>
      <c r="INC59" s="18"/>
      <c r="IND59" s="18"/>
      <c r="INE59" s="18"/>
      <c r="INF59" s="18"/>
      <c r="ING59" s="18"/>
      <c r="INH59" s="18"/>
      <c r="INI59" s="18"/>
      <c r="INJ59" s="18"/>
      <c r="INK59" s="18"/>
      <c r="INL59" s="18"/>
      <c r="INM59" s="18"/>
      <c r="INN59" s="18"/>
      <c r="INO59" s="18"/>
      <c r="INP59" s="18"/>
      <c r="INQ59" s="18"/>
      <c r="INR59" s="18"/>
      <c r="INS59" s="18"/>
      <c r="INT59" s="18"/>
      <c r="INU59" s="18"/>
      <c r="INV59" s="18"/>
      <c r="INW59" s="18"/>
      <c r="INX59" s="18"/>
      <c r="INY59" s="18"/>
      <c r="INZ59" s="18"/>
      <c r="IOA59" s="18"/>
      <c r="IOB59" s="18"/>
      <c r="IOC59" s="18"/>
      <c r="IOD59" s="18"/>
      <c r="IOE59" s="18"/>
      <c r="IOF59" s="18"/>
      <c r="IOG59" s="18"/>
      <c r="IOH59" s="18"/>
      <c r="IOI59" s="18"/>
      <c r="IOJ59" s="18"/>
      <c r="IOK59" s="18"/>
      <c r="IOL59" s="18"/>
      <c r="IOM59" s="18"/>
      <c r="ION59" s="18"/>
      <c r="IOO59" s="18"/>
      <c r="IOP59" s="18"/>
      <c r="IOQ59" s="18"/>
      <c r="IOR59" s="18"/>
      <c r="IOS59" s="18"/>
      <c r="IOT59" s="18"/>
      <c r="IOU59" s="18"/>
      <c r="IOV59" s="18"/>
      <c r="IOW59" s="18"/>
      <c r="IOX59" s="18"/>
      <c r="IOY59" s="18"/>
      <c r="IOZ59" s="18"/>
      <c r="IPA59" s="18"/>
      <c r="IPB59" s="18"/>
      <c r="IPC59" s="18"/>
      <c r="IPD59" s="18"/>
      <c r="IPE59" s="18"/>
      <c r="IPF59" s="18"/>
      <c r="IPG59" s="18"/>
      <c r="IPH59" s="18"/>
      <c r="IPI59" s="18"/>
      <c r="IPJ59" s="18"/>
      <c r="IPK59" s="18"/>
      <c r="IPL59" s="18"/>
      <c r="IPM59" s="18"/>
      <c r="IPN59" s="18"/>
      <c r="IPO59" s="18"/>
      <c r="IPP59" s="18"/>
      <c r="IPQ59" s="18"/>
      <c r="IPR59" s="18"/>
      <c r="IPS59" s="18"/>
      <c r="IPT59" s="18"/>
      <c r="IPU59" s="18"/>
      <c r="IPV59" s="18"/>
      <c r="IPW59" s="18"/>
      <c r="IPX59" s="18"/>
      <c r="IPY59" s="18"/>
      <c r="IPZ59" s="18"/>
      <c r="IQA59" s="18"/>
      <c r="IQB59" s="18"/>
      <c r="IQC59" s="18"/>
      <c r="IQD59" s="18"/>
      <c r="IQE59" s="18"/>
      <c r="IQF59" s="18"/>
      <c r="IQG59" s="18"/>
      <c r="IQH59" s="18"/>
      <c r="IQI59" s="18"/>
      <c r="IQJ59" s="18"/>
      <c r="IQK59" s="18"/>
      <c r="IQL59" s="18"/>
      <c r="IQM59" s="18"/>
      <c r="IQN59" s="18"/>
      <c r="IQO59" s="18"/>
      <c r="IQP59" s="18"/>
      <c r="IQQ59" s="18"/>
      <c r="IQR59" s="18"/>
      <c r="IQS59" s="18"/>
      <c r="IQT59" s="18"/>
      <c r="IQU59" s="18"/>
      <c r="IQV59" s="18"/>
      <c r="IQW59" s="18"/>
      <c r="IQX59" s="18"/>
      <c r="IQY59" s="18"/>
      <c r="IQZ59" s="18"/>
      <c r="IRA59" s="18"/>
      <c r="IRB59" s="18"/>
      <c r="IRC59" s="18"/>
      <c r="IRD59" s="18"/>
      <c r="IRE59" s="18"/>
      <c r="IRF59" s="18"/>
      <c r="IRG59" s="18"/>
      <c r="IRH59" s="18"/>
      <c r="IRI59" s="18"/>
      <c r="IRJ59" s="18"/>
      <c r="IRK59" s="18"/>
      <c r="IRL59" s="18"/>
      <c r="IRM59" s="18"/>
      <c r="IRN59" s="18"/>
      <c r="IRO59" s="18"/>
      <c r="IRP59" s="18"/>
      <c r="IRQ59" s="18"/>
      <c r="IRR59" s="18"/>
      <c r="IRS59" s="18"/>
      <c r="IRT59" s="18"/>
      <c r="IRU59" s="18"/>
      <c r="IRV59" s="18"/>
      <c r="IRW59" s="18"/>
      <c r="IRX59" s="18"/>
      <c r="IRY59" s="18"/>
      <c r="IRZ59" s="18"/>
      <c r="ISA59" s="18"/>
      <c r="ISB59" s="18"/>
      <c r="ISC59" s="18"/>
      <c r="ISD59" s="18"/>
      <c r="ISE59" s="18"/>
      <c r="ISF59" s="18"/>
      <c r="ISG59" s="18"/>
      <c r="ISH59" s="18"/>
      <c r="ISI59" s="18"/>
      <c r="ISJ59" s="18"/>
      <c r="ISK59" s="18"/>
      <c r="ISL59" s="18"/>
      <c r="ISM59" s="18"/>
      <c r="ISN59" s="18"/>
      <c r="ISO59" s="18"/>
      <c r="ISP59" s="18"/>
      <c r="ISQ59" s="18"/>
      <c r="ISR59" s="18"/>
      <c r="ISS59" s="18"/>
      <c r="IST59" s="18"/>
      <c r="ISU59" s="18"/>
      <c r="ISV59" s="18"/>
      <c r="ISW59" s="18"/>
      <c r="ISX59" s="18"/>
      <c r="ISY59" s="18"/>
      <c r="ISZ59" s="18"/>
      <c r="ITA59" s="18"/>
      <c r="ITB59" s="18"/>
      <c r="ITC59" s="18"/>
      <c r="ITD59" s="18"/>
      <c r="ITE59" s="18"/>
      <c r="ITF59" s="18"/>
      <c r="ITG59" s="18"/>
      <c r="ITH59" s="18"/>
      <c r="ITI59" s="18"/>
      <c r="ITJ59" s="18"/>
      <c r="ITK59" s="18"/>
      <c r="ITL59" s="18"/>
      <c r="ITM59" s="18"/>
      <c r="ITN59" s="18"/>
      <c r="ITO59" s="18"/>
      <c r="ITP59" s="18"/>
      <c r="ITQ59" s="18"/>
      <c r="ITR59" s="18"/>
      <c r="ITS59" s="18"/>
      <c r="ITT59" s="18"/>
      <c r="ITU59" s="18"/>
      <c r="ITV59" s="18"/>
      <c r="ITW59" s="18"/>
      <c r="ITX59" s="18"/>
      <c r="ITY59" s="18"/>
      <c r="ITZ59" s="18"/>
      <c r="IUA59" s="18"/>
      <c r="IUB59" s="18"/>
      <c r="IUC59" s="18"/>
      <c r="IUD59" s="18"/>
      <c r="IUE59" s="18"/>
      <c r="IUF59" s="18"/>
      <c r="IUG59" s="18"/>
      <c r="IUH59" s="18"/>
      <c r="IUI59" s="18"/>
      <c r="IUJ59" s="18"/>
      <c r="IUK59" s="18"/>
      <c r="IUL59" s="18"/>
      <c r="IUM59" s="18"/>
      <c r="IUN59" s="18"/>
      <c r="IUO59" s="18"/>
      <c r="IUP59" s="18"/>
      <c r="IUQ59" s="18"/>
      <c r="IUR59" s="18"/>
      <c r="IUS59" s="18"/>
      <c r="IUT59" s="18"/>
      <c r="IUU59" s="18"/>
      <c r="IUV59" s="18"/>
      <c r="IUW59" s="18"/>
      <c r="IUX59" s="18"/>
      <c r="IUY59" s="18"/>
      <c r="IUZ59" s="18"/>
      <c r="IVA59" s="18"/>
      <c r="IVB59" s="18"/>
      <c r="IVC59" s="18"/>
      <c r="IVD59" s="18"/>
      <c r="IVE59" s="18"/>
      <c r="IVF59" s="18"/>
      <c r="IVG59" s="18"/>
      <c r="IVH59" s="18"/>
      <c r="IVI59" s="18"/>
      <c r="IVJ59" s="18"/>
      <c r="IVK59" s="18"/>
      <c r="IVL59" s="18"/>
      <c r="IVM59" s="18"/>
      <c r="IVN59" s="18"/>
      <c r="IVO59" s="18"/>
      <c r="IVP59" s="18"/>
      <c r="IVQ59" s="18"/>
      <c r="IVR59" s="18"/>
      <c r="IVS59" s="18"/>
      <c r="IVT59" s="18"/>
      <c r="IVU59" s="18"/>
      <c r="IVV59" s="18"/>
      <c r="IVW59" s="18"/>
      <c r="IVX59" s="18"/>
      <c r="IVY59" s="18"/>
      <c r="IVZ59" s="18"/>
      <c r="IWA59" s="18"/>
      <c r="IWB59" s="18"/>
      <c r="IWC59" s="18"/>
      <c r="IWD59" s="18"/>
      <c r="IWE59" s="18"/>
      <c r="IWF59" s="18"/>
      <c r="IWG59" s="18"/>
      <c r="IWH59" s="18"/>
      <c r="IWI59" s="18"/>
      <c r="IWJ59" s="18"/>
      <c r="IWK59" s="18"/>
      <c r="IWL59" s="18"/>
      <c r="IWM59" s="18"/>
      <c r="IWN59" s="18"/>
      <c r="IWO59" s="18"/>
      <c r="IWP59" s="18"/>
      <c r="IWQ59" s="18"/>
      <c r="IWR59" s="18"/>
      <c r="IWS59" s="18"/>
      <c r="IWT59" s="18"/>
      <c r="IWU59" s="18"/>
      <c r="IWV59" s="18"/>
      <c r="IWW59" s="18"/>
      <c r="IWX59" s="18"/>
      <c r="IWY59" s="18"/>
      <c r="IWZ59" s="18"/>
      <c r="IXA59" s="18"/>
      <c r="IXB59" s="18"/>
      <c r="IXC59" s="18"/>
      <c r="IXD59" s="18"/>
      <c r="IXE59" s="18"/>
      <c r="IXF59" s="18"/>
      <c r="IXG59" s="18"/>
      <c r="IXH59" s="18"/>
      <c r="IXI59" s="18"/>
      <c r="IXJ59" s="18"/>
      <c r="IXK59" s="18"/>
      <c r="IXL59" s="18"/>
      <c r="IXM59" s="18"/>
      <c r="IXN59" s="18"/>
      <c r="IXO59" s="18"/>
      <c r="IXP59" s="18"/>
      <c r="IXQ59" s="18"/>
      <c r="IXR59" s="18"/>
      <c r="IXS59" s="18"/>
      <c r="IXT59" s="18"/>
      <c r="IXU59" s="18"/>
      <c r="IXV59" s="18"/>
      <c r="IXW59" s="18"/>
      <c r="IXX59" s="18"/>
      <c r="IXY59" s="18"/>
      <c r="IXZ59" s="18"/>
      <c r="IYA59" s="18"/>
      <c r="IYB59" s="18"/>
      <c r="IYC59" s="18"/>
      <c r="IYD59" s="18"/>
      <c r="IYE59" s="18"/>
      <c r="IYF59" s="18"/>
      <c r="IYG59" s="18"/>
      <c r="IYH59" s="18"/>
      <c r="IYI59" s="18"/>
      <c r="IYJ59" s="18"/>
      <c r="IYK59" s="18"/>
      <c r="IYL59" s="18"/>
      <c r="IYM59" s="18"/>
      <c r="IYN59" s="18"/>
      <c r="IYO59" s="18"/>
      <c r="IYP59" s="18"/>
      <c r="IYQ59" s="18"/>
      <c r="IYR59" s="18"/>
      <c r="IYS59" s="18"/>
      <c r="IYT59" s="18"/>
      <c r="IYU59" s="18"/>
      <c r="IYV59" s="18"/>
      <c r="IYW59" s="18"/>
      <c r="IYX59" s="18"/>
      <c r="IYY59" s="18"/>
      <c r="IYZ59" s="18"/>
      <c r="IZA59" s="18"/>
      <c r="IZB59" s="18"/>
      <c r="IZC59" s="18"/>
      <c r="IZD59" s="18"/>
      <c r="IZE59" s="18"/>
      <c r="IZF59" s="18"/>
      <c r="IZG59" s="18"/>
      <c r="IZH59" s="18"/>
      <c r="IZI59" s="18"/>
      <c r="IZJ59" s="18"/>
      <c r="IZK59" s="18"/>
      <c r="IZL59" s="18"/>
      <c r="IZM59" s="18"/>
      <c r="IZN59" s="18"/>
      <c r="IZO59" s="18"/>
      <c r="IZP59" s="18"/>
      <c r="IZQ59" s="18"/>
      <c r="IZR59" s="18"/>
      <c r="IZS59" s="18"/>
      <c r="IZT59" s="18"/>
      <c r="IZU59" s="18"/>
      <c r="IZV59" s="18"/>
      <c r="IZW59" s="18"/>
      <c r="IZX59" s="18"/>
      <c r="IZY59" s="18"/>
      <c r="IZZ59" s="18"/>
      <c r="JAA59" s="18"/>
      <c r="JAB59" s="18"/>
      <c r="JAC59" s="18"/>
      <c r="JAD59" s="18"/>
      <c r="JAE59" s="18"/>
      <c r="JAF59" s="18"/>
      <c r="JAG59" s="18"/>
      <c r="JAH59" s="18"/>
      <c r="JAI59" s="18"/>
      <c r="JAJ59" s="18"/>
      <c r="JAK59" s="18"/>
      <c r="JAL59" s="18"/>
      <c r="JAM59" s="18"/>
      <c r="JAN59" s="18"/>
      <c r="JAO59" s="18"/>
      <c r="JAP59" s="18"/>
      <c r="JAQ59" s="18"/>
      <c r="JAR59" s="18"/>
      <c r="JAS59" s="18"/>
      <c r="JAT59" s="18"/>
      <c r="JAU59" s="18"/>
      <c r="JAV59" s="18"/>
      <c r="JAW59" s="18"/>
      <c r="JAX59" s="18"/>
      <c r="JAY59" s="18"/>
      <c r="JAZ59" s="18"/>
      <c r="JBA59" s="18"/>
      <c r="JBB59" s="18"/>
      <c r="JBC59" s="18"/>
      <c r="JBD59" s="18"/>
      <c r="JBE59" s="18"/>
      <c r="JBF59" s="18"/>
      <c r="JBG59" s="18"/>
      <c r="JBH59" s="18"/>
      <c r="JBI59" s="18"/>
      <c r="JBJ59" s="18"/>
      <c r="JBK59" s="18"/>
      <c r="JBL59" s="18"/>
      <c r="JBM59" s="18"/>
      <c r="JBN59" s="18"/>
      <c r="JBO59" s="18"/>
      <c r="JBP59" s="18"/>
      <c r="JBQ59" s="18"/>
      <c r="JBR59" s="18"/>
      <c r="JBS59" s="18"/>
      <c r="JBT59" s="18"/>
      <c r="JBU59" s="18"/>
      <c r="JBV59" s="18"/>
      <c r="JBW59" s="18"/>
      <c r="JBX59" s="18"/>
      <c r="JBY59" s="18"/>
      <c r="JBZ59" s="18"/>
      <c r="JCA59" s="18"/>
      <c r="JCB59" s="18"/>
      <c r="JCC59" s="18"/>
      <c r="JCD59" s="18"/>
      <c r="JCE59" s="18"/>
      <c r="JCF59" s="18"/>
      <c r="JCG59" s="18"/>
      <c r="JCH59" s="18"/>
      <c r="JCI59" s="18"/>
      <c r="JCJ59" s="18"/>
      <c r="JCK59" s="18"/>
      <c r="JCL59" s="18"/>
      <c r="JCM59" s="18"/>
      <c r="JCN59" s="18"/>
      <c r="JCO59" s="18"/>
      <c r="JCP59" s="18"/>
      <c r="JCQ59" s="18"/>
      <c r="JCR59" s="18"/>
      <c r="JCS59" s="18"/>
      <c r="JCT59" s="18"/>
      <c r="JCU59" s="18"/>
      <c r="JCV59" s="18"/>
      <c r="JCW59" s="18"/>
      <c r="JCX59" s="18"/>
      <c r="JCY59" s="18"/>
      <c r="JCZ59" s="18"/>
      <c r="JDA59" s="18"/>
      <c r="JDB59" s="18"/>
      <c r="JDC59" s="18"/>
      <c r="JDD59" s="18"/>
      <c r="JDE59" s="18"/>
      <c r="JDF59" s="18"/>
      <c r="JDG59" s="18"/>
      <c r="JDH59" s="18"/>
      <c r="JDI59" s="18"/>
      <c r="JDJ59" s="18"/>
      <c r="JDK59" s="18"/>
      <c r="JDL59" s="18"/>
      <c r="JDM59" s="18"/>
      <c r="JDN59" s="18"/>
      <c r="JDO59" s="18"/>
      <c r="JDP59" s="18"/>
      <c r="JDQ59" s="18"/>
      <c r="JDR59" s="18"/>
      <c r="JDS59" s="18"/>
      <c r="JDT59" s="18"/>
      <c r="JDU59" s="18"/>
      <c r="JDV59" s="18"/>
      <c r="JDW59" s="18"/>
      <c r="JDX59" s="18"/>
      <c r="JDY59" s="18"/>
      <c r="JDZ59" s="18"/>
      <c r="JEA59" s="18"/>
      <c r="JEB59" s="18"/>
      <c r="JEC59" s="18"/>
      <c r="JED59" s="18"/>
      <c r="JEE59" s="18"/>
      <c r="JEF59" s="18"/>
      <c r="JEG59" s="18"/>
      <c r="JEH59" s="18"/>
      <c r="JEI59" s="18"/>
      <c r="JEJ59" s="18"/>
      <c r="JEK59" s="18"/>
      <c r="JEL59" s="18"/>
      <c r="JEM59" s="18"/>
      <c r="JEN59" s="18"/>
      <c r="JEO59" s="18"/>
      <c r="JEP59" s="18"/>
      <c r="JEQ59" s="18"/>
      <c r="JER59" s="18"/>
      <c r="JES59" s="18"/>
      <c r="JET59" s="18"/>
      <c r="JEU59" s="18"/>
      <c r="JEV59" s="18"/>
      <c r="JEW59" s="18"/>
      <c r="JEX59" s="18"/>
      <c r="JEY59" s="18"/>
      <c r="JEZ59" s="18"/>
      <c r="JFA59" s="18"/>
      <c r="JFB59" s="18"/>
      <c r="JFC59" s="18"/>
      <c r="JFD59" s="18"/>
      <c r="JFE59" s="18"/>
      <c r="JFF59" s="18"/>
      <c r="JFG59" s="18"/>
      <c r="JFH59" s="18"/>
      <c r="JFI59" s="18"/>
      <c r="JFJ59" s="18"/>
      <c r="JFK59" s="18"/>
      <c r="JFL59" s="18"/>
      <c r="JFM59" s="18"/>
      <c r="JFN59" s="18"/>
      <c r="JFO59" s="18"/>
      <c r="JFP59" s="18"/>
      <c r="JFQ59" s="18"/>
      <c r="JFR59" s="18"/>
      <c r="JFS59" s="18"/>
      <c r="JFT59" s="18"/>
      <c r="JFU59" s="18"/>
      <c r="JFV59" s="18"/>
      <c r="JFW59" s="18"/>
      <c r="JFX59" s="18"/>
      <c r="JFY59" s="18"/>
      <c r="JFZ59" s="18"/>
      <c r="JGA59" s="18"/>
      <c r="JGB59" s="18"/>
      <c r="JGC59" s="18"/>
      <c r="JGD59" s="18"/>
      <c r="JGE59" s="18"/>
      <c r="JGF59" s="18"/>
      <c r="JGG59" s="18"/>
      <c r="JGH59" s="18"/>
      <c r="JGI59" s="18"/>
      <c r="JGJ59" s="18"/>
      <c r="JGK59" s="18"/>
      <c r="JGL59" s="18"/>
      <c r="JGM59" s="18"/>
      <c r="JGN59" s="18"/>
      <c r="JGO59" s="18"/>
      <c r="JGP59" s="18"/>
      <c r="JGQ59" s="18"/>
      <c r="JGR59" s="18"/>
      <c r="JGS59" s="18"/>
      <c r="JGT59" s="18"/>
      <c r="JGU59" s="18"/>
      <c r="JGV59" s="18"/>
      <c r="JGW59" s="18"/>
      <c r="JGX59" s="18"/>
      <c r="JGY59" s="18"/>
      <c r="JGZ59" s="18"/>
      <c r="JHA59" s="18"/>
      <c r="JHB59" s="18"/>
      <c r="JHC59" s="18"/>
      <c r="JHD59" s="18"/>
      <c r="JHE59" s="18"/>
      <c r="JHF59" s="18"/>
      <c r="JHG59" s="18"/>
      <c r="JHH59" s="18"/>
      <c r="JHI59" s="18"/>
      <c r="JHJ59" s="18"/>
      <c r="JHK59" s="18"/>
      <c r="JHL59" s="18"/>
      <c r="JHM59" s="18"/>
      <c r="JHN59" s="18"/>
      <c r="JHO59" s="18"/>
      <c r="JHP59" s="18"/>
      <c r="JHQ59" s="18"/>
      <c r="JHR59" s="18"/>
      <c r="JHS59" s="18"/>
      <c r="JHT59" s="18"/>
      <c r="JHU59" s="18"/>
      <c r="JHV59" s="18"/>
      <c r="JHW59" s="18"/>
      <c r="JHX59" s="18"/>
      <c r="JHY59" s="18"/>
      <c r="JHZ59" s="18"/>
      <c r="JIA59" s="18"/>
      <c r="JIB59" s="18"/>
      <c r="JIC59" s="18"/>
      <c r="JID59" s="18"/>
      <c r="JIE59" s="18"/>
      <c r="JIF59" s="18"/>
      <c r="JIG59" s="18"/>
      <c r="JIH59" s="18"/>
      <c r="JII59" s="18"/>
      <c r="JIJ59" s="18"/>
      <c r="JIK59" s="18"/>
      <c r="JIL59" s="18"/>
      <c r="JIM59" s="18"/>
      <c r="JIN59" s="18"/>
      <c r="JIO59" s="18"/>
      <c r="JIP59" s="18"/>
      <c r="JIQ59" s="18"/>
      <c r="JIR59" s="18"/>
      <c r="JIS59" s="18"/>
      <c r="JIT59" s="18"/>
      <c r="JIU59" s="18"/>
      <c r="JIV59" s="18"/>
      <c r="JIW59" s="18"/>
      <c r="JIX59" s="18"/>
      <c r="JIY59" s="18"/>
      <c r="JIZ59" s="18"/>
      <c r="JJA59" s="18"/>
      <c r="JJB59" s="18"/>
      <c r="JJC59" s="18"/>
      <c r="JJD59" s="18"/>
      <c r="JJE59" s="18"/>
      <c r="JJF59" s="18"/>
      <c r="JJG59" s="18"/>
      <c r="JJH59" s="18"/>
      <c r="JJI59" s="18"/>
      <c r="JJJ59" s="18"/>
      <c r="JJK59" s="18"/>
      <c r="JJL59" s="18"/>
      <c r="JJM59" s="18"/>
      <c r="JJN59" s="18"/>
      <c r="JJO59" s="18"/>
      <c r="JJP59" s="18"/>
      <c r="JJQ59" s="18"/>
      <c r="JJR59" s="18"/>
      <c r="JJS59" s="18"/>
      <c r="JJT59" s="18"/>
      <c r="JJU59" s="18"/>
      <c r="JJV59" s="18"/>
      <c r="JJW59" s="18"/>
      <c r="JJX59" s="18"/>
      <c r="JJY59" s="18"/>
      <c r="JJZ59" s="18"/>
      <c r="JKA59" s="18"/>
      <c r="JKB59" s="18"/>
      <c r="JKC59" s="18"/>
      <c r="JKD59" s="18"/>
      <c r="JKE59" s="18"/>
      <c r="JKF59" s="18"/>
      <c r="JKG59" s="18"/>
      <c r="JKH59" s="18"/>
      <c r="JKI59" s="18"/>
      <c r="JKJ59" s="18"/>
      <c r="JKK59" s="18"/>
      <c r="JKL59" s="18"/>
      <c r="JKM59" s="18"/>
      <c r="JKN59" s="18"/>
      <c r="JKO59" s="18"/>
      <c r="JKP59" s="18"/>
      <c r="JKQ59" s="18"/>
      <c r="JKR59" s="18"/>
      <c r="JKS59" s="18"/>
      <c r="JKT59" s="18"/>
      <c r="JKU59" s="18"/>
      <c r="JKV59" s="18"/>
      <c r="JKW59" s="18"/>
      <c r="JKX59" s="18"/>
      <c r="JKY59" s="18"/>
      <c r="JKZ59" s="18"/>
      <c r="JLA59" s="18"/>
      <c r="JLB59" s="18"/>
      <c r="JLC59" s="18"/>
      <c r="JLD59" s="18"/>
      <c r="JLE59" s="18"/>
      <c r="JLF59" s="18"/>
      <c r="JLG59" s="18"/>
      <c r="JLH59" s="18"/>
      <c r="JLI59" s="18"/>
      <c r="JLJ59" s="18"/>
      <c r="JLK59" s="18"/>
      <c r="JLL59" s="18"/>
      <c r="JLM59" s="18"/>
      <c r="JLN59" s="18"/>
      <c r="JLO59" s="18"/>
      <c r="JLP59" s="18"/>
      <c r="JLQ59" s="18"/>
      <c r="JLR59" s="18"/>
      <c r="JLS59" s="18"/>
      <c r="JLT59" s="18"/>
      <c r="JLU59" s="18"/>
      <c r="JLV59" s="18"/>
      <c r="JLW59" s="18"/>
      <c r="JLX59" s="18"/>
      <c r="JLY59" s="18"/>
      <c r="JLZ59" s="18"/>
      <c r="JMA59" s="18"/>
      <c r="JMB59" s="18"/>
      <c r="JMC59" s="18"/>
      <c r="JMD59" s="18"/>
      <c r="JME59" s="18"/>
      <c r="JMF59" s="18"/>
      <c r="JMG59" s="18"/>
      <c r="JMH59" s="18"/>
      <c r="JMI59" s="18"/>
      <c r="JMJ59" s="18"/>
      <c r="JMK59" s="18"/>
      <c r="JML59" s="18"/>
      <c r="JMM59" s="18"/>
      <c r="JMN59" s="18"/>
      <c r="JMO59" s="18"/>
      <c r="JMP59" s="18"/>
      <c r="JMQ59" s="18"/>
      <c r="JMR59" s="18"/>
      <c r="JMS59" s="18"/>
      <c r="JMT59" s="18"/>
      <c r="JMU59" s="18"/>
      <c r="JMV59" s="18"/>
      <c r="JMW59" s="18"/>
      <c r="JMX59" s="18"/>
      <c r="JMY59" s="18"/>
      <c r="JMZ59" s="18"/>
      <c r="JNA59" s="18"/>
      <c r="JNB59" s="18"/>
      <c r="JNC59" s="18"/>
      <c r="JND59" s="18"/>
      <c r="JNE59" s="18"/>
      <c r="JNF59" s="18"/>
      <c r="JNG59" s="18"/>
      <c r="JNH59" s="18"/>
      <c r="JNI59" s="18"/>
      <c r="JNJ59" s="18"/>
      <c r="JNK59" s="18"/>
      <c r="JNL59" s="18"/>
      <c r="JNM59" s="18"/>
      <c r="JNN59" s="18"/>
      <c r="JNO59" s="18"/>
      <c r="JNP59" s="18"/>
      <c r="JNQ59" s="18"/>
      <c r="JNR59" s="18"/>
      <c r="JNS59" s="18"/>
      <c r="JNT59" s="18"/>
      <c r="JNU59" s="18"/>
      <c r="JNV59" s="18"/>
      <c r="JNW59" s="18"/>
      <c r="JNX59" s="18"/>
      <c r="JNY59" s="18"/>
      <c r="JNZ59" s="18"/>
      <c r="JOA59" s="18"/>
      <c r="JOB59" s="18"/>
      <c r="JOC59" s="18"/>
      <c r="JOD59" s="18"/>
      <c r="JOE59" s="18"/>
      <c r="JOF59" s="18"/>
      <c r="JOG59" s="18"/>
      <c r="JOH59" s="18"/>
      <c r="JOI59" s="18"/>
      <c r="JOJ59" s="18"/>
      <c r="JOK59" s="18"/>
      <c r="JOL59" s="18"/>
      <c r="JOM59" s="18"/>
      <c r="JON59" s="18"/>
      <c r="JOO59" s="18"/>
      <c r="JOP59" s="18"/>
      <c r="JOQ59" s="18"/>
      <c r="JOR59" s="18"/>
      <c r="JOS59" s="18"/>
      <c r="JOT59" s="18"/>
      <c r="JOU59" s="18"/>
      <c r="JOV59" s="18"/>
      <c r="JOW59" s="18"/>
      <c r="JOX59" s="18"/>
      <c r="JOY59" s="18"/>
      <c r="JOZ59" s="18"/>
      <c r="JPA59" s="18"/>
      <c r="JPB59" s="18"/>
      <c r="JPC59" s="18"/>
      <c r="JPD59" s="18"/>
      <c r="JPE59" s="18"/>
      <c r="JPF59" s="18"/>
      <c r="JPG59" s="18"/>
      <c r="JPH59" s="18"/>
      <c r="JPI59" s="18"/>
      <c r="JPJ59" s="18"/>
      <c r="JPK59" s="18"/>
      <c r="JPL59" s="18"/>
      <c r="JPM59" s="18"/>
      <c r="JPN59" s="18"/>
      <c r="JPO59" s="18"/>
      <c r="JPP59" s="18"/>
      <c r="JPQ59" s="18"/>
      <c r="JPR59" s="18"/>
      <c r="JPS59" s="18"/>
      <c r="JPT59" s="18"/>
      <c r="JPU59" s="18"/>
      <c r="JPV59" s="18"/>
      <c r="JPW59" s="18"/>
      <c r="JPX59" s="18"/>
      <c r="JPY59" s="18"/>
      <c r="JPZ59" s="18"/>
      <c r="JQA59" s="18"/>
      <c r="JQB59" s="18"/>
      <c r="JQC59" s="18"/>
      <c r="JQD59" s="18"/>
      <c r="JQE59" s="18"/>
      <c r="JQF59" s="18"/>
      <c r="JQG59" s="18"/>
      <c r="JQH59" s="18"/>
      <c r="JQI59" s="18"/>
      <c r="JQJ59" s="18"/>
      <c r="JQK59" s="18"/>
      <c r="JQL59" s="18"/>
      <c r="JQM59" s="18"/>
      <c r="JQN59" s="18"/>
      <c r="JQO59" s="18"/>
      <c r="JQP59" s="18"/>
      <c r="JQQ59" s="18"/>
      <c r="JQR59" s="18"/>
      <c r="JQS59" s="18"/>
      <c r="JQT59" s="18"/>
      <c r="JQU59" s="18"/>
      <c r="JQV59" s="18"/>
      <c r="JQW59" s="18"/>
      <c r="JQX59" s="18"/>
      <c r="JQY59" s="18"/>
      <c r="JQZ59" s="18"/>
      <c r="JRA59" s="18"/>
      <c r="JRB59" s="18"/>
      <c r="JRC59" s="18"/>
      <c r="JRD59" s="18"/>
      <c r="JRE59" s="18"/>
      <c r="JRF59" s="18"/>
      <c r="JRG59" s="18"/>
      <c r="JRH59" s="18"/>
      <c r="JRI59" s="18"/>
      <c r="JRJ59" s="18"/>
      <c r="JRK59" s="18"/>
      <c r="JRL59" s="18"/>
      <c r="JRM59" s="18"/>
      <c r="JRN59" s="18"/>
      <c r="JRO59" s="18"/>
      <c r="JRP59" s="18"/>
      <c r="JRQ59" s="18"/>
      <c r="JRR59" s="18"/>
      <c r="JRS59" s="18"/>
      <c r="JRT59" s="18"/>
      <c r="JRU59" s="18"/>
      <c r="JRV59" s="18"/>
      <c r="JRW59" s="18"/>
      <c r="JRX59" s="18"/>
      <c r="JRY59" s="18"/>
      <c r="JRZ59" s="18"/>
      <c r="JSA59" s="18"/>
      <c r="JSB59" s="18"/>
      <c r="JSC59" s="18"/>
      <c r="JSD59" s="18"/>
      <c r="JSE59" s="18"/>
      <c r="JSF59" s="18"/>
      <c r="JSG59" s="18"/>
      <c r="JSH59" s="18"/>
      <c r="JSI59" s="18"/>
      <c r="JSJ59" s="18"/>
      <c r="JSK59" s="18"/>
      <c r="JSL59" s="18"/>
      <c r="JSM59" s="18"/>
      <c r="JSN59" s="18"/>
      <c r="JSO59" s="18"/>
      <c r="JSP59" s="18"/>
      <c r="JSQ59" s="18"/>
      <c r="JSR59" s="18"/>
      <c r="JSS59" s="18"/>
      <c r="JST59" s="18"/>
      <c r="JSU59" s="18"/>
      <c r="JSV59" s="18"/>
      <c r="JSW59" s="18"/>
      <c r="JSX59" s="18"/>
      <c r="JSY59" s="18"/>
      <c r="JSZ59" s="18"/>
      <c r="JTA59" s="18"/>
      <c r="JTB59" s="18"/>
      <c r="JTC59" s="18"/>
      <c r="JTD59" s="18"/>
      <c r="JTE59" s="18"/>
      <c r="JTF59" s="18"/>
      <c r="JTG59" s="18"/>
      <c r="JTH59" s="18"/>
      <c r="JTI59" s="18"/>
      <c r="JTJ59" s="18"/>
      <c r="JTK59" s="18"/>
      <c r="JTL59" s="18"/>
      <c r="JTM59" s="18"/>
      <c r="JTN59" s="18"/>
      <c r="JTO59" s="18"/>
      <c r="JTP59" s="18"/>
      <c r="JTQ59" s="18"/>
      <c r="JTR59" s="18"/>
      <c r="JTS59" s="18"/>
      <c r="JTT59" s="18"/>
      <c r="JTU59" s="18"/>
      <c r="JTV59" s="18"/>
      <c r="JTW59" s="18"/>
      <c r="JTX59" s="18"/>
      <c r="JTY59" s="18"/>
      <c r="JTZ59" s="18"/>
      <c r="JUA59" s="18"/>
      <c r="JUB59" s="18"/>
      <c r="JUC59" s="18"/>
      <c r="JUD59" s="18"/>
      <c r="JUE59" s="18"/>
      <c r="JUF59" s="18"/>
      <c r="JUG59" s="18"/>
      <c r="JUH59" s="18"/>
      <c r="JUI59" s="18"/>
      <c r="JUJ59" s="18"/>
      <c r="JUK59" s="18"/>
      <c r="JUL59" s="18"/>
      <c r="JUM59" s="18"/>
      <c r="JUN59" s="18"/>
      <c r="JUO59" s="18"/>
      <c r="JUP59" s="18"/>
      <c r="JUQ59" s="18"/>
      <c r="JUR59" s="18"/>
      <c r="JUS59" s="18"/>
      <c r="JUT59" s="18"/>
      <c r="JUU59" s="18"/>
      <c r="JUV59" s="18"/>
      <c r="JUW59" s="18"/>
      <c r="JUX59" s="18"/>
      <c r="JUY59" s="18"/>
      <c r="JUZ59" s="18"/>
      <c r="JVA59" s="18"/>
      <c r="JVB59" s="18"/>
      <c r="JVC59" s="18"/>
      <c r="JVD59" s="18"/>
      <c r="JVE59" s="18"/>
      <c r="JVF59" s="18"/>
      <c r="JVG59" s="18"/>
      <c r="JVH59" s="18"/>
      <c r="JVI59" s="18"/>
      <c r="JVJ59" s="18"/>
      <c r="JVK59" s="18"/>
      <c r="JVL59" s="18"/>
      <c r="JVM59" s="18"/>
      <c r="JVN59" s="18"/>
      <c r="JVO59" s="18"/>
      <c r="JVP59" s="18"/>
      <c r="JVQ59" s="18"/>
      <c r="JVR59" s="18"/>
      <c r="JVS59" s="18"/>
      <c r="JVT59" s="18"/>
      <c r="JVU59" s="18"/>
      <c r="JVV59" s="18"/>
      <c r="JVW59" s="18"/>
      <c r="JVX59" s="18"/>
      <c r="JVY59" s="18"/>
      <c r="JVZ59" s="18"/>
      <c r="JWA59" s="18"/>
      <c r="JWB59" s="18"/>
      <c r="JWC59" s="18"/>
      <c r="JWD59" s="18"/>
      <c r="JWE59" s="18"/>
      <c r="JWF59" s="18"/>
      <c r="JWG59" s="18"/>
      <c r="JWH59" s="18"/>
      <c r="JWI59" s="18"/>
      <c r="JWJ59" s="18"/>
      <c r="JWK59" s="18"/>
      <c r="JWL59" s="18"/>
      <c r="JWM59" s="18"/>
      <c r="JWN59" s="18"/>
      <c r="JWO59" s="18"/>
      <c r="JWP59" s="18"/>
      <c r="JWQ59" s="18"/>
      <c r="JWR59" s="18"/>
      <c r="JWS59" s="18"/>
      <c r="JWT59" s="18"/>
      <c r="JWU59" s="18"/>
      <c r="JWV59" s="18"/>
      <c r="JWW59" s="18"/>
      <c r="JWX59" s="18"/>
      <c r="JWY59" s="18"/>
      <c r="JWZ59" s="18"/>
      <c r="JXA59" s="18"/>
      <c r="JXB59" s="18"/>
      <c r="JXC59" s="18"/>
      <c r="JXD59" s="18"/>
      <c r="JXE59" s="18"/>
      <c r="JXF59" s="18"/>
      <c r="JXG59" s="18"/>
      <c r="JXH59" s="18"/>
      <c r="JXI59" s="18"/>
      <c r="JXJ59" s="18"/>
      <c r="JXK59" s="18"/>
      <c r="JXL59" s="18"/>
      <c r="JXM59" s="18"/>
      <c r="JXN59" s="18"/>
      <c r="JXO59" s="18"/>
      <c r="JXP59" s="18"/>
      <c r="JXQ59" s="18"/>
      <c r="JXR59" s="18"/>
      <c r="JXS59" s="18"/>
      <c r="JXT59" s="18"/>
      <c r="JXU59" s="18"/>
      <c r="JXV59" s="18"/>
      <c r="JXW59" s="18"/>
      <c r="JXX59" s="18"/>
      <c r="JXY59" s="18"/>
      <c r="JXZ59" s="18"/>
      <c r="JYA59" s="18"/>
      <c r="JYB59" s="18"/>
      <c r="JYC59" s="18"/>
      <c r="JYD59" s="18"/>
      <c r="JYE59" s="18"/>
      <c r="JYF59" s="18"/>
      <c r="JYG59" s="18"/>
      <c r="JYH59" s="18"/>
      <c r="JYI59" s="18"/>
      <c r="JYJ59" s="18"/>
      <c r="JYK59" s="18"/>
      <c r="JYL59" s="18"/>
      <c r="JYM59" s="18"/>
      <c r="JYN59" s="18"/>
      <c r="JYO59" s="18"/>
      <c r="JYP59" s="18"/>
      <c r="JYQ59" s="18"/>
      <c r="JYR59" s="18"/>
      <c r="JYS59" s="18"/>
      <c r="JYT59" s="18"/>
      <c r="JYU59" s="18"/>
      <c r="JYV59" s="18"/>
      <c r="JYW59" s="18"/>
      <c r="JYX59" s="18"/>
      <c r="JYY59" s="18"/>
      <c r="JYZ59" s="18"/>
      <c r="JZA59" s="18"/>
      <c r="JZB59" s="18"/>
      <c r="JZC59" s="18"/>
      <c r="JZD59" s="18"/>
      <c r="JZE59" s="18"/>
      <c r="JZF59" s="18"/>
      <c r="JZG59" s="18"/>
      <c r="JZH59" s="18"/>
      <c r="JZI59" s="18"/>
      <c r="JZJ59" s="18"/>
      <c r="JZK59" s="18"/>
      <c r="JZL59" s="18"/>
      <c r="JZM59" s="18"/>
      <c r="JZN59" s="18"/>
      <c r="JZO59" s="18"/>
      <c r="JZP59" s="18"/>
      <c r="JZQ59" s="18"/>
      <c r="JZR59" s="18"/>
      <c r="JZS59" s="18"/>
      <c r="JZT59" s="18"/>
      <c r="JZU59" s="18"/>
      <c r="JZV59" s="18"/>
      <c r="JZW59" s="18"/>
      <c r="JZX59" s="18"/>
      <c r="JZY59" s="18"/>
      <c r="JZZ59" s="18"/>
      <c r="KAA59" s="18"/>
      <c r="KAB59" s="18"/>
      <c r="KAC59" s="18"/>
      <c r="KAD59" s="18"/>
      <c r="KAE59" s="18"/>
      <c r="KAF59" s="18"/>
      <c r="KAG59" s="18"/>
      <c r="KAH59" s="18"/>
      <c r="KAI59" s="18"/>
      <c r="KAJ59" s="18"/>
      <c r="KAK59" s="18"/>
      <c r="KAL59" s="18"/>
      <c r="KAM59" s="18"/>
      <c r="KAN59" s="18"/>
      <c r="KAO59" s="18"/>
      <c r="KAP59" s="18"/>
      <c r="KAQ59" s="18"/>
      <c r="KAR59" s="18"/>
      <c r="KAS59" s="18"/>
      <c r="KAT59" s="18"/>
      <c r="KAU59" s="18"/>
      <c r="KAV59" s="18"/>
      <c r="KAW59" s="18"/>
      <c r="KAX59" s="18"/>
      <c r="KAY59" s="18"/>
      <c r="KAZ59" s="18"/>
      <c r="KBA59" s="18"/>
      <c r="KBB59" s="18"/>
      <c r="KBC59" s="18"/>
      <c r="KBD59" s="18"/>
      <c r="KBE59" s="18"/>
      <c r="KBF59" s="18"/>
      <c r="KBG59" s="18"/>
      <c r="KBH59" s="18"/>
      <c r="KBI59" s="18"/>
      <c r="KBJ59" s="18"/>
      <c r="KBK59" s="18"/>
      <c r="KBL59" s="18"/>
      <c r="KBM59" s="18"/>
      <c r="KBN59" s="18"/>
      <c r="KBO59" s="18"/>
      <c r="KBP59" s="18"/>
      <c r="KBQ59" s="18"/>
      <c r="KBR59" s="18"/>
      <c r="KBS59" s="18"/>
      <c r="KBT59" s="18"/>
      <c r="KBU59" s="18"/>
      <c r="KBV59" s="18"/>
      <c r="KBW59" s="18"/>
      <c r="KBX59" s="18"/>
      <c r="KBY59" s="18"/>
      <c r="KBZ59" s="18"/>
      <c r="KCA59" s="18"/>
      <c r="KCB59" s="18"/>
      <c r="KCC59" s="18"/>
      <c r="KCD59" s="18"/>
      <c r="KCE59" s="18"/>
      <c r="KCF59" s="18"/>
      <c r="KCG59" s="18"/>
      <c r="KCH59" s="18"/>
      <c r="KCI59" s="18"/>
      <c r="KCJ59" s="18"/>
      <c r="KCK59" s="18"/>
      <c r="KCL59" s="18"/>
      <c r="KCM59" s="18"/>
      <c r="KCN59" s="18"/>
      <c r="KCO59" s="18"/>
      <c r="KCP59" s="18"/>
      <c r="KCQ59" s="18"/>
      <c r="KCR59" s="18"/>
      <c r="KCS59" s="18"/>
      <c r="KCT59" s="18"/>
      <c r="KCU59" s="18"/>
      <c r="KCV59" s="18"/>
      <c r="KCW59" s="18"/>
      <c r="KCX59" s="18"/>
      <c r="KCY59" s="18"/>
      <c r="KCZ59" s="18"/>
      <c r="KDA59" s="18"/>
      <c r="KDB59" s="18"/>
      <c r="KDC59" s="18"/>
      <c r="KDD59" s="18"/>
      <c r="KDE59" s="18"/>
      <c r="KDF59" s="18"/>
      <c r="KDG59" s="18"/>
      <c r="KDH59" s="18"/>
      <c r="KDI59" s="18"/>
      <c r="KDJ59" s="18"/>
      <c r="KDK59" s="18"/>
      <c r="KDL59" s="18"/>
      <c r="KDM59" s="18"/>
      <c r="KDN59" s="18"/>
      <c r="KDO59" s="18"/>
      <c r="KDP59" s="18"/>
      <c r="KDQ59" s="18"/>
      <c r="KDR59" s="18"/>
      <c r="KDS59" s="18"/>
      <c r="KDT59" s="18"/>
      <c r="KDU59" s="18"/>
      <c r="KDV59" s="18"/>
      <c r="KDW59" s="18"/>
      <c r="KDX59" s="18"/>
      <c r="KDY59" s="18"/>
      <c r="KDZ59" s="18"/>
      <c r="KEA59" s="18"/>
      <c r="KEB59" s="18"/>
      <c r="KEC59" s="18"/>
      <c r="KED59" s="18"/>
      <c r="KEE59" s="18"/>
      <c r="KEF59" s="18"/>
      <c r="KEG59" s="18"/>
      <c r="KEH59" s="18"/>
      <c r="KEI59" s="18"/>
      <c r="KEJ59" s="18"/>
      <c r="KEK59" s="18"/>
      <c r="KEL59" s="18"/>
      <c r="KEM59" s="18"/>
      <c r="KEN59" s="18"/>
      <c r="KEO59" s="18"/>
      <c r="KEP59" s="18"/>
      <c r="KEQ59" s="18"/>
      <c r="KER59" s="18"/>
      <c r="KES59" s="18"/>
      <c r="KET59" s="18"/>
      <c r="KEU59" s="18"/>
      <c r="KEV59" s="18"/>
      <c r="KEW59" s="18"/>
      <c r="KEX59" s="18"/>
      <c r="KEY59" s="18"/>
      <c r="KEZ59" s="18"/>
      <c r="KFA59" s="18"/>
      <c r="KFB59" s="18"/>
      <c r="KFC59" s="18"/>
      <c r="KFD59" s="18"/>
      <c r="KFE59" s="18"/>
      <c r="KFF59" s="18"/>
      <c r="KFG59" s="18"/>
      <c r="KFH59" s="18"/>
      <c r="KFI59" s="18"/>
      <c r="KFJ59" s="18"/>
      <c r="KFK59" s="18"/>
      <c r="KFL59" s="18"/>
      <c r="KFM59" s="18"/>
      <c r="KFN59" s="18"/>
      <c r="KFO59" s="18"/>
      <c r="KFP59" s="18"/>
      <c r="KFQ59" s="18"/>
      <c r="KFR59" s="18"/>
      <c r="KFS59" s="18"/>
      <c r="KFT59" s="18"/>
      <c r="KFU59" s="18"/>
      <c r="KFV59" s="18"/>
      <c r="KFW59" s="18"/>
      <c r="KFX59" s="18"/>
      <c r="KFY59" s="18"/>
      <c r="KFZ59" s="18"/>
      <c r="KGA59" s="18"/>
      <c r="KGB59" s="18"/>
      <c r="KGC59" s="18"/>
      <c r="KGD59" s="18"/>
      <c r="KGE59" s="18"/>
      <c r="KGF59" s="18"/>
      <c r="KGG59" s="18"/>
      <c r="KGH59" s="18"/>
      <c r="KGI59" s="18"/>
      <c r="KGJ59" s="18"/>
      <c r="KGK59" s="18"/>
      <c r="KGL59" s="18"/>
      <c r="KGM59" s="18"/>
      <c r="KGN59" s="18"/>
      <c r="KGO59" s="18"/>
      <c r="KGP59" s="18"/>
      <c r="KGQ59" s="18"/>
      <c r="KGR59" s="18"/>
      <c r="KGS59" s="18"/>
      <c r="KGT59" s="18"/>
      <c r="KGU59" s="18"/>
      <c r="KGV59" s="18"/>
      <c r="KGW59" s="18"/>
      <c r="KGX59" s="18"/>
      <c r="KGY59" s="18"/>
      <c r="KGZ59" s="18"/>
      <c r="KHA59" s="18"/>
      <c r="KHB59" s="18"/>
      <c r="KHC59" s="18"/>
      <c r="KHD59" s="18"/>
      <c r="KHE59" s="18"/>
      <c r="KHF59" s="18"/>
      <c r="KHG59" s="18"/>
      <c r="KHH59" s="18"/>
      <c r="KHI59" s="18"/>
      <c r="KHJ59" s="18"/>
      <c r="KHK59" s="18"/>
      <c r="KHL59" s="18"/>
      <c r="KHM59" s="18"/>
      <c r="KHN59" s="18"/>
      <c r="KHO59" s="18"/>
      <c r="KHP59" s="18"/>
      <c r="KHQ59" s="18"/>
      <c r="KHR59" s="18"/>
      <c r="KHS59" s="18"/>
      <c r="KHT59" s="18"/>
      <c r="KHU59" s="18"/>
      <c r="KHV59" s="18"/>
      <c r="KHW59" s="18"/>
      <c r="KHX59" s="18"/>
      <c r="KHY59" s="18"/>
      <c r="KHZ59" s="18"/>
      <c r="KIA59" s="18"/>
      <c r="KIB59" s="18"/>
      <c r="KIC59" s="18"/>
      <c r="KID59" s="18"/>
      <c r="KIE59" s="18"/>
      <c r="KIF59" s="18"/>
      <c r="KIG59" s="18"/>
      <c r="KIH59" s="18"/>
      <c r="KII59" s="18"/>
      <c r="KIJ59" s="18"/>
      <c r="KIK59" s="18"/>
      <c r="KIL59" s="18"/>
      <c r="KIM59" s="18"/>
      <c r="KIN59" s="18"/>
      <c r="KIO59" s="18"/>
      <c r="KIP59" s="18"/>
      <c r="KIQ59" s="18"/>
      <c r="KIR59" s="18"/>
      <c r="KIS59" s="18"/>
      <c r="KIT59" s="18"/>
      <c r="KIU59" s="18"/>
      <c r="KIV59" s="18"/>
      <c r="KIW59" s="18"/>
      <c r="KIX59" s="18"/>
      <c r="KIY59" s="18"/>
      <c r="KIZ59" s="18"/>
      <c r="KJA59" s="18"/>
      <c r="KJB59" s="18"/>
      <c r="KJC59" s="18"/>
      <c r="KJD59" s="18"/>
      <c r="KJE59" s="18"/>
      <c r="KJF59" s="18"/>
      <c r="KJG59" s="18"/>
      <c r="KJH59" s="18"/>
      <c r="KJI59" s="18"/>
      <c r="KJJ59" s="18"/>
      <c r="KJK59" s="18"/>
      <c r="KJL59" s="18"/>
      <c r="KJM59" s="18"/>
      <c r="KJN59" s="18"/>
      <c r="KJO59" s="18"/>
      <c r="KJP59" s="18"/>
      <c r="KJQ59" s="18"/>
      <c r="KJR59" s="18"/>
      <c r="KJS59" s="18"/>
      <c r="KJT59" s="18"/>
      <c r="KJU59" s="18"/>
      <c r="KJV59" s="18"/>
      <c r="KJW59" s="18"/>
      <c r="KJX59" s="18"/>
      <c r="KJY59" s="18"/>
      <c r="KJZ59" s="18"/>
      <c r="KKA59" s="18"/>
      <c r="KKB59" s="18"/>
      <c r="KKC59" s="18"/>
      <c r="KKD59" s="18"/>
      <c r="KKE59" s="18"/>
      <c r="KKF59" s="18"/>
      <c r="KKG59" s="18"/>
      <c r="KKH59" s="18"/>
      <c r="KKI59" s="18"/>
      <c r="KKJ59" s="18"/>
      <c r="KKK59" s="18"/>
      <c r="KKL59" s="18"/>
      <c r="KKM59" s="18"/>
      <c r="KKN59" s="18"/>
      <c r="KKO59" s="18"/>
      <c r="KKP59" s="18"/>
      <c r="KKQ59" s="18"/>
      <c r="KKR59" s="18"/>
      <c r="KKS59" s="18"/>
      <c r="KKT59" s="18"/>
      <c r="KKU59" s="18"/>
      <c r="KKV59" s="18"/>
      <c r="KKW59" s="18"/>
      <c r="KKX59" s="18"/>
      <c r="KKY59" s="18"/>
      <c r="KKZ59" s="18"/>
      <c r="KLA59" s="18"/>
      <c r="KLB59" s="18"/>
      <c r="KLC59" s="18"/>
      <c r="KLD59" s="18"/>
      <c r="KLE59" s="18"/>
      <c r="KLF59" s="18"/>
      <c r="KLG59" s="18"/>
      <c r="KLH59" s="18"/>
      <c r="KLI59" s="18"/>
      <c r="KLJ59" s="18"/>
      <c r="KLK59" s="18"/>
      <c r="KLL59" s="18"/>
      <c r="KLM59" s="18"/>
      <c r="KLN59" s="18"/>
      <c r="KLO59" s="18"/>
      <c r="KLP59" s="18"/>
      <c r="KLQ59" s="18"/>
      <c r="KLR59" s="18"/>
      <c r="KLS59" s="18"/>
      <c r="KLT59" s="18"/>
      <c r="KLU59" s="18"/>
      <c r="KLV59" s="18"/>
      <c r="KLW59" s="18"/>
      <c r="KLX59" s="18"/>
      <c r="KLY59" s="18"/>
      <c r="KLZ59" s="18"/>
      <c r="KMA59" s="18"/>
      <c r="KMB59" s="18"/>
      <c r="KMC59" s="18"/>
      <c r="KMD59" s="18"/>
      <c r="KME59" s="18"/>
      <c r="KMF59" s="18"/>
      <c r="KMG59" s="18"/>
      <c r="KMH59" s="18"/>
      <c r="KMI59" s="18"/>
      <c r="KMJ59" s="18"/>
      <c r="KMK59" s="18"/>
      <c r="KML59" s="18"/>
      <c r="KMM59" s="18"/>
      <c r="KMN59" s="18"/>
      <c r="KMO59" s="18"/>
      <c r="KMP59" s="18"/>
      <c r="KMQ59" s="18"/>
      <c r="KMR59" s="18"/>
      <c r="KMS59" s="18"/>
      <c r="KMT59" s="18"/>
      <c r="KMU59" s="18"/>
      <c r="KMV59" s="18"/>
      <c r="KMW59" s="18"/>
      <c r="KMX59" s="18"/>
      <c r="KMY59" s="18"/>
      <c r="KMZ59" s="18"/>
      <c r="KNA59" s="18"/>
      <c r="KNB59" s="18"/>
      <c r="KNC59" s="18"/>
      <c r="KND59" s="18"/>
      <c r="KNE59" s="18"/>
      <c r="KNF59" s="18"/>
      <c r="KNG59" s="18"/>
      <c r="KNH59" s="18"/>
      <c r="KNI59" s="18"/>
      <c r="KNJ59" s="18"/>
      <c r="KNK59" s="18"/>
      <c r="KNL59" s="18"/>
      <c r="KNM59" s="18"/>
      <c r="KNN59" s="18"/>
      <c r="KNO59" s="18"/>
      <c r="KNP59" s="18"/>
      <c r="KNQ59" s="18"/>
      <c r="KNR59" s="18"/>
      <c r="KNS59" s="18"/>
      <c r="KNT59" s="18"/>
      <c r="KNU59" s="18"/>
      <c r="KNV59" s="18"/>
      <c r="KNW59" s="18"/>
      <c r="KNX59" s="18"/>
      <c r="KNY59" s="18"/>
      <c r="KNZ59" s="18"/>
      <c r="KOA59" s="18"/>
      <c r="KOB59" s="18"/>
      <c r="KOC59" s="18"/>
      <c r="KOD59" s="18"/>
      <c r="KOE59" s="18"/>
      <c r="KOF59" s="18"/>
      <c r="KOG59" s="18"/>
      <c r="KOH59" s="18"/>
      <c r="KOI59" s="18"/>
      <c r="KOJ59" s="18"/>
      <c r="KOK59" s="18"/>
      <c r="KOL59" s="18"/>
      <c r="KOM59" s="18"/>
      <c r="KON59" s="18"/>
      <c r="KOO59" s="18"/>
      <c r="KOP59" s="18"/>
      <c r="KOQ59" s="18"/>
      <c r="KOR59" s="18"/>
      <c r="KOS59" s="18"/>
      <c r="KOT59" s="18"/>
      <c r="KOU59" s="18"/>
      <c r="KOV59" s="18"/>
      <c r="KOW59" s="18"/>
      <c r="KOX59" s="18"/>
      <c r="KOY59" s="18"/>
      <c r="KOZ59" s="18"/>
      <c r="KPA59" s="18"/>
      <c r="KPB59" s="18"/>
      <c r="KPC59" s="18"/>
      <c r="KPD59" s="18"/>
      <c r="KPE59" s="18"/>
      <c r="KPF59" s="18"/>
      <c r="KPG59" s="18"/>
      <c r="KPH59" s="18"/>
      <c r="KPI59" s="18"/>
      <c r="KPJ59" s="18"/>
      <c r="KPK59" s="18"/>
      <c r="KPL59" s="18"/>
      <c r="KPM59" s="18"/>
      <c r="KPN59" s="18"/>
      <c r="KPO59" s="18"/>
      <c r="KPP59" s="18"/>
      <c r="KPQ59" s="18"/>
      <c r="KPR59" s="18"/>
      <c r="KPS59" s="18"/>
      <c r="KPT59" s="18"/>
      <c r="KPU59" s="18"/>
      <c r="KPV59" s="18"/>
      <c r="KPW59" s="18"/>
      <c r="KPX59" s="18"/>
      <c r="KPY59" s="18"/>
      <c r="KPZ59" s="18"/>
      <c r="KQA59" s="18"/>
      <c r="KQB59" s="18"/>
      <c r="KQC59" s="18"/>
      <c r="KQD59" s="18"/>
      <c r="KQE59" s="18"/>
      <c r="KQF59" s="18"/>
      <c r="KQG59" s="18"/>
      <c r="KQH59" s="18"/>
      <c r="KQI59" s="18"/>
      <c r="KQJ59" s="18"/>
      <c r="KQK59" s="18"/>
      <c r="KQL59" s="18"/>
      <c r="KQM59" s="18"/>
      <c r="KQN59" s="18"/>
      <c r="KQO59" s="18"/>
      <c r="KQP59" s="18"/>
      <c r="KQQ59" s="18"/>
      <c r="KQR59" s="18"/>
      <c r="KQS59" s="18"/>
      <c r="KQT59" s="18"/>
      <c r="KQU59" s="18"/>
      <c r="KQV59" s="18"/>
      <c r="KQW59" s="18"/>
      <c r="KQX59" s="18"/>
      <c r="KQY59" s="18"/>
      <c r="KQZ59" s="18"/>
      <c r="KRA59" s="18"/>
      <c r="KRB59" s="18"/>
      <c r="KRC59" s="18"/>
      <c r="KRD59" s="18"/>
      <c r="KRE59" s="18"/>
      <c r="KRF59" s="18"/>
      <c r="KRG59" s="18"/>
      <c r="KRH59" s="18"/>
      <c r="KRI59" s="18"/>
      <c r="KRJ59" s="18"/>
      <c r="KRK59" s="18"/>
      <c r="KRL59" s="18"/>
      <c r="KRM59" s="18"/>
      <c r="KRN59" s="18"/>
      <c r="KRO59" s="18"/>
      <c r="KRP59" s="18"/>
      <c r="KRQ59" s="18"/>
      <c r="KRR59" s="18"/>
      <c r="KRS59" s="18"/>
      <c r="KRT59" s="18"/>
      <c r="KRU59" s="18"/>
      <c r="KRV59" s="18"/>
      <c r="KRW59" s="18"/>
      <c r="KRX59" s="18"/>
      <c r="KRY59" s="18"/>
      <c r="KRZ59" s="18"/>
      <c r="KSA59" s="18"/>
      <c r="KSB59" s="18"/>
      <c r="KSC59" s="18"/>
      <c r="KSD59" s="18"/>
      <c r="KSE59" s="18"/>
      <c r="KSF59" s="18"/>
      <c r="KSG59" s="18"/>
      <c r="KSH59" s="18"/>
      <c r="KSI59" s="18"/>
      <c r="KSJ59" s="18"/>
      <c r="KSK59" s="18"/>
      <c r="KSL59" s="18"/>
      <c r="KSM59" s="18"/>
      <c r="KSN59" s="18"/>
      <c r="KSO59" s="18"/>
      <c r="KSP59" s="18"/>
      <c r="KSQ59" s="18"/>
      <c r="KSR59" s="18"/>
      <c r="KSS59" s="18"/>
      <c r="KST59" s="18"/>
      <c r="KSU59" s="18"/>
      <c r="KSV59" s="18"/>
      <c r="KSW59" s="18"/>
      <c r="KSX59" s="18"/>
      <c r="KSY59" s="18"/>
      <c r="KSZ59" s="18"/>
      <c r="KTA59" s="18"/>
      <c r="KTB59" s="18"/>
      <c r="KTC59" s="18"/>
      <c r="KTD59" s="18"/>
      <c r="KTE59" s="18"/>
      <c r="KTF59" s="18"/>
      <c r="KTG59" s="18"/>
      <c r="KTH59" s="18"/>
      <c r="KTI59" s="18"/>
      <c r="KTJ59" s="18"/>
      <c r="KTK59" s="18"/>
      <c r="KTL59" s="18"/>
      <c r="KTM59" s="18"/>
      <c r="KTN59" s="18"/>
      <c r="KTO59" s="18"/>
      <c r="KTP59" s="18"/>
      <c r="KTQ59" s="18"/>
      <c r="KTR59" s="18"/>
      <c r="KTS59" s="18"/>
      <c r="KTT59" s="18"/>
      <c r="KTU59" s="18"/>
      <c r="KTV59" s="18"/>
      <c r="KTW59" s="18"/>
      <c r="KTX59" s="18"/>
      <c r="KTY59" s="18"/>
      <c r="KTZ59" s="18"/>
      <c r="KUA59" s="18"/>
      <c r="KUB59" s="18"/>
      <c r="KUC59" s="18"/>
      <c r="KUD59" s="18"/>
      <c r="KUE59" s="18"/>
      <c r="KUF59" s="18"/>
      <c r="KUG59" s="18"/>
      <c r="KUH59" s="18"/>
      <c r="KUI59" s="18"/>
      <c r="KUJ59" s="18"/>
      <c r="KUK59" s="18"/>
      <c r="KUL59" s="18"/>
      <c r="KUM59" s="18"/>
      <c r="KUN59" s="18"/>
      <c r="KUO59" s="18"/>
      <c r="KUP59" s="18"/>
      <c r="KUQ59" s="18"/>
      <c r="KUR59" s="18"/>
      <c r="KUS59" s="18"/>
      <c r="KUT59" s="18"/>
      <c r="KUU59" s="18"/>
      <c r="KUV59" s="18"/>
      <c r="KUW59" s="18"/>
      <c r="KUX59" s="18"/>
      <c r="KUY59" s="18"/>
      <c r="KUZ59" s="18"/>
      <c r="KVA59" s="18"/>
      <c r="KVB59" s="18"/>
      <c r="KVC59" s="18"/>
      <c r="KVD59" s="18"/>
      <c r="KVE59" s="18"/>
      <c r="KVF59" s="18"/>
      <c r="KVG59" s="18"/>
      <c r="KVH59" s="18"/>
      <c r="KVI59" s="18"/>
      <c r="KVJ59" s="18"/>
      <c r="KVK59" s="18"/>
      <c r="KVL59" s="18"/>
      <c r="KVM59" s="18"/>
      <c r="KVN59" s="18"/>
      <c r="KVO59" s="18"/>
      <c r="KVP59" s="18"/>
      <c r="KVQ59" s="18"/>
      <c r="KVR59" s="18"/>
      <c r="KVS59" s="18"/>
      <c r="KVT59" s="18"/>
      <c r="KVU59" s="18"/>
      <c r="KVV59" s="18"/>
      <c r="KVW59" s="18"/>
      <c r="KVX59" s="18"/>
      <c r="KVY59" s="18"/>
      <c r="KVZ59" s="18"/>
      <c r="KWA59" s="18"/>
      <c r="KWB59" s="18"/>
      <c r="KWC59" s="18"/>
      <c r="KWD59" s="18"/>
      <c r="KWE59" s="18"/>
      <c r="KWF59" s="18"/>
      <c r="KWG59" s="18"/>
      <c r="KWH59" s="18"/>
      <c r="KWI59" s="18"/>
      <c r="KWJ59" s="18"/>
      <c r="KWK59" s="18"/>
      <c r="KWL59" s="18"/>
      <c r="KWM59" s="18"/>
      <c r="KWN59" s="18"/>
      <c r="KWO59" s="18"/>
      <c r="KWP59" s="18"/>
      <c r="KWQ59" s="18"/>
      <c r="KWR59" s="18"/>
      <c r="KWS59" s="18"/>
      <c r="KWT59" s="18"/>
      <c r="KWU59" s="18"/>
      <c r="KWV59" s="18"/>
      <c r="KWW59" s="18"/>
      <c r="KWX59" s="18"/>
      <c r="KWY59" s="18"/>
      <c r="KWZ59" s="18"/>
      <c r="KXA59" s="18"/>
      <c r="KXB59" s="18"/>
      <c r="KXC59" s="18"/>
      <c r="KXD59" s="18"/>
      <c r="KXE59" s="18"/>
      <c r="KXF59" s="18"/>
      <c r="KXG59" s="18"/>
      <c r="KXH59" s="18"/>
      <c r="KXI59" s="18"/>
      <c r="KXJ59" s="18"/>
      <c r="KXK59" s="18"/>
      <c r="KXL59" s="18"/>
      <c r="KXM59" s="18"/>
      <c r="KXN59" s="18"/>
      <c r="KXO59" s="18"/>
      <c r="KXP59" s="18"/>
      <c r="KXQ59" s="18"/>
      <c r="KXR59" s="18"/>
      <c r="KXS59" s="18"/>
      <c r="KXT59" s="18"/>
      <c r="KXU59" s="18"/>
      <c r="KXV59" s="18"/>
      <c r="KXW59" s="18"/>
      <c r="KXX59" s="18"/>
      <c r="KXY59" s="18"/>
      <c r="KXZ59" s="18"/>
      <c r="KYA59" s="18"/>
      <c r="KYB59" s="18"/>
      <c r="KYC59" s="18"/>
      <c r="KYD59" s="18"/>
      <c r="KYE59" s="18"/>
      <c r="KYF59" s="18"/>
      <c r="KYG59" s="18"/>
      <c r="KYH59" s="18"/>
      <c r="KYI59" s="18"/>
      <c r="KYJ59" s="18"/>
      <c r="KYK59" s="18"/>
      <c r="KYL59" s="18"/>
      <c r="KYM59" s="18"/>
      <c r="KYN59" s="18"/>
      <c r="KYO59" s="18"/>
      <c r="KYP59" s="18"/>
      <c r="KYQ59" s="18"/>
      <c r="KYR59" s="18"/>
      <c r="KYS59" s="18"/>
      <c r="KYT59" s="18"/>
      <c r="KYU59" s="18"/>
      <c r="KYV59" s="18"/>
      <c r="KYW59" s="18"/>
      <c r="KYX59" s="18"/>
      <c r="KYY59" s="18"/>
      <c r="KYZ59" s="18"/>
      <c r="KZA59" s="18"/>
      <c r="KZB59" s="18"/>
      <c r="KZC59" s="18"/>
      <c r="KZD59" s="18"/>
      <c r="KZE59" s="18"/>
      <c r="KZF59" s="18"/>
      <c r="KZG59" s="18"/>
      <c r="KZH59" s="18"/>
      <c r="KZI59" s="18"/>
      <c r="KZJ59" s="18"/>
      <c r="KZK59" s="18"/>
      <c r="KZL59" s="18"/>
      <c r="KZM59" s="18"/>
      <c r="KZN59" s="18"/>
      <c r="KZO59" s="18"/>
      <c r="KZP59" s="18"/>
      <c r="KZQ59" s="18"/>
      <c r="KZR59" s="18"/>
      <c r="KZS59" s="18"/>
      <c r="KZT59" s="18"/>
      <c r="KZU59" s="18"/>
      <c r="KZV59" s="18"/>
      <c r="KZW59" s="18"/>
      <c r="KZX59" s="18"/>
      <c r="KZY59" s="18"/>
      <c r="KZZ59" s="18"/>
      <c r="LAA59" s="18"/>
      <c r="LAB59" s="18"/>
      <c r="LAC59" s="18"/>
      <c r="LAD59" s="18"/>
      <c r="LAE59" s="18"/>
      <c r="LAF59" s="18"/>
      <c r="LAG59" s="18"/>
      <c r="LAH59" s="18"/>
      <c r="LAI59" s="18"/>
      <c r="LAJ59" s="18"/>
      <c r="LAK59" s="18"/>
      <c r="LAL59" s="18"/>
      <c r="LAM59" s="18"/>
      <c r="LAN59" s="18"/>
      <c r="LAO59" s="18"/>
      <c r="LAP59" s="18"/>
      <c r="LAQ59" s="18"/>
      <c r="LAR59" s="18"/>
      <c r="LAS59" s="18"/>
      <c r="LAT59" s="18"/>
      <c r="LAU59" s="18"/>
      <c r="LAV59" s="18"/>
      <c r="LAW59" s="18"/>
      <c r="LAX59" s="18"/>
      <c r="LAY59" s="18"/>
      <c r="LAZ59" s="18"/>
      <c r="LBA59" s="18"/>
      <c r="LBB59" s="18"/>
      <c r="LBC59" s="18"/>
      <c r="LBD59" s="18"/>
      <c r="LBE59" s="18"/>
      <c r="LBF59" s="18"/>
      <c r="LBG59" s="18"/>
      <c r="LBH59" s="18"/>
      <c r="LBI59" s="18"/>
      <c r="LBJ59" s="18"/>
      <c r="LBK59" s="18"/>
      <c r="LBL59" s="18"/>
      <c r="LBM59" s="18"/>
      <c r="LBN59" s="18"/>
      <c r="LBO59" s="18"/>
      <c r="LBP59" s="18"/>
      <c r="LBQ59" s="18"/>
      <c r="LBR59" s="18"/>
      <c r="LBS59" s="18"/>
      <c r="LBT59" s="18"/>
      <c r="LBU59" s="18"/>
      <c r="LBV59" s="18"/>
      <c r="LBW59" s="18"/>
      <c r="LBX59" s="18"/>
      <c r="LBY59" s="18"/>
      <c r="LBZ59" s="18"/>
      <c r="LCA59" s="18"/>
      <c r="LCB59" s="18"/>
      <c r="LCC59" s="18"/>
      <c r="LCD59" s="18"/>
      <c r="LCE59" s="18"/>
      <c r="LCF59" s="18"/>
      <c r="LCG59" s="18"/>
      <c r="LCH59" s="18"/>
      <c r="LCI59" s="18"/>
      <c r="LCJ59" s="18"/>
      <c r="LCK59" s="18"/>
      <c r="LCL59" s="18"/>
      <c r="LCM59" s="18"/>
      <c r="LCN59" s="18"/>
      <c r="LCO59" s="18"/>
      <c r="LCP59" s="18"/>
      <c r="LCQ59" s="18"/>
      <c r="LCR59" s="18"/>
      <c r="LCS59" s="18"/>
      <c r="LCT59" s="18"/>
      <c r="LCU59" s="18"/>
      <c r="LCV59" s="18"/>
      <c r="LCW59" s="18"/>
      <c r="LCX59" s="18"/>
      <c r="LCY59" s="18"/>
      <c r="LCZ59" s="18"/>
      <c r="LDA59" s="18"/>
      <c r="LDB59" s="18"/>
      <c r="LDC59" s="18"/>
      <c r="LDD59" s="18"/>
      <c r="LDE59" s="18"/>
      <c r="LDF59" s="18"/>
      <c r="LDG59" s="18"/>
      <c r="LDH59" s="18"/>
      <c r="LDI59" s="18"/>
      <c r="LDJ59" s="18"/>
      <c r="LDK59" s="18"/>
      <c r="LDL59" s="18"/>
      <c r="LDM59" s="18"/>
      <c r="LDN59" s="18"/>
      <c r="LDO59" s="18"/>
      <c r="LDP59" s="18"/>
      <c r="LDQ59" s="18"/>
      <c r="LDR59" s="18"/>
      <c r="LDS59" s="18"/>
      <c r="LDT59" s="18"/>
      <c r="LDU59" s="18"/>
      <c r="LDV59" s="18"/>
      <c r="LDW59" s="18"/>
      <c r="LDX59" s="18"/>
      <c r="LDY59" s="18"/>
      <c r="LDZ59" s="18"/>
      <c r="LEA59" s="18"/>
      <c r="LEB59" s="18"/>
      <c r="LEC59" s="18"/>
      <c r="LED59" s="18"/>
      <c r="LEE59" s="18"/>
      <c r="LEF59" s="18"/>
      <c r="LEG59" s="18"/>
      <c r="LEH59" s="18"/>
      <c r="LEI59" s="18"/>
      <c r="LEJ59" s="18"/>
      <c r="LEK59" s="18"/>
      <c r="LEL59" s="18"/>
      <c r="LEM59" s="18"/>
      <c r="LEN59" s="18"/>
      <c r="LEO59" s="18"/>
      <c r="LEP59" s="18"/>
      <c r="LEQ59" s="18"/>
      <c r="LER59" s="18"/>
      <c r="LES59" s="18"/>
      <c r="LET59" s="18"/>
      <c r="LEU59" s="18"/>
      <c r="LEV59" s="18"/>
      <c r="LEW59" s="18"/>
      <c r="LEX59" s="18"/>
      <c r="LEY59" s="18"/>
      <c r="LEZ59" s="18"/>
      <c r="LFA59" s="18"/>
      <c r="LFB59" s="18"/>
      <c r="LFC59" s="18"/>
      <c r="LFD59" s="18"/>
      <c r="LFE59" s="18"/>
      <c r="LFF59" s="18"/>
      <c r="LFG59" s="18"/>
      <c r="LFH59" s="18"/>
      <c r="LFI59" s="18"/>
      <c r="LFJ59" s="18"/>
      <c r="LFK59" s="18"/>
      <c r="LFL59" s="18"/>
      <c r="LFM59" s="18"/>
      <c r="LFN59" s="18"/>
      <c r="LFO59" s="18"/>
      <c r="LFP59" s="18"/>
      <c r="LFQ59" s="18"/>
      <c r="LFR59" s="18"/>
      <c r="LFS59" s="18"/>
      <c r="LFT59" s="18"/>
      <c r="LFU59" s="18"/>
      <c r="LFV59" s="18"/>
      <c r="LFW59" s="18"/>
      <c r="LFX59" s="18"/>
      <c r="LFY59" s="18"/>
      <c r="LFZ59" s="18"/>
      <c r="LGA59" s="18"/>
      <c r="LGB59" s="18"/>
      <c r="LGC59" s="18"/>
      <c r="LGD59" s="18"/>
      <c r="LGE59" s="18"/>
      <c r="LGF59" s="18"/>
      <c r="LGG59" s="18"/>
      <c r="LGH59" s="18"/>
      <c r="LGI59" s="18"/>
      <c r="LGJ59" s="18"/>
      <c r="LGK59" s="18"/>
      <c r="LGL59" s="18"/>
      <c r="LGM59" s="18"/>
      <c r="LGN59" s="18"/>
      <c r="LGO59" s="18"/>
      <c r="LGP59" s="18"/>
      <c r="LGQ59" s="18"/>
      <c r="LGR59" s="18"/>
      <c r="LGS59" s="18"/>
      <c r="LGT59" s="18"/>
      <c r="LGU59" s="18"/>
      <c r="LGV59" s="18"/>
      <c r="LGW59" s="18"/>
      <c r="LGX59" s="18"/>
      <c r="LGY59" s="18"/>
      <c r="LGZ59" s="18"/>
      <c r="LHA59" s="18"/>
      <c r="LHB59" s="18"/>
      <c r="LHC59" s="18"/>
      <c r="LHD59" s="18"/>
      <c r="LHE59" s="18"/>
      <c r="LHF59" s="18"/>
      <c r="LHG59" s="18"/>
      <c r="LHH59" s="18"/>
      <c r="LHI59" s="18"/>
      <c r="LHJ59" s="18"/>
      <c r="LHK59" s="18"/>
      <c r="LHL59" s="18"/>
      <c r="LHM59" s="18"/>
      <c r="LHN59" s="18"/>
      <c r="LHO59" s="18"/>
      <c r="LHP59" s="18"/>
      <c r="LHQ59" s="18"/>
      <c r="LHR59" s="18"/>
      <c r="LHS59" s="18"/>
      <c r="LHT59" s="18"/>
      <c r="LHU59" s="18"/>
      <c r="LHV59" s="18"/>
      <c r="LHW59" s="18"/>
      <c r="LHX59" s="18"/>
      <c r="LHY59" s="18"/>
      <c r="LHZ59" s="18"/>
      <c r="LIA59" s="18"/>
      <c r="LIB59" s="18"/>
      <c r="LIC59" s="18"/>
      <c r="LID59" s="18"/>
      <c r="LIE59" s="18"/>
      <c r="LIF59" s="18"/>
      <c r="LIG59" s="18"/>
      <c r="LIH59" s="18"/>
      <c r="LII59" s="18"/>
      <c r="LIJ59" s="18"/>
      <c r="LIK59" s="18"/>
      <c r="LIL59" s="18"/>
      <c r="LIM59" s="18"/>
      <c r="LIN59" s="18"/>
      <c r="LIO59" s="18"/>
      <c r="LIP59" s="18"/>
      <c r="LIQ59" s="18"/>
      <c r="LIR59" s="18"/>
      <c r="LIS59" s="18"/>
      <c r="LIT59" s="18"/>
      <c r="LIU59" s="18"/>
      <c r="LIV59" s="18"/>
      <c r="LIW59" s="18"/>
      <c r="LIX59" s="18"/>
      <c r="LIY59" s="18"/>
      <c r="LIZ59" s="18"/>
      <c r="LJA59" s="18"/>
      <c r="LJB59" s="18"/>
      <c r="LJC59" s="18"/>
      <c r="LJD59" s="18"/>
      <c r="LJE59" s="18"/>
      <c r="LJF59" s="18"/>
      <c r="LJG59" s="18"/>
      <c r="LJH59" s="18"/>
      <c r="LJI59" s="18"/>
      <c r="LJJ59" s="18"/>
      <c r="LJK59" s="18"/>
      <c r="LJL59" s="18"/>
      <c r="LJM59" s="18"/>
      <c r="LJN59" s="18"/>
      <c r="LJO59" s="18"/>
      <c r="LJP59" s="18"/>
      <c r="LJQ59" s="18"/>
      <c r="LJR59" s="18"/>
      <c r="LJS59" s="18"/>
      <c r="LJT59" s="18"/>
      <c r="LJU59" s="18"/>
      <c r="LJV59" s="18"/>
      <c r="LJW59" s="18"/>
      <c r="LJX59" s="18"/>
      <c r="LJY59" s="18"/>
      <c r="LJZ59" s="18"/>
      <c r="LKA59" s="18"/>
      <c r="LKB59" s="18"/>
      <c r="LKC59" s="18"/>
      <c r="LKD59" s="18"/>
      <c r="LKE59" s="18"/>
      <c r="LKF59" s="18"/>
      <c r="LKG59" s="18"/>
      <c r="LKH59" s="18"/>
      <c r="LKI59" s="18"/>
      <c r="LKJ59" s="18"/>
      <c r="LKK59" s="18"/>
      <c r="LKL59" s="18"/>
      <c r="LKM59" s="18"/>
      <c r="LKN59" s="18"/>
      <c r="LKO59" s="18"/>
      <c r="LKP59" s="18"/>
      <c r="LKQ59" s="18"/>
      <c r="LKR59" s="18"/>
      <c r="LKS59" s="18"/>
      <c r="LKT59" s="18"/>
      <c r="LKU59" s="18"/>
      <c r="LKV59" s="18"/>
      <c r="LKW59" s="18"/>
      <c r="LKX59" s="18"/>
      <c r="LKY59" s="18"/>
      <c r="LKZ59" s="18"/>
      <c r="LLA59" s="18"/>
      <c r="LLB59" s="18"/>
      <c r="LLC59" s="18"/>
      <c r="LLD59" s="18"/>
      <c r="LLE59" s="18"/>
      <c r="LLF59" s="18"/>
      <c r="LLG59" s="18"/>
      <c r="LLH59" s="18"/>
      <c r="LLI59" s="18"/>
      <c r="LLJ59" s="18"/>
      <c r="LLK59" s="18"/>
      <c r="LLL59" s="18"/>
      <c r="LLM59" s="18"/>
      <c r="LLN59" s="18"/>
      <c r="LLO59" s="18"/>
      <c r="LLP59" s="18"/>
      <c r="LLQ59" s="18"/>
      <c r="LLR59" s="18"/>
      <c r="LLS59" s="18"/>
      <c r="LLT59" s="18"/>
      <c r="LLU59" s="18"/>
      <c r="LLV59" s="18"/>
      <c r="LLW59" s="18"/>
      <c r="LLX59" s="18"/>
      <c r="LLY59" s="18"/>
      <c r="LLZ59" s="18"/>
      <c r="LMA59" s="18"/>
      <c r="LMB59" s="18"/>
      <c r="LMC59" s="18"/>
      <c r="LMD59" s="18"/>
      <c r="LME59" s="18"/>
      <c r="LMF59" s="18"/>
      <c r="LMG59" s="18"/>
      <c r="LMH59" s="18"/>
      <c r="LMI59" s="18"/>
      <c r="LMJ59" s="18"/>
      <c r="LMK59" s="18"/>
      <c r="LML59" s="18"/>
      <c r="LMM59" s="18"/>
      <c r="LMN59" s="18"/>
      <c r="LMO59" s="18"/>
      <c r="LMP59" s="18"/>
      <c r="LMQ59" s="18"/>
      <c r="LMR59" s="18"/>
      <c r="LMS59" s="18"/>
      <c r="LMT59" s="18"/>
      <c r="LMU59" s="18"/>
      <c r="LMV59" s="18"/>
      <c r="LMW59" s="18"/>
      <c r="LMX59" s="18"/>
      <c r="LMY59" s="18"/>
      <c r="LMZ59" s="18"/>
      <c r="LNA59" s="18"/>
      <c r="LNB59" s="18"/>
      <c r="LNC59" s="18"/>
      <c r="LND59" s="18"/>
      <c r="LNE59" s="18"/>
      <c r="LNF59" s="18"/>
      <c r="LNG59" s="18"/>
      <c r="LNH59" s="18"/>
      <c r="LNI59" s="18"/>
      <c r="LNJ59" s="18"/>
      <c r="LNK59" s="18"/>
      <c r="LNL59" s="18"/>
      <c r="LNM59" s="18"/>
      <c r="LNN59" s="18"/>
      <c r="LNO59" s="18"/>
      <c r="LNP59" s="18"/>
      <c r="LNQ59" s="18"/>
      <c r="LNR59" s="18"/>
      <c r="LNS59" s="18"/>
      <c r="LNT59" s="18"/>
      <c r="LNU59" s="18"/>
      <c r="LNV59" s="18"/>
      <c r="LNW59" s="18"/>
      <c r="LNX59" s="18"/>
      <c r="LNY59" s="18"/>
      <c r="LNZ59" s="18"/>
      <c r="LOA59" s="18"/>
      <c r="LOB59" s="18"/>
      <c r="LOC59" s="18"/>
      <c r="LOD59" s="18"/>
      <c r="LOE59" s="18"/>
      <c r="LOF59" s="18"/>
      <c r="LOG59" s="18"/>
      <c r="LOH59" s="18"/>
      <c r="LOI59" s="18"/>
      <c r="LOJ59" s="18"/>
      <c r="LOK59" s="18"/>
      <c r="LOL59" s="18"/>
      <c r="LOM59" s="18"/>
      <c r="LON59" s="18"/>
      <c r="LOO59" s="18"/>
      <c r="LOP59" s="18"/>
      <c r="LOQ59" s="18"/>
      <c r="LOR59" s="18"/>
      <c r="LOS59" s="18"/>
      <c r="LOT59" s="18"/>
      <c r="LOU59" s="18"/>
      <c r="LOV59" s="18"/>
      <c r="LOW59" s="18"/>
      <c r="LOX59" s="18"/>
      <c r="LOY59" s="18"/>
      <c r="LOZ59" s="18"/>
      <c r="LPA59" s="18"/>
      <c r="LPB59" s="18"/>
      <c r="LPC59" s="18"/>
      <c r="LPD59" s="18"/>
      <c r="LPE59" s="18"/>
      <c r="LPF59" s="18"/>
      <c r="LPG59" s="18"/>
      <c r="LPH59" s="18"/>
      <c r="LPI59" s="18"/>
      <c r="LPJ59" s="18"/>
      <c r="LPK59" s="18"/>
      <c r="LPL59" s="18"/>
      <c r="LPM59" s="18"/>
      <c r="LPN59" s="18"/>
      <c r="LPO59" s="18"/>
      <c r="LPP59" s="18"/>
      <c r="LPQ59" s="18"/>
      <c r="LPR59" s="18"/>
      <c r="LPS59" s="18"/>
      <c r="LPT59" s="18"/>
      <c r="LPU59" s="18"/>
      <c r="LPV59" s="18"/>
      <c r="LPW59" s="18"/>
      <c r="LPX59" s="18"/>
      <c r="LPY59" s="18"/>
      <c r="LPZ59" s="18"/>
      <c r="LQA59" s="18"/>
      <c r="LQB59" s="18"/>
      <c r="LQC59" s="18"/>
      <c r="LQD59" s="18"/>
      <c r="LQE59" s="18"/>
      <c r="LQF59" s="18"/>
      <c r="LQG59" s="18"/>
      <c r="LQH59" s="18"/>
      <c r="LQI59" s="18"/>
      <c r="LQJ59" s="18"/>
      <c r="LQK59" s="18"/>
      <c r="LQL59" s="18"/>
      <c r="LQM59" s="18"/>
      <c r="LQN59" s="18"/>
      <c r="LQO59" s="18"/>
      <c r="LQP59" s="18"/>
      <c r="LQQ59" s="18"/>
      <c r="LQR59" s="18"/>
      <c r="LQS59" s="18"/>
      <c r="LQT59" s="18"/>
      <c r="LQU59" s="18"/>
      <c r="LQV59" s="18"/>
      <c r="LQW59" s="18"/>
      <c r="LQX59" s="18"/>
      <c r="LQY59" s="18"/>
      <c r="LQZ59" s="18"/>
      <c r="LRA59" s="18"/>
      <c r="LRB59" s="18"/>
      <c r="LRC59" s="18"/>
      <c r="LRD59" s="18"/>
      <c r="LRE59" s="18"/>
      <c r="LRF59" s="18"/>
      <c r="LRG59" s="18"/>
      <c r="LRH59" s="18"/>
      <c r="LRI59" s="18"/>
      <c r="LRJ59" s="18"/>
      <c r="LRK59" s="18"/>
      <c r="LRL59" s="18"/>
      <c r="LRM59" s="18"/>
      <c r="LRN59" s="18"/>
      <c r="LRO59" s="18"/>
      <c r="LRP59" s="18"/>
      <c r="LRQ59" s="18"/>
      <c r="LRR59" s="18"/>
      <c r="LRS59" s="18"/>
      <c r="LRT59" s="18"/>
      <c r="LRU59" s="18"/>
      <c r="LRV59" s="18"/>
      <c r="LRW59" s="18"/>
      <c r="LRX59" s="18"/>
      <c r="LRY59" s="18"/>
      <c r="LRZ59" s="18"/>
      <c r="LSA59" s="18"/>
      <c r="LSB59" s="18"/>
      <c r="LSC59" s="18"/>
      <c r="LSD59" s="18"/>
      <c r="LSE59" s="18"/>
      <c r="LSF59" s="18"/>
      <c r="LSG59" s="18"/>
      <c r="LSH59" s="18"/>
      <c r="LSI59" s="18"/>
      <c r="LSJ59" s="18"/>
      <c r="LSK59" s="18"/>
      <c r="LSL59" s="18"/>
      <c r="LSM59" s="18"/>
      <c r="LSN59" s="18"/>
      <c r="LSO59" s="18"/>
      <c r="LSP59" s="18"/>
      <c r="LSQ59" s="18"/>
      <c r="LSR59" s="18"/>
      <c r="LSS59" s="18"/>
      <c r="LST59" s="18"/>
      <c r="LSU59" s="18"/>
      <c r="LSV59" s="18"/>
      <c r="LSW59" s="18"/>
      <c r="LSX59" s="18"/>
      <c r="LSY59" s="18"/>
      <c r="LSZ59" s="18"/>
      <c r="LTA59" s="18"/>
      <c r="LTB59" s="18"/>
      <c r="LTC59" s="18"/>
      <c r="LTD59" s="18"/>
      <c r="LTE59" s="18"/>
      <c r="LTF59" s="18"/>
      <c r="LTG59" s="18"/>
      <c r="LTH59" s="18"/>
      <c r="LTI59" s="18"/>
      <c r="LTJ59" s="18"/>
      <c r="LTK59" s="18"/>
      <c r="LTL59" s="18"/>
      <c r="LTM59" s="18"/>
      <c r="LTN59" s="18"/>
      <c r="LTO59" s="18"/>
      <c r="LTP59" s="18"/>
      <c r="LTQ59" s="18"/>
      <c r="LTR59" s="18"/>
      <c r="LTS59" s="18"/>
      <c r="LTT59" s="18"/>
      <c r="LTU59" s="18"/>
      <c r="LTV59" s="18"/>
      <c r="LTW59" s="18"/>
      <c r="LTX59" s="18"/>
      <c r="LTY59" s="18"/>
      <c r="LTZ59" s="18"/>
      <c r="LUA59" s="18"/>
      <c r="LUB59" s="18"/>
      <c r="LUC59" s="18"/>
      <c r="LUD59" s="18"/>
      <c r="LUE59" s="18"/>
      <c r="LUF59" s="18"/>
      <c r="LUG59" s="18"/>
      <c r="LUH59" s="18"/>
      <c r="LUI59" s="18"/>
      <c r="LUJ59" s="18"/>
      <c r="LUK59" s="18"/>
      <c r="LUL59" s="18"/>
      <c r="LUM59" s="18"/>
      <c r="LUN59" s="18"/>
      <c r="LUO59" s="18"/>
      <c r="LUP59" s="18"/>
      <c r="LUQ59" s="18"/>
      <c r="LUR59" s="18"/>
      <c r="LUS59" s="18"/>
      <c r="LUT59" s="18"/>
      <c r="LUU59" s="18"/>
      <c r="LUV59" s="18"/>
      <c r="LUW59" s="18"/>
      <c r="LUX59" s="18"/>
      <c r="LUY59" s="18"/>
      <c r="LUZ59" s="18"/>
      <c r="LVA59" s="18"/>
      <c r="LVB59" s="18"/>
      <c r="LVC59" s="18"/>
      <c r="LVD59" s="18"/>
      <c r="LVE59" s="18"/>
      <c r="LVF59" s="18"/>
      <c r="LVG59" s="18"/>
      <c r="LVH59" s="18"/>
      <c r="LVI59" s="18"/>
      <c r="LVJ59" s="18"/>
      <c r="LVK59" s="18"/>
      <c r="LVL59" s="18"/>
      <c r="LVM59" s="18"/>
      <c r="LVN59" s="18"/>
      <c r="LVO59" s="18"/>
      <c r="LVP59" s="18"/>
      <c r="LVQ59" s="18"/>
      <c r="LVR59" s="18"/>
      <c r="LVS59" s="18"/>
      <c r="LVT59" s="18"/>
      <c r="LVU59" s="18"/>
      <c r="LVV59" s="18"/>
      <c r="LVW59" s="18"/>
      <c r="LVX59" s="18"/>
      <c r="LVY59" s="18"/>
      <c r="LVZ59" s="18"/>
      <c r="LWA59" s="18"/>
      <c r="LWB59" s="18"/>
      <c r="LWC59" s="18"/>
      <c r="LWD59" s="18"/>
      <c r="LWE59" s="18"/>
      <c r="LWF59" s="18"/>
      <c r="LWG59" s="18"/>
      <c r="LWH59" s="18"/>
      <c r="LWI59" s="18"/>
      <c r="LWJ59" s="18"/>
      <c r="LWK59" s="18"/>
      <c r="LWL59" s="18"/>
      <c r="LWM59" s="18"/>
      <c r="LWN59" s="18"/>
      <c r="LWO59" s="18"/>
      <c r="LWP59" s="18"/>
      <c r="LWQ59" s="18"/>
      <c r="LWR59" s="18"/>
      <c r="LWS59" s="18"/>
      <c r="LWT59" s="18"/>
      <c r="LWU59" s="18"/>
      <c r="LWV59" s="18"/>
      <c r="LWW59" s="18"/>
      <c r="LWX59" s="18"/>
      <c r="LWY59" s="18"/>
      <c r="LWZ59" s="18"/>
      <c r="LXA59" s="18"/>
      <c r="LXB59" s="18"/>
      <c r="LXC59" s="18"/>
      <c r="LXD59" s="18"/>
      <c r="LXE59" s="18"/>
      <c r="LXF59" s="18"/>
      <c r="LXG59" s="18"/>
      <c r="LXH59" s="18"/>
      <c r="LXI59" s="18"/>
      <c r="LXJ59" s="18"/>
      <c r="LXK59" s="18"/>
      <c r="LXL59" s="18"/>
      <c r="LXM59" s="18"/>
      <c r="LXN59" s="18"/>
      <c r="LXO59" s="18"/>
      <c r="LXP59" s="18"/>
      <c r="LXQ59" s="18"/>
      <c r="LXR59" s="18"/>
      <c r="LXS59" s="18"/>
      <c r="LXT59" s="18"/>
      <c r="LXU59" s="18"/>
      <c r="LXV59" s="18"/>
      <c r="LXW59" s="18"/>
      <c r="LXX59" s="18"/>
      <c r="LXY59" s="18"/>
      <c r="LXZ59" s="18"/>
      <c r="LYA59" s="18"/>
      <c r="LYB59" s="18"/>
      <c r="LYC59" s="18"/>
      <c r="LYD59" s="18"/>
      <c r="LYE59" s="18"/>
      <c r="LYF59" s="18"/>
      <c r="LYG59" s="18"/>
      <c r="LYH59" s="18"/>
      <c r="LYI59" s="18"/>
      <c r="LYJ59" s="18"/>
      <c r="LYK59" s="18"/>
      <c r="LYL59" s="18"/>
      <c r="LYM59" s="18"/>
      <c r="LYN59" s="18"/>
      <c r="LYO59" s="18"/>
      <c r="LYP59" s="18"/>
      <c r="LYQ59" s="18"/>
      <c r="LYR59" s="18"/>
      <c r="LYS59" s="18"/>
      <c r="LYT59" s="18"/>
      <c r="LYU59" s="18"/>
      <c r="LYV59" s="18"/>
      <c r="LYW59" s="18"/>
      <c r="LYX59" s="18"/>
      <c r="LYY59" s="18"/>
      <c r="LYZ59" s="18"/>
      <c r="LZA59" s="18"/>
      <c r="LZB59" s="18"/>
      <c r="LZC59" s="18"/>
      <c r="LZD59" s="18"/>
      <c r="LZE59" s="18"/>
      <c r="LZF59" s="18"/>
      <c r="LZG59" s="18"/>
      <c r="LZH59" s="18"/>
      <c r="LZI59" s="18"/>
      <c r="LZJ59" s="18"/>
      <c r="LZK59" s="18"/>
      <c r="LZL59" s="18"/>
      <c r="LZM59" s="18"/>
      <c r="LZN59" s="18"/>
      <c r="LZO59" s="18"/>
      <c r="LZP59" s="18"/>
      <c r="LZQ59" s="18"/>
      <c r="LZR59" s="18"/>
      <c r="LZS59" s="18"/>
      <c r="LZT59" s="18"/>
      <c r="LZU59" s="18"/>
      <c r="LZV59" s="18"/>
      <c r="LZW59" s="18"/>
      <c r="LZX59" s="18"/>
      <c r="LZY59" s="18"/>
      <c r="LZZ59" s="18"/>
      <c r="MAA59" s="18"/>
      <c r="MAB59" s="18"/>
      <c r="MAC59" s="18"/>
      <c r="MAD59" s="18"/>
      <c r="MAE59" s="18"/>
      <c r="MAF59" s="18"/>
      <c r="MAG59" s="18"/>
      <c r="MAH59" s="18"/>
      <c r="MAI59" s="18"/>
      <c r="MAJ59" s="18"/>
      <c r="MAK59" s="18"/>
      <c r="MAL59" s="18"/>
      <c r="MAM59" s="18"/>
      <c r="MAN59" s="18"/>
      <c r="MAO59" s="18"/>
      <c r="MAP59" s="18"/>
      <c r="MAQ59" s="18"/>
      <c r="MAR59" s="18"/>
      <c r="MAS59" s="18"/>
      <c r="MAT59" s="18"/>
      <c r="MAU59" s="18"/>
      <c r="MAV59" s="18"/>
      <c r="MAW59" s="18"/>
      <c r="MAX59" s="18"/>
      <c r="MAY59" s="18"/>
      <c r="MAZ59" s="18"/>
      <c r="MBA59" s="18"/>
      <c r="MBB59" s="18"/>
      <c r="MBC59" s="18"/>
      <c r="MBD59" s="18"/>
      <c r="MBE59" s="18"/>
      <c r="MBF59" s="18"/>
      <c r="MBG59" s="18"/>
      <c r="MBH59" s="18"/>
      <c r="MBI59" s="18"/>
      <c r="MBJ59" s="18"/>
      <c r="MBK59" s="18"/>
      <c r="MBL59" s="18"/>
      <c r="MBM59" s="18"/>
      <c r="MBN59" s="18"/>
      <c r="MBO59" s="18"/>
      <c r="MBP59" s="18"/>
      <c r="MBQ59" s="18"/>
      <c r="MBR59" s="18"/>
      <c r="MBS59" s="18"/>
      <c r="MBT59" s="18"/>
      <c r="MBU59" s="18"/>
      <c r="MBV59" s="18"/>
      <c r="MBW59" s="18"/>
      <c r="MBX59" s="18"/>
      <c r="MBY59" s="18"/>
      <c r="MBZ59" s="18"/>
      <c r="MCA59" s="18"/>
      <c r="MCB59" s="18"/>
      <c r="MCC59" s="18"/>
      <c r="MCD59" s="18"/>
      <c r="MCE59" s="18"/>
      <c r="MCF59" s="18"/>
      <c r="MCG59" s="18"/>
      <c r="MCH59" s="18"/>
      <c r="MCI59" s="18"/>
      <c r="MCJ59" s="18"/>
      <c r="MCK59" s="18"/>
      <c r="MCL59" s="18"/>
      <c r="MCM59" s="18"/>
      <c r="MCN59" s="18"/>
      <c r="MCO59" s="18"/>
      <c r="MCP59" s="18"/>
      <c r="MCQ59" s="18"/>
      <c r="MCR59" s="18"/>
      <c r="MCS59" s="18"/>
      <c r="MCT59" s="18"/>
      <c r="MCU59" s="18"/>
      <c r="MCV59" s="18"/>
      <c r="MCW59" s="18"/>
      <c r="MCX59" s="18"/>
      <c r="MCY59" s="18"/>
      <c r="MCZ59" s="18"/>
      <c r="MDA59" s="18"/>
      <c r="MDB59" s="18"/>
      <c r="MDC59" s="18"/>
      <c r="MDD59" s="18"/>
      <c r="MDE59" s="18"/>
      <c r="MDF59" s="18"/>
      <c r="MDG59" s="18"/>
      <c r="MDH59" s="18"/>
      <c r="MDI59" s="18"/>
      <c r="MDJ59" s="18"/>
      <c r="MDK59" s="18"/>
      <c r="MDL59" s="18"/>
      <c r="MDM59" s="18"/>
      <c r="MDN59" s="18"/>
      <c r="MDO59" s="18"/>
      <c r="MDP59" s="18"/>
      <c r="MDQ59" s="18"/>
      <c r="MDR59" s="18"/>
      <c r="MDS59" s="18"/>
      <c r="MDT59" s="18"/>
      <c r="MDU59" s="18"/>
      <c r="MDV59" s="18"/>
      <c r="MDW59" s="18"/>
      <c r="MDX59" s="18"/>
      <c r="MDY59" s="18"/>
      <c r="MDZ59" s="18"/>
      <c r="MEA59" s="18"/>
      <c r="MEB59" s="18"/>
      <c r="MEC59" s="18"/>
      <c r="MED59" s="18"/>
      <c r="MEE59" s="18"/>
      <c r="MEF59" s="18"/>
      <c r="MEG59" s="18"/>
      <c r="MEH59" s="18"/>
      <c r="MEI59" s="18"/>
      <c r="MEJ59" s="18"/>
      <c r="MEK59" s="18"/>
      <c r="MEL59" s="18"/>
      <c r="MEM59" s="18"/>
      <c r="MEN59" s="18"/>
      <c r="MEO59" s="18"/>
      <c r="MEP59" s="18"/>
      <c r="MEQ59" s="18"/>
      <c r="MER59" s="18"/>
      <c r="MES59" s="18"/>
      <c r="MET59" s="18"/>
      <c r="MEU59" s="18"/>
      <c r="MEV59" s="18"/>
      <c r="MEW59" s="18"/>
      <c r="MEX59" s="18"/>
      <c r="MEY59" s="18"/>
      <c r="MEZ59" s="18"/>
      <c r="MFA59" s="18"/>
      <c r="MFB59" s="18"/>
      <c r="MFC59" s="18"/>
      <c r="MFD59" s="18"/>
      <c r="MFE59" s="18"/>
      <c r="MFF59" s="18"/>
      <c r="MFG59" s="18"/>
      <c r="MFH59" s="18"/>
      <c r="MFI59" s="18"/>
      <c r="MFJ59" s="18"/>
      <c r="MFK59" s="18"/>
      <c r="MFL59" s="18"/>
      <c r="MFM59" s="18"/>
      <c r="MFN59" s="18"/>
      <c r="MFO59" s="18"/>
      <c r="MFP59" s="18"/>
      <c r="MFQ59" s="18"/>
      <c r="MFR59" s="18"/>
      <c r="MFS59" s="18"/>
      <c r="MFT59" s="18"/>
      <c r="MFU59" s="18"/>
      <c r="MFV59" s="18"/>
      <c r="MFW59" s="18"/>
      <c r="MFX59" s="18"/>
      <c r="MFY59" s="18"/>
      <c r="MFZ59" s="18"/>
      <c r="MGA59" s="18"/>
      <c r="MGB59" s="18"/>
      <c r="MGC59" s="18"/>
      <c r="MGD59" s="18"/>
      <c r="MGE59" s="18"/>
      <c r="MGF59" s="18"/>
      <c r="MGG59" s="18"/>
      <c r="MGH59" s="18"/>
      <c r="MGI59" s="18"/>
      <c r="MGJ59" s="18"/>
      <c r="MGK59" s="18"/>
      <c r="MGL59" s="18"/>
      <c r="MGM59" s="18"/>
      <c r="MGN59" s="18"/>
      <c r="MGO59" s="18"/>
      <c r="MGP59" s="18"/>
      <c r="MGQ59" s="18"/>
      <c r="MGR59" s="18"/>
      <c r="MGS59" s="18"/>
      <c r="MGT59" s="18"/>
      <c r="MGU59" s="18"/>
      <c r="MGV59" s="18"/>
      <c r="MGW59" s="18"/>
      <c r="MGX59" s="18"/>
      <c r="MGY59" s="18"/>
      <c r="MGZ59" s="18"/>
      <c r="MHA59" s="18"/>
      <c r="MHB59" s="18"/>
      <c r="MHC59" s="18"/>
      <c r="MHD59" s="18"/>
      <c r="MHE59" s="18"/>
      <c r="MHF59" s="18"/>
      <c r="MHG59" s="18"/>
      <c r="MHH59" s="18"/>
      <c r="MHI59" s="18"/>
      <c r="MHJ59" s="18"/>
      <c r="MHK59" s="18"/>
      <c r="MHL59" s="18"/>
      <c r="MHM59" s="18"/>
      <c r="MHN59" s="18"/>
      <c r="MHO59" s="18"/>
      <c r="MHP59" s="18"/>
      <c r="MHQ59" s="18"/>
      <c r="MHR59" s="18"/>
      <c r="MHS59" s="18"/>
      <c r="MHT59" s="18"/>
      <c r="MHU59" s="18"/>
      <c r="MHV59" s="18"/>
      <c r="MHW59" s="18"/>
      <c r="MHX59" s="18"/>
      <c r="MHY59" s="18"/>
      <c r="MHZ59" s="18"/>
      <c r="MIA59" s="18"/>
      <c r="MIB59" s="18"/>
      <c r="MIC59" s="18"/>
      <c r="MID59" s="18"/>
      <c r="MIE59" s="18"/>
      <c r="MIF59" s="18"/>
      <c r="MIG59" s="18"/>
      <c r="MIH59" s="18"/>
      <c r="MII59" s="18"/>
      <c r="MIJ59" s="18"/>
      <c r="MIK59" s="18"/>
      <c r="MIL59" s="18"/>
      <c r="MIM59" s="18"/>
      <c r="MIN59" s="18"/>
      <c r="MIO59" s="18"/>
      <c r="MIP59" s="18"/>
      <c r="MIQ59" s="18"/>
      <c r="MIR59" s="18"/>
      <c r="MIS59" s="18"/>
      <c r="MIT59" s="18"/>
      <c r="MIU59" s="18"/>
      <c r="MIV59" s="18"/>
      <c r="MIW59" s="18"/>
      <c r="MIX59" s="18"/>
      <c r="MIY59" s="18"/>
      <c r="MIZ59" s="18"/>
      <c r="MJA59" s="18"/>
      <c r="MJB59" s="18"/>
      <c r="MJC59" s="18"/>
      <c r="MJD59" s="18"/>
      <c r="MJE59" s="18"/>
      <c r="MJF59" s="18"/>
      <c r="MJG59" s="18"/>
      <c r="MJH59" s="18"/>
      <c r="MJI59" s="18"/>
      <c r="MJJ59" s="18"/>
      <c r="MJK59" s="18"/>
      <c r="MJL59" s="18"/>
      <c r="MJM59" s="18"/>
      <c r="MJN59" s="18"/>
      <c r="MJO59" s="18"/>
      <c r="MJP59" s="18"/>
      <c r="MJQ59" s="18"/>
      <c r="MJR59" s="18"/>
      <c r="MJS59" s="18"/>
      <c r="MJT59" s="18"/>
      <c r="MJU59" s="18"/>
      <c r="MJV59" s="18"/>
      <c r="MJW59" s="18"/>
      <c r="MJX59" s="18"/>
      <c r="MJY59" s="18"/>
      <c r="MJZ59" s="18"/>
      <c r="MKA59" s="18"/>
      <c r="MKB59" s="18"/>
      <c r="MKC59" s="18"/>
      <c r="MKD59" s="18"/>
      <c r="MKE59" s="18"/>
      <c r="MKF59" s="18"/>
      <c r="MKG59" s="18"/>
      <c r="MKH59" s="18"/>
      <c r="MKI59" s="18"/>
      <c r="MKJ59" s="18"/>
      <c r="MKK59" s="18"/>
      <c r="MKL59" s="18"/>
      <c r="MKM59" s="18"/>
      <c r="MKN59" s="18"/>
      <c r="MKO59" s="18"/>
      <c r="MKP59" s="18"/>
      <c r="MKQ59" s="18"/>
      <c r="MKR59" s="18"/>
      <c r="MKS59" s="18"/>
      <c r="MKT59" s="18"/>
      <c r="MKU59" s="18"/>
      <c r="MKV59" s="18"/>
      <c r="MKW59" s="18"/>
      <c r="MKX59" s="18"/>
      <c r="MKY59" s="18"/>
      <c r="MKZ59" s="18"/>
      <c r="MLA59" s="18"/>
      <c r="MLB59" s="18"/>
      <c r="MLC59" s="18"/>
      <c r="MLD59" s="18"/>
      <c r="MLE59" s="18"/>
      <c r="MLF59" s="18"/>
      <c r="MLG59" s="18"/>
      <c r="MLH59" s="18"/>
      <c r="MLI59" s="18"/>
      <c r="MLJ59" s="18"/>
      <c r="MLK59" s="18"/>
      <c r="MLL59" s="18"/>
      <c r="MLM59" s="18"/>
      <c r="MLN59" s="18"/>
      <c r="MLO59" s="18"/>
      <c r="MLP59" s="18"/>
      <c r="MLQ59" s="18"/>
      <c r="MLR59" s="18"/>
      <c r="MLS59" s="18"/>
      <c r="MLT59" s="18"/>
      <c r="MLU59" s="18"/>
      <c r="MLV59" s="18"/>
      <c r="MLW59" s="18"/>
      <c r="MLX59" s="18"/>
      <c r="MLY59" s="18"/>
      <c r="MLZ59" s="18"/>
      <c r="MMA59" s="18"/>
      <c r="MMB59" s="18"/>
      <c r="MMC59" s="18"/>
      <c r="MMD59" s="18"/>
      <c r="MME59" s="18"/>
      <c r="MMF59" s="18"/>
      <c r="MMG59" s="18"/>
      <c r="MMH59" s="18"/>
      <c r="MMI59" s="18"/>
      <c r="MMJ59" s="18"/>
      <c r="MMK59" s="18"/>
      <c r="MML59" s="18"/>
      <c r="MMM59" s="18"/>
      <c r="MMN59" s="18"/>
      <c r="MMO59" s="18"/>
      <c r="MMP59" s="18"/>
      <c r="MMQ59" s="18"/>
      <c r="MMR59" s="18"/>
      <c r="MMS59" s="18"/>
      <c r="MMT59" s="18"/>
      <c r="MMU59" s="18"/>
      <c r="MMV59" s="18"/>
      <c r="MMW59" s="18"/>
      <c r="MMX59" s="18"/>
      <c r="MMY59" s="18"/>
      <c r="MMZ59" s="18"/>
      <c r="MNA59" s="18"/>
      <c r="MNB59" s="18"/>
      <c r="MNC59" s="18"/>
      <c r="MND59" s="18"/>
      <c r="MNE59" s="18"/>
      <c r="MNF59" s="18"/>
      <c r="MNG59" s="18"/>
      <c r="MNH59" s="18"/>
      <c r="MNI59" s="18"/>
      <c r="MNJ59" s="18"/>
      <c r="MNK59" s="18"/>
      <c r="MNL59" s="18"/>
      <c r="MNM59" s="18"/>
      <c r="MNN59" s="18"/>
      <c r="MNO59" s="18"/>
      <c r="MNP59" s="18"/>
      <c r="MNQ59" s="18"/>
      <c r="MNR59" s="18"/>
      <c r="MNS59" s="18"/>
      <c r="MNT59" s="18"/>
      <c r="MNU59" s="18"/>
      <c r="MNV59" s="18"/>
      <c r="MNW59" s="18"/>
      <c r="MNX59" s="18"/>
      <c r="MNY59" s="18"/>
      <c r="MNZ59" s="18"/>
      <c r="MOA59" s="18"/>
      <c r="MOB59" s="18"/>
      <c r="MOC59" s="18"/>
      <c r="MOD59" s="18"/>
      <c r="MOE59" s="18"/>
      <c r="MOF59" s="18"/>
      <c r="MOG59" s="18"/>
      <c r="MOH59" s="18"/>
      <c r="MOI59" s="18"/>
      <c r="MOJ59" s="18"/>
      <c r="MOK59" s="18"/>
      <c r="MOL59" s="18"/>
      <c r="MOM59" s="18"/>
      <c r="MON59" s="18"/>
      <c r="MOO59" s="18"/>
      <c r="MOP59" s="18"/>
      <c r="MOQ59" s="18"/>
      <c r="MOR59" s="18"/>
      <c r="MOS59" s="18"/>
      <c r="MOT59" s="18"/>
      <c r="MOU59" s="18"/>
      <c r="MOV59" s="18"/>
      <c r="MOW59" s="18"/>
      <c r="MOX59" s="18"/>
      <c r="MOY59" s="18"/>
      <c r="MOZ59" s="18"/>
      <c r="MPA59" s="18"/>
      <c r="MPB59" s="18"/>
      <c r="MPC59" s="18"/>
      <c r="MPD59" s="18"/>
      <c r="MPE59" s="18"/>
      <c r="MPF59" s="18"/>
      <c r="MPG59" s="18"/>
      <c r="MPH59" s="18"/>
      <c r="MPI59" s="18"/>
      <c r="MPJ59" s="18"/>
      <c r="MPK59" s="18"/>
      <c r="MPL59" s="18"/>
      <c r="MPM59" s="18"/>
      <c r="MPN59" s="18"/>
      <c r="MPO59" s="18"/>
      <c r="MPP59" s="18"/>
      <c r="MPQ59" s="18"/>
      <c r="MPR59" s="18"/>
      <c r="MPS59" s="18"/>
      <c r="MPT59" s="18"/>
      <c r="MPU59" s="18"/>
      <c r="MPV59" s="18"/>
      <c r="MPW59" s="18"/>
      <c r="MPX59" s="18"/>
      <c r="MPY59" s="18"/>
      <c r="MPZ59" s="18"/>
      <c r="MQA59" s="18"/>
      <c r="MQB59" s="18"/>
      <c r="MQC59" s="18"/>
      <c r="MQD59" s="18"/>
      <c r="MQE59" s="18"/>
      <c r="MQF59" s="18"/>
      <c r="MQG59" s="18"/>
      <c r="MQH59" s="18"/>
      <c r="MQI59" s="18"/>
      <c r="MQJ59" s="18"/>
      <c r="MQK59" s="18"/>
      <c r="MQL59" s="18"/>
      <c r="MQM59" s="18"/>
      <c r="MQN59" s="18"/>
      <c r="MQO59" s="18"/>
      <c r="MQP59" s="18"/>
      <c r="MQQ59" s="18"/>
      <c r="MQR59" s="18"/>
      <c r="MQS59" s="18"/>
      <c r="MQT59" s="18"/>
      <c r="MQU59" s="18"/>
      <c r="MQV59" s="18"/>
      <c r="MQW59" s="18"/>
      <c r="MQX59" s="18"/>
      <c r="MQY59" s="18"/>
      <c r="MQZ59" s="18"/>
      <c r="MRA59" s="18"/>
      <c r="MRB59" s="18"/>
      <c r="MRC59" s="18"/>
      <c r="MRD59" s="18"/>
      <c r="MRE59" s="18"/>
      <c r="MRF59" s="18"/>
      <c r="MRG59" s="18"/>
      <c r="MRH59" s="18"/>
      <c r="MRI59" s="18"/>
      <c r="MRJ59" s="18"/>
      <c r="MRK59" s="18"/>
      <c r="MRL59" s="18"/>
      <c r="MRM59" s="18"/>
      <c r="MRN59" s="18"/>
      <c r="MRO59" s="18"/>
      <c r="MRP59" s="18"/>
      <c r="MRQ59" s="18"/>
      <c r="MRR59" s="18"/>
      <c r="MRS59" s="18"/>
      <c r="MRT59" s="18"/>
      <c r="MRU59" s="18"/>
      <c r="MRV59" s="18"/>
      <c r="MRW59" s="18"/>
      <c r="MRX59" s="18"/>
      <c r="MRY59" s="18"/>
      <c r="MRZ59" s="18"/>
      <c r="MSA59" s="18"/>
      <c r="MSB59" s="18"/>
      <c r="MSC59" s="18"/>
      <c r="MSD59" s="18"/>
      <c r="MSE59" s="18"/>
      <c r="MSF59" s="18"/>
      <c r="MSG59" s="18"/>
      <c r="MSH59" s="18"/>
      <c r="MSI59" s="18"/>
      <c r="MSJ59" s="18"/>
      <c r="MSK59" s="18"/>
      <c r="MSL59" s="18"/>
      <c r="MSM59" s="18"/>
      <c r="MSN59" s="18"/>
      <c r="MSO59" s="18"/>
      <c r="MSP59" s="18"/>
      <c r="MSQ59" s="18"/>
      <c r="MSR59" s="18"/>
      <c r="MSS59" s="18"/>
      <c r="MST59" s="18"/>
      <c r="MSU59" s="18"/>
      <c r="MSV59" s="18"/>
      <c r="MSW59" s="18"/>
      <c r="MSX59" s="18"/>
      <c r="MSY59" s="18"/>
      <c r="MSZ59" s="18"/>
      <c r="MTA59" s="18"/>
      <c r="MTB59" s="18"/>
      <c r="MTC59" s="18"/>
      <c r="MTD59" s="18"/>
      <c r="MTE59" s="18"/>
      <c r="MTF59" s="18"/>
      <c r="MTG59" s="18"/>
      <c r="MTH59" s="18"/>
      <c r="MTI59" s="18"/>
      <c r="MTJ59" s="18"/>
      <c r="MTK59" s="18"/>
      <c r="MTL59" s="18"/>
      <c r="MTM59" s="18"/>
      <c r="MTN59" s="18"/>
      <c r="MTO59" s="18"/>
      <c r="MTP59" s="18"/>
      <c r="MTQ59" s="18"/>
      <c r="MTR59" s="18"/>
      <c r="MTS59" s="18"/>
      <c r="MTT59" s="18"/>
      <c r="MTU59" s="18"/>
      <c r="MTV59" s="18"/>
      <c r="MTW59" s="18"/>
      <c r="MTX59" s="18"/>
      <c r="MTY59" s="18"/>
      <c r="MTZ59" s="18"/>
      <c r="MUA59" s="18"/>
      <c r="MUB59" s="18"/>
      <c r="MUC59" s="18"/>
      <c r="MUD59" s="18"/>
      <c r="MUE59" s="18"/>
      <c r="MUF59" s="18"/>
      <c r="MUG59" s="18"/>
      <c r="MUH59" s="18"/>
      <c r="MUI59" s="18"/>
      <c r="MUJ59" s="18"/>
      <c r="MUK59" s="18"/>
      <c r="MUL59" s="18"/>
      <c r="MUM59" s="18"/>
      <c r="MUN59" s="18"/>
      <c r="MUO59" s="18"/>
      <c r="MUP59" s="18"/>
      <c r="MUQ59" s="18"/>
      <c r="MUR59" s="18"/>
      <c r="MUS59" s="18"/>
      <c r="MUT59" s="18"/>
      <c r="MUU59" s="18"/>
      <c r="MUV59" s="18"/>
      <c r="MUW59" s="18"/>
      <c r="MUX59" s="18"/>
      <c r="MUY59" s="18"/>
      <c r="MUZ59" s="18"/>
      <c r="MVA59" s="18"/>
      <c r="MVB59" s="18"/>
      <c r="MVC59" s="18"/>
      <c r="MVD59" s="18"/>
      <c r="MVE59" s="18"/>
      <c r="MVF59" s="18"/>
      <c r="MVG59" s="18"/>
      <c r="MVH59" s="18"/>
      <c r="MVI59" s="18"/>
      <c r="MVJ59" s="18"/>
      <c r="MVK59" s="18"/>
      <c r="MVL59" s="18"/>
      <c r="MVM59" s="18"/>
      <c r="MVN59" s="18"/>
      <c r="MVO59" s="18"/>
      <c r="MVP59" s="18"/>
      <c r="MVQ59" s="18"/>
      <c r="MVR59" s="18"/>
      <c r="MVS59" s="18"/>
      <c r="MVT59" s="18"/>
      <c r="MVU59" s="18"/>
      <c r="MVV59" s="18"/>
      <c r="MVW59" s="18"/>
      <c r="MVX59" s="18"/>
      <c r="MVY59" s="18"/>
      <c r="MVZ59" s="18"/>
      <c r="MWA59" s="18"/>
      <c r="MWB59" s="18"/>
      <c r="MWC59" s="18"/>
      <c r="MWD59" s="18"/>
      <c r="MWE59" s="18"/>
      <c r="MWF59" s="18"/>
      <c r="MWG59" s="18"/>
      <c r="MWH59" s="18"/>
      <c r="MWI59" s="18"/>
      <c r="MWJ59" s="18"/>
      <c r="MWK59" s="18"/>
      <c r="MWL59" s="18"/>
      <c r="MWM59" s="18"/>
      <c r="MWN59" s="18"/>
      <c r="MWO59" s="18"/>
      <c r="MWP59" s="18"/>
      <c r="MWQ59" s="18"/>
      <c r="MWR59" s="18"/>
      <c r="MWS59" s="18"/>
      <c r="MWT59" s="18"/>
      <c r="MWU59" s="18"/>
      <c r="MWV59" s="18"/>
      <c r="MWW59" s="18"/>
      <c r="MWX59" s="18"/>
      <c r="MWY59" s="18"/>
      <c r="MWZ59" s="18"/>
      <c r="MXA59" s="18"/>
      <c r="MXB59" s="18"/>
      <c r="MXC59" s="18"/>
      <c r="MXD59" s="18"/>
      <c r="MXE59" s="18"/>
      <c r="MXF59" s="18"/>
      <c r="MXG59" s="18"/>
      <c r="MXH59" s="18"/>
      <c r="MXI59" s="18"/>
      <c r="MXJ59" s="18"/>
      <c r="MXK59" s="18"/>
      <c r="MXL59" s="18"/>
      <c r="MXM59" s="18"/>
      <c r="MXN59" s="18"/>
      <c r="MXO59" s="18"/>
      <c r="MXP59" s="18"/>
      <c r="MXQ59" s="18"/>
      <c r="MXR59" s="18"/>
      <c r="MXS59" s="18"/>
      <c r="MXT59" s="18"/>
      <c r="MXU59" s="18"/>
      <c r="MXV59" s="18"/>
      <c r="MXW59" s="18"/>
      <c r="MXX59" s="18"/>
      <c r="MXY59" s="18"/>
      <c r="MXZ59" s="18"/>
      <c r="MYA59" s="18"/>
      <c r="MYB59" s="18"/>
      <c r="MYC59" s="18"/>
      <c r="MYD59" s="18"/>
      <c r="MYE59" s="18"/>
      <c r="MYF59" s="18"/>
      <c r="MYG59" s="18"/>
      <c r="MYH59" s="18"/>
      <c r="MYI59" s="18"/>
      <c r="MYJ59" s="18"/>
      <c r="MYK59" s="18"/>
      <c r="MYL59" s="18"/>
      <c r="MYM59" s="18"/>
      <c r="MYN59" s="18"/>
      <c r="MYO59" s="18"/>
      <c r="MYP59" s="18"/>
      <c r="MYQ59" s="18"/>
      <c r="MYR59" s="18"/>
      <c r="MYS59" s="18"/>
      <c r="MYT59" s="18"/>
      <c r="MYU59" s="18"/>
      <c r="MYV59" s="18"/>
      <c r="MYW59" s="18"/>
      <c r="MYX59" s="18"/>
      <c r="MYY59" s="18"/>
      <c r="MYZ59" s="18"/>
      <c r="MZA59" s="18"/>
      <c r="MZB59" s="18"/>
      <c r="MZC59" s="18"/>
      <c r="MZD59" s="18"/>
      <c r="MZE59" s="18"/>
      <c r="MZF59" s="18"/>
      <c r="MZG59" s="18"/>
      <c r="MZH59" s="18"/>
      <c r="MZI59" s="18"/>
      <c r="MZJ59" s="18"/>
      <c r="MZK59" s="18"/>
      <c r="MZL59" s="18"/>
      <c r="MZM59" s="18"/>
      <c r="MZN59" s="18"/>
      <c r="MZO59" s="18"/>
      <c r="MZP59" s="18"/>
      <c r="MZQ59" s="18"/>
      <c r="MZR59" s="18"/>
      <c r="MZS59" s="18"/>
      <c r="MZT59" s="18"/>
      <c r="MZU59" s="18"/>
      <c r="MZV59" s="18"/>
      <c r="MZW59" s="18"/>
      <c r="MZX59" s="18"/>
      <c r="MZY59" s="18"/>
      <c r="MZZ59" s="18"/>
      <c r="NAA59" s="18"/>
      <c r="NAB59" s="18"/>
      <c r="NAC59" s="18"/>
      <c r="NAD59" s="18"/>
      <c r="NAE59" s="18"/>
      <c r="NAF59" s="18"/>
      <c r="NAG59" s="18"/>
      <c r="NAH59" s="18"/>
      <c r="NAI59" s="18"/>
      <c r="NAJ59" s="18"/>
      <c r="NAK59" s="18"/>
      <c r="NAL59" s="18"/>
      <c r="NAM59" s="18"/>
      <c r="NAN59" s="18"/>
      <c r="NAO59" s="18"/>
      <c r="NAP59" s="18"/>
      <c r="NAQ59" s="18"/>
      <c r="NAR59" s="18"/>
      <c r="NAS59" s="18"/>
      <c r="NAT59" s="18"/>
      <c r="NAU59" s="18"/>
      <c r="NAV59" s="18"/>
      <c r="NAW59" s="18"/>
      <c r="NAX59" s="18"/>
      <c r="NAY59" s="18"/>
      <c r="NAZ59" s="18"/>
      <c r="NBA59" s="18"/>
      <c r="NBB59" s="18"/>
      <c r="NBC59" s="18"/>
      <c r="NBD59" s="18"/>
      <c r="NBE59" s="18"/>
      <c r="NBF59" s="18"/>
      <c r="NBG59" s="18"/>
      <c r="NBH59" s="18"/>
      <c r="NBI59" s="18"/>
      <c r="NBJ59" s="18"/>
      <c r="NBK59" s="18"/>
      <c r="NBL59" s="18"/>
      <c r="NBM59" s="18"/>
      <c r="NBN59" s="18"/>
      <c r="NBO59" s="18"/>
      <c r="NBP59" s="18"/>
      <c r="NBQ59" s="18"/>
      <c r="NBR59" s="18"/>
      <c r="NBS59" s="18"/>
      <c r="NBT59" s="18"/>
      <c r="NBU59" s="18"/>
      <c r="NBV59" s="18"/>
      <c r="NBW59" s="18"/>
      <c r="NBX59" s="18"/>
      <c r="NBY59" s="18"/>
      <c r="NBZ59" s="18"/>
      <c r="NCA59" s="18"/>
      <c r="NCB59" s="18"/>
      <c r="NCC59" s="18"/>
      <c r="NCD59" s="18"/>
      <c r="NCE59" s="18"/>
      <c r="NCF59" s="18"/>
      <c r="NCG59" s="18"/>
      <c r="NCH59" s="18"/>
      <c r="NCI59" s="18"/>
      <c r="NCJ59" s="18"/>
      <c r="NCK59" s="18"/>
      <c r="NCL59" s="18"/>
      <c r="NCM59" s="18"/>
      <c r="NCN59" s="18"/>
      <c r="NCO59" s="18"/>
      <c r="NCP59" s="18"/>
      <c r="NCQ59" s="18"/>
      <c r="NCR59" s="18"/>
      <c r="NCS59" s="18"/>
      <c r="NCT59" s="18"/>
      <c r="NCU59" s="18"/>
      <c r="NCV59" s="18"/>
      <c r="NCW59" s="18"/>
      <c r="NCX59" s="18"/>
      <c r="NCY59" s="18"/>
      <c r="NCZ59" s="18"/>
      <c r="NDA59" s="18"/>
      <c r="NDB59" s="18"/>
      <c r="NDC59" s="18"/>
      <c r="NDD59" s="18"/>
      <c r="NDE59" s="18"/>
      <c r="NDF59" s="18"/>
      <c r="NDG59" s="18"/>
      <c r="NDH59" s="18"/>
      <c r="NDI59" s="18"/>
      <c r="NDJ59" s="18"/>
      <c r="NDK59" s="18"/>
      <c r="NDL59" s="18"/>
      <c r="NDM59" s="18"/>
      <c r="NDN59" s="18"/>
      <c r="NDO59" s="18"/>
      <c r="NDP59" s="18"/>
      <c r="NDQ59" s="18"/>
      <c r="NDR59" s="18"/>
      <c r="NDS59" s="18"/>
      <c r="NDT59" s="18"/>
      <c r="NDU59" s="18"/>
      <c r="NDV59" s="18"/>
      <c r="NDW59" s="18"/>
      <c r="NDX59" s="18"/>
      <c r="NDY59" s="18"/>
      <c r="NDZ59" s="18"/>
      <c r="NEA59" s="18"/>
      <c r="NEB59" s="18"/>
      <c r="NEC59" s="18"/>
      <c r="NED59" s="18"/>
      <c r="NEE59" s="18"/>
      <c r="NEF59" s="18"/>
      <c r="NEG59" s="18"/>
      <c r="NEH59" s="18"/>
      <c r="NEI59" s="18"/>
      <c r="NEJ59" s="18"/>
      <c r="NEK59" s="18"/>
      <c r="NEL59" s="18"/>
      <c r="NEM59" s="18"/>
      <c r="NEN59" s="18"/>
      <c r="NEO59" s="18"/>
      <c r="NEP59" s="18"/>
      <c r="NEQ59" s="18"/>
      <c r="NER59" s="18"/>
      <c r="NES59" s="18"/>
      <c r="NET59" s="18"/>
      <c r="NEU59" s="18"/>
      <c r="NEV59" s="18"/>
      <c r="NEW59" s="18"/>
      <c r="NEX59" s="18"/>
      <c r="NEY59" s="18"/>
      <c r="NEZ59" s="18"/>
      <c r="NFA59" s="18"/>
      <c r="NFB59" s="18"/>
      <c r="NFC59" s="18"/>
      <c r="NFD59" s="18"/>
      <c r="NFE59" s="18"/>
      <c r="NFF59" s="18"/>
      <c r="NFG59" s="18"/>
      <c r="NFH59" s="18"/>
      <c r="NFI59" s="18"/>
      <c r="NFJ59" s="18"/>
      <c r="NFK59" s="18"/>
      <c r="NFL59" s="18"/>
      <c r="NFM59" s="18"/>
      <c r="NFN59" s="18"/>
      <c r="NFO59" s="18"/>
      <c r="NFP59" s="18"/>
      <c r="NFQ59" s="18"/>
      <c r="NFR59" s="18"/>
      <c r="NFS59" s="18"/>
      <c r="NFT59" s="18"/>
      <c r="NFU59" s="18"/>
      <c r="NFV59" s="18"/>
      <c r="NFW59" s="18"/>
      <c r="NFX59" s="18"/>
      <c r="NFY59" s="18"/>
      <c r="NFZ59" s="18"/>
      <c r="NGA59" s="18"/>
      <c r="NGB59" s="18"/>
      <c r="NGC59" s="18"/>
      <c r="NGD59" s="18"/>
      <c r="NGE59" s="18"/>
      <c r="NGF59" s="18"/>
      <c r="NGG59" s="18"/>
      <c r="NGH59" s="18"/>
      <c r="NGI59" s="18"/>
      <c r="NGJ59" s="18"/>
      <c r="NGK59" s="18"/>
      <c r="NGL59" s="18"/>
      <c r="NGM59" s="18"/>
      <c r="NGN59" s="18"/>
      <c r="NGO59" s="18"/>
      <c r="NGP59" s="18"/>
      <c r="NGQ59" s="18"/>
      <c r="NGR59" s="18"/>
      <c r="NGS59" s="18"/>
      <c r="NGT59" s="18"/>
      <c r="NGU59" s="18"/>
      <c r="NGV59" s="18"/>
      <c r="NGW59" s="18"/>
      <c r="NGX59" s="18"/>
      <c r="NGY59" s="18"/>
      <c r="NGZ59" s="18"/>
      <c r="NHA59" s="18"/>
      <c r="NHB59" s="18"/>
      <c r="NHC59" s="18"/>
      <c r="NHD59" s="18"/>
      <c r="NHE59" s="18"/>
      <c r="NHF59" s="18"/>
      <c r="NHG59" s="18"/>
      <c r="NHH59" s="18"/>
      <c r="NHI59" s="18"/>
      <c r="NHJ59" s="18"/>
      <c r="NHK59" s="18"/>
      <c r="NHL59" s="18"/>
      <c r="NHM59" s="18"/>
      <c r="NHN59" s="18"/>
      <c r="NHO59" s="18"/>
      <c r="NHP59" s="18"/>
      <c r="NHQ59" s="18"/>
      <c r="NHR59" s="18"/>
      <c r="NHS59" s="18"/>
      <c r="NHT59" s="18"/>
      <c r="NHU59" s="18"/>
      <c r="NHV59" s="18"/>
      <c r="NHW59" s="18"/>
      <c r="NHX59" s="18"/>
      <c r="NHY59" s="18"/>
      <c r="NHZ59" s="18"/>
      <c r="NIA59" s="18"/>
      <c r="NIB59" s="18"/>
      <c r="NIC59" s="18"/>
      <c r="NID59" s="18"/>
      <c r="NIE59" s="18"/>
      <c r="NIF59" s="18"/>
      <c r="NIG59" s="18"/>
      <c r="NIH59" s="18"/>
      <c r="NII59" s="18"/>
      <c r="NIJ59" s="18"/>
      <c r="NIK59" s="18"/>
      <c r="NIL59" s="18"/>
      <c r="NIM59" s="18"/>
      <c r="NIN59" s="18"/>
      <c r="NIO59" s="18"/>
      <c r="NIP59" s="18"/>
      <c r="NIQ59" s="18"/>
      <c r="NIR59" s="18"/>
      <c r="NIS59" s="18"/>
      <c r="NIT59" s="18"/>
      <c r="NIU59" s="18"/>
      <c r="NIV59" s="18"/>
      <c r="NIW59" s="18"/>
      <c r="NIX59" s="18"/>
      <c r="NIY59" s="18"/>
      <c r="NIZ59" s="18"/>
      <c r="NJA59" s="18"/>
      <c r="NJB59" s="18"/>
      <c r="NJC59" s="18"/>
      <c r="NJD59" s="18"/>
      <c r="NJE59" s="18"/>
      <c r="NJF59" s="18"/>
      <c r="NJG59" s="18"/>
      <c r="NJH59" s="18"/>
      <c r="NJI59" s="18"/>
      <c r="NJJ59" s="18"/>
      <c r="NJK59" s="18"/>
      <c r="NJL59" s="18"/>
      <c r="NJM59" s="18"/>
      <c r="NJN59" s="18"/>
      <c r="NJO59" s="18"/>
      <c r="NJP59" s="18"/>
      <c r="NJQ59" s="18"/>
      <c r="NJR59" s="18"/>
      <c r="NJS59" s="18"/>
      <c r="NJT59" s="18"/>
      <c r="NJU59" s="18"/>
      <c r="NJV59" s="18"/>
      <c r="NJW59" s="18"/>
      <c r="NJX59" s="18"/>
      <c r="NJY59" s="18"/>
      <c r="NJZ59" s="18"/>
      <c r="NKA59" s="18"/>
      <c r="NKB59" s="18"/>
      <c r="NKC59" s="18"/>
      <c r="NKD59" s="18"/>
      <c r="NKE59" s="18"/>
      <c r="NKF59" s="18"/>
      <c r="NKG59" s="18"/>
      <c r="NKH59" s="18"/>
      <c r="NKI59" s="18"/>
      <c r="NKJ59" s="18"/>
      <c r="NKK59" s="18"/>
      <c r="NKL59" s="18"/>
      <c r="NKM59" s="18"/>
      <c r="NKN59" s="18"/>
      <c r="NKO59" s="18"/>
      <c r="NKP59" s="18"/>
      <c r="NKQ59" s="18"/>
      <c r="NKR59" s="18"/>
      <c r="NKS59" s="18"/>
      <c r="NKT59" s="18"/>
      <c r="NKU59" s="18"/>
      <c r="NKV59" s="18"/>
      <c r="NKW59" s="18"/>
      <c r="NKX59" s="18"/>
      <c r="NKY59" s="18"/>
      <c r="NKZ59" s="18"/>
      <c r="NLA59" s="18"/>
      <c r="NLB59" s="18"/>
      <c r="NLC59" s="18"/>
      <c r="NLD59" s="18"/>
      <c r="NLE59" s="18"/>
      <c r="NLF59" s="18"/>
      <c r="NLG59" s="18"/>
      <c r="NLH59" s="18"/>
      <c r="NLI59" s="18"/>
      <c r="NLJ59" s="18"/>
      <c r="NLK59" s="18"/>
      <c r="NLL59" s="18"/>
      <c r="NLM59" s="18"/>
      <c r="NLN59" s="18"/>
      <c r="NLO59" s="18"/>
      <c r="NLP59" s="18"/>
      <c r="NLQ59" s="18"/>
      <c r="NLR59" s="18"/>
      <c r="NLS59" s="18"/>
      <c r="NLT59" s="18"/>
      <c r="NLU59" s="18"/>
      <c r="NLV59" s="18"/>
      <c r="NLW59" s="18"/>
      <c r="NLX59" s="18"/>
      <c r="NLY59" s="18"/>
      <c r="NLZ59" s="18"/>
      <c r="NMA59" s="18"/>
      <c r="NMB59" s="18"/>
      <c r="NMC59" s="18"/>
      <c r="NMD59" s="18"/>
      <c r="NME59" s="18"/>
      <c r="NMF59" s="18"/>
      <c r="NMG59" s="18"/>
      <c r="NMH59" s="18"/>
      <c r="NMI59" s="18"/>
      <c r="NMJ59" s="18"/>
      <c r="NMK59" s="18"/>
      <c r="NML59" s="18"/>
      <c r="NMM59" s="18"/>
      <c r="NMN59" s="18"/>
      <c r="NMO59" s="18"/>
      <c r="NMP59" s="18"/>
      <c r="NMQ59" s="18"/>
      <c r="NMR59" s="18"/>
      <c r="NMS59" s="18"/>
      <c r="NMT59" s="18"/>
      <c r="NMU59" s="18"/>
      <c r="NMV59" s="18"/>
      <c r="NMW59" s="18"/>
      <c r="NMX59" s="18"/>
      <c r="NMY59" s="18"/>
      <c r="NMZ59" s="18"/>
      <c r="NNA59" s="18"/>
      <c r="NNB59" s="18"/>
      <c r="NNC59" s="18"/>
      <c r="NND59" s="18"/>
      <c r="NNE59" s="18"/>
      <c r="NNF59" s="18"/>
      <c r="NNG59" s="18"/>
      <c r="NNH59" s="18"/>
      <c r="NNI59" s="18"/>
      <c r="NNJ59" s="18"/>
      <c r="NNK59" s="18"/>
      <c r="NNL59" s="18"/>
      <c r="NNM59" s="18"/>
      <c r="NNN59" s="18"/>
      <c r="NNO59" s="18"/>
      <c r="NNP59" s="18"/>
      <c r="NNQ59" s="18"/>
      <c r="NNR59" s="18"/>
      <c r="NNS59" s="18"/>
      <c r="NNT59" s="18"/>
      <c r="NNU59" s="18"/>
      <c r="NNV59" s="18"/>
      <c r="NNW59" s="18"/>
      <c r="NNX59" s="18"/>
      <c r="NNY59" s="18"/>
      <c r="NNZ59" s="18"/>
      <c r="NOA59" s="18"/>
      <c r="NOB59" s="18"/>
      <c r="NOC59" s="18"/>
      <c r="NOD59" s="18"/>
      <c r="NOE59" s="18"/>
      <c r="NOF59" s="18"/>
      <c r="NOG59" s="18"/>
      <c r="NOH59" s="18"/>
      <c r="NOI59" s="18"/>
      <c r="NOJ59" s="18"/>
      <c r="NOK59" s="18"/>
      <c r="NOL59" s="18"/>
      <c r="NOM59" s="18"/>
      <c r="NON59" s="18"/>
      <c r="NOO59" s="18"/>
      <c r="NOP59" s="18"/>
      <c r="NOQ59" s="18"/>
      <c r="NOR59" s="18"/>
      <c r="NOS59" s="18"/>
      <c r="NOT59" s="18"/>
      <c r="NOU59" s="18"/>
      <c r="NOV59" s="18"/>
      <c r="NOW59" s="18"/>
      <c r="NOX59" s="18"/>
      <c r="NOY59" s="18"/>
      <c r="NOZ59" s="18"/>
      <c r="NPA59" s="18"/>
      <c r="NPB59" s="18"/>
      <c r="NPC59" s="18"/>
      <c r="NPD59" s="18"/>
      <c r="NPE59" s="18"/>
      <c r="NPF59" s="18"/>
      <c r="NPG59" s="18"/>
      <c r="NPH59" s="18"/>
      <c r="NPI59" s="18"/>
      <c r="NPJ59" s="18"/>
      <c r="NPK59" s="18"/>
      <c r="NPL59" s="18"/>
      <c r="NPM59" s="18"/>
      <c r="NPN59" s="18"/>
      <c r="NPO59" s="18"/>
      <c r="NPP59" s="18"/>
      <c r="NPQ59" s="18"/>
      <c r="NPR59" s="18"/>
      <c r="NPS59" s="18"/>
      <c r="NPT59" s="18"/>
      <c r="NPU59" s="18"/>
      <c r="NPV59" s="18"/>
      <c r="NPW59" s="18"/>
      <c r="NPX59" s="18"/>
      <c r="NPY59" s="18"/>
      <c r="NPZ59" s="18"/>
      <c r="NQA59" s="18"/>
      <c r="NQB59" s="18"/>
      <c r="NQC59" s="18"/>
      <c r="NQD59" s="18"/>
      <c r="NQE59" s="18"/>
      <c r="NQF59" s="18"/>
      <c r="NQG59" s="18"/>
      <c r="NQH59" s="18"/>
      <c r="NQI59" s="18"/>
      <c r="NQJ59" s="18"/>
      <c r="NQK59" s="18"/>
      <c r="NQL59" s="18"/>
      <c r="NQM59" s="18"/>
      <c r="NQN59" s="18"/>
      <c r="NQO59" s="18"/>
      <c r="NQP59" s="18"/>
      <c r="NQQ59" s="18"/>
      <c r="NQR59" s="18"/>
      <c r="NQS59" s="18"/>
      <c r="NQT59" s="18"/>
      <c r="NQU59" s="18"/>
      <c r="NQV59" s="18"/>
      <c r="NQW59" s="18"/>
      <c r="NQX59" s="18"/>
      <c r="NQY59" s="18"/>
      <c r="NQZ59" s="18"/>
      <c r="NRA59" s="18"/>
      <c r="NRB59" s="18"/>
      <c r="NRC59" s="18"/>
      <c r="NRD59" s="18"/>
      <c r="NRE59" s="18"/>
      <c r="NRF59" s="18"/>
      <c r="NRG59" s="18"/>
      <c r="NRH59" s="18"/>
      <c r="NRI59" s="18"/>
      <c r="NRJ59" s="18"/>
      <c r="NRK59" s="18"/>
      <c r="NRL59" s="18"/>
      <c r="NRM59" s="18"/>
      <c r="NRN59" s="18"/>
      <c r="NRO59" s="18"/>
      <c r="NRP59" s="18"/>
      <c r="NRQ59" s="18"/>
      <c r="NRR59" s="18"/>
      <c r="NRS59" s="18"/>
      <c r="NRT59" s="18"/>
      <c r="NRU59" s="18"/>
      <c r="NRV59" s="18"/>
      <c r="NRW59" s="18"/>
      <c r="NRX59" s="18"/>
      <c r="NRY59" s="18"/>
      <c r="NRZ59" s="18"/>
      <c r="NSA59" s="18"/>
      <c r="NSB59" s="18"/>
      <c r="NSC59" s="18"/>
      <c r="NSD59" s="18"/>
      <c r="NSE59" s="18"/>
      <c r="NSF59" s="18"/>
      <c r="NSG59" s="18"/>
      <c r="NSH59" s="18"/>
      <c r="NSI59" s="18"/>
      <c r="NSJ59" s="18"/>
      <c r="NSK59" s="18"/>
      <c r="NSL59" s="18"/>
      <c r="NSM59" s="18"/>
      <c r="NSN59" s="18"/>
      <c r="NSO59" s="18"/>
      <c r="NSP59" s="18"/>
      <c r="NSQ59" s="18"/>
      <c r="NSR59" s="18"/>
      <c r="NSS59" s="18"/>
      <c r="NST59" s="18"/>
      <c r="NSU59" s="18"/>
      <c r="NSV59" s="18"/>
      <c r="NSW59" s="18"/>
      <c r="NSX59" s="18"/>
      <c r="NSY59" s="18"/>
      <c r="NSZ59" s="18"/>
      <c r="NTA59" s="18"/>
      <c r="NTB59" s="18"/>
      <c r="NTC59" s="18"/>
      <c r="NTD59" s="18"/>
      <c r="NTE59" s="18"/>
      <c r="NTF59" s="18"/>
      <c r="NTG59" s="18"/>
      <c r="NTH59" s="18"/>
      <c r="NTI59" s="18"/>
      <c r="NTJ59" s="18"/>
      <c r="NTK59" s="18"/>
      <c r="NTL59" s="18"/>
      <c r="NTM59" s="18"/>
      <c r="NTN59" s="18"/>
      <c r="NTO59" s="18"/>
      <c r="NTP59" s="18"/>
      <c r="NTQ59" s="18"/>
      <c r="NTR59" s="18"/>
      <c r="NTS59" s="18"/>
      <c r="NTT59" s="18"/>
      <c r="NTU59" s="18"/>
      <c r="NTV59" s="18"/>
      <c r="NTW59" s="18"/>
      <c r="NTX59" s="18"/>
      <c r="NTY59" s="18"/>
      <c r="NTZ59" s="18"/>
      <c r="NUA59" s="18"/>
      <c r="NUB59" s="18"/>
      <c r="NUC59" s="18"/>
      <c r="NUD59" s="18"/>
      <c r="NUE59" s="18"/>
      <c r="NUF59" s="18"/>
      <c r="NUG59" s="18"/>
      <c r="NUH59" s="18"/>
      <c r="NUI59" s="18"/>
      <c r="NUJ59" s="18"/>
      <c r="NUK59" s="18"/>
      <c r="NUL59" s="18"/>
      <c r="NUM59" s="18"/>
      <c r="NUN59" s="18"/>
      <c r="NUO59" s="18"/>
      <c r="NUP59" s="18"/>
      <c r="NUQ59" s="18"/>
      <c r="NUR59" s="18"/>
      <c r="NUS59" s="18"/>
      <c r="NUT59" s="18"/>
      <c r="NUU59" s="18"/>
      <c r="NUV59" s="18"/>
      <c r="NUW59" s="18"/>
      <c r="NUX59" s="18"/>
      <c r="NUY59" s="18"/>
      <c r="NUZ59" s="18"/>
      <c r="NVA59" s="18"/>
      <c r="NVB59" s="18"/>
      <c r="NVC59" s="18"/>
      <c r="NVD59" s="18"/>
      <c r="NVE59" s="18"/>
      <c r="NVF59" s="18"/>
      <c r="NVG59" s="18"/>
      <c r="NVH59" s="18"/>
      <c r="NVI59" s="18"/>
      <c r="NVJ59" s="18"/>
      <c r="NVK59" s="18"/>
      <c r="NVL59" s="18"/>
      <c r="NVM59" s="18"/>
      <c r="NVN59" s="18"/>
      <c r="NVO59" s="18"/>
      <c r="NVP59" s="18"/>
      <c r="NVQ59" s="18"/>
      <c r="NVR59" s="18"/>
      <c r="NVS59" s="18"/>
      <c r="NVT59" s="18"/>
      <c r="NVU59" s="18"/>
      <c r="NVV59" s="18"/>
      <c r="NVW59" s="18"/>
      <c r="NVX59" s="18"/>
      <c r="NVY59" s="18"/>
      <c r="NVZ59" s="18"/>
      <c r="NWA59" s="18"/>
      <c r="NWB59" s="18"/>
      <c r="NWC59" s="18"/>
      <c r="NWD59" s="18"/>
      <c r="NWE59" s="18"/>
      <c r="NWF59" s="18"/>
      <c r="NWG59" s="18"/>
      <c r="NWH59" s="18"/>
      <c r="NWI59" s="18"/>
      <c r="NWJ59" s="18"/>
      <c r="NWK59" s="18"/>
      <c r="NWL59" s="18"/>
      <c r="NWM59" s="18"/>
      <c r="NWN59" s="18"/>
      <c r="NWO59" s="18"/>
      <c r="NWP59" s="18"/>
      <c r="NWQ59" s="18"/>
      <c r="NWR59" s="18"/>
      <c r="NWS59" s="18"/>
      <c r="NWT59" s="18"/>
      <c r="NWU59" s="18"/>
      <c r="NWV59" s="18"/>
      <c r="NWW59" s="18"/>
      <c r="NWX59" s="18"/>
      <c r="NWY59" s="18"/>
      <c r="NWZ59" s="18"/>
      <c r="NXA59" s="18"/>
      <c r="NXB59" s="18"/>
      <c r="NXC59" s="18"/>
      <c r="NXD59" s="18"/>
      <c r="NXE59" s="18"/>
      <c r="NXF59" s="18"/>
      <c r="NXG59" s="18"/>
      <c r="NXH59" s="18"/>
      <c r="NXI59" s="18"/>
      <c r="NXJ59" s="18"/>
      <c r="NXK59" s="18"/>
      <c r="NXL59" s="18"/>
      <c r="NXM59" s="18"/>
      <c r="NXN59" s="18"/>
      <c r="NXO59" s="18"/>
      <c r="NXP59" s="18"/>
      <c r="NXQ59" s="18"/>
      <c r="NXR59" s="18"/>
      <c r="NXS59" s="18"/>
      <c r="NXT59" s="18"/>
      <c r="NXU59" s="18"/>
      <c r="NXV59" s="18"/>
      <c r="NXW59" s="18"/>
      <c r="NXX59" s="18"/>
      <c r="NXY59" s="18"/>
      <c r="NXZ59" s="18"/>
      <c r="NYA59" s="18"/>
      <c r="NYB59" s="18"/>
      <c r="NYC59" s="18"/>
      <c r="NYD59" s="18"/>
      <c r="NYE59" s="18"/>
      <c r="NYF59" s="18"/>
      <c r="NYG59" s="18"/>
      <c r="NYH59" s="18"/>
      <c r="NYI59" s="18"/>
      <c r="NYJ59" s="18"/>
      <c r="NYK59" s="18"/>
      <c r="NYL59" s="18"/>
      <c r="NYM59" s="18"/>
      <c r="NYN59" s="18"/>
      <c r="NYO59" s="18"/>
      <c r="NYP59" s="18"/>
      <c r="NYQ59" s="18"/>
      <c r="NYR59" s="18"/>
      <c r="NYS59" s="18"/>
      <c r="NYT59" s="18"/>
      <c r="NYU59" s="18"/>
      <c r="NYV59" s="18"/>
      <c r="NYW59" s="18"/>
      <c r="NYX59" s="18"/>
      <c r="NYY59" s="18"/>
      <c r="NYZ59" s="18"/>
      <c r="NZA59" s="18"/>
      <c r="NZB59" s="18"/>
      <c r="NZC59" s="18"/>
      <c r="NZD59" s="18"/>
      <c r="NZE59" s="18"/>
      <c r="NZF59" s="18"/>
      <c r="NZG59" s="18"/>
      <c r="NZH59" s="18"/>
      <c r="NZI59" s="18"/>
      <c r="NZJ59" s="18"/>
      <c r="NZK59" s="18"/>
      <c r="NZL59" s="18"/>
      <c r="NZM59" s="18"/>
      <c r="NZN59" s="18"/>
      <c r="NZO59" s="18"/>
      <c r="NZP59" s="18"/>
      <c r="NZQ59" s="18"/>
      <c r="NZR59" s="18"/>
      <c r="NZS59" s="18"/>
      <c r="NZT59" s="18"/>
      <c r="NZU59" s="18"/>
      <c r="NZV59" s="18"/>
      <c r="NZW59" s="18"/>
      <c r="NZX59" s="18"/>
      <c r="NZY59" s="18"/>
      <c r="NZZ59" s="18"/>
      <c r="OAA59" s="18"/>
      <c r="OAB59" s="18"/>
      <c r="OAC59" s="18"/>
      <c r="OAD59" s="18"/>
      <c r="OAE59" s="18"/>
      <c r="OAF59" s="18"/>
      <c r="OAG59" s="18"/>
      <c r="OAH59" s="18"/>
      <c r="OAI59" s="18"/>
      <c r="OAJ59" s="18"/>
      <c r="OAK59" s="18"/>
      <c r="OAL59" s="18"/>
      <c r="OAM59" s="18"/>
      <c r="OAN59" s="18"/>
      <c r="OAO59" s="18"/>
      <c r="OAP59" s="18"/>
      <c r="OAQ59" s="18"/>
      <c r="OAR59" s="18"/>
      <c r="OAS59" s="18"/>
      <c r="OAT59" s="18"/>
      <c r="OAU59" s="18"/>
      <c r="OAV59" s="18"/>
      <c r="OAW59" s="18"/>
      <c r="OAX59" s="18"/>
      <c r="OAY59" s="18"/>
      <c r="OAZ59" s="18"/>
      <c r="OBA59" s="18"/>
      <c r="OBB59" s="18"/>
      <c r="OBC59" s="18"/>
      <c r="OBD59" s="18"/>
      <c r="OBE59" s="18"/>
      <c r="OBF59" s="18"/>
      <c r="OBG59" s="18"/>
      <c r="OBH59" s="18"/>
      <c r="OBI59" s="18"/>
      <c r="OBJ59" s="18"/>
      <c r="OBK59" s="18"/>
      <c r="OBL59" s="18"/>
      <c r="OBM59" s="18"/>
      <c r="OBN59" s="18"/>
      <c r="OBO59" s="18"/>
      <c r="OBP59" s="18"/>
      <c r="OBQ59" s="18"/>
      <c r="OBR59" s="18"/>
      <c r="OBS59" s="18"/>
      <c r="OBT59" s="18"/>
      <c r="OBU59" s="18"/>
      <c r="OBV59" s="18"/>
      <c r="OBW59" s="18"/>
      <c r="OBX59" s="18"/>
      <c r="OBY59" s="18"/>
      <c r="OBZ59" s="18"/>
      <c r="OCA59" s="18"/>
      <c r="OCB59" s="18"/>
      <c r="OCC59" s="18"/>
      <c r="OCD59" s="18"/>
      <c r="OCE59" s="18"/>
      <c r="OCF59" s="18"/>
      <c r="OCG59" s="18"/>
      <c r="OCH59" s="18"/>
      <c r="OCI59" s="18"/>
      <c r="OCJ59" s="18"/>
      <c r="OCK59" s="18"/>
      <c r="OCL59" s="18"/>
      <c r="OCM59" s="18"/>
      <c r="OCN59" s="18"/>
      <c r="OCO59" s="18"/>
      <c r="OCP59" s="18"/>
      <c r="OCQ59" s="18"/>
      <c r="OCR59" s="18"/>
      <c r="OCS59" s="18"/>
      <c r="OCT59" s="18"/>
      <c r="OCU59" s="18"/>
      <c r="OCV59" s="18"/>
      <c r="OCW59" s="18"/>
      <c r="OCX59" s="18"/>
      <c r="OCY59" s="18"/>
      <c r="OCZ59" s="18"/>
      <c r="ODA59" s="18"/>
      <c r="ODB59" s="18"/>
      <c r="ODC59" s="18"/>
      <c r="ODD59" s="18"/>
      <c r="ODE59" s="18"/>
      <c r="ODF59" s="18"/>
      <c r="ODG59" s="18"/>
      <c r="ODH59" s="18"/>
      <c r="ODI59" s="18"/>
      <c r="ODJ59" s="18"/>
      <c r="ODK59" s="18"/>
      <c r="ODL59" s="18"/>
      <c r="ODM59" s="18"/>
      <c r="ODN59" s="18"/>
      <c r="ODO59" s="18"/>
      <c r="ODP59" s="18"/>
      <c r="ODQ59" s="18"/>
      <c r="ODR59" s="18"/>
      <c r="ODS59" s="18"/>
      <c r="ODT59" s="18"/>
      <c r="ODU59" s="18"/>
      <c r="ODV59" s="18"/>
      <c r="ODW59" s="18"/>
      <c r="ODX59" s="18"/>
      <c r="ODY59" s="18"/>
      <c r="ODZ59" s="18"/>
      <c r="OEA59" s="18"/>
      <c r="OEB59" s="18"/>
      <c r="OEC59" s="18"/>
      <c r="OED59" s="18"/>
      <c r="OEE59" s="18"/>
      <c r="OEF59" s="18"/>
      <c r="OEG59" s="18"/>
      <c r="OEH59" s="18"/>
      <c r="OEI59" s="18"/>
      <c r="OEJ59" s="18"/>
      <c r="OEK59" s="18"/>
      <c r="OEL59" s="18"/>
      <c r="OEM59" s="18"/>
      <c r="OEN59" s="18"/>
      <c r="OEO59" s="18"/>
      <c r="OEP59" s="18"/>
      <c r="OEQ59" s="18"/>
      <c r="OER59" s="18"/>
      <c r="OES59" s="18"/>
      <c r="OET59" s="18"/>
      <c r="OEU59" s="18"/>
      <c r="OEV59" s="18"/>
      <c r="OEW59" s="18"/>
      <c r="OEX59" s="18"/>
      <c r="OEY59" s="18"/>
      <c r="OEZ59" s="18"/>
      <c r="OFA59" s="18"/>
      <c r="OFB59" s="18"/>
      <c r="OFC59" s="18"/>
      <c r="OFD59" s="18"/>
      <c r="OFE59" s="18"/>
      <c r="OFF59" s="18"/>
      <c r="OFG59" s="18"/>
      <c r="OFH59" s="18"/>
      <c r="OFI59" s="18"/>
      <c r="OFJ59" s="18"/>
      <c r="OFK59" s="18"/>
      <c r="OFL59" s="18"/>
      <c r="OFM59" s="18"/>
      <c r="OFN59" s="18"/>
      <c r="OFO59" s="18"/>
      <c r="OFP59" s="18"/>
      <c r="OFQ59" s="18"/>
      <c r="OFR59" s="18"/>
      <c r="OFS59" s="18"/>
      <c r="OFT59" s="18"/>
      <c r="OFU59" s="18"/>
      <c r="OFV59" s="18"/>
      <c r="OFW59" s="18"/>
      <c r="OFX59" s="18"/>
      <c r="OFY59" s="18"/>
      <c r="OFZ59" s="18"/>
      <c r="OGA59" s="18"/>
      <c r="OGB59" s="18"/>
      <c r="OGC59" s="18"/>
      <c r="OGD59" s="18"/>
      <c r="OGE59" s="18"/>
      <c r="OGF59" s="18"/>
      <c r="OGG59" s="18"/>
      <c r="OGH59" s="18"/>
      <c r="OGI59" s="18"/>
      <c r="OGJ59" s="18"/>
      <c r="OGK59" s="18"/>
      <c r="OGL59" s="18"/>
      <c r="OGM59" s="18"/>
      <c r="OGN59" s="18"/>
      <c r="OGO59" s="18"/>
      <c r="OGP59" s="18"/>
      <c r="OGQ59" s="18"/>
      <c r="OGR59" s="18"/>
      <c r="OGS59" s="18"/>
      <c r="OGT59" s="18"/>
      <c r="OGU59" s="18"/>
      <c r="OGV59" s="18"/>
      <c r="OGW59" s="18"/>
      <c r="OGX59" s="18"/>
      <c r="OGY59" s="18"/>
      <c r="OGZ59" s="18"/>
      <c r="OHA59" s="18"/>
      <c r="OHB59" s="18"/>
      <c r="OHC59" s="18"/>
      <c r="OHD59" s="18"/>
      <c r="OHE59" s="18"/>
      <c r="OHF59" s="18"/>
      <c r="OHG59" s="18"/>
      <c r="OHH59" s="18"/>
      <c r="OHI59" s="18"/>
      <c r="OHJ59" s="18"/>
      <c r="OHK59" s="18"/>
      <c r="OHL59" s="18"/>
      <c r="OHM59" s="18"/>
      <c r="OHN59" s="18"/>
      <c r="OHO59" s="18"/>
      <c r="OHP59" s="18"/>
      <c r="OHQ59" s="18"/>
      <c r="OHR59" s="18"/>
      <c r="OHS59" s="18"/>
      <c r="OHT59" s="18"/>
      <c r="OHU59" s="18"/>
      <c r="OHV59" s="18"/>
      <c r="OHW59" s="18"/>
      <c r="OHX59" s="18"/>
      <c r="OHY59" s="18"/>
      <c r="OHZ59" s="18"/>
      <c r="OIA59" s="18"/>
      <c r="OIB59" s="18"/>
      <c r="OIC59" s="18"/>
      <c r="OID59" s="18"/>
      <c r="OIE59" s="18"/>
      <c r="OIF59" s="18"/>
      <c r="OIG59" s="18"/>
      <c r="OIH59" s="18"/>
      <c r="OII59" s="18"/>
      <c r="OIJ59" s="18"/>
      <c r="OIK59" s="18"/>
      <c r="OIL59" s="18"/>
      <c r="OIM59" s="18"/>
      <c r="OIN59" s="18"/>
      <c r="OIO59" s="18"/>
      <c r="OIP59" s="18"/>
      <c r="OIQ59" s="18"/>
      <c r="OIR59" s="18"/>
      <c r="OIS59" s="18"/>
      <c r="OIT59" s="18"/>
      <c r="OIU59" s="18"/>
      <c r="OIV59" s="18"/>
      <c r="OIW59" s="18"/>
      <c r="OIX59" s="18"/>
      <c r="OIY59" s="18"/>
      <c r="OIZ59" s="18"/>
      <c r="OJA59" s="18"/>
      <c r="OJB59" s="18"/>
      <c r="OJC59" s="18"/>
      <c r="OJD59" s="18"/>
      <c r="OJE59" s="18"/>
      <c r="OJF59" s="18"/>
      <c r="OJG59" s="18"/>
      <c r="OJH59" s="18"/>
      <c r="OJI59" s="18"/>
      <c r="OJJ59" s="18"/>
      <c r="OJK59" s="18"/>
      <c r="OJL59" s="18"/>
      <c r="OJM59" s="18"/>
      <c r="OJN59" s="18"/>
      <c r="OJO59" s="18"/>
      <c r="OJP59" s="18"/>
      <c r="OJQ59" s="18"/>
      <c r="OJR59" s="18"/>
      <c r="OJS59" s="18"/>
      <c r="OJT59" s="18"/>
      <c r="OJU59" s="18"/>
      <c r="OJV59" s="18"/>
      <c r="OJW59" s="18"/>
      <c r="OJX59" s="18"/>
      <c r="OJY59" s="18"/>
      <c r="OJZ59" s="18"/>
      <c r="OKA59" s="18"/>
      <c r="OKB59" s="18"/>
      <c r="OKC59" s="18"/>
      <c r="OKD59" s="18"/>
      <c r="OKE59" s="18"/>
      <c r="OKF59" s="18"/>
      <c r="OKG59" s="18"/>
      <c r="OKH59" s="18"/>
      <c r="OKI59" s="18"/>
      <c r="OKJ59" s="18"/>
      <c r="OKK59" s="18"/>
      <c r="OKL59" s="18"/>
      <c r="OKM59" s="18"/>
      <c r="OKN59" s="18"/>
      <c r="OKO59" s="18"/>
      <c r="OKP59" s="18"/>
      <c r="OKQ59" s="18"/>
      <c r="OKR59" s="18"/>
      <c r="OKS59" s="18"/>
      <c r="OKT59" s="18"/>
      <c r="OKU59" s="18"/>
      <c r="OKV59" s="18"/>
      <c r="OKW59" s="18"/>
      <c r="OKX59" s="18"/>
      <c r="OKY59" s="18"/>
      <c r="OKZ59" s="18"/>
      <c r="OLA59" s="18"/>
      <c r="OLB59" s="18"/>
      <c r="OLC59" s="18"/>
      <c r="OLD59" s="18"/>
      <c r="OLE59" s="18"/>
      <c r="OLF59" s="18"/>
      <c r="OLG59" s="18"/>
      <c r="OLH59" s="18"/>
      <c r="OLI59" s="18"/>
      <c r="OLJ59" s="18"/>
      <c r="OLK59" s="18"/>
      <c r="OLL59" s="18"/>
      <c r="OLM59" s="18"/>
      <c r="OLN59" s="18"/>
      <c r="OLO59" s="18"/>
      <c r="OLP59" s="18"/>
      <c r="OLQ59" s="18"/>
      <c r="OLR59" s="18"/>
      <c r="OLS59" s="18"/>
      <c r="OLT59" s="18"/>
      <c r="OLU59" s="18"/>
      <c r="OLV59" s="18"/>
      <c r="OLW59" s="18"/>
      <c r="OLX59" s="18"/>
      <c r="OLY59" s="18"/>
      <c r="OLZ59" s="18"/>
      <c r="OMA59" s="18"/>
      <c r="OMB59" s="18"/>
      <c r="OMC59" s="18"/>
      <c r="OMD59" s="18"/>
      <c r="OME59" s="18"/>
      <c r="OMF59" s="18"/>
      <c r="OMG59" s="18"/>
      <c r="OMH59" s="18"/>
      <c r="OMI59" s="18"/>
      <c r="OMJ59" s="18"/>
      <c r="OMK59" s="18"/>
      <c r="OML59" s="18"/>
      <c r="OMM59" s="18"/>
      <c r="OMN59" s="18"/>
      <c r="OMO59" s="18"/>
      <c r="OMP59" s="18"/>
      <c r="OMQ59" s="18"/>
      <c r="OMR59" s="18"/>
      <c r="OMS59" s="18"/>
      <c r="OMT59" s="18"/>
      <c r="OMU59" s="18"/>
      <c r="OMV59" s="18"/>
      <c r="OMW59" s="18"/>
      <c r="OMX59" s="18"/>
      <c r="OMY59" s="18"/>
      <c r="OMZ59" s="18"/>
      <c r="ONA59" s="18"/>
      <c r="ONB59" s="18"/>
      <c r="ONC59" s="18"/>
      <c r="OND59" s="18"/>
      <c r="ONE59" s="18"/>
      <c r="ONF59" s="18"/>
      <c r="ONG59" s="18"/>
      <c r="ONH59" s="18"/>
      <c r="ONI59" s="18"/>
      <c r="ONJ59" s="18"/>
      <c r="ONK59" s="18"/>
      <c r="ONL59" s="18"/>
      <c r="ONM59" s="18"/>
      <c r="ONN59" s="18"/>
      <c r="ONO59" s="18"/>
      <c r="ONP59" s="18"/>
      <c r="ONQ59" s="18"/>
      <c r="ONR59" s="18"/>
      <c r="ONS59" s="18"/>
      <c r="ONT59" s="18"/>
      <c r="ONU59" s="18"/>
      <c r="ONV59" s="18"/>
      <c r="ONW59" s="18"/>
      <c r="ONX59" s="18"/>
      <c r="ONY59" s="18"/>
      <c r="ONZ59" s="18"/>
      <c r="OOA59" s="18"/>
      <c r="OOB59" s="18"/>
      <c r="OOC59" s="18"/>
      <c r="OOD59" s="18"/>
      <c r="OOE59" s="18"/>
      <c r="OOF59" s="18"/>
      <c r="OOG59" s="18"/>
      <c r="OOH59" s="18"/>
      <c r="OOI59" s="18"/>
      <c r="OOJ59" s="18"/>
      <c r="OOK59" s="18"/>
      <c r="OOL59" s="18"/>
      <c r="OOM59" s="18"/>
      <c r="OON59" s="18"/>
      <c r="OOO59" s="18"/>
      <c r="OOP59" s="18"/>
      <c r="OOQ59" s="18"/>
      <c r="OOR59" s="18"/>
      <c r="OOS59" s="18"/>
      <c r="OOT59" s="18"/>
      <c r="OOU59" s="18"/>
      <c r="OOV59" s="18"/>
      <c r="OOW59" s="18"/>
      <c r="OOX59" s="18"/>
      <c r="OOY59" s="18"/>
      <c r="OOZ59" s="18"/>
      <c r="OPA59" s="18"/>
      <c r="OPB59" s="18"/>
      <c r="OPC59" s="18"/>
      <c r="OPD59" s="18"/>
      <c r="OPE59" s="18"/>
      <c r="OPF59" s="18"/>
      <c r="OPG59" s="18"/>
      <c r="OPH59" s="18"/>
      <c r="OPI59" s="18"/>
      <c r="OPJ59" s="18"/>
      <c r="OPK59" s="18"/>
      <c r="OPL59" s="18"/>
      <c r="OPM59" s="18"/>
      <c r="OPN59" s="18"/>
      <c r="OPO59" s="18"/>
      <c r="OPP59" s="18"/>
      <c r="OPQ59" s="18"/>
      <c r="OPR59" s="18"/>
      <c r="OPS59" s="18"/>
      <c r="OPT59" s="18"/>
      <c r="OPU59" s="18"/>
      <c r="OPV59" s="18"/>
      <c r="OPW59" s="18"/>
      <c r="OPX59" s="18"/>
      <c r="OPY59" s="18"/>
      <c r="OPZ59" s="18"/>
      <c r="OQA59" s="18"/>
      <c r="OQB59" s="18"/>
      <c r="OQC59" s="18"/>
      <c r="OQD59" s="18"/>
      <c r="OQE59" s="18"/>
      <c r="OQF59" s="18"/>
      <c r="OQG59" s="18"/>
      <c r="OQH59" s="18"/>
      <c r="OQI59" s="18"/>
      <c r="OQJ59" s="18"/>
      <c r="OQK59" s="18"/>
      <c r="OQL59" s="18"/>
      <c r="OQM59" s="18"/>
      <c r="OQN59" s="18"/>
      <c r="OQO59" s="18"/>
      <c r="OQP59" s="18"/>
      <c r="OQQ59" s="18"/>
      <c r="OQR59" s="18"/>
      <c r="OQS59" s="18"/>
      <c r="OQT59" s="18"/>
      <c r="OQU59" s="18"/>
      <c r="OQV59" s="18"/>
      <c r="OQW59" s="18"/>
      <c r="OQX59" s="18"/>
      <c r="OQY59" s="18"/>
      <c r="OQZ59" s="18"/>
      <c r="ORA59" s="18"/>
      <c r="ORB59" s="18"/>
      <c r="ORC59" s="18"/>
      <c r="ORD59" s="18"/>
      <c r="ORE59" s="18"/>
      <c r="ORF59" s="18"/>
      <c r="ORG59" s="18"/>
      <c r="ORH59" s="18"/>
      <c r="ORI59" s="18"/>
      <c r="ORJ59" s="18"/>
      <c r="ORK59" s="18"/>
      <c r="ORL59" s="18"/>
      <c r="ORM59" s="18"/>
      <c r="ORN59" s="18"/>
      <c r="ORO59" s="18"/>
      <c r="ORP59" s="18"/>
      <c r="ORQ59" s="18"/>
      <c r="ORR59" s="18"/>
      <c r="ORS59" s="18"/>
      <c r="ORT59" s="18"/>
      <c r="ORU59" s="18"/>
      <c r="ORV59" s="18"/>
      <c r="ORW59" s="18"/>
      <c r="ORX59" s="18"/>
      <c r="ORY59" s="18"/>
      <c r="ORZ59" s="18"/>
      <c r="OSA59" s="18"/>
      <c r="OSB59" s="18"/>
      <c r="OSC59" s="18"/>
      <c r="OSD59" s="18"/>
      <c r="OSE59" s="18"/>
      <c r="OSF59" s="18"/>
      <c r="OSG59" s="18"/>
      <c r="OSH59" s="18"/>
      <c r="OSI59" s="18"/>
      <c r="OSJ59" s="18"/>
      <c r="OSK59" s="18"/>
      <c r="OSL59" s="18"/>
      <c r="OSM59" s="18"/>
      <c r="OSN59" s="18"/>
      <c r="OSO59" s="18"/>
      <c r="OSP59" s="18"/>
      <c r="OSQ59" s="18"/>
      <c r="OSR59" s="18"/>
      <c r="OSS59" s="18"/>
      <c r="OST59" s="18"/>
      <c r="OSU59" s="18"/>
      <c r="OSV59" s="18"/>
      <c r="OSW59" s="18"/>
      <c r="OSX59" s="18"/>
      <c r="OSY59" s="18"/>
      <c r="OSZ59" s="18"/>
      <c r="OTA59" s="18"/>
      <c r="OTB59" s="18"/>
      <c r="OTC59" s="18"/>
      <c r="OTD59" s="18"/>
      <c r="OTE59" s="18"/>
      <c r="OTF59" s="18"/>
      <c r="OTG59" s="18"/>
      <c r="OTH59" s="18"/>
      <c r="OTI59" s="18"/>
      <c r="OTJ59" s="18"/>
      <c r="OTK59" s="18"/>
      <c r="OTL59" s="18"/>
      <c r="OTM59" s="18"/>
      <c r="OTN59" s="18"/>
      <c r="OTO59" s="18"/>
      <c r="OTP59" s="18"/>
      <c r="OTQ59" s="18"/>
      <c r="OTR59" s="18"/>
      <c r="OTS59" s="18"/>
      <c r="OTT59" s="18"/>
      <c r="OTU59" s="18"/>
      <c r="OTV59" s="18"/>
      <c r="OTW59" s="18"/>
      <c r="OTX59" s="18"/>
      <c r="OTY59" s="18"/>
      <c r="OTZ59" s="18"/>
      <c r="OUA59" s="18"/>
      <c r="OUB59" s="18"/>
      <c r="OUC59" s="18"/>
      <c r="OUD59" s="18"/>
      <c r="OUE59" s="18"/>
      <c r="OUF59" s="18"/>
      <c r="OUG59" s="18"/>
      <c r="OUH59" s="18"/>
      <c r="OUI59" s="18"/>
      <c r="OUJ59" s="18"/>
      <c r="OUK59" s="18"/>
      <c r="OUL59" s="18"/>
      <c r="OUM59" s="18"/>
      <c r="OUN59" s="18"/>
      <c r="OUO59" s="18"/>
      <c r="OUP59" s="18"/>
      <c r="OUQ59" s="18"/>
      <c r="OUR59" s="18"/>
      <c r="OUS59" s="18"/>
      <c r="OUT59" s="18"/>
      <c r="OUU59" s="18"/>
      <c r="OUV59" s="18"/>
      <c r="OUW59" s="18"/>
      <c r="OUX59" s="18"/>
      <c r="OUY59" s="18"/>
      <c r="OUZ59" s="18"/>
      <c r="OVA59" s="18"/>
      <c r="OVB59" s="18"/>
      <c r="OVC59" s="18"/>
      <c r="OVD59" s="18"/>
      <c r="OVE59" s="18"/>
      <c r="OVF59" s="18"/>
      <c r="OVG59" s="18"/>
      <c r="OVH59" s="18"/>
      <c r="OVI59" s="18"/>
      <c r="OVJ59" s="18"/>
      <c r="OVK59" s="18"/>
      <c r="OVL59" s="18"/>
      <c r="OVM59" s="18"/>
      <c r="OVN59" s="18"/>
      <c r="OVO59" s="18"/>
      <c r="OVP59" s="18"/>
      <c r="OVQ59" s="18"/>
      <c r="OVR59" s="18"/>
      <c r="OVS59" s="18"/>
      <c r="OVT59" s="18"/>
      <c r="OVU59" s="18"/>
      <c r="OVV59" s="18"/>
      <c r="OVW59" s="18"/>
      <c r="OVX59" s="18"/>
      <c r="OVY59" s="18"/>
      <c r="OVZ59" s="18"/>
      <c r="OWA59" s="18"/>
      <c r="OWB59" s="18"/>
      <c r="OWC59" s="18"/>
      <c r="OWD59" s="18"/>
      <c r="OWE59" s="18"/>
      <c r="OWF59" s="18"/>
      <c r="OWG59" s="18"/>
      <c r="OWH59" s="18"/>
      <c r="OWI59" s="18"/>
      <c r="OWJ59" s="18"/>
      <c r="OWK59" s="18"/>
      <c r="OWL59" s="18"/>
      <c r="OWM59" s="18"/>
      <c r="OWN59" s="18"/>
      <c r="OWO59" s="18"/>
      <c r="OWP59" s="18"/>
      <c r="OWQ59" s="18"/>
      <c r="OWR59" s="18"/>
      <c r="OWS59" s="18"/>
      <c r="OWT59" s="18"/>
      <c r="OWU59" s="18"/>
      <c r="OWV59" s="18"/>
      <c r="OWW59" s="18"/>
      <c r="OWX59" s="18"/>
      <c r="OWY59" s="18"/>
      <c r="OWZ59" s="18"/>
      <c r="OXA59" s="18"/>
      <c r="OXB59" s="18"/>
      <c r="OXC59" s="18"/>
      <c r="OXD59" s="18"/>
      <c r="OXE59" s="18"/>
      <c r="OXF59" s="18"/>
      <c r="OXG59" s="18"/>
      <c r="OXH59" s="18"/>
      <c r="OXI59" s="18"/>
      <c r="OXJ59" s="18"/>
      <c r="OXK59" s="18"/>
      <c r="OXL59" s="18"/>
      <c r="OXM59" s="18"/>
      <c r="OXN59" s="18"/>
      <c r="OXO59" s="18"/>
      <c r="OXP59" s="18"/>
      <c r="OXQ59" s="18"/>
      <c r="OXR59" s="18"/>
      <c r="OXS59" s="18"/>
      <c r="OXT59" s="18"/>
      <c r="OXU59" s="18"/>
      <c r="OXV59" s="18"/>
      <c r="OXW59" s="18"/>
      <c r="OXX59" s="18"/>
      <c r="OXY59" s="18"/>
      <c r="OXZ59" s="18"/>
      <c r="OYA59" s="18"/>
      <c r="OYB59" s="18"/>
      <c r="OYC59" s="18"/>
      <c r="OYD59" s="18"/>
      <c r="OYE59" s="18"/>
      <c r="OYF59" s="18"/>
      <c r="OYG59" s="18"/>
      <c r="OYH59" s="18"/>
      <c r="OYI59" s="18"/>
      <c r="OYJ59" s="18"/>
      <c r="OYK59" s="18"/>
      <c r="OYL59" s="18"/>
      <c r="OYM59" s="18"/>
      <c r="OYN59" s="18"/>
      <c r="OYO59" s="18"/>
      <c r="OYP59" s="18"/>
      <c r="OYQ59" s="18"/>
      <c r="OYR59" s="18"/>
      <c r="OYS59" s="18"/>
      <c r="OYT59" s="18"/>
      <c r="OYU59" s="18"/>
      <c r="OYV59" s="18"/>
      <c r="OYW59" s="18"/>
      <c r="OYX59" s="18"/>
      <c r="OYY59" s="18"/>
      <c r="OYZ59" s="18"/>
      <c r="OZA59" s="18"/>
      <c r="OZB59" s="18"/>
      <c r="OZC59" s="18"/>
      <c r="OZD59" s="18"/>
      <c r="OZE59" s="18"/>
      <c r="OZF59" s="18"/>
      <c r="OZG59" s="18"/>
      <c r="OZH59" s="18"/>
      <c r="OZI59" s="18"/>
      <c r="OZJ59" s="18"/>
      <c r="OZK59" s="18"/>
      <c r="OZL59" s="18"/>
      <c r="OZM59" s="18"/>
      <c r="OZN59" s="18"/>
      <c r="OZO59" s="18"/>
      <c r="OZP59" s="18"/>
      <c r="OZQ59" s="18"/>
      <c r="OZR59" s="18"/>
      <c r="OZS59" s="18"/>
      <c r="OZT59" s="18"/>
      <c r="OZU59" s="18"/>
      <c r="OZV59" s="18"/>
      <c r="OZW59" s="18"/>
      <c r="OZX59" s="18"/>
      <c r="OZY59" s="18"/>
      <c r="OZZ59" s="18"/>
      <c r="PAA59" s="18"/>
      <c r="PAB59" s="18"/>
      <c r="PAC59" s="18"/>
      <c r="PAD59" s="18"/>
      <c r="PAE59" s="18"/>
      <c r="PAF59" s="18"/>
      <c r="PAG59" s="18"/>
      <c r="PAH59" s="18"/>
      <c r="PAI59" s="18"/>
      <c r="PAJ59" s="18"/>
      <c r="PAK59" s="18"/>
      <c r="PAL59" s="18"/>
      <c r="PAM59" s="18"/>
      <c r="PAN59" s="18"/>
      <c r="PAO59" s="18"/>
      <c r="PAP59" s="18"/>
      <c r="PAQ59" s="18"/>
      <c r="PAR59" s="18"/>
      <c r="PAS59" s="18"/>
      <c r="PAT59" s="18"/>
      <c r="PAU59" s="18"/>
      <c r="PAV59" s="18"/>
      <c r="PAW59" s="18"/>
      <c r="PAX59" s="18"/>
      <c r="PAY59" s="18"/>
      <c r="PAZ59" s="18"/>
      <c r="PBA59" s="18"/>
      <c r="PBB59" s="18"/>
      <c r="PBC59" s="18"/>
      <c r="PBD59" s="18"/>
      <c r="PBE59" s="18"/>
      <c r="PBF59" s="18"/>
      <c r="PBG59" s="18"/>
      <c r="PBH59" s="18"/>
      <c r="PBI59" s="18"/>
      <c r="PBJ59" s="18"/>
      <c r="PBK59" s="18"/>
      <c r="PBL59" s="18"/>
      <c r="PBM59" s="18"/>
      <c r="PBN59" s="18"/>
      <c r="PBO59" s="18"/>
      <c r="PBP59" s="18"/>
      <c r="PBQ59" s="18"/>
      <c r="PBR59" s="18"/>
      <c r="PBS59" s="18"/>
      <c r="PBT59" s="18"/>
      <c r="PBU59" s="18"/>
      <c r="PBV59" s="18"/>
      <c r="PBW59" s="18"/>
      <c r="PBX59" s="18"/>
      <c r="PBY59" s="18"/>
      <c r="PBZ59" s="18"/>
      <c r="PCA59" s="18"/>
      <c r="PCB59" s="18"/>
      <c r="PCC59" s="18"/>
      <c r="PCD59" s="18"/>
      <c r="PCE59" s="18"/>
      <c r="PCF59" s="18"/>
      <c r="PCG59" s="18"/>
      <c r="PCH59" s="18"/>
      <c r="PCI59" s="18"/>
      <c r="PCJ59" s="18"/>
      <c r="PCK59" s="18"/>
      <c r="PCL59" s="18"/>
      <c r="PCM59" s="18"/>
      <c r="PCN59" s="18"/>
      <c r="PCO59" s="18"/>
      <c r="PCP59" s="18"/>
      <c r="PCQ59" s="18"/>
      <c r="PCR59" s="18"/>
      <c r="PCS59" s="18"/>
      <c r="PCT59" s="18"/>
      <c r="PCU59" s="18"/>
      <c r="PCV59" s="18"/>
      <c r="PCW59" s="18"/>
      <c r="PCX59" s="18"/>
      <c r="PCY59" s="18"/>
      <c r="PCZ59" s="18"/>
      <c r="PDA59" s="18"/>
      <c r="PDB59" s="18"/>
      <c r="PDC59" s="18"/>
      <c r="PDD59" s="18"/>
      <c r="PDE59" s="18"/>
      <c r="PDF59" s="18"/>
      <c r="PDG59" s="18"/>
      <c r="PDH59" s="18"/>
      <c r="PDI59" s="18"/>
      <c r="PDJ59" s="18"/>
      <c r="PDK59" s="18"/>
      <c r="PDL59" s="18"/>
      <c r="PDM59" s="18"/>
      <c r="PDN59" s="18"/>
      <c r="PDO59" s="18"/>
      <c r="PDP59" s="18"/>
      <c r="PDQ59" s="18"/>
      <c r="PDR59" s="18"/>
      <c r="PDS59" s="18"/>
      <c r="PDT59" s="18"/>
      <c r="PDU59" s="18"/>
      <c r="PDV59" s="18"/>
      <c r="PDW59" s="18"/>
      <c r="PDX59" s="18"/>
      <c r="PDY59" s="18"/>
      <c r="PDZ59" s="18"/>
      <c r="PEA59" s="18"/>
      <c r="PEB59" s="18"/>
      <c r="PEC59" s="18"/>
      <c r="PED59" s="18"/>
      <c r="PEE59" s="18"/>
      <c r="PEF59" s="18"/>
      <c r="PEG59" s="18"/>
      <c r="PEH59" s="18"/>
      <c r="PEI59" s="18"/>
      <c r="PEJ59" s="18"/>
      <c r="PEK59" s="18"/>
      <c r="PEL59" s="18"/>
      <c r="PEM59" s="18"/>
      <c r="PEN59" s="18"/>
      <c r="PEO59" s="18"/>
      <c r="PEP59" s="18"/>
      <c r="PEQ59" s="18"/>
      <c r="PER59" s="18"/>
      <c r="PES59" s="18"/>
      <c r="PET59" s="18"/>
      <c r="PEU59" s="18"/>
      <c r="PEV59" s="18"/>
      <c r="PEW59" s="18"/>
      <c r="PEX59" s="18"/>
      <c r="PEY59" s="18"/>
      <c r="PEZ59" s="18"/>
      <c r="PFA59" s="18"/>
      <c r="PFB59" s="18"/>
      <c r="PFC59" s="18"/>
      <c r="PFD59" s="18"/>
      <c r="PFE59" s="18"/>
      <c r="PFF59" s="18"/>
      <c r="PFG59" s="18"/>
      <c r="PFH59" s="18"/>
      <c r="PFI59" s="18"/>
      <c r="PFJ59" s="18"/>
      <c r="PFK59" s="18"/>
      <c r="PFL59" s="18"/>
      <c r="PFM59" s="18"/>
      <c r="PFN59" s="18"/>
      <c r="PFO59" s="18"/>
      <c r="PFP59" s="18"/>
      <c r="PFQ59" s="18"/>
      <c r="PFR59" s="18"/>
      <c r="PFS59" s="18"/>
      <c r="PFT59" s="18"/>
      <c r="PFU59" s="18"/>
      <c r="PFV59" s="18"/>
      <c r="PFW59" s="18"/>
      <c r="PFX59" s="18"/>
      <c r="PFY59" s="18"/>
      <c r="PFZ59" s="18"/>
      <c r="PGA59" s="18"/>
      <c r="PGB59" s="18"/>
      <c r="PGC59" s="18"/>
      <c r="PGD59" s="18"/>
      <c r="PGE59" s="18"/>
      <c r="PGF59" s="18"/>
      <c r="PGG59" s="18"/>
      <c r="PGH59" s="18"/>
      <c r="PGI59" s="18"/>
      <c r="PGJ59" s="18"/>
      <c r="PGK59" s="18"/>
      <c r="PGL59" s="18"/>
      <c r="PGM59" s="18"/>
      <c r="PGN59" s="18"/>
      <c r="PGO59" s="18"/>
      <c r="PGP59" s="18"/>
      <c r="PGQ59" s="18"/>
      <c r="PGR59" s="18"/>
      <c r="PGS59" s="18"/>
      <c r="PGT59" s="18"/>
      <c r="PGU59" s="18"/>
      <c r="PGV59" s="18"/>
      <c r="PGW59" s="18"/>
      <c r="PGX59" s="18"/>
      <c r="PGY59" s="18"/>
      <c r="PGZ59" s="18"/>
      <c r="PHA59" s="18"/>
      <c r="PHB59" s="18"/>
      <c r="PHC59" s="18"/>
      <c r="PHD59" s="18"/>
      <c r="PHE59" s="18"/>
      <c r="PHF59" s="18"/>
      <c r="PHG59" s="18"/>
      <c r="PHH59" s="18"/>
      <c r="PHI59" s="18"/>
      <c r="PHJ59" s="18"/>
      <c r="PHK59" s="18"/>
      <c r="PHL59" s="18"/>
      <c r="PHM59" s="18"/>
      <c r="PHN59" s="18"/>
      <c r="PHO59" s="18"/>
      <c r="PHP59" s="18"/>
      <c r="PHQ59" s="18"/>
      <c r="PHR59" s="18"/>
      <c r="PHS59" s="18"/>
      <c r="PHT59" s="18"/>
      <c r="PHU59" s="18"/>
      <c r="PHV59" s="18"/>
      <c r="PHW59" s="18"/>
      <c r="PHX59" s="18"/>
      <c r="PHY59" s="18"/>
      <c r="PHZ59" s="18"/>
      <c r="PIA59" s="18"/>
      <c r="PIB59" s="18"/>
      <c r="PIC59" s="18"/>
      <c r="PID59" s="18"/>
      <c r="PIE59" s="18"/>
      <c r="PIF59" s="18"/>
      <c r="PIG59" s="18"/>
      <c r="PIH59" s="18"/>
      <c r="PII59" s="18"/>
      <c r="PIJ59" s="18"/>
      <c r="PIK59" s="18"/>
      <c r="PIL59" s="18"/>
      <c r="PIM59" s="18"/>
      <c r="PIN59" s="18"/>
      <c r="PIO59" s="18"/>
      <c r="PIP59" s="18"/>
      <c r="PIQ59" s="18"/>
      <c r="PIR59" s="18"/>
      <c r="PIS59" s="18"/>
      <c r="PIT59" s="18"/>
      <c r="PIU59" s="18"/>
      <c r="PIV59" s="18"/>
      <c r="PIW59" s="18"/>
      <c r="PIX59" s="18"/>
      <c r="PIY59" s="18"/>
      <c r="PIZ59" s="18"/>
      <c r="PJA59" s="18"/>
      <c r="PJB59" s="18"/>
      <c r="PJC59" s="18"/>
      <c r="PJD59" s="18"/>
      <c r="PJE59" s="18"/>
      <c r="PJF59" s="18"/>
      <c r="PJG59" s="18"/>
      <c r="PJH59" s="18"/>
      <c r="PJI59" s="18"/>
      <c r="PJJ59" s="18"/>
      <c r="PJK59" s="18"/>
      <c r="PJL59" s="18"/>
      <c r="PJM59" s="18"/>
      <c r="PJN59" s="18"/>
      <c r="PJO59" s="18"/>
      <c r="PJP59" s="18"/>
      <c r="PJQ59" s="18"/>
      <c r="PJR59" s="18"/>
      <c r="PJS59" s="18"/>
      <c r="PJT59" s="18"/>
      <c r="PJU59" s="18"/>
      <c r="PJV59" s="18"/>
      <c r="PJW59" s="18"/>
      <c r="PJX59" s="18"/>
      <c r="PJY59" s="18"/>
      <c r="PJZ59" s="18"/>
      <c r="PKA59" s="18"/>
      <c r="PKB59" s="18"/>
      <c r="PKC59" s="18"/>
      <c r="PKD59" s="18"/>
      <c r="PKE59" s="18"/>
      <c r="PKF59" s="18"/>
      <c r="PKG59" s="18"/>
      <c r="PKH59" s="18"/>
      <c r="PKI59" s="18"/>
      <c r="PKJ59" s="18"/>
      <c r="PKK59" s="18"/>
      <c r="PKL59" s="18"/>
      <c r="PKM59" s="18"/>
      <c r="PKN59" s="18"/>
      <c r="PKO59" s="18"/>
      <c r="PKP59" s="18"/>
      <c r="PKQ59" s="18"/>
      <c r="PKR59" s="18"/>
      <c r="PKS59" s="18"/>
      <c r="PKT59" s="18"/>
      <c r="PKU59" s="18"/>
      <c r="PKV59" s="18"/>
      <c r="PKW59" s="18"/>
      <c r="PKX59" s="18"/>
      <c r="PKY59" s="18"/>
      <c r="PKZ59" s="18"/>
      <c r="PLA59" s="18"/>
      <c r="PLB59" s="18"/>
      <c r="PLC59" s="18"/>
      <c r="PLD59" s="18"/>
      <c r="PLE59" s="18"/>
      <c r="PLF59" s="18"/>
      <c r="PLG59" s="18"/>
      <c r="PLH59" s="18"/>
      <c r="PLI59" s="18"/>
      <c r="PLJ59" s="18"/>
      <c r="PLK59" s="18"/>
      <c r="PLL59" s="18"/>
      <c r="PLM59" s="18"/>
      <c r="PLN59" s="18"/>
      <c r="PLO59" s="18"/>
      <c r="PLP59" s="18"/>
      <c r="PLQ59" s="18"/>
      <c r="PLR59" s="18"/>
      <c r="PLS59" s="18"/>
      <c r="PLT59" s="18"/>
      <c r="PLU59" s="18"/>
      <c r="PLV59" s="18"/>
      <c r="PLW59" s="18"/>
      <c r="PLX59" s="18"/>
      <c r="PLY59" s="18"/>
      <c r="PLZ59" s="18"/>
      <c r="PMA59" s="18"/>
      <c r="PMB59" s="18"/>
      <c r="PMC59" s="18"/>
      <c r="PMD59" s="18"/>
      <c r="PME59" s="18"/>
      <c r="PMF59" s="18"/>
      <c r="PMG59" s="18"/>
      <c r="PMH59" s="18"/>
      <c r="PMI59" s="18"/>
      <c r="PMJ59" s="18"/>
      <c r="PMK59" s="18"/>
      <c r="PML59" s="18"/>
      <c r="PMM59" s="18"/>
      <c r="PMN59" s="18"/>
      <c r="PMO59" s="18"/>
      <c r="PMP59" s="18"/>
      <c r="PMQ59" s="18"/>
      <c r="PMR59" s="18"/>
      <c r="PMS59" s="18"/>
      <c r="PMT59" s="18"/>
      <c r="PMU59" s="18"/>
      <c r="PMV59" s="18"/>
      <c r="PMW59" s="18"/>
      <c r="PMX59" s="18"/>
      <c r="PMY59" s="18"/>
      <c r="PMZ59" s="18"/>
      <c r="PNA59" s="18"/>
      <c r="PNB59" s="18"/>
      <c r="PNC59" s="18"/>
      <c r="PND59" s="18"/>
      <c r="PNE59" s="18"/>
      <c r="PNF59" s="18"/>
      <c r="PNG59" s="18"/>
      <c r="PNH59" s="18"/>
      <c r="PNI59" s="18"/>
      <c r="PNJ59" s="18"/>
      <c r="PNK59" s="18"/>
      <c r="PNL59" s="18"/>
      <c r="PNM59" s="18"/>
      <c r="PNN59" s="18"/>
      <c r="PNO59" s="18"/>
      <c r="PNP59" s="18"/>
      <c r="PNQ59" s="18"/>
      <c r="PNR59" s="18"/>
      <c r="PNS59" s="18"/>
      <c r="PNT59" s="18"/>
      <c r="PNU59" s="18"/>
      <c r="PNV59" s="18"/>
      <c r="PNW59" s="18"/>
      <c r="PNX59" s="18"/>
      <c r="PNY59" s="18"/>
      <c r="PNZ59" s="18"/>
      <c r="POA59" s="18"/>
      <c r="POB59" s="18"/>
      <c r="POC59" s="18"/>
      <c r="POD59" s="18"/>
      <c r="POE59" s="18"/>
      <c r="POF59" s="18"/>
      <c r="POG59" s="18"/>
      <c r="POH59" s="18"/>
      <c r="POI59" s="18"/>
      <c r="POJ59" s="18"/>
      <c r="POK59" s="18"/>
      <c r="POL59" s="18"/>
      <c r="POM59" s="18"/>
      <c r="PON59" s="18"/>
      <c r="POO59" s="18"/>
      <c r="POP59" s="18"/>
      <c r="POQ59" s="18"/>
      <c r="POR59" s="18"/>
      <c r="POS59" s="18"/>
      <c r="POT59" s="18"/>
      <c r="POU59" s="18"/>
      <c r="POV59" s="18"/>
      <c r="POW59" s="18"/>
      <c r="POX59" s="18"/>
      <c r="POY59" s="18"/>
      <c r="POZ59" s="18"/>
      <c r="PPA59" s="18"/>
      <c r="PPB59" s="18"/>
      <c r="PPC59" s="18"/>
      <c r="PPD59" s="18"/>
      <c r="PPE59" s="18"/>
      <c r="PPF59" s="18"/>
      <c r="PPG59" s="18"/>
      <c r="PPH59" s="18"/>
      <c r="PPI59" s="18"/>
      <c r="PPJ59" s="18"/>
      <c r="PPK59" s="18"/>
      <c r="PPL59" s="18"/>
      <c r="PPM59" s="18"/>
      <c r="PPN59" s="18"/>
      <c r="PPO59" s="18"/>
      <c r="PPP59" s="18"/>
      <c r="PPQ59" s="18"/>
      <c r="PPR59" s="18"/>
      <c r="PPS59" s="18"/>
      <c r="PPT59" s="18"/>
      <c r="PPU59" s="18"/>
      <c r="PPV59" s="18"/>
      <c r="PPW59" s="18"/>
      <c r="PPX59" s="18"/>
      <c r="PPY59" s="18"/>
      <c r="PPZ59" s="18"/>
      <c r="PQA59" s="18"/>
      <c r="PQB59" s="18"/>
      <c r="PQC59" s="18"/>
      <c r="PQD59" s="18"/>
      <c r="PQE59" s="18"/>
      <c r="PQF59" s="18"/>
      <c r="PQG59" s="18"/>
      <c r="PQH59" s="18"/>
      <c r="PQI59" s="18"/>
      <c r="PQJ59" s="18"/>
      <c r="PQK59" s="18"/>
      <c r="PQL59" s="18"/>
      <c r="PQM59" s="18"/>
      <c r="PQN59" s="18"/>
      <c r="PQO59" s="18"/>
      <c r="PQP59" s="18"/>
      <c r="PQQ59" s="18"/>
      <c r="PQR59" s="18"/>
      <c r="PQS59" s="18"/>
      <c r="PQT59" s="18"/>
      <c r="PQU59" s="18"/>
      <c r="PQV59" s="18"/>
      <c r="PQW59" s="18"/>
      <c r="PQX59" s="18"/>
      <c r="PQY59" s="18"/>
      <c r="PQZ59" s="18"/>
      <c r="PRA59" s="18"/>
      <c r="PRB59" s="18"/>
      <c r="PRC59" s="18"/>
      <c r="PRD59" s="18"/>
      <c r="PRE59" s="18"/>
      <c r="PRF59" s="18"/>
      <c r="PRG59" s="18"/>
      <c r="PRH59" s="18"/>
      <c r="PRI59" s="18"/>
      <c r="PRJ59" s="18"/>
      <c r="PRK59" s="18"/>
      <c r="PRL59" s="18"/>
      <c r="PRM59" s="18"/>
      <c r="PRN59" s="18"/>
      <c r="PRO59" s="18"/>
      <c r="PRP59" s="18"/>
      <c r="PRQ59" s="18"/>
      <c r="PRR59" s="18"/>
      <c r="PRS59" s="18"/>
      <c r="PRT59" s="18"/>
      <c r="PRU59" s="18"/>
      <c r="PRV59" s="18"/>
      <c r="PRW59" s="18"/>
      <c r="PRX59" s="18"/>
      <c r="PRY59" s="18"/>
      <c r="PRZ59" s="18"/>
      <c r="PSA59" s="18"/>
      <c r="PSB59" s="18"/>
      <c r="PSC59" s="18"/>
      <c r="PSD59" s="18"/>
      <c r="PSE59" s="18"/>
      <c r="PSF59" s="18"/>
      <c r="PSG59" s="18"/>
      <c r="PSH59" s="18"/>
      <c r="PSI59" s="18"/>
      <c r="PSJ59" s="18"/>
      <c r="PSK59" s="18"/>
      <c r="PSL59" s="18"/>
      <c r="PSM59" s="18"/>
      <c r="PSN59" s="18"/>
      <c r="PSO59" s="18"/>
      <c r="PSP59" s="18"/>
      <c r="PSQ59" s="18"/>
      <c r="PSR59" s="18"/>
      <c r="PSS59" s="18"/>
      <c r="PST59" s="18"/>
      <c r="PSU59" s="18"/>
      <c r="PSV59" s="18"/>
      <c r="PSW59" s="18"/>
      <c r="PSX59" s="18"/>
      <c r="PSY59" s="18"/>
      <c r="PSZ59" s="18"/>
      <c r="PTA59" s="18"/>
      <c r="PTB59" s="18"/>
      <c r="PTC59" s="18"/>
      <c r="PTD59" s="18"/>
      <c r="PTE59" s="18"/>
      <c r="PTF59" s="18"/>
      <c r="PTG59" s="18"/>
      <c r="PTH59" s="18"/>
      <c r="PTI59" s="18"/>
      <c r="PTJ59" s="18"/>
      <c r="PTK59" s="18"/>
      <c r="PTL59" s="18"/>
      <c r="PTM59" s="18"/>
      <c r="PTN59" s="18"/>
      <c r="PTO59" s="18"/>
      <c r="PTP59" s="18"/>
      <c r="PTQ59" s="18"/>
      <c r="PTR59" s="18"/>
      <c r="PTS59" s="18"/>
      <c r="PTT59" s="18"/>
      <c r="PTU59" s="18"/>
      <c r="PTV59" s="18"/>
      <c r="PTW59" s="18"/>
      <c r="PTX59" s="18"/>
      <c r="PTY59" s="18"/>
      <c r="PTZ59" s="18"/>
      <c r="PUA59" s="18"/>
      <c r="PUB59" s="18"/>
      <c r="PUC59" s="18"/>
      <c r="PUD59" s="18"/>
      <c r="PUE59" s="18"/>
      <c r="PUF59" s="18"/>
      <c r="PUG59" s="18"/>
      <c r="PUH59" s="18"/>
      <c r="PUI59" s="18"/>
      <c r="PUJ59" s="18"/>
      <c r="PUK59" s="18"/>
      <c r="PUL59" s="18"/>
      <c r="PUM59" s="18"/>
      <c r="PUN59" s="18"/>
      <c r="PUO59" s="18"/>
      <c r="PUP59" s="18"/>
      <c r="PUQ59" s="18"/>
      <c r="PUR59" s="18"/>
      <c r="PUS59" s="18"/>
      <c r="PUT59" s="18"/>
      <c r="PUU59" s="18"/>
      <c r="PUV59" s="18"/>
      <c r="PUW59" s="18"/>
      <c r="PUX59" s="18"/>
      <c r="PUY59" s="18"/>
      <c r="PUZ59" s="18"/>
      <c r="PVA59" s="18"/>
      <c r="PVB59" s="18"/>
      <c r="PVC59" s="18"/>
      <c r="PVD59" s="18"/>
      <c r="PVE59" s="18"/>
      <c r="PVF59" s="18"/>
      <c r="PVG59" s="18"/>
      <c r="PVH59" s="18"/>
      <c r="PVI59" s="18"/>
      <c r="PVJ59" s="18"/>
      <c r="PVK59" s="18"/>
      <c r="PVL59" s="18"/>
      <c r="PVM59" s="18"/>
      <c r="PVN59" s="18"/>
      <c r="PVO59" s="18"/>
      <c r="PVP59" s="18"/>
      <c r="PVQ59" s="18"/>
      <c r="PVR59" s="18"/>
      <c r="PVS59" s="18"/>
      <c r="PVT59" s="18"/>
      <c r="PVU59" s="18"/>
      <c r="PVV59" s="18"/>
      <c r="PVW59" s="18"/>
      <c r="PVX59" s="18"/>
      <c r="PVY59" s="18"/>
      <c r="PVZ59" s="18"/>
      <c r="PWA59" s="18"/>
      <c r="PWB59" s="18"/>
      <c r="PWC59" s="18"/>
      <c r="PWD59" s="18"/>
      <c r="PWE59" s="18"/>
      <c r="PWF59" s="18"/>
      <c r="PWG59" s="18"/>
      <c r="PWH59" s="18"/>
      <c r="PWI59" s="18"/>
      <c r="PWJ59" s="18"/>
      <c r="PWK59" s="18"/>
      <c r="PWL59" s="18"/>
      <c r="PWM59" s="18"/>
      <c r="PWN59" s="18"/>
      <c r="PWO59" s="18"/>
      <c r="PWP59" s="18"/>
      <c r="PWQ59" s="18"/>
      <c r="PWR59" s="18"/>
      <c r="PWS59" s="18"/>
      <c r="PWT59" s="18"/>
      <c r="PWU59" s="18"/>
      <c r="PWV59" s="18"/>
      <c r="PWW59" s="18"/>
      <c r="PWX59" s="18"/>
      <c r="PWY59" s="18"/>
      <c r="PWZ59" s="18"/>
      <c r="PXA59" s="18"/>
      <c r="PXB59" s="18"/>
      <c r="PXC59" s="18"/>
      <c r="PXD59" s="18"/>
      <c r="PXE59" s="18"/>
      <c r="PXF59" s="18"/>
      <c r="PXG59" s="18"/>
      <c r="PXH59" s="18"/>
      <c r="PXI59" s="18"/>
      <c r="PXJ59" s="18"/>
      <c r="PXK59" s="18"/>
      <c r="PXL59" s="18"/>
      <c r="PXM59" s="18"/>
      <c r="PXN59" s="18"/>
      <c r="PXO59" s="18"/>
      <c r="PXP59" s="18"/>
      <c r="PXQ59" s="18"/>
      <c r="PXR59" s="18"/>
      <c r="PXS59" s="18"/>
      <c r="PXT59" s="18"/>
      <c r="PXU59" s="18"/>
      <c r="PXV59" s="18"/>
      <c r="PXW59" s="18"/>
      <c r="PXX59" s="18"/>
      <c r="PXY59" s="18"/>
      <c r="PXZ59" s="18"/>
      <c r="PYA59" s="18"/>
      <c r="PYB59" s="18"/>
      <c r="PYC59" s="18"/>
      <c r="PYD59" s="18"/>
      <c r="PYE59" s="18"/>
      <c r="PYF59" s="18"/>
      <c r="PYG59" s="18"/>
      <c r="PYH59" s="18"/>
      <c r="PYI59" s="18"/>
      <c r="PYJ59" s="18"/>
      <c r="PYK59" s="18"/>
      <c r="PYL59" s="18"/>
      <c r="PYM59" s="18"/>
      <c r="PYN59" s="18"/>
      <c r="PYO59" s="18"/>
      <c r="PYP59" s="18"/>
      <c r="PYQ59" s="18"/>
      <c r="PYR59" s="18"/>
      <c r="PYS59" s="18"/>
      <c r="PYT59" s="18"/>
      <c r="PYU59" s="18"/>
      <c r="PYV59" s="18"/>
      <c r="PYW59" s="18"/>
      <c r="PYX59" s="18"/>
      <c r="PYY59" s="18"/>
      <c r="PYZ59" s="18"/>
      <c r="PZA59" s="18"/>
      <c r="PZB59" s="18"/>
      <c r="PZC59" s="18"/>
      <c r="PZD59" s="18"/>
      <c r="PZE59" s="18"/>
      <c r="PZF59" s="18"/>
      <c r="PZG59" s="18"/>
      <c r="PZH59" s="18"/>
      <c r="PZI59" s="18"/>
      <c r="PZJ59" s="18"/>
      <c r="PZK59" s="18"/>
      <c r="PZL59" s="18"/>
      <c r="PZM59" s="18"/>
      <c r="PZN59" s="18"/>
      <c r="PZO59" s="18"/>
      <c r="PZP59" s="18"/>
      <c r="PZQ59" s="18"/>
      <c r="PZR59" s="18"/>
      <c r="PZS59" s="18"/>
      <c r="PZT59" s="18"/>
      <c r="PZU59" s="18"/>
      <c r="PZV59" s="18"/>
      <c r="PZW59" s="18"/>
      <c r="PZX59" s="18"/>
      <c r="PZY59" s="18"/>
      <c r="PZZ59" s="18"/>
      <c r="QAA59" s="18"/>
      <c r="QAB59" s="18"/>
      <c r="QAC59" s="18"/>
      <c r="QAD59" s="18"/>
      <c r="QAE59" s="18"/>
      <c r="QAF59" s="18"/>
      <c r="QAG59" s="18"/>
      <c r="QAH59" s="18"/>
      <c r="QAI59" s="18"/>
      <c r="QAJ59" s="18"/>
      <c r="QAK59" s="18"/>
      <c r="QAL59" s="18"/>
      <c r="QAM59" s="18"/>
      <c r="QAN59" s="18"/>
      <c r="QAO59" s="18"/>
      <c r="QAP59" s="18"/>
      <c r="QAQ59" s="18"/>
      <c r="QAR59" s="18"/>
      <c r="QAS59" s="18"/>
      <c r="QAT59" s="18"/>
      <c r="QAU59" s="18"/>
      <c r="QAV59" s="18"/>
      <c r="QAW59" s="18"/>
      <c r="QAX59" s="18"/>
      <c r="QAY59" s="18"/>
      <c r="QAZ59" s="18"/>
      <c r="QBA59" s="18"/>
      <c r="QBB59" s="18"/>
      <c r="QBC59" s="18"/>
      <c r="QBD59" s="18"/>
      <c r="QBE59" s="18"/>
      <c r="QBF59" s="18"/>
      <c r="QBG59" s="18"/>
      <c r="QBH59" s="18"/>
      <c r="QBI59" s="18"/>
      <c r="QBJ59" s="18"/>
      <c r="QBK59" s="18"/>
      <c r="QBL59" s="18"/>
      <c r="QBM59" s="18"/>
      <c r="QBN59" s="18"/>
      <c r="QBO59" s="18"/>
      <c r="QBP59" s="18"/>
      <c r="QBQ59" s="18"/>
      <c r="QBR59" s="18"/>
      <c r="QBS59" s="18"/>
      <c r="QBT59" s="18"/>
      <c r="QBU59" s="18"/>
      <c r="QBV59" s="18"/>
      <c r="QBW59" s="18"/>
      <c r="QBX59" s="18"/>
      <c r="QBY59" s="18"/>
      <c r="QBZ59" s="18"/>
      <c r="QCA59" s="18"/>
      <c r="QCB59" s="18"/>
      <c r="QCC59" s="18"/>
      <c r="QCD59" s="18"/>
      <c r="QCE59" s="18"/>
      <c r="QCF59" s="18"/>
      <c r="QCG59" s="18"/>
      <c r="QCH59" s="18"/>
      <c r="QCI59" s="18"/>
      <c r="QCJ59" s="18"/>
      <c r="QCK59" s="18"/>
      <c r="QCL59" s="18"/>
      <c r="QCM59" s="18"/>
      <c r="QCN59" s="18"/>
      <c r="QCO59" s="18"/>
      <c r="QCP59" s="18"/>
      <c r="QCQ59" s="18"/>
      <c r="QCR59" s="18"/>
      <c r="QCS59" s="18"/>
      <c r="QCT59" s="18"/>
      <c r="QCU59" s="18"/>
      <c r="QCV59" s="18"/>
      <c r="QCW59" s="18"/>
      <c r="QCX59" s="18"/>
      <c r="QCY59" s="18"/>
      <c r="QCZ59" s="18"/>
      <c r="QDA59" s="18"/>
      <c r="QDB59" s="18"/>
      <c r="QDC59" s="18"/>
      <c r="QDD59" s="18"/>
      <c r="QDE59" s="18"/>
      <c r="QDF59" s="18"/>
      <c r="QDG59" s="18"/>
      <c r="QDH59" s="18"/>
      <c r="QDI59" s="18"/>
      <c r="QDJ59" s="18"/>
      <c r="QDK59" s="18"/>
      <c r="QDL59" s="18"/>
      <c r="QDM59" s="18"/>
      <c r="QDN59" s="18"/>
      <c r="QDO59" s="18"/>
      <c r="QDP59" s="18"/>
      <c r="QDQ59" s="18"/>
      <c r="QDR59" s="18"/>
      <c r="QDS59" s="18"/>
      <c r="QDT59" s="18"/>
      <c r="QDU59" s="18"/>
      <c r="QDV59" s="18"/>
      <c r="QDW59" s="18"/>
      <c r="QDX59" s="18"/>
      <c r="QDY59" s="18"/>
      <c r="QDZ59" s="18"/>
      <c r="QEA59" s="18"/>
      <c r="QEB59" s="18"/>
      <c r="QEC59" s="18"/>
      <c r="QED59" s="18"/>
      <c r="QEE59" s="18"/>
      <c r="QEF59" s="18"/>
      <c r="QEG59" s="18"/>
      <c r="QEH59" s="18"/>
      <c r="QEI59" s="18"/>
      <c r="QEJ59" s="18"/>
      <c r="QEK59" s="18"/>
      <c r="QEL59" s="18"/>
      <c r="QEM59" s="18"/>
      <c r="QEN59" s="18"/>
      <c r="QEO59" s="18"/>
      <c r="QEP59" s="18"/>
      <c r="QEQ59" s="18"/>
      <c r="QER59" s="18"/>
      <c r="QES59" s="18"/>
      <c r="QET59" s="18"/>
      <c r="QEU59" s="18"/>
      <c r="QEV59" s="18"/>
      <c r="QEW59" s="18"/>
      <c r="QEX59" s="18"/>
      <c r="QEY59" s="18"/>
      <c r="QEZ59" s="18"/>
      <c r="QFA59" s="18"/>
      <c r="QFB59" s="18"/>
      <c r="QFC59" s="18"/>
      <c r="QFD59" s="18"/>
      <c r="QFE59" s="18"/>
      <c r="QFF59" s="18"/>
      <c r="QFG59" s="18"/>
      <c r="QFH59" s="18"/>
      <c r="QFI59" s="18"/>
      <c r="QFJ59" s="18"/>
      <c r="QFK59" s="18"/>
      <c r="QFL59" s="18"/>
      <c r="QFM59" s="18"/>
      <c r="QFN59" s="18"/>
      <c r="QFO59" s="18"/>
      <c r="QFP59" s="18"/>
      <c r="QFQ59" s="18"/>
      <c r="QFR59" s="18"/>
      <c r="QFS59" s="18"/>
      <c r="QFT59" s="18"/>
      <c r="QFU59" s="18"/>
      <c r="QFV59" s="18"/>
      <c r="QFW59" s="18"/>
      <c r="QFX59" s="18"/>
      <c r="QFY59" s="18"/>
      <c r="QFZ59" s="18"/>
      <c r="QGA59" s="18"/>
      <c r="QGB59" s="18"/>
      <c r="QGC59" s="18"/>
      <c r="QGD59" s="18"/>
      <c r="QGE59" s="18"/>
      <c r="QGF59" s="18"/>
      <c r="QGG59" s="18"/>
      <c r="QGH59" s="18"/>
      <c r="QGI59" s="18"/>
      <c r="QGJ59" s="18"/>
      <c r="QGK59" s="18"/>
      <c r="QGL59" s="18"/>
      <c r="QGM59" s="18"/>
      <c r="QGN59" s="18"/>
      <c r="QGO59" s="18"/>
      <c r="QGP59" s="18"/>
      <c r="QGQ59" s="18"/>
      <c r="QGR59" s="18"/>
      <c r="QGS59" s="18"/>
      <c r="QGT59" s="18"/>
      <c r="QGU59" s="18"/>
      <c r="QGV59" s="18"/>
      <c r="QGW59" s="18"/>
      <c r="QGX59" s="18"/>
      <c r="QGY59" s="18"/>
      <c r="QGZ59" s="18"/>
      <c r="QHA59" s="18"/>
      <c r="QHB59" s="18"/>
      <c r="QHC59" s="18"/>
      <c r="QHD59" s="18"/>
      <c r="QHE59" s="18"/>
      <c r="QHF59" s="18"/>
      <c r="QHG59" s="18"/>
      <c r="QHH59" s="18"/>
      <c r="QHI59" s="18"/>
      <c r="QHJ59" s="18"/>
      <c r="QHK59" s="18"/>
      <c r="QHL59" s="18"/>
      <c r="QHM59" s="18"/>
      <c r="QHN59" s="18"/>
      <c r="QHO59" s="18"/>
      <c r="QHP59" s="18"/>
      <c r="QHQ59" s="18"/>
      <c r="QHR59" s="18"/>
      <c r="QHS59" s="18"/>
      <c r="QHT59" s="18"/>
      <c r="QHU59" s="18"/>
      <c r="QHV59" s="18"/>
      <c r="QHW59" s="18"/>
      <c r="QHX59" s="18"/>
      <c r="QHY59" s="18"/>
      <c r="QHZ59" s="18"/>
      <c r="QIA59" s="18"/>
      <c r="QIB59" s="18"/>
      <c r="QIC59" s="18"/>
      <c r="QID59" s="18"/>
      <c r="QIE59" s="18"/>
      <c r="QIF59" s="18"/>
      <c r="QIG59" s="18"/>
      <c r="QIH59" s="18"/>
      <c r="QII59" s="18"/>
      <c r="QIJ59" s="18"/>
      <c r="QIK59" s="18"/>
      <c r="QIL59" s="18"/>
      <c r="QIM59" s="18"/>
      <c r="QIN59" s="18"/>
      <c r="QIO59" s="18"/>
      <c r="QIP59" s="18"/>
      <c r="QIQ59" s="18"/>
      <c r="QIR59" s="18"/>
      <c r="QIS59" s="18"/>
      <c r="QIT59" s="18"/>
      <c r="QIU59" s="18"/>
      <c r="QIV59" s="18"/>
      <c r="QIW59" s="18"/>
      <c r="QIX59" s="18"/>
      <c r="QIY59" s="18"/>
      <c r="QIZ59" s="18"/>
      <c r="QJA59" s="18"/>
      <c r="QJB59" s="18"/>
      <c r="QJC59" s="18"/>
      <c r="QJD59" s="18"/>
      <c r="QJE59" s="18"/>
      <c r="QJF59" s="18"/>
      <c r="QJG59" s="18"/>
      <c r="QJH59" s="18"/>
      <c r="QJI59" s="18"/>
      <c r="QJJ59" s="18"/>
      <c r="QJK59" s="18"/>
      <c r="QJL59" s="18"/>
      <c r="QJM59" s="18"/>
      <c r="QJN59" s="18"/>
      <c r="QJO59" s="18"/>
      <c r="QJP59" s="18"/>
      <c r="QJQ59" s="18"/>
      <c r="QJR59" s="18"/>
      <c r="QJS59" s="18"/>
      <c r="QJT59" s="18"/>
      <c r="QJU59" s="18"/>
      <c r="QJV59" s="18"/>
      <c r="QJW59" s="18"/>
      <c r="QJX59" s="18"/>
      <c r="QJY59" s="18"/>
      <c r="QJZ59" s="18"/>
      <c r="QKA59" s="18"/>
      <c r="QKB59" s="18"/>
      <c r="QKC59" s="18"/>
      <c r="QKD59" s="18"/>
      <c r="QKE59" s="18"/>
      <c r="QKF59" s="18"/>
      <c r="QKG59" s="18"/>
      <c r="QKH59" s="18"/>
      <c r="QKI59" s="18"/>
      <c r="QKJ59" s="18"/>
      <c r="QKK59" s="18"/>
      <c r="QKL59" s="18"/>
      <c r="QKM59" s="18"/>
      <c r="QKN59" s="18"/>
      <c r="QKO59" s="18"/>
      <c r="QKP59" s="18"/>
      <c r="QKQ59" s="18"/>
      <c r="QKR59" s="18"/>
      <c r="QKS59" s="18"/>
      <c r="QKT59" s="18"/>
      <c r="QKU59" s="18"/>
      <c r="QKV59" s="18"/>
      <c r="QKW59" s="18"/>
      <c r="QKX59" s="18"/>
      <c r="QKY59" s="18"/>
      <c r="QKZ59" s="18"/>
      <c r="QLA59" s="18"/>
      <c r="QLB59" s="18"/>
      <c r="QLC59" s="18"/>
      <c r="QLD59" s="18"/>
      <c r="QLE59" s="18"/>
      <c r="QLF59" s="18"/>
      <c r="QLG59" s="18"/>
      <c r="QLH59" s="18"/>
      <c r="QLI59" s="18"/>
      <c r="QLJ59" s="18"/>
      <c r="QLK59" s="18"/>
      <c r="QLL59" s="18"/>
      <c r="QLM59" s="18"/>
      <c r="QLN59" s="18"/>
      <c r="QLO59" s="18"/>
      <c r="QLP59" s="18"/>
      <c r="QLQ59" s="18"/>
      <c r="QLR59" s="18"/>
      <c r="QLS59" s="18"/>
      <c r="QLT59" s="18"/>
      <c r="QLU59" s="18"/>
      <c r="QLV59" s="18"/>
      <c r="QLW59" s="18"/>
      <c r="QLX59" s="18"/>
      <c r="QLY59" s="18"/>
      <c r="QLZ59" s="18"/>
      <c r="QMA59" s="18"/>
      <c r="QMB59" s="18"/>
      <c r="QMC59" s="18"/>
      <c r="QMD59" s="18"/>
      <c r="QME59" s="18"/>
      <c r="QMF59" s="18"/>
      <c r="QMG59" s="18"/>
      <c r="QMH59" s="18"/>
      <c r="QMI59" s="18"/>
      <c r="QMJ59" s="18"/>
      <c r="QMK59" s="18"/>
      <c r="QML59" s="18"/>
      <c r="QMM59" s="18"/>
      <c r="QMN59" s="18"/>
      <c r="QMO59" s="18"/>
      <c r="QMP59" s="18"/>
      <c r="QMQ59" s="18"/>
      <c r="QMR59" s="18"/>
      <c r="QMS59" s="18"/>
      <c r="QMT59" s="18"/>
      <c r="QMU59" s="18"/>
      <c r="QMV59" s="18"/>
      <c r="QMW59" s="18"/>
      <c r="QMX59" s="18"/>
      <c r="QMY59" s="18"/>
      <c r="QMZ59" s="18"/>
      <c r="QNA59" s="18"/>
      <c r="QNB59" s="18"/>
      <c r="QNC59" s="18"/>
      <c r="QND59" s="18"/>
      <c r="QNE59" s="18"/>
      <c r="QNF59" s="18"/>
      <c r="QNG59" s="18"/>
      <c r="QNH59" s="18"/>
      <c r="QNI59" s="18"/>
      <c r="QNJ59" s="18"/>
      <c r="QNK59" s="18"/>
      <c r="QNL59" s="18"/>
      <c r="QNM59" s="18"/>
      <c r="QNN59" s="18"/>
      <c r="QNO59" s="18"/>
      <c r="QNP59" s="18"/>
      <c r="QNQ59" s="18"/>
      <c r="QNR59" s="18"/>
      <c r="QNS59" s="18"/>
      <c r="QNT59" s="18"/>
      <c r="QNU59" s="18"/>
      <c r="QNV59" s="18"/>
      <c r="QNW59" s="18"/>
      <c r="QNX59" s="18"/>
      <c r="QNY59" s="18"/>
      <c r="QNZ59" s="18"/>
      <c r="QOA59" s="18"/>
      <c r="QOB59" s="18"/>
      <c r="QOC59" s="18"/>
      <c r="QOD59" s="18"/>
      <c r="QOE59" s="18"/>
      <c r="QOF59" s="18"/>
      <c r="QOG59" s="18"/>
      <c r="QOH59" s="18"/>
      <c r="QOI59" s="18"/>
      <c r="QOJ59" s="18"/>
      <c r="QOK59" s="18"/>
      <c r="QOL59" s="18"/>
      <c r="QOM59" s="18"/>
      <c r="QON59" s="18"/>
      <c r="QOO59" s="18"/>
      <c r="QOP59" s="18"/>
      <c r="QOQ59" s="18"/>
      <c r="QOR59" s="18"/>
      <c r="QOS59" s="18"/>
      <c r="QOT59" s="18"/>
      <c r="QOU59" s="18"/>
      <c r="QOV59" s="18"/>
      <c r="QOW59" s="18"/>
      <c r="QOX59" s="18"/>
      <c r="QOY59" s="18"/>
      <c r="QOZ59" s="18"/>
      <c r="QPA59" s="18"/>
      <c r="QPB59" s="18"/>
      <c r="QPC59" s="18"/>
      <c r="QPD59" s="18"/>
      <c r="QPE59" s="18"/>
      <c r="QPF59" s="18"/>
      <c r="QPG59" s="18"/>
      <c r="QPH59" s="18"/>
      <c r="QPI59" s="18"/>
      <c r="QPJ59" s="18"/>
      <c r="QPK59" s="18"/>
      <c r="QPL59" s="18"/>
      <c r="QPM59" s="18"/>
      <c r="QPN59" s="18"/>
      <c r="QPO59" s="18"/>
      <c r="QPP59" s="18"/>
      <c r="QPQ59" s="18"/>
      <c r="QPR59" s="18"/>
      <c r="QPS59" s="18"/>
      <c r="QPT59" s="18"/>
      <c r="QPU59" s="18"/>
      <c r="QPV59" s="18"/>
      <c r="QPW59" s="18"/>
      <c r="QPX59" s="18"/>
      <c r="QPY59" s="18"/>
      <c r="QPZ59" s="18"/>
      <c r="QQA59" s="18"/>
      <c r="QQB59" s="18"/>
      <c r="QQC59" s="18"/>
      <c r="QQD59" s="18"/>
      <c r="QQE59" s="18"/>
      <c r="QQF59" s="18"/>
      <c r="QQG59" s="18"/>
      <c r="QQH59" s="18"/>
      <c r="QQI59" s="18"/>
      <c r="QQJ59" s="18"/>
      <c r="QQK59" s="18"/>
      <c r="QQL59" s="18"/>
      <c r="QQM59" s="18"/>
      <c r="QQN59" s="18"/>
      <c r="QQO59" s="18"/>
      <c r="QQP59" s="18"/>
      <c r="QQQ59" s="18"/>
      <c r="QQR59" s="18"/>
      <c r="QQS59" s="18"/>
      <c r="QQT59" s="18"/>
      <c r="QQU59" s="18"/>
      <c r="QQV59" s="18"/>
      <c r="QQW59" s="18"/>
      <c r="QQX59" s="18"/>
      <c r="QQY59" s="18"/>
      <c r="QQZ59" s="18"/>
      <c r="QRA59" s="18"/>
      <c r="QRB59" s="18"/>
      <c r="QRC59" s="18"/>
      <c r="QRD59" s="18"/>
      <c r="QRE59" s="18"/>
      <c r="QRF59" s="18"/>
      <c r="QRG59" s="18"/>
      <c r="QRH59" s="18"/>
      <c r="QRI59" s="18"/>
      <c r="QRJ59" s="18"/>
      <c r="QRK59" s="18"/>
      <c r="QRL59" s="18"/>
      <c r="QRM59" s="18"/>
      <c r="QRN59" s="18"/>
      <c r="QRO59" s="18"/>
      <c r="QRP59" s="18"/>
      <c r="QRQ59" s="18"/>
      <c r="QRR59" s="18"/>
      <c r="QRS59" s="18"/>
      <c r="QRT59" s="18"/>
      <c r="QRU59" s="18"/>
      <c r="QRV59" s="18"/>
      <c r="QRW59" s="18"/>
      <c r="QRX59" s="18"/>
      <c r="QRY59" s="18"/>
      <c r="QRZ59" s="18"/>
      <c r="QSA59" s="18"/>
      <c r="QSB59" s="18"/>
      <c r="QSC59" s="18"/>
      <c r="QSD59" s="18"/>
      <c r="QSE59" s="18"/>
      <c r="QSF59" s="18"/>
      <c r="QSG59" s="18"/>
      <c r="QSH59" s="18"/>
      <c r="QSI59" s="18"/>
      <c r="QSJ59" s="18"/>
      <c r="QSK59" s="18"/>
      <c r="QSL59" s="18"/>
      <c r="QSM59" s="18"/>
      <c r="QSN59" s="18"/>
      <c r="QSO59" s="18"/>
      <c r="QSP59" s="18"/>
      <c r="QSQ59" s="18"/>
      <c r="QSR59" s="18"/>
      <c r="QSS59" s="18"/>
      <c r="QST59" s="18"/>
      <c r="QSU59" s="18"/>
      <c r="QSV59" s="18"/>
      <c r="QSW59" s="18"/>
      <c r="QSX59" s="18"/>
      <c r="QSY59" s="18"/>
      <c r="QSZ59" s="18"/>
      <c r="QTA59" s="18"/>
      <c r="QTB59" s="18"/>
      <c r="QTC59" s="18"/>
      <c r="QTD59" s="18"/>
      <c r="QTE59" s="18"/>
      <c r="QTF59" s="18"/>
      <c r="QTG59" s="18"/>
      <c r="QTH59" s="18"/>
      <c r="QTI59" s="18"/>
      <c r="QTJ59" s="18"/>
      <c r="QTK59" s="18"/>
      <c r="QTL59" s="18"/>
      <c r="QTM59" s="18"/>
      <c r="QTN59" s="18"/>
      <c r="QTO59" s="18"/>
      <c r="QTP59" s="18"/>
      <c r="QTQ59" s="18"/>
      <c r="QTR59" s="18"/>
      <c r="QTS59" s="18"/>
      <c r="QTT59" s="18"/>
      <c r="QTU59" s="18"/>
      <c r="QTV59" s="18"/>
      <c r="QTW59" s="18"/>
      <c r="QTX59" s="18"/>
      <c r="QTY59" s="18"/>
      <c r="QTZ59" s="18"/>
      <c r="QUA59" s="18"/>
      <c r="QUB59" s="18"/>
      <c r="QUC59" s="18"/>
      <c r="QUD59" s="18"/>
      <c r="QUE59" s="18"/>
      <c r="QUF59" s="18"/>
      <c r="QUG59" s="18"/>
      <c r="QUH59" s="18"/>
      <c r="QUI59" s="18"/>
      <c r="QUJ59" s="18"/>
      <c r="QUK59" s="18"/>
      <c r="QUL59" s="18"/>
      <c r="QUM59" s="18"/>
      <c r="QUN59" s="18"/>
      <c r="QUO59" s="18"/>
      <c r="QUP59" s="18"/>
      <c r="QUQ59" s="18"/>
      <c r="QUR59" s="18"/>
      <c r="QUS59" s="18"/>
      <c r="QUT59" s="18"/>
      <c r="QUU59" s="18"/>
      <c r="QUV59" s="18"/>
      <c r="QUW59" s="18"/>
      <c r="QUX59" s="18"/>
      <c r="QUY59" s="18"/>
      <c r="QUZ59" s="18"/>
      <c r="QVA59" s="18"/>
      <c r="QVB59" s="18"/>
      <c r="QVC59" s="18"/>
      <c r="QVD59" s="18"/>
      <c r="QVE59" s="18"/>
      <c r="QVF59" s="18"/>
      <c r="QVG59" s="18"/>
      <c r="QVH59" s="18"/>
      <c r="QVI59" s="18"/>
      <c r="QVJ59" s="18"/>
      <c r="QVK59" s="18"/>
      <c r="QVL59" s="18"/>
      <c r="QVM59" s="18"/>
      <c r="QVN59" s="18"/>
      <c r="QVO59" s="18"/>
      <c r="QVP59" s="18"/>
      <c r="QVQ59" s="18"/>
      <c r="QVR59" s="18"/>
      <c r="QVS59" s="18"/>
      <c r="QVT59" s="18"/>
      <c r="QVU59" s="18"/>
      <c r="QVV59" s="18"/>
      <c r="QVW59" s="18"/>
      <c r="QVX59" s="18"/>
      <c r="QVY59" s="18"/>
      <c r="QVZ59" s="18"/>
      <c r="QWA59" s="18"/>
      <c r="QWB59" s="18"/>
      <c r="QWC59" s="18"/>
      <c r="QWD59" s="18"/>
      <c r="QWE59" s="18"/>
      <c r="QWF59" s="18"/>
      <c r="QWG59" s="18"/>
      <c r="QWH59" s="18"/>
      <c r="QWI59" s="18"/>
      <c r="QWJ59" s="18"/>
      <c r="QWK59" s="18"/>
      <c r="QWL59" s="18"/>
      <c r="QWM59" s="18"/>
      <c r="QWN59" s="18"/>
      <c r="QWO59" s="18"/>
      <c r="QWP59" s="18"/>
      <c r="QWQ59" s="18"/>
      <c r="QWR59" s="18"/>
      <c r="QWS59" s="18"/>
      <c r="QWT59" s="18"/>
      <c r="QWU59" s="18"/>
      <c r="QWV59" s="18"/>
      <c r="QWW59" s="18"/>
      <c r="QWX59" s="18"/>
      <c r="QWY59" s="18"/>
      <c r="QWZ59" s="18"/>
      <c r="QXA59" s="18"/>
      <c r="QXB59" s="18"/>
      <c r="QXC59" s="18"/>
      <c r="QXD59" s="18"/>
      <c r="QXE59" s="18"/>
      <c r="QXF59" s="18"/>
      <c r="QXG59" s="18"/>
      <c r="QXH59" s="18"/>
      <c r="QXI59" s="18"/>
      <c r="QXJ59" s="18"/>
      <c r="QXK59" s="18"/>
      <c r="QXL59" s="18"/>
      <c r="QXM59" s="18"/>
      <c r="QXN59" s="18"/>
      <c r="QXO59" s="18"/>
      <c r="QXP59" s="18"/>
      <c r="QXQ59" s="18"/>
      <c r="QXR59" s="18"/>
      <c r="QXS59" s="18"/>
      <c r="QXT59" s="18"/>
      <c r="QXU59" s="18"/>
      <c r="QXV59" s="18"/>
      <c r="QXW59" s="18"/>
      <c r="QXX59" s="18"/>
      <c r="QXY59" s="18"/>
      <c r="QXZ59" s="18"/>
      <c r="QYA59" s="18"/>
      <c r="QYB59" s="18"/>
      <c r="QYC59" s="18"/>
      <c r="QYD59" s="18"/>
      <c r="QYE59" s="18"/>
      <c r="QYF59" s="18"/>
      <c r="QYG59" s="18"/>
      <c r="QYH59" s="18"/>
      <c r="QYI59" s="18"/>
      <c r="QYJ59" s="18"/>
      <c r="QYK59" s="18"/>
      <c r="QYL59" s="18"/>
      <c r="QYM59" s="18"/>
      <c r="QYN59" s="18"/>
      <c r="QYO59" s="18"/>
      <c r="QYP59" s="18"/>
      <c r="QYQ59" s="18"/>
      <c r="QYR59" s="18"/>
      <c r="QYS59" s="18"/>
      <c r="QYT59" s="18"/>
      <c r="QYU59" s="18"/>
      <c r="QYV59" s="18"/>
      <c r="QYW59" s="18"/>
      <c r="QYX59" s="18"/>
      <c r="QYY59" s="18"/>
      <c r="QYZ59" s="18"/>
      <c r="QZA59" s="18"/>
      <c r="QZB59" s="18"/>
      <c r="QZC59" s="18"/>
      <c r="QZD59" s="18"/>
      <c r="QZE59" s="18"/>
      <c r="QZF59" s="18"/>
      <c r="QZG59" s="18"/>
      <c r="QZH59" s="18"/>
      <c r="QZI59" s="18"/>
      <c r="QZJ59" s="18"/>
      <c r="QZK59" s="18"/>
      <c r="QZL59" s="18"/>
      <c r="QZM59" s="18"/>
      <c r="QZN59" s="18"/>
      <c r="QZO59" s="18"/>
      <c r="QZP59" s="18"/>
      <c r="QZQ59" s="18"/>
      <c r="QZR59" s="18"/>
      <c r="QZS59" s="18"/>
      <c r="QZT59" s="18"/>
      <c r="QZU59" s="18"/>
      <c r="QZV59" s="18"/>
      <c r="QZW59" s="18"/>
      <c r="QZX59" s="18"/>
      <c r="QZY59" s="18"/>
      <c r="QZZ59" s="18"/>
      <c r="RAA59" s="18"/>
      <c r="RAB59" s="18"/>
      <c r="RAC59" s="18"/>
      <c r="RAD59" s="18"/>
      <c r="RAE59" s="18"/>
      <c r="RAF59" s="18"/>
      <c r="RAG59" s="18"/>
      <c r="RAH59" s="18"/>
      <c r="RAI59" s="18"/>
      <c r="RAJ59" s="18"/>
      <c r="RAK59" s="18"/>
      <c r="RAL59" s="18"/>
      <c r="RAM59" s="18"/>
      <c r="RAN59" s="18"/>
      <c r="RAO59" s="18"/>
      <c r="RAP59" s="18"/>
      <c r="RAQ59" s="18"/>
      <c r="RAR59" s="18"/>
      <c r="RAS59" s="18"/>
      <c r="RAT59" s="18"/>
      <c r="RAU59" s="18"/>
      <c r="RAV59" s="18"/>
      <c r="RAW59" s="18"/>
      <c r="RAX59" s="18"/>
      <c r="RAY59" s="18"/>
      <c r="RAZ59" s="18"/>
      <c r="RBA59" s="18"/>
      <c r="RBB59" s="18"/>
      <c r="RBC59" s="18"/>
      <c r="RBD59" s="18"/>
      <c r="RBE59" s="18"/>
      <c r="RBF59" s="18"/>
      <c r="RBG59" s="18"/>
      <c r="RBH59" s="18"/>
      <c r="RBI59" s="18"/>
      <c r="RBJ59" s="18"/>
      <c r="RBK59" s="18"/>
      <c r="RBL59" s="18"/>
      <c r="RBM59" s="18"/>
      <c r="RBN59" s="18"/>
      <c r="RBO59" s="18"/>
      <c r="RBP59" s="18"/>
      <c r="RBQ59" s="18"/>
      <c r="RBR59" s="18"/>
      <c r="RBS59" s="18"/>
      <c r="RBT59" s="18"/>
      <c r="RBU59" s="18"/>
      <c r="RBV59" s="18"/>
      <c r="RBW59" s="18"/>
      <c r="RBX59" s="18"/>
      <c r="RBY59" s="18"/>
      <c r="RBZ59" s="18"/>
      <c r="RCA59" s="18"/>
      <c r="RCB59" s="18"/>
      <c r="RCC59" s="18"/>
      <c r="RCD59" s="18"/>
      <c r="RCE59" s="18"/>
      <c r="RCF59" s="18"/>
      <c r="RCG59" s="18"/>
      <c r="RCH59" s="18"/>
      <c r="RCI59" s="18"/>
      <c r="RCJ59" s="18"/>
      <c r="RCK59" s="18"/>
      <c r="RCL59" s="18"/>
      <c r="RCM59" s="18"/>
      <c r="RCN59" s="18"/>
      <c r="RCO59" s="18"/>
      <c r="RCP59" s="18"/>
      <c r="RCQ59" s="18"/>
      <c r="RCR59" s="18"/>
      <c r="RCS59" s="18"/>
      <c r="RCT59" s="18"/>
      <c r="RCU59" s="18"/>
      <c r="RCV59" s="18"/>
      <c r="RCW59" s="18"/>
      <c r="RCX59" s="18"/>
      <c r="RCY59" s="18"/>
      <c r="RCZ59" s="18"/>
      <c r="RDA59" s="18"/>
      <c r="RDB59" s="18"/>
      <c r="RDC59" s="18"/>
      <c r="RDD59" s="18"/>
      <c r="RDE59" s="18"/>
      <c r="RDF59" s="18"/>
      <c r="RDG59" s="18"/>
      <c r="RDH59" s="18"/>
      <c r="RDI59" s="18"/>
      <c r="RDJ59" s="18"/>
      <c r="RDK59" s="18"/>
      <c r="RDL59" s="18"/>
      <c r="RDM59" s="18"/>
      <c r="RDN59" s="18"/>
      <c r="RDO59" s="18"/>
      <c r="RDP59" s="18"/>
      <c r="RDQ59" s="18"/>
      <c r="RDR59" s="18"/>
      <c r="RDS59" s="18"/>
      <c r="RDT59" s="18"/>
      <c r="RDU59" s="18"/>
      <c r="RDV59" s="18"/>
      <c r="RDW59" s="18"/>
      <c r="RDX59" s="18"/>
      <c r="RDY59" s="18"/>
      <c r="RDZ59" s="18"/>
      <c r="REA59" s="18"/>
      <c r="REB59" s="18"/>
      <c r="REC59" s="18"/>
      <c r="RED59" s="18"/>
      <c r="REE59" s="18"/>
      <c r="REF59" s="18"/>
      <c r="REG59" s="18"/>
      <c r="REH59" s="18"/>
      <c r="REI59" s="18"/>
      <c r="REJ59" s="18"/>
      <c r="REK59" s="18"/>
      <c r="REL59" s="18"/>
      <c r="REM59" s="18"/>
      <c r="REN59" s="18"/>
      <c r="REO59" s="18"/>
      <c r="REP59" s="18"/>
      <c r="REQ59" s="18"/>
      <c r="RER59" s="18"/>
      <c r="RES59" s="18"/>
      <c r="RET59" s="18"/>
      <c r="REU59" s="18"/>
      <c r="REV59" s="18"/>
      <c r="REW59" s="18"/>
      <c r="REX59" s="18"/>
      <c r="REY59" s="18"/>
      <c r="REZ59" s="18"/>
      <c r="RFA59" s="18"/>
      <c r="RFB59" s="18"/>
      <c r="RFC59" s="18"/>
      <c r="RFD59" s="18"/>
      <c r="RFE59" s="18"/>
      <c r="RFF59" s="18"/>
      <c r="RFG59" s="18"/>
      <c r="RFH59" s="18"/>
      <c r="RFI59" s="18"/>
      <c r="RFJ59" s="18"/>
      <c r="RFK59" s="18"/>
      <c r="RFL59" s="18"/>
      <c r="RFM59" s="18"/>
      <c r="RFN59" s="18"/>
      <c r="RFO59" s="18"/>
      <c r="RFP59" s="18"/>
      <c r="RFQ59" s="18"/>
      <c r="RFR59" s="18"/>
      <c r="RFS59" s="18"/>
      <c r="RFT59" s="18"/>
      <c r="RFU59" s="18"/>
      <c r="RFV59" s="18"/>
      <c r="RFW59" s="18"/>
      <c r="RFX59" s="18"/>
      <c r="RFY59" s="18"/>
      <c r="RFZ59" s="18"/>
      <c r="RGA59" s="18"/>
      <c r="RGB59" s="18"/>
      <c r="RGC59" s="18"/>
      <c r="RGD59" s="18"/>
      <c r="RGE59" s="18"/>
      <c r="RGF59" s="18"/>
      <c r="RGG59" s="18"/>
      <c r="RGH59" s="18"/>
      <c r="RGI59" s="18"/>
      <c r="RGJ59" s="18"/>
      <c r="RGK59" s="18"/>
      <c r="RGL59" s="18"/>
      <c r="RGM59" s="18"/>
      <c r="RGN59" s="18"/>
      <c r="RGO59" s="18"/>
      <c r="RGP59" s="18"/>
      <c r="RGQ59" s="18"/>
      <c r="RGR59" s="18"/>
      <c r="RGS59" s="18"/>
      <c r="RGT59" s="18"/>
      <c r="RGU59" s="18"/>
      <c r="RGV59" s="18"/>
      <c r="RGW59" s="18"/>
      <c r="RGX59" s="18"/>
      <c r="RGY59" s="18"/>
      <c r="RGZ59" s="18"/>
      <c r="RHA59" s="18"/>
      <c r="RHB59" s="18"/>
      <c r="RHC59" s="18"/>
      <c r="RHD59" s="18"/>
      <c r="RHE59" s="18"/>
      <c r="RHF59" s="18"/>
      <c r="RHG59" s="18"/>
      <c r="RHH59" s="18"/>
      <c r="RHI59" s="18"/>
      <c r="RHJ59" s="18"/>
      <c r="RHK59" s="18"/>
      <c r="RHL59" s="18"/>
      <c r="RHM59" s="18"/>
      <c r="RHN59" s="18"/>
      <c r="RHO59" s="18"/>
      <c r="RHP59" s="18"/>
      <c r="RHQ59" s="18"/>
      <c r="RHR59" s="18"/>
      <c r="RHS59" s="18"/>
      <c r="RHT59" s="18"/>
      <c r="RHU59" s="18"/>
      <c r="RHV59" s="18"/>
      <c r="RHW59" s="18"/>
      <c r="RHX59" s="18"/>
      <c r="RHY59" s="18"/>
      <c r="RHZ59" s="18"/>
      <c r="RIA59" s="18"/>
      <c r="RIB59" s="18"/>
      <c r="RIC59" s="18"/>
      <c r="RID59" s="18"/>
      <c r="RIE59" s="18"/>
      <c r="RIF59" s="18"/>
      <c r="RIG59" s="18"/>
      <c r="RIH59" s="18"/>
      <c r="RII59" s="18"/>
      <c r="RIJ59" s="18"/>
      <c r="RIK59" s="18"/>
      <c r="RIL59" s="18"/>
      <c r="RIM59" s="18"/>
      <c r="RIN59" s="18"/>
      <c r="RIO59" s="18"/>
      <c r="RIP59" s="18"/>
      <c r="RIQ59" s="18"/>
      <c r="RIR59" s="18"/>
      <c r="RIS59" s="18"/>
      <c r="RIT59" s="18"/>
      <c r="RIU59" s="18"/>
      <c r="RIV59" s="18"/>
      <c r="RIW59" s="18"/>
      <c r="RIX59" s="18"/>
      <c r="RIY59" s="18"/>
      <c r="RIZ59" s="18"/>
      <c r="RJA59" s="18"/>
      <c r="RJB59" s="18"/>
      <c r="RJC59" s="18"/>
      <c r="RJD59" s="18"/>
      <c r="RJE59" s="18"/>
      <c r="RJF59" s="18"/>
      <c r="RJG59" s="18"/>
      <c r="RJH59" s="18"/>
      <c r="RJI59" s="18"/>
      <c r="RJJ59" s="18"/>
      <c r="RJK59" s="18"/>
      <c r="RJL59" s="18"/>
      <c r="RJM59" s="18"/>
      <c r="RJN59" s="18"/>
      <c r="RJO59" s="18"/>
      <c r="RJP59" s="18"/>
      <c r="RJQ59" s="18"/>
      <c r="RJR59" s="18"/>
      <c r="RJS59" s="18"/>
      <c r="RJT59" s="18"/>
      <c r="RJU59" s="18"/>
      <c r="RJV59" s="18"/>
      <c r="RJW59" s="18"/>
      <c r="RJX59" s="18"/>
      <c r="RJY59" s="18"/>
      <c r="RJZ59" s="18"/>
      <c r="RKA59" s="18"/>
      <c r="RKB59" s="18"/>
      <c r="RKC59" s="18"/>
      <c r="RKD59" s="18"/>
      <c r="RKE59" s="18"/>
      <c r="RKF59" s="18"/>
      <c r="RKG59" s="18"/>
      <c r="RKH59" s="18"/>
      <c r="RKI59" s="18"/>
      <c r="RKJ59" s="18"/>
      <c r="RKK59" s="18"/>
      <c r="RKL59" s="18"/>
      <c r="RKM59" s="18"/>
      <c r="RKN59" s="18"/>
      <c r="RKO59" s="18"/>
      <c r="RKP59" s="18"/>
      <c r="RKQ59" s="18"/>
      <c r="RKR59" s="18"/>
      <c r="RKS59" s="18"/>
      <c r="RKT59" s="18"/>
      <c r="RKU59" s="18"/>
      <c r="RKV59" s="18"/>
      <c r="RKW59" s="18"/>
      <c r="RKX59" s="18"/>
      <c r="RKY59" s="18"/>
      <c r="RKZ59" s="18"/>
      <c r="RLA59" s="18"/>
      <c r="RLB59" s="18"/>
      <c r="RLC59" s="18"/>
      <c r="RLD59" s="18"/>
      <c r="RLE59" s="18"/>
      <c r="RLF59" s="18"/>
      <c r="RLG59" s="18"/>
      <c r="RLH59" s="18"/>
      <c r="RLI59" s="18"/>
      <c r="RLJ59" s="18"/>
      <c r="RLK59" s="18"/>
      <c r="RLL59" s="18"/>
      <c r="RLM59" s="18"/>
      <c r="RLN59" s="18"/>
      <c r="RLO59" s="18"/>
      <c r="RLP59" s="18"/>
      <c r="RLQ59" s="18"/>
      <c r="RLR59" s="18"/>
      <c r="RLS59" s="18"/>
      <c r="RLT59" s="18"/>
      <c r="RLU59" s="18"/>
      <c r="RLV59" s="18"/>
      <c r="RLW59" s="18"/>
      <c r="RLX59" s="18"/>
      <c r="RLY59" s="18"/>
      <c r="RLZ59" s="18"/>
      <c r="RMA59" s="18"/>
      <c r="RMB59" s="18"/>
      <c r="RMC59" s="18"/>
      <c r="RMD59" s="18"/>
      <c r="RME59" s="18"/>
      <c r="RMF59" s="18"/>
      <c r="RMG59" s="18"/>
      <c r="RMH59" s="18"/>
      <c r="RMI59" s="18"/>
      <c r="RMJ59" s="18"/>
      <c r="RMK59" s="18"/>
      <c r="RML59" s="18"/>
      <c r="RMM59" s="18"/>
      <c r="RMN59" s="18"/>
      <c r="RMO59" s="18"/>
      <c r="RMP59" s="18"/>
      <c r="RMQ59" s="18"/>
      <c r="RMR59" s="18"/>
      <c r="RMS59" s="18"/>
      <c r="RMT59" s="18"/>
      <c r="RMU59" s="18"/>
      <c r="RMV59" s="18"/>
      <c r="RMW59" s="18"/>
      <c r="RMX59" s="18"/>
      <c r="RMY59" s="18"/>
      <c r="RMZ59" s="18"/>
      <c r="RNA59" s="18"/>
      <c r="RNB59" s="18"/>
      <c r="RNC59" s="18"/>
      <c r="RND59" s="18"/>
      <c r="RNE59" s="18"/>
      <c r="RNF59" s="18"/>
      <c r="RNG59" s="18"/>
      <c r="RNH59" s="18"/>
      <c r="RNI59" s="18"/>
      <c r="RNJ59" s="18"/>
      <c r="RNK59" s="18"/>
      <c r="RNL59" s="18"/>
      <c r="RNM59" s="18"/>
      <c r="RNN59" s="18"/>
      <c r="RNO59" s="18"/>
      <c r="RNP59" s="18"/>
      <c r="RNQ59" s="18"/>
      <c r="RNR59" s="18"/>
      <c r="RNS59" s="18"/>
      <c r="RNT59" s="18"/>
      <c r="RNU59" s="18"/>
      <c r="RNV59" s="18"/>
      <c r="RNW59" s="18"/>
      <c r="RNX59" s="18"/>
      <c r="RNY59" s="18"/>
      <c r="RNZ59" s="18"/>
      <c r="ROA59" s="18"/>
      <c r="ROB59" s="18"/>
      <c r="ROC59" s="18"/>
      <c r="ROD59" s="18"/>
      <c r="ROE59" s="18"/>
      <c r="ROF59" s="18"/>
      <c r="ROG59" s="18"/>
      <c r="ROH59" s="18"/>
      <c r="ROI59" s="18"/>
      <c r="ROJ59" s="18"/>
      <c r="ROK59" s="18"/>
      <c r="ROL59" s="18"/>
      <c r="ROM59" s="18"/>
      <c r="RON59" s="18"/>
      <c r="ROO59" s="18"/>
      <c r="ROP59" s="18"/>
      <c r="ROQ59" s="18"/>
      <c r="ROR59" s="18"/>
      <c r="ROS59" s="18"/>
      <c r="ROT59" s="18"/>
      <c r="ROU59" s="18"/>
      <c r="ROV59" s="18"/>
      <c r="ROW59" s="18"/>
      <c r="ROX59" s="18"/>
      <c r="ROY59" s="18"/>
      <c r="ROZ59" s="18"/>
      <c r="RPA59" s="18"/>
      <c r="RPB59" s="18"/>
      <c r="RPC59" s="18"/>
      <c r="RPD59" s="18"/>
      <c r="RPE59" s="18"/>
      <c r="RPF59" s="18"/>
      <c r="RPG59" s="18"/>
      <c r="RPH59" s="18"/>
      <c r="RPI59" s="18"/>
      <c r="RPJ59" s="18"/>
      <c r="RPK59" s="18"/>
      <c r="RPL59" s="18"/>
      <c r="RPM59" s="18"/>
      <c r="RPN59" s="18"/>
      <c r="RPO59" s="18"/>
      <c r="RPP59" s="18"/>
      <c r="RPQ59" s="18"/>
      <c r="RPR59" s="18"/>
      <c r="RPS59" s="18"/>
      <c r="RPT59" s="18"/>
      <c r="RPU59" s="18"/>
      <c r="RPV59" s="18"/>
      <c r="RPW59" s="18"/>
      <c r="RPX59" s="18"/>
      <c r="RPY59" s="18"/>
      <c r="RPZ59" s="18"/>
      <c r="RQA59" s="18"/>
      <c r="RQB59" s="18"/>
      <c r="RQC59" s="18"/>
      <c r="RQD59" s="18"/>
      <c r="RQE59" s="18"/>
      <c r="RQF59" s="18"/>
      <c r="RQG59" s="18"/>
      <c r="RQH59" s="18"/>
      <c r="RQI59" s="18"/>
      <c r="RQJ59" s="18"/>
      <c r="RQK59" s="18"/>
      <c r="RQL59" s="18"/>
      <c r="RQM59" s="18"/>
      <c r="RQN59" s="18"/>
      <c r="RQO59" s="18"/>
      <c r="RQP59" s="18"/>
      <c r="RQQ59" s="18"/>
      <c r="RQR59" s="18"/>
      <c r="RQS59" s="18"/>
      <c r="RQT59" s="18"/>
      <c r="RQU59" s="18"/>
      <c r="RQV59" s="18"/>
      <c r="RQW59" s="18"/>
      <c r="RQX59" s="18"/>
      <c r="RQY59" s="18"/>
      <c r="RQZ59" s="18"/>
      <c r="RRA59" s="18"/>
      <c r="RRB59" s="18"/>
      <c r="RRC59" s="18"/>
      <c r="RRD59" s="18"/>
      <c r="RRE59" s="18"/>
      <c r="RRF59" s="18"/>
      <c r="RRG59" s="18"/>
      <c r="RRH59" s="18"/>
      <c r="RRI59" s="18"/>
      <c r="RRJ59" s="18"/>
      <c r="RRK59" s="18"/>
      <c r="RRL59" s="18"/>
      <c r="RRM59" s="18"/>
      <c r="RRN59" s="18"/>
      <c r="RRO59" s="18"/>
      <c r="RRP59" s="18"/>
      <c r="RRQ59" s="18"/>
      <c r="RRR59" s="18"/>
      <c r="RRS59" s="18"/>
      <c r="RRT59" s="18"/>
      <c r="RRU59" s="18"/>
      <c r="RRV59" s="18"/>
      <c r="RRW59" s="18"/>
      <c r="RRX59" s="18"/>
      <c r="RRY59" s="18"/>
      <c r="RRZ59" s="18"/>
      <c r="RSA59" s="18"/>
      <c r="RSB59" s="18"/>
      <c r="RSC59" s="18"/>
      <c r="RSD59" s="18"/>
      <c r="RSE59" s="18"/>
      <c r="RSF59" s="18"/>
      <c r="RSG59" s="18"/>
      <c r="RSH59" s="18"/>
      <c r="RSI59" s="18"/>
      <c r="RSJ59" s="18"/>
      <c r="RSK59" s="18"/>
      <c r="RSL59" s="18"/>
      <c r="RSM59" s="18"/>
      <c r="RSN59" s="18"/>
      <c r="RSO59" s="18"/>
      <c r="RSP59" s="18"/>
      <c r="RSQ59" s="18"/>
      <c r="RSR59" s="18"/>
      <c r="RSS59" s="18"/>
      <c r="RST59" s="18"/>
      <c r="RSU59" s="18"/>
      <c r="RSV59" s="18"/>
      <c r="RSW59" s="18"/>
      <c r="RSX59" s="18"/>
      <c r="RSY59" s="18"/>
      <c r="RSZ59" s="18"/>
      <c r="RTA59" s="18"/>
      <c r="RTB59" s="18"/>
      <c r="RTC59" s="18"/>
      <c r="RTD59" s="18"/>
      <c r="RTE59" s="18"/>
      <c r="RTF59" s="18"/>
      <c r="RTG59" s="18"/>
      <c r="RTH59" s="18"/>
      <c r="RTI59" s="18"/>
      <c r="RTJ59" s="18"/>
      <c r="RTK59" s="18"/>
      <c r="RTL59" s="18"/>
      <c r="RTM59" s="18"/>
      <c r="RTN59" s="18"/>
      <c r="RTO59" s="18"/>
      <c r="RTP59" s="18"/>
      <c r="RTQ59" s="18"/>
      <c r="RTR59" s="18"/>
      <c r="RTS59" s="18"/>
      <c r="RTT59" s="18"/>
      <c r="RTU59" s="18"/>
      <c r="RTV59" s="18"/>
      <c r="RTW59" s="18"/>
      <c r="RTX59" s="18"/>
      <c r="RTY59" s="18"/>
      <c r="RTZ59" s="18"/>
      <c r="RUA59" s="18"/>
      <c r="RUB59" s="18"/>
      <c r="RUC59" s="18"/>
      <c r="RUD59" s="18"/>
      <c r="RUE59" s="18"/>
      <c r="RUF59" s="18"/>
      <c r="RUG59" s="18"/>
      <c r="RUH59" s="18"/>
      <c r="RUI59" s="18"/>
      <c r="RUJ59" s="18"/>
      <c r="RUK59" s="18"/>
      <c r="RUL59" s="18"/>
      <c r="RUM59" s="18"/>
      <c r="RUN59" s="18"/>
      <c r="RUO59" s="18"/>
      <c r="RUP59" s="18"/>
      <c r="RUQ59" s="18"/>
      <c r="RUR59" s="18"/>
      <c r="RUS59" s="18"/>
      <c r="RUT59" s="18"/>
      <c r="RUU59" s="18"/>
      <c r="RUV59" s="18"/>
      <c r="RUW59" s="18"/>
      <c r="RUX59" s="18"/>
      <c r="RUY59" s="18"/>
      <c r="RUZ59" s="18"/>
      <c r="RVA59" s="18"/>
      <c r="RVB59" s="18"/>
      <c r="RVC59" s="18"/>
      <c r="RVD59" s="18"/>
      <c r="RVE59" s="18"/>
      <c r="RVF59" s="18"/>
      <c r="RVG59" s="18"/>
      <c r="RVH59" s="18"/>
      <c r="RVI59" s="18"/>
      <c r="RVJ59" s="18"/>
      <c r="RVK59" s="18"/>
      <c r="RVL59" s="18"/>
      <c r="RVM59" s="18"/>
      <c r="RVN59" s="18"/>
      <c r="RVO59" s="18"/>
      <c r="RVP59" s="18"/>
      <c r="RVQ59" s="18"/>
      <c r="RVR59" s="18"/>
      <c r="RVS59" s="18"/>
      <c r="RVT59" s="18"/>
      <c r="RVU59" s="18"/>
      <c r="RVV59" s="18"/>
      <c r="RVW59" s="18"/>
      <c r="RVX59" s="18"/>
      <c r="RVY59" s="18"/>
      <c r="RVZ59" s="18"/>
      <c r="RWA59" s="18"/>
      <c r="RWB59" s="18"/>
      <c r="RWC59" s="18"/>
      <c r="RWD59" s="18"/>
      <c r="RWE59" s="18"/>
      <c r="RWF59" s="18"/>
      <c r="RWG59" s="18"/>
      <c r="RWH59" s="18"/>
      <c r="RWI59" s="18"/>
      <c r="RWJ59" s="18"/>
      <c r="RWK59" s="18"/>
      <c r="RWL59" s="18"/>
      <c r="RWM59" s="18"/>
      <c r="RWN59" s="18"/>
      <c r="RWO59" s="18"/>
      <c r="RWP59" s="18"/>
      <c r="RWQ59" s="18"/>
      <c r="RWR59" s="18"/>
      <c r="RWS59" s="18"/>
      <c r="RWT59" s="18"/>
      <c r="RWU59" s="18"/>
      <c r="RWV59" s="18"/>
      <c r="RWW59" s="18"/>
      <c r="RWX59" s="18"/>
      <c r="RWY59" s="18"/>
      <c r="RWZ59" s="18"/>
      <c r="RXA59" s="18"/>
      <c r="RXB59" s="18"/>
      <c r="RXC59" s="18"/>
      <c r="RXD59" s="18"/>
      <c r="RXE59" s="18"/>
      <c r="RXF59" s="18"/>
      <c r="RXG59" s="18"/>
      <c r="RXH59" s="18"/>
      <c r="RXI59" s="18"/>
      <c r="RXJ59" s="18"/>
      <c r="RXK59" s="18"/>
      <c r="RXL59" s="18"/>
      <c r="RXM59" s="18"/>
      <c r="RXN59" s="18"/>
      <c r="RXO59" s="18"/>
      <c r="RXP59" s="18"/>
      <c r="RXQ59" s="18"/>
      <c r="RXR59" s="18"/>
      <c r="RXS59" s="18"/>
      <c r="RXT59" s="18"/>
      <c r="RXU59" s="18"/>
      <c r="RXV59" s="18"/>
      <c r="RXW59" s="18"/>
      <c r="RXX59" s="18"/>
      <c r="RXY59" s="18"/>
      <c r="RXZ59" s="18"/>
      <c r="RYA59" s="18"/>
      <c r="RYB59" s="18"/>
      <c r="RYC59" s="18"/>
      <c r="RYD59" s="18"/>
      <c r="RYE59" s="18"/>
      <c r="RYF59" s="18"/>
      <c r="RYG59" s="18"/>
      <c r="RYH59" s="18"/>
      <c r="RYI59" s="18"/>
      <c r="RYJ59" s="18"/>
      <c r="RYK59" s="18"/>
      <c r="RYL59" s="18"/>
      <c r="RYM59" s="18"/>
      <c r="RYN59" s="18"/>
      <c r="RYO59" s="18"/>
      <c r="RYP59" s="18"/>
      <c r="RYQ59" s="18"/>
      <c r="RYR59" s="18"/>
      <c r="RYS59" s="18"/>
      <c r="RYT59" s="18"/>
      <c r="RYU59" s="18"/>
      <c r="RYV59" s="18"/>
      <c r="RYW59" s="18"/>
      <c r="RYX59" s="18"/>
      <c r="RYY59" s="18"/>
      <c r="RYZ59" s="18"/>
      <c r="RZA59" s="18"/>
      <c r="RZB59" s="18"/>
      <c r="RZC59" s="18"/>
      <c r="RZD59" s="18"/>
      <c r="RZE59" s="18"/>
      <c r="RZF59" s="18"/>
      <c r="RZG59" s="18"/>
      <c r="RZH59" s="18"/>
      <c r="RZI59" s="18"/>
      <c r="RZJ59" s="18"/>
      <c r="RZK59" s="18"/>
      <c r="RZL59" s="18"/>
      <c r="RZM59" s="18"/>
      <c r="RZN59" s="18"/>
      <c r="RZO59" s="18"/>
      <c r="RZP59" s="18"/>
      <c r="RZQ59" s="18"/>
      <c r="RZR59" s="18"/>
      <c r="RZS59" s="18"/>
      <c r="RZT59" s="18"/>
      <c r="RZU59" s="18"/>
      <c r="RZV59" s="18"/>
      <c r="RZW59" s="18"/>
      <c r="RZX59" s="18"/>
      <c r="RZY59" s="18"/>
      <c r="RZZ59" s="18"/>
      <c r="SAA59" s="18"/>
      <c r="SAB59" s="18"/>
      <c r="SAC59" s="18"/>
      <c r="SAD59" s="18"/>
      <c r="SAE59" s="18"/>
      <c r="SAF59" s="18"/>
      <c r="SAG59" s="18"/>
      <c r="SAH59" s="18"/>
      <c r="SAI59" s="18"/>
      <c r="SAJ59" s="18"/>
      <c r="SAK59" s="18"/>
      <c r="SAL59" s="18"/>
      <c r="SAM59" s="18"/>
      <c r="SAN59" s="18"/>
      <c r="SAO59" s="18"/>
      <c r="SAP59" s="18"/>
      <c r="SAQ59" s="18"/>
      <c r="SAR59" s="18"/>
      <c r="SAS59" s="18"/>
      <c r="SAT59" s="18"/>
      <c r="SAU59" s="18"/>
      <c r="SAV59" s="18"/>
      <c r="SAW59" s="18"/>
      <c r="SAX59" s="18"/>
      <c r="SAY59" s="18"/>
      <c r="SAZ59" s="18"/>
      <c r="SBA59" s="18"/>
      <c r="SBB59" s="18"/>
      <c r="SBC59" s="18"/>
      <c r="SBD59" s="18"/>
      <c r="SBE59" s="18"/>
      <c r="SBF59" s="18"/>
      <c r="SBG59" s="18"/>
      <c r="SBH59" s="18"/>
      <c r="SBI59" s="18"/>
      <c r="SBJ59" s="18"/>
      <c r="SBK59" s="18"/>
      <c r="SBL59" s="18"/>
      <c r="SBM59" s="18"/>
      <c r="SBN59" s="18"/>
      <c r="SBO59" s="18"/>
      <c r="SBP59" s="18"/>
      <c r="SBQ59" s="18"/>
      <c r="SBR59" s="18"/>
      <c r="SBS59" s="18"/>
      <c r="SBT59" s="18"/>
      <c r="SBU59" s="18"/>
      <c r="SBV59" s="18"/>
      <c r="SBW59" s="18"/>
      <c r="SBX59" s="18"/>
      <c r="SBY59" s="18"/>
      <c r="SBZ59" s="18"/>
      <c r="SCA59" s="18"/>
      <c r="SCB59" s="18"/>
      <c r="SCC59" s="18"/>
      <c r="SCD59" s="18"/>
      <c r="SCE59" s="18"/>
      <c r="SCF59" s="18"/>
      <c r="SCG59" s="18"/>
      <c r="SCH59" s="18"/>
      <c r="SCI59" s="18"/>
      <c r="SCJ59" s="18"/>
      <c r="SCK59" s="18"/>
      <c r="SCL59" s="18"/>
      <c r="SCM59" s="18"/>
      <c r="SCN59" s="18"/>
      <c r="SCO59" s="18"/>
      <c r="SCP59" s="18"/>
      <c r="SCQ59" s="18"/>
      <c r="SCR59" s="18"/>
      <c r="SCS59" s="18"/>
      <c r="SCT59" s="18"/>
      <c r="SCU59" s="18"/>
      <c r="SCV59" s="18"/>
      <c r="SCW59" s="18"/>
      <c r="SCX59" s="18"/>
      <c r="SCY59" s="18"/>
      <c r="SCZ59" s="18"/>
      <c r="SDA59" s="18"/>
      <c r="SDB59" s="18"/>
      <c r="SDC59" s="18"/>
      <c r="SDD59" s="18"/>
      <c r="SDE59" s="18"/>
      <c r="SDF59" s="18"/>
      <c r="SDG59" s="18"/>
      <c r="SDH59" s="18"/>
      <c r="SDI59" s="18"/>
      <c r="SDJ59" s="18"/>
      <c r="SDK59" s="18"/>
      <c r="SDL59" s="18"/>
      <c r="SDM59" s="18"/>
      <c r="SDN59" s="18"/>
      <c r="SDO59" s="18"/>
      <c r="SDP59" s="18"/>
      <c r="SDQ59" s="18"/>
      <c r="SDR59" s="18"/>
      <c r="SDS59" s="18"/>
      <c r="SDT59" s="18"/>
      <c r="SDU59" s="18"/>
      <c r="SDV59" s="18"/>
      <c r="SDW59" s="18"/>
      <c r="SDX59" s="18"/>
      <c r="SDY59" s="18"/>
      <c r="SDZ59" s="18"/>
      <c r="SEA59" s="18"/>
      <c r="SEB59" s="18"/>
      <c r="SEC59" s="18"/>
      <c r="SED59" s="18"/>
      <c r="SEE59" s="18"/>
      <c r="SEF59" s="18"/>
      <c r="SEG59" s="18"/>
      <c r="SEH59" s="18"/>
      <c r="SEI59" s="18"/>
      <c r="SEJ59" s="18"/>
      <c r="SEK59" s="18"/>
      <c r="SEL59" s="18"/>
      <c r="SEM59" s="18"/>
      <c r="SEN59" s="18"/>
      <c r="SEO59" s="18"/>
      <c r="SEP59" s="18"/>
      <c r="SEQ59" s="18"/>
      <c r="SER59" s="18"/>
      <c r="SES59" s="18"/>
      <c r="SET59" s="18"/>
      <c r="SEU59" s="18"/>
      <c r="SEV59" s="18"/>
      <c r="SEW59" s="18"/>
      <c r="SEX59" s="18"/>
      <c r="SEY59" s="18"/>
      <c r="SEZ59" s="18"/>
      <c r="SFA59" s="18"/>
      <c r="SFB59" s="18"/>
      <c r="SFC59" s="18"/>
      <c r="SFD59" s="18"/>
      <c r="SFE59" s="18"/>
      <c r="SFF59" s="18"/>
      <c r="SFG59" s="18"/>
      <c r="SFH59" s="18"/>
      <c r="SFI59" s="18"/>
      <c r="SFJ59" s="18"/>
      <c r="SFK59" s="18"/>
      <c r="SFL59" s="18"/>
      <c r="SFM59" s="18"/>
      <c r="SFN59" s="18"/>
      <c r="SFO59" s="18"/>
      <c r="SFP59" s="18"/>
      <c r="SFQ59" s="18"/>
      <c r="SFR59" s="18"/>
      <c r="SFS59" s="18"/>
      <c r="SFT59" s="18"/>
      <c r="SFU59" s="18"/>
      <c r="SFV59" s="18"/>
      <c r="SFW59" s="18"/>
      <c r="SFX59" s="18"/>
      <c r="SFY59" s="18"/>
      <c r="SFZ59" s="18"/>
      <c r="SGA59" s="18"/>
      <c r="SGB59" s="18"/>
      <c r="SGC59" s="18"/>
      <c r="SGD59" s="18"/>
      <c r="SGE59" s="18"/>
      <c r="SGF59" s="18"/>
      <c r="SGG59" s="18"/>
      <c r="SGH59" s="18"/>
      <c r="SGI59" s="18"/>
      <c r="SGJ59" s="18"/>
      <c r="SGK59" s="18"/>
      <c r="SGL59" s="18"/>
      <c r="SGM59" s="18"/>
      <c r="SGN59" s="18"/>
      <c r="SGO59" s="18"/>
      <c r="SGP59" s="18"/>
      <c r="SGQ59" s="18"/>
      <c r="SGR59" s="18"/>
      <c r="SGS59" s="18"/>
      <c r="SGT59" s="18"/>
      <c r="SGU59" s="18"/>
      <c r="SGV59" s="18"/>
      <c r="SGW59" s="18"/>
      <c r="SGX59" s="18"/>
      <c r="SGY59" s="18"/>
      <c r="SGZ59" s="18"/>
      <c r="SHA59" s="18"/>
      <c r="SHB59" s="18"/>
      <c r="SHC59" s="18"/>
      <c r="SHD59" s="18"/>
      <c r="SHE59" s="18"/>
      <c r="SHF59" s="18"/>
      <c r="SHG59" s="18"/>
      <c r="SHH59" s="18"/>
      <c r="SHI59" s="18"/>
      <c r="SHJ59" s="18"/>
      <c r="SHK59" s="18"/>
      <c r="SHL59" s="18"/>
      <c r="SHM59" s="18"/>
      <c r="SHN59" s="18"/>
      <c r="SHO59" s="18"/>
      <c r="SHP59" s="18"/>
      <c r="SHQ59" s="18"/>
      <c r="SHR59" s="18"/>
      <c r="SHS59" s="18"/>
      <c r="SHT59" s="18"/>
      <c r="SHU59" s="18"/>
      <c r="SHV59" s="18"/>
      <c r="SHW59" s="18"/>
      <c r="SHX59" s="18"/>
      <c r="SHY59" s="18"/>
      <c r="SHZ59" s="18"/>
      <c r="SIA59" s="18"/>
      <c r="SIB59" s="18"/>
      <c r="SIC59" s="18"/>
      <c r="SID59" s="18"/>
      <c r="SIE59" s="18"/>
      <c r="SIF59" s="18"/>
      <c r="SIG59" s="18"/>
      <c r="SIH59" s="18"/>
      <c r="SII59" s="18"/>
      <c r="SIJ59" s="18"/>
      <c r="SIK59" s="18"/>
      <c r="SIL59" s="18"/>
      <c r="SIM59" s="18"/>
      <c r="SIN59" s="18"/>
      <c r="SIO59" s="18"/>
      <c r="SIP59" s="18"/>
      <c r="SIQ59" s="18"/>
      <c r="SIR59" s="18"/>
      <c r="SIS59" s="18"/>
      <c r="SIT59" s="18"/>
      <c r="SIU59" s="18"/>
      <c r="SIV59" s="18"/>
      <c r="SIW59" s="18"/>
      <c r="SIX59" s="18"/>
      <c r="SIY59" s="18"/>
      <c r="SIZ59" s="18"/>
      <c r="SJA59" s="18"/>
      <c r="SJB59" s="18"/>
      <c r="SJC59" s="18"/>
      <c r="SJD59" s="18"/>
      <c r="SJE59" s="18"/>
      <c r="SJF59" s="18"/>
      <c r="SJG59" s="18"/>
      <c r="SJH59" s="18"/>
      <c r="SJI59" s="18"/>
      <c r="SJJ59" s="18"/>
      <c r="SJK59" s="18"/>
      <c r="SJL59" s="18"/>
      <c r="SJM59" s="18"/>
      <c r="SJN59" s="18"/>
      <c r="SJO59" s="18"/>
      <c r="SJP59" s="18"/>
      <c r="SJQ59" s="18"/>
      <c r="SJR59" s="18"/>
      <c r="SJS59" s="18"/>
      <c r="SJT59" s="18"/>
      <c r="SJU59" s="18"/>
      <c r="SJV59" s="18"/>
      <c r="SJW59" s="18"/>
      <c r="SJX59" s="18"/>
      <c r="SJY59" s="18"/>
      <c r="SJZ59" s="18"/>
      <c r="SKA59" s="18"/>
      <c r="SKB59" s="18"/>
      <c r="SKC59" s="18"/>
      <c r="SKD59" s="18"/>
      <c r="SKE59" s="18"/>
      <c r="SKF59" s="18"/>
      <c r="SKG59" s="18"/>
      <c r="SKH59" s="18"/>
      <c r="SKI59" s="18"/>
      <c r="SKJ59" s="18"/>
      <c r="SKK59" s="18"/>
      <c r="SKL59" s="18"/>
      <c r="SKM59" s="18"/>
      <c r="SKN59" s="18"/>
      <c r="SKO59" s="18"/>
      <c r="SKP59" s="18"/>
      <c r="SKQ59" s="18"/>
      <c r="SKR59" s="18"/>
      <c r="SKS59" s="18"/>
      <c r="SKT59" s="18"/>
      <c r="SKU59" s="18"/>
      <c r="SKV59" s="18"/>
      <c r="SKW59" s="18"/>
      <c r="SKX59" s="18"/>
      <c r="SKY59" s="18"/>
      <c r="SKZ59" s="18"/>
      <c r="SLA59" s="18"/>
      <c r="SLB59" s="18"/>
      <c r="SLC59" s="18"/>
      <c r="SLD59" s="18"/>
      <c r="SLE59" s="18"/>
      <c r="SLF59" s="18"/>
      <c r="SLG59" s="18"/>
      <c r="SLH59" s="18"/>
      <c r="SLI59" s="18"/>
      <c r="SLJ59" s="18"/>
      <c r="SLK59" s="18"/>
      <c r="SLL59" s="18"/>
      <c r="SLM59" s="18"/>
      <c r="SLN59" s="18"/>
      <c r="SLO59" s="18"/>
      <c r="SLP59" s="18"/>
      <c r="SLQ59" s="18"/>
      <c r="SLR59" s="18"/>
      <c r="SLS59" s="18"/>
      <c r="SLT59" s="18"/>
      <c r="SLU59" s="18"/>
      <c r="SLV59" s="18"/>
      <c r="SLW59" s="18"/>
      <c r="SLX59" s="18"/>
      <c r="SLY59" s="18"/>
      <c r="SLZ59" s="18"/>
      <c r="SMA59" s="18"/>
      <c r="SMB59" s="18"/>
      <c r="SMC59" s="18"/>
      <c r="SMD59" s="18"/>
      <c r="SME59" s="18"/>
      <c r="SMF59" s="18"/>
      <c r="SMG59" s="18"/>
      <c r="SMH59" s="18"/>
      <c r="SMI59" s="18"/>
      <c r="SMJ59" s="18"/>
      <c r="SMK59" s="18"/>
      <c r="SML59" s="18"/>
      <c r="SMM59" s="18"/>
      <c r="SMN59" s="18"/>
      <c r="SMO59" s="18"/>
      <c r="SMP59" s="18"/>
      <c r="SMQ59" s="18"/>
      <c r="SMR59" s="18"/>
      <c r="SMS59" s="18"/>
      <c r="SMT59" s="18"/>
      <c r="SMU59" s="18"/>
      <c r="SMV59" s="18"/>
      <c r="SMW59" s="18"/>
      <c r="SMX59" s="18"/>
      <c r="SMY59" s="18"/>
      <c r="SMZ59" s="18"/>
      <c r="SNA59" s="18"/>
      <c r="SNB59" s="18"/>
      <c r="SNC59" s="18"/>
      <c r="SND59" s="18"/>
      <c r="SNE59" s="18"/>
      <c r="SNF59" s="18"/>
      <c r="SNG59" s="18"/>
      <c r="SNH59" s="18"/>
      <c r="SNI59" s="18"/>
      <c r="SNJ59" s="18"/>
      <c r="SNK59" s="18"/>
      <c r="SNL59" s="18"/>
      <c r="SNM59" s="18"/>
      <c r="SNN59" s="18"/>
      <c r="SNO59" s="18"/>
      <c r="SNP59" s="18"/>
      <c r="SNQ59" s="18"/>
      <c r="SNR59" s="18"/>
      <c r="SNS59" s="18"/>
      <c r="SNT59" s="18"/>
      <c r="SNU59" s="18"/>
      <c r="SNV59" s="18"/>
      <c r="SNW59" s="18"/>
      <c r="SNX59" s="18"/>
      <c r="SNY59" s="18"/>
      <c r="SNZ59" s="18"/>
      <c r="SOA59" s="18"/>
      <c r="SOB59" s="18"/>
      <c r="SOC59" s="18"/>
      <c r="SOD59" s="18"/>
      <c r="SOE59" s="18"/>
      <c r="SOF59" s="18"/>
      <c r="SOG59" s="18"/>
      <c r="SOH59" s="18"/>
      <c r="SOI59" s="18"/>
      <c r="SOJ59" s="18"/>
      <c r="SOK59" s="18"/>
      <c r="SOL59" s="18"/>
      <c r="SOM59" s="18"/>
      <c r="SON59" s="18"/>
      <c r="SOO59" s="18"/>
      <c r="SOP59" s="18"/>
      <c r="SOQ59" s="18"/>
      <c r="SOR59" s="18"/>
      <c r="SOS59" s="18"/>
      <c r="SOT59" s="18"/>
      <c r="SOU59" s="18"/>
      <c r="SOV59" s="18"/>
      <c r="SOW59" s="18"/>
      <c r="SOX59" s="18"/>
      <c r="SOY59" s="18"/>
      <c r="SOZ59" s="18"/>
      <c r="SPA59" s="18"/>
      <c r="SPB59" s="18"/>
      <c r="SPC59" s="18"/>
      <c r="SPD59" s="18"/>
      <c r="SPE59" s="18"/>
      <c r="SPF59" s="18"/>
      <c r="SPG59" s="18"/>
      <c r="SPH59" s="18"/>
      <c r="SPI59" s="18"/>
      <c r="SPJ59" s="18"/>
      <c r="SPK59" s="18"/>
      <c r="SPL59" s="18"/>
      <c r="SPM59" s="18"/>
      <c r="SPN59" s="18"/>
      <c r="SPO59" s="18"/>
      <c r="SPP59" s="18"/>
      <c r="SPQ59" s="18"/>
      <c r="SPR59" s="18"/>
      <c r="SPS59" s="18"/>
      <c r="SPT59" s="18"/>
      <c r="SPU59" s="18"/>
      <c r="SPV59" s="18"/>
      <c r="SPW59" s="18"/>
      <c r="SPX59" s="18"/>
      <c r="SPY59" s="18"/>
      <c r="SPZ59" s="18"/>
      <c r="SQA59" s="18"/>
      <c r="SQB59" s="18"/>
      <c r="SQC59" s="18"/>
      <c r="SQD59" s="18"/>
      <c r="SQE59" s="18"/>
      <c r="SQF59" s="18"/>
      <c r="SQG59" s="18"/>
      <c r="SQH59" s="18"/>
      <c r="SQI59" s="18"/>
      <c r="SQJ59" s="18"/>
      <c r="SQK59" s="18"/>
      <c r="SQL59" s="18"/>
      <c r="SQM59" s="18"/>
      <c r="SQN59" s="18"/>
      <c r="SQO59" s="18"/>
      <c r="SQP59" s="18"/>
      <c r="SQQ59" s="18"/>
      <c r="SQR59" s="18"/>
      <c r="SQS59" s="18"/>
      <c r="SQT59" s="18"/>
      <c r="SQU59" s="18"/>
      <c r="SQV59" s="18"/>
      <c r="SQW59" s="18"/>
      <c r="SQX59" s="18"/>
      <c r="SQY59" s="18"/>
      <c r="SQZ59" s="18"/>
      <c r="SRA59" s="18"/>
      <c r="SRB59" s="18"/>
      <c r="SRC59" s="18"/>
      <c r="SRD59" s="18"/>
      <c r="SRE59" s="18"/>
      <c r="SRF59" s="18"/>
      <c r="SRG59" s="18"/>
      <c r="SRH59" s="18"/>
      <c r="SRI59" s="18"/>
      <c r="SRJ59" s="18"/>
      <c r="SRK59" s="18"/>
      <c r="SRL59" s="18"/>
      <c r="SRM59" s="18"/>
      <c r="SRN59" s="18"/>
      <c r="SRO59" s="18"/>
      <c r="SRP59" s="18"/>
      <c r="SRQ59" s="18"/>
      <c r="SRR59" s="18"/>
      <c r="SRS59" s="18"/>
      <c r="SRT59" s="18"/>
      <c r="SRU59" s="18"/>
      <c r="SRV59" s="18"/>
      <c r="SRW59" s="18"/>
      <c r="SRX59" s="18"/>
      <c r="SRY59" s="18"/>
      <c r="SRZ59" s="18"/>
      <c r="SSA59" s="18"/>
      <c r="SSB59" s="18"/>
      <c r="SSC59" s="18"/>
      <c r="SSD59" s="18"/>
      <c r="SSE59" s="18"/>
      <c r="SSF59" s="18"/>
      <c r="SSG59" s="18"/>
      <c r="SSH59" s="18"/>
      <c r="SSI59" s="18"/>
      <c r="SSJ59" s="18"/>
      <c r="SSK59" s="18"/>
      <c r="SSL59" s="18"/>
      <c r="SSM59" s="18"/>
      <c r="SSN59" s="18"/>
      <c r="SSO59" s="18"/>
      <c r="SSP59" s="18"/>
      <c r="SSQ59" s="18"/>
      <c r="SSR59" s="18"/>
      <c r="SSS59" s="18"/>
      <c r="SST59" s="18"/>
      <c r="SSU59" s="18"/>
      <c r="SSV59" s="18"/>
      <c r="SSW59" s="18"/>
      <c r="SSX59" s="18"/>
      <c r="SSY59" s="18"/>
      <c r="SSZ59" s="18"/>
      <c r="STA59" s="18"/>
      <c r="STB59" s="18"/>
      <c r="STC59" s="18"/>
      <c r="STD59" s="18"/>
      <c r="STE59" s="18"/>
      <c r="STF59" s="18"/>
      <c r="STG59" s="18"/>
      <c r="STH59" s="18"/>
      <c r="STI59" s="18"/>
      <c r="STJ59" s="18"/>
      <c r="STK59" s="18"/>
      <c r="STL59" s="18"/>
      <c r="STM59" s="18"/>
      <c r="STN59" s="18"/>
      <c r="STO59" s="18"/>
      <c r="STP59" s="18"/>
      <c r="STQ59" s="18"/>
      <c r="STR59" s="18"/>
      <c r="STS59" s="18"/>
      <c r="STT59" s="18"/>
      <c r="STU59" s="18"/>
      <c r="STV59" s="18"/>
      <c r="STW59" s="18"/>
      <c r="STX59" s="18"/>
      <c r="STY59" s="18"/>
      <c r="STZ59" s="18"/>
      <c r="SUA59" s="18"/>
      <c r="SUB59" s="18"/>
      <c r="SUC59" s="18"/>
      <c r="SUD59" s="18"/>
      <c r="SUE59" s="18"/>
      <c r="SUF59" s="18"/>
      <c r="SUG59" s="18"/>
      <c r="SUH59" s="18"/>
      <c r="SUI59" s="18"/>
      <c r="SUJ59" s="18"/>
      <c r="SUK59" s="18"/>
      <c r="SUL59" s="18"/>
      <c r="SUM59" s="18"/>
      <c r="SUN59" s="18"/>
      <c r="SUO59" s="18"/>
      <c r="SUP59" s="18"/>
      <c r="SUQ59" s="18"/>
      <c r="SUR59" s="18"/>
      <c r="SUS59" s="18"/>
      <c r="SUT59" s="18"/>
      <c r="SUU59" s="18"/>
      <c r="SUV59" s="18"/>
      <c r="SUW59" s="18"/>
      <c r="SUX59" s="18"/>
      <c r="SUY59" s="18"/>
      <c r="SUZ59" s="18"/>
      <c r="SVA59" s="18"/>
      <c r="SVB59" s="18"/>
      <c r="SVC59" s="18"/>
      <c r="SVD59" s="18"/>
      <c r="SVE59" s="18"/>
      <c r="SVF59" s="18"/>
      <c r="SVG59" s="18"/>
      <c r="SVH59" s="18"/>
      <c r="SVI59" s="18"/>
      <c r="SVJ59" s="18"/>
      <c r="SVK59" s="18"/>
      <c r="SVL59" s="18"/>
      <c r="SVM59" s="18"/>
      <c r="SVN59" s="18"/>
      <c r="SVO59" s="18"/>
      <c r="SVP59" s="18"/>
      <c r="SVQ59" s="18"/>
      <c r="SVR59" s="18"/>
      <c r="SVS59" s="18"/>
      <c r="SVT59" s="18"/>
      <c r="SVU59" s="18"/>
      <c r="SVV59" s="18"/>
      <c r="SVW59" s="18"/>
      <c r="SVX59" s="18"/>
      <c r="SVY59" s="18"/>
      <c r="SVZ59" s="18"/>
      <c r="SWA59" s="18"/>
      <c r="SWB59" s="18"/>
      <c r="SWC59" s="18"/>
      <c r="SWD59" s="18"/>
      <c r="SWE59" s="18"/>
      <c r="SWF59" s="18"/>
      <c r="SWG59" s="18"/>
      <c r="SWH59" s="18"/>
      <c r="SWI59" s="18"/>
      <c r="SWJ59" s="18"/>
      <c r="SWK59" s="18"/>
      <c r="SWL59" s="18"/>
      <c r="SWM59" s="18"/>
      <c r="SWN59" s="18"/>
      <c r="SWO59" s="18"/>
      <c r="SWP59" s="18"/>
      <c r="SWQ59" s="18"/>
      <c r="SWR59" s="18"/>
      <c r="SWS59" s="18"/>
      <c r="SWT59" s="18"/>
      <c r="SWU59" s="18"/>
      <c r="SWV59" s="18"/>
      <c r="SWW59" s="18"/>
      <c r="SWX59" s="18"/>
      <c r="SWY59" s="18"/>
      <c r="SWZ59" s="18"/>
      <c r="SXA59" s="18"/>
      <c r="SXB59" s="18"/>
      <c r="SXC59" s="18"/>
      <c r="SXD59" s="18"/>
      <c r="SXE59" s="18"/>
      <c r="SXF59" s="18"/>
      <c r="SXG59" s="18"/>
      <c r="SXH59" s="18"/>
      <c r="SXI59" s="18"/>
      <c r="SXJ59" s="18"/>
      <c r="SXK59" s="18"/>
      <c r="SXL59" s="18"/>
      <c r="SXM59" s="18"/>
      <c r="SXN59" s="18"/>
      <c r="SXO59" s="18"/>
      <c r="SXP59" s="18"/>
      <c r="SXQ59" s="18"/>
      <c r="SXR59" s="18"/>
      <c r="SXS59" s="18"/>
      <c r="SXT59" s="18"/>
      <c r="SXU59" s="18"/>
      <c r="SXV59" s="18"/>
      <c r="SXW59" s="18"/>
      <c r="SXX59" s="18"/>
      <c r="SXY59" s="18"/>
      <c r="SXZ59" s="18"/>
      <c r="SYA59" s="18"/>
      <c r="SYB59" s="18"/>
      <c r="SYC59" s="18"/>
      <c r="SYD59" s="18"/>
      <c r="SYE59" s="18"/>
      <c r="SYF59" s="18"/>
      <c r="SYG59" s="18"/>
      <c r="SYH59" s="18"/>
      <c r="SYI59" s="18"/>
      <c r="SYJ59" s="18"/>
      <c r="SYK59" s="18"/>
      <c r="SYL59" s="18"/>
      <c r="SYM59" s="18"/>
      <c r="SYN59" s="18"/>
      <c r="SYO59" s="18"/>
      <c r="SYP59" s="18"/>
      <c r="SYQ59" s="18"/>
      <c r="SYR59" s="18"/>
      <c r="SYS59" s="18"/>
      <c r="SYT59" s="18"/>
      <c r="SYU59" s="18"/>
      <c r="SYV59" s="18"/>
      <c r="SYW59" s="18"/>
      <c r="SYX59" s="18"/>
      <c r="SYY59" s="18"/>
      <c r="SYZ59" s="18"/>
      <c r="SZA59" s="18"/>
      <c r="SZB59" s="18"/>
      <c r="SZC59" s="18"/>
      <c r="SZD59" s="18"/>
      <c r="SZE59" s="18"/>
      <c r="SZF59" s="18"/>
      <c r="SZG59" s="18"/>
      <c r="SZH59" s="18"/>
      <c r="SZI59" s="18"/>
      <c r="SZJ59" s="18"/>
      <c r="SZK59" s="18"/>
      <c r="SZL59" s="18"/>
      <c r="SZM59" s="18"/>
      <c r="SZN59" s="18"/>
      <c r="SZO59" s="18"/>
      <c r="SZP59" s="18"/>
      <c r="SZQ59" s="18"/>
      <c r="SZR59" s="18"/>
      <c r="SZS59" s="18"/>
      <c r="SZT59" s="18"/>
      <c r="SZU59" s="18"/>
      <c r="SZV59" s="18"/>
      <c r="SZW59" s="18"/>
      <c r="SZX59" s="18"/>
      <c r="SZY59" s="18"/>
      <c r="SZZ59" s="18"/>
      <c r="TAA59" s="18"/>
      <c r="TAB59" s="18"/>
      <c r="TAC59" s="18"/>
      <c r="TAD59" s="18"/>
      <c r="TAE59" s="18"/>
      <c r="TAF59" s="18"/>
      <c r="TAG59" s="18"/>
      <c r="TAH59" s="18"/>
      <c r="TAI59" s="18"/>
      <c r="TAJ59" s="18"/>
      <c r="TAK59" s="18"/>
      <c r="TAL59" s="18"/>
      <c r="TAM59" s="18"/>
      <c r="TAN59" s="18"/>
      <c r="TAO59" s="18"/>
      <c r="TAP59" s="18"/>
      <c r="TAQ59" s="18"/>
      <c r="TAR59" s="18"/>
      <c r="TAS59" s="18"/>
      <c r="TAT59" s="18"/>
      <c r="TAU59" s="18"/>
      <c r="TAV59" s="18"/>
      <c r="TAW59" s="18"/>
      <c r="TAX59" s="18"/>
      <c r="TAY59" s="18"/>
      <c r="TAZ59" s="18"/>
      <c r="TBA59" s="18"/>
      <c r="TBB59" s="18"/>
      <c r="TBC59" s="18"/>
      <c r="TBD59" s="18"/>
      <c r="TBE59" s="18"/>
      <c r="TBF59" s="18"/>
      <c r="TBG59" s="18"/>
      <c r="TBH59" s="18"/>
      <c r="TBI59" s="18"/>
      <c r="TBJ59" s="18"/>
      <c r="TBK59" s="18"/>
      <c r="TBL59" s="18"/>
      <c r="TBM59" s="18"/>
      <c r="TBN59" s="18"/>
      <c r="TBO59" s="18"/>
      <c r="TBP59" s="18"/>
      <c r="TBQ59" s="18"/>
      <c r="TBR59" s="18"/>
      <c r="TBS59" s="18"/>
      <c r="TBT59" s="18"/>
      <c r="TBU59" s="18"/>
      <c r="TBV59" s="18"/>
      <c r="TBW59" s="18"/>
      <c r="TBX59" s="18"/>
      <c r="TBY59" s="18"/>
      <c r="TBZ59" s="18"/>
      <c r="TCA59" s="18"/>
      <c r="TCB59" s="18"/>
      <c r="TCC59" s="18"/>
      <c r="TCD59" s="18"/>
      <c r="TCE59" s="18"/>
      <c r="TCF59" s="18"/>
      <c r="TCG59" s="18"/>
      <c r="TCH59" s="18"/>
      <c r="TCI59" s="18"/>
      <c r="TCJ59" s="18"/>
      <c r="TCK59" s="18"/>
      <c r="TCL59" s="18"/>
      <c r="TCM59" s="18"/>
      <c r="TCN59" s="18"/>
      <c r="TCO59" s="18"/>
      <c r="TCP59" s="18"/>
      <c r="TCQ59" s="18"/>
      <c r="TCR59" s="18"/>
      <c r="TCS59" s="18"/>
      <c r="TCT59" s="18"/>
      <c r="TCU59" s="18"/>
      <c r="TCV59" s="18"/>
      <c r="TCW59" s="18"/>
      <c r="TCX59" s="18"/>
      <c r="TCY59" s="18"/>
      <c r="TCZ59" s="18"/>
      <c r="TDA59" s="18"/>
      <c r="TDB59" s="18"/>
      <c r="TDC59" s="18"/>
      <c r="TDD59" s="18"/>
      <c r="TDE59" s="18"/>
      <c r="TDF59" s="18"/>
      <c r="TDG59" s="18"/>
      <c r="TDH59" s="18"/>
      <c r="TDI59" s="18"/>
      <c r="TDJ59" s="18"/>
      <c r="TDK59" s="18"/>
      <c r="TDL59" s="18"/>
      <c r="TDM59" s="18"/>
      <c r="TDN59" s="18"/>
      <c r="TDO59" s="18"/>
      <c r="TDP59" s="18"/>
      <c r="TDQ59" s="18"/>
      <c r="TDR59" s="18"/>
      <c r="TDS59" s="18"/>
      <c r="TDT59" s="18"/>
      <c r="TDU59" s="18"/>
      <c r="TDV59" s="18"/>
      <c r="TDW59" s="18"/>
      <c r="TDX59" s="18"/>
      <c r="TDY59" s="18"/>
      <c r="TDZ59" s="18"/>
      <c r="TEA59" s="18"/>
      <c r="TEB59" s="18"/>
      <c r="TEC59" s="18"/>
      <c r="TED59" s="18"/>
      <c r="TEE59" s="18"/>
      <c r="TEF59" s="18"/>
      <c r="TEG59" s="18"/>
      <c r="TEH59" s="18"/>
      <c r="TEI59" s="18"/>
      <c r="TEJ59" s="18"/>
      <c r="TEK59" s="18"/>
      <c r="TEL59" s="18"/>
      <c r="TEM59" s="18"/>
      <c r="TEN59" s="18"/>
      <c r="TEO59" s="18"/>
      <c r="TEP59" s="18"/>
      <c r="TEQ59" s="18"/>
      <c r="TER59" s="18"/>
      <c r="TES59" s="18"/>
      <c r="TET59" s="18"/>
      <c r="TEU59" s="18"/>
      <c r="TEV59" s="18"/>
      <c r="TEW59" s="18"/>
      <c r="TEX59" s="18"/>
      <c r="TEY59" s="18"/>
      <c r="TEZ59" s="18"/>
      <c r="TFA59" s="18"/>
      <c r="TFB59" s="18"/>
      <c r="TFC59" s="18"/>
      <c r="TFD59" s="18"/>
      <c r="TFE59" s="18"/>
      <c r="TFF59" s="18"/>
      <c r="TFG59" s="18"/>
      <c r="TFH59" s="18"/>
      <c r="TFI59" s="18"/>
      <c r="TFJ59" s="18"/>
      <c r="TFK59" s="18"/>
      <c r="TFL59" s="18"/>
      <c r="TFM59" s="18"/>
      <c r="TFN59" s="18"/>
      <c r="TFO59" s="18"/>
      <c r="TFP59" s="18"/>
      <c r="TFQ59" s="18"/>
      <c r="TFR59" s="18"/>
      <c r="TFS59" s="18"/>
      <c r="TFT59" s="18"/>
      <c r="TFU59" s="18"/>
      <c r="TFV59" s="18"/>
      <c r="TFW59" s="18"/>
      <c r="TFX59" s="18"/>
      <c r="TFY59" s="18"/>
      <c r="TFZ59" s="18"/>
      <c r="TGA59" s="18"/>
      <c r="TGB59" s="18"/>
      <c r="TGC59" s="18"/>
      <c r="TGD59" s="18"/>
      <c r="TGE59" s="18"/>
      <c r="TGF59" s="18"/>
      <c r="TGG59" s="18"/>
      <c r="TGH59" s="18"/>
      <c r="TGI59" s="18"/>
      <c r="TGJ59" s="18"/>
      <c r="TGK59" s="18"/>
      <c r="TGL59" s="18"/>
      <c r="TGM59" s="18"/>
      <c r="TGN59" s="18"/>
      <c r="TGO59" s="18"/>
      <c r="TGP59" s="18"/>
      <c r="TGQ59" s="18"/>
      <c r="TGR59" s="18"/>
      <c r="TGS59" s="18"/>
      <c r="TGT59" s="18"/>
      <c r="TGU59" s="18"/>
      <c r="TGV59" s="18"/>
      <c r="TGW59" s="18"/>
      <c r="TGX59" s="18"/>
      <c r="TGY59" s="18"/>
      <c r="TGZ59" s="18"/>
      <c r="THA59" s="18"/>
      <c r="THB59" s="18"/>
      <c r="THC59" s="18"/>
      <c r="THD59" s="18"/>
      <c r="THE59" s="18"/>
      <c r="THF59" s="18"/>
      <c r="THG59" s="18"/>
      <c r="THH59" s="18"/>
      <c r="THI59" s="18"/>
      <c r="THJ59" s="18"/>
      <c r="THK59" s="18"/>
      <c r="THL59" s="18"/>
      <c r="THM59" s="18"/>
      <c r="THN59" s="18"/>
      <c r="THO59" s="18"/>
      <c r="THP59" s="18"/>
      <c r="THQ59" s="18"/>
      <c r="THR59" s="18"/>
      <c r="THS59" s="18"/>
      <c r="THT59" s="18"/>
      <c r="THU59" s="18"/>
      <c r="THV59" s="18"/>
      <c r="THW59" s="18"/>
      <c r="THX59" s="18"/>
      <c r="THY59" s="18"/>
      <c r="THZ59" s="18"/>
      <c r="TIA59" s="18"/>
      <c r="TIB59" s="18"/>
      <c r="TIC59" s="18"/>
      <c r="TID59" s="18"/>
      <c r="TIE59" s="18"/>
      <c r="TIF59" s="18"/>
      <c r="TIG59" s="18"/>
      <c r="TIH59" s="18"/>
      <c r="TII59" s="18"/>
      <c r="TIJ59" s="18"/>
      <c r="TIK59" s="18"/>
      <c r="TIL59" s="18"/>
      <c r="TIM59" s="18"/>
      <c r="TIN59" s="18"/>
      <c r="TIO59" s="18"/>
      <c r="TIP59" s="18"/>
      <c r="TIQ59" s="18"/>
      <c r="TIR59" s="18"/>
      <c r="TIS59" s="18"/>
      <c r="TIT59" s="18"/>
      <c r="TIU59" s="18"/>
      <c r="TIV59" s="18"/>
      <c r="TIW59" s="18"/>
      <c r="TIX59" s="18"/>
      <c r="TIY59" s="18"/>
      <c r="TIZ59" s="18"/>
      <c r="TJA59" s="18"/>
      <c r="TJB59" s="18"/>
      <c r="TJC59" s="18"/>
      <c r="TJD59" s="18"/>
      <c r="TJE59" s="18"/>
      <c r="TJF59" s="18"/>
      <c r="TJG59" s="18"/>
      <c r="TJH59" s="18"/>
      <c r="TJI59" s="18"/>
      <c r="TJJ59" s="18"/>
      <c r="TJK59" s="18"/>
      <c r="TJL59" s="18"/>
      <c r="TJM59" s="18"/>
      <c r="TJN59" s="18"/>
      <c r="TJO59" s="18"/>
      <c r="TJP59" s="18"/>
      <c r="TJQ59" s="18"/>
      <c r="TJR59" s="18"/>
      <c r="TJS59" s="18"/>
      <c r="TJT59" s="18"/>
      <c r="TJU59" s="18"/>
      <c r="TJV59" s="18"/>
      <c r="TJW59" s="18"/>
      <c r="TJX59" s="18"/>
      <c r="TJY59" s="18"/>
      <c r="TJZ59" s="18"/>
      <c r="TKA59" s="18"/>
      <c r="TKB59" s="18"/>
      <c r="TKC59" s="18"/>
      <c r="TKD59" s="18"/>
      <c r="TKE59" s="18"/>
      <c r="TKF59" s="18"/>
      <c r="TKG59" s="18"/>
      <c r="TKH59" s="18"/>
      <c r="TKI59" s="18"/>
      <c r="TKJ59" s="18"/>
      <c r="TKK59" s="18"/>
      <c r="TKL59" s="18"/>
      <c r="TKM59" s="18"/>
      <c r="TKN59" s="18"/>
      <c r="TKO59" s="18"/>
      <c r="TKP59" s="18"/>
      <c r="TKQ59" s="18"/>
      <c r="TKR59" s="18"/>
      <c r="TKS59" s="18"/>
      <c r="TKT59" s="18"/>
      <c r="TKU59" s="18"/>
      <c r="TKV59" s="18"/>
      <c r="TKW59" s="18"/>
      <c r="TKX59" s="18"/>
      <c r="TKY59" s="18"/>
      <c r="TKZ59" s="18"/>
      <c r="TLA59" s="18"/>
      <c r="TLB59" s="18"/>
      <c r="TLC59" s="18"/>
      <c r="TLD59" s="18"/>
      <c r="TLE59" s="18"/>
      <c r="TLF59" s="18"/>
      <c r="TLG59" s="18"/>
      <c r="TLH59" s="18"/>
      <c r="TLI59" s="18"/>
      <c r="TLJ59" s="18"/>
      <c r="TLK59" s="18"/>
      <c r="TLL59" s="18"/>
      <c r="TLM59" s="18"/>
      <c r="TLN59" s="18"/>
      <c r="TLO59" s="18"/>
      <c r="TLP59" s="18"/>
      <c r="TLQ59" s="18"/>
      <c r="TLR59" s="18"/>
      <c r="TLS59" s="18"/>
      <c r="TLT59" s="18"/>
      <c r="TLU59" s="18"/>
      <c r="TLV59" s="18"/>
      <c r="TLW59" s="18"/>
      <c r="TLX59" s="18"/>
      <c r="TLY59" s="18"/>
      <c r="TLZ59" s="18"/>
      <c r="TMA59" s="18"/>
      <c r="TMB59" s="18"/>
      <c r="TMC59" s="18"/>
      <c r="TMD59" s="18"/>
      <c r="TME59" s="18"/>
      <c r="TMF59" s="18"/>
      <c r="TMG59" s="18"/>
      <c r="TMH59" s="18"/>
      <c r="TMI59" s="18"/>
      <c r="TMJ59" s="18"/>
      <c r="TMK59" s="18"/>
      <c r="TML59" s="18"/>
      <c r="TMM59" s="18"/>
      <c r="TMN59" s="18"/>
      <c r="TMO59" s="18"/>
      <c r="TMP59" s="18"/>
      <c r="TMQ59" s="18"/>
      <c r="TMR59" s="18"/>
      <c r="TMS59" s="18"/>
      <c r="TMT59" s="18"/>
      <c r="TMU59" s="18"/>
      <c r="TMV59" s="18"/>
      <c r="TMW59" s="18"/>
      <c r="TMX59" s="18"/>
      <c r="TMY59" s="18"/>
      <c r="TMZ59" s="18"/>
      <c r="TNA59" s="18"/>
      <c r="TNB59" s="18"/>
      <c r="TNC59" s="18"/>
      <c r="TND59" s="18"/>
      <c r="TNE59" s="18"/>
      <c r="TNF59" s="18"/>
      <c r="TNG59" s="18"/>
      <c r="TNH59" s="18"/>
      <c r="TNI59" s="18"/>
      <c r="TNJ59" s="18"/>
      <c r="TNK59" s="18"/>
      <c r="TNL59" s="18"/>
      <c r="TNM59" s="18"/>
      <c r="TNN59" s="18"/>
      <c r="TNO59" s="18"/>
      <c r="TNP59" s="18"/>
      <c r="TNQ59" s="18"/>
      <c r="TNR59" s="18"/>
      <c r="TNS59" s="18"/>
      <c r="TNT59" s="18"/>
      <c r="TNU59" s="18"/>
      <c r="TNV59" s="18"/>
      <c r="TNW59" s="18"/>
      <c r="TNX59" s="18"/>
      <c r="TNY59" s="18"/>
      <c r="TNZ59" s="18"/>
      <c r="TOA59" s="18"/>
      <c r="TOB59" s="18"/>
      <c r="TOC59" s="18"/>
      <c r="TOD59" s="18"/>
      <c r="TOE59" s="18"/>
      <c r="TOF59" s="18"/>
      <c r="TOG59" s="18"/>
      <c r="TOH59" s="18"/>
      <c r="TOI59" s="18"/>
      <c r="TOJ59" s="18"/>
      <c r="TOK59" s="18"/>
      <c r="TOL59" s="18"/>
      <c r="TOM59" s="18"/>
      <c r="TON59" s="18"/>
      <c r="TOO59" s="18"/>
      <c r="TOP59" s="18"/>
      <c r="TOQ59" s="18"/>
      <c r="TOR59" s="18"/>
      <c r="TOS59" s="18"/>
      <c r="TOT59" s="18"/>
      <c r="TOU59" s="18"/>
      <c r="TOV59" s="18"/>
      <c r="TOW59" s="18"/>
      <c r="TOX59" s="18"/>
      <c r="TOY59" s="18"/>
      <c r="TOZ59" s="18"/>
      <c r="TPA59" s="18"/>
      <c r="TPB59" s="18"/>
      <c r="TPC59" s="18"/>
      <c r="TPD59" s="18"/>
      <c r="TPE59" s="18"/>
      <c r="TPF59" s="18"/>
      <c r="TPG59" s="18"/>
      <c r="TPH59" s="18"/>
      <c r="TPI59" s="18"/>
      <c r="TPJ59" s="18"/>
      <c r="TPK59" s="18"/>
      <c r="TPL59" s="18"/>
      <c r="TPM59" s="18"/>
      <c r="TPN59" s="18"/>
      <c r="TPO59" s="18"/>
      <c r="TPP59" s="18"/>
      <c r="TPQ59" s="18"/>
      <c r="TPR59" s="18"/>
      <c r="TPS59" s="18"/>
      <c r="TPT59" s="18"/>
      <c r="TPU59" s="18"/>
      <c r="TPV59" s="18"/>
      <c r="TPW59" s="18"/>
      <c r="TPX59" s="18"/>
      <c r="TPY59" s="18"/>
      <c r="TPZ59" s="18"/>
      <c r="TQA59" s="18"/>
      <c r="TQB59" s="18"/>
      <c r="TQC59" s="18"/>
      <c r="TQD59" s="18"/>
      <c r="TQE59" s="18"/>
      <c r="TQF59" s="18"/>
      <c r="TQG59" s="18"/>
      <c r="TQH59" s="18"/>
      <c r="TQI59" s="18"/>
      <c r="TQJ59" s="18"/>
      <c r="TQK59" s="18"/>
      <c r="TQL59" s="18"/>
      <c r="TQM59" s="18"/>
      <c r="TQN59" s="18"/>
      <c r="TQO59" s="18"/>
      <c r="TQP59" s="18"/>
      <c r="TQQ59" s="18"/>
      <c r="TQR59" s="18"/>
      <c r="TQS59" s="18"/>
      <c r="TQT59" s="18"/>
      <c r="TQU59" s="18"/>
      <c r="TQV59" s="18"/>
      <c r="TQW59" s="18"/>
      <c r="TQX59" s="18"/>
      <c r="TQY59" s="18"/>
      <c r="TQZ59" s="18"/>
      <c r="TRA59" s="18"/>
      <c r="TRB59" s="18"/>
      <c r="TRC59" s="18"/>
      <c r="TRD59" s="18"/>
      <c r="TRE59" s="18"/>
      <c r="TRF59" s="18"/>
      <c r="TRG59" s="18"/>
      <c r="TRH59" s="18"/>
      <c r="TRI59" s="18"/>
      <c r="TRJ59" s="18"/>
      <c r="TRK59" s="18"/>
      <c r="TRL59" s="18"/>
      <c r="TRM59" s="18"/>
      <c r="TRN59" s="18"/>
      <c r="TRO59" s="18"/>
      <c r="TRP59" s="18"/>
      <c r="TRQ59" s="18"/>
      <c r="TRR59" s="18"/>
      <c r="TRS59" s="18"/>
      <c r="TRT59" s="18"/>
      <c r="TRU59" s="18"/>
      <c r="TRV59" s="18"/>
      <c r="TRW59" s="18"/>
      <c r="TRX59" s="18"/>
      <c r="TRY59" s="18"/>
      <c r="TRZ59" s="18"/>
      <c r="TSA59" s="18"/>
      <c r="TSB59" s="18"/>
      <c r="TSC59" s="18"/>
      <c r="TSD59" s="18"/>
      <c r="TSE59" s="18"/>
      <c r="TSF59" s="18"/>
      <c r="TSG59" s="18"/>
      <c r="TSH59" s="18"/>
      <c r="TSI59" s="18"/>
      <c r="TSJ59" s="18"/>
      <c r="TSK59" s="18"/>
      <c r="TSL59" s="18"/>
      <c r="TSM59" s="18"/>
      <c r="TSN59" s="18"/>
      <c r="TSO59" s="18"/>
      <c r="TSP59" s="18"/>
      <c r="TSQ59" s="18"/>
      <c r="TSR59" s="18"/>
      <c r="TSS59" s="18"/>
      <c r="TST59" s="18"/>
      <c r="TSU59" s="18"/>
      <c r="TSV59" s="18"/>
      <c r="TSW59" s="18"/>
      <c r="TSX59" s="18"/>
      <c r="TSY59" s="18"/>
      <c r="TSZ59" s="18"/>
      <c r="TTA59" s="18"/>
      <c r="TTB59" s="18"/>
      <c r="TTC59" s="18"/>
      <c r="TTD59" s="18"/>
      <c r="TTE59" s="18"/>
      <c r="TTF59" s="18"/>
      <c r="TTG59" s="18"/>
      <c r="TTH59" s="18"/>
      <c r="TTI59" s="18"/>
      <c r="TTJ59" s="18"/>
      <c r="TTK59" s="18"/>
      <c r="TTL59" s="18"/>
      <c r="TTM59" s="18"/>
      <c r="TTN59" s="18"/>
      <c r="TTO59" s="18"/>
      <c r="TTP59" s="18"/>
      <c r="TTQ59" s="18"/>
      <c r="TTR59" s="18"/>
      <c r="TTS59" s="18"/>
      <c r="TTT59" s="18"/>
      <c r="TTU59" s="18"/>
      <c r="TTV59" s="18"/>
      <c r="TTW59" s="18"/>
      <c r="TTX59" s="18"/>
      <c r="TTY59" s="18"/>
      <c r="TTZ59" s="18"/>
      <c r="TUA59" s="18"/>
      <c r="TUB59" s="18"/>
      <c r="TUC59" s="18"/>
      <c r="TUD59" s="18"/>
      <c r="TUE59" s="18"/>
      <c r="TUF59" s="18"/>
      <c r="TUG59" s="18"/>
      <c r="TUH59" s="18"/>
      <c r="TUI59" s="18"/>
      <c r="TUJ59" s="18"/>
      <c r="TUK59" s="18"/>
      <c r="TUL59" s="18"/>
      <c r="TUM59" s="18"/>
      <c r="TUN59" s="18"/>
      <c r="TUO59" s="18"/>
      <c r="TUP59" s="18"/>
      <c r="TUQ59" s="18"/>
      <c r="TUR59" s="18"/>
      <c r="TUS59" s="18"/>
      <c r="TUT59" s="18"/>
      <c r="TUU59" s="18"/>
      <c r="TUV59" s="18"/>
      <c r="TUW59" s="18"/>
      <c r="TUX59" s="18"/>
      <c r="TUY59" s="18"/>
      <c r="TUZ59" s="18"/>
      <c r="TVA59" s="18"/>
      <c r="TVB59" s="18"/>
      <c r="TVC59" s="18"/>
      <c r="TVD59" s="18"/>
      <c r="TVE59" s="18"/>
      <c r="TVF59" s="18"/>
      <c r="TVG59" s="18"/>
      <c r="TVH59" s="18"/>
      <c r="TVI59" s="18"/>
      <c r="TVJ59" s="18"/>
      <c r="TVK59" s="18"/>
      <c r="TVL59" s="18"/>
      <c r="TVM59" s="18"/>
      <c r="TVN59" s="18"/>
      <c r="TVO59" s="18"/>
      <c r="TVP59" s="18"/>
      <c r="TVQ59" s="18"/>
      <c r="TVR59" s="18"/>
      <c r="TVS59" s="18"/>
      <c r="TVT59" s="18"/>
      <c r="TVU59" s="18"/>
      <c r="TVV59" s="18"/>
      <c r="TVW59" s="18"/>
      <c r="TVX59" s="18"/>
      <c r="TVY59" s="18"/>
      <c r="TVZ59" s="18"/>
      <c r="TWA59" s="18"/>
      <c r="TWB59" s="18"/>
      <c r="TWC59" s="18"/>
      <c r="TWD59" s="18"/>
      <c r="TWE59" s="18"/>
      <c r="TWF59" s="18"/>
      <c r="TWG59" s="18"/>
      <c r="TWH59" s="18"/>
      <c r="TWI59" s="18"/>
      <c r="TWJ59" s="18"/>
      <c r="TWK59" s="18"/>
      <c r="TWL59" s="18"/>
      <c r="TWM59" s="18"/>
      <c r="TWN59" s="18"/>
      <c r="TWO59" s="18"/>
      <c r="TWP59" s="18"/>
      <c r="TWQ59" s="18"/>
      <c r="TWR59" s="18"/>
      <c r="TWS59" s="18"/>
      <c r="TWT59" s="18"/>
      <c r="TWU59" s="18"/>
      <c r="TWV59" s="18"/>
      <c r="TWW59" s="18"/>
      <c r="TWX59" s="18"/>
      <c r="TWY59" s="18"/>
      <c r="TWZ59" s="18"/>
      <c r="TXA59" s="18"/>
      <c r="TXB59" s="18"/>
      <c r="TXC59" s="18"/>
      <c r="TXD59" s="18"/>
      <c r="TXE59" s="18"/>
      <c r="TXF59" s="18"/>
      <c r="TXG59" s="18"/>
      <c r="TXH59" s="18"/>
      <c r="TXI59" s="18"/>
      <c r="TXJ59" s="18"/>
      <c r="TXK59" s="18"/>
      <c r="TXL59" s="18"/>
      <c r="TXM59" s="18"/>
      <c r="TXN59" s="18"/>
      <c r="TXO59" s="18"/>
      <c r="TXP59" s="18"/>
      <c r="TXQ59" s="18"/>
      <c r="TXR59" s="18"/>
      <c r="TXS59" s="18"/>
      <c r="TXT59" s="18"/>
      <c r="TXU59" s="18"/>
      <c r="TXV59" s="18"/>
      <c r="TXW59" s="18"/>
      <c r="TXX59" s="18"/>
      <c r="TXY59" s="18"/>
      <c r="TXZ59" s="18"/>
      <c r="TYA59" s="18"/>
      <c r="TYB59" s="18"/>
      <c r="TYC59" s="18"/>
      <c r="TYD59" s="18"/>
      <c r="TYE59" s="18"/>
      <c r="TYF59" s="18"/>
      <c r="TYG59" s="18"/>
      <c r="TYH59" s="18"/>
      <c r="TYI59" s="18"/>
      <c r="TYJ59" s="18"/>
      <c r="TYK59" s="18"/>
      <c r="TYL59" s="18"/>
      <c r="TYM59" s="18"/>
      <c r="TYN59" s="18"/>
      <c r="TYO59" s="18"/>
      <c r="TYP59" s="18"/>
      <c r="TYQ59" s="18"/>
      <c r="TYR59" s="18"/>
      <c r="TYS59" s="18"/>
      <c r="TYT59" s="18"/>
      <c r="TYU59" s="18"/>
      <c r="TYV59" s="18"/>
      <c r="TYW59" s="18"/>
      <c r="TYX59" s="18"/>
      <c r="TYY59" s="18"/>
      <c r="TYZ59" s="18"/>
      <c r="TZA59" s="18"/>
      <c r="TZB59" s="18"/>
      <c r="TZC59" s="18"/>
      <c r="TZD59" s="18"/>
      <c r="TZE59" s="18"/>
      <c r="TZF59" s="18"/>
      <c r="TZG59" s="18"/>
      <c r="TZH59" s="18"/>
      <c r="TZI59" s="18"/>
      <c r="TZJ59" s="18"/>
      <c r="TZK59" s="18"/>
      <c r="TZL59" s="18"/>
      <c r="TZM59" s="18"/>
      <c r="TZN59" s="18"/>
      <c r="TZO59" s="18"/>
      <c r="TZP59" s="18"/>
      <c r="TZQ59" s="18"/>
      <c r="TZR59" s="18"/>
      <c r="TZS59" s="18"/>
      <c r="TZT59" s="18"/>
      <c r="TZU59" s="18"/>
      <c r="TZV59" s="18"/>
      <c r="TZW59" s="18"/>
      <c r="TZX59" s="18"/>
      <c r="TZY59" s="18"/>
      <c r="TZZ59" s="18"/>
      <c r="UAA59" s="18"/>
      <c r="UAB59" s="18"/>
      <c r="UAC59" s="18"/>
      <c r="UAD59" s="18"/>
      <c r="UAE59" s="18"/>
      <c r="UAF59" s="18"/>
      <c r="UAG59" s="18"/>
      <c r="UAH59" s="18"/>
      <c r="UAI59" s="18"/>
      <c r="UAJ59" s="18"/>
      <c r="UAK59" s="18"/>
      <c r="UAL59" s="18"/>
      <c r="UAM59" s="18"/>
      <c r="UAN59" s="18"/>
      <c r="UAO59" s="18"/>
      <c r="UAP59" s="18"/>
      <c r="UAQ59" s="18"/>
      <c r="UAR59" s="18"/>
      <c r="UAS59" s="18"/>
      <c r="UAT59" s="18"/>
      <c r="UAU59" s="18"/>
      <c r="UAV59" s="18"/>
      <c r="UAW59" s="18"/>
      <c r="UAX59" s="18"/>
      <c r="UAY59" s="18"/>
      <c r="UAZ59" s="18"/>
      <c r="UBA59" s="18"/>
      <c r="UBB59" s="18"/>
      <c r="UBC59" s="18"/>
      <c r="UBD59" s="18"/>
      <c r="UBE59" s="18"/>
      <c r="UBF59" s="18"/>
      <c r="UBG59" s="18"/>
      <c r="UBH59" s="18"/>
      <c r="UBI59" s="18"/>
      <c r="UBJ59" s="18"/>
      <c r="UBK59" s="18"/>
      <c r="UBL59" s="18"/>
      <c r="UBM59" s="18"/>
      <c r="UBN59" s="18"/>
      <c r="UBO59" s="18"/>
      <c r="UBP59" s="18"/>
      <c r="UBQ59" s="18"/>
      <c r="UBR59" s="18"/>
      <c r="UBS59" s="18"/>
      <c r="UBT59" s="18"/>
      <c r="UBU59" s="18"/>
      <c r="UBV59" s="18"/>
      <c r="UBW59" s="18"/>
      <c r="UBX59" s="18"/>
      <c r="UBY59" s="18"/>
      <c r="UBZ59" s="18"/>
      <c r="UCA59" s="18"/>
      <c r="UCB59" s="18"/>
      <c r="UCC59" s="18"/>
      <c r="UCD59" s="18"/>
      <c r="UCE59" s="18"/>
      <c r="UCF59" s="18"/>
      <c r="UCG59" s="18"/>
      <c r="UCH59" s="18"/>
      <c r="UCI59" s="18"/>
      <c r="UCJ59" s="18"/>
      <c r="UCK59" s="18"/>
      <c r="UCL59" s="18"/>
      <c r="UCM59" s="18"/>
      <c r="UCN59" s="18"/>
      <c r="UCO59" s="18"/>
      <c r="UCP59" s="18"/>
      <c r="UCQ59" s="18"/>
      <c r="UCR59" s="18"/>
      <c r="UCS59" s="18"/>
      <c r="UCT59" s="18"/>
      <c r="UCU59" s="18"/>
      <c r="UCV59" s="18"/>
      <c r="UCW59" s="18"/>
      <c r="UCX59" s="18"/>
      <c r="UCY59" s="18"/>
      <c r="UCZ59" s="18"/>
      <c r="UDA59" s="18"/>
      <c r="UDB59" s="18"/>
      <c r="UDC59" s="18"/>
      <c r="UDD59" s="18"/>
      <c r="UDE59" s="18"/>
      <c r="UDF59" s="18"/>
      <c r="UDG59" s="18"/>
      <c r="UDH59" s="18"/>
      <c r="UDI59" s="18"/>
      <c r="UDJ59" s="18"/>
      <c r="UDK59" s="18"/>
      <c r="UDL59" s="18"/>
      <c r="UDM59" s="18"/>
      <c r="UDN59" s="18"/>
      <c r="UDO59" s="18"/>
      <c r="UDP59" s="18"/>
      <c r="UDQ59" s="18"/>
      <c r="UDR59" s="18"/>
      <c r="UDS59" s="18"/>
      <c r="UDT59" s="18"/>
      <c r="UDU59" s="18"/>
      <c r="UDV59" s="18"/>
      <c r="UDW59" s="18"/>
      <c r="UDX59" s="18"/>
      <c r="UDY59" s="18"/>
      <c r="UDZ59" s="18"/>
      <c r="UEA59" s="18"/>
      <c r="UEB59" s="18"/>
      <c r="UEC59" s="18"/>
      <c r="UED59" s="18"/>
      <c r="UEE59" s="18"/>
      <c r="UEF59" s="18"/>
      <c r="UEG59" s="18"/>
      <c r="UEH59" s="18"/>
      <c r="UEI59" s="18"/>
      <c r="UEJ59" s="18"/>
      <c r="UEK59" s="18"/>
      <c r="UEL59" s="18"/>
      <c r="UEM59" s="18"/>
      <c r="UEN59" s="18"/>
      <c r="UEO59" s="18"/>
      <c r="UEP59" s="18"/>
      <c r="UEQ59" s="18"/>
      <c r="UER59" s="18"/>
      <c r="UES59" s="18"/>
      <c r="UET59" s="18"/>
      <c r="UEU59" s="18"/>
      <c r="UEV59" s="18"/>
      <c r="UEW59" s="18"/>
      <c r="UEX59" s="18"/>
      <c r="UEY59" s="18"/>
      <c r="UEZ59" s="18"/>
      <c r="UFA59" s="18"/>
      <c r="UFB59" s="18"/>
      <c r="UFC59" s="18"/>
      <c r="UFD59" s="18"/>
      <c r="UFE59" s="18"/>
      <c r="UFF59" s="18"/>
      <c r="UFG59" s="18"/>
      <c r="UFH59" s="18"/>
      <c r="UFI59" s="18"/>
      <c r="UFJ59" s="18"/>
      <c r="UFK59" s="18"/>
      <c r="UFL59" s="18"/>
      <c r="UFM59" s="18"/>
      <c r="UFN59" s="18"/>
      <c r="UFO59" s="18"/>
      <c r="UFP59" s="18"/>
      <c r="UFQ59" s="18"/>
      <c r="UFR59" s="18"/>
      <c r="UFS59" s="18"/>
      <c r="UFT59" s="18"/>
      <c r="UFU59" s="18"/>
      <c r="UFV59" s="18"/>
      <c r="UFW59" s="18"/>
      <c r="UFX59" s="18"/>
      <c r="UFY59" s="18"/>
      <c r="UFZ59" s="18"/>
      <c r="UGA59" s="18"/>
      <c r="UGB59" s="18"/>
      <c r="UGC59" s="18"/>
      <c r="UGD59" s="18"/>
      <c r="UGE59" s="18"/>
      <c r="UGF59" s="18"/>
      <c r="UGG59" s="18"/>
      <c r="UGH59" s="18"/>
      <c r="UGI59" s="18"/>
      <c r="UGJ59" s="18"/>
      <c r="UGK59" s="18"/>
      <c r="UGL59" s="18"/>
      <c r="UGM59" s="18"/>
      <c r="UGN59" s="18"/>
      <c r="UGO59" s="18"/>
      <c r="UGP59" s="18"/>
      <c r="UGQ59" s="18"/>
      <c r="UGR59" s="18"/>
      <c r="UGS59" s="18"/>
      <c r="UGT59" s="18"/>
      <c r="UGU59" s="18"/>
      <c r="UGV59" s="18"/>
      <c r="UGW59" s="18"/>
      <c r="UGX59" s="18"/>
      <c r="UGY59" s="18"/>
      <c r="UGZ59" s="18"/>
      <c r="UHA59" s="18"/>
      <c r="UHB59" s="18"/>
      <c r="UHC59" s="18"/>
      <c r="UHD59" s="18"/>
      <c r="UHE59" s="18"/>
      <c r="UHF59" s="18"/>
      <c r="UHG59" s="18"/>
      <c r="UHH59" s="18"/>
      <c r="UHI59" s="18"/>
      <c r="UHJ59" s="18"/>
      <c r="UHK59" s="18"/>
      <c r="UHL59" s="18"/>
      <c r="UHM59" s="18"/>
      <c r="UHN59" s="18"/>
      <c r="UHO59" s="18"/>
      <c r="UHP59" s="18"/>
      <c r="UHQ59" s="18"/>
      <c r="UHR59" s="18"/>
      <c r="UHS59" s="18"/>
      <c r="UHT59" s="18"/>
      <c r="UHU59" s="18"/>
      <c r="UHV59" s="18"/>
      <c r="UHW59" s="18"/>
      <c r="UHX59" s="18"/>
      <c r="UHY59" s="18"/>
      <c r="UHZ59" s="18"/>
      <c r="UIA59" s="18"/>
      <c r="UIB59" s="18"/>
      <c r="UIC59" s="18"/>
      <c r="UID59" s="18"/>
      <c r="UIE59" s="18"/>
      <c r="UIF59" s="18"/>
      <c r="UIG59" s="18"/>
      <c r="UIH59" s="18"/>
      <c r="UII59" s="18"/>
      <c r="UIJ59" s="18"/>
      <c r="UIK59" s="18"/>
      <c r="UIL59" s="18"/>
      <c r="UIM59" s="18"/>
      <c r="UIN59" s="18"/>
      <c r="UIO59" s="18"/>
      <c r="UIP59" s="18"/>
      <c r="UIQ59" s="18"/>
      <c r="UIR59" s="18"/>
      <c r="UIS59" s="18"/>
      <c r="UIT59" s="18"/>
      <c r="UIU59" s="18"/>
      <c r="UIV59" s="18"/>
      <c r="UIW59" s="18"/>
      <c r="UIX59" s="18"/>
      <c r="UIY59" s="18"/>
      <c r="UIZ59" s="18"/>
      <c r="UJA59" s="18"/>
      <c r="UJB59" s="18"/>
      <c r="UJC59" s="18"/>
      <c r="UJD59" s="18"/>
      <c r="UJE59" s="18"/>
      <c r="UJF59" s="18"/>
      <c r="UJG59" s="18"/>
      <c r="UJH59" s="18"/>
      <c r="UJI59" s="18"/>
      <c r="UJJ59" s="18"/>
      <c r="UJK59" s="18"/>
      <c r="UJL59" s="18"/>
      <c r="UJM59" s="18"/>
      <c r="UJN59" s="18"/>
      <c r="UJO59" s="18"/>
      <c r="UJP59" s="18"/>
      <c r="UJQ59" s="18"/>
      <c r="UJR59" s="18"/>
      <c r="UJS59" s="18"/>
      <c r="UJT59" s="18"/>
      <c r="UJU59" s="18"/>
      <c r="UJV59" s="18"/>
      <c r="UJW59" s="18"/>
      <c r="UJX59" s="18"/>
      <c r="UJY59" s="18"/>
      <c r="UJZ59" s="18"/>
      <c r="UKA59" s="18"/>
      <c r="UKB59" s="18"/>
      <c r="UKC59" s="18"/>
      <c r="UKD59" s="18"/>
      <c r="UKE59" s="18"/>
      <c r="UKF59" s="18"/>
      <c r="UKG59" s="18"/>
      <c r="UKH59" s="18"/>
      <c r="UKI59" s="18"/>
      <c r="UKJ59" s="18"/>
      <c r="UKK59" s="18"/>
      <c r="UKL59" s="18"/>
      <c r="UKM59" s="18"/>
      <c r="UKN59" s="18"/>
      <c r="UKO59" s="18"/>
      <c r="UKP59" s="18"/>
      <c r="UKQ59" s="18"/>
      <c r="UKR59" s="18"/>
      <c r="UKS59" s="18"/>
      <c r="UKT59" s="18"/>
      <c r="UKU59" s="18"/>
      <c r="UKV59" s="18"/>
      <c r="UKW59" s="18"/>
      <c r="UKX59" s="18"/>
      <c r="UKY59" s="18"/>
      <c r="UKZ59" s="18"/>
      <c r="ULA59" s="18"/>
      <c r="ULB59" s="18"/>
      <c r="ULC59" s="18"/>
      <c r="ULD59" s="18"/>
      <c r="ULE59" s="18"/>
      <c r="ULF59" s="18"/>
      <c r="ULG59" s="18"/>
      <c r="ULH59" s="18"/>
      <c r="ULI59" s="18"/>
      <c r="ULJ59" s="18"/>
      <c r="ULK59" s="18"/>
      <c r="ULL59" s="18"/>
      <c r="ULM59" s="18"/>
      <c r="ULN59" s="18"/>
      <c r="ULO59" s="18"/>
      <c r="ULP59" s="18"/>
      <c r="ULQ59" s="18"/>
      <c r="ULR59" s="18"/>
      <c r="ULS59" s="18"/>
      <c r="ULT59" s="18"/>
      <c r="ULU59" s="18"/>
      <c r="ULV59" s="18"/>
      <c r="ULW59" s="18"/>
      <c r="ULX59" s="18"/>
      <c r="ULY59" s="18"/>
      <c r="ULZ59" s="18"/>
      <c r="UMA59" s="18"/>
      <c r="UMB59" s="18"/>
      <c r="UMC59" s="18"/>
      <c r="UMD59" s="18"/>
      <c r="UME59" s="18"/>
      <c r="UMF59" s="18"/>
      <c r="UMG59" s="18"/>
      <c r="UMH59" s="18"/>
      <c r="UMI59" s="18"/>
      <c r="UMJ59" s="18"/>
      <c r="UMK59" s="18"/>
      <c r="UML59" s="18"/>
      <c r="UMM59" s="18"/>
      <c r="UMN59" s="18"/>
      <c r="UMO59" s="18"/>
      <c r="UMP59" s="18"/>
      <c r="UMQ59" s="18"/>
      <c r="UMR59" s="18"/>
      <c r="UMS59" s="18"/>
      <c r="UMT59" s="18"/>
      <c r="UMU59" s="18"/>
      <c r="UMV59" s="18"/>
      <c r="UMW59" s="18"/>
      <c r="UMX59" s="18"/>
      <c r="UMY59" s="18"/>
      <c r="UMZ59" s="18"/>
      <c r="UNA59" s="18"/>
      <c r="UNB59" s="18"/>
      <c r="UNC59" s="18"/>
      <c r="UND59" s="18"/>
      <c r="UNE59" s="18"/>
      <c r="UNF59" s="18"/>
      <c r="UNG59" s="18"/>
      <c r="UNH59" s="18"/>
      <c r="UNI59" s="18"/>
      <c r="UNJ59" s="18"/>
      <c r="UNK59" s="18"/>
      <c r="UNL59" s="18"/>
      <c r="UNM59" s="18"/>
      <c r="UNN59" s="18"/>
      <c r="UNO59" s="18"/>
      <c r="UNP59" s="18"/>
      <c r="UNQ59" s="18"/>
      <c r="UNR59" s="18"/>
      <c r="UNS59" s="18"/>
      <c r="UNT59" s="18"/>
      <c r="UNU59" s="18"/>
      <c r="UNV59" s="18"/>
      <c r="UNW59" s="18"/>
      <c r="UNX59" s="18"/>
      <c r="UNY59" s="18"/>
      <c r="UNZ59" s="18"/>
      <c r="UOA59" s="18"/>
      <c r="UOB59" s="18"/>
      <c r="UOC59" s="18"/>
      <c r="UOD59" s="18"/>
      <c r="UOE59" s="18"/>
      <c r="UOF59" s="18"/>
      <c r="UOG59" s="18"/>
      <c r="UOH59" s="18"/>
      <c r="UOI59" s="18"/>
      <c r="UOJ59" s="18"/>
      <c r="UOK59" s="18"/>
      <c r="UOL59" s="18"/>
      <c r="UOM59" s="18"/>
      <c r="UON59" s="18"/>
      <c r="UOO59" s="18"/>
      <c r="UOP59" s="18"/>
      <c r="UOQ59" s="18"/>
      <c r="UOR59" s="18"/>
      <c r="UOS59" s="18"/>
      <c r="UOT59" s="18"/>
      <c r="UOU59" s="18"/>
      <c r="UOV59" s="18"/>
      <c r="UOW59" s="18"/>
      <c r="UOX59" s="18"/>
      <c r="UOY59" s="18"/>
      <c r="UOZ59" s="18"/>
      <c r="UPA59" s="18"/>
      <c r="UPB59" s="18"/>
      <c r="UPC59" s="18"/>
      <c r="UPD59" s="18"/>
      <c r="UPE59" s="18"/>
      <c r="UPF59" s="18"/>
      <c r="UPG59" s="18"/>
      <c r="UPH59" s="18"/>
      <c r="UPI59" s="18"/>
      <c r="UPJ59" s="18"/>
      <c r="UPK59" s="18"/>
      <c r="UPL59" s="18"/>
      <c r="UPM59" s="18"/>
      <c r="UPN59" s="18"/>
      <c r="UPO59" s="18"/>
      <c r="UPP59" s="18"/>
      <c r="UPQ59" s="18"/>
      <c r="UPR59" s="18"/>
      <c r="UPS59" s="18"/>
      <c r="UPT59" s="18"/>
      <c r="UPU59" s="18"/>
      <c r="UPV59" s="18"/>
      <c r="UPW59" s="18"/>
      <c r="UPX59" s="18"/>
      <c r="UPY59" s="18"/>
      <c r="UPZ59" s="18"/>
      <c r="UQA59" s="18"/>
      <c r="UQB59" s="18"/>
      <c r="UQC59" s="18"/>
      <c r="UQD59" s="18"/>
      <c r="UQE59" s="18"/>
      <c r="UQF59" s="18"/>
      <c r="UQG59" s="18"/>
      <c r="UQH59" s="18"/>
      <c r="UQI59" s="18"/>
      <c r="UQJ59" s="18"/>
      <c r="UQK59" s="18"/>
      <c r="UQL59" s="18"/>
      <c r="UQM59" s="18"/>
      <c r="UQN59" s="18"/>
      <c r="UQO59" s="18"/>
      <c r="UQP59" s="18"/>
      <c r="UQQ59" s="18"/>
      <c r="UQR59" s="18"/>
      <c r="UQS59" s="18"/>
      <c r="UQT59" s="18"/>
      <c r="UQU59" s="18"/>
      <c r="UQV59" s="18"/>
      <c r="UQW59" s="18"/>
      <c r="UQX59" s="18"/>
      <c r="UQY59" s="18"/>
      <c r="UQZ59" s="18"/>
      <c r="URA59" s="18"/>
      <c r="URB59" s="18"/>
      <c r="URC59" s="18"/>
      <c r="URD59" s="18"/>
      <c r="URE59" s="18"/>
      <c r="URF59" s="18"/>
      <c r="URG59" s="18"/>
      <c r="URH59" s="18"/>
      <c r="URI59" s="18"/>
      <c r="URJ59" s="18"/>
      <c r="URK59" s="18"/>
      <c r="URL59" s="18"/>
      <c r="URM59" s="18"/>
      <c r="URN59" s="18"/>
      <c r="URO59" s="18"/>
      <c r="URP59" s="18"/>
      <c r="URQ59" s="18"/>
      <c r="URR59" s="18"/>
      <c r="URS59" s="18"/>
      <c r="URT59" s="18"/>
      <c r="URU59" s="18"/>
      <c r="URV59" s="18"/>
      <c r="URW59" s="18"/>
      <c r="URX59" s="18"/>
      <c r="URY59" s="18"/>
      <c r="URZ59" s="18"/>
      <c r="USA59" s="18"/>
      <c r="USB59" s="18"/>
      <c r="USC59" s="18"/>
      <c r="USD59" s="18"/>
      <c r="USE59" s="18"/>
      <c r="USF59" s="18"/>
      <c r="USG59" s="18"/>
      <c r="USH59" s="18"/>
      <c r="USI59" s="18"/>
      <c r="USJ59" s="18"/>
      <c r="USK59" s="18"/>
      <c r="USL59" s="18"/>
      <c r="USM59" s="18"/>
      <c r="USN59" s="18"/>
      <c r="USO59" s="18"/>
      <c r="USP59" s="18"/>
      <c r="USQ59" s="18"/>
      <c r="USR59" s="18"/>
      <c r="USS59" s="18"/>
      <c r="UST59" s="18"/>
      <c r="USU59" s="18"/>
      <c r="USV59" s="18"/>
      <c r="USW59" s="18"/>
      <c r="USX59" s="18"/>
      <c r="USY59" s="18"/>
      <c r="USZ59" s="18"/>
      <c r="UTA59" s="18"/>
      <c r="UTB59" s="18"/>
      <c r="UTC59" s="18"/>
      <c r="UTD59" s="18"/>
      <c r="UTE59" s="18"/>
      <c r="UTF59" s="18"/>
      <c r="UTG59" s="18"/>
      <c r="UTH59" s="18"/>
      <c r="UTI59" s="18"/>
      <c r="UTJ59" s="18"/>
      <c r="UTK59" s="18"/>
      <c r="UTL59" s="18"/>
      <c r="UTM59" s="18"/>
      <c r="UTN59" s="18"/>
      <c r="UTO59" s="18"/>
      <c r="UTP59" s="18"/>
      <c r="UTQ59" s="18"/>
      <c r="UTR59" s="18"/>
      <c r="UTS59" s="18"/>
      <c r="UTT59" s="18"/>
      <c r="UTU59" s="18"/>
      <c r="UTV59" s="18"/>
      <c r="UTW59" s="18"/>
      <c r="UTX59" s="18"/>
      <c r="UTY59" s="18"/>
      <c r="UTZ59" s="18"/>
      <c r="UUA59" s="18"/>
      <c r="UUB59" s="18"/>
      <c r="UUC59" s="18"/>
      <c r="UUD59" s="18"/>
      <c r="UUE59" s="18"/>
      <c r="UUF59" s="18"/>
      <c r="UUG59" s="18"/>
      <c r="UUH59" s="18"/>
      <c r="UUI59" s="18"/>
      <c r="UUJ59" s="18"/>
      <c r="UUK59" s="18"/>
      <c r="UUL59" s="18"/>
      <c r="UUM59" s="18"/>
      <c r="UUN59" s="18"/>
      <c r="UUO59" s="18"/>
      <c r="UUP59" s="18"/>
      <c r="UUQ59" s="18"/>
      <c r="UUR59" s="18"/>
      <c r="UUS59" s="18"/>
      <c r="UUT59" s="18"/>
      <c r="UUU59" s="18"/>
      <c r="UUV59" s="18"/>
      <c r="UUW59" s="18"/>
      <c r="UUX59" s="18"/>
      <c r="UUY59" s="18"/>
      <c r="UUZ59" s="18"/>
      <c r="UVA59" s="18"/>
      <c r="UVB59" s="18"/>
      <c r="UVC59" s="18"/>
      <c r="UVD59" s="18"/>
      <c r="UVE59" s="18"/>
      <c r="UVF59" s="18"/>
      <c r="UVG59" s="18"/>
      <c r="UVH59" s="18"/>
      <c r="UVI59" s="18"/>
      <c r="UVJ59" s="18"/>
      <c r="UVK59" s="18"/>
      <c r="UVL59" s="18"/>
      <c r="UVM59" s="18"/>
      <c r="UVN59" s="18"/>
      <c r="UVO59" s="18"/>
      <c r="UVP59" s="18"/>
      <c r="UVQ59" s="18"/>
      <c r="UVR59" s="18"/>
      <c r="UVS59" s="18"/>
      <c r="UVT59" s="18"/>
      <c r="UVU59" s="18"/>
      <c r="UVV59" s="18"/>
      <c r="UVW59" s="18"/>
      <c r="UVX59" s="18"/>
      <c r="UVY59" s="18"/>
      <c r="UVZ59" s="18"/>
      <c r="UWA59" s="18"/>
      <c r="UWB59" s="18"/>
      <c r="UWC59" s="18"/>
      <c r="UWD59" s="18"/>
      <c r="UWE59" s="18"/>
      <c r="UWF59" s="18"/>
      <c r="UWG59" s="18"/>
      <c r="UWH59" s="18"/>
      <c r="UWI59" s="18"/>
      <c r="UWJ59" s="18"/>
      <c r="UWK59" s="18"/>
      <c r="UWL59" s="18"/>
      <c r="UWM59" s="18"/>
      <c r="UWN59" s="18"/>
      <c r="UWO59" s="18"/>
      <c r="UWP59" s="18"/>
      <c r="UWQ59" s="18"/>
      <c r="UWR59" s="18"/>
      <c r="UWS59" s="18"/>
      <c r="UWT59" s="18"/>
      <c r="UWU59" s="18"/>
      <c r="UWV59" s="18"/>
      <c r="UWW59" s="18"/>
      <c r="UWX59" s="18"/>
      <c r="UWY59" s="18"/>
      <c r="UWZ59" s="18"/>
      <c r="UXA59" s="18"/>
      <c r="UXB59" s="18"/>
      <c r="UXC59" s="18"/>
      <c r="UXD59" s="18"/>
      <c r="UXE59" s="18"/>
      <c r="UXF59" s="18"/>
      <c r="UXG59" s="18"/>
      <c r="UXH59" s="18"/>
      <c r="UXI59" s="18"/>
      <c r="UXJ59" s="18"/>
      <c r="UXK59" s="18"/>
      <c r="UXL59" s="18"/>
      <c r="UXM59" s="18"/>
      <c r="UXN59" s="18"/>
      <c r="UXO59" s="18"/>
      <c r="UXP59" s="18"/>
      <c r="UXQ59" s="18"/>
      <c r="UXR59" s="18"/>
      <c r="UXS59" s="18"/>
      <c r="UXT59" s="18"/>
      <c r="UXU59" s="18"/>
      <c r="UXV59" s="18"/>
      <c r="UXW59" s="18"/>
      <c r="UXX59" s="18"/>
      <c r="UXY59" s="18"/>
      <c r="UXZ59" s="18"/>
      <c r="UYA59" s="18"/>
      <c r="UYB59" s="18"/>
      <c r="UYC59" s="18"/>
      <c r="UYD59" s="18"/>
      <c r="UYE59" s="18"/>
      <c r="UYF59" s="18"/>
      <c r="UYG59" s="18"/>
      <c r="UYH59" s="18"/>
      <c r="UYI59" s="18"/>
      <c r="UYJ59" s="18"/>
      <c r="UYK59" s="18"/>
      <c r="UYL59" s="18"/>
      <c r="UYM59" s="18"/>
      <c r="UYN59" s="18"/>
      <c r="UYO59" s="18"/>
      <c r="UYP59" s="18"/>
      <c r="UYQ59" s="18"/>
      <c r="UYR59" s="18"/>
      <c r="UYS59" s="18"/>
      <c r="UYT59" s="18"/>
      <c r="UYU59" s="18"/>
      <c r="UYV59" s="18"/>
      <c r="UYW59" s="18"/>
      <c r="UYX59" s="18"/>
      <c r="UYY59" s="18"/>
      <c r="UYZ59" s="18"/>
      <c r="UZA59" s="18"/>
      <c r="UZB59" s="18"/>
      <c r="UZC59" s="18"/>
      <c r="UZD59" s="18"/>
      <c r="UZE59" s="18"/>
      <c r="UZF59" s="18"/>
      <c r="UZG59" s="18"/>
      <c r="UZH59" s="18"/>
      <c r="UZI59" s="18"/>
      <c r="UZJ59" s="18"/>
      <c r="UZK59" s="18"/>
      <c r="UZL59" s="18"/>
      <c r="UZM59" s="18"/>
      <c r="UZN59" s="18"/>
      <c r="UZO59" s="18"/>
      <c r="UZP59" s="18"/>
      <c r="UZQ59" s="18"/>
      <c r="UZR59" s="18"/>
      <c r="UZS59" s="18"/>
      <c r="UZT59" s="18"/>
      <c r="UZU59" s="18"/>
      <c r="UZV59" s="18"/>
      <c r="UZW59" s="18"/>
      <c r="UZX59" s="18"/>
      <c r="UZY59" s="18"/>
      <c r="UZZ59" s="18"/>
      <c r="VAA59" s="18"/>
      <c r="VAB59" s="18"/>
      <c r="VAC59" s="18"/>
      <c r="VAD59" s="18"/>
      <c r="VAE59" s="18"/>
      <c r="VAF59" s="18"/>
      <c r="VAG59" s="18"/>
      <c r="VAH59" s="18"/>
      <c r="VAI59" s="18"/>
      <c r="VAJ59" s="18"/>
      <c r="VAK59" s="18"/>
      <c r="VAL59" s="18"/>
      <c r="VAM59" s="18"/>
      <c r="VAN59" s="18"/>
      <c r="VAO59" s="18"/>
      <c r="VAP59" s="18"/>
      <c r="VAQ59" s="18"/>
      <c r="VAR59" s="18"/>
      <c r="VAS59" s="18"/>
      <c r="VAT59" s="18"/>
      <c r="VAU59" s="18"/>
      <c r="VAV59" s="18"/>
      <c r="VAW59" s="18"/>
      <c r="VAX59" s="18"/>
      <c r="VAY59" s="18"/>
      <c r="VAZ59" s="18"/>
      <c r="VBA59" s="18"/>
      <c r="VBB59" s="18"/>
      <c r="VBC59" s="18"/>
      <c r="VBD59" s="18"/>
      <c r="VBE59" s="18"/>
      <c r="VBF59" s="18"/>
      <c r="VBG59" s="18"/>
      <c r="VBH59" s="18"/>
      <c r="VBI59" s="18"/>
      <c r="VBJ59" s="18"/>
      <c r="VBK59" s="18"/>
      <c r="VBL59" s="18"/>
      <c r="VBM59" s="18"/>
      <c r="VBN59" s="18"/>
      <c r="VBO59" s="18"/>
      <c r="VBP59" s="18"/>
      <c r="VBQ59" s="18"/>
      <c r="VBR59" s="18"/>
      <c r="VBS59" s="18"/>
      <c r="VBT59" s="18"/>
      <c r="VBU59" s="18"/>
      <c r="VBV59" s="18"/>
      <c r="VBW59" s="18"/>
      <c r="VBX59" s="18"/>
      <c r="VBY59" s="18"/>
      <c r="VBZ59" s="18"/>
      <c r="VCA59" s="18"/>
      <c r="VCB59" s="18"/>
      <c r="VCC59" s="18"/>
      <c r="VCD59" s="18"/>
      <c r="VCE59" s="18"/>
      <c r="VCF59" s="18"/>
      <c r="VCG59" s="18"/>
      <c r="VCH59" s="18"/>
      <c r="VCI59" s="18"/>
      <c r="VCJ59" s="18"/>
      <c r="VCK59" s="18"/>
      <c r="VCL59" s="18"/>
      <c r="VCM59" s="18"/>
      <c r="VCN59" s="18"/>
      <c r="VCO59" s="18"/>
      <c r="VCP59" s="18"/>
      <c r="VCQ59" s="18"/>
      <c r="VCR59" s="18"/>
      <c r="VCS59" s="18"/>
      <c r="VCT59" s="18"/>
      <c r="VCU59" s="18"/>
      <c r="VCV59" s="18"/>
      <c r="VCW59" s="18"/>
      <c r="VCX59" s="18"/>
      <c r="VCY59" s="18"/>
      <c r="VCZ59" s="18"/>
      <c r="VDA59" s="18"/>
      <c r="VDB59" s="18"/>
      <c r="VDC59" s="18"/>
      <c r="VDD59" s="18"/>
      <c r="VDE59" s="18"/>
      <c r="VDF59" s="18"/>
      <c r="VDG59" s="18"/>
      <c r="VDH59" s="18"/>
      <c r="VDI59" s="18"/>
      <c r="VDJ59" s="18"/>
      <c r="VDK59" s="18"/>
      <c r="VDL59" s="18"/>
      <c r="VDM59" s="18"/>
      <c r="VDN59" s="18"/>
      <c r="VDO59" s="18"/>
      <c r="VDP59" s="18"/>
      <c r="VDQ59" s="18"/>
      <c r="VDR59" s="18"/>
      <c r="VDS59" s="18"/>
      <c r="VDT59" s="18"/>
      <c r="VDU59" s="18"/>
      <c r="VDV59" s="18"/>
      <c r="VDW59" s="18"/>
      <c r="VDX59" s="18"/>
      <c r="VDY59" s="18"/>
      <c r="VDZ59" s="18"/>
      <c r="VEA59" s="18"/>
      <c r="VEB59" s="18"/>
      <c r="VEC59" s="18"/>
      <c r="VED59" s="18"/>
      <c r="VEE59" s="18"/>
      <c r="VEF59" s="18"/>
      <c r="VEG59" s="18"/>
      <c r="VEH59" s="18"/>
      <c r="VEI59" s="18"/>
      <c r="VEJ59" s="18"/>
      <c r="VEK59" s="18"/>
      <c r="VEL59" s="18"/>
      <c r="VEM59" s="18"/>
      <c r="VEN59" s="18"/>
      <c r="VEO59" s="18"/>
      <c r="VEP59" s="18"/>
      <c r="VEQ59" s="18"/>
      <c r="VER59" s="18"/>
      <c r="VES59" s="18"/>
      <c r="VET59" s="18"/>
      <c r="VEU59" s="18"/>
      <c r="VEV59" s="18"/>
      <c r="VEW59" s="18"/>
      <c r="VEX59" s="18"/>
      <c r="VEY59" s="18"/>
      <c r="VEZ59" s="18"/>
      <c r="VFA59" s="18"/>
      <c r="VFB59" s="18"/>
      <c r="VFC59" s="18"/>
      <c r="VFD59" s="18"/>
      <c r="VFE59" s="18"/>
      <c r="VFF59" s="18"/>
      <c r="VFG59" s="18"/>
      <c r="VFH59" s="18"/>
      <c r="VFI59" s="18"/>
      <c r="VFJ59" s="18"/>
      <c r="VFK59" s="18"/>
      <c r="VFL59" s="18"/>
      <c r="VFM59" s="18"/>
      <c r="VFN59" s="18"/>
      <c r="VFO59" s="18"/>
      <c r="VFP59" s="18"/>
      <c r="VFQ59" s="18"/>
      <c r="VFR59" s="18"/>
      <c r="VFS59" s="18"/>
      <c r="VFT59" s="18"/>
      <c r="VFU59" s="18"/>
      <c r="VFV59" s="18"/>
      <c r="VFW59" s="18"/>
      <c r="VFX59" s="18"/>
      <c r="VFY59" s="18"/>
      <c r="VFZ59" s="18"/>
      <c r="VGA59" s="18"/>
      <c r="VGB59" s="18"/>
      <c r="VGC59" s="18"/>
      <c r="VGD59" s="18"/>
      <c r="VGE59" s="18"/>
      <c r="VGF59" s="18"/>
      <c r="VGG59" s="18"/>
      <c r="VGH59" s="18"/>
      <c r="VGI59" s="18"/>
      <c r="VGJ59" s="18"/>
      <c r="VGK59" s="18"/>
      <c r="VGL59" s="18"/>
      <c r="VGM59" s="18"/>
      <c r="VGN59" s="18"/>
      <c r="VGO59" s="18"/>
      <c r="VGP59" s="18"/>
      <c r="VGQ59" s="18"/>
      <c r="VGR59" s="18"/>
      <c r="VGS59" s="18"/>
      <c r="VGT59" s="18"/>
      <c r="VGU59" s="18"/>
      <c r="VGV59" s="18"/>
      <c r="VGW59" s="18"/>
      <c r="VGX59" s="18"/>
      <c r="VGY59" s="18"/>
      <c r="VGZ59" s="18"/>
      <c r="VHA59" s="18"/>
      <c r="VHB59" s="18"/>
      <c r="VHC59" s="18"/>
      <c r="VHD59" s="18"/>
      <c r="VHE59" s="18"/>
      <c r="VHF59" s="18"/>
      <c r="VHG59" s="18"/>
      <c r="VHH59" s="18"/>
      <c r="VHI59" s="18"/>
      <c r="VHJ59" s="18"/>
      <c r="VHK59" s="18"/>
      <c r="VHL59" s="18"/>
      <c r="VHM59" s="18"/>
      <c r="VHN59" s="18"/>
      <c r="VHO59" s="18"/>
      <c r="VHP59" s="18"/>
      <c r="VHQ59" s="18"/>
      <c r="VHR59" s="18"/>
      <c r="VHS59" s="18"/>
      <c r="VHT59" s="18"/>
      <c r="VHU59" s="18"/>
      <c r="VHV59" s="18"/>
      <c r="VHW59" s="18"/>
      <c r="VHX59" s="18"/>
      <c r="VHY59" s="18"/>
      <c r="VHZ59" s="18"/>
      <c r="VIA59" s="18"/>
      <c r="VIB59" s="18"/>
      <c r="VIC59" s="18"/>
      <c r="VID59" s="18"/>
      <c r="VIE59" s="18"/>
      <c r="VIF59" s="18"/>
      <c r="VIG59" s="18"/>
      <c r="VIH59" s="18"/>
      <c r="VII59" s="18"/>
      <c r="VIJ59" s="18"/>
      <c r="VIK59" s="18"/>
      <c r="VIL59" s="18"/>
      <c r="VIM59" s="18"/>
      <c r="VIN59" s="18"/>
      <c r="VIO59" s="18"/>
      <c r="VIP59" s="18"/>
      <c r="VIQ59" s="18"/>
      <c r="VIR59" s="18"/>
      <c r="VIS59" s="18"/>
      <c r="VIT59" s="18"/>
      <c r="VIU59" s="18"/>
      <c r="VIV59" s="18"/>
      <c r="VIW59" s="18"/>
      <c r="VIX59" s="18"/>
      <c r="VIY59" s="18"/>
      <c r="VIZ59" s="18"/>
      <c r="VJA59" s="18"/>
      <c r="VJB59" s="18"/>
      <c r="VJC59" s="18"/>
      <c r="VJD59" s="18"/>
      <c r="VJE59" s="18"/>
      <c r="VJF59" s="18"/>
      <c r="VJG59" s="18"/>
      <c r="VJH59" s="18"/>
      <c r="VJI59" s="18"/>
      <c r="VJJ59" s="18"/>
      <c r="VJK59" s="18"/>
      <c r="VJL59" s="18"/>
      <c r="VJM59" s="18"/>
      <c r="VJN59" s="18"/>
      <c r="VJO59" s="18"/>
      <c r="VJP59" s="18"/>
      <c r="VJQ59" s="18"/>
      <c r="VJR59" s="18"/>
      <c r="VJS59" s="18"/>
      <c r="VJT59" s="18"/>
      <c r="VJU59" s="18"/>
      <c r="VJV59" s="18"/>
      <c r="VJW59" s="18"/>
      <c r="VJX59" s="18"/>
      <c r="VJY59" s="18"/>
      <c r="VJZ59" s="18"/>
      <c r="VKA59" s="18"/>
      <c r="VKB59" s="18"/>
      <c r="VKC59" s="18"/>
      <c r="VKD59" s="18"/>
      <c r="VKE59" s="18"/>
      <c r="VKF59" s="18"/>
      <c r="VKG59" s="18"/>
      <c r="VKH59" s="18"/>
      <c r="VKI59" s="18"/>
      <c r="VKJ59" s="18"/>
      <c r="VKK59" s="18"/>
      <c r="VKL59" s="18"/>
      <c r="VKM59" s="18"/>
      <c r="VKN59" s="18"/>
      <c r="VKO59" s="18"/>
      <c r="VKP59" s="18"/>
      <c r="VKQ59" s="18"/>
      <c r="VKR59" s="18"/>
      <c r="VKS59" s="18"/>
      <c r="VKT59" s="18"/>
      <c r="VKU59" s="18"/>
      <c r="VKV59" s="18"/>
      <c r="VKW59" s="18"/>
      <c r="VKX59" s="18"/>
      <c r="VKY59" s="18"/>
      <c r="VKZ59" s="18"/>
      <c r="VLA59" s="18"/>
      <c r="VLB59" s="18"/>
      <c r="VLC59" s="18"/>
      <c r="VLD59" s="18"/>
      <c r="VLE59" s="18"/>
      <c r="VLF59" s="18"/>
      <c r="VLG59" s="18"/>
      <c r="VLH59" s="18"/>
      <c r="VLI59" s="18"/>
      <c r="VLJ59" s="18"/>
      <c r="VLK59" s="18"/>
      <c r="VLL59" s="18"/>
      <c r="VLM59" s="18"/>
      <c r="VLN59" s="18"/>
      <c r="VLO59" s="18"/>
      <c r="VLP59" s="18"/>
      <c r="VLQ59" s="18"/>
      <c r="VLR59" s="18"/>
      <c r="VLS59" s="18"/>
      <c r="VLT59" s="18"/>
      <c r="VLU59" s="18"/>
      <c r="VLV59" s="18"/>
      <c r="VLW59" s="18"/>
      <c r="VLX59" s="18"/>
      <c r="VLY59" s="18"/>
      <c r="VLZ59" s="18"/>
      <c r="VMA59" s="18"/>
      <c r="VMB59" s="18"/>
      <c r="VMC59" s="18"/>
      <c r="VMD59" s="18"/>
      <c r="VME59" s="18"/>
      <c r="VMF59" s="18"/>
      <c r="VMG59" s="18"/>
      <c r="VMH59" s="18"/>
      <c r="VMI59" s="18"/>
      <c r="VMJ59" s="18"/>
      <c r="VMK59" s="18"/>
      <c r="VML59" s="18"/>
      <c r="VMM59" s="18"/>
      <c r="VMN59" s="18"/>
      <c r="VMO59" s="18"/>
      <c r="VMP59" s="18"/>
      <c r="VMQ59" s="18"/>
      <c r="VMR59" s="18"/>
      <c r="VMS59" s="18"/>
      <c r="VMT59" s="18"/>
      <c r="VMU59" s="18"/>
      <c r="VMV59" s="18"/>
      <c r="VMW59" s="18"/>
      <c r="VMX59" s="18"/>
      <c r="VMY59" s="18"/>
      <c r="VMZ59" s="18"/>
      <c r="VNA59" s="18"/>
      <c r="VNB59" s="18"/>
      <c r="VNC59" s="18"/>
      <c r="VND59" s="18"/>
      <c r="VNE59" s="18"/>
      <c r="VNF59" s="18"/>
      <c r="VNG59" s="18"/>
      <c r="VNH59" s="18"/>
      <c r="VNI59" s="18"/>
      <c r="VNJ59" s="18"/>
      <c r="VNK59" s="18"/>
      <c r="VNL59" s="18"/>
      <c r="VNM59" s="18"/>
      <c r="VNN59" s="18"/>
      <c r="VNO59" s="18"/>
      <c r="VNP59" s="18"/>
      <c r="VNQ59" s="18"/>
      <c r="VNR59" s="18"/>
      <c r="VNS59" s="18"/>
      <c r="VNT59" s="18"/>
      <c r="VNU59" s="18"/>
      <c r="VNV59" s="18"/>
      <c r="VNW59" s="18"/>
      <c r="VNX59" s="18"/>
      <c r="VNY59" s="18"/>
      <c r="VNZ59" s="18"/>
      <c r="VOA59" s="18"/>
      <c r="VOB59" s="18"/>
      <c r="VOC59" s="18"/>
      <c r="VOD59" s="18"/>
      <c r="VOE59" s="18"/>
      <c r="VOF59" s="18"/>
      <c r="VOG59" s="18"/>
      <c r="VOH59" s="18"/>
      <c r="VOI59" s="18"/>
      <c r="VOJ59" s="18"/>
      <c r="VOK59" s="18"/>
      <c r="VOL59" s="18"/>
      <c r="VOM59" s="18"/>
      <c r="VON59" s="18"/>
      <c r="VOO59" s="18"/>
      <c r="VOP59" s="18"/>
      <c r="VOQ59" s="18"/>
      <c r="VOR59" s="18"/>
      <c r="VOS59" s="18"/>
      <c r="VOT59" s="18"/>
      <c r="VOU59" s="18"/>
      <c r="VOV59" s="18"/>
      <c r="VOW59" s="18"/>
      <c r="VOX59" s="18"/>
      <c r="VOY59" s="18"/>
      <c r="VOZ59" s="18"/>
      <c r="VPA59" s="18"/>
      <c r="VPB59" s="18"/>
      <c r="VPC59" s="18"/>
      <c r="VPD59" s="18"/>
      <c r="VPE59" s="18"/>
      <c r="VPF59" s="18"/>
      <c r="VPG59" s="18"/>
      <c r="VPH59" s="18"/>
      <c r="VPI59" s="18"/>
      <c r="VPJ59" s="18"/>
      <c r="VPK59" s="18"/>
      <c r="VPL59" s="18"/>
      <c r="VPM59" s="18"/>
      <c r="VPN59" s="18"/>
      <c r="VPO59" s="18"/>
      <c r="VPP59" s="18"/>
      <c r="VPQ59" s="18"/>
      <c r="VPR59" s="18"/>
      <c r="VPS59" s="18"/>
      <c r="VPT59" s="18"/>
      <c r="VPU59" s="18"/>
      <c r="VPV59" s="18"/>
      <c r="VPW59" s="18"/>
      <c r="VPX59" s="18"/>
      <c r="VPY59" s="18"/>
      <c r="VPZ59" s="18"/>
      <c r="VQA59" s="18"/>
      <c r="VQB59" s="18"/>
      <c r="VQC59" s="18"/>
      <c r="VQD59" s="18"/>
      <c r="VQE59" s="18"/>
      <c r="VQF59" s="18"/>
      <c r="VQG59" s="18"/>
      <c r="VQH59" s="18"/>
      <c r="VQI59" s="18"/>
      <c r="VQJ59" s="18"/>
      <c r="VQK59" s="18"/>
      <c r="VQL59" s="18"/>
      <c r="VQM59" s="18"/>
      <c r="VQN59" s="18"/>
      <c r="VQO59" s="18"/>
      <c r="VQP59" s="18"/>
      <c r="VQQ59" s="18"/>
      <c r="VQR59" s="18"/>
      <c r="VQS59" s="18"/>
      <c r="VQT59" s="18"/>
      <c r="VQU59" s="18"/>
      <c r="VQV59" s="18"/>
      <c r="VQW59" s="18"/>
      <c r="VQX59" s="18"/>
      <c r="VQY59" s="18"/>
      <c r="VQZ59" s="18"/>
      <c r="VRA59" s="18"/>
      <c r="VRB59" s="18"/>
      <c r="VRC59" s="18"/>
      <c r="VRD59" s="18"/>
      <c r="VRE59" s="18"/>
      <c r="VRF59" s="18"/>
      <c r="VRG59" s="18"/>
      <c r="VRH59" s="18"/>
      <c r="VRI59" s="18"/>
      <c r="VRJ59" s="18"/>
      <c r="VRK59" s="18"/>
      <c r="VRL59" s="18"/>
      <c r="VRM59" s="18"/>
      <c r="VRN59" s="18"/>
      <c r="VRO59" s="18"/>
      <c r="VRP59" s="18"/>
      <c r="VRQ59" s="18"/>
      <c r="VRR59" s="18"/>
      <c r="VRS59" s="18"/>
      <c r="VRT59" s="18"/>
      <c r="VRU59" s="18"/>
      <c r="VRV59" s="18"/>
      <c r="VRW59" s="18"/>
      <c r="VRX59" s="18"/>
      <c r="VRY59" s="18"/>
      <c r="VRZ59" s="18"/>
      <c r="VSA59" s="18"/>
      <c r="VSB59" s="18"/>
      <c r="VSC59" s="18"/>
      <c r="VSD59" s="18"/>
      <c r="VSE59" s="18"/>
      <c r="VSF59" s="18"/>
      <c r="VSG59" s="18"/>
      <c r="VSH59" s="18"/>
      <c r="VSI59" s="18"/>
      <c r="VSJ59" s="18"/>
      <c r="VSK59" s="18"/>
      <c r="VSL59" s="18"/>
      <c r="VSM59" s="18"/>
      <c r="VSN59" s="18"/>
      <c r="VSO59" s="18"/>
      <c r="VSP59" s="18"/>
      <c r="VSQ59" s="18"/>
      <c r="VSR59" s="18"/>
      <c r="VSS59" s="18"/>
      <c r="VST59" s="18"/>
      <c r="VSU59" s="18"/>
      <c r="VSV59" s="18"/>
      <c r="VSW59" s="18"/>
      <c r="VSX59" s="18"/>
      <c r="VSY59" s="18"/>
      <c r="VSZ59" s="18"/>
      <c r="VTA59" s="18"/>
      <c r="VTB59" s="18"/>
      <c r="VTC59" s="18"/>
      <c r="VTD59" s="18"/>
      <c r="VTE59" s="18"/>
      <c r="VTF59" s="18"/>
      <c r="VTG59" s="18"/>
      <c r="VTH59" s="18"/>
      <c r="VTI59" s="18"/>
      <c r="VTJ59" s="18"/>
      <c r="VTK59" s="18"/>
      <c r="VTL59" s="18"/>
      <c r="VTM59" s="18"/>
      <c r="VTN59" s="18"/>
      <c r="VTO59" s="18"/>
      <c r="VTP59" s="18"/>
      <c r="VTQ59" s="18"/>
      <c r="VTR59" s="18"/>
      <c r="VTS59" s="18"/>
      <c r="VTT59" s="18"/>
      <c r="VTU59" s="18"/>
      <c r="VTV59" s="18"/>
      <c r="VTW59" s="18"/>
      <c r="VTX59" s="18"/>
      <c r="VTY59" s="18"/>
      <c r="VTZ59" s="18"/>
      <c r="VUA59" s="18"/>
      <c r="VUB59" s="18"/>
      <c r="VUC59" s="18"/>
      <c r="VUD59" s="18"/>
      <c r="VUE59" s="18"/>
      <c r="VUF59" s="18"/>
      <c r="VUG59" s="18"/>
      <c r="VUH59" s="18"/>
      <c r="VUI59" s="18"/>
      <c r="VUJ59" s="18"/>
      <c r="VUK59" s="18"/>
      <c r="VUL59" s="18"/>
      <c r="VUM59" s="18"/>
      <c r="VUN59" s="18"/>
      <c r="VUO59" s="18"/>
      <c r="VUP59" s="18"/>
      <c r="VUQ59" s="18"/>
      <c r="VUR59" s="18"/>
      <c r="VUS59" s="18"/>
      <c r="VUT59" s="18"/>
      <c r="VUU59" s="18"/>
      <c r="VUV59" s="18"/>
      <c r="VUW59" s="18"/>
      <c r="VUX59" s="18"/>
      <c r="VUY59" s="18"/>
      <c r="VUZ59" s="18"/>
      <c r="VVA59" s="18"/>
      <c r="VVB59" s="18"/>
      <c r="VVC59" s="18"/>
      <c r="VVD59" s="18"/>
      <c r="VVE59" s="18"/>
      <c r="VVF59" s="18"/>
      <c r="VVG59" s="18"/>
      <c r="VVH59" s="18"/>
      <c r="VVI59" s="18"/>
      <c r="VVJ59" s="18"/>
      <c r="VVK59" s="18"/>
      <c r="VVL59" s="18"/>
      <c r="VVM59" s="18"/>
      <c r="VVN59" s="18"/>
      <c r="VVO59" s="18"/>
      <c r="VVP59" s="18"/>
      <c r="VVQ59" s="18"/>
      <c r="VVR59" s="18"/>
      <c r="VVS59" s="18"/>
      <c r="VVT59" s="18"/>
      <c r="VVU59" s="18"/>
      <c r="VVV59" s="18"/>
      <c r="VVW59" s="18"/>
      <c r="VVX59" s="18"/>
      <c r="VVY59" s="18"/>
      <c r="VVZ59" s="18"/>
      <c r="VWA59" s="18"/>
      <c r="VWB59" s="18"/>
      <c r="VWC59" s="18"/>
      <c r="VWD59" s="18"/>
      <c r="VWE59" s="18"/>
      <c r="VWF59" s="18"/>
      <c r="VWG59" s="18"/>
      <c r="VWH59" s="18"/>
      <c r="VWI59" s="18"/>
      <c r="VWJ59" s="18"/>
      <c r="VWK59" s="18"/>
      <c r="VWL59" s="18"/>
      <c r="VWM59" s="18"/>
      <c r="VWN59" s="18"/>
      <c r="VWO59" s="18"/>
      <c r="VWP59" s="18"/>
      <c r="VWQ59" s="18"/>
      <c r="VWR59" s="18"/>
      <c r="VWS59" s="18"/>
      <c r="VWT59" s="18"/>
      <c r="VWU59" s="18"/>
      <c r="VWV59" s="18"/>
      <c r="VWW59" s="18"/>
      <c r="VWX59" s="18"/>
      <c r="VWY59" s="18"/>
      <c r="VWZ59" s="18"/>
      <c r="VXA59" s="18"/>
      <c r="VXB59" s="18"/>
      <c r="VXC59" s="18"/>
      <c r="VXD59" s="18"/>
      <c r="VXE59" s="18"/>
      <c r="VXF59" s="18"/>
      <c r="VXG59" s="18"/>
      <c r="VXH59" s="18"/>
      <c r="VXI59" s="18"/>
      <c r="VXJ59" s="18"/>
      <c r="VXK59" s="18"/>
      <c r="VXL59" s="18"/>
      <c r="VXM59" s="18"/>
      <c r="VXN59" s="18"/>
      <c r="VXO59" s="18"/>
      <c r="VXP59" s="18"/>
      <c r="VXQ59" s="18"/>
      <c r="VXR59" s="18"/>
      <c r="VXS59" s="18"/>
      <c r="VXT59" s="18"/>
      <c r="VXU59" s="18"/>
      <c r="VXV59" s="18"/>
      <c r="VXW59" s="18"/>
      <c r="VXX59" s="18"/>
      <c r="VXY59" s="18"/>
      <c r="VXZ59" s="18"/>
      <c r="VYA59" s="18"/>
      <c r="VYB59" s="18"/>
      <c r="VYC59" s="18"/>
      <c r="VYD59" s="18"/>
      <c r="VYE59" s="18"/>
      <c r="VYF59" s="18"/>
      <c r="VYG59" s="18"/>
      <c r="VYH59" s="18"/>
      <c r="VYI59" s="18"/>
      <c r="VYJ59" s="18"/>
      <c r="VYK59" s="18"/>
      <c r="VYL59" s="18"/>
      <c r="VYM59" s="18"/>
      <c r="VYN59" s="18"/>
      <c r="VYO59" s="18"/>
      <c r="VYP59" s="18"/>
      <c r="VYQ59" s="18"/>
      <c r="VYR59" s="18"/>
      <c r="VYS59" s="18"/>
      <c r="VYT59" s="18"/>
      <c r="VYU59" s="18"/>
      <c r="VYV59" s="18"/>
      <c r="VYW59" s="18"/>
      <c r="VYX59" s="18"/>
      <c r="VYY59" s="18"/>
      <c r="VYZ59" s="18"/>
      <c r="VZA59" s="18"/>
      <c r="VZB59" s="18"/>
      <c r="VZC59" s="18"/>
      <c r="VZD59" s="18"/>
      <c r="VZE59" s="18"/>
      <c r="VZF59" s="18"/>
      <c r="VZG59" s="18"/>
      <c r="VZH59" s="18"/>
      <c r="VZI59" s="18"/>
      <c r="VZJ59" s="18"/>
      <c r="VZK59" s="18"/>
      <c r="VZL59" s="18"/>
      <c r="VZM59" s="18"/>
      <c r="VZN59" s="18"/>
      <c r="VZO59" s="18"/>
      <c r="VZP59" s="18"/>
      <c r="VZQ59" s="18"/>
      <c r="VZR59" s="18"/>
      <c r="VZS59" s="18"/>
      <c r="VZT59" s="18"/>
      <c r="VZU59" s="18"/>
      <c r="VZV59" s="18"/>
      <c r="VZW59" s="18"/>
      <c r="VZX59" s="18"/>
      <c r="VZY59" s="18"/>
      <c r="VZZ59" s="18"/>
      <c r="WAA59" s="18"/>
      <c r="WAB59" s="18"/>
      <c r="WAC59" s="18"/>
      <c r="WAD59" s="18"/>
      <c r="WAE59" s="18"/>
      <c r="WAF59" s="18"/>
      <c r="WAG59" s="18"/>
      <c r="WAH59" s="18"/>
      <c r="WAI59" s="18"/>
      <c r="WAJ59" s="18"/>
      <c r="WAK59" s="18"/>
      <c r="WAL59" s="18"/>
      <c r="WAM59" s="18"/>
      <c r="WAN59" s="18"/>
      <c r="WAO59" s="18"/>
      <c r="WAP59" s="18"/>
      <c r="WAQ59" s="18"/>
      <c r="WAR59" s="18"/>
      <c r="WAS59" s="18"/>
      <c r="WAT59" s="18"/>
      <c r="WAU59" s="18"/>
      <c r="WAV59" s="18"/>
      <c r="WAW59" s="18"/>
      <c r="WAX59" s="18"/>
      <c r="WAY59" s="18"/>
      <c r="WAZ59" s="18"/>
      <c r="WBA59" s="18"/>
      <c r="WBB59" s="18"/>
      <c r="WBC59" s="18"/>
      <c r="WBD59" s="18"/>
      <c r="WBE59" s="18"/>
      <c r="WBF59" s="18"/>
      <c r="WBG59" s="18"/>
      <c r="WBH59" s="18"/>
      <c r="WBI59" s="18"/>
      <c r="WBJ59" s="18"/>
      <c r="WBK59" s="18"/>
      <c r="WBL59" s="18"/>
      <c r="WBM59" s="18"/>
      <c r="WBN59" s="18"/>
      <c r="WBO59" s="18"/>
      <c r="WBP59" s="18"/>
      <c r="WBQ59" s="18"/>
      <c r="WBR59" s="18"/>
      <c r="WBS59" s="18"/>
      <c r="WBT59" s="18"/>
      <c r="WBU59" s="18"/>
      <c r="WBV59" s="18"/>
      <c r="WBW59" s="18"/>
      <c r="WBX59" s="18"/>
      <c r="WBY59" s="18"/>
      <c r="WBZ59" s="18"/>
      <c r="WCA59" s="18"/>
      <c r="WCB59" s="18"/>
      <c r="WCC59" s="18"/>
      <c r="WCD59" s="18"/>
      <c r="WCE59" s="18"/>
      <c r="WCF59" s="18"/>
      <c r="WCG59" s="18"/>
      <c r="WCH59" s="18"/>
      <c r="WCI59" s="18"/>
      <c r="WCJ59" s="18"/>
      <c r="WCK59" s="18"/>
      <c r="WCL59" s="18"/>
      <c r="WCM59" s="18"/>
      <c r="WCN59" s="18"/>
      <c r="WCO59" s="18"/>
      <c r="WCP59" s="18"/>
      <c r="WCQ59" s="18"/>
      <c r="WCR59" s="18"/>
      <c r="WCS59" s="18"/>
      <c r="WCT59" s="18"/>
      <c r="WCU59" s="18"/>
      <c r="WCV59" s="18"/>
      <c r="WCW59" s="18"/>
      <c r="WCX59" s="18"/>
      <c r="WCY59" s="18"/>
      <c r="WCZ59" s="18"/>
      <c r="WDA59" s="18"/>
      <c r="WDB59" s="18"/>
      <c r="WDC59" s="18"/>
      <c r="WDD59" s="18"/>
      <c r="WDE59" s="18"/>
      <c r="WDF59" s="18"/>
      <c r="WDG59" s="18"/>
      <c r="WDH59" s="18"/>
      <c r="WDI59" s="18"/>
      <c r="WDJ59" s="18"/>
      <c r="WDK59" s="18"/>
      <c r="WDL59" s="18"/>
      <c r="WDM59" s="18"/>
      <c r="WDN59" s="18"/>
      <c r="WDO59" s="18"/>
      <c r="WDP59" s="18"/>
      <c r="WDQ59" s="18"/>
      <c r="WDR59" s="18"/>
      <c r="WDS59" s="18"/>
      <c r="WDT59" s="18"/>
      <c r="WDU59" s="18"/>
      <c r="WDV59" s="18"/>
      <c r="WDW59" s="18"/>
      <c r="WDX59" s="18"/>
      <c r="WDY59" s="18"/>
      <c r="WDZ59" s="18"/>
      <c r="WEA59" s="18"/>
      <c r="WEB59" s="18"/>
      <c r="WEC59" s="18"/>
      <c r="WED59" s="18"/>
      <c r="WEE59" s="18"/>
      <c r="WEF59" s="18"/>
      <c r="WEG59" s="18"/>
      <c r="WEH59" s="18"/>
      <c r="WEI59" s="18"/>
      <c r="WEJ59" s="18"/>
      <c r="WEK59" s="18"/>
      <c r="WEL59" s="18"/>
      <c r="WEM59" s="18"/>
      <c r="WEN59" s="18"/>
      <c r="WEO59" s="18"/>
      <c r="WEP59" s="18"/>
      <c r="WEQ59" s="18"/>
      <c r="WER59" s="18"/>
      <c r="WES59" s="18"/>
      <c r="WET59" s="18"/>
      <c r="WEU59" s="18"/>
      <c r="WEV59" s="18"/>
      <c r="WEW59" s="18"/>
      <c r="WEX59" s="18"/>
      <c r="WEY59" s="18"/>
      <c r="WEZ59" s="18"/>
      <c r="WFA59" s="18"/>
      <c r="WFB59" s="18"/>
      <c r="WFC59" s="18"/>
      <c r="WFD59" s="18"/>
      <c r="WFE59" s="18"/>
      <c r="WFF59" s="18"/>
      <c r="WFG59" s="18"/>
      <c r="WFH59" s="18"/>
      <c r="WFI59" s="18"/>
      <c r="WFJ59" s="18"/>
      <c r="WFK59" s="18"/>
      <c r="WFL59" s="18"/>
      <c r="WFM59" s="18"/>
      <c r="WFN59" s="18"/>
      <c r="WFO59" s="18"/>
      <c r="WFP59" s="18"/>
      <c r="WFQ59" s="18"/>
      <c r="WFR59" s="18"/>
      <c r="WFS59" s="18"/>
      <c r="WFT59" s="18"/>
      <c r="WFU59" s="18"/>
      <c r="WFV59" s="18"/>
      <c r="WFW59" s="18"/>
      <c r="WFX59" s="18"/>
      <c r="WFY59" s="18"/>
      <c r="WFZ59" s="18"/>
      <c r="WGA59" s="18"/>
      <c r="WGB59" s="18"/>
      <c r="WGC59" s="18"/>
      <c r="WGD59" s="18"/>
      <c r="WGE59" s="18"/>
      <c r="WGF59" s="18"/>
      <c r="WGG59" s="18"/>
      <c r="WGH59" s="18"/>
      <c r="WGI59" s="18"/>
      <c r="WGJ59" s="18"/>
      <c r="WGK59" s="18"/>
      <c r="WGL59" s="18"/>
      <c r="WGM59" s="18"/>
      <c r="WGN59" s="18"/>
      <c r="WGO59" s="18"/>
      <c r="WGP59" s="18"/>
      <c r="WGQ59" s="18"/>
      <c r="WGR59" s="18"/>
      <c r="WGS59" s="18"/>
      <c r="WGT59" s="18"/>
      <c r="WGU59" s="18"/>
      <c r="WGV59" s="18"/>
      <c r="WGW59" s="18"/>
      <c r="WGX59" s="18"/>
      <c r="WGY59" s="18"/>
      <c r="WGZ59" s="18"/>
      <c r="WHA59" s="18"/>
      <c r="WHB59" s="18"/>
      <c r="WHC59" s="18"/>
      <c r="WHD59" s="18"/>
      <c r="WHE59" s="18"/>
      <c r="WHF59" s="18"/>
      <c r="WHG59" s="18"/>
      <c r="WHH59" s="18"/>
      <c r="WHI59" s="18"/>
      <c r="WHJ59" s="18"/>
      <c r="WHK59" s="18"/>
      <c r="WHL59" s="18"/>
      <c r="WHM59" s="18"/>
      <c r="WHN59" s="18"/>
      <c r="WHO59" s="18"/>
      <c r="WHP59" s="18"/>
      <c r="WHQ59" s="18"/>
      <c r="WHR59" s="18"/>
      <c r="WHS59" s="18"/>
      <c r="WHT59" s="18"/>
      <c r="WHU59" s="18"/>
      <c r="WHV59" s="18"/>
      <c r="WHW59" s="18"/>
      <c r="WHX59" s="18"/>
      <c r="WHY59" s="18"/>
      <c r="WHZ59" s="18"/>
      <c r="WIA59" s="18"/>
      <c r="WIB59" s="18"/>
      <c r="WIC59" s="18"/>
      <c r="WID59" s="18"/>
      <c r="WIE59" s="18"/>
      <c r="WIF59" s="18"/>
      <c r="WIG59" s="18"/>
      <c r="WIH59" s="18"/>
      <c r="WII59" s="18"/>
      <c r="WIJ59" s="18"/>
      <c r="WIK59" s="18"/>
      <c r="WIL59" s="18"/>
      <c r="WIM59" s="18"/>
      <c r="WIN59" s="18"/>
      <c r="WIO59" s="18"/>
      <c r="WIP59" s="18"/>
      <c r="WIQ59" s="18"/>
      <c r="WIR59" s="18"/>
      <c r="WIS59" s="18"/>
      <c r="WIT59" s="18"/>
      <c r="WIU59" s="18"/>
      <c r="WIV59" s="18"/>
      <c r="WIW59" s="18"/>
      <c r="WIX59" s="18"/>
      <c r="WIY59" s="18"/>
      <c r="WIZ59" s="18"/>
      <c r="WJA59" s="18"/>
      <c r="WJB59" s="18"/>
      <c r="WJC59" s="18"/>
      <c r="WJD59" s="18"/>
      <c r="WJE59" s="18"/>
      <c r="WJF59" s="18"/>
      <c r="WJG59" s="18"/>
      <c r="WJH59" s="18"/>
      <c r="WJI59" s="18"/>
      <c r="WJJ59" s="18"/>
      <c r="WJK59" s="18"/>
      <c r="WJL59" s="18"/>
      <c r="WJM59" s="18"/>
      <c r="WJN59" s="18"/>
      <c r="WJO59" s="18"/>
      <c r="WJP59" s="18"/>
      <c r="WJQ59" s="18"/>
      <c r="WJR59" s="18"/>
      <c r="WJS59" s="18"/>
      <c r="WJT59" s="18"/>
      <c r="WJU59" s="18"/>
      <c r="WJV59" s="18"/>
      <c r="WJW59" s="18"/>
      <c r="WJX59" s="18"/>
      <c r="WJY59" s="18"/>
      <c r="WJZ59" s="18"/>
      <c r="WKA59" s="18"/>
      <c r="WKB59" s="18"/>
      <c r="WKC59" s="18"/>
      <c r="WKD59" s="18"/>
      <c r="WKE59" s="18"/>
      <c r="WKF59" s="18"/>
      <c r="WKG59" s="18"/>
      <c r="WKH59" s="18"/>
      <c r="WKI59" s="18"/>
      <c r="WKJ59" s="18"/>
      <c r="WKK59" s="18"/>
      <c r="WKL59" s="18"/>
      <c r="WKM59" s="18"/>
      <c r="WKN59" s="18"/>
      <c r="WKO59" s="18"/>
      <c r="WKP59" s="18"/>
      <c r="WKQ59" s="18"/>
      <c r="WKR59" s="18"/>
      <c r="WKS59" s="18"/>
      <c r="WKT59" s="18"/>
      <c r="WKU59" s="18"/>
      <c r="WKV59" s="18"/>
      <c r="WKW59" s="18"/>
      <c r="WKX59" s="18"/>
      <c r="WKY59" s="18"/>
      <c r="WKZ59" s="18"/>
      <c r="WLA59" s="18"/>
      <c r="WLB59" s="18"/>
      <c r="WLC59" s="18"/>
      <c r="WLD59" s="18"/>
      <c r="WLE59" s="18"/>
      <c r="WLF59" s="18"/>
      <c r="WLG59" s="18"/>
      <c r="WLH59" s="18"/>
      <c r="WLI59" s="18"/>
      <c r="WLJ59" s="18"/>
      <c r="WLK59" s="18"/>
      <c r="WLL59" s="18"/>
      <c r="WLM59" s="18"/>
      <c r="WLN59" s="18"/>
      <c r="WLO59" s="18"/>
      <c r="WLP59" s="18"/>
      <c r="WLQ59" s="18"/>
      <c r="WLR59" s="18"/>
      <c r="WLS59" s="18"/>
      <c r="WLT59" s="18"/>
      <c r="WLU59" s="18"/>
      <c r="WLV59" s="18"/>
      <c r="WLW59" s="18"/>
      <c r="WLX59" s="18"/>
      <c r="WLY59" s="18"/>
      <c r="WLZ59" s="18"/>
      <c r="WMA59" s="18"/>
      <c r="WMB59" s="18"/>
      <c r="WMC59" s="18"/>
      <c r="WMD59" s="18"/>
      <c r="WME59" s="18"/>
      <c r="WMF59" s="18"/>
      <c r="WMG59" s="18"/>
      <c r="WMH59" s="18"/>
      <c r="WMI59" s="18"/>
      <c r="WMJ59" s="18"/>
      <c r="WMK59" s="18"/>
      <c r="WML59" s="18"/>
      <c r="WMM59" s="18"/>
      <c r="WMN59" s="18"/>
      <c r="WMO59" s="18"/>
      <c r="WMP59" s="18"/>
      <c r="WMQ59" s="18"/>
      <c r="WMR59" s="18"/>
      <c r="WMS59" s="18"/>
      <c r="WMT59" s="18"/>
      <c r="WMU59" s="18"/>
      <c r="WMV59" s="18"/>
      <c r="WMW59" s="18"/>
      <c r="WMX59" s="18"/>
      <c r="WMY59" s="18"/>
      <c r="WMZ59" s="18"/>
      <c r="WNA59" s="18"/>
      <c r="WNB59" s="18"/>
      <c r="WNC59" s="18"/>
      <c r="WND59" s="18"/>
      <c r="WNE59" s="18"/>
      <c r="WNF59" s="18"/>
      <c r="WNG59" s="18"/>
      <c r="WNH59" s="18"/>
      <c r="WNI59" s="18"/>
      <c r="WNJ59" s="18"/>
      <c r="WNK59" s="18"/>
      <c r="WNL59" s="18"/>
      <c r="WNM59" s="18"/>
      <c r="WNN59" s="18"/>
      <c r="WNO59" s="18"/>
      <c r="WNP59" s="18"/>
      <c r="WNQ59" s="18"/>
      <c r="WNR59" s="18"/>
      <c r="WNS59" s="18"/>
      <c r="WNT59" s="18"/>
      <c r="WNU59" s="18"/>
      <c r="WNV59" s="18"/>
      <c r="WNW59" s="18"/>
      <c r="WNX59" s="18"/>
      <c r="WNY59" s="18"/>
      <c r="WNZ59" s="18"/>
      <c r="WOA59" s="18"/>
      <c r="WOB59" s="18"/>
      <c r="WOC59" s="18"/>
      <c r="WOD59" s="18"/>
      <c r="WOE59" s="18"/>
      <c r="WOF59" s="18"/>
      <c r="WOG59" s="18"/>
      <c r="WOH59" s="18"/>
      <c r="WOI59" s="18"/>
      <c r="WOJ59" s="18"/>
      <c r="WOK59" s="18"/>
      <c r="WOL59" s="18"/>
      <c r="WOM59" s="18"/>
      <c r="WON59" s="18"/>
      <c r="WOO59" s="18"/>
      <c r="WOP59" s="18"/>
      <c r="WOQ59" s="18"/>
      <c r="WOR59" s="18"/>
      <c r="WOS59" s="18"/>
      <c r="WOT59" s="18"/>
      <c r="WOU59" s="18"/>
      <c r="WOV59" s="18"/>
      <c r="WOW59" s="18"/>
      <c r="WOX59" s="18"/>
      <c r="WOY59" s="18"/>
      <c r="WOZ59" s="18"/>
      <c r="WPA59" s="18"/>
      <c r="WPB59" s="18"/>
      <c r="WPC59" s="18"/>
      <c r="WPD59" s="18"/>
      <c r="WPE59" s="18"/>
      <c r="WPF59" s="18"/>
      <c r="WPG59" s="18"/>
      <c r="WPH59" s="18"/>
      <c r="WPI59" s="18"/>
      <c r="WPJ59" s="18"/>
      <c r="WPK59" s="18"/>
      <c r="WPL59" s="18"/>
      <c r="WPM59" s="18"/>
      <c r="WPN59" s="18"/>
      <c r="WPO59" s="18"/>
      <c r="WPP59" s="18"/>
      <c r="WPQ59" s="18"/>
      <c r="WPR59" s="18"/>
      <c r="WPS59" s="18"/>
      <c r="WPT59" s="18"/>
      <c r="WPU59" s="18"/>
      <c r="WPV59" s="18"/>
      <c r="WPW59" s="18"/>
      <c r="WPX59" s="18"/>
      <c r="WPY59" s="18"/>
      <c r="WPZ59" s="18"/>
      <c r="WQA59" s="18"/>
      <c r="WQB59" s="18"/>
      <c r="WQC59" s="18"/>
      <c r="WQD59" s="18"/>
      <c r="WQE59" s="18"/>
      <c r="WQF59" s="18"/>
      <c r="WQG59" s="18"/>
      <c r="WQH59" s="18"/>
      <c r="WQI59" s="18"/>
      <c r="WQJ59" s="18"/>
      <c r="WQK59" s="18"/>
      <c r="WQL59" s="18"/>
      <c r="WQM59" s="18"/>
      <c r="WQN59" s="18"/>
      <c r="WQO59" s="18"/>
      <c r="WQP59" s="18"/>
      <c r="WQQ59" s="18"/>
      <c r="WQR59" s="18"/>
      <c r="WQS59" s="18"/>
      <c r="WQT59" s="18"/>
      <c r="WQU59" s="18"/>
      <c r="WQV59" s="18"/>
      <c r="WQW59" s="18"/>
      <c r="WQX59" s="18"/>
      <c r="WQY59" s="18"/>
      <c r="WQZ59" s="18"/>
      <c r="WRA59" s="18"/>
      <c r="WRB59" s="18"/>
      <c r="WRC59" s="18"/>
      <c r="WRD59" s="18"/>
      <c r="WRE59" s="18"/>
      <c r="WRF59" s="18"/>
      <c r="WRG59" s="18"/>
      <c r="WRH59" s="18"/>
      <c r="WRI59" s="18"/>
      <c r="WRJ59" s="18"/>
      <c r="WRK59" s="18"/>
      <c r="WRL59" s="18"/>
      <c r="WRM59" s="18"/>
      <c r="WRN59" s="18"/>
      <c r="WRO59" s="18"/>
      <c r="WRP59" s="18"/>
      <c r="WRQ59" s="18"/>
      <c r="WRR59" s="18"/>
      <c r="WRS59" s="18"/>
      <c r="WRT59" s="18"/>
      <c r="WRU59" s="18"/>
      <c r="WRV59" s="18"/>
      <c r="WRW59" s="18"/>
      <c r="WRX59" s="18"/>
      <c r="WRY59" s="18"/>
      <c r="WRZ59" s="18"/>
      <c r="WSA59" s="18"/>
      <c r="WSB59" s="18"/>
      <c r="WSC59" s="18"/>
      <c r="WSD59" s="18"/>
      <c r="WSE59" s="18"/>
      <c r="WSF59" s="18"/>
      <c r="WSG59" s="18"/>
      <c r="WSH59" s="18"/>
      <c r="WSI59" s="18"/>
      <c r="WSJ59" s="18"/>
      <c r="WSK59" s="18"/>
      <c r="WSL59" s="18"/>
      <c r="WSM59" s="18"/>
      <c r="WSN59" s="18"/>
      <c r="WSO59" s="18"/>
      <c r="WSP59" s="18"/>
      <c r="WSQ59" s="18"/>
      <c r="WSR59" s="18"/>
      <c r="WSS59" s="18"/>
      <c r="WST59" s="18"/>
      <c r="WSU59" s="18"/>
      <c r="WSV59" s="18"/>
      <c r="WSW59" s="18"/>
      <c r="WSX59" s="18"/>
      <c r="WSY59" s="18"/>
      <c r="WSZ59" s="18"/>
      <c r="WTA59" s="18"/>
      <c r="WTB59" s="18"/>
      <c r="WTC59" s="18"/>
      <c r="WTD59" s="18"/>
      <c r="WTE59" s="18"/>
      <c r="WTF59" s="18"/>
      <c r="WTG59" s="18"/>
      <c r="WTH59" s="18"/>
      <c r="WTI59" s="18"/>
      <c r="WTJ59" s="18"/>
      <c r="WTK59" s="18"/>
      <c r="WTL59" s="18"/>
      <c r="WTM59" s="18"/>
      <c r="WTN59" s="18"/>
      <c r="WTO59" s="18"/>
      <c r="WTP59" s="18"/>
      <c r="WTQ59" s="18"/>
      <c r="WTR59" s="18"/>
      <c r="WTS59" s="18"/>
      <c r="WTT59" s="18"/>
      <c r="WTU59" s="18"/>
      <c r="WTV59" s="18"/>
      <c r="WTW59" s="18"/>
      <c r="WTX59" s="18"/>
      <c r="WTY59" s="18"/>
      <c r="WTZ59" s="18"/>
      <c r="WUA59" s="18"/>
      <c r="WUB59" s="18"/>
      <c r="WUC59" s="18"/>
      <c r="WUD59" s="18"/>
      <c r="WUE59" s="18"/>
      <c r="WUF59" s="18"/>
      <c r="WUG59" s="18"/>
      <c r="WUH59" s="18"/>
      <c r="WUI59" s="18"/>
      <c r="WUJ59" s="18"/>
      <c r="WUK59" s="18"/>
      <c r="WUL59" s="18"/>
      <c r="WUM59" s="18"/>
      <c r="WUN59" s="18"/>
      <c r="WUO59" s="18"/>
      <c r="WUP59" s="18"/>
      <c r="WUQ59" s="18"/>
      <c r="WUR59" s="18"/>
      <c r="WUS59" s="18"/>
      <c r="WUT59" s="18"/>
      <c r="WUU59" s="18"/>
      <c r="WUV59" s="18"/>
      <c r="WUW59" s="18"/>
      <c r="WUX59" s="18"/>
      <c r="WUY59" s="18"/>
      <c r="WUZ59" s="18"/>
      <c r="WVA59" s="18"/>
      <c r="WVB59" s="18"/>
      <c r="WVC59" s="18"/>
      <c r="WVD59" s="18"/>
      <c r="WVE59" s="18"/>
      <c r="WVF59" s="18"/>
      <c r="WVG59" s="18"/>
      <c r="WVH59" s="18"/>
      <c r="WVI59" s="18"/>
      <c r="WVJ59" s="18"/>
      <c r="WVK59" s="18"/>
      <c r="WVL59" s="18"/>
      <c r="WVM59" s="18"/>
      <c r="WVN59" s="18"/>
      <c r="WVO59" s="18"/>
      <c r="WVP59" s="18"/>
      <c r="WVQ59" s="18"/>
      <c r="WVR59" s="18"/>
      <c r="WVS59" s="18"/>
      <c r="WVT59" s="18"/>
      <c r="WVU59" s="18"/>
      <c r="WVV59" s="18"/>
      <c r="WVW59" s="18"/>
      <c r="WVX59" s="18"/>
      <c r="WVY59" s="18"/>
      <c r="WVZ59" s="18"/>
      <c r="WWA59" s="18"/>
      <c r="WWB59" s="18"/>
      <c r="WWC59" s="18"/>
      <c r="WWD59" s="18"/>
      <c r="WWE59" s="18"/>
      <c r="WWF59" s="18"/>
      <c r="WWG59" s="18"/>
      <c r="WWH59" s="18"/>
      <c r="WWI59" s="18"/>
      <c r="WWJ59" s="18"/>
      <c r="WWK59" s="18"/>
      <c r="WWL59" s="18"/>
      <c r="WWM59" s="18"/>
      <c r="WWN59" s="18"/>
      <c r="WWO59" s="18"/>
      <c r="WWP59" s="18"/>
      <c r="WWQ59" s="18"/>
      <c r="WWR59" s="18"/>
      <c r="WWS59" s="18"/>
      <c r="WWT59" s="18"/>
      <c r="WWU59" s="18"/>
      <c r="WWV59" s="18"/>
      <c r="WWW59" s="18"/>
      <c r="WWX59" s="18"/>
      <c r="WWY59" s="18"/>
      <c r="WWZ59" s="18"/>
      <c r="WXA59" s="18"/>
      <c r="WXB59" s="18"/>
      <c r="WXC59" s="18"/>
      <c r="WXD59" s="18"/>
      <c r="WXE59" s="18"/>
      <c r="WXF59" s="18"/>
      <c r="WXG59" s="18"/>
      <c r="WXH59" s="18"/>
      <c r="WXI59" s="18"/>
      <c r="WXJ59" s="18"/>
      <c r="WXK59" s="18"/>
      <c r="WXL59" s="18"/>
      <c r="WXM59" s="18"/>
      <c r="WXN59" s="18"/>
      <c r="WXO59" s="18"/>
      <c r="WXP59" s="18"/>
      <c r="WXQ59" s="18"/>
      <c r="WXR59" s="18"/>
      <c r="WXS59" s="18"/>
      <c r="WXT59" s="18"/>
      <c r="WXU59" s="18"/>
      <c r="WXV59" s="18"/>
      <c r="WXW59" s="18"/>
      <c r="WXX59" s="18"/>
      <c r="WXY59" s="18"/>
      <c r="WXZ59" s="18"/>
      <c r="WYA59" s="18"/>
      <c r="WYB59" s="18"/>
      <c r="WYC59" s="18"/>
      <c r="WYD59" s="18"/>
      <c r="WYE59" s="18"/>
      <c r="WYF59" s="18"/>
      <c r="WYG59" s="18"/>
      <c r="WYH59" s="18"/>
      <c r="WYI59" s="18"/>
      <c r="WYJ59" s="18"/>
      <c r="WYK59" s="18"/>
      <c r="WYL59" s="18"/>
      <c r="WYM59" s="18"/>
      <c r="WYN59" s="18"/>
      <c r="WYO59" s="18"/>
      <c r="WYP59" s="18"/>
      <c r="WYQ59" s="18"/>
      <c r="WYR59" s="18"/>
      <c r="WYS59" s="18"/>
      <c r="WYT59" s="18"/>
      <c r="WYU59" s="18"/>
      <c r="WYV59" s="18"/>
      <c r="WYW59" s="18"/>
      <c r="WYX59" s="18"/>
      <c r="WYY59" s="18"/>
      <c r="WYZ59" s="18"/>
      <c r="WZA59" s="18"/>
      <c r="WZB59" s="18"/>
      <c r="WZC59" s="18"/>
      <c r="WZD59" s="18"/>
      <c r="WZE59" s="18"/>
      <c r="WZF59" s="18"/>
      <c r="WZG59" s="18"/>
      <c r="WZH59" s="18"/>
      <c r="WZI59" s="18"/>
      <c r="WZJ59" s="18"/>
      <c r="WZK59" s="18"/>
      <c r="WZL59" s="18"/>
      <c r="WZM59" s="18"/>
      <c r="WZN59" s="18"/>
      <c r="WZO59" s="18"/>
      <c r="WZP59" s="18"/>
      <c r="WZQ59" s="18"/>
      <c r="WZR59" s="18"/>
      <c r="WZS59" s="18"/>
      <c r="WZT59" s="18"/>
      <c r="WZU59" s="18"/>
      <c r="WZV59" s="18"/>
      <c r="WZW59" s="18"/>
      <c r="WZX59" s="18"/>
      <c r="WZY59" s="18"/>
      <c r="WZZ59" s="18"/>
      <c r="XAA59" s="18"/>
      <c r="XAB59" s="18"/>
      <c r="XAC59" s="18"/>
      <c r="XAD59" s="18"/>
      <c r="XAE59" s="18"/>
      <c r="XAF59" s="18"/>
      <c r="XAG59" s="18"/>
      <c r="XAH59" s="18"/>
      <c r="XAI59" s="18"/>
      <c r="XAJ59" s="18"/>
      <c r="XAK59" s="18"/>
      <c r="XAL59" s="18"/>
      <c r="XAM59" s="18"/>
      <c r="XAN59" s="18"/>
      <c r="XAO59" s="18"/>
      <c r="XAP59" s="18"/>
      <c r="XAQ59" s="18"/>
      <c r="XAR59" s="18"/>
      <c r="XAS59" s="18"/>
      <c r="XAT59" s="18"/>
      <c r="XAU59" s="18"/>
      <c r="XAV59" s="18"/>
      <c r="XAW59" s="18"/>
      <c r="XAX59" s="18"/>
      <c r="XAY59" s="18"/>
      <c r="XAZ59" s="18"/>
      <c r="XBA59" s="18"/>
      <c r="XBB59" s="18"/>
      <c r="XBC59" s="18"/>
      <c r="XBD59" s="18"/>
      <c r="XBE59" s="18"/>
      <c r="XBF59" s="18"/>
      <c r="XBG59" s="18"/>
      <c r="XBH59" s="18"/>
      <c r="XBI59" s="18"/>
      <c r="XBJ59" s="18"/>
      <c r="XBK59" s="18"/>
      <c r="XBL59" s="18"/>
      <c r="XBM59" s="18"/>
      <c r="XBN59" s="18"/>
      <c r="XBO59" s="18"/>
      <c r="XBP59" s="18"/>
      <c r="XBQ59" s="18"/>
      <c r="XBR59" s="18"/>
      <c r="XBS59" s="18"/>
      <c r="XBT59" s="18"/>
      <c r="XBU59" s="18"/>
      <c r="XBV59" s="18"/>
      <c r="XBW59" s="18"/>
      <c r="XBX59" s="18"/>
      <c r="XBY59" s="18"/>
      <c r="XBZ59" s="18"/>
      <c r="XCA59" s="18"/>
      <c r="XCB59" s="18"/>
      <c r="XCC59" s="18"/>
      <c r="XCD59" s="18"/>
      <c r="XCE59" s="18"/>
      <c r="XCF59" s="18"/>
      <c r="XCG59" s="18"/>
      <c r="XCH59" s="18"/>
      <c r="XCI59" s="18"/>
      <c r="XCJ59" s="18"/>
      <c r="XCK59" s="18"/>
      <c r="XCL59" s="18"/>
      <c r="XCM59" s="18"/>
      <c r="XCN59" s="18"/>
      <c r="XCO59" s="18"/>
      <c r="XCP59" s="18"/>
      <c r="XCQ59" s="18"/>
      <c r="XCR59" s="18"/>
      <c r="XCS59" s="18"/>
      <c r="XCT59" s="18"/>
      <c r="XCU59" s="18"/>
      <c r="XCV59" s="18"/>
      <c r="XCW59" s="18"/>
      <c r="XCX59" s="18"/>
      <c r="XCY59" s="18"/>
      <c r="XCZ59" s="18"/>
      <c r="XDA59" s="18"/>
      <c r="XDB59" s="18"/>
      <c r="XDC59" s="18"/>
      <c r="XDD59" s="18"/>
      <c r="XDE59" s="18"/>
      <c r="XDF59" s="18"/>
      <c r="XDG59" s="18"/>
      <c r="XDH59" s="18"/>
      <c r="XDI59" s="18"/>
      <c r="XDJ59" s="18"/>
      <c r="XDK59" s="18"/>
      <c r="XDL59" s="18"/>
      <c r="XDM59" s="18"/>
      <c r="XDN59" s="18"/>
      <c r="XDO59" s="18"/>
      <c r="XDP59" s="18"/>
      <c r="XDQ59" s="18"/>
      <c r="XDR59" s="18"/>
      <c r="XDS59" s="18"/>
      <c r="XDT59" s="18"/>
      <c r="XDU59" s="18"/>
      <c r="XDV59" s="18"/>
      <c r="XDW59" s="18"/>
      <c r="XDX59" s="18"/>
      <c r="XDY59" s="18"/>
      <c r="XDZ59" s="18"/>
      <c r="XEA59" s="18"/>
      <c r="XEB59" s="18"/>
      <c r="XEC59" s="18"/>
      <c r="XED59" s="18"/>
      <c r="XEE59" s="18"/>
      <c r="XEF59" s="18"/>
      <c r="XEG59" s="18"/>
      <c r="XEH59" s="18"/>
      <c r="XEI59" s="18"/>
      <c r="XEJ59" s="18"/>
      <c r="XEK59" s="18"/>
      <c r="XEL59" s="18"/>
      <c r="XEM59" s="18"/>
      <c r="XEN59" s="18"/>
      <c r="XEO59" s="18"/>
      <c r="XEP59" s="18"/>
      <c r="XEQ59" s="18"/>
      <c r="XER59" s="18"/>
      <c r="XES59" s="18"/>
      <c r="XET59" s="18"/>
      <c r="XEU59" s="18"/>
      <c r="XEV59" s="18"/>
      <c r="XEW59" s="18"/>
      <c r="XEX59" s="18"/>
      <c r="XEY59" s="18"/>
      <c r="XEZ59" s="18"/>
      <c r="XFA59" s="18"/>
      <c r="XFB59" s="18"/>
      <c r="XFC59" s="18"/>
    </row>
    <row r="60" spans="1:16383" hidden="1">
      <c r="A60" s="28" t="s">
        <v>82</v>
      </c>
      <c r="B60" s="215" t="s">
        <v>133</v>
      </c>
      <c r="C60" s="28" t="s">
        <v>0</v>
      </c>
      <c r="D60" s="18" t="s">
        <v>14</v>
      </c>
      <c r="E60" s="28" t="s">
        <v>127</v>
      </c>
      <c r="F60" s="28" t="s">
        <v>2</v>
      </c>
      <c r="G60" s="166"/>
      <c r="H60" s="36"/>
      <c r="I60" s="36"/>
      <c r="J60" s="18" t="s">
        <v>87</v>
      </c>
      <c r="K60" s="18"/>
      <c r="L60" s="18"/>
      <c r="M60" s="18" t="s">
        <v>87</v>
      </c>
      <c r="N60" s="18"/>
      <c r="O60" s="18" t="s">
        <v>87</v>
      </c>
      <c r="P60" s="18" t="s">
        <v>87</v>
      </c>
      <c r="Q60" s="76" t="s">
        <v>87</v>
      </c>
      <c r="R60" s="4" t="s">
        <v>134</v>
      </c>
      <c r="S60" s="70" t="s">
        <v>87</v>
      </c>
      <c r="T60" s="18">
        <v>7</v>
      </c>
      <c r="U60" s="135">
        <v>46164</v>
      </c>
      <c r="V60" s="135" t="s">
        <v>87</v>
      </c>
      <c r="W60" s="135" t="s">
        <v>87</v>
      </c>
      <c r="X60" s="135">
        <v>46167</v>
      </c>
      <c r="Y60" s="135">
        <v>46171</v>
      </c>
      <c r="Z60" s="135"/>
      <c r="AA60" s="135"/>
      <c r="AB60" s="135"/>
      <c r="AC60" s="135"/>
      <c r="AD60" s="135">
        <v>46174</v>
      </c>
      <c r="AE60" s="135">
        <v>46178</v>
      </c>
      <c r="AF60" s="135">
        <v>46181</v>
      </c>
      <c r="AG60" s="135">
        <v>46192</v>
      </c>
      <c r="AH60" s="135">
        <v>46195</v>
      </c>
      <c r="AI60" s="18" t="s">
        <v>87</v>
      </c>
      <c r="AJ60" s="18" t="s">
        <v>129</v>
      </c>
      <c r="AK60" s="18" t="s">
        <v>130</v>
      </c>
      <c r="AL60" s="18" t="s">
        <v>87</v>
      </c>
      <c r="AM60" s="18" t="s">
        <v>87</v>
      </c>
      <c r="AN60" s="18" t="s">
        <v>87</v>
      </c>
      <c r="AO60" s="18" t="s">
        <v>88</v>
      </c>
      <c r="AP60" s="18" t="s">
        <v>87</v>
      </c>
      <c r="AQ60" s="18" t="s">
        <v>87</v>
      </c>
      <c r="AR60" s="77" t="s">
        <v>88</v>
      </c>
      <c r="AS60" s="18" t="s">
        <v>99</v>
      </c>
      <c r="AT60" s="77" t="s">
        <v>135</v>
      </c>
      <c r="AU60" s="18" t="s">
        <v>4</v>
      </c>
      <c r="AV60" s="4" t="s">
        <v>136</v>
      </c>
      <c r="AW60" s="18"/>
      <c r="AX60" s="18"/>
      <c r="AY60" s="18"/>
      <c r="AZ60" s="18"/>
      <c r="BA60" s="18"/>
      <c r="BB60" s="18"/>
      <c r="BC60" s="18"/>
      <c r="BD60" s="18"/>
      <c r="BE60" s="18"/>
      <c r="BF60" s="18"/>
      <c r="BG60" s="18"/>
      <c r="BH60" s="18"/>
      <c r="BI60" s="18"/>
      <c r="BJ60" s="167"/>
      <c r="BK60" s="167"/>
      <c r="BL60" s="167"/>
      <c r="BM60" s="168"/>
      <c r="BN60" s="168"/>
      <c r="BO60" s="168"/>
      <c r="BP60" s="10" t="s">
        <v>125</v>
      </c>
      <c r="BQ60" s="30">
        <v>1</v>
      </c>
      <c r="BR60" s="31" t="s">
        <v>104</v>
      </c>
      <c r="BS60" s="32" t="s">
        <v>105</v>
      </c>
      <c r="BT60" s="32" t="s">
        <v>105</v>
      </c>
      <c r="BU60" s="33" t="s">
        <v>106</v>
      </c>
      <c r="BV60" s="168"/>
      <c r="BW60" s="168"/>
      <c r="BX60" s="168"/>
      <c r="BY60" s="168"/>
      <c r="BZ60" s="168"/>
      <c r="CA60" s="168"/>
      <c r="CB60" s="168"/>
      <c r="CC60" s="77"/>
      <c r="CD60" s="77"/>
      <c r="CE60" s="77"/>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c r="PB60" s="18"/>
      <c r="PC60" s="18"/>
      <c r="PD60" s="18"/>
      <c r="PE60" s="18"/>
      <c r="PF60" s="18"/>
      <c r="PG60" s="18"/>
      <c r="PH60" s="18"/>
      <c r="PI60" s="18"/>
      <c r="PJ60" s="18"/>
      <c r="PK60" s="18"/>
      <c r="PL60" s="18"/>
      <c r="PM60" s="18"/>
      <c r="PN60" s="18"/>
      <c r="PO60" s="18"/>
      <c r="PP60" s="18"/>
      <c r="PQ60" s="18"/>
      <c r="PR60" s="18"/>
      <c r="PS60" s="18"/>
      <c r="PT60" s="18"/>
      <c r="PU60" s="18"/>
      <c r="PV60" s="18"/>
      <c r="PW60" s="18"/>
      <c r="PX60" s="18"/>
      <c r="PY60" s="18"/>
      <c r="PZ60" s="18"/>
      <c r="QA60" s="18"/>
      <c r="QB60" s="18"/>
      <c r="QC60" s="18"/>
      <c r="QD60" s="18"/>
      <c r="QE60" s="18"/>
      <c r="QF60" s="18"/>
      <c r="QG60" s="18"/>
      <c r="QH60" s="18"/>
      <c r="QI60" s="18"/>
      <c r="QJ60" s="18"/>
      <c r="QK60" s="18"/>
      <c r="QL60" s="18"/>
      <c r="QM60" s="18"/>
      <c r="QN60" s="18"/>
      <c r="QO60" s="18"/>
      <c r="QP60" s="18"/>
      <c r="QQ60" s="18"/>
      <c r="QR60" s="18"/>
      <c r="QS60" s="18"/>
      <c r="QT60" s="18"/>
      <c r="QU60" s="18"/>
      <c r="QV60" s="18"/>
      <c r="QW60" s="18"/>
      <c r="QX60" s="18"/>
      <c r="QY60" s="18"/>
      <c r="QZ60" s="18"/>
      <c r="RA60" s="18"/>
      <c r="RB60" s="18"/>
      <c r="RC60" s="18"/>
      <c r="RD60" s="18"/>
      <c r="RE60" s="18"/>
      <c r="RF60" s="18"/>
      <c r="RG60" s="18"/>
      <c r="RH60" s="18"/>
      <c r="RI60" s="18"/>
      <c r="RJ60" s="18"/>
      <c r="RK60" s="18"/>
      <c r="RL60" s="18"/>
      <c r="RM60" s="18"/>
      <c r="RN60" s="18"/>
      <c r="RO60" s="18"/>
      <c r="RP60" s="18"/>
      <c r="RQ60" s="18"/>
      <c r="RR60" s="18"/>
      <c r="RS60" s="18"/>
      <c r="RT60" s="18"/>
      <c r="RU60" s="18"/>
      <c r="RV60" s="18"/>
      <c r="RW60" s="18"/>
      <c r="RX60" s="18"/>
      <c r="RY60" s="18"/>
      <c r="RZ60" s="18"/>
      <c r="SA60" s="18"/>
      <c r="SB60" s="18"/>
      <c r="SC60" s="18"/>
      <c r="SD60" s="18"/>
      <c r="SE60" s="18"/>
      <c r="SF60" s="18"/>
      <c r="SG60" s="18"/>
      <c r="SH60" s="18"/>
      <c r="SI60" s="18"/>
      <c r="SJ60" s="18"/>
      <c r="SK60" s="18"/>
      <c r="SL60" s="18"/>
      <c r="SM60" s="18"/>
      <c r="SN60" s="18"/>
      <c r="SO60" s="18"/>
      <c r="SP60" s="18"/>
      <c r="SQ60" s="18"/>
      <c r="SR60" s="18"/>
      <c r="SS60" s="18"/>
      <c r="ST60" s="18"/>
      <c r="SU60" s="18"/>
      <c r="SV60" s="18"/>
      <c r="SW60" s="18"/>
      <c r="SX60" s="18"/>
      <c r="SY60" s="18"/>
      <c r="SZ60" s="18"/>
      <c r="TA60" s="18"/>
      <c r="TB60" s="18"/>
      <c r="TC60" s="18"/>
      <c r="TD60" s="18"/>
      <c r="TE60" s="18"/>
      <c r="TF60" s="18"/>
      <c r="TG60" s="18"/>
      <c r="TH60" s="18"/>
      <c r="TI60" s="18"/>
      <c r="TJ60" s="18"/>
      <c r="TK60" s="18"/>
      <c r="TL60" s="18"/>
      <c r="TM60" s="18"/>
      <c r="TN60" s="18"/>
      <c r="TO60" s="18"/>
      <c r="TP60" s="18"/>
      <c r="TQ60" s="18"/>
      <c r="TR60" s="18"/>
      <c r="TS60" s="18"/>
      <c r="TT60" s="18"/>
      <c r="TU60" s="18"/>
      <c r="TV60" s="18"/>
      <c r="TW60" s="18"/>
      <c r="TX60" s="18"/>
      <c r="TY60" s="18"/>
      <c r="TZ60" s="18"/>
      <c r="UA60" s="18"/>
      <c r="UB60" s="18"/>
      <c r="UC60" s="18"/>
      <c r="UD60" s="18"/>
      <c r="UE60" s="18"/>
      <c r="UF60" s="18"/>
      <c r="UG60" s="18"/>
      <c r="UH60" s="18"/>
      <c r="UI60" s="18"/>
      <c r="UJ60" s="18"/>
      <c r="UK60" s="18"/>
      <c r="UL60" s="18"/>
      <c r="UM60" s="18"/>
      <c r="UN60" s="18"/>
      <c r="UO60" s="18"/>
      <c r="UP60" s="18"/>
      <c r="UQ60" s="18"/>
      <c r="UR60" s="18"/>
      <c r="US60" s="18"/>
      <c r="UT60" s="18"/>
      <c r="UU60" s="18"/>
      <c r="UV60" s="18"/>
      <c r="UW60" s="18"/>
      <c r="UX60" s="18"/>
      <c r="UY60" s="18"/>
      <c r="UZ60" s="18"/>
      <c r="VA60" s="18"/>
      <c r="VB60" s="18"/>
      <c r="VC60" s="18"/>
      <c r="VD60" s="18"/>
      <c r="VE60" s="18"/>
      <c r="VF60" s="18"/>
      <c r="VG60" s="18"/>
      <c r="VH60" s="18"/>
      <c r="VI60" s="18"/>
      <c r="VJ60" s="18"/>
      <c r="VK60" s="18"/>
      <c r="VL60" s="18"/>
      <c r="VM60" s="18"/>
      <c r="VN60" s="18"/>
      <c r="VO60" s="18"/>
      <c r="VP60" s="18"/>
      <c r="VQ60" s="18"/>
      <c r="VR60" s="18"/>
      <c r="VS60" s="18"/>
      <c r="VT60" s="18"/>
      <c r="VU60" s="18"/>
      <c r="VV60" s="18"/>
      <c r="VW60" s="18"/>
      <c r="VX60" s="18"/>
      <c r="VY60" s="18"/>
      <c r="VZ60" s="18"/>
      <c r="WA60" s="18"/>
      <c r="WB60" s="18"/>
      <c r="WC60" s="18"/>
      <c r="WD60" s="18"/>
      <c r="WE60" s="18"/>
      <c r="WF60" s="18"/>
      <c r="WG60" s="18"/>
      <c r="WH60" s="18"/>
      <c r="WI60" s="18"/>
      <c r="WJ60" s="18"/>
      <c r="WK60" s="18"/>
      <c r="WL60" s="18"/>
      <c r="WM60" s="18"/>
      <c r="WN60" s="18"/>
      <c r="WO60" s="18"/>
      <c r="WP60" s="18"/>
      <c r="WQ60" s="18"/>
      <c r="WR60" s="18"/>
      <c r="WS60" s="18"/>
      <c r="WT60" s="18"/>
      <c r="WU60" s="18"/>
      <c r="WV60" s="18"/>
      <c r="WW60" s="18"/>
      <c r="WX60" s="18"/>
      <c r="WY60" s="18"/>
      <c r="WZ60" s="18"/>
      <c r="XA60" s="18"/>
      <c r="XB60" s="18"/>
      <c r="XC60" s="18"/>
      <c r="XD60" s="18"/>
      <c r="XE60" s="18"/>
      <c r="XF60" s="18"/>
      <c r="XG60" s="18"/>
      <c r="XH60" s="18"/>
      <c r="XI60" s="18"/>
      <c r="XJ60" s="18"/>
      <c r="XK60" s="18"/>
      <c r="XL60" s="18"/>
      <c r="XM60" s="18"/>
      <c r="XN60" s="18"/>
      <c r="XO60" s="18"/>
      <c r="XP60" s="18"/>
      <c r="XQ60" s="18"/>
      <c r="XR60" s="18"/>
      <c r="XS60" s="18"/>
      <c r="XT60" s="18"/>
      <c r="XU60" s="18"/>
      <c r="XV60" s="18"/>
      <c r="XW60" s="18"/>
      <c r="XX60" s="18"/>
      <c r="XY60" s="18"/>
      <c r="XZ60" s="18"/>
      <c r="YA60" s="18"/>
      <c r="YB60" s="18"/>
      <c r="YC60" s="18"/>
      <c r="YD60" s="18"/>
      <c r="YE60" s="18"/>
      <c r="YF60" s="18"/>
      <c r="YG60" s="18"/>
      <c r="YH60" s="18"/>
      <c r="YI60" s="18"/>
      <c r="YJ60" s="18"/>
      <c r="YK60" s="18"/>
      <c r="YL60" s="18"/>
      <c r="YM60" s="18"/>
      <c r="YN60" s="18"/>
      <c r="YO60" s="18"/>
      <c r="YP60" s="18"/>
      <c r="YQ60" s="18"/>
      <c r="YR60" s="18"/>
      <c r="YS60" s="18"/>
      <c r="YT60" s="18"/>
      <c r="YU60" s="18"/>
      <c r="YV60" s="18"/>
      <c r="YW60" s="18"/>
      <c r="YX60" s="18"/>
      <c r="YY60" s="18"/>
      <c r="YZ60" s="18"/>
      <c r="ZA60" s="18"/>
      <c r="ZB60" s="18"/>
      <c r="ZC60" s="18"/>
      <c r="ZD60" s="18"/>
      <c r="ZE60" s="18"/>
      <c r="ZF60" s="18"/>
      <c r="ZG60" s="18"/>
      <c r="ZH60" s="18"/>
      <c r="ZI60" s="18"/>
      <c r="ZJ60" s="18"/>
      <c r="ZK60" s="18"/>
      <c r="ZL60" s="18"/>
      <c r="ZM60" s="18"/>
      <c r="ZN60" s="18"/>
      <c r="ZO60" s="18"/>
      <c r="ZP60" s="18"/>
      <c r="ZQ60" s="18"/>
      <c r="ZR60" s="18"/>
      <c r="ZS60" s="18"/>
      <c r="ZT60" s="18"/>
      <c r="ZU60" s="18"/>
      <c r="ZV60" s="18"/>
      <c r="ZW60" s="18"/>
      <c r="ZX60" s="18"/>
      <c r="ZY60" s="18"/>
      <c r="ZZ60" s="18"/>
      <c r="AAA60" s="18"/>
      <c r="AAB60" s="18"/>
      <c r="AAC60" s="18"/>
      <c r="AAD60" s="18"/>
      <c r="AAE60" s="18"/>
      <c r="AAF60" s="18"/>
      <c r="AAG60" s="18"/>
      <c r="AAH60" s="18"/>
      <c r="AAI60" s="18"/>
      <c r="AAJ60" s="18"/>
      <c r="AAK60" s="18"/>
      <c r="AAL60" s="18"/>
      <c r="AAM60" s="18"/>
      <c r="AAN60" s="18"/>
      <c r="AAO60" s="18"/>
      <c r="AAP60" s="18"/>
      <c r="AAQ60" s="18"/>
      <c r="AAR60" s="18"/>
      <c r="AAS60" s="18"/>
      <c r="AAT60" s="18"/>
      <c r="AAU60" s="18"/>
      <c r="AAV60" s="18"/>
      <c r="AAW60" s="18"/>
      <c r="AAX60" s="18"/>
      <c r="AAY60" s="18"/>
      <c r="AAZ60" s="18"/>
      <c r="ABA60" s="18"/>
      <c r="ABB60" s="18"/>
      <c r="ABC60" s="18"/>
      <c r="ABD60" s="18"/>
      <c r="ABE60" s="18"/>
      <c r="ABF60" s="18"/>
      <c r="ABG60" s="18"/>
      <c r="ABH60" s="18"/>
      <c r="ABI60" s="18"/>
      <c r="ABJ60" s="18"/>
      <c r="ABK60" s="18"/>
      <c r="ABL60" s="18"/>
      <c r="ABM60" s="18"/>
      <c r="ABN60" s="18"/>
      <c r="ABO60" s="18"/>
      <c r="ABP60" s="18"/>
      <c r="ABQ60" s="18"/>
      <c r="ABR60" s="18"/>
      <c r="ABS60" s="18"/>
      <c r="ABT60" s="18"/>
      <c r="ABU60" s="18"/>
      <c r="ABV60" s="18"/>
      <c r="ABW60" s="18"/>
      <c r="ABX60" s="18"/>
      <c r="ABY60" s="18"/>
      <c r="ABZ60" s="18"/>
      <c r="ACA60" s="18"/>
      <c r="ACB60" s="18"/>
      <c r="ACC60" s="18"/>
      <c r="ACD60" s="18"/>
      <c r="ACE60" s="18"/>
      <c r="ACF60" s="18"/>
      <c r="ACG60" s="18"/>
      <c r="ACH60" s="18"/>
      <c r="ACI60" s="18"/>
      <c r="ACJ60" s="18"/>
      <c r="ACK60" s="18"/>
      <c r="ACL60" s="18"/>
      <c r="ACM60" s="18"/>
      <c r="ACN60" s="18"/>
      <c r="ACO60" s="18"/>
      <c r="ACP60" s="18"/>
      <c r="ACQ60" s="18"/>
      <c r="ACR60" s="18"/>
      <c r="ACS60" s="18"/>
      <c r="ACT60" s="18"/>
      <c r="ACU60" s="18"/>
      <c r="ACV60" s="18"/>
      <c r="ACW60" s="18"/>
      <c r="ACX60" s="18"/>
      <c r="ACY60" s="18"/>
      <c r="ACZ60" s="18"/>
      <c r="ADA60" s="18"/>
      <c r="ADB60" s="18"/>
      <c r="ADC60" s="18"/>
      <c r="ADD60" s="18"/>
      <c r="ADE60" s="18"/>
      <c r="ADF60" s="18"/>
      <c r="ADG60" s="18"/>
      <c r="ADH60" s="18"/>
      <c r="ADI60" s="18"/>
      <c r="ADJ60" s="18"/>
      <c r="ADK60" s="18"/>
      <c r="ADL60" s="18"/>
      <c r="ADM60" s="18"/>
      <c r="ADN60" s="18"/>
      <c r="ADO60" s="18"/>
      <c r="ADP60" s="18"/>
      <c r="ADQ60" s="18"/>
      <c r="ADR60" s="18"/>
      <c r="ADS60" s="18"/>
      <c r="ADT60" s="18"/>
      <c r="ADU60" s="18"/>
      <c r="ADV60" s="18"/>
      <c r="ADW60" s="18"/>
      <c r="ADX60" s="18"/>
      <c r="ADY60" s="18"/>
      <c r="ADZ60" s="18"/>
      <c r="AEA60" s="18"/>
      <c r="AEB60" s="18"/>
      <c r="AEC60" s="18"/>
      <c r="AED60" s="18"/>
      <c r="AEE60" s="18"/>
      <c r="AEF60" s="18"/>
      <c r="AEG60" s="18"/>
      <c r="AEH60" s="18"/>
      <c r="AEI60" s="18"/>
      <c r="AEJ60" s="18"/>
      <c r="AEK60" s="18"/>
      <c r="AEL60" s="18"/>
      <c r="AEM60" s="18"/>
      <c r="AEN60" s="18"/>
      <c r="AEO60" s="18"/>
      <c r="AEP60" s="18"/>
      <c r="AEQ60" s="18"/>
      <c r="AER60" s="18"/>
      <c r="AES60" s="18"/>
      <c r="AET60" s="18"/>
      <c r="AEU60" s="18"/>
      <c r="AEV60" s="18"/>
      <c r="AEW60" s="18"/>
      <c r="AEX60" s="18"/>
      <c r="AEY60" s="18"/>
      <c r="AEZ60" s="18"/>
      <c r="AFA60" s="18"/>
      <c r="AFB60" s="18"/>
      <c r="AFC60" s="18"/>
      <c r="AFD60" s="18"/>
      <c r="AFE60" s="18"/>
      <c r="AFF60" s="18"/>
      <c r="AFG60" s="18"/>
      <c r="AFH60" s="18"/>
      <c r="AFI60" s="18"/>
      <c r="AFJ60" s="18"/>
      <c r="AFK60" s="18"/>
      <c r="AFL60" s="18"/>
      <c r="AFM60" s="18"/>
      <c r="AFN60" s="18"/>
      <c r="AFO60" s="18"/>
      <c r="AFP60" s="18"/>
      <c r="AFQ60" s="18"/>
      <c r="AFR60" s="18"/>
      <c r="AFS60" s="18"/>
      <c r="AFT60" s="18"/>
      <c r="AFU60" s="18"/>
      <c r="AFV60" s="18"/>
      <c r="AFW60" s="18"/>
      <c r="AFX60" s="18"/>
      <c r="AFY60" s="18"/>
      <c r="AFZ60" s="18"/>
      <c r="AGA60" s="18"/>
      <c r="AGB60" s="18"/>
      <c r="AGC60" s="18"/>
      <c r="AGD60" s="18"/>
      <c r="AGE60" s="18"/>
      <c r="AGF60" s="18"/>
      <c r="AGG60" s="18"/>
      <c r="AGH60" s="18"/>
      <c r="AGI60" s="18"/>
      <c r="AGJ60" s="18"/>
      <c r="AGK60" s="18"/>
      <c r="AGL60" s="18"/>
      <c r="AGM60" s="18"/>
      <c r="AGN60" s="18"/>
      <c r="AGO60" s="18"/>
      <c r="AGP60" s="18"/>
      <c r="AGQ60" s="18"/>
      <c r="AGR60" s="18"/>
      <c r="AGS60" s="18"/>
      <c r="AGT60" s="18"/>
      <c r="AGU60" s="18"/>
      <c r="AGV60" s="18"/>
      <c r="AGW60" s="18"/>
      <c r="AGX60" s="18"/>
      <c r="AGY60" s="18"/>
      <c r="AGZ60" s="18"/>
      <c r="AHA60" s="18"/>
      <c r="AHB60" s="18"/>
      <c r="AHC60" s="18"/>
      <c r="AHD60" s="18"/>
      <c r="AHE60" s="18"/>
      <c r="AHF60" s="18"/>
      <c r="AHG60" s="18"/>
      <c r="AHH60" s="18"/>
      <c r="AHI60" s="18"/>
      <c r="AHJ60" s="18"/>
      <c r="AHK60" s="18"/>
      <c r="AHL60" s="18"/>
      <c r="AHM60" s="18"/>
      <c r="AHN60" s="18"/>
      <c r="AHO60" s="18"/>
      <c r="AHP60" s="18"/>
      <c r="AHQ60" s="18"/>
      <c r="AHR60" s="18"/>
      <c r="AHS60" s="18"/>
      <c r="AHT60" s="18"/>
      <c r="AHU60" s="18"/>
      <c r="AHV60" s="18"/>
      <c r="AHW60" s="18"/>
      <c r="AHX60" s="18"/>
      <c r="AHY60" s="18"/>
      <c r="AHZ60" s="18"/>
      <c r="AIA60" s="18"/>
      <c r="AIB60" s="18"/>
      <c r="AIC60" s="18"/>
      <c r="AID60" s="18"/>
      <c r="AIE60" s="18"/>
      <c r="AIF60" s="18"/>
      <c r="AIG60" s="18"/>
      <c r="AIH60" s="18"/>
      <c r="AII60" s="18"/>
      <c r="AIJ60" s="18"/>
      <c r="AIK60" s="18"/>
      <c r="AIL60" s="18"/>
      <c r="AIM60" s="18"/>
      <c r="AIN60" s="18"/>
      <c r="AIO60" s="18"/>
      <c r="AIP60" s="18"/>
      <c r="AIQ60" s="18"/>
      <c r="AIR60" s="18"/>
      <c r="AIS60" s="18"/>
      <c r="AIT60" s="18"/>
      <c r="AIU60" s="18"/>
      <c r="AIV60" s="18"/>
      <c r="AIW60" s="18"/>
      <c r="AIX60" s="18"/>
      <c r="AIY60" s="18"/>
      <c r="AIZ60" s="18"/>
      <c r="AJA60" s="18"/>
      <c r="AJB60" s="18"/>
      <c r="AJC60" s="18"/>
      <c r="AJD60" s="18"/>
      <c r="AJE60" s="18"/>
      <c r="AJF60" s="18"/>
      <c r="AJG60" s="18"/>
      <c r="AJH60" s="18"/>
      <c r="AJI60" s="18"/>
      <c r="AJJ60" s="18"/>
      <c r="AJK60" s="18"/>
      <c r="AJL60" s="18"/>
      <c r="AJM60" s="18"/>
      <c r="AJN60" s="18"/>
      <c r="AJO60" s="18"/>
      <c r="AJP60" s="18"/>
      <c r="AJQ60" s="18"/>
      <c r="AJR60" s="18"/>
      <c r="AJS60" s="18"/>
      <c r="AJT60" s="18"/>
      <c r="AJU60" s="18"/>
      <c r="AJV60" s="18"/>
      <c r="AJW60" s="18"/>
      <c r="AJX60" s="18"/>
      <c r="AJY60" s="18"/>
      <c r="AJZ60" s="18"/>
      <c r="AKA60" s="18"/>
      <c r="AKB60" s="18"/>
      <c r="AKC60" s="18"/>
      <c r="AKD60" s="18"/>
      <c r="AKE60" s="18"/>
      <c r="AKF60" s="18"/>
      <c r="AKG60" s="18"/>
      <c r="AKH60" s="18"/>
      <c r="AKI60" s="18"/>
      <c r="AKJ60" s="18"/>
      <c r="AKK60" s="18"/>
      <c r="AKL60" s="18"/>
      <c r="AKM60" s="18"/>
      <c r="AKN60" s="18"/>
      <c r="AKO60" s="18"/>
      <c r="AKP60" s="18"/>
      <c r="AKQ60" s="18"/>
      <c r="AKR60" s="18"/>
      <c r="AKS60" s="18"/>
      <c r="AKT60" s="18"/>
      <c r="AKU60" s="18"/>
      <c r="AKV60" s="18"/>
      <c r="AKW60" s="18"/>
      <c r="AKX60" s="18"/>
      <c r="AKY60" s="18"/>
      <c r="AKZ60" s="18"/>
      <c r="ALA60" s="18"/>
      <c r="ALB60" s="18"/>
      <c r="ALC60" s="18"/>
      <c r="ALD60" s="18"/>
      <c r="ALE60" s="18"/>
      <c r="ALF60" s="18"/>
      <c r="ALG60" s="18"/>
      <c r="ALH60" s="18"/>
      <c r="ALI60" s="18"/>
      <c r="ALJ60" s="18"/>
      <c r="ALK60" s="18"/>
      <c r="ALL60" s="18"/>
      <c r="ALM60" s="18"/>
      <c r="ALN60" s="18"/>
      <c r="ALO60" s="18"/>
      <c r="ALP60" s="18"/>
      <c r="ALQ60" s="18"/>
      <c r="ALR60" s="18"/>
      <c r="ALS60" s="18"/>
      <c r="ALT60" s="18"/>
      <c r="ALU60" s="18"/>
      <c r="ALV60" s="18"/>
      <c r="ALW60" s="18"/>
      <c r="ALX60" s="18"/>
      <c r="ALY60" s="18"/>
      <c r="ALZ60" s="18"/>
      <c r="AMA60" s="18"/>
      <c r="AMB60" s="18"/>
      <c r="AMC60" s="18"/>
      <c r="AMD60" s="18"/>
      <c r="AME60" s="18"/>
      <c r="AMF60" s="18"/>
      <c r="AMG60" s="18"/>
      <c r="AMH60" s="18"/>
      <c r="AMI60" s="18"/>
      <c r="AMJ60" s="18"/>
      <c r="AMK60" s="18"/>
      <c r="AML60" s="18"/>
      <c r="AMM60" s="18"/>
      <c r="AMN60" s="18"/>
      <c r="AMO60" s="18"/>
      <c r="AMP60" s="18"/>
      <c r="AMQ60" s="18"/>
      <c r="AMR60" s="18"/>
      <c r="AMS60" s="18"/>
      <c r="AMT60" s="18"/>
      <c r="AMU60" s="18"/>
      <c r="AMV60" s="18"/>
      <c r="AMW60" s="18"/>
      <c r="AMX60" s="18"/>
      <c r="AMY60" s="18"/>
      <c r="AMZ60" s="18"/>
      <c r="ANA60" s="18"/>
      <c r="ANB60" s="18"/>
      <c r="ANC60" s="18"/>
      <c r="AND60" s="18"/>
      <c r="ANE60" s="18"/>
      <c r="ANF60" s="18"/>
      <c r="ANG60" s="18"/>
      <c r="ANH60" s="18"/>
      <c r="ANI60" s="18"/>
      <c r="ANJ60" s="18"/>
      <c r="ANK60" s="18"/>
      <c r="ANL60" s="18"/>
      <c r="ANM60" s="18"/>
      <c r="ANN60" s="18"/>
      <c r="ANO60" s="18"/>
      <c r="ANP60" s="18"/>
      <c r="ANQ60" s="18"/>
      <c r="ANR60" s="18"/>
      <c r="ANS60" s="18"/>
      <c r="ANT60" s="18"/>
      <c r="ANU60" s="18"/>
      <c r="ANV60" s="18"/>
      <c r="ANW60" s="18"/>
      <c r="ANX60" s="18"/>
      <c r="ANY60" s="18"/>
      <c r="ANZ60" s="18"/>
      <c r="AOA60" s="18"/>
      <c r="AOB60" s="18"/>
      <c r="AOC60" s="18"/>
      <c r="AOD60" s="18"/>
      <c r="AOE60" s="18"/>
      <c r="AOF60" s="18"/>
      <c r="AOG60" s="18"/>
      <c r="AOH60" s="18"/>
      <c r="AOI60" s="18"/>
      <c r="AOJ60" s="18"/>
      <c r="AOK60" s="18"/>
      <c r="AOL60" s="18"/>
      <c r="AOM60" s="18"/>
      <c r="AON60" s="18"/>
      <c r="AOO60" s="18"/>
      <c r="AOP60" s="18"/>
      <c r="AOQ60" s="18"/>
      <c r="AOR60" s="18"/>
      <c r="AOS60" s="18"/>
      <c r="AOT60" s="18"/>
      <c r="AOU60" s="18"/>
      <c r="AOV60" s="18"/>
      <c r="AOW60" s="18"/>
      <c r="AOX60" s="18"/>
      <c r="AOY60" s="18"/>
      <c r="AOZ60" s="18"/>
      <c r="APA60" s="18"/>
      <c r="APB60" s="18"/>
      <c r="APC60" s="18"/>
      <c r="APD60" s="18"/>
      <c r="APE60" s="18"/>
      <c r="APF60" s="18"/>
      <c r="APG60" s="18"/>
      <c r="APH60" s="18"/>
      <c r="API60" s="18"/>
      <c r="APJ60" s="18"/>
      <c r="APK60" s="18"/>
      <c r="APL60" s="18"/>
      <c r="APM60" s="18"/>
      <c r="APN60" s="18"/>
      <c r="APO60" s="18"/>
      <c r="APP60" s="18"/>
      <c r="APQ60" s="18"/>
      <c r="APR60" s="18"/>
      <c r="APS60" s="18"/>
      <c r="APT60" s="18"/>
      <c r="APU60" s="18"/>
      <c r="APV60" s="18"/>
      <c r="APW60" s="18"/>
      <c r="APX60" s="18"/>
      <c r="APY60" s="18"/>
      <c r="APZ60" s="18"/>
      <c r="AQA60" s="18"/>
      <c r="AQB60" s="18"/>
      <c r="AQC60" s="18"/>
      <c r="AQD60" s="18"/>
      <c r="AQE60" s="18"/>
      <c r="AQF60" s="18"/>
      <c r="AQG60" s="18"/>
      <c r="AQH60" s="18"/>
      <c r="AQI60" s="18"/>
      <c r="AQJ60" s="18"/>
      <c r="AQK60" s="18"/>
      <c r="AQL60" s="18"/>
      <c r="AQM60" s="18"/>
      <c r="AQN60" s="18"/>
      <c r="AQO60" s="18"/>
      <c r="AQP60" s="18"/>
      <c r="AQQ60" s="18"/>
      <c r="AQR60" s="18"/>
      <c r="AQS60" s="18"/>
      <c r="AQT60" s="18"/>
      <c r="AQU60" s="18"/>
      <c r="AQV60" s="18"/>
      <c r="AQW60" s="18"/>
      <c r="AQX60" s="18"/>
      <c r="AQY60" s="18"/>
      <c r="AQZ60" s="18"/>
      <c r="ARA60" s="18"/>
      <c r="ARB60" s="18"/>
      <c r="ARC60" s="18"/>
      <c r="ARD60" s="18"/>
      <c r="ARE60" s="18"/>
      <c r="ARF60" s="18"/>
      <c r="ARG60" s="18"/>
      <c r="ARH60" s="18"/>
      <c r="ARI60" s="18"/>
      <c r="ARJ60" s="18"/>
      <c r="ARK60" s="18"/>
      <c r="ARL60" s="18"/>
      <c r="ARM60" s="18"/>
      <c r="ARN60" s="18"/>
      <c r="ARO60" s="18"/>
      <c r="ARP60" s="18"/>
      <c r="ARQ60" s="18"/>
      <c r="ARR60" s="18"/>
      <c r="ARS60" s="18"/>
      <c r="ART60" s="18"/>
      <c r="ARU60" s="18"/>
      <c r="ARV60" s="18"/>
      <c r="ARW60" s="18"/>
      <c r="ARX60" s="18"/>
      <c r="ARY60" s="18"/>
      <c r="ARZ60" s="18"/>
      <c r="ASA60" s="18"/>
      <c r="ASB60" s="18"/>
      <c r="ASC60" s="18"/>
      <c r="ASD60" s="18"/>
      <c r="ASE60" s="18"/>
      <c r="ASF60" s="18"/>
      <c r="ASG60" s="18"/>
      <c r="ASH60" s="18"/>
      <c r="ASI60" s="18"/>
      <c r="ASJ60" s="18"/>
      <c r="ASK60" s="18"/>
      <c r="ASL60" s="18"/>
      <c r="ASM60" s="18"/>
      <c r="ASN60" s="18"/>
      <c r="ASO60" s="18"/>
      <c r="ASP60" s="18"/>
      <c r="ASQ60" s="18"/>
      <c r="ASR60" s="18"/>
      <c r="ASS60" s="18"/>
      <c r="AST60" s="18"/>
      <c r="ASU60" s="18"/>
      <c r="ASV60" s="18"/>
      <c r="ASW60" s="18"/>
      <c r="ASX60" s="18"/>
      <c r="ASY60" s="18"/>
      <c r="ASZ60" s="18"/>
      <c r="ATA60" s="18"/>
      <c r="ATB60" s="18"/>
      <c r="ATC60" s="18"/>
      <c r="ATD60" s="18"/>
      <c r="ATE60" s="18"/>
      <c r="ATF60" s="18"/>
      <c r="ATG60" s="18"/>
      <c r="ATH60" s="18"/>
      <c r="ATI60" s="18"/>
      <c r="ATJ60" s="18"/>
      <c r="ATK60" s="18"/>
      <c r="ATL60" s="18"/>
      <c r="ATM60" s="18"/>
      <c r="ATN60" s="18"/>
      <c r="ATO60" s="18"/>
      <c r="ATP60" s="18"/>
      <c r="ATQ60" s="18"/>
      <c r="ATR60" s="18"/>
      <c r="ATS60" s="18"/>
      <c r="ATT60" s="18"/>
      <c r="ATU60" s="18"/>
      <c r="ATV60" s="18"/>
      <c r="ATW60" s="18"/>
      <c r="ATX60" s="18"/>
      <c r="ATY60" s="18"/>
      <c r="ATZ60" s="18"/>
      <c r="AUA60" s="18"/>
      <c r="AUB60" s="18"/>
      <c r="AUC60" s="18"/>
      <c r="AUD60" s="18"/>
      <c r="AUE60" s="18"/>
      <c r="AUF60" s="18"/>
      <c r="AUG60" s="18"/>
      <c r="AUH60" s="18"/>
      <c r="AUI60" s="18"/>
      <c r="AUJ60" s="18"/>
      <c r="AUK60" s="18"/>
      <c r="AUL60" s="18"/>
      <c r="AUM60" s="18"/>
      <c r="AUN60" s="18"/>
      <c r="AUO60" s="18"/>
      <c r="AUP60" s="18"/>
      <c r="AUQ60" s="18"/>
      <c r="AUR60" s="18"/>
      <c r="AUS60" s="18"/>
      <c r="AUT60" s="18"/>
      <c r="AUU60" s="18"/>
      <c r="AUV60" s="18"/>
      <c r="AUW60" s="18"/>
      <c r="AUX60" s="18"/>
      <c r="AUY60" s="18"/>
      <c r="AUZ60" s="18"/>
      <c r="AVA60" s="18"/>
      <c r="AVB60" s="18"/>
      <c r="AVC60" s="18"/>
      <c r="AVD60" s="18"/>
      <c r="AVE60" s="18"/>
      <c r="AVF60" s="18"/>
      <c r="AVG60" s="18"/>
      <c r="AVH60" s="18"/>
      <c r="AVI60" s="18"/>
      <c r="AVJ60" s="18"/>
      <c r="AVK60" s="18"/>
      <c r="AVL60" s="18"/>
      <c r="AVM60" s="18"/>
      <c r="AVN60" s="18"/>
      <c r="AVO60" s="18"/>
      <c r="AVP60" s="18"/>
      <c r="AVQ60" s="18"/>
      <c r="AVR60" s="18"/>
      <c r="AVS60" s="18"/>
      <c r="AVT60" s="18"/>
      <c r="AVU60" s="18"/>
      <c r="AVV60" s="18"/>
      <c r="AVW60" s="18"/>
      <c r="AVX60" s="18"/>
      <c r="AVY60" s="18"/>
      <c r="AVZ60" s="18"/>
      <c r="AWA60" s="18"/>
      <c r="AWB60" s="18"/>
      <c r="AWC60" s="18"/>
      <c r="AWD60" s="18"/>
      <c r="AWE60" s="18"/>
      <c r="AWF60" s="18"/>
      <c r="AWG60" s="18"/>
      <c r="AWH60" s="18"/>
      <c r="AWI60" s="18"/>
      <c r="AWJ60" s="18"/>
      <c r="AWK60" s="18"/>
      <c r="AWL60" s="18"/>
      <c r="AWM60" s="18"/>
      <c r="AWN60" s="18"/>
      <c r="AWO60" s="18"/>
      <c r="AWP60" s="18"/>
      <c r="AWQ60" s="18"/>
      <c r="AWR60" s="18"/>
      <c r="AWS60" s="18"/>
      <c r="AWT60" s="18"/>
      <c r="AWU60" s="18"/>
      <c r="AWV60" s="18"/>
      <c r="AWW60" s="18"/>
      <c r="AWX60" s="18"/>
      <c r="AWY60" s="18"/>
      <c r="AWZ60" s="18"/>
      <c r="AXA60" s="18"/>
      <c r="AXB60" s="18"/>
      <c r="AXC60" s="18"/>
      <c r="AXD60" s="18"/>
      <c r="AXE60" s="18"/>
      <c r="AXF60" s="18"/>
      <c r="AXG60" s="18"/>
      <c r="AXH60" s="18"/>
      <c r="AXI60" s="18"/>
      <c r="AXJ60" s="18"/>
      <c r="AXK60" s="18"/>
      <c r="AXL60" s="18"/>
      <c r="AXM60" s="18"/>
      <c r="AXN60" s="18"/>
      <c r="AXO60" s="18"/>
      <c r="AXP60" s="18"/>
      <c r="AXQ60" s="18"/>
      <c r="AXR60" s="18"/>
      <c r="AXS60" s="18"/>
      <c r="AXT60" s="18"/>
      <c r="AXU60" s="18"/>
      <c r="AXV60" s="18"/>
      <c r="AXW60" s="18"/>
      <c r="AXX60" s="18"/>
      <c r="AXY60" s="18"/>
      <c r="AXZ60" s="18"/>
      <c r="AYA60" s="18"/>
      <c r="AYB60" s="18"/>
      <c r="AYC60" s="18"/>
      <c r="AYD60" s="18"/>
      <c r="AYE60" s="18"/>
      <c r="AYF60" s="18"/>
      <c r="AYG60" s="18"/>
      <c r="AYH60" s="18"/>
      <c r="AYI60" s="18"/>
      <c r="AYJ60" s="18"/>
      <c r="AYK60" s="18"/>
      <c r="AYL60" s="18"/>
      <c r="AYM60" s="18"/>
      <c r="AYN60" s="18"/>
      <c r="AYO60" s="18"/>
      <c r="AYP60" s="18"/>
      <c r="AYQ60" s="18"/>
      <c r="AYR60" s="18"/>
      <c r="AYS60" s="18"/>
      <c r="AYT60" s="18"/>
      <c r="AYU60" s="18"/>
      <c r="AYV60" s="18"/>
      <c r="AYW60" s="18"/>
      <c r="AYX60" s="18"/>
      <c r="AYY60" s="18"/>
      <c r="AYZ60" s="18"/>
      <c r="AZA60" s="18"/>
      <c r="AZB60" s="18"/>
      <c r="AZC60" s="18"/>
      <c r="AZD60" s="18"/>
      <c r="AZE60" s="18"/>
      <c r="AZF60" s="18"/>
      <c r="AZG60" s="18"/>
      <c r="AZH60" s="18"/>
      <c r="AZI60" s="18"/>
      <c r="AZJ60" s="18"/>
      <c r="AZK60" s="18"/>
      <c r="AZL60" s="18"/>
      <c r="AZM60" s="18"/>
      <c r="AZN60" s="18"/>
      <c r="AZO60" s="18"/>
      <c r="AZP60" s="18"/>
      <c r="AZQ60" s="18"/>
      <c r="AZR60" s="18"/>
      <c r="AZS60" s="18"/>
      <c r="AZT60" s="18"/>
      <c r="AZU60" s="18"/>
      <c r="AZV60" s="18"/>
      <c r="AZW60" s="18"/>
      <c r="AZX60" s="18"/>
      <c r="AZY60" s="18"/>
      <c r="AZZ60" s="18"/>
      <c r="BAA60" s="18"/>
      <c r="BAB60" s="18"/>
      <c r="BAC60" s="18"/>
      <c r="BAD60" s="18"/>
      <c r="BAE60" s="18"/>
      <c r="BAF60" s="18"/>
      <c r="BAG60" s="18"/>
      <c r="BAH60" s="18"/>
      <c r="BAI60" s="18"/>
      <c r="BAJ60" s="18"/>
      <c r="BAK60" s="18"/>
      <c r="BAL60" s="18"/>
      <c r="BAM60" s="18"/>
      <c r="BAN60" s="18"/>
      <c r="BAO60" s="18"/>
      <c r="BAP60" s="18"/>
      <c r="BAQ60" s="18"/>
      <c r="BAR60" s="18"/>
      <c r="BAS60" s="18"/>
      <c r="BAT60" s="18"/>
      <c r="BAU60" s="18"/>
      <c r="BAV60" s="18"/>
      <c r="BAW60" s="18"/>
      <c r="BAX60" s="18"/>
      <c r="BAY60" s="18"/>
      <c r="BAZ60" s="18"/>
      <c r="BBA60" s="18"/>
      <c r="BBB60" s="18"/>
      <c r="BBC60" s="18"/>
      <c r="BBD60" s="18"/>
      <c r="BBE60" s="18"/>
      <c r="BBF60" s="18"/>
      <c r="BBG60" s="18"/>
      <c r="BBH60" s="18"/>
      <c r="BBI60" s="18"/>
      <c r="BBJ60" s="18"/>
      <c r="BBK60" s="18"/>
      <c r="BBL60" s="18"/>
      <c r="BBM60" s="18"/>
      <c r="BBN60" s="18"/>
      <c r="BBO60" s="18"/>
      <c r="BBP60" s="18"/>
      <c r="BBQ60" s="18"/>
      <c r="BBR60" s="18"/>
      <c r="BBS60" s="18"/>
      <c r="BBT60" s="18"/>
      <c r="BBU60" s="18"/>
      <c r="BBV60" s="18"/>
      <c r="BBW60" s="18"/>
      <c r="BBX60" s="18"/>
      <c r="BBY60" s="18"/>
      <c r="BBZ60" s="18"/>
      <c r="BCA60" s="18"/>
      <c r="BCB60" s="18"/>
      <c r="BCC60" s="18"/>
      <c r="BCD60" s="18"/>
      <c r="BCE60" s="18"/>
      <c r="BCF60" s="18"/>
      <c r="BCG60" s="18"/>
      <c r="BCH60" s="18"/>
      <c r="BCI60" s="18"/>
      <c r="BCJ60" s="18"/>
      <c r="BCK60" s="18"/>
      <c r="BCL60" s="18"/>
      <c r="BCM60" s="18"/>
      <c r="BCN60" s="18"/>
      <c r="BCO60" s="18"/>
      <c r="BCP60" s="18"/>
      <c r="BCQ60" s="18"/>
      <c r="BCR60" s="18"/>
      <c r="BCS60" s="18"/>
      <c r="BCT60" s="18"/>
      <c r="BCU60" s="18"/>
      <c r="BCV60" s="18"/>
      <c r="BCW60" s="18"/>
      <c r="BCX60" s="18"/>
      <c r="BCY60" s="18"/>
      <c r="BCZ60" s="18"/>
      <c r="BDA60" s="18"/>
      <c r="BDB60" s="18"/>
      <c r="BDC60" s="18"/>
      <c r="BDD60" s="18"/>
      <c r="BDE60" s="18"/>
      <c r="BDF60" s="18"/>
      <c r="BDG60" s="18"/>
      <c r="BDH60" s="18"/>
      <c r="BDI60" s="18"/>
      <c r="BDJ60" s="18"/>
      <c r="BDK60" s="18"/>
      <c r="BDL60" s="18"/>
      <c r="BDM60" s="18"/>
      <c r="BDN60" s="18"/>
      <c r="BDO60" s="18"/>
      <c r="BDP60" s="18"/>
      <c r="BDQ60" s="18"/>
      <c r="BDR60" s="18"/>
      <c r="BDS60" s="18"/>
      <c r="BDT60" s="18"/>
      <c r="BDU60" s="18"/>
      <c r="BDV60" s="18"/>
      <c r="BDW60" s="18"/>
      <c r="BDX60" s="18"/>
      <c r="BDY60" s="18"/>
      <c r="BDZ60" s="18"/>
      <c r="BEA60" s="18"/>
      <c r="BEB60" s="18"/>
      <c r="BEC60" s="18"/>
      <c r="BED60" s="18"/>
      <c r="BEE60" s="18"/>
      <c r="BEF60" s="18"/>
      <c r="BEG60" s="18"/>
      <c r="BEH60" s="18"/>
      <c r="BEI60" s="18"/>
      <c r="BEJ60" s="18"/>
      <c r="BEK60" s="18"/>
      <c r="BEL60" s="18"/>
      <c r="BEM60" s="18"/>
      <c r="BEN60" s="18"/>
      <c r="BEO60" s="18"/>
      <c r="BEP60" s="18"/>
      <c r="BEQ60" s="18"/>
      <c r="BER60" s="18"/>
      <c r="BES60" s="18"/>
      <c r="BET60" s="18"/>
      <c r="BEU60" s="18"/>
      <c r="BEV60" s="18"/>
      <c r="BEW60" s="18"/>
      <c r="BEX60" s="18"/>
      <c r="BEY60" s="18"/>
      <c r="BEZ60" s="18"/>
      <c r="BFA60" s="18"/>
      <c r="BFB60" s="18"/>
      <c r="BFC60" s="18"/>
      <c r="BFD60" s="18"/>
      <c r="BFE60" s="18"/>
      <c r="BFF60" s="18"/>
      <c r="BFG60" s="18"/>
      <c r="BFH60" s="18"/>
      <c r="BFI60" s="18"/>
      <c r="BFJ60" s="18"/>
      <c r="BFK60" s="18"/>
      <c r="BFL60" s="18"/>
      <c r="BFM60" s="18"/>
      <c r="BFN60" s="18"/>
      <c r="BFO60" s="18"/>
      <c r="BFP60" s="18"/>
      <c r="BFQ60" s="18"/>
      <c r="BFR60" s="18"/>
      <c r="BFS60" s="18"/>
      <c r="BFT60" s="18"/>
      <c r="BFU60" s="18"/>
      <c r="BFV60" s="18"/>
      <c r="BFW60" s="18"/>
      <c r="BFX60" s="18"/>
      <c r="BFY60" s="18"/>
      <c r="BFZ60" s="18"/>
      <c r="BGA60" s="18"/>
      <c r="BGB60" s="18"/>
      <c r="BGC60" s="18"/>
      <c r="BGD60" s="18"/>
      <c r="BGE60" s="18"/>
      <c r="BGF60" s="18"/>
      <c r="BGG60" s="18"/>
      <c r="BGH60" s="18"/>
      <c r="BGI60" s="18"/>
      <c r="BGJ60" s="18"/>
      <c r="BGK60" s="18"/>
      <c r="BGL60" s="18"/>
      <c r="BGM60" s="18"/>
      <c r="BGN60" s="18"/>
      <c r="BGO60" s="18"/>
      <c r="BGP60" s="18"/>
      <c r="BGQ60" s="18"/>
      <c r="BGR60" s="18"/>
      <c r="BGS60" s="18"/>
      <c r="BGT60" s="18"/>
      <c r="BGU60" s="18"/>
      <c r="BGV60" s="18"/>
      <c r="BGW60" s="18"/>
      <c r="BGX60" s="18"/>
      <c r="BGY60" s="18"/>
      <c r="BGZ60" s="18"/>
      <c r="BHA60" s="18"/>
      <c r="BHB60" s="18"/>
      <c r="BHC60" s="18"/>
      <c r="BHD60" s="18"/>
      <c r="BHE60" s="18"/>
      <c r="BHF60" s="18"/>
      <c r="BHG60" s="18"/>
      <c r="BHH60" s="18"/>
      <c r="BHI60" s="18"/>
      <c r="BHJ60" s="18"/>
      <c r="BHK60" s="18"/>
      <c r="BHL60" s="18"/>
      <c r="BHM60" s="18"/>
      <c r="BHN60" s="18"/>
      <c r="BHO60" s="18"/>
      <c r="BHP60" s="18"/>
      <c r="BHQ60" s="18"/>
      <c r="BHR60" s="18"/>
      <c r="BHS60" s="18"/>
      <c r="BHT60" s="18"/>
      <c r="BHU60" s="18"/>
      <c r="BHV60" s="18"/>
      <c r="BHW60" s="18"/>
      <c r="BHX60" s="18"/>
      <c r="BHY60" s="18"/>
      <c r="BHZ60" s="18"/>
      <c r="BIA60" s="18"/>
      <c r="BIB60" s="18"/>
      <c r="BIC60" s="18"/>
      <c r="BID60" s="18"/>
      <c r="BIE60" s="18"/>
      <c r="BIF60" s="18"/>
      <c r="BIG60" s="18"/>
      <c r="BIH60" s="18"/>
      <c r="BII60" s="18"/>
      <c r="BIJ60" s="18"/>
      <c r="BIK60" s="18"/>
      <c r="BIL60" s="18"/>
      <c r="BIM60" s="18"/>
      <c r="BIN60" s="18"/>
      <c r="BIO60" s="18"/>
      <c r="BIP60" s="18"/>
      <c r="BIQ60" s="18"/>
      <c r="BIR60" s="18"/>
      <c r="BIS60" s="18"/>
      <c r="BIT60" s="18"/>
      <c r="BIU60" s="18"/>
      <c r="BIV60" s="18"/>
      <c r="BIW60" s="18"/>
      <c r="BIX60" s="18"/>
      <c r="BIY60" s="18"/>
      <c r="BIZ60" s="18"/>
      <c r="BJA60" s="18"/>
      <c r="BJB60" s="18"/>
      <c r="BJC60" s="18"/>
      <c r="BJD60" s="18"/>
      <c r="BJE60" s="18"/>
      <c r="BJF60" s="18"/>
      <c r="BJG60" s="18"/>
      <c r="BJH60" s="18"/>
      <c r="BJI60" s="18"/>
      <c r="BJJ60" s="18"/>
      <c r="BJK60" s="18"/>
      <c r="BJL60" s="18"/>
      <c r="BJM60" s="18"/>
      <c r="BJN60" s="18"/>
      <c r="BJO60" s="18"/>
      <c r="BJP60" s="18"/>
      <c r="BJQ60" s="18"/>
      <c r="BJR60" s="18"/>
      <c r="BJS60" s="18"/>
      <c r="BJT60" s="18"/>
      <c r="BJU60" s="18"/>
      <c r="BJV60" s="18"/>
      <c r="BJW60" s="18"/>
      <c r="BJX60" s="18"/>
      <c r="BJY60" s="18"/>
      <c r="BJZ60" s="18"/>
      <c r="BKA60" s="18"/>
      <c r="BKB60" s="18"/>
      <c r="BKC60" s="18"/>
      <c r="BKD60" s="18"/>
      <c r="BKE60" s="18"/>
      <c r="BKF60" s="18"/>
      <c r="BKG60" s="18"/>
      <c r="BKH60" s="18"/>
      <c r="BKI60" s="18"/>
      <c r="BKJ60" s="18"/>
      <c r="BKK60" s="18"/>
      <c r="BKL60" s="18"/>
      <c r="BKM60" s="18"/>
      <c r="BKN60" s="18"/>
      <c r="BKO60" s="18"/>
      <c r="BKP60" s="18"/>
      <c r="BKQ60" s="18"/>
      <c r="BKR60" s="18"/>
      <c r="BKS60" s="18"/>
      <c r="BKT60" s="18"/>
      <c r="BKU60" s="18"/>
      <c r="BKV60" s="18"/>
      <c r="BKW60" s="18"/>
      <c r="BKX60" s="18"/>
      <c r="BKY60" s="18"/>
      <c r="BKZ60" s="18"/>
      <c r="BLA60" s="18"/>
      <c r="BLB60" s="18"/>
      <c r="BLC60" s="18"/>
      <c r="BLD60" s="18"/>
      <c r="BLE60" s="18"/>
      <c r="BLF60" s="18"/>
      <c r="BLG60" s="18"/>
      <c r="BLH60" s="18"/>
      <c r="BLI60" s="18"/>
      <c r="BLJ60" s="18"/>
      <c r="BLK60" s="18"/>
      <c r="BLL60" s="18"/>
      <c r="BLM60" s="18"/>
      <c r="BLN60" s="18"/>
      <c r="BLO60" s="18"/>
      <c r="BLP60" s="18"/>
      <c r="BLQ60" s="18"/>
      <c r="BLR60" s="18"/>
      <c r="BLS60" s="18"/>
      <c r="BLT60" s="18"/>
      <c r="BLU60" s="18"/>
      <c r="BLV60" s="18"/>
      <c r="BLW60" s="18"/>
      <c r="BLX60" s="18"/>
      <c r="BLY60" s="18"/>
      <c r="BLZ60" s="18"/>
      <c r="BMA60" s="18"/>
      <c r="BMB60" s="18"/>
      <c r="BMC60" s="18"/>
      <c r="BMD60" s="18"/>
      <c r="BME60" s="18"/>
      <c r="BMF60" s="18"/>
      <c r="BMG60" s="18"/>
      <c r="BMH60" s="18"/>
      <c r="BMI60" s="18"/>
      <c r="BMJ60" s="18"/>
      <c r="BMK60" s="18"/>
      <c r="BML60" s="18"/>
      <c r="BMM60" s="18"/>
      <c r="BMN60" s="18"/>
      <c r="BMO60" s="18"/>
      <c r="BMP60" s="18"/>
      <c r="BMQ60" s="18"/>
      <c r="BMR60" s="18"/>
      <c r="BMS60" s="18"/>
      <c r="BMT60" s="18"/>
      <c r="BMU60" s="18"/>
      <c r="BMV60" s="18"/>
      <c r="BMW60" s="18"/>
      <c r="BMX60" s="18"/>
      <c r="BMY60" s="18"/>
      <c r="BMZ60" s="18"/>
      <c r="BNA60" s="18"/>
      <c r="BNB60" s="18"/>
      <c r="BNC60" s="18"/>
      <c r="BND60" s="18"/>
      <c r="BNE60" s="18"/>
      <c r="BNF60" s="18"/>
      <c r="BNG60" s="18"/>
      <c r="BNH60" s="18"/>
      <c r="BNI60" s="18"/>
      <c r="BNJ60" s="18"/>
      <c r="BNK60" s="18"/>
      <c r="BNL60" s="18"/>
      <c r="BNM60" s="18"/>
      <c r="BNN60" s="18"/>
      <c r="BNO60" s="18"/>
      <c r="BNP60" s="18"/>
      <c r="BNQ60" s="18"/>
      <c r="BNR60" s="18"/>
      <c r="BNS60" s="18"/>
      <c r="BNT60" s="18"/>
      <c r="BNU60" s="18"/>
      <c r="BNV60" s="18"/>
      <c r="BNW60" s="18"/>
      <c r="BNX60" s="18"/>
      <c r="BNY60" s="18"/>
      <c r="BNZ60" s="18"/>
      <c r="BOA60" s="18"/>
      <c r="BOB60" s="18"/>
      <c r="BOC60" s="18"/>
      <c r="BOD60" s="18"/>
      <c r="BOE60" s="18"/>
      <c r="BOF60" s="18"/>
      <c r="BOG60" s="18"/>
      <c r="BOH60" s="18"/>
      <c r="BOI60" s="18"/>
      <c r="BOJ60" s="18"/>
      <c r="BOK60" s="18"/>
      <c r="BOL60" s="18"/>
      <c r="BOM60" s="18"/>
      <c r="BON60" s="18"/>
      <c r="BOO60" s="18"/>
      <c r="BOP60" s="18"/>
      <c r="BOQ60" s="18"/>
      <c r="BOR60" s="18"/>
      <c r="BOS60" s="18"/>
      <c r="BOT60" s="18"/>
      <c r="BOU60" s="18"/>
      <c r="BOV60" s="18"/>
      <c r="BOW60" s="18"/>
      <c r="BOX60" s="18"/>
      <c r="BOY60" s="18"/>
      <c r="BOZ60" s="18"/>
      <c r="BPA60" s="18"/>
      <c r="BPB60" s="18"/>
      <c r="BPC60" s="18"/>
      <c r="BPD60" s="18"/>
      <c r="BPE60" s="18"/>
      <c r="BPF60" s="18"/>
      <c r="BPG60" s="18"/>
      <c r="BPH60" s="18"/>
      <c r="BPI60" s="18"/>
      <c r="BPJ60" s="18"/>
      <c r="BPK60" s="18"/>
      <c r="BPL60" s="18"/>
      <c r="BPM60" s="18"/>
      <c r="BPN60" s="18"/>
      <c r="BPO60" s="18"/>
      <c r="BPP60" s="18"/>
      <c r="BPQ60" s="18"/>
      <c r="BPR60" s="18"/>
      <c r="BPS60" s="18"/>
      <c r="BPT60" s="18"/>
      <c r="BPU60" s="18"/>
      <c r="BPV60" s="18"/>
      <c r="BPW60" s="18"/>
      <c r="BPX60" s="18"/>
      <c r="BPY60" s="18"/>
      <c r="BPZ60" s="18"/>
      <c r="BQA60" s="18"/>
      <c r="BQB60" s="18"/>
      <c r="BQC60" s="18"/>
      <c r="BQD60" s="18"/>
      <c r="BQE60" s="18"/>
      <c r="BQF60" s="18"/>
      <c r="BQG60" s="18"/>
      <c r="BQH60" s="18"/>
      <c r="BQI60" s="18"/>
      <c r="BQJ60" s="18"/>
      <c r="BQK60" s="18"/>
      <c r="BQL60" s="18"/>
      <c r="BQM60" s="18"/>
      <c r="BQN60" s="18"/>
      <c r="BQO60" s="18"/>
      <c r="BQP60" s="18"/>
      <c r="BQQ60" s="18"/>
      <c r="BQR60" s="18"/>
      <c r="BQS60" s="18"/>
      <c r="BQT60" s="18"/>
      <c r="BQU60" s="18"/>
      <c r="BQV60" s="18"/>
      <c r="BQW60" s="18"/>
      <c r="BQX60" s="18"/>
      <c r="BQY60" s="18"/>
      <c r="BQZ60" s="18"/>
      <c r="BRA60" s="18"/>
      <c r="BRB60" s="18"/>
      <c r="BRC60" s="18"/>
      <c r="BRD60" s="18"/>
      <c r="BRE60" s="18"/>
      <c r="BRF60" s="18"/>
      <c r="BRG60" s="18"/>
      <c r="BRH60" s="18"/>
      <c r="BRI60" s="18"/>
      <c r="BRJ60" s="18"/>
      <c r="BRK60" s="18"/>
      <c r="BRL60" s="18"/>
      <c r="BRM60" s="18"/>
      <c r="BRN60" s="18"/>
      <c r="BRO60" s="18"/>
      <c r="BRP60" s="18"/>
      <c r="BRQ60" s="18"/>
      <c r="BRR60" s="18"/>
      <c r="BRS60" s="18"/>
      <c r="BRT60" s="18"/>
      <c r="BRU60" s="18"/>
      <c r="BRV60" s="18"/>
      <c r="BRW60" s="18"/>
      <c r="BRX60" s="18"/>
      <c r="BRY60" s="18"/>
      <c r="BRZ60" s="18"/>
      <c r="BSA60" s="18"/>
      <c r="BSB60" s="18"/>
      <c r="BSC60" s="18"/>
      <c r="BSD60" s="18"/>
      <c r="BSE60" s="18"/>
      <c r="BSF60" s="18"/>
      <c r="BSG60" s="18"/>
      <c r="BSH60" s="18"/>
      <c r="BSI60" s="18"/>
      <c r="BSJ60" s="18"/>
      <c r="BSK60" s="18"/>
      <c r="BSL60" s="18"/>
      <c r="BSM60" s="18"/>
      <c r="BSN60" s="18"/>
      <c r="BSO60" s="18"/>
      <c r="BSP60" s="18"/>
      <c r="BSQ60" s="18"/>
      <c r="BSR60" s="18"/>
      <c r="BSS60" s="18"/>
      <c r="BST60" s="18"/>
      <c r="BSU60" s="18"/>
      <c r="BSV60" s="18"/>
      <c r="BSW60" s="18"/>
      <c r="BSX60" s="18"/>
      <c r="BSY60" s="18"/>
      <c r="BSZ60" s="18"/>
      <c r="BTA60" s="18"/>
      <c r="BTB60" s="18"/>
      <c r="BTC60" s="18"/>
      <c r="BTD60" s="18"/>
      <c r="BTE60" s="18"/>
      <c r="BTF60" s="18"/>
      <c r="BTG60" s="18"/>
      <c r="BTH60" s="18"/>
      <c r="BTI60" s="18"/>
      <c r="BTJ60" s="18"/>
      <c r="BTK60" s="18"/>
      <c r="BTL60" s="18"/>
      <c r="BTM60" s="18"/>
      <c r="BTN60" s="18"/>
      <c r="BTO60" s="18"/>
      <c r="BTP60" s="18"/>
      <c r="BTQ60" s="18"/>
      <c r="BTR60" s="18"/>
      <c r="BTS60" s="18"/>
      <c r="BTT60" s="18"/>
      <c r="BTU60" s="18"/>
      <c r="BTV60" s="18"/>
      <c r="BTW60" s="18"/>
      <c r="BTX60" s="18"/>
      <c r="BTY60" s="18"/>
      <c r="BTZ60" s="18"/>
      <c r="BUA60" s="18"/>
      <c r="BUB60" s="18"/>
      <c r="BUC60" s="18"/>
      <c r="BUD60" s="18"/>
      <c r="BUE60" s="18"/>
      <c r="BUF60" s="18"/>
      <c r="BUG60" s="18"/>
      <c r="BUH60" s="18"/>
      <c r="BUI60" s="18"/>
      <c r="BUJ60" s="18"/>
      <c r="BUK60" s="18"/>
      <c r="BUL60" s="18"/>
      <c r="BUM60" s="18"/>
      <c r="BUN60" s="18"/>
      <c r="BUO60" s="18"/>
      <c r="BUP60" s="18"/>
      <c r="BUQ60" s="18"/>
      <c r="BUR60" s="18"/>
      <c r="BUS60" s="18"/>
      <c r="BUT60" s="18"/>
      <c r="BUU60" s="18"/>
      <c r="BUV60" s="18"/>
      <c r="BUW60" s="18"/>
      <c r="BUX60" s="18"/>
      <c r="BUY60" s="18"/>
      <c r="BUZ60" s="18"/>
      <c r="BVA60" s="18"/>
      <c r="BVB60" s="18"/>
      <c r="BVC60" s="18"/>
      <c r="BVD60" s="18"/>
      <c r="BVE60" s="18"/>
      <c r="BVF60" s="18"/>
      <c r="BVG60" s="18"/>
      <c r="BVH60" s="18"/>
      <c r="BVI60" s="18"/>
      <c r="BVJ60" s="18"/>
      <c r="BVK60" s="18"/>
      <c r="BVL60" s="18"/>
      <c r="BVM60" s="18"/>
      <c r="BVN60" s="18"/>
      <c r="BVO60" s="18"/>
      <c r="BVP60" s="18"/>
      <c r="BVQ60" s="18"/>
      <c r="BVR60" s="18"/>
      <c r="BVS60" s="18"/>
      <c r="BVT60" s="18"/>
      <c r="BVU60" s="18"/>
      <c r="BVV60" s="18"/>
      <c r="BVW60" s="18"/>
      <c r="BVX60" s="18"/>
      <c r="BVY60" s="18"/>
      <c r="BVZ60" s="18"/>
      <c r="BWA60" s="18"/>
      <c r="BWB60" s="18"/>
      <c r="BWC60" s="18"/>
      <c r="BWD60" s="18"/>
      <c r="BWE60" s="18"/>
      <c r="BWF60" s="18"/>
      <c r="BWG60" s="18"/>
      <c r="BWH60" s="18"/>
      <c r="BWI60" s="18"/>
      <c r="BWJ60" s="18"/>
      <c r="BWK60" s="18"/>
      <c r="BWL60" s="18"/>
      <c r="BWM60" s="18"/>
      <c r="BWN60" s="18"/>
      <c r="BWO60" s="18"/>
      <c r="BWP60" s="18"/>
      <c r="BWQ60" s="18"/>
      <c r="BWR60" s="18"/>
      <c r="BWS60" s="18"/>
      <c r="BWT60" s="18"/>
      <c r="BWU60" s="18"/>
      <c r="BWV60" s="18"/>
      <c r="BWW60" s="18"/>
      <c r="BWX60" s="18"/>
      <c r="BWY60" s="18"/>
      <c r="BWZ60" s="18"/>
      <c r="BXA60" s="18"/>
      <c r="BXB60" s="18"/>
      <c r="BXC60" s="18"/>
      <c r="BXD60" s="18"/>
      <c r="BXE60" s="18"/>
      <c r="BXF60" s="18"/>
      <c r="BXG60" s="18"/>
      <c r="BXH60" s="18"/>
      <c r="BXI60" s="18"/>
      <c r="BXJ60" s="18"/>
      <c r="BXK60" s="18"/>
      <c r="BXL60" s="18"/>
      <c r="BXM60" s="18"/>
      <c r="BXN60" s="18"/>
      <c r="BXO60" s="18"/>
      <c r="BXP60" s="18"/>
      <c r="BXQ60" s="18"/>
      <c r="BXR60" s="18"/>
      <c r="BXS60" s="18"/>
      <c r="BXT60" s="18"/>
      <c r="BXU60" s="18"/>
      <c r="BXV60" s="18"/>
      <c r="BXW60" s="18"/>
      <c r="BXX60" s="18"/>
      <c r="BXY60" s="18"/>
      <c r="BXZ60" s="18"/>
      <c r="BYA60" s="18"/>
      <c r="BYB60" s="18"/>
      <c r="BYC60" s="18"/>
      <c r="BYD60" s="18"/>
      <c r="BYE60" s="18"/>
      <c r="BYF60" s="18"/>
      <c r="BYG60" s="18"/>
      <c r="BYH60" s="18"/>
      <c r="BYI60" s="18"/>
      <c r="BYJ60" s="18"/>
      <c r="BYK60" s="18"/>
      <c r="BYL60" s="18"/>
      <c r="BYM60" s="18"/>
      <c r="BYN60" s="18"/>
      <c r="BYO60" s="18"/>
      <c r="BYP60" s="18"/>
      <c r="BYQ60" s="18"/>
      <c r="BYR60" s="18"/>
      <c r="BYS60" s="18"/>
      <c r="BYT60" s="18"/>
      <c r="BYU60" s="18"/>
      <c r="BYV60" s="18"/>
      <c r="BYW60" s="18"/>
      <c r="BYX60" s="18"/>
      <c r="BYY60" s="18"/>
      <c r="BYZ60" s="18"/>
      <c r="BZA60" s="18"/>
      <c r="BZB60" s="18"/>
      <c r="BZC60" s="18"/>
      <c r="BZD60" s="18"/>
      <c r="BZE60" s="18"/>
      <c r="BZF60" s="18"/>
      <c r="BZG60" s="18"/>
      <c r="BZH60" s="18"/>
      <c r="BZI60" s="18"/>
      <c r="BZJ60" s="18"/>
      <c r="BZK60" s="18"/>
      <c r="BZL60" s="18"/>
      <c r="BZM60" s="18"/>
      <c r="BZN60" s="18"/>
      <c r="BZO60" s="18"/>
      <c r="BZP60" s="18"/>
      <c r="BZQ60" s="18"/>
      <c r="BZR60" s="18"/>
      <c r="BZS60" s="18"/>
      <c r="BZT60" s="18"/>
      <c r="BZU60" s="18"/>
      <c r="BZV60" s="18"/>
      <c r="BZW60" s="18"/>
      <c r="BZX60" s="18"/>
      <c r="BZY60" s="18"/>
      <c r="BZZ60" s="18"/>
      <c r="CAA60" s="18"/>
      <c r="CAB60" s="18"/>
      <c r="CAC60" s="18"/>
      <c r="CAD60" s="18"/>
      <c r="CAE60" s="18"/>
      <c r="CAF60" s="18"/>
      <c r="CAG60" s="18"/>
      <c r="CAH60" s="18"/>
      <c r="CAI60" s="18"/>
      <c r="CAJ60" s="18"/>
      <c r="CAK60" s="18"/>
      <c r="CAL60" s="18"/>
      <c r="CAM60" s="18"/>
      <c r="CAN60" s="18"/>
      <c r="CAO60" s="18"/>
      <c r="CAP60" s="18"/>
      <c r="CAQ60" s="18"/>
      <c r="CAR60" s="18"/>
      <c r="CAS60" s="18"/>
      <c r="CAT60" s="18"/>
      <c r="CAU60" s="18"/>
      <c r="CAV60" s="18"/>
      <c r="CAW60" s="18"/>
      <c r="CAX60" s="18"/>
      <c r="CAY60" s="18"/>
      <c r="CAZ60" s="18"/>
      <c r="CBA60" s="18"/>
      <c r="CBB60" s="18"/>
      <c r="CBC60" s="18"/>
      <c r="CBD60" s="18"/>
      <c r="CBE60" s="18"/>
      <c r="CBF60" s="18"/>
      <c r="CBG60" s="18"/>
      <c r="CBH60" s="18"/>
      <c r="CBI60" s="18"/>
      <c r="CBJ60" s="18"/>
      <c r="CBK60" s="18"/>
      <c r="CBL60" s="18"/>
      <c r="CBM60" s="18"/>
      <c r="CBN60" s="18"/>
      <c r="CBO60" s="18"/>
      <c r="CBP60" s="18"/>
      <c r="CBQ60" s="18"/>
      <c r="CBR60" s="18"/>
      <c r="CBS60" s="18"/>
      <c r="CBT60" s="18"/>
      <c r="CBU60" s="18"/>
      <c r="CBV60" s="18"/>
      <c r="CBW60" s="18"/>
      <c r="CBX60" s="18"/>
      <c r="CBY60" s="18"/>
      <c r="CBZ60" s="18"/>
      <c r="CCA60" s="18"/>
      <c r="CCB60" s="18"/>
      <c r="CCC60" s="18"/>
      <c r="CCD60" s="18"/>
      <c r="CCE60" s="18"/>
      <c r="CCF60" s="18"/>
      <c r="CCG60" s="18"/>
      <c r="CCH60" s="18"/>
      <c r="CCI60" s="18"/>
      <c r="CCJ60" s="18"/>
      <c r="CCK60" s="18"/>
      <c r="CCL60" s="18"/>
      <c r="CCM60" s="18"/>
      <c r="CCN60" s="18"/>
      <c r="CCO60" s="18"/>
      <c r="CCP60" s="18"/>
      <c r="CCQ60" s="18"/>
      <c r="CCR60" s="18"/>
      <c r="CCS60" s="18"/>
      <c r="CCT60" s="18"/>
      <c r="CCU60" s="18"/>
      <c r="CCV60" s="18"/>
      <c r="CCW60" s="18"/>
      <c r="CCX60" s="18"/>
      <c r="CCY60" s="18"/>
      <c r="CCZ60" s="18"/>
      <c r="CDA60" s="18"/>
      <c r="CDB60" s="18"/>
      <c r="CDC60" s="18"/>
      <c r="CDD60" s="18"/>
      <c r="CDE60" s="18"/>
      <c r="CDF60" s="18"/>
      <c r="CDG60" s="18"/>
      <c r="CDH60" s="18"/>
      <c r="CDI60" s="18"/>
      <c r="CDJ60" s="18"/>
      <c r="CDK60" s="18"/>
      <c r="CDL60" s="18"/>
      <c r="CDM60" s="18"/>
      <c r="CDN60" s="18"/>
      <c r="CDO60" s="18"/>
      <c r="CDP60" s="18"/>
      <c r="CDQ60" s="18"/>
      <c r="CDR60" s="18"/>
      <c r="CDS60" s="18"/>
      <c r="CDT60" s="18"/>
      <c r="CDU60" s="18"/>
      <c r="CDV60" s="18"/>
      <c r="CDW60" s="18"/>
      <c r="CDX60" s="18"/>
      <c r="CDY60" s="18"/>
      <c r="CDZ60" s="18"/>
      <c r="CEA60" s="18"/>
      <c r="CEB60" s="18"/>
      <c r="CEC60" s="18"/>
      <c r="CED60" s="18"/>
      <c r="CEE60" s="18"/>
      <c r="CEF60" s="18"/>
      <c r="CEG60" s="18"/>
      <c r="CEH60" s="18"/>
      <c r="CEI60" s="18"/>
      <c r="CEJ60" s="18"/>
      <c r="CEK60" s="18"/>
      <c r="CEL60" s="18"/>
      <c r="CEM60" s="18"/>
      <c r="CEN60" s="18"/>
      <c r="CEO60" s="18"/>
      <c r="CEP60" s="18"/>
      <c r="CEQ60" s="18"/>
      <c r="CER60" s="18"/>
      <c r="CES60" s="18"/>
      <c r="CET60" s="18"/>
      <c r="CEU60" s="18"/>
      <c r="CEV60" s="18"/>
      <c r="CEW60" s="18"/>
      <c r="CEX60" s="18"/>
      <c r="CEY60" s="18"/>
      <c r="CEZ60" s="18"/>
      <c r="CFA60" s="18"/>
      <c r="CFB60" s="18"/>
      <c r="CFC60" s="18"/>
      <c r="CFD60" s="18"/>
      <c r="CFE60" s="18"/>
      <c r="CFF60" s="18"/>
      <c r="CFG60" s="18"/>
      <c r="CFH60" s="18"/>
      <c r="CFI60" s="18"/>
      <c r="CFJ60" s="18"/>
      <c r="CFK60" s="18"/>
      <c r="CFL60" s="18"/>
      <c r="CFM60" s="18"/>
      <c r="CFN60" s="18"/>
      <c r="CFO60" s="18"/>
      <c r="CFP60" s="18"/>
      <c r="CFQ60" s="18"/>
      <c r="CFR60" s="18"/>
      <c r="CFS60" s="18"/>
      <c r="CFT60" s="18"/>
      <c r="CFU60" s="18"/>
      <c r="CFV60" s="18"/>
      <c r="CFW60" s="18"/>
      <c r="CFX60" s="18"/>
      <c r="CFY60" s="18"/>
      <c r="CFZ60" s="18"/>
      <c r="CGA60" s="18"/>
      <c r="CGB60" s="18"/>
      <c r="CGC60" s="18"/>
      <c r="CGD60" s="18"/>
      <c r="CGE60" s="18"/>
      <c r="CGF60" s="18"/>
      <c r="CGG60" s="18"/>
      <c r="CGH60" s="18"/>
      <c r="CGI60" s="18"/>
      <c r="CGJ60" s="18"/>
      <c r="CGK60" s="18"/>
      <c r="CGL60" s="18"/>
      <c r="CGM60" s="18"/>
      <c r="CGN60" s="18"/>
      <c r="CGO60" s="18"/>
      <c r="CGP60" s="18"/>
      <c r="CGQ60" s="18"/>
      <c r="CGR60" s="18"/>
      <c r="CGS60" s="18"/>
      <c r="CGT60" s="18"/>
      <c r="CGU60" s="18"/>
      <c r="CGV60" s="18"/>
      <c r="CGW60" s="18"/>
      <c r="CGX60" s="18"/>
      <c r="CGY60" s="18"/>
      <c r="CGZ60" s="18"/>
      <c r="CHA60" s="18"/>
      <c r="CHB60" s="18"/>
      <c r="CHC60" s="18"/>
      <c r="CHD60" s="18"/>
      <c r="CHE60" s="18"/>
      <c r="CHF60" s="18"/>
      <c r="CHG60" s="18"/>
      <c r="CHH60" s="18"/>
      <c r="CHI60" s="18"/>
      <c r="CHJ60" s="18"/>
      <c r="CHK60" s="18"/>
      <c r="CHL60" s="18"/>
      <c r="CHM60" s="18"/>
      <c r="CHN60" s="18"/>
      <c r="CHO60" s="18"/>
      <c r="CHP60" s="18"/>
      <c r="CHQ60" s="18"/>
      <c r="CHR60" s="18"/>
      <c r="CHS60" s="18"/>
      <c r="CHT60" s="18"/>
      <c r="CHU60" s="18"/>
      <c r="CHV60" s="18"/>
      <c r="CHW60" s="18"/>
      <c r="CHX60" s="18"/>
      <c r="CHY60" s="18"/>
      <c r="CHZ60" s="18"/>
      <c r="CIA60" s="18"/>
      <c r="CIB60" s="18"/>
      <c r="CIC60" s="18"/>
      <c r="CID60" s="18"/>
      <c r="CIE60" s="18"/>
      <c r="CIF60" s="18"/>
      <c r="CIG60" s="18"/>
      <c r="CIH60" s="18"/>
      <c r="CII60" s="18"/>
      <c r="CIJ60" s="18"/>
      <c r="CIK60" s="18"/>
      <c r="CIL60" s="18"/>
      <c r="CIM60" s="18"/>
      <c r="CIN60" s="18"/>
      <c r="CIO60" s="18"/>
      <c r="CIP60" s="18"/>
      <c r="CIQ60" s="18"/>
      <c r="CIR60" s="18"/>
      <c r="CIS60" s="18"/>
      <c r="CIT60" s="18"/>
      <c r="CIU60" s="18"/>
      <c r="CIV60" s="18"/>
      <c r="CIW60" s="18"/>
      <c r="CIX60" s="18"/>
      <c r="CIY60" s="18"/>
      <c r="CIZ60" s="18"/>
      <c r="CJA60" s="18"/>
      <c r="CJB60" s="18"/>
      <c r="CJC60" s="18"/>
      <c r="CJD60" s="18"/>
      <c r="CJE60" s="18"/>
      <c r="CJF60" s="18"/>
      <c r="CJG60" s="18"/>
      <c r="CJH60" s="18"/>
      <c r="CJI60" s="18"/>
      <c r="CJJ60" s="18"/>
      <c r="CJK60" s="18"/>
      <c r="CJL60" s="18"/>
      <c r="CJM60" s="18"/>
      <c r="CJN60" s="18"/>
      <c r="CJO60" s="18"/>
      <c r="CJP60" s="18"/>
      <c r="CJQ60" s="18"/>
      <c r="CJR60" s="18"/>
      <c r="CJS60" s="18"/>
      <c r="CJT60" s="18"/>
      <c r="CJU60" s="18"/>
      <c r="CJV60" s="18"/>
      <c r="CJW60" s="18"/>
      <c r="CJX60" s="18"/>
      <c r="CJY60" s="18"/>
      <c r="CJZ60" s="18"/>
      <c r="CKA60" s="18"/>
      <c r="CKB60" s="18"/>
      <c r="CKC60" s="18"/>
      <c r="CKD60" s="18"/>
      <c r="CKE60" s="18"/>
      <c r="CKF60" s="18"/>
      <c r="CKG60" s="18"/>
      <c r="CKH60" s="18"/>
      <c r="CKI60" s="18"/>
      <c r="CKJ60" s="18"/>
      <c r="CKK60" s="18"/>
      <c r="CKL60" s="18"/>
      <c r="CKM60" s="18"/>
      <c r="CKN60" s="18"/>
      <c r="CKO60" s="18"/>
      <c r="CKP60" s="18"/>
      <c r="CKQ60" s="18"/>
      <c r="CKR60" s="18"/>
      <c r="CKS60" s="18"/>
      <c r="CKT60" s="18"/>
      <c r="CKU60" s="18"/>
      <c r="CKV60" s="18"/>
      <c r="CKW60" s="18"/>
      <c r="CKX60" s="18"/>
      <c r="CKY60" s="18"/>
      <c r="CKZ60" s="18"/>
      <c r="CLA60" s="18"/>
      <c r="CLB60" s="18"/>
      <c r="CLC60" s="18"/>
      <c r="CLD60" s="18"/>
      <c r="CLE60" s="18"/>
      <c r="CLF60" s="18"/>
      <c r="CLG60" s="18"/>
      <c r="CLH60" s="18"/>
      <c r="CLI60" s="18"/>
      <c r="CLJ60" s="18"/>
      <c r="CLK60" s="18"/>
      <c r="CLL60" s="18"/>
      <c r="CLM60" s="18"/>
      <c r="CLN60" s="18"/>
      <c r="CLO60" s="18"/>
      <c r="CLP60" s="18"/>
      <c r="CLQ60" s="18"/>
      <c r="CLR60" s="18"/>
      <c r="CLS60" s="18"/>
      <c r="CLT60" s="18"/>
      <c r="CLU60" s="18"/>
      <c r="CLV60" s="18"/>
      <c r="CLW60" s="18"/>
      <c r="CLX60" s="18"/>
      <c r="CLY60" s="18"/>
      <c r="CLZ60" s="18"/>
      <c r="CMA60" s="18"/>
      <c r="CMB60" s="18"/>
      <c r="CMC60" s="18"/>
      <c r="CMD60" s="18"/>
      <c r="CME60" s="18"/>
      <c r="CMF60" s="18"/>
      <c r="CMG60" s="18"/>
      <c r="CMH60" s="18"/>
      <c r="CMI60" s="18"/>
      <c r="CMJ60" s="18"/>
      <c r="CMK60" s="18"/>
      <c r="CML60" s="18"/>
      <c r="CMM60" s="18"/>
      <c r="CMN60" s="18"/>
      <c r="CMO60" s="18"/>
      <c r="CMP60" s="18"/>
      <c r="CMQ60" s="18"/>
      <c r="CMR60" s="18"/>
      <c r="CMS60" s="18"/>
      <c r="CMT60" s="18"/>
      <c r="CMU60" s="18"/>
      <c r="CMV60" s="18"/>
      <c r="CMW60" s="18"/>
      <c r="CMX60" s="18"/>
      <c r="CMY60" s="18"/>
      <c r="CMZ60" s="18"/>
      <c r="CNA60" s="18"/>
      <c r="CNB60" s="18"/>
      <c r="CNC60" s="18"/>
      <c r="CND60" s="18"/>
      <c r="CNE60" s="18"/>
      <c r="CNF60" s="18"/>
      <c r="CNG60" s="18"/>
      <c r="CNH60" s="18"/>
      <c r="CNI60" s="18"/>
      <c r="CNJ60" s="18"/>
      <c r="CNK60" s="18"/>
      <c r="CNL60" s="18"/>
      <c r="CNM60" s="18"/>
      <c r="CNN60" s="18"/>
      <c r="CNO60" s="18"/>
      <c r="CNP60" s="18"/>
      <c r="CNQ60" s="18"/>
      <c r="CNR60" s="18"/>
      <c r="CNS60" s="18"/>
      <c r="CNT60" s="18"/>
      <c r="CNU60" s="18"/>
      <c r="CNV60" s="18"/>
      <c r="CNW60" s="18"/>
      <c r="CNX60" s="18"/>
      <c r="CNY60" s="18"/>
      <c r="CNZ60" s="18"/>
      <c r="COA60" s="18"/>
      <c r="COB60" s="18"/>
      <c r="COC60" s="18"/>
      <c r="COD60" s="18"/>
      <c r="COE60" s="18"/>
      <c r="COF60" s="18"/>
      <c r="COG60" s="18"/>
      <c r="COH60" s="18"/>
      <c r="COI60" s="18"/>
      <c r="COJ60" s="18"/>
      <c r="COK60" s="18"/>
      <c r="COL60" s="18"/>
      <c r="COM60" s="18"/>
      <c r="CON60" s="18"/>
      <c r="COO60" s="18"/>
      <c r="COP60" s="18"/>
      <c r="COQ60" s="18"/>
      <c r="COR60" s="18"/>
      <c r="COS60" s="18"/>
      <c r="COT60" s="18"/>
      <c r="COU60" s="18"/>
      <c r="COV60" s="18"/>
      <c r="COW60" s="18"/>
      <c r="COX60" s="18"/>
      <c r="COY60" s="18"/>
      <c r="COZ60" s="18"/>
      <c r="CPA60" s="18"/>
      <c r="CPB60" s="18"/>
      <c r="CPC60" s="18"/>
      <c r="CPD60" s="18"/>
      <c r="CPE60" s="18"/>
      <c r="CPF60" s="18"/>
      <c r="CPG60" s="18"/>
      <c r="CPH60" s="18"/>
      <c r="CPI60" s="18"/>
      <c r="CPJ60" s="18"/>
      <c r="CPK60" s="18"/>
      <c r="CPL60" s="18"/>
      <c r="CPM60" s="18"/>
      <c r="CPN60" s="18"/>
      <c r="CPO60" s="18"/>
      <c r="CPP60" s="18"/>
      <c r="CPQ60" s="18"/>
      <c r="CPR60" s="18"/>
      <c r="CPS60" s="18"/>
      <c r="CPT60" s="18"/>
      <c r="CPU60" s="18"/>
      <c r="CPV60" s="18"/>
      <c r="CPW60" s="18"/>
      <c r="CPX60" s="18"/>
      <c r="CPY60" s="18"/>
      <c r="CPZ60" s="18"/>
      <c r="CQA60" s="18"/>
      <c r="CQB60" s="18"/>
      <c r="CQC60" s="18"/>
      <c r="CQD60" s="18"/>
      <c r="CQE60" s="18"/>
      <c r="CQF60" s="18"/>
      <c r="CQG60" s="18"/>
      <c r="CQH60" s="18"/>
      <c r="CQI60" s="18"/>
      <c r="CQJ60" s="18"/>
      <c r="CQK60" s="18"/>
      <c r="CQL60" s="18"/>
      <c r="CQM60" s="18"/>
      <c r="CQN60" s="18"/>
      <c r="CQO60" s="18"/>
      <c r="CQP60" s="18"/>
      <c r="CQQ60" s="18"/>
      <c r="CQR60" s="18"/>
      <c r="CQS60" s="18"/>
      <c r="CQT60" s="18"/>
      <c r="CQU60" s="18"/>
      <c r="CQV60" s="18"/>
      <c r="CQW60" s="18"/>
      <c r="CQX60" s="18"/>
      <c r="CQY60" s="18"/>
      <c r="CQZ60" s="18"/>
      <c r="CRA60" s="18"/>
      <c r="CRB60" s="18"/>
      <c r="CRC60" s="18"/>
      <c r="CRD60" s="18"/>
      <c r="CRE60" s="18"/>
      <c r="CRF60" s="18"/>
      <c r="CRG60" s="18"/>
      <c r="CRH60" s="18"/>
      <c r="CRI60" s="18"/>
      <c r="CRJ60" s="18"/>
      <c r="CRK60" s="18"/>
      <c r="CRL60" s="18"/>
      <c r="CRM60" s="18"/>
      <c r="CRN60" s="18"/>
      <c r="CRO60" s="18"/>
      <c r="CRP60" s="18"/>
      <c r="CRQ60" s="18"/>
      <c r="CRR60" s="18"/>
      <c r="CRS60" s="18"/>
      <c r="CRT60" s="18"/>
      <c r="CRU60" s="18"/>
      <c r="CRV60" s="18"/>
      <c r="CRW60" s="18"/>
      <c r="CRX60" s="18"/>
      <c r="CRY60" s="18"/>
      <c r="CRZ60" s="18"/>
      <c r="CSA60" s="18"/>
      <c r="CSB60" s="18"/>
      <c r="CSC60" s="18"/>
      <c r="CSD60" s="18"/>
      <c r="CSE60" s="18"/>
      <c r="CSF60" s="18"/>
      <c r="CSG60" s="18"/>
      <c r="CSH60" s="18"/>
      <c r="CSI60" s="18"/>
      <c r="CSJ60" s="18"/>
      <c r="CSK60" s="18"/>
      <c r="CSL60" s="18"/>
      <c r="CSM60" s="18"/>
      <c r="CSN60" s="18"/>
      <c r="CSO60" s="18"/>
      <c r="CSP60" s="18"/>
      <c r="CSQ60" s="18"/>
      <c r="CSR60" s="18"/>
      <c r="CSS60" s="18"/>
      <c r="CST60" s="18"/>
      <c r="CSU60" s="18"/>
      <c r="CSV60" s="18"/>
      <c r="CSW60" s="18"/>
      <c r="CSX60" s="18"/>
      <c r="CSY60" s="18"/>
      <c r="CSZ60" s="18"/>
      <c r="CTA60" s="18"/>
      <c r="CTB60" s="18"/>
      <c r="CTC60" s="18"/>
      <c r="CTD60" s="18"/>
      <c r="CTE60" s="18"/>
      <c r="CTF60" s="18"/>
      <c r="CTG60" s="18"/>
      <c r="CTH60" s="18"/>
      <c r="CTI60" s="18"/>
      <c r="CTJ60" s="18"/>
      <c r="CTK60" s="18"/>
      <c r="CTL60" s="18"/>
      <c r="CTM60" s="18"/>
      <c r="CTN60" s="18"/>
      <c r="CTO60" s="18"/>
      <c r="CTP60" s="18"/>
      <c r="CTQ60" s="18"/>
      <c r="CTR60" s="18"/>
      <c r="CTS60" s="18"/>
      <c r="CTT60" s="18"/>
      <c r="CTU60" s="18"/>
      <c r="CTV60" s="18"/>
      <c r="CTW60" s="18"/>
      <c r="CTX60" s="18"/>
      <c r="CTY60" s="18"/>
      <c r="CTZ60" s="18"/>
      <c r="CUA60" s="18"/>
      <c r="CUB60" s="18"/>
      <c r="CUC60" s="18"/>
      <c r="CUD60" s="18"/>
      <c r="CUE60" s="18"/>
      <c r="CUF60" s="18"/>
      <c r="CUG60" s="18"/>
      <c r="CUH60" s="18"/>
      <c r="CUI60" s="18"/>
      <c r="CUJ60" s="18"/>
      <c r="CUK60" s="18"/>
      <c r="CUL60" s="18"/>
      <c r="CUM60" s="18"/>
      <c r="CUN60" s="18"/>
      <c r="CUO60" s="18"/>
      <c r="CUP60" s="18"/>
      <c r="CUQ60" s="18"/>
      <c r="CUR60" s="18"/>
      <c r="CUS60" s="18"/>
      <c r="CUT60" s="18"/>
      <c r="CUU60" s="18"/>
      <c r="CUV60" s="18"/>
      <c r="CUW60" s="18"/>
      <c r="CUX60" s="18"/>
      <c r="CUY60" s="18"/>
      <c r="CUZ60" s="18"/>
      <c r="CVA60" s="18"/>
      <c r="CVB60" s="18"/>
      <c r="CVC60" s="18"/>
      <c r="CVD60" s="18"/>
      <c r="CVE60" s="18"/>
      <c r="CVF60" s="18"/>
      <c r="CVG60" s="18"/>
      <c r="CVH60" s="18"/>
      <c r="CVI60" s="18"/>
      <c r="CVJ60" s="18"/>
      <c r="CVK60" s="18"/>
      <c r="CVL60" s="18"/>
      <c r="CVM60" s="18"/>
      <c r="CVN60" s="18"/>
      <c r="CVO60" s="18"/>
      <c r="CVP60" s="18"/>
      <c r="CVQ60" s="18"/>
      <c r="CVR60" s="18"/>
      <c r="CVS60" s="18"/>
      <c r="CVT60" s="18"/>
      <c r="CVU60" s="18"/>
      <c r="CVV60" s="18"/>
      <c r="CVW60" s="18"/>
      <c r="CVX60" s="18"/>
      <c r="CVY60" s="18"/>
      <c r="CVZ60" s="18"/>
      <c r="CWA60" s="18"/>
      <c r="CWB60" s="18"/>
      <c r="CWC60" s="18"/>
      <c r="CWD60" s="18"/>
      <c r="CWE60" s="18"/>
      <c r="CWF60" s="18"/>
      <c r="CWG60" s="18"/>
      <c r="CWH60" s="18"/>
      <c r="CWI60" s="18"/>
      <c r="CWJ60" s="18"/>
      <c r="CWK60" s="18"/>
      <c r="CWL60" s="18"/>
      <c r="CWM60" s="18"/>
      <c r="CWN60" s="18"/>
      <c r="CWO60" s="18"/>
      <c r="CWP60" s="18"/>
      <c r="CWQ60" s="18"/>
      <c r="CWR60" s="18"/>
      <c r="CWS60" s="18"/>
      <c r="CWT60" s="18"/>
      <c r="CWU60" s="18"/>
      <c r="CWV60" s="18"/>
      <c r="CWW60" s="18"/>
      <c r="CWX60" s="18"/>
      <c r="CWY60" s="18"/>
      <c r="CWZ60" s="18"/>
      <c r="CXA60" s="18"/>
      <c r="CXB60" s="18"/>
      <c r="CXC60" s="18"/>
      <c r="CXD60" s="18"/>
      <c r="CXE60" s="18"/>
      <c r="CXF60" s="18"/>
      <c r="CXG60" s="18"/>
      <c r="CXH60" s="18"/>
      <c r="CXI60" s="18"/>
      <c r="CXJ60" s="18"/>
      <c r="CXK60" s="18"/>
      <c r="CXL60" s="18"/>
      <c r="CXM60" s="18"/>
      <c r="CXN60" s="18"/>
      <c r="CXO60" s="18"/>
      <c r="CXP60" s="18"/>
      <c r="CXQ60" s="18"/>
      <c r="CXR60" s="18"/>
      <c r="CXS60" s="18"/>
      <c r="CXT60" s="18"/>
      <c r="CXU60" s="18"/>
      <c r="CXV60" s="18"/>
      <c r="CXW60" s="18"/>
      <c r="CXX60" s="18"/>
      <c r="CXY60" s="18"/>
      <c r="CXZ60" s="18"/>
      <c r="CYA60" s="18"/>
      <c r="CYB60" s="18"/>
      <c r="CYC60" s="18"/>
      <c r="CYD60" s="18"/>
      <c r="CYE60" s="18"/>
      <c r="CYF60" s="18"/>
      <c r="CYG60" s="18"/>
      <c r="CYH60" s="18"/>
      <c r="CYI60" s="18"/>
      <c r="CYJ60" s="18"/>
      <c r="CYK60" s="18"/>
      <c r="CYL60" s="18"/>
      <c r="CYM60" s="18"/>
      <c r="CYN60" s="18"/>
      <c r="CYO60" s="18"/>
      <c r="CYP60" s="18"/>
      <c r="CYQ60" s="18"/>
      <c r="CYR60" s="18"/>
      <c r="CYS60" s="18"/>
      <c r="CYT60" s="18"/>
      <c r="CYU60" s="18"/>
      <c r="CYV60" s="18"/>
      <c r="CYW60" s="18"/>
      <c r="CYX60" s="18"/>
      <c r="CYY60" s="18"/>
      <c r="CYZ60" s="18"/>
      <c r="CZA60" s="18"/>
      <c r="CZB60" s="18"/>
      <c r="CZC60" s="18"/>
      <c r="CZD60" s="18"/>
      <c r="CZE60" s="18"/>
      <c r="CZF60" s="18"/>
      <c r="CZG60" s="18"/>
      <c r="CZH60" s="18"/>
      <c r="CZI60" s="18"/>
      <c r="CZJ60" s="18"/>
      <c r="CZK60" s="18"/>
      <c r="CZL60" s="18"/>
      <c r="CZM60" s="18"/>
      <c r="CZN60" s="18"/>
      <c r="CZO60" s="18"/>
      <c r="CZP60" s="18"/>
      <c r="CZQ60" s="18"/>
      <c r="CZR60" s="18"/>
      <c r="CZS60" s="18"/>
      <c r="CZT60" s="18"/>
      <c r="CZU60" s="18"/>
      <c r="CZV60" s="18"/>
      <c r="CZW60" s="18"/>
      <c r="CZX60" s="18"/>
      <c r="CZY60" s="18"/>
      <c r="CZZ60" s="18"/>
      <c r="DAA60" s="18"/>
      <c r="DAB60" s="18"/>
      <c r="DAC60" s="18"/>
      <c r="DAD60" s="18"/>
      <c r="DAE60" s="18"/>
      <c r="DAF60" s="18"/>
      <c r="DAG60" s="18"/>
      <c r="DAH60" s="18"/>
      <c r="DAI60" s="18"/>
      <c r="DAJ60" s="18"/>
      <c r="DAK60" s="18"/>
      <c r="DAL60" s="18"/>
      <c r="DAM60" s="18"/>
      <c r="DAN60" s="18"/>
      <c r="DAO60" s="18"/>
      <c r="DAP60" s="18"/>
      <c r="DAQ60" s="18"/>
      <c r="DAR60" s="18"/>
      <c r="DAS60" s="18"/>
      <c r="DAT60" s="18"/>
      <c r="DAU60" s="18"/>
      <c r="DAV60" s="18"/>
      <c r="DAW60" s="18"/>
      <c r="DAX60" s="18"/>
      <c r="DAY60" s="18"/>
      <c r="DAZ60" s="18"/>
      <c r="DBA60" s="18"/>
      <c r="DBB60" s="18"/>
      <c r="DBC60" s="18"/>
      <c r="DBD60" s="18"/>
      <c r="DBE60" s="18"/>
      <c r="DBF60" s="18"/>
      <c r="DBG60" s="18"/>
      <c r="DBH60" s="18"/>
      <c r="DBI60" s="18"/>
      <c r="DBJ60" s="18"/>
      <c r="DBK60" s="18"/>
      <c r="DBL60" s="18"/>
      <c r="DBM60" s="18"/>
      <c r="DBN60" s="18"/>
      <c r="DBO60" s="18"/>
      <c r="DBP60" s="18"/>
      <c r="DBQ60" s="18"/>
      <c r="DBR60" s="18"/>
      <c r="DBS60" s="18"/>
      <c r="DBT60" s="18"/>
      <c r="DBU60" s="18"/>
      <c r="DBV60" s="18"/>
      <c r="DBW60" s="18"/>
      <c r="DBX60" s="18"/>
      <c r="DBY60" s="18"/>
      <c r="DBZ60" s="18"/>
      <c r="DCA60" s="18"/>
      <c r="DCB60" s="18"/>
      <c r="DCC60" s="18"/>
      <c r="DCD60" s="18"/>
      <c r="DCE60" s="18"/>
      <c r="DCF60" s="18"/>
      <c r="DCG60" s="18"/>
      <c r="DCH60" s="18"/>
      <c r="DCI60" s="18"/>
      <c r="DCJ60" s="18"/>
      <c r="DCK60" s="18"/>
      <c r="DCL60" s="18"/>
      <c r="DCM60" s="18"/>
      <c r="DCN60" s="18"/>
      <c r="DCO60" s="18"/>
      <c r="DCP60" s="18"/>
      <c r="DCQ60" s="18"/>
      <c r="DCR60" s="18"/>
      <c r="DCS60" s="18"/>
      <c r="DCT60" s="18"/>
      <c r="DCU60" s="18"/>
      <c r="DCV60" s="18"/>
      <c r="DCW60" s="18"/>
      <c r="DCX60" s="18"/>
      <c r="DCY60" s="18"/>
      <c r="DCZ60" s="18"/>
      <c r="DDA60" s="18"/>
      <c r="DDB60" s="18"/>
      <c r="DDC60" s="18"/>
      <c r="DDD60" s="18"/>
      <c r="DDE60" s="18"/>
      <c r="DDF60" s="18"/>
      <c r="DDG60" s="18"/>
      <c r="DDH60" s="18"/>
      <c r="DDI60" s="18"/>
      <c r="DDJ60" s="18"/>
      <c r="DDK60" s="18"/>
      <c r="DDL60" s="18"/>
      <c r="DDM60" s="18"/>
      <c r="DDN60" s="18"/>
      <c r="DDO60" s="18"/>
      <c r="DDP60" s="18"/>
      <c r="DDQ60" s="18"/>
      <c r="DDR60" s="18"/>
      <c r="DDS60" s="18"/>
      <c r="DDT60" s="18"/>
      <c r="DDU60" s="18"/>
      <c r="DDV60" s="18"/>
      <c r="DDW60" s="18"/>
      <c r="DDX60" s="18"/>
      <c r="DDY60" s="18"/>
      <c r="DDZ60" s="18"/>
      <c r="DEA60" s="18"/>
      <c r="DEB60" s="18"/>
      <c r="DEC60" s="18"/>
      <c r="DED60" s="18"/>
      <c r="DEE60" s="18"/>
      <c r="DEF60" s="18"/>
      <c r="DEG60" s="18"/>
      <c r="DEH60" s="18"/>
      <c r="DEI60" s="18"/>
      <c r="DEJ60" s="18"/>
      <c r="DEK60" s="18"/>
      <c r="DEL60" s="18"/>
      <c r="DEM60" s="18"/>
      <c r="DEN60" s="18"/>
      <c r="DEO60" s="18"/>
      <c r="DEP60" s="18"/>
      <c r="DEQ60" s="18"/>
      <c r="DER60" s="18"/>
      <c r="DES60" s="18"/>
      <c r="DET60" s="18"/>
      <c r="DEU60" s="18"/>
      <c r="DEV60" s="18"/>
      <c r="DEW60" s="18"/>
      <c r="DEX60" s="18"/>
      <c r="DEY60" s="18"/>
      <c r="DEZ60" s="18"/>
      <c r="DFA60" s="18"/>
      <c r="DFB60" s="18"/>
      <c r="DFC60" s="18"/>
      <c r="DFD60" s="18"/>
      <c r="DFE60" s="18"/>
      <c r="DFF60" s="18"/>
      <c r="DFG60" s="18"/>
      <c r="DFH60" s="18"/>
      <c r="DFI60" s="18"/>
      <c r="DFJ60" s="18"/>
      <c r="DFK60" s="18"/>
      <c r="DFL60" s="18"/>
      <c r="DFM60" s="18"/>
      <c r="DFN60" s="18"/>
      <c r="DFO60" s="18"/>
      <c r="DFP60" s="18"/>
      <c r="DFQ60" s="18"/>
      <c r="DFR60" s="18"/>
      <c r="DFS60" s="18"/>
      <c r="DFT60" s="18"/>
      <c r="DFU60" s="18"/>
      <c r="DFV60" s="18"/>
      <c r="DFW60" s="18"/>
      <c r="DFX60" s="18"/>
      <c r="DFY60" s="18"/>
      <c r="DFZ60" s="18"/>
      <c r="DGA60" s="18"/>
      <c r="DGB60" s="18"/>
      <c r="DGC60" s="18"/>
      <c r="DGD60" s="18"/>
      <c r="DGE60" s="18"/>
      <c r="DGF60" s="18"/>
      <c r="DGG60" s="18"/>
      <c r="DGH60" s="18"/>
      <c r="DGI60" s="18"/>
      <c r="DGJ60" s="18"/>
      <c r="DGK60" s="18"/>
      <c r="DGL60" s="18"/>
      <c r="DGM60" s="18"/>
      <c r="DGN60" s="18"/>
      <c r="DGO60" s="18"/>
      <c r="DGP60" s="18"/>
      <c r="DGQ60" s="18"/>
      <c r="DGR60" s="18"/>
      <c r="DGS60" s="18"/>
      <c r="DGT60" s="18"/>
      <c r="DGU60" s="18"/>
      <c r="DGV60" s="18"/>
      <c r="DGW60" s="18"/>
      <c r="DGX60" s="18"/>
      <c r="DGY60" s="18"/>
      <c r="DGZ60" s="18"/>
      <c r="DHA60" s="18"/>
      <c r="DHB60" s="18"/>
      <c r="DHC60" s="18"/>
      <c r="DHD60" s="18"/>
      <c r="DHE60" s="18"/>
      <c r="DHF60" s="18"/>
      <c r="DHG60" s="18"/>
      <c r="DHH60" s="18"/>
      <c r="DHI60" s="18"/>
      <c r="DHJ60" s="18"/>
      <c r="DHK60" s="18"/>
      <c r="DHL60" s="18"/>
      <c r="DHM60" s="18"/>
      <c r="DHN60" s="18"/>
      <c r="DHO60" s="18"/>
      <c r="DHP60" s="18"/>
      <c r="DHQ60" s="18"/>
      <c r="DHR60" s="18"/>
      <c r="DHS60" s="18"/>
      <c r="DHT60" s="18"/>
      <c r="DHU60" s="18"/>
      <c r="DHV60" s="18"/>
      <c r="DHW60" s="18"/>
      <c r="DHX60" s="18"/>
      <c r="DHY60" s="18"/>
      <c r="DHZ60" s="18"/>
      <c r="DIA60" s="18"/>
      <c r="DIB60" s="18"/>
      <c r="DIC60" s="18"/>
      <c r="DID60" s="18"/>
      <c r="DIE60" s="18"/>
      <c r="DIF60" s="18"/>
      <c r="DIG60" s="18"/>
      <c r="DIH60" s="18"/>
      <c r="DII60" s="18"/>
      <c r="DIJ60" s="18"/>
      <c r="DIK60" s="18"/>
      <c r="DIL60" s="18"/>
      <c r="DIM60" s="18"/>
      <c r="DIN60" s="18"/>
      <c r="DIO60" s="18"/>
      <c r="DIP60" s="18"/>
      <c r="DIQ60" s="18"/>
      <c r="DIR60" s="18"/>
      <c r="DIS60" s="18"/>
      <c r="DIT60" s="18"/>
      <c r="DIU60" s="18"/>
      <c r="DIV60" s="18"/>
      <c r="DIW60" s="18"/>
      <c r="DIX60" s="18"/>
      <c r="DIY60" s="18"/>
      <c r="DIZ60" s="18"/>
      <c r="DJA60" s="18"/>
      <c r="DJB60" s="18"/>
      <c r="DJC60" s="18"/>
      <c r="DJD60" s="18"/>
      <c r="DJE60" s="18"/>
      <c r="DJF60" s="18"/>
      <c r="DJG60" s="18"/>
      <c r="DJH60" s="18"/>
      <c r="DJI60" s="18"/>
      <c r="DJJ60" s="18"/>
      <c r="DJK60" s="18"/>
      <c r="DJL60" s="18"/>
      <c r="DJM60" s="18"/>
      <c r="DJN60" s="18"/>
      <c r="DJO60" s="18"/>
      <c r="DJP60" s="18"/>
      <c r="DJQ60" s="18"/>
      <c r="DJR60" s="18"/>
      <c r="DJS60" s="18"/>
      <c r="DJT60" s="18"/>
      <c r="DJU60" s="18"/>
      <c r="DJV60" s="18"/>
      <c r="DJW60" s="18"/>
      <c r="DJX60" s="18"/>
      <c r="DJY60" s="18"/>
      <c r="DJZ60" s="18"/>
      <c r="DKA60" s="18"/>
      <c r="DKB60" s="18"/>
      <c r="DKC60" s="18"/>
      <c r="DKD60" s="18"/>
      <c r="DKE60" s="18"/>
      <c r="DKF60" s="18"/>
      <c r="DKG60" s="18"/>
      <c r="DKH60" s="18"/>
      <c r="DKI60" s="18"/>
      <c r="DKJ60" s="18"/>
      <c r="DKK60" s="18"/>
      <c r="DKL60" s="18"/>
      <c r="DKM60" s="18"/>
      <c r="DKN60" s="18"/>
      <c r="DKO60" s="18"/>
      <c r="DKP60" s="18"/>
      <c r="DKQ60" s="18"/>
      <c r="DKR60" s="18"/>
      <c r="DKS60" s="18"/>
      <c r="DKT60" s="18"/>
      <c r="DKU60" s="18"/>
      <c r="DKV60" s="18"/>
      <c r="DKW60" s="18"/>
      <c r="DKX60" s="18"/>
      <c r="DKY60" s="18"/>
      <c r="DKZ60" s="18"/>
      <c r="DLA60" s="18"/>
      <c r="DLB60" s="18"/>
      <c r="DLC60" s="18"/>
      <c r="DLD60" s="18"/>
      <c r="DLE60" s="18"/>
      <c r="DLF60" s="18"/>
      <c r="DLG60" s="18"/>
      <c r="DLH60" s="18"/>
      <c r="DLI60" s="18"/>
      <c r="DLJ60" s="18"/>
      <c r="DLK60" s="18"/>
      <c r="DLL60" s="18"/>
      <c r="DLM60" s="18"/>
      <c r="DLN60" s="18"/>
      <c r="DLO60" s="18"/>
      <c r="DLP60" s="18"/>
      <c r="DLQ60" s="18"/>
      <c r="DLR60" s="18"/>
      <c r="DLS60" s="18"/>
      <c r="DLT60" s="18"/>
      <c r="DLU60" s="18"/>
      <c r="DLV60" s="18"/>
      <c r="DLW60" s="18"/>
      <c r="DLX60" s="18"/>
      <c r="DLY60" s="18"/>
      <c r="DLZ60" s="18"/>
      <c r="DMA60" s="18"/>
      <c r="DMB60" s="18"/>
      <c r="DMC60" s="18"/>
      <c r="DMD60" s="18"/>
      <c r="DME60" s="18"/>
      <c r="DMF60" s="18"/>
      <c r="DMG60" s="18"/>
      <c r="DMH60" s="18"/>
      <c r="DMI60" s="18"/>
      <c r="DMJ60" s="18"/>
      <c r="DMK60" s="18"/>
      <c r="DML60" s="18"/>
      <c r="DMM60" s="18"/>
      <c r="DMN60" s="18"/>
      <c r="DMO60" s="18"/>
      <c r="DMP60" s="18"/>
      <c r="DMQ60" s="18"/>
      <c r="DMR60" s="18"/>
      <c r="DMS60" s="18"/>
      <c r="DMT60" s="18"/>
      <c r="DMU60" s="18"/>
      <c r="DMV60" s="18"/>
      <c r="DMW60" s="18"/>
      <c r="DMX60" s="18"/>
      <c r="DMY60" s="18"/>
      <c r="DMZ60" s="18"/>
      <c r="DNA60" s="18"/>
      <c r="DNB60" s="18"/>
      <c r="DNC60" s="18"/>
      <c r="DND60" s="18"/>
      <c r="DNE60" s="18"/>
      <c r="DNF60" s="18"/>
      <c r="DNG60" s="18"/>
      <c r="DNH60" s="18"/>
      <c r="DNI60" s="18"/>
      <c r="DNJ60" s="18"/>
      <c r="DNK60" s="18"/>
      <c r="DNL60" s="18"/>
      <c r="DNM60" s="18"/>
      <c r="DNN60" s="18"/>
      <c r="DNO60" s="18"/>
      <c r="DNP60" s="18"/>
      <c r="DNQ60" s="18"/>
      <c r="DNR60" s="18"/>
      <c r="DNS60" s="18"/>
      <c r="DNT60" s="18"/>
      <c r="DNU60" s="18"/>
      <c r="DNV60" s="18"/>
      <c r="DNW60" s="18"/>
      <c r="DNX60" s="18"/>
      <c r="DNY60" s="18"/>
      <c r="DNZ60" s="18"/>
      <c r="DOA60" s="18"/>
      <c r="DOB60" s="18"/>
      <c r="DOC60" s="18"/>
      <c r="DOD60" s="18"/>
      <c r="DOE60" s="18"/>
      <c r="DOF60" s="18"/>
      <c r="DOG60" s="18"/>
      <c r="DOH60" s="18"/>
      <c r="DOI60" s="18"/>
      <c r="DOJ60" s="18"/>
      <c r="DOK60" s="18"/>
      <c r="DOL60" s="18"/>
      <c r="DOM60" s="18"/>
      <c r="DON60" s="18"/>
      <c r="DOO60" s="18"/>
      <c r="DOP60" s="18"/>
      <c r="DOQ60" s="18"/>
      <c r="DOR60" s="18"/>
      <c r="DOS60" s="18"/>
      <c r="DOT60" s="18"/>
      <c r="DOU60" s="18"/>
      <c r="DOV60" s="18"/>
      <c r="DOW60" s="18"/>
      <c r="DOX60" s="18"/>
      <c r="DOY60" s="18"/>
      <c r="DOZ60" s="18"/>
      <c r="DPA60" s="18"/>
      <c r="DPB60" s="18"/>
      <c r="DPC60" s="18"/>
      <c r="DPD60" s="18"/>
      <c r="DPE60" s="18"/>
      <c r="DPF60" s="18"/>
      <c r="DPG60" s="18"/>
      <c r="DPH60" s="18"/>
      <c r="DPI60" s="18"/>
      <c r="DPJ60" s="18"/>
      <c r="DPK60" s="18"/>
      <c r="DPL60" s="18"/>
      <c r="DPM60" s="18"/>
      <c r="DPN60" s="18"/>
      <c r="DPO60" s="18"/>
      <c r="DPP60" s="18"/>
      <c r="DPQ60" s="18"/>
      <c r="DPR60" s="18"/>
      <c r="DPS60" s="18"/>
      <c r="DPT60" s="18"/>
      <c r="DPU60" s="18"/>
      <c r="DPV60" s="18"/>
      <c r="DPW60" s="18"/>
      <c r="DPX60" s="18"/>
      <c r="DPY60" s="18"/>
      <c r="DPZ60" s="18"/>
      <c r="DQA60" s="18"/>
      <c r="DQB60" s="18"/>
      <c r="DQC60" s="18"/>
      <c r="DQD60" s="18"/>
      <c r="DQE60" s="18"/>
      <c r="DQF60" s="18"/>
      <c r="DQG60" s="18"/>
      <c r="DQH60" s="18"/>
      <c r="DQI60" s="18"/>
      <c r="DQJ60" s="18"/>
      <c r="DQK60" s="18"/>
      <c r="DQL60" s="18"/>
      <c r="DQM60" s="18"/>
      <c r="DQN60" s="18"/>
      <c r="DQO60" s="18"/>
      <c r="DQP60" s="18"/>
      <c r="DQQ60" s="18"/>
      <c r="DQR60" s="18"/>
      <c r="DQS60" s="18"/>
      <c r="DQT60" s="18"/>
      <c r="DQU60" s="18"/>
      <c r="DQV60" s="18"/>
      <c r="DQW60" s="18"/>
      <c r="DQX60" s="18"/>
      <c r="DQY60" s="18"/>
      <c r="DQZ60" s="18"/>
      <c r="DRA60" s="18"/>
      <c r="DRB60" s="18"/>
      <c r="DRC60" s="18"/>
      <c r="DRD60" s="18"/>
      <c r="DRE60" s="18"/>
      <c r="DRF60" s="18"/>
      <c r="DRG60" s="18"/>
      <c r="DRH60" s="18"/>
      <c r="DRI60" s="18"/>
      <c r="DRJ60" s="18"/>
      <c r="DRK60" s="18"/>
      <c r="DRL60" s="18"/>
      <c r="DRM60" s="18"/>
      <c r="DRN60" s="18"/>
      <c r="DRO60" s="18"/>
      <c r="DRP60" s="18"/>
      <c r="DRQ60" s="18"/>
      <c r="DRR60" s="18"/>
      <c r="DRS60" s="18"/>
      <c r="DRT60" s="18"/>
      <c r="DRU60" s="18"/>
      <c r="DRV60" s="18"/>
      <c r="DRW60" s="18"/>
      <c r="DRX60" s="18"/>
      <c r="DRY60" s="18"/>
      <c r="DRZ60" s="18"/>
      <c r="DSA60" s="18"/>
      <c r="DSB60" s="18"/>
      <c r="DSC60" s="18"/>
      <c r="DSD60" s="18"/>
      <c r="DSE60" s="18"/>
      <c r="DSF60" s="18"/>
      <c r="DSG60" s="18"/>
      <c r="DSH60" s="18"/>
      <c r="DSI60" s="18"/>
      <c r="DSJ60" s="18"/>
      <c r="DSK60" s="18"/>
      <c r="DSL60" s="18"/>
      <c r="DSM60" s="18"/>
      <c r="DSN60" s="18"/>
      <c r="DSO60" s="18"/>
      <c r="DSP60" s="18"/>
      <c r="DSQ60" s="18"/>
      <c r="DSR60" s="18"/>
      <c r="DSS60" s="18"/>
      <c r="DST60" s="18"/>
      <c r="DSU60" s="18"/>
      <c r="DSV60" s="18"/>
      <c r="DSW60" s="18"/>
      <c r="DSX60" s="18"/>
      <c r="DSY60" s="18"/>
      <c r="DSZ60" s="18"/>
      <c r="DTA60" s="18"/>
      <c r="DTB60" s="18"/>
      <c r="DTC60" s="18"/>
      <c r="DTD60" s="18"/>
      <c r="DTE60" s="18"/>
      <c r="DTF60" s="18"/>
      <c r="DTG60" s="18"/>
      <c r="DTH60" s="18"/>
      <c r="DTI60" s="18"/>
      <c r="DTJ60" s="18"/>
      <c r="DTK60" s="18"/>
      <c r="DTL60" s="18"/>
      <c r="DTM60" s="18"/>
      <c r="DTN60" s="18"/>
      <c r="DTO60" s="18"/>
      <c r="DTP60" s="18"/>
      <c r="DTQ60" s="18"/>
      <c r="DTR60" s="18"/>
      <c r="DTS60" s="18"/>
      <c r="DTT60" s="18"/>
      <c r="DTU60" s="18"/>
      <c r="DTV60" s="18"/>
      <c r="DTW60" s="18"/>
      <c r="DTX60" s="18"/>
      <c r="DTY60" s="18"/>
      <c r="DTZ60" s="18"/>
      <c r="DUA60" s="18"/>
      <c r="DUB60" s="18"/>
      <c r="DUC60" s="18"/>
      <c r="DUD60" s="18"/>
      <c r="DUE60" s="18"/>
      <c r="DUF60" s="18"/>
      <c r="DUG60" s="18"/>
      <c r="DUH60" s="18"/>
      <c r="DUI60" s="18"/>
      <c r="DUJ60" s="18"/>
      <c r="DUK60" s="18"/>
      <c r="DUL60" s="18"/>
      <c r="DUM60" s="18"/>
      <c r="DUN60" s="18"/>
      <c r="DUO60" s="18"/>
      <c r="DUP60" s="18"/>
      <c r="DUQ60" s="18"/>
      <c r="DUR60" s="18"/>
      <c r="DUS60" s="18"/>
      <c r="DUT60" s="18"/>
      <c r="DUU60" s="18"/>
      <c r="DUV60" s="18"/>
      <c r="DUW60" s="18"/>
      <c r="DUX60" s="18"/>
      <c r="DUY60" s="18"/>
      <c r="DUZ60" s="18"/>
      <c r="DVA60" s="18"/>
      <c r="DVB60" s="18"/>
      <c r="DVC60" s="18"/>
      <c r="DVD60" s="18"/>
      <c r="DVE60" s="18"/>
      <c r="DVF60" s="18"/>
      <c r="DVG60" s="18"/>
      <c r="DVH60" s="18"/>
      <c r="DVI60" s="18"/>
      <c r="DVJ60" s="18"/>
      <c r="DVK60" s="18"/>
      <c r="DVL60" s="18"/>
      <c r="DVM60" s="18"/>
      <c r="DVN60" s="18"/>
      <c r="DVO60" s="18"/>
      <c r="DVP60" s="18"/>
      <c r="DVQ60" s="18"/>
      <c r="DVR60" s="18"/>
      <c r="DVS60" s="18"/>
      <c r="DVT60" s="18"/>
      <c r="DVU60" s="18"/>
      <c r="DVV60" s="18"/>
      <c r="DVW60" s="18"/>
      <c r="DVX60" s="18"/>
      <c r="DVY60" s="18"/>
      <c r="DVZ60" s="18"/>
      <c r="DWA60" s="18"/>
      <c r="DWB60" s="18"/>
      <c r="DWC60" s="18"/>
      <c r="DWD60" s="18"/>
      <c r="DWE60" s="18"/>
      <c r="DWF60" s="18"/>
      <c r="DWG60" s="18"/>
      <c r="DWH60" s="18"/>
      <c r="DWI60" s="18"/>
      <c r="DWJ60" s="18"/>
      <c r="DWK60" s="18"/>
      <c r="DWL60" s="18"/>
      <c r="DWM60" s="18"/>
      <c r="DWN60" s="18"/>
      <c r="DWO60" s="18"/>
      <c r="DWP60" s="18"/>
      <c r="DWQ60" s="18"/>
      <c r="DWR60" s="18"/>
      <c r="DWS60" s="18"/>
      <c r="DWT60" s="18"/>
      <c r="DWU60" s="18"/>
      <c r="DWV60" s="18"/>
      <c r="DWW60" s="18"/>
      <c r="DWX60" s="18"/>
      <c r="DWY60" s="18"/>
      <c r="DWZ60" s="18"/>
      <c r="DXA60" s="18"/>
      <c r="DXB60" s="18"/>
      <c r="DXC60" s="18"/>
      <c r="DXD60" s="18"/>
      <c r="DXE60" s="18"/>
      <c r="DXF60" s="18"/>
      <c r="DXG60" s="18"/>
      <c r="DXH60" s="18"/>
      <c r="DXI60" s="18"/>
      <c r="DXJ60" s="18"/>
      <c r="DXK60" s="18"/>
      <c r="DXL60" s="18"/>
      <c r="DXM60" s="18"/>
      <c r="DXN60" s="18"/>
      <c r="DXO60" s="18"/>
      <c r="DXP60" s="18"/>
      <c r="DXQ60" s="18"/>
      <c r="DXR60" s="18"/>
      <c r="DXS60" s="18"/>
      <c r="DXT60" s="18"/>
      <c r="DXU60" s="18"/>
      <c r="DXV60" s="18"/>
      <c r="DXW60" s="18"/>
      <c r="DXX60" s="18"/>
      <c r="DXY60" s="18"/>
      <c r="DXZ60" s="18"/>
      <c r="DYA60" s="18"/>
      <c r="DYB60" s="18"/>
      <c r="DYC60" s="18"/>
      <c r="DYD60" s="18"/>
      <c r="DYE60" s="18"/>
      <c r="DYF60" s="18"/>
      <c r="DYG60" s="18"/>
      <c r="DYH60" s="18"/>
      <c r="DYI60" s="18"/>
      <c r="DYJ60" s="18"/>
      <c r="DYK60" s="18"/>
      <c r="DYL60" s="18"/>
      <c r="DYM60" s="18"/>
      <c r="DYN60" s="18"/>
      <c r="DYO60" s="18"/>
      <c r="DYP60" s="18"/>
      <c r="DYQ60" s="18"/>
      <c r="DYR60" s="18"/>
      <c r="DYS60" s="18"/>
      <c r="DYT60" s="18"/>
      <c r="DYU60" s="18"/>
      <c r="DYV60" s="18"/>
      <c r="DYW60" s="18"/>
      <c r="DYX60" s="18"/>
      <c r="DYY60" s="18"/>
      <c r="DYZ60" s="18"/>
      <c r="DZA60" s="18"/>
      <c r="DZB60" s="18"/>
      <c r="DZC60" s="18"/>
      <c r="DZD60" s="18"/>
      <c r="DZE60" s="18"/>
      <c r="DZF60" s="18"/>
      <c r="DZG60" s="18"/>
      <c r="DZH60" s="18"/>
      <c r="DZI60" s="18"/>
      <c r="DZJ60" s="18"/>
      <c r="DZK60" s="18"/>
      <c r="DZL60" s="18"/>
      <c r="DZM60" s="18"/>
      <c r="DZN60" s="18"/>
      <c r="DZO60" s="18"/>
      <c r="DZP60" s="18"/>
      <c r="DZQ60" s="18"/>
      <c r="DZR60" s="18"/>
      <c r="DZS60" s="18"/>
      <c r="DZT60" s="18"/>
      <c r="DZU60" s="18"/>
      <c r="DZV60" s="18"/>
      <c r="DZW60" s="18"/>
      <c r="DZX60" s="18"/>
      <c r="DZY60" s="18"/>
      <c r="DZZ60" s="18"/>
      <c r="EAA60" s="18"/>
      <c r="EAB60" s="18"/>
      <c r="EAC60" s="18"/>
      <c r="EAD60" s="18"/>
      <c r="EAE60" s="18"/>
      <c r="EAF60" s="18"/>
      <c r="EAG60" s="18"/>
      <c r="EAH60" s="18"/>
      <c r="EAI60" s="18"/>
      <c r="EAJ60" s="18"/>
      <c r="EAK60" s="18"/>
      <c r="EAL60" s="18"/>
      <c r="EAM60" s="18"/>
      <c r="EAN60" s="18"/>
      <c r="EAO60" s="18"/>
      <c r="EAP60" s="18"/>
      <c r="EAQ60" s="18"/>
      <c r="EAR60" s="18"/>
      <c r="EAS60" s="18"/>
      <c r="EAT60" s="18"/>
      <c r="EAU60" s="18"/>
      <c r="EAV60" s="18"/>
      <c r="EAW60" s="18"/>
      <c r="EAX60" s="18"/>
      <c r="EAY60" s="18"/>
      <c r="EAZ60" s="18"/>
      <c r="EBA60" s="18"/>
      <c r="EBB60" s="18"/>
      <c r="EBC60" s="18"/>
      <c r="EBD60" s="18"/>
      <c r="EBE60" s="18"/>
      <c r="EBF60" s="18"/>
      <c r="EBG60" s="18"/>
      <c r="EBH60" s="18"/>
      <c r="EBI60" s="18"/>
      <c r="EBJ60" s="18"/>
      <c r="EBK60" s="18"/>
      <c r="EBL60" s="18"/>
      <c r="EBM60" s="18"/>
      <c r="EBN60" s="18"/>
      <c r="EBO60" s="18"/>
      <c r="EBP60" s="18"/>
      <c r="EBQ60" s="18"/>
      <c r="EBR60" s="18"/>
      <c r="EBS60" s="18"/>
      <c r="EBT60" s="18"/>
      <c r="EBU60" s="18"/>
      <c r="EBV60" s="18"/>
      <c r="EBW60" s="18"/>
      <c r="EBX60" s="18"/>
      <c r="EBY60" s="18"/>
      <c r="EBZ60" s="18"/>
      <c r="ECA60" s="18"/>
      <c r="ECB60" s="18"/>
      <c r="ECC60" s="18"/>
      <c r="ECD60" s="18"/>
      <c r="ECE60" s="18"/>
      <c r="ECF60" s="18"/>
      <c r="ECG60" s="18"/>
      <c r="ECH60" s="18"/>
      <c r="ECI60" s="18"/>
      <c r="ECJ60" s="18"/>
      <c r="ECK60" s="18"/>
      <c r="ECL60" s="18"/>
      <c r="ECM60" s="18"/>
      <c r="ECN60" s="18"/>
      <c r="ECO60" s="18"/>
      <c r="ECP60" s="18"/>
      <c r="ECQ60" s="18"/>
      <c r="ECR60" s="18"/>
      <c r="ECS60" s="18"/>
      <c r="ECT60" s="18"/>
      <c r="ECU60" s="18"/>
      <c r="ECV60" s="18"/>
      <c r="ECW60" s="18"/>
      <c r="ECX60" s="18"/>
      <c r="ECY60" s="18"/>
      <c r="ECZ60" s="18"/>
      <c r="EDA60" s="18"/>
      <c r="EDB60" s="18"/>
      <c r="EDC60" s="18"/>
      <c r="EDD60" s="18"/>
      <c r="EDE60" s="18"/>
      <c r="EDF60" s="18"/>
      <c r="EDG60" s="18"/>
      <c r="EDH60" s="18"/>
      <c r="EDI60" s="18"/>
      <c r="EDJ60" s="18"/>
      <c r="EDK60" s="18"/>
      <c r="EDL60" s="18"/>
      <c r="EDM60" s="18"/>
      <c r="EDN60" s="18"/>
      <c r="EDO60" s="18"/>
      <c r="EDP60" s="18"/>
      <c r="EDQ60" s="18"/>
      <c r="EDR60" s="18"/>
      <c r="EDS60" s="18"/>
      <c r="EDT60" s="18"/>
      <c r="EDU60" s="18"/>
      <c r="EDV60" s="18"/>
      <c r="EDW60" s="18"/>
      <c r="EDX60" s="18"/>
      <c r="EDY60" s="18"/>
      <c r="EDZ60" s="18"/>
      <c r="EEA60" s="18"/>
      <c r="EEB60" s="18"/>
      <c r="EEC60" s="18"/>
      <c r="EED60" s="18"/>
      <c r="EEE60" s="18"/>
      <c r="EEF60" s="18"/>
      <c r="EEG60" s="18"/>
      <c r="EEH60" s="18"/>
      <c r="EEI60" s="18"/>
      <c r="EEJ60" s="18"/>
      <c r="EEK60" s="18"/>
      <c r="EEL60" s="18"/>
      <c r="EEM60" s="18"/>
      <c r="EEN60" s="18"/>
      <c r="EEO60" s="18"/>
      <c r="EEP60" s="18"/>
      <c r="EEQ60" s="18"/>
      <c r="EER60" s="18"/>
      <c r="EES60" s="18"/>
      <c r="EET60" s="18"/>
      <c r="EEU60" s="18"/>
      <c r="EEV60" s="18"/>
      <c r="EEW60" s="18"/>
      <c r="EEX60" s="18"/>
      <c r="EEY60" s="18"/>
      <c r="EEZ60" s="18"/>
      <c r="EFA60" s="18"/>
      <c r="EFB60" s="18"/>
      <c r="EFC60" s="18"/>
      <c r="EFD60" s="18"/>
      <c r="EFE60" s="18"/>
      <c r="EFF60" s="18"/>
      <c r="EFG60" s="18"/>
      <c r="EFH60" s="18"/>
      <c r="EFI60" s="18"/>
      <c r="EFJ60" s="18"/>
      <c r="EFK60" s="18"/>
      <c r="EFL60" s="18"/>
      <c r="EFM60" s="18"/>
      <c r="EFN60" s="18"/>
      <c r="EFO60" s="18"/>
      <c r="EFP60" s="18"/>
      <c r="EFQ60" s="18"/>
      <c r="EFR60" s="18"/>
      <c r="EFS60" s="18"/>
      <c r="EFT60" s="18"/>
      <c r="EFU60" s="18"/>
      <c r="EFV60" s="18"/>
      <c r="EFW60" s="18"/>
      <c r="EFX60" s="18"/>
      <c r="EFY60" s="18"/>
      <c r="EFZ60" s="18"/>
      <c r="EGA60" s="18"/>
      <c r="EGB60" s="18"/>
      <c r="EGC60" s="18"/>
      <c r="EGD60" s="18"/>
      <c r="EGE60" s="18"/>
      <c r="EGF60" s="18"/>
      <c r="EGG60" s="18"/>
      <c r="EGH60" s="18"/>
      <c r="EGI60" s="18"/>
      <c r="EGJ60" s="18"/>
      <c r="EGK60" s="18"/>
      <c r="EGL60" s="18"/>
      <c r="EGM60" s="18"/>
      <c r="EGN60" s="18"/>
      <c r="EGO60" s="18"/>
      <c r="EGP60" s="18"/>
      <c r="EGQ60" s="18"/>
      <c r="EGR60" s="18"/>
      <c r="EGS60" s="18"/>
      <c r="EGT60" s="18"/>
      <c r="EGU60" s="18"/>
      <c r="EGV60" s="18"/>
      <c r="EGW60" s="18"/>
      <c r="EGX60" s="18"/>
      <c r="EGY60" s="18"/>
      <c r="EGZ60" s="18"/>
      <c r="EHA60" s="18"/>
      <c r="EHB60" s="18"/>
      <c r="EHC60" s="18"/>
      <c r="EHD60" s="18"/>
      <c r="EHE60" s="18"/>
      <c r="EHF60" s="18"/>
      <c r="EHG60" s="18"/>
      <c r="EHH60" s="18"/>
      <c r="EHI60" s="18"/>
      <c r="EHJ60" s="18"/>
      <c r="EHK60" s="18"/>
      <c r="EHL60" s="18"/>
      <c r="EHM60" s="18"/>
      <c r="EHN60" s="18"/>
      <c r="EHO60" s="18"/>
      <c r="EHP60" s="18"/>
      <c r="EHQ60" s="18"/>
      <c r="EHR60" s="18"/>
      <c r="EHS60" s="18"/>
      <c r="EHT60" s="18"/>
      <c r="EHU60" s="18"/>
      <c r="EHV60" s="18"/>
      <c r="EHW60" s="18"/>
      <c r="EHX60" s="18"/>
      <c r="EHY60" s="18"/>
      <c r="EHZ60" s="18"/>
      <c r="EIA60" s="18"/>
      <c r="EIB60" s="18"/>
      <c r="EIC60" s="18"/>
      <c r="EID60" s="18"/>
      <c r="EIE60" s="18"/>
      <c r="EIF60" s="18"/>
      <c r="EIG60" s="18"/>
      <c r="EIH60" s="18"/>
      <c r="EII60" s="18"/>
      <c r="EIJ60" s="18"/>
      <c r="EIK60" s="18"/>
      <c r="EIL60" s="18"/>
      <c r="EIM60" s="18"/>
      <c r="EIN60" s="18"/>
      <c r="EIO60" s="18"/>
      <c r="EIP60" s="18"/>
      <c r="EIQ60" s="18"/>
      <c r="EIR60" s="18"/>
      <c r="EIS60" s="18"/>
      <c r="EIT60" s="18"/>
      <c r="EIU60" s="18"/>
      <c r="EIV60" s="18"/>
      <c r="EIW60" s="18"/>
      <c r="EIX60" s="18"/>
      <c r="EIY60" s="18"/>
      <c r="EIZ60" s="18"/>
      <c r="EJA60" s="18"/>
      <c r="EJB60" s="18"/>
      <c r="EJC60" s="18"/>
      <c r="EJD60" s="18"/>
      <c r="EJE60" s="18"/>
      <c r="EJF60" s="18"/>
      <c r="EJG60" s="18"/>
      <c r="EJH60" s="18"/>
      <c r="EJI60" s="18"/>
      <c r="EJJ60" s="18"/>
      <c r="EJK60" s="18"/>
      <c r="EJL60" s="18"/>
      <c r="EJM60" s="18"/>
      <c r="EJN60" s="18"/>
      <c r="EJO60" s="18"/>
      <c r="EJP60" s="18"/>
      <c r="EJQ60" s="18"/>
      <c r="EJR60" s="18"/>
      <c r="EJS60" s="18"/>
      <c r="EJT60" s="18"/>
      <c r="EJU60" s="18"/>
      <c r="EJV60" s="18"/>
      <c r="EJW60" s="18"/>
      <c r="EJX60" s="18"/>
      <c r="EJY60" s="18"/>
      <c r="EJZ60" s="18"/>
      <c r="EKA60" s="18"/>
      <c r="EKB60" s="18"/>
      <c r="EKC60" s="18"/>
      <c r="EKD60" s="18"/>
      <c r="EKE60" s="18"/>
      <c r="EKF60" s="18"/>
      <c r="EKG60" s="18"/>
      <c r="EKH60" s="18"/>
      <c r="EKI60" s="18"/>
      <c r="EKJ60" s="18"/>
      <c r="EKK60" s="18"/>
      <c r="EKL60" s="18"/>
      <c r="EKM60" s="18"/>
      <c r="EKN60" s="18"/>
      <c r="EKO60" s="18"/>
      <c r="EKP60" s="18"/>
      <c r="EKQ60" s="18"/>
      <c r="EKR60" s="18"/>
      <c r="EKS60" s="18"/>
      <c r="EKT60" s="18"/>
      <c r="EKU60" s="18"/>
      <c r="EKV60" s="18"/>
      <c r="EKW60" s="18"/>
      <c r="EKX60" s="18"/>
      <c r="EKY60" s="18"/>
      <c r="EKZ60" s="18"/>
      <c r="ELA60" s="18"/>
      <c r="ELB60" s="18"/>
      <c r="ELC60" s="18"/>
      <c r="ELD60" s="18"/>
      <c r="ELE60" s="18"/>
      <c r="ELF60" s="18"/>
      <c r="ELG60" s="18"/>
      <c r="ELH60" s="18"/>
      <c r="ELI60" s="18"/>
      <c r="ELJ60" s="18"/>
      <c r="ELK60" s="18"/>
      <c r="ELL60" s="18"/>
      <c r="ELM60" s="18"/>
      <c r="ELN60" s="18"/>
      <c r="ELO60" s="18"/>
      <c r="ELP60" s="18"/>
      <c r="ELQ60" s="18"/>
      <c r="ELR60" s="18"/>
      <c r="ELS60" s="18"/>
      <c r="ELT60" s="18"/>
      <c r="ELU60" s="18"/>
      <c r="ELV60" s="18"/>
      <c r="ELW60" s="18"/>
      <c r="ELX60" s="18"/>
      <c r="ELY60" s="18"/>
      <c r="ELZ60" s="18"/>
      <c r="EMA60" s="18"/>
      <c r="EMB60" s="18"/>
      <c r="EMC60" s="18"/>
      <c r="EMD60" s="18"/>
      <c r="EME60" s="18"/>
      <c r="EMF60" s="18"/>
      <c r="EMG60" s="18"/>
      <c r="EMH60" s="18"/>
      <c r="EMI60" s="18"/>
      <c r="EMJ60" s="18"/>
      <c r="EMK60" s="18"/>
      <c r="EML60" s="18"/>
      <c r="EMM60" s="18"/>
      <c r="EMN60" s="18"/>
      <c r="EMO60" s="18"/>
      <c r="EMP60" s="18"/>
      <c r="EMQ60" s="18"/>
      <c r="EMR60" s="18"/>
      <c r="EMS60" s="18"/>
      <c r="EMT60" s="18"/>
      <c r="EMU60" s="18"/>
      <c r="EMV60" s="18"/>
      <c r="EMW60" s="18"/>
      <c r="EMX60" s="18"/>
      <c r="EMY60" s="18"/>
      <c r="EMZ60" s="18"/>
      <c r="ENA60" s="18"/>
      <c r="ENB60" s="18"/>
      <c r="ENC60" s="18"/>
      <c r="END60" s="18"/>
      <c r="ENE60" s="18"/>
      <c r="ENF60" s="18"/>
      <c r="ENG60" s="18"/>
      <c r="ENH60" s="18"/>
      <c r="ENI60" s="18"/>
      <c r="ENJ60" s="18"/>
      <c r="ENK60" s="18"/>
      <c r="ENL60" s="18"/>
      <c r="ENM60" s="18"/>
      <c r="ENN60" s="18"/>
      <c r="ENO60" s="18"/>
      <c r="ENP60" s="18"/>
      <c r="ENQ60" s="18"/>
      <c r="ENR60" s="18"/>
      <c r="ENS60" s="18"/>
      <c r="ENT60" s="18"/>
      <c r="ENU60" s="18"/>
      <c r="ENV60" s="18"/>
      <c r="ENW60" s="18"/>
      <c r="ENX60" s="18"/>
      <c r="ENY60" s="18"/>
      <c r="ENZ60" s="18"/>
      <c r="EOA60" s="18"/>
      <c r="EOB60" s="18"/>
      <c r="EOC60" s="18"/>
      <c r="EOD60" s="18"/>
      <c r="EOE60" s="18"/>
      <c r="EOF60" s="18"/>
      <c r="EOG60" s="18"/>
      <c r="EOH60" s="18"/>
      <c r="EOI60" s="18"/>
      <c r="EOJ60" s="18"/>
      <c r="EOK60" s="18"/>
      <c r="EOL60" s="18"/>
      <c r="EOM60" s="18"/>
      <c r="EON60" s="18"/>
      <c r="EOO60" s="18"/>
      <c r="EOP60" s="18"/>
      <c r="EOQ60" s="18"/>
      <c r="EOR60" s="18"/>
      <c r="EOS60" s="18"/>
      <c r="EOT60" s="18"/>
      <c r="EOU60" s="18"/>
      <c r="EOV60" s="18"/>
      <c r="EOW60" s="18"/>
      <c r="EOX60" s="18"/>
      <c r="EOY60" s="18"/>
      <c r="EOZ60" s="18"/>
      <c r="EPA60" s="18"/>
      <c r="EPB60" s="18"/>
      <c r="EPC60" s="18"/>
      <c r="EPD60" s="18"/>
      <c r="EPE60" s="18"/>
      <c r="EPF60" s="18"/>
      <c r="EPG60" s="18"/>
      <c r="EPH60" s="18"/>
      <c r="EPI60" s="18"/>
      <c r="EPJ60" s="18"/>
      <c r="EPK60" s="18"/>
      <c r="EPL60" s="18"/>
      <c r="EPM60" s="18"/>
      <c r="EPN60" s="18"/>
      <c r="EPO60" s="18"/>
      <c r="EPP60" s="18"/>
      <c r="EPQ60" s="18"/>
      <c r="EPR60" s="18"/>
      <c r="EPS60" s="18"/>
      <c r="EPT60" s="18"/>
      <c r="EPU60" s="18"/>
      <c r="EPV60" s="18"/>
      <c r="EPW60" s="18"/>
      <c r="EPX60" s="18"/>
      <c r="EPY60" s="18"/>
      <c r="EPZ60" s="18"/>
      <c r="EQA60" s="18"/>
      <c r="EQB60" s="18"/>
      <c r="EQC60" s="18"/>
      <c r="EQD60" s="18"/>
      <c r="EQE60" s="18"/>
      <c r="EQF60" s="18"/>
      <c r="EQG60" s="18"/>
      <c r="EQH60" s="18"/>
      <c r="EQI60" s="18"/>
      <c r="EQJ60" s="18"/>
      <c r="EQK60" s="18"/>
      <c r="EQL60" s="18"/>
      <c r="EQM60" s="18"/>
      <c r="EQN60" s="18"/>
      <c r="EQO60" s="18"/>
      <c r="EQP60" s="18"/>
      <c r="EQQ60" s="18"/>
      <c r="EQR60" s="18"/>
      <c r="EQS60" s="18"/>
      <c r="EQT60" s="18"/>
      <c r="EQU60" s="18"/>
      <c r="EQV60" s="18"/>
      <c r="EQW60" s="18"/>
      <c r="EQX60" s="18"/>
      <c r="EQY60" s="18"/>
      <c r="EQZ60" s="18"/>
      <c r="ERA60" s="18"/>
      <c r="ERB60" s="18"/>
      <c r="ERC60" s="18"/>
      <c r="ERD60" s="18"/>
      <c r="ERE60" s="18"/>
      <c r="ERF60" s="18"/>
      <c r="ERG60" s="18"/>
      <c r="ERH60" s="18"/>
      <c r="ERI60" s="18"/>
      <c r="ERJ60" s="18"/>
      <c r="ERK60" s="18"/>
      <c r="ERL60" s="18"/>
      <c r="ERM60" s="18"/>
      <c r="ERN60" s="18"/>
      <c r="ERO60" s="18"/>
      <c r="ERP60" s="18"/>
      <c r="ERQ60" s="18"/>
      <c r="ERR60" s="18"/>
      <c r="ERS60" s="18"/>
      <c r="ERT60" s="18"/>
      <c r="ERU60" s="18"/>
      <c r="ERV60" s="18"/>
      <c r="ERW60" s="18"/>
      <c r="ERX60" s="18"/>
      <c r="ERY60" s="18"/>
      <c r="ERZ60" s="18"/>
      <c r="ESA60" s="18"/>
      <c r="ESB60" s="18"/>
      <c r="ESC60" s="18"/>
      <c r="ESD60" s="18"/>
      <c r="ESE60" s="18"/>
      <c r="ESF60" s="18"/>
      <c r="ESG60" s="18"/>
      <c r="ESH60" s="18"/>
      <c r="ESI60" s="18"/>
      <c r="ESJ60" s="18"/>
      <c r="ESK60" s="18"/>
      <c r="ESL60" s="18"/>
      <c r="ESM60" s="18"/>
      <c r="ESN60" s="18"/>
      <c r="ESO60" s="18"/>
      <c r="ESP60" s="18"/>
      <c r="ESQ60" s="18"/>
      <c r="ESR60" s="18"/>
      <c r="ESS60" s="18"/>
      <c r="EST60" s="18"/>
      <c r="ESU60" s="18"/>
      <c r="ESV60" s="18"/>
      <c r="ESW60" s="18"/>
      <c r="ESX60" s="18"/>
      <c r="ESY60" s="18"/>
      <c r="ESZ60" s="18"/>
      <c r="ETA60" s="18"/>
      <c r="ETB60" s="18"/>
      <c r="ETC60" s="18"/>
      <c r="ETD60" s="18"/>
      <c r="ETE60" s="18"/>
      <c r="ETF60" s="18"/>
      <c r="ETG60" s="18"/>
      <c r="ETH60" s="18"/>
      <c r="ETI60" s="18"/>
      <c r="ETJ60" s="18"/>
      <c r="ETK60" s="18"/>
      <c r="ETL60" s="18"/>
      <c r="ETM60" s="18"/>
      <c r="ETN60" s="18"/>
      <c r="ETO60" s="18"/>
      <c r="ETP60" s="18"/>
      <c r="ETQ60" s="18"/>
      <c r="ETR60" s="18"/>
      <c r="ETS60" s="18"/>
      <c r="ETT60" s="18"/>
      <c r="ETU60" s="18"/>
      <c r="ETV60" s="18"/>
      <c r="ETW60" s="18"/>
      <c r="ETX60" s="18"/>
      <c r="ETY60" s="18"/>
      <c r="ETZ60" s="18"/>
      <c r="EUA60" s="18"/>
      <c r="EUB60" s="18"/>
      <c r="EUC60" s="18"/>
      <c r="EUD60" s="18"/>
      <c r="EUE60" s="18"/>
      <c r="EUF60" s="18"/>
      <c r="EUG60" s="18"/>
      <c r="EUH60" s="18"/>
      <c r="EUI60" s="18"/>
      <c r="EUJ60" s="18"/>
      <c r="EUK60" s="18"/>
      <c r="EUL60" s="18"/>
      <c r="EUM60" s="18"/>
      <c r="EUN60" s="18"/>
      <c r="EUO60" s="18"/>
      <c r="EUP60" s="18"/>
      <c r="EUQ60" s="18"/>
      <c r="EUR60" s="18"/>
      <c r="EUS60" s="18"/>
      <c r="EUT60" s="18"/>
      <c r="EUU60" s="18"/>
      <c r="EUV60" s="18"/>
      <c r="EUW60" s="18"/>
      <c r="EUX60" s="18"/>
      <c r="EUY60" s="18"/>
      <c r="EUZ60" s="18"/>
      <c r="EVA60" s="18"/>
      <c r="EVB60" s="18"/>
      <c r="EVC60" s="18"/>
      <c r="EVD60" s="18"/>
      <c r="EVE60" s="18"/>
      <c r="EVF60" s="18"/>
      <c r="EVG60" s="18"/>
      <c r="EVH60" s="18"/>
      <c r="EVI60" s="18"/>
      <c r="EVJ60" s="18"/>
      <c r="EVK60" s="18"/>
      <c r="EVL60" s="18"/>
      <c r="EVM60" s="18"/>
      <c r="EVN60" s="18"/>
      <c r="EVO60" s="18"/>
      <c r="EVP60" s="18"/>
      <c r="EVQ60" s="18"/>
      <c r="EVR60" s="18"/>
      <c r="EVS60" s="18"/>
      <c r="EVT60" s="18"/>
      <c r="EVU60" s="18"/>
      <c r="EVV60" s="18"/>
      <c r="EVW60" s="18"/>
      <c r="EVX60" s="18"/>
      <c r="EVY60" s="18"/>
      <c r="EVZ60" s="18"/>
      <c r="EWA60" s="18"/>
      <c r="EWB60" s="18"/>
      <c r="EWC60" s="18"/>
      <c r="EWD60" s="18"/>
      <c r="EWE60" s="18"/>
      <c r="EWF60" s="18"/>
      <c r="EWG60" s="18"/>
      <c r="EWH60" s="18"/>
      <c r="EWI60" s="18"/>
      <c r="EWJ60" s="18"/>
      <c r="EWK60" s="18"/>
      <c r="EWL60" s="18"/>
      <c r="EWM60" s="18"/>
      <c r="EWN60" s="18"/>
      <c r="EWO60" s="18"/>
      <c r="EWP60" s="18"/>
      <c r="EWQ60" s="18"/>
      <c r="EWR60" s="18"/>
      <c r="EWS60" s="18"/>
      <c r="EWT60" s="18"/>
      <c r="EWU60" s="18"/>
      <c r="EWV60" s="18"/>
      <c r="EWW60" s="18"/>
      <c r="EWX60" s="18"/>
      <c r="EWY60" s="18"/>
      <c r="EWZ60" s="18"/>
      <c r="EXA60" s="18"/>
      <c r="EXB60" s="18"/>
      <c r="EXC60" s="18"/>
      <c r="EXD60" s="18"/>
      <c r="EXE60" s="18"/>
      <c r="EXF60" s="18"/>
      <c r="EXG60" s="18"/>
      <c r="EXH60" s="18"/>
      <c r="EXI60" s="18"/>
      <c r="EXJ60" s="18"/>
      <c r="EXK60" s="18"/>
      <c r="EXL60" s="18"/>
      <c r="EXM60" s="18"/>
      <c r="EXN60" s="18"/>
      <c r="EXO60" s="18"/>
      <c r="EXP60" s="18"/>
      <c r="EXQ60" s="18"/>
      <c r="EXR60" s="18"/>
      <c r="EXS60" s="18"/>
      <c r="EXT60" s="18"/>
      <c r="EXU60" s="18"/>
      <c r="EXV60" s="18"/>
      <c r="EXW60" s="18"/>
      <c r="EXX60" s="18"/>
      <c r="EXY60" s="18"/>
      <c r="EXZ60" s="18"/>
      <c r="EYA60" s="18"/>
      <c r="EYB60" s="18"/>
      <c r="EYC60" s="18"/>
      <c r="EYD60" s="18"/>
      <c r="EYE60" s="18"/>
      <c r="EYF60" s="18"/>
      <c r="EYG60" s="18"/>
      <c r="EYH60" s="18"/>
      <c r="EYI60" s="18"/>
      <c r="EYJ60" s="18"/>
      <c r="EYK60" s="18"/>
      <c r="EYL60" s="18"/>
      <c r="EYM60" s="18"/>
      <c r="EYN60" s="18"/>
      <c r="EYO60" s="18"/>
      <c r="EYP60" s="18"/>
      <c r="EYQ60" s="18"/>
      <c r="EYR60" s="18"/>
      <c r="EYS60" s="18"/>
      <c r="EYT60" s="18"/>
      <c r="EYU60" s="18"/>
      <c r="EYV60" s="18"/>
      <c r="EYW60" s="18"/>
      <c r="EYX60" s="18"/>
      <c r="EYY60" s="18"/>
      <c r="EYZ60" s="18"/>
      <c r="EZA60" s="18"/>
      <c r="EZB60" s="18"/>
      <c r="EZC60" s="18"/>
      <c r="EZD60" s="18"/>
      <c r="EZE60" s="18"/>
      <c r="EZF60" s="18"/>
      <c r="EZG60" s="18"/>
      <c r="EZH60" s="18"/>
      <c r="EZI60" s="18"/>
      <c r="EZJ60" s="18"/>
      <c r="EZK60" s="18"/>
      <c r="EZL60" s="18"/>
      <c r="EZM60" s="18"/>
      <c r="EZN60" s="18"/>
      <c r="EZO60" s="18"/>
      <c r="EZP60" s="18"/>
      <c r="EZQ60" s="18"/>
      <c r="EZR60" s="18"/>
      <c r="EZS60" s="18"/>
      <c r="EZT60" s="18"/>
      <c r="EZU60" s="18"/>
      <c r="EZV60" s="18"/>
      <c r="EZW60" s="18"/>
      <c r="EZX60" s="18"/>
      <c r="EZY60" s="18"/>
      <c r="EZZ60" s="18"/>
      <c r="FAA60" s="18"/>
      <c r="FAB60" s="18"/>
      <c r="FAC60" s="18"/>
      <c r="FAD60" s="18"/>
      <c r="FAE60" s="18"/>
      <c r="FAF60" s="18"/>
      <c r="FAG60" s="18"/>
      <c r="FAH60" s="18"/>
      <c r="FAI60" s="18"/>
      <c r="FAJ60" s="18"/>
      <c r="FAK60" s="18"/>
      <c r="FAL60" s="18"/>
      <c r="FAM60" s="18"/>
      <c r="FAN60" s="18"/>
      <c r="FAO60" s="18"/>
      <c r="FAP60" s="18"/>
      <c r="FAQ60" s="18"/>
      <c r="FAR60" s="18"/>
      <c r="FAS60" s="18"/>
      <c r="FAT60" s="18"/>
      <c r="FAU60" s="18"/>
      <c r="FAV60" s="18"/>
      <c r="FAW60" s="18"/>
      <c r="FAX60" s="18"/>
      <c r="FAY60" s="18"/>
      <c r="FAZ60" s="18"/>
      <c r="FBA60" s="18"/>
      <c r="FBB60" s="18"/>
      <c r="FBC60" s="18"/>
      <c r="FBD60" s="18"/>
      <c r="FBE60" s="18"/>
      <c r="FBF60" s="18"/>
      <c r="FBG60" s="18"/>
      <c r="FBH60" s="18"/>
      <c r="FBI60" s="18"/>
      <c r="FBJ60" s="18"/>
      <c r="FBK60" s="18"/>
      <c r="FBL60" s="18"/>
      <c r="FBM60" s="18"/>
      <c r="FBN60" s="18"/>
      <c r="FBO60" s="18"/>
      <c r="FBP60" s="18"/>
      <c r="FBQ60" s="18"/>
      <c r="FBR60" s="18"/>
      <c r="FBS60" s="18"/>
      <c r="FBT60" s="18"/>
      <c r="FBU60" s="18"/>
      <c r="FBV60" s="18"/>
      <c r="FBW60" s="18"/>
      <c r="FBX60" s="18"/>
      <c r="FBY60" s="18"/>
      <c r="FBZ60" s="18"/>
      <c r="FCA60" s="18"/>
      <c r="FCB60" s="18"/>
      <c r="FCC60" s="18"/>
      <c r="FCD60" s="18"/>
      <c r="FCE60" s="18"/>
      <c r="FCF60" s="18"/>
      <c r="FCG60" s="18"/>
      <c r="FCH60" s="18"/>
      <c r="FCI60" s="18"/>
      <c r="FCJ60" s="18"/>
      <c r="FCK60" s="18"/>
      <c r="FCL60" s="18"/>
      <c r="FCM60" s="18"/>
      <c r="FCN60" s="18"/>
      <c r="FCO60" s="18"/>
      <c r="FCP60" s="18"/>
      <c r="FCQ60" s="18"/>
      <c r="FCR60" s="18"/>
      <c r="FCS60" s="18"/>
      <c r="FCT60" s="18"/>
      <c r="FCU60" s="18"/>
      <c r="FCV60" s="18"/>
      <c r="FCW60" s="18"/>
      <c r="FCX60" s="18"/>
      <c r="FCY60" s="18"/>
      <c r="FCZ60" s="18"/>
      <c r="FDA60" s="18"/>
      <c r="FDB60" s="18"/>
      <c r="FDC60" s="18"/>
      <c r="FDD60" s="18"/>
      <c r="FDE60" s="18"/>
      <c r="FDF60" s="18"/>
      <c r="FDG60" s="18"/>
      <c r="FDH60" s="18"/>
      <c r="FDI60" s="18"/>
      <c r="FDJ60" s="18"/>
      <c r="FDK60" s="18"/>
      <c r="FDL60" s="18"/>
      <c r="FDM60" s="18"/>
      <c r="FDN60" s="18"/>
      <c r="FDO60" s="18"/>
      <c r="FDP60" s="18"/>
      <c r="FDQ60" s="18"/>
      <c r="FDR60" s="18"/>
      <c r="FDS60" s="18"/>
      <c r="FDT60" s="18"/>
      <c r="FDU60" s="18"/>
      <c r="FDV60" s="18"/>
      <c r="FDW60" s="18"/>
      <c r="FDX60" s="18"/>
      <c r="FDY60" s="18"/>
      <c r="FDZ60" s="18"/>
      <c r="FEA60" s="18"/>
      <c r="FEB60" s="18"/>
      <c r="FEC60" s="18"/>
      <c r="FED60" s="18"/>
      <c r="FEE60" s="18"/>
      <c r="FEF60" s="18"/>
      <c r="FEG60" s="18"/>
      <c r="FEH60" s="18"/>
      <c r="FEI60" s="18"/>
      <c r="FEJ60" s="18"/>
      <c r="FEK60" s="18"/>
      <c r="FEL60" s="18"/>
      <c r="FEM60" s="18"/>
      <c r="FEN60" s="18"/>
      <c r="FEO60" s="18"/>
      <c r="FEP60" s="18"/>
      <c r="FEQ60" s="18"/>
      <c r="FER60" s="18"/>
      <c r="FES60" s="18"/>
      <c r="FET60" s="18"/>
      <c r="FEU60" s="18"/>
      <c r="FEV60" s="18"/>
      <c r="FEW60" s="18"/>
      <c r="FEX60" s="18"/>
      <c r="FEY60" s="18"/>
      <c r="FEZ60" s="18"/>
      <c r="FFA60" s="18"/>
      <c r="FFB60" s="18"/>
      <c r="FFC60" s="18"/>
      <c r="FFD60" s="18"/>
      <c r="FFE60" s="18"/>
      <c r="FFF60" s="18"/>
      <c r="FFG60" s="18"/>
      <c r="FFH60" s="18"/>
      <c r="FFI60" s="18"/>
      <c r="FFJ60" s="18"/>
      <c r="FFK60" s="18"/>
      <c r="FFL60" s="18"/>
      <c r="FFM60" s="18"/>
      <c r="FFN60" s="18"/>
      <c r="FFO60" s="18"/>
      <c r="FFP60" s="18"/>
      <c r="FFQ60" s="18"/>
      <c r="FFR60" s="18"/>
      <c r="FFS60" s="18"/>
      <c r="FFT60" s="18"/>
      <c r="FFU60" s="18"/>
      <c r="FFV60" s="18"/>
      <c r="FFW60" s="18"/>
      <c r="FFX60" s="18"/>
      <c r="FFY60" s="18"/>
      <c r="FFZ60" s="18"/>
      <c r="FGA60" s="18"/>
      <c r="FGB60" s="18"/>
      <c r="FGC60" s="18"/>
      <c r="FGD60" s="18"/>
      <c r="FGE60" s="18"/>
      <c r="FGF60" s="18"/>
      <c r="FGG60" s="18"/>
      <c r="FGH60" s="18"/>
      <c r="FGI60" s="18"/>
      <c r="FGJ60" s="18"/>
      <c r="FGK60" s="18"/>
      <c r="FGL60" s="18"/>
      <c r="FGM60" s="18"/>
      <c r="FGN60" s="18"/>
      <c r="FGO60" s="18"/>
      <c r="FGP60" s="18"/>
      <c r="FGQ60" s="18"/>
      <c r="FGR60" s="18"/>
      <c r="FGS60" s="18"/>
      <c r="FGT60" s="18"/>
      <c r="FGU60" s="18"/>
      <c r="FGV60" s="18"/>
      <c r="FGW60" s="18"/>
      <c r="FGX60" s="18"/>
      <c r="FGY60" s="18"/>
      <c r="FGZ60" s="18"/>
      <c r="FHA60" s="18"/>
      <c r="FHB60" s="18"/>
      <c r="FHC60" s="18"/>
      <c r="FHD60" s="18"/>
      <c r="FHE60" s="18"/>
      <c r="FHF60" s="18"/>
      <c r="FHG60" s="18"/>
      <c r="FHH60" s="18"/>
      <c r="FHI60" s="18"/>
      <c r="FHJ60" s="18"/>
      <c r="FHK60" s="18"/>
      <c r="FHL60" s="18"/>
      <c r="FHM60" s="18"/>
      <c r="FHN60" s="18"/>
      <c r="FHO60" s="18"/>
      <c r="FHP60" s="18"/>
      <c r="FHQ60" s="18"/>
      <c r="FHR60" s="18"/>
      <c r="FHS60" s="18"/>
      <c r="FHT60" s="18"/>
      <c r="FHU60" s="18"/>
      <c r="FHV60" s="18"/>
      <c r="FHW60" s="18"/>
      <c r="FHX60" s="18"/>
      <c r="FHY60" s="18"/>
      <c r="FHZ60" s="18"/>
      <c r="FIA60" s="18"/>
      <c r="FIB60" s="18"/>
      <c r="FIC60" s="18"/>
      <c r="FID60" s="18"/>
      <c r="FIE60" s="18"/>
      <c r="FIF60" s="18"/>
      <c r="FIG60" s="18"/>
      <c r="FIH60" s="18"/>
      <c r="FII60" s="18"/>
      <c r="FIJ60" s="18"/>
      <c r="FIK60" s="18"/>
      <c r="FIL60" s="18"/>
      <c r="FIM60" s="18"/>
      <c r="FIN60" s="18"/>
      <c r="FIO60" s="18"/>
      <c r="FIP60" s="18"/>
      <c r="FIQ60" s="18"/>
      <c r="FIR60" s="18"/>
      <c r="FIS60" s="18"/>
      <c r="FIT60" s="18"/>
      <c r="FIU60" s="18"/>
      <c r="FIV60" s="18"/>
      <c r="FIW60" s="18"/>
      <c r="FIX60" s="18"/>
      <c r="FIY60" s="18"/>
      <c r="FIZ60" s="18"/>
      <c r="FJA60" s="18"/>
      <c r="FJB60" s="18"/>
      <c r="FJC60" s="18"/>
      <c r="FJD60" s="18"/>
      <c r="FJE60" s="18"/>
      <c r="FJF60" s="18"/>
      <c r="FJG60" s="18"/>
      <c r="FJH60" s="18"/>
      <c r="FJI60" s="18"/>
      <c r="FJJ60" s="18"/>
      <c r="FJK60" s="18"/>
      <c r="FJL60" s="18"/>
      <c r="FJM60" s="18"/>
      <c r="FJN60" s="18"/>
      <c r="FJO60" s="18"/>
      <c r="FJP60" s="18"/>
      <c r="FJQ60" s="18"/>
      <c r="FJR60" s="18"/>
      <c r="FJS60" s="18"/>
      <c r="FJT60" s="18"/>
      <c r="FJU60" s="18"/>
      <c r="FJV60" s="18"/>
      <c r="FJW60" s="18"/>
      <c r="FJX60" s="18"/>
      <c r="FJY60" s="18"/>
      <c r="FJZ60" s="18"/>
      <c r="FKA60" s="18"/>
      <c r="FKB60" s="18"/>
      <c r="FKC60" s="18"/>
      <c r="FKD60" s="18"/>
      <c r="FKE60" s="18"/>
      <c r="FKF60" s="18"/>
      <c r="FKG60" s="18"/>
      <c r="FKH60" s="18"/>
      <c r="FKI60" s="18"/>
      <c r="FKJ60" s="18"/>
      <c r="FKK60" s="18"/>
      <c r="FKL60" s="18"/>
      <c r="FKM60" s="18"/>
      <c r="FKN60" s="18"/>
      <c r="FKO60" s="18"/>
      <c r="FKP60" s="18"/>
      <c r="FKQ60" s="18"/>
      <c r="FKR60" s="18"/>
      <c r="FKS60" s="18"/>
      <c r="FKT60" s="18"/>
      <c r="FKU60" s="18"/>
      <c r="FKV60" s="18"/>
      <c r="FKW60" s="18"/>
      <c r="FKX60" s="18"/>
      <c r="FKY60" s="18"/>
      <c r="FKZ60" s="18"/>
      <c r="FLA60" s="18"/>
      <c r="FLB60" s="18"/>
      <c r="FLC60" s="18"/>
      <c r="FLD60" s="18"/>
      <c r="FLE60" s="18"/>
      <c r="FLF60" s="18"/>
      <c r="FLG60" s="18"/>
      <c r="FLH60" s="18"/>
      <c r="FLI60" s="18"/>
      <c r="FLJ60" s="18"/>
      <c r="FLK60" s="18"/>
      <c r="FLL60" s="18"/>
      <c r="FLM60" s="18"/>
      <c r="FLN60" s="18"/>
      <c r="FLO60" s="18"/>
      <c r="FLP60" s="18"/>
      <c r="FLQ60" s="18"/>
      <c r="FLR60" s="18"/>
      <c r="FLS60" s="18"/>
      <c r="FLT60" s="18"/>
      <c r="FLU60" s="18"/>
      <c r="FLV60" s="18"/>
      <c r="FLW60" s="18"/>
      <c r="FLX60" s="18"/>
      <c r="FLY60" s="18"/>
      <c r="FLZ60" s="18"/>
      <c r="FMA60" s="18"/>
      <c r="FMB60" s="18"/>
      <c r="FMC60" s="18"/>
      <c r="FMD60" s="18"/>
      <c r="FME60" s="18"/>
      <c r="FMF60" s="18"/>
      <c r="FMG60" s="18"/>
      <c r="FMH60" s="18"/>
      <c r="FMI60" s="18"/>
      <c r="FMJ60" s="18"/>
      <c r="FMK60" s="18"/>
      <c r="FML60" s="18"/>
      <c r="FMM60" s="18"/>
      <c r="FMN60" s="18"/>
      <c r="FMO60" s="18"/>
      <c r="FMP60" s="18"/>
      <c r="FMQ60" s="18"/>
      <c r="FMR60" s="18"/>
      <c r="FMS60" s="18"/>
      <c r="FMT60" s="18"/>
      <c r="FMU60" s="18"/>
      <c r="FMV60" s="18"/>
      <c r="FMW60" s="18"/>
      <c r="FMX60" s="18"/>
      <c r="FMY60" s="18"/>
      <c r="FMZ60" s="18"/>
      <c r="FNA60" s="18"/>
      <c r="FNB60" s="18"/>
      <c r="FNC60" s="18"/>
      <c r="FND60" s="18"/>
      <c r="FNE60" s="18"/>
      <c r="FNF60" s="18"/>
      <c r="FNG60" s="18"/>
      <c r="FNH60" s="18"/>
      <c r="FNI60" s="18"/>
      <c r="FNJ60" s="18"/>
      <c r="FNK60" s="18"/>
      <c r="FNL60" s="18"/>
      <c r="FNM60" s="18"/>
      <c r="FNN60" s="18"/>
      <c r="FNO60" s="18"/>
      <c r="FNP60" s="18"/>
      <c r="FNQ60" s="18"/>
      <c r="FNR60" s="18"/>
      <c r="FNS60" s="18"/>
      <c r="FNT60" s="18"/>
      <c r="FNU60" s="18"/>
      <c r="FNV60" s="18"/>
      <c r="FNW60" s="18"/>
      <c r="FNX60" s="18"/>
      <c r="FNY60" s="18"/>
      <c r="FNZ60" s="18"/>
      <c r="FOA60" s="18"/>
      <c r="FOB60" s="18"/>
      <c r="FOC60" s="18"/>
      <c r="FOD60" s="18"/>
      <c r="FOE60" s="18"/>
      <c r="FOF60" s="18"/>
      <c r="FOG60" s="18"/>
      <c r="FOH60" s="18"/>
      <c r="FOI60" s="18"/>
      <c r="FOJ60" s="18"/>
      <c r="FOK60" s="18"/>
      <c r="FOL60" s="18"/>
      <c r="FOM60" s="18"/>
      <c r="FON60" s="18"/>
      <c r="FOO60" s="18"/>
      <c r="FOP60" s="18"/>
      <c r="FOQ60" s="18"/>
      <c r="FOR60" s="18"/>
      <c r="FOS60" s="18"/>
      <c r="FOT60" s="18"/>
      <c r="FOU60" s="18"/>
      <c r="FOV60" s="18"/>
      <c r="FOW60" s="18"/>
      <c r="FOX60" s="18"/>
      <c r="FOY60" s="18"/>
      <c r="FOZ60" s="18"/>
      <c r="FPA60" s="18"/>
      <c r="FPB60" s="18"/>
      <c r="FPC60" s="18"/>
      <c r="FPD60" s="18"/>
      <c r="FPE60" s="18"/>
      <c r="FPF60" s="18"/>
      <c r="FPG60" s="18"/>
      <c r="FPH60" s="18"/>
      <c r="FPI60" s="18"/>
      <c r="FPJ60" s="18"/>
      <c r="FPK60" s="18"/>
      <c r="FPL60" s="18"/>
      <c r="FPM60" s="18"/>
      <c r="FPN60" s="18"/>
      <c r="FPO60" s="18"/>
      <c r="FPP60" s="18"/>
      <c r="FPQ60" s="18"/>
      <c r="FPR60" s="18"/>
      <c r="FPS60" s="18"/>
      <c r="FPT60" s="18"/>
      <c r="FPU60" s="18"/>
      <c r="FPV60" s="18"/>
      <c r="FPW60" s="18"/>
      <c r="FPX60" s="18"/>
      <c r="FPY60" s="18"/>
      <c r="FPZ60" s="18"/>
      <c r="FQA60" s="18"/>
      <c r="FQB60" s="18"/>
      <c r="FQC60" s="18"/>
      <c r="FQD60" s="18"/>
      <c r="FQE60" s="18"/>
      <c r="FQF60" s="18"/>
      <c r="FQG60" s="18"/>
      <c r="FQH60" s="18"/>
      <c r="FQI60" s="18"/>
      <c r="FQJ60" s="18"/>
      <c r="FQK60" s="18"/>
      <c r="FQL60" s="18"/>
      <c r="FQM60" s="18"/>
      <c r="FQN60" s="18"/>
      <c r="FQO60" s="18"/>
      <c r="FQP60" s="18"/>
      <c r="FQQ60" s="18"/>
      <c r="FQR60" s="18"/>
      <c r="FQS60" s="18"/>
      <c r="FQT60" s="18"/>
      <c r="FQU60" s="18"/>
      <c r="FQV60" s="18"/>
      <c r="FQW60" s="18"/>
      <c r="FQX60" s="18"/>
      <c r="FQY60" s="18"/>
      <c r="FQZ60" s="18"/>
      <c r="FRA60" s="18"/>
      <c r="FRB60" s="18"/>
      <c r="FRC60" s="18"/>
      <c r="FRD60" s="18"/>
      <c r="FRE60" s="18"/>
      <c r="FRF60" s="18"/>
      <c r="FRG60" s="18"/>
      <c r="FRH60" s="18"/>
      <c r="FRI60" s="18"/>
      <c r="FRJ60" s="18"/>
      <c r="FRK60" s="18"/>
      <c r="FRL60" s="18"/>
      <c r="FRM60" s="18"/>
      <c r="FRN60" s="18"/>
      <c r="FRO60" s="18"/>
      <c r="FRP60" s="18"/>
      <c r="FRQ60" s="18"/>
      <c r="FRR60" s="18"/>
      <c r="FRS60" s="18"/>
      <c r="FRT60" s="18"/>
      <c r="FRU60" s="18"/>
      <c r="FRV60" s="18"/>
      <c r="FRW60" s="18"/>
      <c r="FRX60" s="18"/>
      <c r="FRY60" s="18"/>
      <c r="FRZ60" s="18"/>
      <c r="FSA60" s="18"/>
      <c r="FSB60" s="18"/>
      <c r="FSC60" s="18"/>
      <c r="FSD60" s="18"/>
      <c r="FSE60" s="18"/>
      <c r="FSF60" s="18"/>
      <c r="FSG60" s="18"/>
      <c r="FSH60" s="18"/>
      <c r="FSI60" s="18"/>
      <c r="FSJ60" s="18"/>
      <c r="FSK60" s="18"/>
      <c r="FSL60" s="18"/>
      <c r="FSM60" s="18"/>
      <c r="FSN60" s="18"/>
      <c r="FSO60" s="18"/>
      <c r="FSP60" s="18"/>
      <c r="FSQ60" s="18"/>
      <c r="FSR60" s="18"/>
      <c r="FSS60" s="18"/>
      <c r="FST60" s="18"/>
      <c r="FSU60" s="18"/>
      <c r="FSV60" s="18"/>
      <c r="FSW60" s="18"/>
      <c r="FSX60" s="18"/>
      <c r="FSY60" s="18"/>
      <c r="FSZ60" s="18"/>
      <c r="FTA60" s="18"/>
      <c r="FTB60" s="18"/>
      <c r="FTC60" s="18"/>
      <c r="FTD60" s="18"/>
      <c r="FTE60" s="18"/>
      <c r="FTF60" s="18"/>
      <c r="FTG60" s="18"/>
      <c r="FTH60" s="18"/>
      <c r="FTI60" s="18"/>
      <c r="FTJ60" s="18"/>
      <c r="FTK60" s="18"/>
      <c r="FTL60" s="18"/>
      <c r="FTM60" s="18"/>
      <c r="FTN60" s="18"/>
      <c r="FTO60" s="18"/>
      <c r="FTP60" s="18"/>
      <c r="FTQ60" s="18"/>
      <c r="FTR60" s="18"/>
      <c r="FTS60" s="18"/>
      <c r="FTT60" s="18"/>
      <c r="FTU60" s="18"/>
      <c r="FTV60" s="18"/>
      <c r="FTW60" s="18"/>
      <c r="FTX60" s="18"/>
      <c r="FTY60" s="18"/>
      <c r="FTZ60" s="18"/>
      <c r="FUA60" s="18"/>
      <c r="FUB60" s="18"/>
      <c r="FUC60" s="18"/>
      <c r="FUD60" s="18"/>
      <c r="FUE60" s="18"/>
      <c r="FUF60" s="18"/>
      <c r="FUG60" s="18"/>
      <c r="FUH60" s="18"/>
      <c r="FUI60" s="18"/>
      <c r="FUJ60" s="18"/>
      <c r="FUK60" s="18"/>
      <c r="FUL60" s="18"/>
      <c r="FUM60" s="18"/>
      <c r="FUN60" s="18"/>
      <c r="FUO60" s="18"/>
      <c r="FUP60" s="18"/>
      <c r="FUQ60" s="18"/>
      <c r="FUR60" s="18"/>
      <c r="FUS60" s="18"/>
      <c r="FUT60" s="18"/>
      <c r="FUU60" s="18"/>
      <c r="FUV60" s="18"/>
      <c r="FUW60" s="18"/>
      <c r="FUX60" s="18"/>
      <c r="FUY60" s="18"/>
      <c r="FUZ60" s="18"/>
      <c r="FVA60" s="18"/>
      <c r="FVB60" s="18"/>
      <c r="FVC60" s="18"/>
      <c r="FVD60" s="18"/>
      <c r="FVE60" s="18"/>
      <c r="FVF60" s="18"/>
      <c r="FVG60" s="18"/>
      <c r="FVH60" s="18"/>
      <c r="FVI60" s="18"/>
      <c r="FVJ60" s="18"/>
      <c r="FVK60" s="18"/>
      <c r="FVL60" s="18"/>
      <c r="FVM60" s="18"/>
      <c r="FVN60" s="18"/>
      <c r="FVO60" s="18"/>
      <c r="FVP60" s="18"/>
      <c r="FVQ60" s="18"/>
      <c r="FVR60" s="18"/>
      <c r="FVS60" s="18"/>
      <c r="FVT60" s="18"/>
      <c r="FVU60" s="18"/>
      <c r="FVV60" s="18"/>
      <c r="FVW60" s="18"/>
      <c r="FVX60" s="18"/>
      <c r="FVY60" s="18"/>
      <c r="FVZ60" s="18"/>
      <c r="FWA60" s="18"/>
      <c r="FWB60" s="18"/>
      <c r="FWC60" s="18"/>
      <c r="FWD60" s="18"/>
      <c r="FWE60" s="18"/>
      <c r="FWF60" s="18"/>
      <c r="FWG60" s="18"/>
      <c r="FWH60" s="18"/>
      <c r="FWI60" s="18"/>
      <c r="FWJ60" s="18"/>
      <c r="FWK60" s="18"/>
      <c r="FWL60" s="18"/>
      <c r="FWM60" s="18"/>
      <c r="FWN60" s="18"/>
      <c r="FWO60" s="18"/>
      <c r="FWP60" s="18"/>
      <c r="FWQ60" s="18"/>
      <c r="FWR60" s="18"/>
      <c r="FWS60" s="18"/>
      <c r="FWT60" s="18"/>
      <c r="FWU60" s="18"/>
      <c r="FWV60" s="18"/>
      <c r="FWW60" s="18"/>
      <c r="FWX60" s="18"/>
      <c r="FWY60" s="18"/>
      <c r="FWZ60" s="18"/>
      <c r="FXA60" s="18"/>
      <c r="FXB60" s="18"/>
      <c r="FXC60" s="18"/>
      <c r="FXD60" s="18"/>
      <c r="FXE60" s="18"/>
      <c r="FXF60" s="18"/>
      <c r="FXG60" s="18"/>
      <c r="FXH60" s="18"/>
      <c r="FXI60" s="18"/>
      <c r="FXJ60" s="18"/>
      <c r="FXK60" s="18"/>
      <c r="FXL60" s="18"/>
      <c r="FXM60" s="18"/>
      <c r="FXN60" s="18"/>
      <c r="FXO60" s="18"/>
      <c r="FXP60" s="18"/>
      <c r="FXQ60" s="18"/>
      <c r="FXR60" s="18"/>
      <c r="FXS60" s="18"/>
      <c r="FXT60" s="18"/>
      <c r="FXU60" s="18"/>
      <c r="FXV60" s="18"/>
      <c r="FXW60" s="18"/>
      <c r="FXX60" s="18"/>
      <c r="FXY60" s="18"/>
      <c r="FXZ60" s="18"/>
      <c r="FYA60" s="18"/>
      <c r="FYB60" s="18"/>
      <c r="FYC60" s="18"/>
      <c r="FYD60" s="18"/>
      <c r="FYE60" s="18"/>
      <c r="FYF60" s="18"/>
      <c r="FYG60" s="18"/>
      <c r="FYH60" s="18"/>
      <c r="FYI60" s="18"/>
      <c r="FYJ60" s="18"/>
      <c r="FYK60" s="18"/>
      <c r="FYL60" s="18"/>
      <c r="FYM60" s="18"/>
      <c r="FYN60" s="18"/>
      <c r="FYO60" s="18"/>
      <c r="FYP60" s="18"/>
      <c r="FYQ60" s="18"/>
      <c r="FYR60" s="18"/>
      <c r="FYS60" s="18"/>
      <c r="FYT60" s="18"/>
      <c r="FYU60" s="18"/>
      <c r="FYV60" s="18"/>
      <c r="FYW60" s="18"/>
      <c r="FYX60" s="18"/>
      <c r="FYY60" s="18"/>
      <c r="FYZ60" s="18"/>
      <c r="FZA60" s="18"/>
      <c r="FZB60" s="18"/>
      <c r="FZC60" s="18"/>
      <c r="FZD60" s="18"/>
      <c r="FZE60" s="18"/>
      <c r="FZF60" s="18"/>
      <c r="FZG60" s="18"/>
      <c r="FZH60" s="18"/>
      <c r="FZI60" s="18"/>
      <c r="FZJ60" s="18"/>
      <c r="FZK60" s="18"/>
      <c r="FZL60" s="18"/>
      <c r="FZM60" s="18"/>
      <c r="FZN60" s="18"/>
      <c r="FZO60" s="18"/>
      <c r="FZP60" s="18"/>
      <c r="FZQ60" s="18"/>
      <c r="FZR60" s="18"/>
      <c r="FZS60" s="18"/>
      <c r="FZT60" s="18"/>
      <c r="FZU60" s="18"/>
      <c r="FZV60" s="18"/>
      <c r="FZW60" s="18"/>
      <c r="FZX60" s="18"/>
      <c r="FZY60" s="18"/>
      <c r="FZZ60" s="18"/>
      <c r="GAA60" s="18"/>
      <c r="GAB60" s="18"/>
      <c r="GAC60" s="18"/>
      <c r="GAD60" s="18"/>
      <c r="GAE60" s="18"/>
      <c r="GAF60" s="18"/>
      <c r="GAG60" s="18"/>
      <c r="GAH60" s="18"/>
      <c r="GAI60" s="18"/>
      <c r="GAJ60" s="18"/>
      <c r="GAK60" s="18"/>
      <c r="GAL60" s="18"/>
      <c r="GAM60" s="18"/>
      <c r="GAN60" s="18"/>
      <c r="GAO60" s="18"/>
      <c r="GAP60" s="18"/>
      <c r="GAQ60" s="18"/>
      <c r="GAR60" s="18"/>
      <c r="GAS60" s="18"/>
      <c r="GAT60" s="18"/>
      <c r="GAU60" s="18"/>
      <c r="GAV60" s="18"/>
      <c r="GAW60" s="18"/>
      <c r="GAX60" s="18"/>
      <c r="GAY60" s="18"/>
      <c r="GAZ60" s="18"/>
      <c r="GBA60" s="18"/>
      <c r="GBB60" s="18"/>
      <c r="GBC60" s="18"/>
      <c r="GBD60" s="18"/>
      <c r="GBE60" s="18"/>
      <c r="GBF60" s="18"/>
      <c r="GBG60" s="18"/>
      <c r="GBH60" s="18"/>
      <c r="GBI60" s="18"/>
      <c r="GBJ60" s="18"/>
      <c r="GBK60" s="18"/>
      <c r="GBL60" s="18"/>
      <c r="GBM60" s="18"/>
      <c r="GBN60" s="18"/>
      <c r="GBO60" s="18"/>
      <c r="GBP60" s="18"/>
      <c r="GBQ60" s="18"/>
      <c r="GBR60" s="18"/>
      <c r="GBS60" s="18"/>
      <c r="GBT60" s="18"/>
      <c r="GBU60" s="18"/>
      <c r="GBV60" s="18"/>
      <c r="GBW60" s="18"/>
      <c r="GBX60" s="18"/>
      <c r="GBY60" s="18"/>
      <c r="GBZ60" s="18"/>
      <c r="GCA60" s="18"/>
      <c r="GCB60" s="18"/>
      <c r="GCC60" s="18"/>
      <c r="GCD60" s="18"/>
      <c r="GCE60" s="18"/>
      <c r="GCF60" s="18"/>
      <c r="GCG60" s="18"/>
      <c r="GCH60" s="18"/>
      <c r="GCI60" s="18"/>
      <c r="GCJ60" s="18"/>
      <c r="GCK60" s="18"/>
      <c r="GCL60" s="18"/>
      <c r="GCM60" s="18"/>
      <c r="GCN60" s="18"/>
      <c r="GCO60" s="18"/>
      <c r="GCP60" s="18"/>
      <c r="GCQ60" s="18"/>
      <c r="GCR60" s="18"/>
      <c r="GCS60" s="18"/>
      <c r="GCT60" s="18"/>
      <c r="GCU60" s="18"/>
      <c r="GCV60" s="18"/>
      <c r="GCW60" s="18"/>
      <c r="GCX60" s="18"/>
      <c r="GCY60" s="18"/>
      <c r="GCZ60" s="18"/>
      <c r="GDA60" s="18"/>
      <c r="GDB60" s="18"/>
      <c r="GDC60" s="18"/>
      <c r="GDD60" s="18"/>
      <c r="GDE60" s="18"/>
      <c r="GDF60" s="18"/>
      <c r="GDG60" s="18"/>
      <c r="GDH60" s="18"/>
      <c r="GDI60" s="18"/>
      <c r="GDJ60" s="18"/>
      <c r="GDK60" s="18"/>
      <c r="GDL60" s="18"/>
      <c r="GDM60" s="18"/>
      <c r="GDN60" s="18"/>
      <c r="GDO60" s="18"/>
      <c r="GDP60" s="18"/>
      <c r="GDQ60" s="18"/>
      <c r="GDR60" s="18"/>
      <c r="GDS60" s="18"/>
      <c r="GDT60" s="18"/>
      <c r="GDU60" s="18"/>
      <c r="GDV60" s="18"/>
      <c r="GDW60" s="18"/>
      <c r="GDX60" s="18"/>
      <c r="GDY60" s="18"/>
      <c r="GDZ60" s="18"/>
      <c r="GEA60" s="18"/>
      <c r="GEB60" s="18"/>
      <c r="GEC60" s="18"/>
      <c r="GED60" s="18"/>
      <c r="GEE60" s="18"/>
      <c r="GEF60" s="18"/>
      <c r="GEG60" s="18"/>
      <c r="GEH60" s="18"/>
      <c r="GEI60" s="18"/>
      <c r="GEJ60" s="18"/>
      <c r="GEK60" s="18"/>
      <c r="GEL60" s="18"/>
      <c r="GEM60" s="18"/>
      <c r="GEN60" s="18"/>
      <c r="GEO60" s="18"/>
      <c r="GEP60" s="18"/>
      <c r="GEQ60" s="18"/>
      <c r="GER60" s="18"/>
      <c r="GES60" s="18"/>
      <c r="GET60" s="18"/>
      <c r="GEU60" s="18"/>
      <c r="GEV60" s="18"/>
      <c r="GEW60" s="18"/>
      <c r="GEX60" s="18"/>
      <c r="GEY60" s="18"/>
      <c r="GEZ60" s="18"/>
      <c r="GFA60" s="18"/>
      <c r="GFB60" s="18"/>
      <c r="GFC60" s="18"/>
      <c r="GFD60" s="18"/>
      <c r="GFE60" s="18"/>
      <c r="GFF60" s="18"/>
      <c r="GFG60" s="18"/>
      <c r="GFH60" s="18"/>
      <c r="GFI60" s="18"/>
      <c r="GFJ60" s="18"/>
      <c r="GFK60" s="18"/>
      <c r="GFL60" s="18"/>
      <c r="GFM60" s="18"/>
      <c r="GFN60" s="18"/>
      <c r="GFO60" s="18"/>
      <c r="GFP60" s="18"/>
      <c r="GFQ60" s="18"/>
      <c r="GFR60" s="18"/>
      <c r="GFS60" s="18"/>
      <c r="GFT60" s="18"/>
      <c r="GFU60" s="18"/>
      <c r="GFV60" s="18"/>
      <c r="GFW60" s="18"/>
      <c r="GFX60" s="18"/>
      <c r="GFY60" s="18"/>
      <c r="GFZ60" s="18"/>
      <c r="GGA60" s="18"/>
      <c r="GGB60" s="18"/>
      <c r="GGC60" s="18"/>
      <c r="GGD60" s="18"/>
      <c r="GGE60" s="18"/>
      <c r="GGF60" s="18"/>
      <c r="GGG60" s="18"/>
      <c r="GGH60" s="18"/>
      <c r="GGI60" s="18"/>
      <c r="GGJ60" s="18"/>
      <c r="GGK60" s="18"/>
      <c r="GGL60" s="18"/>
      <c r="GGM60" s="18"/>
      <c r="GGN60" s="18"/>
      <c r="GGO60" s="18"/>
      <c r="GGP60" s="18"/>
      <c r="GGQ60" s="18"/>
      <c r="GGR60" s="18"/>
      <c r="GGS60" s="18"/>
      <c r="GGT60" s="18"/>
      <c r="GGU60" s="18"/>
      <c r="GGV60" s="18"/>
      <c r="GGW60" s="18"/>
      <c r="GGX60" s="18"/>
      <c r="GGY60" s="18"/>
      <c r="GGZ60" s="18"/>
      <c r="GHA60" s="18"/>
      <c r="GHB60" s="18"/>
      <c r="GHC60" s="18"/>
      <c r="GHD60" s="18"/>
      <c r="GHE60" s="18"/>
      <c r="GHF60" s="18"/>
      <c r="GHG60" s="18"/>
      <c r="GHH60" s="18"/>
      <c r="GHI60" s="18"/>
      <c r="GHJ60" s="18"/>
      <c r="GHK60" s="18"/>
      <c r="GHL60" s="18"/>
      <c r="GHM60" s="18"/>
      <c r="GHN60" s="18"/>
      <c r="GHO60" s="18"/>
      <c r="GHP60" s="18"/>
      <c r="GHQ60" s="18"/>
      <c r="GHR60" s="18"/>
      <c r="GHS60" s="18"/>
      <c r="GHT60" s="18"/>
      <c r="GHU60" s="18"/>
      <c r="GHV60" s="18"/>
      <c r="GHW60" s="18"/>
      <c r="GHX60" s="18"/>
      <c r="GHY60" s="18"/>
      <c r="GHZ60" s="18"/>
      <c r="GIA60" s="18"/>
      <c r="GIB60" s="18"/>
      <c r="GIC60" s="18"/>
      <c r="GID60" s="18"/>
      <c r="GIE60" s="18"/>
      <c r="GIF60" s="18"/>
      <c r="GIG60" s="18"/>
      <c r="GIH60" s="18"/>
      <c r="GII60" s="18"/>
      <c r="GIJ60" s="18"/>
      <c r="GIK60" s="18"/>
      <c r="GIL60" s="18"/>
      <c r="GIM60" s="18"/>
      <c r="GIN60" s="18"/>
      <c r="GIO60" s="18"/>
      <c r="GIP60" s="18"/>
      <c r="GIQ60" s="18"/>
      <c r="GIR60" s="18"/>
      <c r="GIS60" s="18"/>
      <c r="GIT60" s="18"/>
      <c r="GIU60" s="18"/>
      <c r="GIV60" s="18"/>
      <c r="GIW60" s="18"/>
      <c r="GIX60" s="18"/>
      <c r="GIY60" s="18"/>
      <c r="GIZ60" s="18"/>
      <c r="GJA60" s="18"/>
      <c r="GJB60" s="18"/>
      <c r="GJC60" s="18"/>
      <c r="GJD60" s="18"/>
      <c r="GJE60" s="18"/>
      <c r="GJF60" s="18"/>
      <c r="GJG60" s="18"/>
      <c r="GJH60" s="18"/>
      <c r="GJI60" s="18"/>
      <c r="GJJ60" s="18"/>
      <c r="GJK60" s="18"/>
      <c r="GJL60" s="18"/>
      <c r="GJM60" s="18"/>
      <c r="GJN60" s="18"/>
      <c r="GJO60" s="18"/>
      <c r="GJP60" s="18"/>
      <c r="GJQ60" s="18"/>
      <c r="GJR60" s="18"/>
      <c r="GJS60" s="18"/>
      <c r="GJT60" s="18"/>
      <c r="GJU60" s="18"/>
      <c r="GJV60" s="18"/>
      <c r="GJW60" s="18"/>
      <c r="GJX60" s="18"/>
      <c r="GJY60" s="18"/>
      <c r="GJZ60" s="18"/>
      <c r="GKA60" s="18"/>
      <c r="GKB60" s="18"/>
      <c r="GKC60" s="18"/>
      <c r="GKD60" s="18"/>
      <c r="GKE60" s="18"/>
      <c r="GKF60" s="18"/>
      <c r="GKG60" s="18"/>
      <c r="GKH60" s="18"/>
      <c r="GKI60" s="18"/>
      <c r="GKJ60" s="18"/>
      <c r="GKK60" s="18"/>
      <c r="GKL60" s="18"/>
      <c r="GKM60" s="18"/>
      <c r="GKN60" s="18"/>
      <c r="GKO60" s="18"/>
      <c r="GKP60" s="18"/>
      <c r="GKQ60" s="18"/>
      <c r="GKR60" s="18"/>
      <c r="GKS60" s="18"/>
      <c r="GKT60" s="18"/>
      <c r="GKU60" s="18"/>
      <c r="GKV60" s="18"/>
      <c r="GKW60" s="18"/>
      <c r="GKX60" s="18"/>
      <c r="GKY60" s="18"/>
      <c r="GKZ60" s="18"/>
      <c r="GLA60" s="18"/>
      <c r="GLB60" s="18"/>
      <c r="GLC60" s="18"/>
      <c r="GLD60" s="18"/>
      <c r="GLE60" s="18"/>
      <c r="GLF60" s="18"/>
      <c r="GLG60" s="18"/>
      <c r="GLH60" s="18"/>
      <c r="GLI60" s="18"/>
      <c r="GLJ60" s="18"/>
      <c r="GLK60" s="18"/>
      <c r="GLL60" s="18"/>
      <c r="GLM60" s="18"/>
      <c r="GLN60" s="18"/>
      <c r="GLO60" s="18"/>
      <c r="GLP60" s="18"/>
      <c r="GLQ60" s="18"/>
      <c r="GLR60" s="18"/>
      <c r="GLS60" s="18"/>
      <c r="GLT60" s="18"/>
      <c r="GLU60" s="18"/>
      <c r="GLV60" s="18"/>
      <c r="GLW60" s="18"/>
      <c r="GLX60" s="18"/>
      <c r="GLY60" s="18"/>
      <c r="GLZ60" s="18"/>
      <c r="GMA60" s="18"/>
      <c r="GMB60" s="18"/>
      <c r="GMC60" s="18"/>
      <c r="GMD60" s="18"/>
      <c r="GME60" s="18"/>
      <c r="GMF60" s="18"/>
      <c r="GMG60" s="18"/>
      <c r="GMH60" s="18"/>
      <c r="GMI60" s="18"/>
      <c r="GMJ60" s="18"/>
      <c r="GMK60" s="18"/>
      <c r="GML60" s="18"/>
      <c r="GMM60" s="18"/>
      <c r="GMN60" s="18"/>
      <c r="GMO60" s="18"/>
      <c r="GMP60" s="18"/>
      <c r="GMQ60" s="18"/>
      <c r="GMR60" s="18"/>
      <c r="GMS60" s="18"/>
      <c r="GMT60" s="18"/>
      <c r="GMU60" s="18"/>
      <c r="GMV60" s="18"/>
      <c r="GMW60" s="18"/>
      <c r="GMX60" s="18"/>
      <c r="GMY60" s="18"/>
      <c r="GMZ60" s="18"/>
      <c r="GNA60" s="18"/>
      <c r="GNB60" s="18"/>
      <c r="GNC60" s="18"/>
      <c r="GND60" s="18"/>
      <c r="GNE60" s="18"/>
      <c r="GNF60" s="18"/>
      <c r="GNG60" s="18"/>
      <c r="GNH60" s="18"/>
      <c r="GNI60" s="18"/>
      <c r="GNJ60" s="18"/>
      <c r="GNK60" s="18"/>
      <c r="GNL60" s="18"/>
      <c r="GNM60" s="18"/>
      <c r="GNN60" s="18"/>
      <c r="GNO60" s="18"/>
      <c r="GNP60" s="18"/>
      <c r="GNQ60" s="18"/>
      <c r="GNR60" s="18"/>
      <c r="GNS60" s="18"/>
      <c r="GNT60" s="18"/>
      <c r="GNU60" s="18"/>
      <c r="GNV60" s="18"/>
      <c r="GNW60" s="18"/>
      <c r="GNX60" s="18"/>
      <c r="GNY60" s="18"/>
      <c r="GNZ60" s="18"/>
      <c r="GOA60" s="18"/>
      <c r="GOB60" s="18"/>
      <c r="GOC60" s="18"/>
      <c r="GOD60" s="18"/>
      <c r="GOE60" s="18"/>
      <c r="GOF60" s="18"/>
      <c r="GOG60" s="18"/>
      <c r="GOH60" s="18"/>
      <c r="GOI60" s="18"/>
      <c r="GOJ60" s="18"/>
      <c r="GOK60" s="18"/>
      <c r="GOL60" s="18"/>
      <c r="GOM60" s="18"/>
      <c r="GON60" s="18"/>
      <c r="GOO60" s="18"/>
      <c r="GOP60" s="18"/>
      <c r="GOQ60" s="18"/>
      <c r="GOR60" s="18"/>
      <c r="GOS60" s="18"/>
      <c r="GOT60" s="18"/>
      <c r="GOU60" s="18"/>
      <c r="GOV60" s="18"/>
      <c r="GOW60" s="18"/>
      <c r="GOX60" s="18"/>
      <c r="GOY60" s="18"/>
      <c r="GOZ60" s="18"/>
      <c r="GPA60" s="18"/>
      <c r="GPB60" s="18"/>
      <c r="GPC60" s="18"/>
      <c r="GPD60" s="18"/>
      <c r="GPE60" s="18"/>
      <c r="GPF60" s="18"/>
      <c r="GPG60" s="18"/>
      <c r="GPH60" s="18"/>
      <c r="GPI60" s="18"/>
      <c r="GPJ60" s="18"/>
      <c r="GPK60" s="18"/>
      <c r="GPL60" s="18"/>
      <c r="GPM60" s="18"/>
      <c r="GPN60" s="18"/>
      <c r="GPO60" s="18"/>
      <c r="GPP60" s="18"/>
      <c r="GPQ60" s="18"/>
      <c r="GPR60" s="18"/>
      <c r="GPS60" s="18"/>
      <c r="GPT60" s="18"/>
      <c r="GPU60" s="18"/>
      <c r="GPV60" s="18"/>
      <c r="GPW60" s="18"/>
      <c r="GPX60" s="18"/>
      <c r="GPY60" s="18"/>
      <c r="GPZ60" s="18"/>
      <c r="GQA60" s="18"/>
      <c r="GQB60" s="18"/>
      <c r="GQC60" s="18"/>
      <c r="GQD60" s="18"/>
      <c r="GQE60" s="18"/>
      <c r="GQF60" s="18"/>
      <c r="GQG60" s="18"/>
      <c r="GQH60" s="18"/>
      <c r="GQI60" s="18"/>
      <c r="GQJ60" s="18"/>
      <c r="GQK60" s="18"/>
      <c r="GQL60" s="18"/>
      <c r="GQM60" s="18"/>
      <c r="GQN60" s="18"/>
      <c r="GQO60" s="18"/>
      <c r="GQP60" s="18"/>
      <c r="GQQ60" s="18"/>
      <c r="GQR60" s="18"/>
      <c r="GQS60" s="18"/>
      <c r="GQT60" s="18"/>
      <c r="GQU60" s="18"/>
      <c r="GQV60" s="18"/>
      <c r="GQW60" s="18"/>
      <c r="GQX60" s="18"/>
      <c r="GQY60" s="18"/>
      <c r="GQZ60" s="18"/>
      <c r="GRA60" s="18"/>
      <c r="GRB60" s="18"/>
      <c r="GRC60" s="18"/>
      <c r="GRD60" s="18"/>
      <c r="GRE60" s="18"/>
      <c r="GRF60" s="18"/>
      <c r="GRG60" s="18"/>
      <c r="GRH60" s="18"/>
      <c r="GRI60" s="18"/>
      <c r="GRJ60" s="18"/>
      <c r="GRK60" s="18"/>
      <c r="GRL60" s="18"/>
      <c r="GRM60" s="18"/>
      <c r="GRN60" s="18"/>
      <c r="GRO60" s="18"/>
      <c r="GRP60" s="18"/>
      <c r="GRQ60" s="18"/>
      <c r="GRR60" s="18"/>
      <c r="GRS60" s="18"/>
      <c r="GRT60" s="18"/>
      <c r="GRU60" s="18"/>
      <c r="GRV60" s="18"/>
      <c r="GRW60" s="18"/>
      <c r="GRX60" s="18"/>
      <c r="GRY60" s="18"/>
      <c r="GRZ60" s="18"/>
      <c r="GSA60" s="18"/>
      <c r="GSB60" s="18"/>
      <c r="GSC60" s="18"/>
      <c r="GSD60" s="18"/>
      <c r="GSE60" s="18"/>
      <c r="GSF60" s="18"/>
      <c r="GSG60" s="18"/>
      <c r="GSH60" s="18"/>
      <c r="GSI60" s="18"/>
      <c r="GSJ60" s="18"/>
      <c r="GSK60" s="18"/>
      <c r="GSL60" s="18"/>
      <c r="GSM60" s="18"/>
      <c r="GSN60" s="18"/>
      <c r="GSO60" s="18"/>
      <c r="GSP60" s="18"/>
      <c r="GSQ60" s="18"/>
      <c r="GSR60" s="18"/>
      <c r="GSS60" s="18"/>
      <c r="GST60" s="18"/>
      <c r="GSU60" s="18"/>
      <c r="GSV60" s="18"/>
      <c r="GSW60" s="18"/>
      <c r="GSX60" s="18"/>
      <c r="GSY60" s="18"/>
      <c r="GSZ60" s="18"/>
      <c r="GTA60" s="18"/>
      <c r="GTB60" s="18"/>
      <c r="GTC60" s="18"/>
      <c r="GTD60" s="18"/>
      <c r="GTE60" s="18"/>
      <c r="GTF60" s="18"/>
      <c r="GTG60" s="18"/>
      <c r="GTH60" s="18"/>
      <c r="GTI60" s="18"/>
      <c r="GTJ60" s="18"/>
      <c r="GTK60" s="18"/>
      <c r="GTL60" s="18"/>
      <c r="GTM60" s="18"/>
      <c r="GTN60" s="18"/>
      <c r="GTO60" s="18"/>
      <c r="GTP60" s="18"/>
      <c r="GTQ60" s="18"/>
      <c r="GTR60" s="18"/>
      <c r="GTS60" s="18"/>
      <c r="GTT60" s="18"/>
      <c r="GTU60" s="18"/>
      <c r="GTV60" s="18"/>
      <c r="GTW60" s="18"/>
      <c r="GTX60" s="18"/>
      <c r="GTY60" s="18"/>
      <c r="GTZ60" s="18"/>
      <c r="GUA60" s="18"/>
      <c r="GUB60" s="18"/>
      <c r="GUC60" s="18"/>
      <c r="GUD60" s="18"/>
      <c r="GUE60" s="18"/>
      <c r="GUF60" s="18"/>
      <c r="GUG60" s="18"/>
      <c r="GUH60" s="18"/>
      <c r="GUI60" s="18"/>
      <c r="GUJ60" s="18"/>
      <c r="GUK60" s="18"/>
      <c r="GUL60" s="18"/>
      <c r="GUM60" s="18"/>
      <c r="GUN60" s="18"/>
      <c r="GUO60" s="18"/>
      <c r="GUP60" s="18"/>
      <c r="GUQ60" s="18"/>
      <c r="GUR60" s="18"/>
      <c r="GUS60" s="18"/>
      <c r="GUT60" s="18"/>
      <c r="GUU60" s="18"/>
      <c r="GUV60" s="18"/>
      <c r="GUW60" s="18"/>
      <c r="GUX60" s="18"/>
      <c r="GUY60" s="18"/>
      <c r="GUZ60" s="18"/>
      <c r="GVA60" s="18"/>
      <c r="GVB60" s="18"/>
      <c r="GVC60" s="18"/>
      <c r="GVD60" s="18"/>
      <c r="GVE60" s="18"/>
      <c r="GVF60" s="18"/>
      <c r="GVG60" s="18"/>
      <c r="GVH60" s="18"/>
      <c r="GVI60" s="18"/>
      <c r="GVJ60" s="18"/>
      <c r="GVK60" s="18"/>
      <c r="GVL60" s="18"/>
      <c r="GVM60" s="18"/>
      <c r="GVN60" s="18"/>
      <c r="GVO60" s="18"/>
      <c r="GVP60" s="18"/>
      <c r="GVQ60" s="18"/>
      <c r="GVR60" s="18"/>
      <c r="GVS60" s="18"/>
      <c r="GVT60" s="18"/>
      <c r="GVU60" s="18"/>
      <c r="GVV60" s="18"/>
      <c r="GVW60" s="18"/>
      <c r="GVX60" s="18"/>
      <c r="GVY60" s="18"/>
      <c r="GVZ60" s="18"/>
      <c r="GWA60" s="18"/>
      <c r="GWB60" s="18"/>
      <c r="GWC60" s="18"/>
      <c r="GWD60" s="18"/>
      <c r="GWE60" s="18"/>
      <c r="GWF60" s="18"/>
      <c r="GWG60" s="18"/>
      <c r="GWH60" s="18"/>
      <c r="GWI60" s="18"/>
      <c r="GWJ60" s="18"/>
      <c r="GWK60" s="18"/>
      <c r="GWL60" s="18"/>
      <c r="GWM60" s="18"/>
      <c r="GWN60" s="18"/>
      <c r="GWO60" s="18"/>
      <c r="GWP60" s="18"/>
      <c r="GWQ60" s="18"/>
      <c r="GWR60" s="18"/>
      <c r="GWS60" s="18"/>
      <c r="GWT60" s="18"/>
      <c r="GWU60" s="18"/>
      <c r="GWV60" s="18"/>
      <c r="GWW60" s="18"/>
      <c r="GWX60" s="18"/>
      <c r="GWY60" s="18"/>
      <c r="GWZ60" s="18"/>
      <c r="GXA60" s="18"/>
      <c r="GXB60" s="18"/>
      <c r="GXC60" s="18"/>
      <c r="GXD60" s="18"/>
      <c r="GXE60" s="18"/>
      <c r="GXF60" s="18"/>
      <c r="GXG60" s="18"/>
      <c r="GXH60" s="18"/>
      <c r="GXI60" s="18"/>
      <c r="GXJ60" s="18"/>
      <c r="GXK60" s="18"/>
      <c r="GXL60" s="18"/>
      <c r="GXM60" s="18"/>
      <c r="GXN60" s="18"/>
      <c r="GXO60" s="18"/>
      <c r="GXP60" s="18"/>
      <c r="GXQ60" s="18"/>
      <c r="GXR60" s="18"/>
      <c r="GXS60" s="18"/>
      <c r="GXT60" s="18"/>
      <c r="GXU60" s="18"/>
      <c r="GXV60" s="18"/>
      <c r="GXW60" s="18"/>
      <c r="GXX60" s="18"/>
      <c r="GXY60" s="18"/>
      <c r="GXZ60" s="18"/>
      <c r="GYA60" s="18"/>
      <c r="GYB60" s="18"/>
      <c r="GYC60" s="18"/>
      <c r="GYD60" s="18"/>
      <c r="GYE60" s="18"/>
      <c r="GYF60" s="18"/>
      <c r="GYG60" s="18"/>
      <c r="GYH60" s="18"/>
      <c r="GYI60" s="18"/>
      <c r="GYJ60" s="18"/>
      <c r="GYK60" s="18"/>
      <c r="GYL60" s="18"/>
      <c r="GYM60" s="18"/>
      <c r="GYN60" s="18"/>
      <c r="GYO60" s="18"/>
      <c r="GYP60" s="18"/>
      <c r="GYQ60" s="18"/>
      <c r="GYR60" s="18"/>
      <c r="GYS60" s="18"/>
      <c r="GYT60" s="18"/>
      <c r="GYU60" s="18"/>
      <c r="GYV60" s="18"/>
      <c r="GYW60" s="18"/>
      <c r="GYX60" s="18"/>
      <c r="GYY60" s="18"/>
      <c r="GYZ60" s="18"/>
      <c r="GZA60" s="18"/>
      <c r="GZB60" s="18"/>
      <c r="GZC60" s="18"/>
      <c r="GZD60" s="18"/>
      <c r="GZE60" s="18"/>
      <c r="GZF60" s="18"/>
      <c r="GZG60" s="18"/>
      <c r="GZH60" s="18"/>
      <c r="GZI60" s="18"/>
      <c r="GZJ60" s="18"/>
      <c r="GZK60" s="18"/>
      <c r="GZL60" s="18"/>
      <c r="GZM60" s="18"/>
      <c r="GZN60" s="18"/>
      <c r="GZO60" s="18"/>
      <c r="GZP60" s="18"/>
      <c r="GZQ60" s="18"/>
      <c r="GZR60" s="18"/>
      <c r="GZS60" s="18"/>
      <c r="GZT60" s="18"/>
      <c r="GZU60" s="18"/>
      <c r="GZV60" s="18"/>
      <c r="GZW60" s="18"/>
      <c r="GZX60" s="18"/>
      <c r="GZY60" s="18"/>
      <c r="GZZ60" s="18"/>
      <c r="HAA60" s="18"/>
      <c r="HAB60" s="18"/>
      <c r="HAC60" s="18"/>
      <c r="HAD60" s="18"/>
      <c r="HAE60" s="18"/>
      <c r="HAF60" s="18"/>
      <c r="HAG60" s="18"/>
      <c r="HAH60" s="18"/>
      <c r="HAI60" s="18"/>
      <c r="HAJ60" s="18"/>
      <c r="HAK60" s="18"/>
      <c r="HAL60" s="18"/>
      <c r="HAM60" s="18"/>
      <c r="HAN60" s="18"/>
      <c r="HAO60" s="18"/>
      <c r="HAP60" s="18"/>
      <c r="HAQ60" s="18"/>
      <c r="HAR60" s="18"/>
      <c r="HAS60" s="18"/>
      <c r="HAT60" s="18"/>
      <c r="HAU60" s="18"/>
      <c r="HAV60" s="18"/>
      <c r="HAW60" s="18"/>
      <c r="HAX60" s="18"/>
      <c r="HAY60" s="18"/>
      <c r="HAZ60" s="18"/>
      <c r="HBA60" s="18"/>
      <c r="HBB60" s="18"/>
      <c r="HBC60" s="18"/>
      <c r="HBD60" s="18"/>
      <c r="HBE60" s="18"/>
      <c r="HBF60" s="18"/>
      <c r="HBG60" s="18"/>
      <c r="HBH60" s="18"/>
      <c r="HBI60" s="18"/>
      <c r="HBJ60" s="18"/>
      <c r="HBK60" s="18"/>
      <c r="HBL60" s="18"/>
      <c r="HBM60" s="18"/>
      <c r="HBN60" s="18"/>
      <c r="HBO60" s="18"/>
      <c r="HBP60" s="18"/>
      <c r="HBQ60" s="18"/>
      <c r="HBR60" s="18"/>
      <c r="HBS60" s="18"/>
      <c r="HBT60" s="18"/>
      <c r="HBU60" s="18"/>
      <c r="HBV60" s="18"/>
      <c r="HBW60" s="18"/>
      <c r="HBX60" s="18"/>
      <c r="HBY60" s="18"/>
      <c r="HBZ60" s="18"/>
      <c r="HCA60" s="18"/>
      <c r="HCB60" s="18"/>
      <c r="HCC60" s="18"/>
      <c r="HCD60" s="18"/>
      <c r="HCE60" s="18"/>
      <c r="HCF60" s="18"/>
      <c r="HCG60" s="18"/>
      <c r="HCH60" s="18"/>
      <c r="HCI60" s="18"/>
      <c r="HCJ60" s="18"/>
      <c r="HCK60" s="18"/>
      <c r="HCL60" s="18"/>
      <c r="HCM60" s="18"/>
      <c r="HCN60" s="18"/>
      <c r="HCO60" s="18"/>
      <c r="HCP60" s="18"/>
      <c r="HCQ60" s="18"/>
      <c r="HCR60" s="18"/>
      <c r="HCS60" s="18"/>
      <c r="HCT60" s="18"/>
      <c r="HCU60" s="18"/>
      <c r="HCV60" s="18"/>
      <c r="HCW60" s="18"/>
      <c r="HCX60" s="18"/>
      <c r="HCY60" s="18"/>
      <c r="HCZ60" s="18"/>
      <c r="HDA60" s="18"/>
      <c r="HDB60" s="18"/>
      <c r="HDC60" s="18"/>
      <c r="HDD60" s="18"/>
      <c r="HDE60" s="18"/>
      <c r="HDF60" s="18"/>
      <c r="HDG60" s="18"/>
      <c r="HDH60" s="18"/>
      <c r="HDI60" s="18"/>
      <c r="HDJ60" s="18"/>
      <c r="HDK60" s="18"/>
      <c r="HDL60" s="18"/>
      <c r="HDM60" s="18"/>
      <c r="HDN60" s="18"/>
      <c r="HDO60" s="18"/>
      <c r="HDP60" s="18"/>
      <c r="HDQ60" s="18"/>
      <c r="HDR60" s="18"/>
      <c r="HDS60" s="18"/>
      <c r="HDT60" s="18"/>
      <c r="HDU60" s="18"/>
      <c r="HDV60" s="18"/>
      <c r="HDW60" s="18"/>
      <c r="HDX60" s="18"/>
      <c r="HDY60" s="18"/>
      <c r="HDZ60" s="18"/>
      <c r="HEA60" s="18"/>
      <c r="HEB60" s="18"/>
      <c r="HEC60" s="18"/>
      <c r="HED60" s="18"/>
      <c r="HEE60" s="18"/>
      <c r="HEF60" s="18"/>
      <c r="HEG60" s="18"/>
      <c r="HEH60" s="18"/>
      <c r="HEI60" s="18"/>
      <c r="HEJ60" s="18"/>
      <c r="HEK60" s="18"/>
      <c r="HEL60" s="18"/>
      <c r="HEM60" s="18"/>
      <c r="HEN60" s="18"/>
      <c r="HEO60" s="18"/>
      <c r="HEP60" s="18"/>
      <c r="HEQ60" s="18"/>
      <c r="HER60" s="18"/>
      <c r="HES60" s="18"/>
      <c r="HET60" s="18"/>
      <c r="HEU60" s="18"/>
      <c r="HEV60" s="18"/>
      <c r="HEW60" s="18"/>
      <c r="HEX60" s="18"/>
      <c r="HEY60" s="18"/>
      <c r="HEZ60" s="18"/>
      <c r="HFA60" s="18"/>
      <c r="HFB60" s="18"/>
      <c r="HFC60" s="18"/>
      <c r="HFD60" s="18"/>
      <c r="HFE60" s="18"/>
      <c r="HFF60" s="18"/>
      <c r="HFG60" s="18"/>
      <c r="HFH60" s="18"/>
      <c r="HFI60" s="18"/>
      <c r="HFJ60" s="18"/>
      <c r="HFK60" s="18"/>
      <c r="HFL60" s="18"/>
      <c r="HFM60" s="18"/>
      <c r="HFN60" s="18"/>
      <c r="HFO60" s="18"/>
      <c r="HFP60" s="18"/>
      <c r="HFQ60" s="18"/>
      <c r="HFR60" s="18"/>
      <c r="HFS60" s="18"/>
      <c r="HFT60" s="18"/>
      <c r="HFU60" s="18"/>
      <c r="HFV60" s="18"/>
      <c r="HFW60" s="18"/>
      <c r="HFX60" s="18"/>
      <c r="HFY60" s="18"/>
      <c r="HFZ60" s="18"/>
      <c r="HGA60" s="18"/>
      <c r="HGB60" s="18"/>
      <c r="HGC60" s="18"/>
      <c r="HGD60" s="18"/>
      <c r="HGE60" s="18"/>
      <c r="HGF60" s="18"/>
      <c r="HGG60" s="18"/>
      <c r="HGH60" s="18"/>
      <c r="HGI60" s="18"/>
      <c r="HGJ60" s="18"/>
      <c r="HGK60" s="18"/>
      <c r="HGL60" s="18"/>
      <c r="HGM60" s="18"/>
      <c r="HGN60" s="18"/>
      <c r="HGO60" s="18"/>
      <c r="HGP60" s="18"/>
      <c r="HGQ60" s="18"/>
      <c r="HGR60" s="18"/>
      <c r="HGS60" s="18"/>
      <c r="HGT60" s="18"/>
      <c r="HGU60" s="18"/>
      <c r="HGV60" s="18"/>
      <c r="HGW60" s="18"/>
      <c r="HGX60" s="18"/>
      <c r="HGY60" s="18"/>
      <c r="HGZ60" s="18"/>
      <c r="HHA60" s="18"/>
      <c r="HHB60" s="18"/>
      <c r="HHC60" s="18"/>
      <c r="HHD60" s="18"/>
      <c r="HHE60" s="18"/>
      <c r="HHF60" s="18"/>
      <c r="HHG60" s="18"/>
      <c r="HHH60" s="18"/>
      <c r="HHI60" s="18"/>
      <c r="HHJ60" s="18"/>
      <c r="HHK60" s="18"/>
      <c r="HHL60" s="18"/>
      <c r="HHM60" s="18"/>
      <c r="HHN60" s="18"/>
      <c r="HHO60" s="18"/>
      <c r="HHP60" s="18"/>
      <c r="HHQ60" s="18"/>
      <c r="HHR60" s="18"/>
      <c r="HHS60" s="18"/>
      <c r="HHT60" s="18"/>
      <c r="HHU60" s="18"/>
      <c r="HHV60" s="18"/>
      <c r="HHW60" s="18"/>
      <c r="HHX60" s="18"/>
      <c r="HHY60" s="18"/>
      <c r="HHZ60" s="18"/>
      <c r="HIA60" s="18"/>
      <c r="HIB60" s="18"/>
      <c r="HIC60" s="18"/>
      <c r="HID60" s="18"/>
      <c r="HIE60" s="18"/>
      <c r="HIF60" s="18"/>
      <c r="HIG60" s="18"/>
      <c r="HIH60" s="18"/>
      <c r="HII60" s="18"/>
      <c r="HIJ60" s="18"/>
      <c r="HIK60" s="18"/>
      <c r="HIL60" s="18"/>
      <c r="HIM60" s="18"/>
      <c r="HIN60" s="18"/>
      <c r="HIO60" s="18"/>
      <c r="HIP60" s="18"/>
      <c r="HIQ60" s="18"/>
      <c r="HIR60" s="18"/>
      <c r="HIS60" s="18"/>
      <c r="HIT60" s="18"/>
      <c r="HIU60" s="18"/>
      <c r="HIV60" s="18"/>
      <c r="HIW60" s="18"/>
      <c r="HIX60" s="18"/>
      <c r="HIY60" s="18"/>
      <c r="HIZ60" s="18"/>
      <c r="HJA60" s="18"/>
      <c r="HJB60" s="18"/>
      <c r="HJC60" s="18"/>
      <c r="HJD60" s="18"/>
      <c r="HJE60" s="18"/>
      <c r="HJF60" s="18"/>
      <c r="HJG60" s="18"/>
      <c r="HJH60" s="18"/>
      <c r="HJI60" s="18"/>
      <c r="HJJ60" s="18"/>
      <c r="HJK60" s="18"/>
      <c r="HJL60" s="18"/>
      <c r="HJM60" s="18"/>
      <c r="HJN60" s="18"/>
      <c r="HJO60" s="18"/>
      <c r="HJP60" s="18"/>
      <c r="HJQ60" s="18"/>
      <c r="HJR60" s="18"/>
      <c r="HJS60" s="18"/>
      <c r="HJT60" s="18"/>
      <c r="HJU60" s="18"/>
      <c r="HJV60" s="18"/>
      <c r="HJW60" s="18"/>
      <c r="HJX60" s="18"/>
      <c r="HJY60" s="18"/>
      <c r="HJZ60" s="18"/>
      <c r="HKA60" s="18"/>
      <c r="HKB60" s="18"/>
      <c r="HKC60" s="18"/>
      <c r="HKD60" s="18"/>
      <c r="HKE60" s="18"/>
      <c r="HKF60" s="18"/>
      <c r="HKG60" s="18"/>
      <c r="HKH60" s="18"/>
      <c r="HKI60" s="18"/>
      <c r="HKJ60" s="18"/>
      <c r="HKK60" s="18"/>
      <c r="HKL60" s="18"/>
      <c r="HKM60" s="18"/>
      <c r="HKN60" s="18"/>
      <c r="HKO60" s="18"/>
      <c r="HKP60" s="18"/>
      <c r="HKQ60" s="18"/>
      <c r="HKR60" s="18"/>
      <c r="HKS60" s="18"/>
      <c r="HKT60" s="18"/>
      <c r="HKU60" s="18"/>
      <c r="HKV60" s="18"/>
      <c r="HKW60" s="18"/>
      <c r="HKX60" s="18"/>
      <c r="HKY60" s="18"/>
      <c r="HKZ60" s="18"/>
      <c r="HLA60" s="18"/>
      <c r="HLB60" s="18"/>
      <c r="HLC60" s="18"/>
      <c r="HLD60" s="18"/>
      <c r="HLE60" s="18"/>
      <c r="HLF60" s="18"/>
      <c r="HLG60" s="18"/>
      <c r="HLH60" s="18"/>
      <c r="HLI60" s="18"/>
      <c r="HLJ60" s="18"/>
      <c r="HLK60" s="18"/>
      <c r="HLL60" s="18"/>
      <c r="HLM60" s="18"/>
      <c r="HLN60" s="18"/>
      <c r="HLO60" s="18"/>
      <c r="HLP60" s="18"/>
      <c r="HLQ60" s="18"/>
      <c r="HLR60" s="18"/>
      <c r="HLS60" s="18"/>
      <c r="HLT60" s="18"/>
      <c r="HLU60" s="18"/>
      <c r="HLV60" s="18"/>
      <c r="HLW60" s="18"/>
      <c r="HLX60" s="18"/>
      <c r="HLY60" s="18"/>
      <c r="HLZ60" s="18"/>
      <c r="HMA60" s="18"/>
      <c r="HMB60" s="18"/>
      <c r="HMC60" s="18"/>
      <c r="HMD60" s="18"/>
      <c r="HME60" s="18"/>
      <c r="HMF60" s="18"/>
      <c r="HMG60" s="18"/>
      <c r="HMH60" s="18"/>
      <c r="HMI60" s="18"/>
      <c r="HMJ60" s="18"/>
      <c r="HMK60" s="18"/>
      <c r="HML60" s="18"/>
      <c r="HMM60" s="18"/>
      <c r="HMN60" s="18"/>
      <c r="HMO60" s="18"/>
      <c r="HMP60" s="18"/>
      <c r="HMQ60" s="18"/>
      <c r="HMR60" s="18"/>
      <c r="HMS60" s="18"/>
      <c r="HMT60" s="18"/>
      <c r="HMU60" s="18"/>
      <c r="HMV60" s="18"/>
      <c r="HMW60" s="18"/>
      <c r="HMX60" s="18"/>
      <c r="HMY60" s="18"/>
      <c r="HMZ60" s="18"/>
      <c r="HNA60" s="18"/>
      <c r="HNB60" s="18"/>
      <c r="HNC60" s="18"/>
      <c r="HND60" s="18"/>
      <c r="HNE60" s="18"/>
      <c r="HNF60" s="18"/>
      <c r="HNG60" s="18"/>
      <c r="HNH60" s="18"/>
      <c r="HNI60" s="18"/>
      <c r="HNJ60" s="18"/>
      <c r="HNK60" s="18"/>
      <c r="HNL60" s="18"/>
      <c r="HNM60" s="18"/>
      <c r="HNN60" s="18"/>
      <c r="HNO60" s="18"/>
      <c r="HNP60" s="18"/>
      <c r="HNQ60" s="18"/>
      <c r="HNR60" s="18"/>
      <c r="HNS60" s="18"/>
      <c r="HNT60" s="18"/>
      <c r="HNU60" s="18"/>
      <c r="HNV60" s="18"/>
      <c r="HNW60" s="18"/>
      <c r="HNX60" s="18"/>
      <c r="HNY60" s="18"/>
      <c r="HNZ60" s="18"/>
      <c r="HOA60" s="18"/>
      <c r="HOB60" s="18"/>
      <c r="HOC60" s="18"/>
      <c r="HOD60" s="18"/>
      <c r="HOE60" s="18"/>
      <c r="HOF60" s="18"/>
      <c r="HOG60" s="18"/>
      <c r="HOH60" s="18"/>
      <c r="HOI60" s="18"/>
      <c r="HOJ60" s="18"/>
      <c r="HOK60" s="18"/>
      <c r="HOL60" s="18"/>
      <c r="HOM60" s="18"/>
      <c r="HON60" s="18"/>
      <c r="HOO60" s="18"/>
      <c r="HOP60" s="18"/>
      <c r="HOQ60" s="18"/>
      <c r="HOR60" s="18"/>
      <c r="HOS60" s="18"/>
      <c r="HOT60" s="18"/>
      <c r="HOU60" s="18"/>
      <c r="HOV60" s="18"/>
      <c r="HOW60" s="18"/>
      <c r="HOX60" s="18"/>
      <c r="HOY60" s="18"/>
      <c r="HOZ60" s="18"/>
      <c r="HPA60" s="18"/>
      <c r="HPB60" s="18"/>
      <c r="HPC60" s="18"/>
      <c r="HPD60" s="18"/>
      <c r="HPE60" s="18"/>
      <c r="HPF60" s="18"/>
      <c r="HPG60" s="18"/>
      <c r="HPH60" s="18"/>
      <c r="HPI60" s="18"/>
      <c r="HPJ60" s="18"/>
      <c r="HPK60" s="18"/>
      <c r="HPL60" s="18"/>
      <c r="HPM60" s="18"/>
      <c r="HPN60" s="18"/>
      <c r="HPO60" s="18"/>
      <c r="HPP60" s="18"/>
      <c r="HPQ60" s="18"/>
      <c r="HPR60" s="18"/>
      <c r="HPS60" s="18"/>
      <c r="HPT60" s="18"/>
      <c r="HPU60" s="18"/>
      <c r="HPV60" s="18"/>
      <c r="HPW60" s="18"/>
      <c r="HPX60" s="18"/>
      <c r="HPY60" s="18"/>
      <c r="HPZ60" s="18"/>
      <c r="HQA60" s="18"/>
      <c r="HQB60" s="18"/>
      <c r="HQC60" s="18"/>
      <c r="HQD60" s="18"/>
      <c r="HQE60" s="18"/>
      <c r="HQF60" s="18"/>
      <c r="HQG60" s="18"/>
      <c r="HQH60" s="18"/>
      <c r="HQI60" s="18"/>
      <c r="HQJ60" s="18"/>
      <c r="HQK60" s="18"/>
      <c r="HQL60" s="18"/>
      <c r="HQM60" s="18"/>
      <c r="HQN60" s="18"/>
      <c r="HQO60" s="18"/>
      <c r="HQP60" s="18"/>
      <c r="HQQ60" s="18"/>
      <c r="HQR60" s="18"/>
      <c r="HQS60" s="18"/>
      <c r="HQT60" s="18"/>
      <c r="HQU60" s="18"/>
      <c r="HQV60" s="18"/>
      <c r="HQW60" s="18"/>
      <c r="HQX60" s="18"/>
      <c r="HQY60" s="18"/>
      <c r="HQZ60" s="18"/>
      <c r="HRA60" s="18"/>
      <c r="HRB60" s="18"/>
      <c r="HRC60" s="18"/>
      <c r="HRD60" s="18"/>
      <c r="HRE60" s="18"/>
      <c r="HRF60" s="18"/>
      <c r="HRG60" s="18"/>
      <c r="HRH60" s="18"/>
      <c r="HRI60" s="18"/>
      <c r="HRJ60" s="18"/>
      <c r="HRK60" s="18"/>
      <c r="HRL60" s="18"/>
      <c r="HRM60" s="18"/>
      <c r="HRN60" s="18"/>
      <c r="HRO60" s="18"/>
      <c r="HRP60" s="18"/>
      <c r="HRQ60" s="18"/>
      <c r="HRR60" s="18"/>
      <c r="HRS60" s="18"/>
      <c r="HRT60" s="18"/>
      <c r="HRU60" s="18"/>
      <c r="HRV60" s="18"/>
      <c r="HRW60" s="18"/>
      <c r="HRX60" s="18"/>
      <c r="HRY60" s="18"/>
      <c r="HRZ60" s="18"/>
      <c r="HSA60" s="18"/>
      <c r="HSB60" s="18"/>
      <c r="HSC60" s="18"/>
      <c r="HSD60" s="18"/>
      <c r="HSE60" s="18"/>
      <c r="HSF60" s="18"/>
      <c r="HSG60" s="18"/>
      <c r="HSH60" s="18"/>
      <c r="HSI60" s="18"/>
      <c r="HSJ60" s="18"/>
      <c r="HSK60" s="18"/>
      <c r="HSL60" s="18"/>
      <c r="HSM60" s="18"/>
      <c r="HSN60" s="18"/>
      <c r="HSO60" s="18"/>
      <c r="HSP60" s="18"/>
      <c r="HSQ60" s="18"/>
      <c r="HSR60" s="18"/>
      <c r="HSS60" s="18"/>
      <c r="HST60" s="18"/>
      <c r="HSU60" s="18"/>
      <c r="HSV60" s="18"/>
      <c r="HSW60" s="18"/>
      <c r="HSX60" s="18"/>
      <c r="HSY60" s="18"/>
      <c r="HSZ60" s="18"/>
      <c r="HTA60" s="18"/>
      <c r="HTB60" s="18"/>
      <c r="HTC60" s="18"/>
      <c r="HTD60" s="18"/>
      <c r="HTE60" s="18"/>
      <c r="HTF60" s="18"/>
      <c r="HTG60" s="18"/>
      <c r="HTH60" s="18"/>
      <c r="HTI60" s="18"/>
      <c r="HTJ60" s="18"/>
      <c r="HTK60" s="18"/>
      <c r="HTL60" s="18"/>
      <c r="HTM60" s="18"/>
      <c r="HTN60" s="18"/>
      <c r="HTO60" s="18"/>
      <c r="HTP60" s="18"/>
      <c r="HTQ60" s="18"/>
      <c r="HTR60" s="18"/>
      <c r="HTS60" s="18"/>
      <c r="HTT60" s="18"/>
      <c r="HTU60" s="18"/>
      <c r="HTV60" s="18"/>
      <c r="HTW60" s="18"/>
      <c r="HTX60" s="18"/>
      <c r="HTY60" s="18"/>
      <c r="HTZ60" s="18"/>
      <c r="HUA60" s="18"/>
      <c r="HUB60" s="18"/>
      <c r="HUC60" s="18"/>
      <c r="HUD60" s="18"/>
      <c r="HUE60" s="18"/>
      <c r="HUF60" s="18"/>
      <c r="HUG60" s="18"/>
      <c r="HUH60" s="18"/>
      <c r="HUI60" s="18"/>
      <c r="HUJ60" s="18"/>
      <c r="HUK60" s="18"/>
      <c r="HUL60" s="18"/>
      <c r="HUM60" s="18"/>
      <c r="HUN60" s="18"/>
      <c r="HUO60" s="18"/>
      <c r="HUP60" s="18"/>
      <c r="HUQ60" s="18"/>
      <c r="HUR60" s="18"/>
      <c r="HUS60" s="18"/>
      <c r="HUT60" s="18"/>
      <c r="HUU60" s="18"/>
      <c r="HUV60" s="18"/>
      <c r="HUW60" s="18"/>
      <c r="HUX60" s="18"/>
      <c r="HUY60" s="18"/>
      <c r="HUZ60" s="18"/>
      <c r="HVA60" s="18"/>
      <c r="HVB60" s="18"/>
      <c r="HVC60" s="18"/>
      <c r="HVD60" s="18"/>
      <c r="HVE60" s="18"/>
      <c r="HVF60" s="18"/>
      <c r="HVG60" s="18"/>
      <c r="HVH60" s="18"/>
      <c r="HVI60" s="18"/>
      <c r="HVJ60" s="18"/>
      <c r="HVK60" s="18"/>
      <c r="HVL60" s="18"/>
      <c r="HVM60" s="18"/>
      <c r="HVN60" s="18"/>
      <c r="HVO60" s="18"/>
      <c r="HVP60" s="18"/>
      <c r="HVQ60" s="18"/>
      <c r="HVR60" s="18"/>
      <c r="HVS60" s="18"/>
      <c r="HVT60" s="18"/>
      <c r="HVU60" s="18"/>
      <c r="HVV60" s="18"/>
      <c r="HVW60" s="18"/>
      <c r="HVX60" s="18"/>
      <c r="HVY60" s="18"/>
      <c r="HVZ60" s="18"/>
      <c r="HWA60" s="18"/>
      <c r="HWB60" s="18"/>
      <c r="HWC60" s="18"/>
      <c r="HWD60" s="18"/>
      <c r="HWE60" s="18"/>
      <c r="HWF60" s="18"/>
      <c r="HWG60" s="18"/>
      <c r="HWH60" s="18"/>
      <c r="HWI60" s="18"/>
      <c r="HWJ60" s="18"/>
      <c r="HWK60" s="18"/>
      <c r="HWL60" s="18"/>
      <c r="HWM60" s="18"/>
      <c r="HWN60" s="18"/>
      <c r="HWO60" s="18"/>
      <c r="HWP60" s="18"/>
      <c r="HWQ60" s="18"/>
      <c r="HWR60" s="18"/>
      <c r="HWS60" s="18"/>
      <c r="HWT60" s="18"/>
      <c r="HWU60" s="18"/>
      <c r="HWV60" s="18"/>
      <c r="HWW60" s="18"/>
      <c r="HWX60" s="18"/>
      <c r="HWY60" s="18"/>
      <c r="HWZ60" s="18"/>
      <c r="HXA60" s="18"/>
      <c r="HXB60" s="18"/>
      <c r="HXC60" s="18"/>
      <c r="HXD60" s="18"/>
      <c r="HXE60" s="18"/>
      <c r="HXF60" s="18"/>
      <c r="HXG60" s="18"/>
      <c r="HXH60" s="18"/>
      <c r="HXI60" s="18"/>
      <c r="HXJ60" s="18"/>
      <c r="HXK60" s="18"/>
      <c r="HXL60" s="18"/>
      <c r="HXM60" s="18"/>
      <c r="HXN60" s="18"/>
      <c r="HXO60" s="18"/>
      <c r="HXP60" s="18"/>
      <c r="HXQ60" s="18"/>
      <c r="HXR60" s="18"/>
      <c r="HXS60" s="18"/>
      <c r="HXT60" s="18"/>
      <c r="HXU60" s="18"/>
      <c r="HXV60" s="18"/>
      <c r="HXW60" s="18"/>
      <c r="HXX60" s="18"/>
      <c r="HXY60" s="18"/>
      <c r="HXZ60" s="18"/>
      <c r="HYA60" s="18"/>
      <c r="HYB60" s="18"/>
      <c r="HYC60" s="18"/>
      <c r="HYD60" s="18"/>
      <c r="HYE60" s="18"/>
      <c r="HYF60" s="18"/>
      <c r="HYG60" s="18"/>
      <c r="HYH60" s="18"/>
      <c r="HYI60" s="18"/>
      <c r="HYJ60" s="18"/>
      <c r="HYK60" s="18"/>
      <c r="HYL60" s="18"/>
      <c r="HYM60" s="18"/>
      <c r="HYN60" s="18"/>
      <c r="HYO60" s="18"/>
      <c r="HYP60" s="18"/>
      <c r="HYQ60" s="18"/>
      <c r="HYR60" s="18"/>
      <c r="HYS60" s="18"/>
      <c r="HYT60" s="18"/>
      <c r="HYU60" s="18"/>
      <c r="HYV60" s="18"/>
      <c r="HYW60" s="18"/>
      <c r="HYX60" s="18"/>
      <c r="HYY60" s="18"/>
      <c r="HYZ60" s="18"/>
      <c r="HZA60" s="18"/>
      <c r="HZB60" s="18"/>
      <c r="HZC60" s="18"/>
      <c r="HZD60" s="18"/>
      <c r="HZE60" s="18"/>
      <c r="HZF60" s="18"/>
      <c r="HZG60" s="18"/>
      <c r="HZH60" s="18"/>
      <c r="HZI60" s="18"/>
      <c r="HZJ60" s="18"/>
      <c r="HZK60" s="18"/>
      <c r="HZL60" s="18"/>
      <c r="HZM60" s="18"/>
      <c r="HZN60" s="18"/>
      <c r="HZO60" s="18"/>
      <c r="HZP60" s="18"/>
      <c r="HZQ60" s="18"/>
      <c r="HZR60" s="18"/>
      <c r="HZS60" s="18"/>
      <c r="HZT60" s="18"/>
      <c r="HZU60" s="18"/>
      <c r="HZV60" s="18"/>
      <c r="HZW60" s="18"/>
      <c r="HZX60" s="18"/>
      <c r="HZY60" s="18"/>
      <c r="HZZ60" s="18"/>
      <c r="IAA60" s="18"/>
      <c r="IAB60" s="18"/>
      <c r="IAC60" s="18"/>
      <c r="IAD60" s="18"/>
      <c r="IAE60" s="18"/>
      <c r="IAF60" s="18"/>
      <c r="IAG60" s="18"/>
      <c r="IAH60" s="18"/>
      <c r="IAI60" s="18"/>
      <c r="IAJ60" s="18"/>
      <c r="IAK60" s="18"/>
      <c r="IAL60" s="18"/>
      <c r="IAM60" s="18"/>
      <c r="IAN60" s="18"/>
      <c r="IAO60" s="18"/>
      <c r="IAP60" s="18"/>
      <c r="IAQ60" s="18"/>
      <c r="IAR60" s="18"/>
      <c r="IAS60" s="18"/>
      <c r="IAT60" s="18"/>
      <c r="IAU60" s="18"/>
      <c r="IAV60" s="18"/>
      <c r="IAW60" s="18"/>
      <c r="IAX60" s="18"/>
      <c r="IAY60" s="18"/>
      <c r="IAZ60" s="18"/>
      <c r="IBA60" s="18"/>
      <c r="IBB60" s="18"/>
      <c r="IBC60" s="18"/>
      <c r="IBD60" s="18"/>
      <c r="IBE60" s="18"/>
      <c r="IBF60" s="18"/>
      <c r="IBG60" s="18"/>
      <c r="IBH60" s="18"/>
      <c r="IBI60" s="18"/>
      <c r="IBJ60" s="18"/>
      <c r="IBK60" s="18"/>
      <c r="IBL60" s="18"/>
      <c r="IBM60" s="18"/>
      <c r="IBN60" s="18"/>
      <c r="IBO60" s="18"/>
      <c r="IBP60" s="18"/>
      <c r="IBQ60" s="18"/>
      <c r="IBR60" s="18"/>
      <c r="IBS60" s="18"/>
      <c r="IBT60" s="18"/>
      <c r="IBU60" s="18"/>
      <c r="IBV60" s="18"/>
      <c r="IBW60" s="18"/>
      <c r="IBX60" s="18"/>
      <c r="IBY60" s="18"/>
      <c r="IBZ60" s="18"/>
      <c r="ICA60" s="18"/>
      <c r="ICB60" s="18"/>
      <c r="ICC60" s="18"/>
      <c r="ICD60" s="18"/>
      <c r="ICE60" s="18"/>
      <c r="ICF60" s="18"/>
      <c r="ICG60" s="18"/>
      <c r="ICH60" s="18"/>
      <c r="ICI60" s="18"/>
      <c r="ICJ60" s="18"/>
      <c r="ICK60" s="18"/>
      <c r="ICL60" s="18"/>
      <c r="ICM60" s="18"/>
      <c r="ICN60" s="18"/>
      <c r="ICO60" s="18"/>
      <c r="ICP60" s="18"/>
      <c r="ICQ60" s="18"/>
      <c r="ICR60" s="18"/>
      <c r="ICS60" s="18"/>
      <c r="ICT60" s="18"/>
      <c r="ICU60" s="18"/>
      <c r="ICV60" s="18"/>
      <c r="ICW60" s="18"/>
      <c r="ICX60" s="18"/>
      <c r="ICY60" s="18"/>
      <c r="ICZ60" s="18"/>
      <c r="IDA60" s="18"/>
      <c r="IDB60" s="18"/>
      <c r="IDC60" s="18"/>
      <c r="IDD60" s="18"/>
      <c r="IDE60" s="18"/>
      <c r="IDF60" s="18"/>
      <c r="IDG60" s="18"/>
      <c r="IDH60" s="18"/>
      <c r="IDI60" s="18"/>
      <c r="IDJ60" s="18"/>
      <c r="IDK60" s="18"/>
      <c r="IDL60" s="18"/>
      <c r="IDM60" s="18"/>
      <c r="IDN60" s="18"/>
      <c r="IDO60" s="18"/>
      <c r="IDP60" s="18"/>
      <c r="IDQ60" s="18"/>
      <c r="IDR60" s="18"/>
      <c r="IDS60" s="18"/>
      <c r="IDT60" s="18"/>
      <c r="IDU60" s="18"/>
      <c r="IDV60" s="18"/>
      <c r="IDW60" s="18"/>
      <c r="IDX60" s="18"/>
      <c r="IDY60" s="18"/>
      <c r="IDZ60" s="18"/>
      <c r="IEA60" s="18"/>
      <c r="IEB60" s="18"/>
      <c r="IEC60" s="18"/>
      <c r="IED60" s="18"/>
      <c r="IEE60" s="18"/>
      <c r="IEF60" s="18"/>
      <c r="IEG60" s="18"/>
      <c r="IEH60" s="18"/>
      <c r="IEI60" s="18"/>
      <c r="IEJ60" s="18"/>
      <c r="IEK60" s="18"/>
      <c r="IEL60" s="18"/>
      <c r="IEM60" s="18"/>
      <c r="IEN60" s="18"/>
      <c r="IEO60" s="18"/>
      <c r="IEP60" s="18"/>
      <c r="IEQ60" s="18"/>
      <c r="IER60" s="18"/>
      <c r="IES60" s="18"/>
      <c r="IET60" s="18"/>
      <c r="IEU60" s="18"/>
      <c r="IEV60" s="18"/>
      <c r="IEW60" s="18"/>
      <c r="IEX60" s="18"/>
      <c r="IEY60" s="18"/>
      <c r="IEZ60" s="18"/>
      <c r="IFA60" s="18"/>
      <c r="IFB60" s="18"/>
      <c r="IFC60" s="18"/>
      <c r="IFD60" s="18"/>
      <c r="IFE60" s="18"/>
      <c r="IFF60" s="18"/>
      <c r="IFG60" s="18"/>
      <c r="IFH60" s="18"/>
      <c r="IFI60" s="18"/>
      <c r="IFJ60" s="18"/>
      <c r="IFK60" s="18"/>
      <c r="IFL60" s="18"/>
      <c r="IFM60" s="18"/>
      <c r="IFN60" s="18"/>
      <c r="IFO60" s="18"/>
      <c r="IFP60" s="18"/>
      <c r="IFQ60" s="18"/>
      <c r="IFR60" s="18"/>
      <c r="IFS60" s="18"/>
      <c r="IFT60" s="18"/>
      <c r="IFU60" s="18"/>
      <c r="IFV60" s="18"/>
      <c r="IFW60" s="18"/>
      <c r="IFX60" s="18"/>
      <c r="IFY60" s="18"/>
      <c r="IFZ60" s="18"/>
      <c r="IGA60" s="18"/>
      <c r="IGB60" s="18"/>
      <c r="IGC60" s="18"/>
      <c r="IGD60" s="18"/>
      <c r="IGE60" s="18"/>
      <c r="IGF60" s="18"/>
      <c r="IGG60" s="18"/>
      <c r="IGH60" s="18"/>
      <c r="IGI60" s="18"/>
      <c r="IGJ60" s="18"/>
      <c r="IGK60" s="18"/>
      <c r="IGL60" s="18"/>
      <c r="IGM60" s="18"/>
      <c r="IGN60" s="18"/>
      <c r="IGO60" s="18"/>
      <c r="IGP60" s="18"/>
      <c r="IGQ60" s="18"/>
      <c r="IGR60" s="18"/>
      <c r="IGS60" s="18"/>
      <c r="IGT60" s="18"/>
      <c r="IGU60" s="18"/>
      <c r="IGV60" s="18"/>
      <c r="IGW60" s="18"/>
      <c r="IGX60" s="18"/>
      <c r="IGY60" s="18"/>
      <c r="IGZ60" s="18"/>
      <c r="IHA60" s="18"/>
      <c r="IHB60" s="18"/>
      <c r="IHC60" s="18"/>
      <c r="IHD60" s="18"/>
      <c r="IHE60" s="18"/>
      <c r="IHF60" s="18"/>
      <c r="IHG60" s="18"/>
      <c r="IHH60" s="18"/>
      <c r="IHI60" s="18"/>
      <c r="IHJ60" s="18"/>
      <c r="IHK60" s="18"/>
      <c r="IHL60" s="18"/>
      <c r="IHM60" s="18"/>
      <c r="IHN60" s="18"/>
      <c r="IHO60" s="18"/>
      <c r="IHP60" s="18"/>
      <c r="IHQ60" s="18"/>
      <c r="IHR60" s="18"/>
      <c r="IHS60" s="18"/>
      <c r="IHT60" s="18"/>
      <c r="IHU60" s="18"/>
      <c r="IHV60" s="18"/>
      <c r="IHW60" s="18"/>
      <c r="IHX60" s="18"/>
      <c r="IHY60" s="18"/>
      <c r="IHZ60" s="18"/>
      <c r="IIA60" s="18"/>
      <c r="IIB60" s="18"/>
      <c r="IIC60" s="18"/>
      <c r="IID60" s="18"/>
      <c r="IIE60" s="18"/>
      <c r="IIF60" s="18"/>
      <c r="IIG60" s="18"/>
      <c r="IIH60" s="18"/>
      <c r="III60" s="18"/>
      <c r="IIJ60" s="18"/>
      <c r="IIK60" s="18"/>
      <c r="IIL60" s="18"/>
      <c r="IIM60" s="18"/>
      <c r="IIN60" s="18"/>
      <c r="IIO60" s="18"/>
      <c r="IIP60" s="18"/>
      <c r="IIQ60" s="18"/>
      <c r="IIR60" s="18"/>
      <c r="IIS60" s="18"/>
      <c r="IIT60" s="18"/>
      <c r="IIU60" s="18"/>
      <c r="IIV60" s="18"/>
      <c r="IIW60" s="18"/>
      <c r="IIX60" s="18"/>
      <c r="IIY60" s="18"/>
      <c r="IIZ60" s="18"/>
      <c r="IJA60" s="18"/>
      <c r="IJB60" s="18"/>
      <c r="IJC60" s="18"/>
      <c r="IJD60" s="18"/>
      <c r="IJE60" s="18"/>
      <c r="IJF60" s="18"/>
      <c r="IJG60" s="18"/>
      <c r="IJH60" s="18"/>
      <c r="IJI60" s="18"/>
      <c r="IJJ60" s="18"/>
      <c r="IJK60" s="18"/>
      <c r="IJL60" s="18"/>
      <c r="IJM60" s="18"/>
      <c r="IJN60" s="18"/>
      <c r="IJO60" s="18"/>
      <c r="IJP60" s="18"/>
      <c r="IJQ60" s="18"/>
      <c r="IJR60" s="18"/>
      <c r="IJS60" s="18"/>
      <c r="IJT60" s="18"/>
      <c r="IJU60" s="18"/>
      <c r="IJV60" s="18"/>
      <c r="IJW60" s="18"/>
      <c r="IJX60" s="18"/>
      <c r="IJY60" s="18"/>
      <c r="IJZ60" s="18"/>
      <c r="IKA60" s="18"/>
      <c r="IKB60" s="18"/>
      <c r="IKC60" s="18"/>
      <c r="IKD60" s="18"/>
      <c r="IKE60" s="18"/>
      <c r="IKF60" s="18"/>
      <c r="IKG60" s="18"/>
      <c r="IKH60" s="18"/>
      <c r="IKI60" s="18"/>
      <c r="IKJ60" s="18"/>
      <c r="IKK60" s="18"/>
      <c r="IKL60" s="18"/>
      <c r="IKM60" s="18"/>
      <c r="IKN60" s="18"/>
      <c r="IKO60" s="18"/>
      <c r="IKP60" s="18"/>
      <c r="IKQ60" s="18"/>
      <c r="IKR60" s="18"/>
      <c r="IKS60" s="18"/>
      <c r="IKT60" s="18"/>
      <c r="IKU60" s="18"/>
      <c r="IKV60" s="18"/>
      <c r="IKW60" s="18"/>
      <c r="IKX60" s="18"/>
      <c r="IKY60" s="18"/>
      <c r="IKZ60" s="18"/>
      <c r="ILA60" s="18"/>
      <c r="ILB60" s="18"/>
      <c r="ILC60" s="18"/>
      <c r="ILD60" s="18"/>
      <c r="ILE60" s="18"/>
      <c r="ILF60" s="18"/>
      <c r="ILG60" s="18"/>
      <c r="ILH60" s="18"/>
      <c r="ILI60" s="18"/>
      <c r="ILJ60" s="18"/>
      <c r="ILK60" s="18"/>
      <c r="ILL60" s="18"/>
      <c r="ILM60" s="18"/>
      <c r="ILN60" s="18"/>
      <c r="ILO60" s="18"/>
      <c r="ILP60" s="18"/>
      <c r="ILQ60" s="18"/>
      <c r="ILR60" s="18"/>
      <c r="ILS60" s="18"/>
      <c r="ILT60" s="18"/>
      <c r="ILU60" s="18"/>
      <c r="ILV60" s="18"/>
      <c r="ILW60" s="18"/>
      <c r="ILX60" s="18"/>
      <c r="ILY60" s="18"/>
      <c r="ILZ60" s="18"/>
      <c r="IMA60" s="18"/>
      <c r="IMB60" s="18"/>
      <c r="IMC60" s="18"/>
      <c r="IMD60" s="18"/>
      <c r="IME60" s="18"/>
      <c r="IMF60" s="18"/>
      <c r="IMG60" s="18"/>
      <c r="IMH60" s="18"/>
      <c r="IMI60" s="18"/>
      <c r="IMJ60" s="18"/>
      <c r="IMK60" s="18"/>
      <c r="IML60" s="18"/>
      <c r="IMM60" s="18"/>
      <c r="IMN60" s="18"/>
      <c r="IMO60" s="18"/>
      <c r="IMP60" s="18"/>
      <c r="IMQ60" s="18"/>
      <c r="IMR60" s="18"/>
      <c r="IMS60" s="18"/>
      <c r="IMT60" s="18"/>
      <c r="IMU60" s="18"/>
      <c r="IMV60" s="18"/>
      <c r="IMW60" s="18"/>
      <c r="IMX60" s="18"/>
      <c r="IMY60" s="18"/>
      <c r="IMZ60" s="18"/>
      <c r="INA60" s="18"/>
      <c r="INB60" s="18"/>
      <c r="INC60" s="18"/>
      <c r="IND60" s="18"/>
      <c r="INE60" s="18"/>
      <c r="INF60" s="18"/>
      <c r="ING60" s="18"/>
      <c r="INH60" s="18"/>
      <c r="INI60" s="18"/>
      <c r="INJ60" s="18"/>
      <c r="INK60" s="18"/>
      <c r="INL60" s="18"/>
      <c r="INM60" s="18"/>
      <c r="INN60" s="18"/>
      <c r="INO60" s="18"/>
      <c r="INP60" s="18"/>
      <c r="INQ60" s="18"/>
      <c r="INR60" s="18"/>
      <c r="INS60" s="18"/>
      <c r="INT60" s="18"/>
      <c r="INU60" s="18"/>
      <c r="INV60" s="18"/>
      <c r="INW60" s="18"/>
      <c r="INX60" s="18"/>
      <c r="INY60" s="18"/>
      <c r="INZ60" s="18"/>
      <c r="IOA60" s="18"/>
      <c r="IOB60" s="18"/>
      <c r="IOC60" s="18"/>
      <c r="IOD60" s="18"/>
      <c r="IOE60" s="18"/>
      <c r="IOF60" s="18"/>
      <c r="IOG60" s="18"/>
      <c r="IOH60" s="18"/>
      <c r="IOI60" s="18"/>
      <c r="IOJ60" s="18"/>
      <c r="IOK60" s="18"/>
      <c r="IOL60" s="18"/>
      <c r="IOM60" s="18"/>
      <c r="ION60" s="18"/>
      <c r="IOO60" s="18"/>
      <c r="IOP60" s="18"/>
      <c r="IOQ60" s="18"/>
      <c r="IOR60" s="18"/>
      <c r="IOS60" s="18"/>
      <c r="IOT60" s="18"/>
      <c r="IOU60" s="18"/>
      <c r="IOV60" s="18"/>
      <c r="IOW60" s="18"/>
      <c r="IOX60" s="18"/>
      <c r="IOY60" s="18"/>
      <c r="IOZ60" s="18"/>
      <c r="IPA60" s="18"/>
      <c r="IPB60" s="18"/>
      <c r="IPC60" s="18"/>
      <c r="IPD60" s="18"/>
      <c r="IPE60" s="18"/>
      <c r="IPF60" s="18"/>
      <c r="IPG60" s="18"/>
      <c r="IPH60" s="18"/>
      <c r="IPI60" s="18"/>
      <c r="IPJ60" s="18"/>
      <c r="IPK60" s="18"/>
      <c r="IPL60" s="18"/>
      <c r="IPM60" s="18"/>
      <c r="IPN60" s="18"/>
      <c r="IPO60" s="18"/>
      <c r="IPP60" s="18"/>
      <c r="IPQ60" s="18"/>
      <c r="IPR60" s="18"/>
      <c r="IPS60" s="18"/>
      <c r="IPT60" s="18"/>
      <c r="IPU60" s="18"/>
      <c r="IPV60" s="18"/>
      <c r="IPW60" s="18"/>
      <c r="IPX60" s="18"/>
      <c r="IPY60" s="18"/>
      <c r="IPZ60" s="18"/>
      <c r="IQA60" s="18"/>
      <c r="IQB60" s="18"/>
      <c r="IQC60" s="18"/>
      <c r="IQD60" s="18"/>
      <c r="IQE60" s="18"/>
      <c r="IQF60" s="18"/>
      <c r="IQG60" s="18"/>
      <c r="IQH60" s="18"/>
      <c r="IQI60" s="18"/>
      <c r="IQJ60" s="18"/>
      <c r="IQK60" s="18"/>
      <c r="IQL60" s="18"/>
      <c r="IQM60" s="18"/>
      <c r="IQN60" s="18"/>
      <c r="IQO60" s="18"/>
      <c r="IQP60" s="18"/>
      <c r="IQQ60" s="18"/>
      <c r="IQR60" s="18"/>
      <c r="IQS60" s="18"/>
      <c r="IQT60" s="18"/>
      <c r="IQU60" s="18"/>
      <c r="IQV60" s="18"/>
      <c r="IQW60" s="18"/>
      <c r="IQX60" s="18"/>
      <c r="IQY60" s="18"/>
      <c r="IQZ60" s="18"/>
      <c r="IRA60" s="18"/>
      <c r="IRB60" s="18"/>
      <c r="IRC60" s="18"/>
      <c r="IRD60" s="18"/>
      <c r="IRE60" s="18"/>
      <c r="IRF60" s="18"/>
      <c r="IRG60" s="18"/>
      <c r="IRH60" s="18"/>
      <c r="IRI60" s="18"/>
      <c r="IRJ60" s="18"/>
      <c r="IRK60" s="18"/>
      <c r="IRL60" s="18"/>
      <c r="IRM60" s="18"/>
      <c r="IRN60" s="18"/>
      <c r="IRO60" s="18"/>
      <c r="IRP60" s="18"/>
      <c r="IRQ60" s="18"/>
      <c r="IRR60" s="18"/>
      <c r="IRS60" s="18"/>
      <c r="IRT60" s="18"/>
      <c r="IRU60" s="18"/>
      <c r="IRV60" s="18"/>
      <c r="IRW60" s="18"/>
      <c r="IRX60" s="18"/>
      <c r="IRY60" s="18"/>
      <c r="IRZ60" s="18"/>
      <c r="ISA60" s="18"/>
      <c r="ISB60" s="18"/>
      <c r="ISC60" s="18"/>
      <c r="ISD60" s="18"/>
      <c r="ISE60" s="18"/>
      <c r="ISF60" s="18"/>
      <c r="ISG60" s="18"/>
      <c r="ISH60" s="18"/>
      <c r="ISI60" s="18"/>
      <c r="ISJ60" s="18"/>
      <c r="ISK60" s="18"/>
      <c r="ISL60" s="18"/>
      <c r="ISM60" s="18"/>
      <c r="ISN60" s="18"/>
      <c r="ISO60" s="18"/>
      <c r="ISP60" s="18"/>
      <c r="ISQ60" s="18"/>
      <c r="ISR60" s="18"/>
      <c r="ISS60" s="18"/>
      <c r="IST60" s="18"/>
      <c r="ISU60" s="18"/>
      <c r="ISV60" s="18"/>
      <c r="ISW60" s="18"/>
      <c r="ISX60" s="18"/>
      <c r="ISY60" s="18"/>
      <c r="ISZ60" s="18"/>
      <c r="ITA60" s="18"/>
      <c r="ITB60" s="18"/>
      <c r="ITC60" s="18"/>
      <c r="ITD60" s="18"/>
      <c r="ITE60" s="18"/>
      <c r="ITF60" s="18"/>
      <c r="ITG60" s="18"/>
      <c r="ITH60" s="18"/>
      <c r="ITI60" s="18"/>
      <c r="ITJ60" s="18"/>
      <c r="ITK60" s="18"/>
      <c r="ITL60" s="18"/>
      <c r="ITM60" s="18"/>
      <c r="ITN60" s="18"/>
      <c r="ITO60" s="18"/>
      <c r="ITP60" s="18"/>
      <c r="ITQ60" s="18"/>
      <c r="ITR60" s="18"/>
      <c r="ITS60" s="18"/>
      <c r="ITT60" s="18"/>
      <c r="ITU60" s="18"/>
      <c r="ITV60" s="18"/>
      <c r="ITW60" s="18"/>
      <c r="ITX60" s="18"/>
      <c r="ITY60" s="18"/>
      <c r="ITZ60" s="18"/>
      <c r="IUA60" s="18"/>
      <c r="IUB60" s="18"/>
      <c r="IUC60" s="18"/>
      <c r="IUD60" s="18"/>
      <c r="IUE60" s="18"/>
      <c r="IUF60" s="18"/>
      <c r="IUG60" s="18"/>
      <c r="IUH60" s="18"/>
      <c r="IUI60" s="18"/>
      <c r="IUJ60" s="18"/>
      <c r="IUK60" s="18"/>
      <c r="IUL60" s="18"/>
      <c r="IUM60" s="18"/>
      <c r="IUN60" s="18"/>
      <c r="IUO60" s="18"/>
      <c r="IUP60" s="18"/>
      <c r="IUQ60" s="18"/>
      <c r="IUR60" s="18"/>
      <c r="IUS60" s="18"/>
      <c r="IUT60" s="18"/>
      <c r="IUU60" s="18"/>
      <c r="IUV60" s="18"/>
      <c r="IUW60" s="18"/>
      <c r="IUX60" s="18"/>
      <c r="IUY60" s="18"/>
      <c r="IUZ60" s="18"/>
      <c r="IVA60" s="18"/>
      <c r="IVB60" s="18"/>
      <c r="IVC60" s="18"/>
      <c r="IVD60" s="18"/>
      <c r="IVE60" s="18"/>
      <c r="IVF60" s="18"/>
      <c r="IVG60" s="18"/>
      <c r="IVH60" s="18"/>
      <c r="IVI60" s="18"/>
      <c r="IVJ60" s="18"/>
      <c r="IVK60" s="18"/>
      <c r="IVL60" s="18"/>
      <c r="IVM60" s="18"/>
      <c r="IVN60" s="18"/>
      <c r="IVO60" s="18"/>
      <c r="IVP60" s="18"/>
      <c r="IVQ60" s="18"/>
      <c r="IVR60" s="18"/>
      <c r="IVS60" s="18"/>
      <c r="IVT60" s="18"/>
      <c r="IVU60" s="18"/>
      <c r="IVV60" s="18"/>
      <c r="IVW60" s="18"/>
      <c r="IVX60" s="18"/>
      <c r="IVY60" s="18"/>
      <c r="IVZ60" s="18"/>
      <c r="IWA60" s="18"/>
      <c r="IWB60" s="18"/>
      <c r="IWC60" s="18"/>
      <c r="IWD60" s="18"/>
      <c r="IWE60" s="18"/>
      <c r="IWF60" s="18"/>
      <c r="IWG60" s="18"/>
      <c r="IWH60" s="18"/>
      <c r="IWI60" s="18"/>
      <c r="IWJ60" s="18"/>
      <c r="IWK60" s="18"/>
      <c r="IWL60" s="18"/>
      <c r="IWM60" s="18"/>
      <c r="IWN60" s="18"/>
      <c r="IWO60" s="18"/>
      <c r="IWP60" s="18"/>
      <c r="IWQ60" s="18"/>
      <c r="IWR60" s="18"/>
      <c r="IWS60" s="18"/>
      <c r="IWT60" s="18"/>
      <c r="IWU60" s="18"/>
      <c r="IWV60" s="18"/>
      <c r="IWW60" s="18"/>
      <c r="IWX60" s="18"/>
      <c r="IWY60" s="18"/>
      <c r="IWZ60" s="18"/>
      <c r="IXA60" s="18"/>
      <c r="IXB60" s="18"/>
      <c r="IXC60" s="18"/>
      <c r="IXD60" s="18"/>
      <c r="IXE60" s="18"/>
      <c r="IXF60" s="18"/>
      <c r="IXG60" s="18"/>
      <c r="IXH60" s="18"/>
      <c r="IXI60" s="18"/>
      <c r="IXJ60" s="18"/>
      <c r="IXK60" s="18"/>
      <c r="IXL60" s="18"/>
      <c r="IXM60" s="18"/>
      <c r="IXN60" s="18"/>
      <c r="IXO60" s="18"/>
      <c r="IXP60" s="18"/>
      <c r="IXQ60" s="18"/>
      <c r="IXR60" s="18"/>
      <c r="IXS60" s="18"/>
      <c r="IXT60" s="18"/>
      <c r="IXU60" s="18"/>
      <c r="IXV60" s="18"/>
      <c r="IXW60" s="18"/>
      <c r="IXX60" s="18"/>
      <c r="IXY60" s="18"/>
      <c r="IXZ60" s="18"/>
      <c r="IYA60" s="18"/>
      <c r="IYB60" s="18"/>
      <c r="IYC60" s="18"/>
      <c r="IYD60" s="18"/>
      <c r="IYE60" s="18"/>
      <c r="IYF60" s="18"/>
      <c r="IYG60" s="18"/>
      <c r="IYH60" s="18"/>
      <c r="IYI60" s="18"/>
      <c r="IYJ60" s="18"/>
      <c r="IYK60" s="18"/>
      <c r="IYL60" s="18"/>
      <c r="IYM60" s="18"/>
      <c r="IYN60" s="18"/>
      <c r="IYO60" s="18"/>
      <c r="IYP60" s="18"/>
      <c r="IYQ60" s="18"/>
      <c r="IYR60" s="18"/>
      <c r="IYS60" s="18"/>
      <c r="IYT60" s="18"/>
      <c r="IYU60" s="18"/>
      <c r="IYV60" s="18"/>
      <c r="IYW60" s="18"/>
      <c r="IYX60" s="18"/>
      <c r="IYY60" s="18"/>
      <c r="IYZ60" s="18"/>
      <c r="IZA60" s="18"/>
      <c r="IZB60" s="18"/>
      <c r="IZC60" s="18"/>
      <c r="IZD60" s="18"/>
      <c r="IZE60" s="18"/>
      <c r="IZF60" s="18"/>
      <c r="IZG60" s="18"/>
      <c r="IZH60" s="18"/>
      <c r="IZI60" s="18"/>
      <c r="IZJ60" s="18"/>
      <c r="IZK60" s="18"/>
      <c r="IZL60" s="18"/>
      <c r="IZM60" s="18"/>
      <c r="IZN60" s="18"/>
      <c r="IZO60" s="18"/>
      <c r="IZP60" s="18"/>
      <c r="IZQ60" s="18"/>
      <c r="IZR60" s="18"/>
      <c r="IZS60" s="18"/>
      <c r="IZT60" s="18"/>
      <c r="IZU60" s="18"/>
      <c r="IZV60" s="18"/>
      <c r="IZW60" s="18"/>
      <c r="IZX60" s="18"/>
      <c r="IZY60" s="18"/>
      <c r="IZZ60" s="18"/>
      <c r="JAA60" s="18"/>
      <c r="JAB60" s="18"/>
      <c r="JAC60" s="18"/>
      <c r="JAD60" s="18"/>
      <c r="JAE60" s="18"/>
      <c r="JAF60" s="18"/>
      <c r="JAG60" s="18"/>
      <c r="JAH60" s="18"/>
      <c r="JAI60" s="18"/>
      <c r="JAJ60" s="18"/>
      <c r="JAK60" s="18"/>
      <c r="JAL60" s="18"/>
      <c r="JAM60" s="18"/>
      <c r="JAN60" s="18"/>
      <c r="JAO60" s="18"/>
      <c r="JAP60" s="18"/>
      <c r="JAQ60" s="18"/>
      <c r="JAR60" s="18"/>
      <c r="JAS60" s="18"/>
      <c r="JAT60" s="18"/>
      <c r="JAU60" s="18"/>
      <c r="JAV60" s="18"/>
      <c r="JAW60" s="18"/>
      <c r="JAX60" s="18"/>
      <c r="JAY60" s="18"/>
      <c r="JAZ60" s="18"/>
      <c r="JBA60" s="18"/>
      <c r="JBB60" s="18"/>
      <c r="JBC60" s="18"/>
      <c r="JBD60" s="18"/>
      <c r="JBE60" s="18"/>
      <c r="JBF60" s="18"/>
      <c r="JBG60" s="18"/>
      <c r="JBH60" s="18"/>
      <c r="JBI60" s="18"/>
      <c r="JBJ60" s="18"/>
      <c r="JBK60" s="18"/>
      <c r="JBL60" s="18"/>
      <c r="JBM60" s="18"/>
      <c r="JBN60" s="18"/>
      <c r="JBO60" s="18"/>
      <c r="JBP60" s="18"/>
      <c r="JBQ60" s="18"/>
      <c r="JBR60" s="18"/>
      <c r="JBS60" s="18"/>
      <c r="JBT60" s="18"/>
      <c r="JBU60" s="18"/>
      <c r="JBV60" s="18"/>
      <c r="JBW60" s="18"/>
      <c r="JBX60" s="18"/>
      <c r="JBY60" s="18"/>
      <c r="JBZ60" s="18"/>
      <c r="JCA60" s="18"/>
      <c r="JCB60" s="18"/>
      <c r="JCC60" s="18"/>
      <c r="JCD60" s="18"/>
      <c r="JCE60" s="18"/>
      <c r="JCF60" s="18"/>
      <c r="JCG60" s="18"/>
      <c r="JCH60" s="18"/>
      <c r="JCI60" s="18"/>
      <c r="JCJ60" s="18"/>
      <c r="JCK60" s="18"/>
      <c r="JCL60" s="18"/>
      <c r="JCM60" s="18"/>
      <c r="JCN60" s="18"/>
      <c r="JCO60" s="18"/>
      <c r="JCP60" s="18"/>
      <c r="JCQ60" s="18"/>
      <c r="JCR60" s="18"/>
      <c r="JCS60" s="18"/>
      <c r="JCT60" s="18"/>
      <c r="JCU60" s="18"/>
      <c r="JCV60" s="18"/>
      <c r="JCW60" s="18"/>
      <c r="JCX60" s="18"/>
      <c r="JCY60" s="18"/>
      <c r="JCZ60" s="18"/>
      <c r="JDA60" s="18"/>
      <c r="JDB60" s="18"/>
      <c r="JDC60" s="18"/>
      <c r="JDD60" s="18"/>
      <c r="JDE60" s="18"/>
      <c r="JDF60" s="18"/>
      <c r="JDG60" s="18"/>
      <c r="JDH60" s="18"/>
      <c r="JDI60" s="18"/>
      <c r="JDJ60" s="18"/>
      <c r="JDK60" s="18"/>
      <c r="JDL60" s="18"/>
      <c r="JDM60" s="18"/>
      <c r="JDN60" s="18"/>
      <c r="JDO60" s="18"/>
      <c r="JDP60" s="18"/>
      <c r="JDQ60" s="18"/>
      <c r="JDR60" s="18"/>
      <c r="JDS60" s="18"/>
      <c r="JDT60" s="18"/>
      <c r="JDU60" s="18"/>
      <c r="JDV60" s="18"/>
      <c r="JDW60" s="18"/>
      <c r="JDX60" s="18"/>
      <c r="JDY60" s="18"/>
      <c r="JDZ60" s="18"/>
      <c r="JEA60" s="18"/>
      <c r="JEB60" s="18"/>
      <c r="JEC60" s="18"/>
      <c r="JED60" s="18"/>
      <c r="JEE60" s="18"/>
      <c r="JEF60" s="18"/>
      <c r="JEG60" s="18"/>
      <c r="JEH60" s="18"/>
      <c r="JEI60" s="18"/>
      <c r="JEJ60" s="18"/>
      <c r="JEK60" s="18"/>
      <c r="JEL60" s="18"/>
      <c r="JEM60" s="18"/>
      <c r="JEN60" s="18"/>
      <c r="JEO60" s="18"/>
      <c r="JEP60" s="18"/>
      <c r="JEQ60" s="18"/>
      <c r="JER60" s="18"/>
      <c r="JES60" s="18"/>
      <c r="JET60" s="18"/>
      <c r="JEU60" s="18"/>
      <c r="JEV60" s="18"/>
      <c r="JEW60" s="18"/>
      <c r="JEX60" s="18"/>
      <c r="JEY60" s="18"/>
      <c r="JEZ60" s="18"/>
      <c r="JFA60" s="18"/>
      <c r="JFB60" s="18"/>
      <c r="JFC60" s="18"/>
      <c r="JFD60" s="18"/>
      <c r="JFE60" s="18"/>
      <c r="JFF60" s="18"/>
      <c r="JFG60" s="18"/>
      <c r="JFH60" s="18"/>
      <c r="JFI60" s="18"/>
      <c r="JFJ60" s="18"/>
      <c r="JFK60" s="18"/>
      <c r="JFL60" s="18"/>
      <c r="JFM60" s="18"/>
      <c r="JFN60" s="18"/>
      <c r="JFO60" s="18"/>
      <c r="JFP60" s="18"/>
      <c r="JFQ60" s="18"/>
      <c r="JFR60" s="18"/>
      <c r="JFS60" s="18"/>
      <c r="JFT60" s="18"/>
      <c r="JFU60" s="18"/>
      <c r="JFV60" s="18"/>
      <c r="JFW60" s="18"/>
      <c r="JFX60" s="18"/>
      <c r="JFY60" s="18"/>
      <c r="JFZ60" s="18"/>
      <c r="JGA60" s="18"/>
      <c r="JGB60" s="18"/>
      <c r="JGC60" s="18"/>
      <c r="JGD60" s="18"/>
      <c r="JGE60" s="18"/>
      <c r="JGF60" s="18"/>
      <c r="JGG60" s="18"/>
      <c r="JGH60" s="18"/>
      <c r="JGI60" s="18"/>
      <c r="JGJ60" s="18"/>
      <c r="JGK60" s="18"/>
      <c r="JGL60" s="18"/>
      <c r="JGM60" s="18"/>
      <c r="JGN60" s="18"/>
      <c r="JGO60" s="18"/>
      <c r="JGP60" s="18"/>
      <c r="JGQ60" s="18"/>
      <c r="JGR60" s="18"/>
      <c r="JGS60" s="18"/>
      <c r="JGT60" s="18"/>
      <c r="JGU60" s="18"/>
      <c r="JGV60" s="18"/>
      <c r="JGW60" s="18"/>
      <c r="JGX60" s="18"/>
      <c r="JGY60" s="18"/>
      <c r="JGZ60" s="18"/>
      <c r="JHA60" s="18"/>
      <c r="JHB60" s="18"/>
      <c r="JHC60" s="18"/>
      <c r="JHD60" s="18"/>
      <c r="JHE60" s="18"/>
      <c r="JHF60" s="18"/>
      <c r="JHG60" s="18"/>
      <c r="JHH60" s="18"/>
      <c r="JHI60" s="18"/>
      <c r="JHJ60" s="18"/>
      <c r="JHK60" s="18"/>
      <c r="JHL60" s="18"/>
      <c r="JHM60" s="18"/>
      <c r="JHN60" s="18"/>
      <c r="JHO60" s="18"/>
      <c r="JHP60" s="18"/>
      <c r="JHQ60" s="18"/>
      <c r="JHR60" s="18"/>
      <c r="JHS60" s="18"/>
      <c r="JHT60" s="18"/>
      <c r="JHU60" s="18"/>
      <c r="JHV60" s="18"/>
      <c r="JHW60" s="18"/>
      <c r="JHX60" s="18"/>
      <c r="JHY60" s="18"/>
      <c r="JHZ60" s="18"/>
      <c r="JIA60" s="18"/>
      <c r="JIB60" s="18"/>
      <c r="JIC60" s="18"/>
      <c r="JID60" s="18"/>
      <c r="JIE60" s="18"/>
      <c r="JIF60" s="18"/>
      <c r="JIG60" s="18"/>
      <c r="JIH60" s="18"/>
      <c r="JII60" s="18"/>
      <c r="JIJ60" s="18"/>
      <c r="JIK60" s="18"/>
      <c r="JIL60" s="18"/>
      <c r="JIM60" s="18"/>
      <c r="JIN60" s="18"/>
      <c r="JIO60" s="18"/>
      <c r="JIP60" s="18"/>
      <c r="JIQ60" s="18"/>
      <c r="JIR60" s="18"/>
      <c r="JIS60" s="18"/>
      <c r="JIT60" s="18"/>
      <c r="JIU60" s="18"/>
      <c r="JIV60" s="18"/>
      <c r="JIW60" s="18"/>
      <c r="JIX60" s="18"/>
      <c r="JIY60" s="18"/>
      <c r="JIZ60" s="18"/>
      <c r="JJA60" s="18"/>
      <c r="JJB60" s="18"/>
      <c r="JJC60" s="18"/>
      <c r="JJD60" s="18"/>
      <c r="JJE60" s="18"/>
      <c r="JJF60" s="18"/>
      <c r="JJG60" s="18"/>
      <c r="JJH60" s="18"/>
      <c r="JJI60" s="18"/>
      <c r="JJJ60" s="18"/>
      <c r="JJK60" s="18"/>
      <c r="JJL60" s="18"/>
      <c r="JJM60" s="18"/>
      <c r="JJN60" s="18"/>
      <c r="JJO60" s="18"/>
      <c r="JJP60" s="18"/>
      <c r="JJQ60" s="18"/>
      <c r="JJR60" s="18"/>
      <c r="JJS60" s="18"/>
      <c r="JJT60" s="18"/>
      <c r="JJU60" s="18"/>
      <c r="JJV60" s="18"/>
      <c r="JJW60" s="18"/>
      <c r="JJX60" s="18"/>
      <c r="JJY60" s="18"/>
      <c r="JJZ60" s="18"/>
      <c r="JKA60" s="18"/>
      <c r="JKB60" s="18"/>
      <c r="JKC60" s="18"/>
      <c r="JKD60" s="18"/>
      <c r="JKE60" s="18"/>
      <c r="JKF60" s="18"/>
      <c r="JKG60" s="18"/>
      <c r="JKH60" s="18"/>
      <c r="JKI60" s="18"/>
      <c r="JKJ60" s="18"/>
      <c r="JKK60" s="18"/>
      <c r="JKL60" s="18"/>
      <c r="JKM60" s="18"/>
      <c r="JKN60" s="18"/>
      <c r="JKO60" s="18"/>
      <c r="JKP60" s="18"/>
      <c r="JKQ60" s="18"/>
      <c r="JKR60" s="18"/>
      <c r="JKS60" s="18"/>
      <c r="JKT60" s="18"/>
      <c r="JKU60" s="18"/>
      <c r="JKV60" s="18"/>
      <c r="JKW60" s="18"/>
      <c r="JKX60" s="18"/>
      <c r="JKY60" s="18"/>
      <c r="JKZ60" s="18"/>
      <c r="JLA60" s="18"/>
      <c r="JLB60" s="18"/>
      <c r="JLC60" s="18"/>
      <c r="JLD60" s="18"/>
      <c r="JLE60" s="18"/>
      <c r="JLF60" s="18"/>
      <c r="JLG60" s="18"/>
      <c r="JLH60" s="18"/>
      <c r="JLI60" s="18"/>
      <c r="JLJ60" s="18"/>
      <c r="JLK60" s="18"/>
      <c r="JLL60" s="18"/>
      <c r="JLM60" s="18"/>
      <c r="JLN60" s="18"/>
      <c r="JLO60" s="18"/>
      <c r="JLP60" s="18"/>
      <c r="JLQ60" s="18"/>
      <c r="JLR60" s="18"/>
      <c r="JLS60" s="18"/>
      <c r="JLT60" s="18"/>
      <c r="JLU60" s="18"/>
      <c r="JLV60" s="18"/>
      <c r="JLW60" s="18"/>
      <c r="JLX60" s="18"/>
      <c r="JLY60" s="18"/>
      <c r="JLZ60" s="18"/>
      <c r="JMA60" s="18"/>
      <c r="JMB60" s="18"/>
      <c r="JMC60" s="18"/>
      <c r="JMD60" s="18"/>
      <c r="JME60" s="18"/>
      <c r="JMF60" s="18"/>
      <c r="JMG60" s="18"/>
      <c r="JMH60" s="18"/>
      <c r="JMI60" s="18"/>
      <c r="JMJ60" s="18"/>
      <c r="JMK60" s="18"/>
      <c r="JML60" s="18"/>
      <c r="JMM60" s="18"/>
      <c r="JMN60" s="18"/>
      <c r="JMO60" s="18"/>
      <c r="JMP60" s="18"/>
      <c r="JMQ60" s="18"/>
      <c r="JMR60" s="18"/>
      <c r="JMS60" s="18"/>
      <c r="JMT60" s="18"/>
      <c r="JMU60" s="18"/>
      <c r="JMV60" s="18"/>
      <c r="JMW60" s="18"/>
      <c r="JMX60" s="18"/>
      <c r="JMY60" s="18"/>
      <c r="JMZ60" s="18"/>
      <c r="JNA60" s="18"/>
      <c r="JNB60" s="18"/>
      <c r="JNC60" s="18"/>
      <c r="JND60" s="18"/>
      <c r="JNE60" s="18"/>
      <c r="JNF60" s="18"/>
      <c r="JNG60" s="18"/>
      <c r="JNH60" s="18"/>
      <c r="JNI60" s="18"/>
      <c r="JNJ60" s="18"/>
      <c r="JNK60" s="18"/>
      <c r="JNL60" s="18"/>
      <c r="JNM60" s="18"/>
      <c r="JNN60" s="18"/>
      <c r="JNO60" s="18"/>
      <c r="JNP60" s="18"/>
      <c r="JNQ60" s="18"/>
      <c r="JNR60" s="18"/>
      <c r="JNS60" s="18"/>
      <c r="JNT60" s="18"/>
      <c r="JNU60" s="18"/>
      <c r="JNV60" s="18"/>
      <c r="JNW60" s="18"/>
      <c r="JNX60" s="18"/>
      <c r="JNY60" s="18"/>
      <c r="JNZ60" s="18"/>
      <c r="JOA60" s="18"/>
      <c r="JOB60" s="18"/>
      <c r="JOC60" s="18"/>
      <c r="JOD60" s="18"/>
      <c r="JOE60" s="18"/>
      <c r="JOF60" s="18"/>
      <c r="JOG60" s="18"/>
      <c r="JOH60" s="18"/>
      <c r="JOI60" s="18"/>
      <c r="JOJ60" s="18"/>
      <c r="JOK60" s="18"/>
      <c r="JOL60" s="18"/>
      <c r="JOM60" s="18"/>
      <c r="JON60" s="18"/>
      <c r="JOO60" s="18"/>
      <c r="JOP60" s="18"/>
      <c r="JOQ60" s="18"/>
      <c r="JOR60" s="18"/>
      <c r="JOS60" s="18"/>
      <c r="JOT60" s="18"/>
      <c r="JOU60" s="18"/>
      <c r="JOV60" s="18"/>
      <c r="JOW60" s="18"/>
      <c r="JOX60" s="18"/>
      <c r="JOY60" s="18"/>
      <c r="JOZ60" s="18"/>
      <c r="JPA60" s="18"/>
      <c r="JPB60" s="18"/>
      <c r="JPC60" s="18"/>
      <c r="JPD60" s="18"/>
      <c r="JPE60" s="18"/>
      <c r="JPF60" s="18"/>
      <c r="JPG60" s="18"/>
      <c r="JPH60" s="18"/>
      <c r="JPI60" s="18"/>
      <c r="JPJ60" s="18"/>
      <c r="JPK60" s="18"/>
      <c r="JPL60" s="18"/>
      <c r="JPM60" s="18"/>
      <c r="JPN60" s="18"/>
      <c r="JPO60" s="18"/>
      <c r="JPP60" s="18"/>
      <c r="JPQ60" s="18"/>
      <c r="JPR60" s="18"/>
      <c r="JPS60" s="18"/>
      <c r="JPT60" s="18"/>
      <c r="JPU60" s="18"/>
      <c r="JPV60" s="18"/>
      <c r="JPW60" s="18"/>
      <c r="JPX60" s="18"/>
      <c r="JPY60" s="18"/>
      <c r="JPZ60" s="18"/>
      <c r="JQA60" s="18"/>
      <c r="JQB60" s="18"/>
      <c r="JQC60" s="18"/>
      <c r="JQD60" s="18"/>
      <c r="JQE60" s="18"/>
      <c r="JQF60" s="18"/>
      <c r="JQG60" s="18"/>
      <c r="JQH60" s="18"/>
      <c r="JQI60" s="18"/>
      <c r="JQJ60" s="18"/>
      <c r="JQK60" s="18"/>
      <c r="JQL60" s="18"/>
      <c r="JQM60" s="18"/>
      <c r="JQN60" s="18"/>
      <c r="JQO60" s="18"/>
      <c r="JQP60" s="18"/>
      <c r="JQQ60" s="18"/>
      <c r="JQR60" s="18"/>
      <c r="JQS60" s="18"/>
      <c r="JQT60" s="18"/>
      <c r="JQU60" s="18"/>
      <c r="JQV60" s="18"/>
      <c r="JQW60" s="18"/>
      <c r="JQX60" s="18"/>
      <c r="JQY60" s="18"/>
      <c r="JQZ60" s="18"/>
      <c r="JRA60" s="18"/>
      <c r="JRB60" s="18"/>
      <c r="JRC60" s="18"/>
      <c r="JRD60" s="18"/>
      <c r="JRE60" s="18"/>
      <c r="JRF60" s="18"/>
      <c r="JRG60" s="18"/>
      <c r="JRH60" s="18"/>
      <c r="JRI60" s="18"/>
      <c r="JRJ60" s="18"/>
      <c r="JRK60" s="18"/>
      <c r="JRL60" s="18"/>
      <c r="JRM60" s="18"/>
      <c r="JRN60" s="18"/>
      <c r="JRO60" s="18"/>
      <c r="JRP60" s="18"/>
      <c r="JRQ60" s="18"/>
      <c r="JRR60" s="18"/>
      <c r="JRS60" s="18"/>
      <c r="JRT60" s="18"/>
      <c r="JRU60" s="18"/>
      <c r="JRV60" s="18"/>
      <c r="JRW60" s="18"/>
      <c r="JRX60" s="18"/>
      <c r="JRY60" s="18"/>
      <c r="JRZ60" s="18"/>
      <c r="JSA60" s="18"/>
      <c r="JSB60" s="18"/>
      <c r="JSC60" s="18"/>
      <c r="JSD60" s="18"/>
      <c r="JSE60" s="18"/>
      <c r="JSF60" s="18"/>
      <c r="JSG60" s="18"/>
      <c r="JSH60" s="18"/>
      <c r="JSI60" s="18"/>
      <c r="JSJ60" s="18"/>
      <c r="JSK60" s="18"/>
      <c r="JSL60" s="18"/>
      <c r="JSM60" s="18"/>
      <c r="JSN60" s="18"/>
      <c r="JSO60" s="18"/>
      <c r="JSP60" s="18"/>
      <c r="JSQ60" s="18"/>
      <c r="JSR60" s="18"/>
      <c r="JSS60" s="18"/>
      <c r="JST60" s="18"/>
      <c r="JSU60" s="18"/>
      <c r="JSV60" s="18"/>
      <c r="JSW60" s="18"/>
      <c r="JSX60" s="18"/>
      <c r="JSY60" s="18"/>
      <c r="JSZ60" s="18"/>
      <c r="JTA60" s="18"/>
      <c r="JTB60" s="18"/>
      <c r="JTC60" s="18"/>
      <c r="JTD60" s="18"/>
      <c r="JTE60" s="18"/>
      <c r="JTF60" s="18"/>
      <c r="JTG60" s="18"/>
      <c r="JTH60" s="18"/>
      <c r="JTI60" s="18"/>
      <c r="JTJ60" s="18"/>
      <c r="JTK60" s="18"/>
      <c r="JTL60" s="18"/>
      <c r="JTM60" s="18"/>
      <c r="JTN60" s="18"/>
      <c r="JTO60" s="18"/>
      <c r="JTP60" s="18"/>
      <c r="JTQ60" s="18"/>
      <c r="JTR60" s="18"/>
      <c r="JTS60" s="18"/>
      <c r="JTT60" s="18"/>
      <c r="JTU60" s="18"/>
      <c r="JTV60" s="18"/>
      <c r="JTW60" s="18"/>
      <c r="JTX60" s="18"/>
      <c r="JTY60" s="18"/>
      <c r="JTZ60" s="18"/>
      <c r="JUA60" s="18"/>
      <c r="JUB60" s="18"/>
      <c r="JUC60" s="18"/>
      <c r="JUD60" s="18"/>
      <c r="JUE60" s="18"/>
      <c r="JUF60" s="18"/>
      <c r="JUG60" s="18"/>
      <c r="JUH60" s="18"/>
      <c r="JUI60" s="18"/>
      <c r="JUJ60" s="18"/>
      <c r="JUK60" s="18"/>
      <c r="JUL60" s="18"/>
      <c r="JUM60" s="18"/>
      <c r="JUN60" s="18"/>
      <c r="JUO60" s="18"/>
      <c r="JUP60" s="18"/>
      <c r="JUQ60" s="18"/>
      <c r="JUR60" s="18"/>
      <c r="JUS60" s="18"/>
      <c r="JUT60" s="18"/>
      <c r="JUU60" s="18"/>
      <c r="JUV60" s="18"/>
      <c r="JUW60" s="18"/>
      <c r="JUX60" s="18"/>
      <c r="JUY60" s="18"/>
      <c r="JUZ60" s="18"/>
      <c r="JVA60" s="18"/>
      <c r="JVB60" s="18"/>
      <c r="JVC60" s="18"/>
      <c r="JVD60" s="18"/>
      <c r="JVE60" s="18"/>
      <c r="JVF60" s="18"/>
      <c r="JVG60" s="18"/>
      <c r="JVH60" s="18"/>
      <c r="JVI60" s="18"/>
      <c r="JVJ60" s="18"/>
      <c r="JVK60" s="18"/>
      <c r="JVL60" s="18"/>
      <c r="JVM60" s="18"/>
      <c r="JVN60" s="18"/>
      <c r="JVO60" s="18"/>
      <c r="JVP60" s="18"/>
      <c r="JVQ60" s="18"/>
      <c r="JVR60" s="18"/>
      <c r="JVS60" s="18"/>
      <c r="JVT60" s="18"/>
      <c r="JVU60" s="18"/>
      <c r="JVV60" s="18"/>
      <c r="JVW60" s="18"/>
      <c r="JVX60" s="18"/>
      <c r="JVY60" s="18"/>
      <c r="JVZ60" s="18"/>
      <c r="JWA60" s="18"/>
      <c r="JWB60" s="18"/>
      <c r="JWC60" s="18"/>
      <c r="JWD60" s="18"/>
      <c r="JWE60" s="18"/>
      <c r="JWF60" s="18"/>
      <c r="JWG60" s="18"/>
      <c r="JWH60" s="18"/>
      <c r="JWI60" s="18"/>
      <c r="JWJ60" s="18"/>
      <c r="JWK60" s="18"/>
      <c r="JWL60" s="18"/>
      <c r="JWM60" s="18"/>
      <c r="JWN60" s="18"/>
      <c r="JWO60" s="18"/>
      <c r="JWP60" s="18"/>
      <c r="JWQ60" s="18"/>
      <c r="JWR60" s="18"/>
      <c r="JWS60" s="18"/>
      <c r="JWT60" s="18"/>
      <c r="JWU60" s="18"/>
      <c r="JWV60" s="18"/>
      <c r="JWW60" s="18"/>
      <c r="JWX60" s="18"/>
      <c r="JWY60" s="18"/>
      <c r="JWZ60" s="18"/>
      <c r="JXA60" s="18"/>
      <c r="JXB60" s="18"/>
      <c r="JXC60" s="18"/>
      <c r="JXD60" s="18"/>
      <c r="JXE60" s="18"/>
      <c r="JXF60" s="18"/>
      <c r="JXG60" s="18"/>
      <c r="JXH60" s="18"/>
      <c r="JXI60" s="18"/>
      <c r="JXJ60" s="18"/>
      <c r="JXK60" s="18"/>
      <c r="JXL60" s="18"/>
      <c r="JXM60" s="18"/>
      <c r="JXN60" s="18"/>
      <c r="JXO60" s="18"/>
      <c r="JXP60" s="18"/>
      <c r="JXQ60" s="18"/>
      <c r="JXR60" s="18"/>
      <c r="JXS60" s="18"/>
      <c r="JXT60" s="18"/>
      <c r="JXU60" s="18"/>
      <c r="JXV60" s="18"/>
      <c r="JXW60" s="18"/>
      <c r="JXX60" s="18"/>
      <c r="JXY60" s="18"/>
      <c r="JXZ60" s="18"/>
      <c r="JYA60" s="18"/>
      <c r="JYB60" s="18"/>
      <c r="JYC60" s="18"/>
      <c r="JYD60" s="18"/>
      <c r="JYE60" s="18"/>
      <c r="JYF60" s="18"/>
      <c r="JYG60" s="18"/>
      <c r="JYH60" s="18"/>
      <c r="JYI60" s="18"/>
      <c r="JYJ60" s="18"/>
      <c r="JYK60" s="18"/>
      <c r="JYL60" s="18"/>
      <c r="JYM60" s="18"/>
      <c r="JYN60" s="18"/>
      <c r="JYO60" s="18"/>
      <c r="JYP60" s="18"/>
      <c r="JYQ60" s="18"/>
      <c r="JYR60" s="18"/>
      <c r="JYS60" s="18"/>
      <c r="JYT60" s="18"/>
      <c r="JYU60" s="18"/>
      <c r="JYV60" s="18"/>
      <c r="JYW60" s="18"/>
      <c r="JYX60" s="18"/>
      <c r="JYY60" s="18"/>
      <c r="JYZ60" s="18"/>
      <c r="JZA60" s="18"/>
      <c r="JZB60" s="18"/>
      <c r="JZC60" s="18"/>
      <c r="JZD60" s="18"/>
      <c r="JZE60" s="18"/>
      <c r="JZF60" s="18"/>
      <c r="JZG60" s="18"/>
      <c r="JZH60" s="18"/>
      <c r="JZI60" s="18"/>
      <c r="JZJ60" s="18"/>
      <c r="JZK60" s="18"/>
      <c r="JZL60" s="18"/>
      <c r="JZM60" s="18"/>
      <c r="JZN60" s="18"/>
      <c r="JZO60" s="18"/>
      <c r="JZP60" s="18"/>
      <c r="JZQ60" s="18"/>
      <c r="JZR60" s="18"/>
      <c r="JZS60" s="18"/>
      <c r="JZT60" s="18"/>
      <c r="JZU60" s="18"/>
      <c r="JZV60" s="18"/>
      <c r="JZW60" s="18"/>
      <c r="JZX60" s="18"/>
      <c r="JZY60" s="18"/>
      <c r="JZZ60" s="18"/>
      <c r="KAA60" s="18"/>
      <c r="KAB60" s="18"/>
      <c r="KAC60" s="18"/>
      <c r="KAD60" s="18"/>
      <c r="KAE60" s="18"/>
      <c r="KAF60" s="18"/>
      <c r="KAG60" s="18"/>
      <c r="KAH60" s="18"/>
      <c r="KAI60" s="18"/>
      <c r="KAJ60" s="18"/>
      <c r="KAK60" s="18"/>
      <c r="KAL60" s="18"/>
      <c r="KAM60" s="18"/>
      <c r="KAN60" s="18"/>
      <c r="KAO60" s="18"/>
      <c r="KAP60" s="18"/>
      <c r="KAQ60" s="18"/>
      <c r="KAR60" s="18"/>
      <c r="KAS60" s="18"/>
      <c r="KAT60" s="18"/>
      <c r="KAU60" s="18"/>
      <c r="KAV60" s="18"/>
      <c r="KAW60" s="18"/>
      <c r="KAX60" s="18"/>
      <c r="KAY60" s="18"/>
      <c r="KAZ60" s="18"/>
      <c r="KBA60" s="18"/>
      <c r="KBB60" s="18"/>
      <c r="KBC60" s="18"/>
      <c r="KBD60" s="18"/>
      <c r="KBE60" s="18"/>
      <c r="KBF60" s="18"/>
      <c r="KBG60" s="18"/>
      <c r="KBH60" s="18"/>
      <c r="KBI60" s="18"/>
      <c r="KBJ60" s="18"/>
      <c r="KBK60" s="18"/>
      <c r="KBL60" s="18"/>
      <c r="KBM60" s="18"/>
      <c r="KBN60" s="18"/>
      <c r="KBO60" s="18"/>
      <c r="KBP60" s="18"/>
      <c r="KBQ60" s="18"/>
      <c r="KBR60" s="18"/>
      <c r="KBS60" s="18"/>
      <c r="KBT60" s="18"/>
      <c r="KBU60" s="18"/>
      <c r="KBV60" s="18"/>
      <c r="KBW60" s="18"/>
      <c r="KBX60" s="18"/>
      <c r="KBY60" s="18"/>
      <c r="KBZ60" s="18"/>
      <c r="KCA60" s="18"/>
      <c r="KCB60" s="18"/>
      <c r="KCC60" s="18"/>
      <c r="KCD60" s="18"/>
      <c r="KCE60" s="18"/>
      <c r="KCF60" s="18"/>
      <c r="KCG60" s="18"/>
      <c r="KCH60" s="18"/>
      <c r="KCI60" s="18"/>
      <c r="KCJ60" s="18"/>
      <c r="KCK60" s="18"/>
      <c r="KCL60" s="18"/>
      <c r="KCM60" s="18"/>
      <c r="KCN60" s="18"/>
      <c r="KCO60" s="18"/>
      <c r="KCP60" s="18"/>
      <c r="KCQ60" s="18"/>
      <c r="KCR60" s="18"/>
      <c r="KCS60" s="18"/>
      <c r="KCT60" s="18"/>
      <c r="KCU60" s="18"/>
      <c r="KCV60" s="18"/>
      <c r="KCW60" s="18"/>
      <c r="KCX60" s="18"/>
      <c r="KCY60" s="18"/>
      <c r="KCZ60" s="18"/>
      <c r="KDA60" s="18"/>
      <c r="KDB60" s="18"/>
      <c r="KDC60" s="18"/>
      <c r="KDD60" s="18"/>
      <c r="KDE60" s="18"/>
      <c r="KDF60" s="18"/>
      <c r="KDG60" s="18"/>
      <c r="KDH60" s="18"/>
      <c r="KDI60" s="18"/>
      <c r="KDJ60" s="18"/>
      <c r="KDK60" s="18"/>
      <c r="KDL60" s="18"/>
      <c r="KDM60" s="18"/>
      <c r="KDN60" s="18"/>
      <c r="KDO60" s="18"/>
      <c r="KDP60" s="18"/>
      <c r="KDQ60" s="18"/>
      <c r="KDR60" s="18"/>
      <c r="KDS60" s="18"/>
      <c r="KDT60" s="18"/>
      <c r="KDU60" s="18"/>
      <c r="KDV60" s="18"/>
      <c r="KDW60" s="18"/>
      <c r="KDX60" s="18"/>
      <c r="KDY60" s="18"/>
      <c r="KDZ60" s="18"/>
      <c r="KEA60" s="18"/>
      <c r="KEB60" s="18"/>
      <c r="KEC60" s="18"/>
      <c r="KED60" s="18"/>
      <c r="KEE60" s="18"/>
      <c r="KEF60" s="18"/>
      <c r="KEG60" s="18"/>
      <c r="KEH60" s="18"/>
      <c r="KEI60" s="18"/>
      <c r="KEJ60" s="18"/>
      <c r="KEK60" s="18"/>
      <c r="KEL60" s="18"/>
      <c r="KEM60" s="18"/>
      <c r="KEN60" s="18"/>
      <c r="KEO60" s="18"/>
      <c r="KEP60" s="18"/>
      <c r="KEQ60" s="18"/>
      <c r="KER60" s="18"/>
      <c r="KES60" s="18"/>
      <c r="KET60" s="18"/>
      <c r="KEU60" s="18"/>
      <c r="KEV60" s="18"/>
      <c r="KEW60" s="18"/>
      <c r="KEX60" s="18"/>
      <c r="KEY60" s="18"/>
      <c r="KEZ60" s="18"/>
      <c r="KFA60" s="18"/>
      <c r="KFB60" s="18"/>
      <c r="KFC60" s="18"/>
      <c r="KFD60" s="18"/>
      <c r="KFE60" s="18"/>
      <c r="KFF60" s="18"/>
      <c r="KFG60" s="18"/>
      <c r="KFH60" s="18"/>
      <c r="KFI60" s="18"/>
      <c r="KFJ60" s="18"/>
      <c r="KFK60" s="18"/>
      <c r="KFL60" s="18"/>
      <c r="KFM60" s="18"/>
      <c r="KFN60" s="18"/>
      <c r="KFO60" s="18"/>
      <c r="KFP60" s="18"/>
      <c r="KFQ60" s="18"/>
      <c r="KFR60" s="18"/>
      <c r="KFS60" s="18"/>
      <c r="KFT60" s="18"/>
      <c r="KFU60" s="18"/>
      <c r="KFV60" s="18"/>
      <c r="KFW60" s="18"/>
      <c r="KFX60" s="18"/>
      <c r="KFY60" s="18"/>
      <c r="KFZ60" s="18"/>
      <c r="KGA60" s="18"/>
      <c r="KGB60" s="18"/>
      <c r="KGC60" s="18"/>
      <c r="KGD60" s="18"/>
      <c r="KGE60" s="18"/>
      <c r="KGF60" s="18"/>
      <c r="KGG60" s="18"/>
      <c r="KGH60" s="18"/>
      <c r="KGI60" s="18"/>
      <c r="KGJ60" s="18"/>
      <c r="KGK60" s="18"/>
      <c r="KGL60" s="18"/>
      <c r="KGM60" s="18"/>
      <c r="KGN60" s="18"/>
      <c r="KGO60" s="18"/>
      <c r="KGP60" s="18"/>
      <c r="KGQ60" s="18"/>
      <c r="KGR60" s="18"/>
      <c r="KGS60" s="18"/>
      <c r="KGT60" s="18"/>
      <c r="KGU60" s="18"/>
      <c r="KGV60" s="18"/>
      <c r="KGW60" s="18"/>
      <c r="KGX60" s="18"/>
      <c r="KGY60" s="18"/>
      <c r="KGZ60" s="18"/>
      <c r="KHA60" s="18"/>
      <c r="KHB60" s="18"/>
      <c r="KHC60" s="18"/>
      <c r="KHD60" s="18"/>
      <c r="KHE60" s="18"/>
      <c r="KHF60" s="18"/>
      <c r="KHG60" s="18"/>
      <c r="KHH60" s="18"/>
      <c r="KHI60" s="18"/>
      <c r="KHJ60" s="18"/>
      <c r="KHK60" s="18"/>
      <c r="KHL60" s="18"/>
      <c r="KHM60" s="18"/>
      <c r="KHN60" s="18"/>
      <c r="KHO60" s="18"/>
      <c r="KHP60" s="18"/>
      <c r="KHQ60" s="18"/>
      <c r="KHR60" s="18"/>
      <c r="KHS60" s="18"/>
      <c r="KHT60" s="18"/>
      <c r="KHU60" s="18"/>
      <c r="KHV60" s="18"/>
      <c r="KHW60" s="18"/>
      <c r="KHX60" s="18"/>
      <c r="KHY60" s="18"/>
      <c r="KHZ60" s="18"/>
      <c r="KIA60" s="18"/>
      <c r="KIB60" s="18"/>
      <c r="KIC60" s="18"/>
      <c r="KID60" s="18"/>
      <c r="KIE60" s="18"/>
      <c r="KIF60" s="18"/>
      <c r="KIG60" s="18"/>
      <c r="KIH60" s="18"/>
      <c r="KII60" s="18"/>
      <c r="KIJ60" s="18"/>
      <c r="KIK60" s="18"/>
      <c r="KIL60" s="18"/>
      <c r="KIM60" s="18"/>
      <c r="KIN60" s="18"/>
      <c r="KIO60" s="18"/>
      <c r="KIP60" s="18"/>
      <c r="KIQ60" s="18"/>
      <c r="KIR60" s="18"/>
      <c r="KIS60" s="18"/>
      <c r="KIT60" s="18"/>
      <c r="KIU60" s="18"/>
      <c r="KIV60" s="18"/>
      <c r="KIW60" s="18"/>
      <c r="KIX60" s="18"/>
      <c r="KIY60" s="18"/>
      <c r="KIZ60" s="18"/>
      <c r="KJA60" s="18"/>
      <c r="KJB60" s="18"/>
      <c r="KJC60" s="18"/>
      <c r="KJD60" s="18"/>
      <c r="KJE60" s="18"/>
      <c r="KJF60" s="18"/>
      <c r="KJG60" s="18"/>
      <c r="KJH60" s="18"/>
      <c r="KJI60" s="18"/>
      <c r="KJJ60" s="18"/>
      <c r="KJK60" s="18"/>
      <c r="KJL60" s="18"/>
      <c r="KJM60" s="18"/>
      <c r="KJN60" s="18"/>
      <c r="KJO60" s="18"/>
      <c r="KJP60" s="18"/>
      <c r="KJQ60" s="18"/>
      <c r="KJR60" s="18"/>
      <c r="KJS60" s="18"/>
      <c r="KJT60" s="18"/>
      <c r="KJU60" s="18"/>
      <c r="KJV60" s="18"/>
      <c r="KJW60" s="18"/>
      <c r="KJX60" s="18"/>
      <c r="KJY60" s="18"/>
      <c r="KJZ60" s="18"/>
      <c r="KKA60" s="18"/>
      <c r="KKB60" s="18"/>
      <c r="KKC60" s="18"/>
      <c r="KKD60" s="18"/>
      <c r="KKE60" s="18"/>
      <c r="KKF60" s="18"/>
      <c r="KKG60" s="18"/>
      <c r="KKH60" s="18"/>
      <c r="KKI60" s="18"/>
      <c r="KKJ60" s="18"/>
      <c r="KKK60" s="18"/>
      <c r="KKL60" s="18"/>
      <c r="KKM60" s="18"/>
      <c r="KKN60" s="18"/>
      <c r="KKO60" s="18"/>
      <c r="KKP60" s="18"/>
      <c r="KKQ60" s="18"/>
      <c r="KKR60" s="18"/>
      <c r="KKS60" s="18"/>
      <c r="KKT60" s="18"/>
      <c r="KKU60" s="18"/>
      <c r="KKV60" s="18"/>
      <c r="KKW60" s="18"/>
      <c r="KKX60" s="18"/>
      <c r="KKY60" s="18"/>
      <c r="KKZ60" s="18"/>
      <c r="KLA60" s="18"/>
      <c r="KLB60" s="18"/>
      <c r="KLC60" s="18"/>
      <c r="KLD60" s="18"/>
      <c r="KLE60" s="18"/>
      <c r="KLF60" s="18"/>
      <c r="KLG60" s="18"/>
      <c r="KLH60" s="18"/>
      <c r="KLI60" s="18"/>
      <c r="KLJ60" s="18"/>
      <c r="KLK60" s="18"/>
      <c r="KLL60" s="18"/>
      <c r="KLM60" s="18"/>
      <c r="KLN60" s="18"/>
      <c r="KLO60" s="18"/>
      <c r="KLP60" s="18"/>
      <c r="KLQ60" s="18"/>
      <c r="KLR60" s="18"/>
      <c r="KLS60" s="18"/>
      <c r="KLT60" s="18"/>
      <c r="KLU60" s="18"/>
      <c r="KLV60" s="18"/>
      <c r="KLW60" s="18"/>
      <c r="KLX60" s="18"/>
      <c r="KLY60" s="18"/>
      <c r="KLZ60" s="18"/>
      <c r="KMA60" s="18"/>
      <c r="KMB60" s="18"/>
      <c r="KMC60" s="18"/>
      <c r="KMD60" s="18"/>
      <c r="KME60" s="18"/>
      <c r="KMF60" s="18"/>
      <c r="KMG60" s="18"/>
      <c r="KMH60" s="18"/>
      <c r="KMI60" s="18"/>
      <c r="KMJ60" s="18"/>
      <c r="KMK60" s="18"/>
      <c r="KML60" s="18"/>
      <c r="KMM60" s="18"/>
      <c r="KMN60" s="18"/>
      <c r="KMO60" s="18"/>
      <c r="KMP60" s="18"/>
      <c r="KMQ60" s="18"/>
      <c r="KMR60" s="18"/>
      <c r="KMS60" s="18"/>
      <c r="KMT60" s="18"/>
      <c r="KMU60" s="18"/>
      <c r="KMV60" s="18"/>
      <c r="KMW60" s="18"/>
      <c r="KMX60" s="18"/>
      <c r="KMY60" s="18"/>
      <c r="KMZ60" s="18"/>
      <c r="KNA60" s="18"/>
      <c r="KNB60" s="18"/>
      <c r="KNC60" s="18"/>
      <c r="KND60" s="18"/>
      <c r="KNE60" s="18"/>
      <c r="KNF60" s="18"/>
      <c r="KNG60" s="18"/>
      <c r="KNH60" s="18"/>
      <c r="KNI60" s="18"/>
      <c r="KNJ60" s="18"/>
      <c r="KNK60" s="18"/>
      <c r="KNL60" s="18"/>
      <c r="KNM60" s="18"/>
      <c r="KNN60" s="18"/>
      <c r="KNO60" s="18"/>
      <c r="KNP60" s="18"/>
      <c r="KNQ60" s="18"/>
      <c r="KNR60" s="18"/>
      <c r="KNS60" s="18"/>
      <c r="KNT60" s="18"/>
      <c r="KNU60" s="18"/>
      <c r="KNV60" s="18"/>
      <c r="KNW60" s="18"/>
      <c r="KNX60" s="18"/>
      <c r="KNY60" s="18"/>
      <c r="KNZ60" s="18"/>
      <c r="KOA60" s="18"/>
      <c r="KOB60" s="18"/>
      <c r="KOC60" s="18"/>
      <c r="KOD60" s="18"/>
      <c r="KOE60" s="18"/>
      <c r="KOF60" s="18"/>
      <c r="KOG60" s="18"/>
      <c r="KOH60" s="18"/>
      <c r="KOI60" s="18"/>
      <c r="KOJ60" s="18"/>
      <c r="KOK60" s="18"/>
      <c r="KOL60" s="18"/>
      <c r="KOM60" s="18"/>
      <c r="KON60" s="18"/>
      <c r="KOO60" s="18"/>
      <c r="KOP60" s="18"/>
      <c r="KOQ60" s="18"/>
      <c r="KOR60" s="18"/>
      <c r="KOS60" s="18"/>
      <c r="KOT60" s="18"/>
      <c r="KOU60" s="18"/>
      <c r="KOV60" s="18"/>
      <c r="KOW60" s="18"/>
      <c r="KOX60" s="18"/>
      <c r="KOY60" s="18"/>
      <c r="KOZ60" s="18"/>
      <c r="KPA60" s="18"/>
      <c r="KPB60" s="18"/>
      <c r="KPC60" s="18"/>
      <c r="KPD60" s="18"/>
      <c r="KPE60" s="18"/>
      <c r="KPF60" s="18"/>
      <c r="KPG60" s="18"/>
      <c r="KPH60" s="18"/>
      <c r="KPI60" s="18"/>
      <c r="KPJ60" s="18"/>
      <c r="KPK60" s="18"/>
      <c r="KPL60" s="18"/>
      <c r="KPM60" s="18"/>
      <c r="KPN60" s="18"/>
      <c r="KPO60" s="18"/>
      <c r="KPP60" s="18"/>
      <c r="KPQ60" s="18"/>
      <c r="KPR60" s="18"/>
      <c r="KPS60" s="18"/>
      <c r="KPT60" s="18"/>
      <c r="KPU60" s="18"/>
      <c r="KPV60" s="18"/>
      <c r="KPW60" s="18"/>
      <c r="KPX60" s="18"/>
      <c r="KPY60" s="18"/>
      <c r="KPZ60" s="18"/>
      <c r="KQA60" s="18"/>
      <c r="KQB60" s="18"/>
      <c r="KQC60" s="18"/>
      <c r="KQD60" s="18"/>
      <c r="KQE60" s="18"/>
      <c r="KQF60" s="18"/>
      <c r="KQG60" s="18"/>
      <c r="KQH60" s="18"/>
      <c r="KQI60" s="18"/>
      <c r="KQJ60" s="18"/>
      <c r="KQK60" s="18"/>
      <c r="KQL60" s="18"/>
      <c r="KQM60" s="18"/>
      <c r="KQN60" s="18"/>
      <c r="KQO60" s="18"/>
      <c r="KQP60" s="18"/>
      <c r="KQQ60" s="18"/>
      <c r="KQR60" s="18"/>
      <c r="KQS60" s="18"/>
      <c r="KQT60" s="18"/>
      <c r="KQU60" s="18"/>
      <c r="KQV60" s="18"/>
      <c r="KQW60" s="18"/>
      <c r="KQX60" s="18"/>
      <c r="KQY60" s="18"/>
      <c r="KQZ60" s="18"/>
      <c r="KRA60" s="18"/>
      <c r="KRB60" s="18"/>
      <c r="KRC60" s="18"/>
      <c r="KRD60" s="18"/>
      <c r="KRE60" s="18"/>
      <c r="KRF60" s="18"/>
      <c r="KRG60" s="18"/>
      <c r="KRH60" s="18"/>
      <c r="KRI60" s="18"/>
      <c r="KRJ60" s="18"/>
      <c r="KRK60" s="18"/>
      <c r="KRL60" s="18"/>
      <c r="KRM60" s="18"/>
      <c r="KRN60" s="18"/>
      <c r="KRO60" s="18"/>
      <c r="KRP60" s="18"/>
      <c r="KRQ60" s="18"/>
      <c r="KRR60" s="18"/>
      <c r="KRS60" s="18"/>
      <c r="KRT60" s="18"/>
      <c r="KRU60" s="18"/>
      <c r="KRV60" s="18"/>
      <c r="KRW60" s="18"/>
      <c r="KRX60" s="18"/>
      <c r="KRY60" s="18"/>
      <c r="KRZ60" s="18"/>
      <c r="KSA60" s="18"/>
      <c r="KSB60" s="18"/>
      <c r="KSC60" s="18"/>
      <c r="KSD60" s="18"/>
      <c r="KSE60" s="18"/>
      <c r="KSF60" s="18"/>
      <c r="KSG60" s="18"/>
      <c r="KSH60" s="18"/>
      <c r="KSI60" s="18"/>
      <c r="KSJ60" s="18"/>
      <c r="KSK60" s="18"/>
      <c r="KSL60" s="18"/>
      <c r="KSM60" s="18"/>
      <c r="KSN60" s="18"/>
      <c r="KSO60" s="18"/>
      <c r="KSP60" s="18"/>
      <c r="KSQ60" s="18"/>
      <c r="KSR60" s="18"/>
      <c r="KSS60" s="18"/>
      <c r="KST60" s="18"/>
      <c r="KSU60" s="18"/>
      <c r="KSV60" s="18"/>
      <c r="KSW60" s="18"/>
      <c r="KSX60" s="18"/>
      <c r="KSY60" s="18"/>
      <c r="KSZ60" s="18"/>
      <c r="KTA60" s="18"/>
      <c r="KTB60" s="18"/>
      <c r="KTC60" s="18"/>
      <c r="KTD60" s="18"/>
      <c r="KTE60" s="18"/>
      <c r="KTF60" s="18"/>
      <c r="KTG60" s="18"/>
      <c r="KTH60" s="18"/>
      <c r="KTI60" s="18"/>
      <c r="KTJ60" s="18"/>
      <c r="KTK60" s="18"/>
      <c r="KTL60" s="18"/>
      <c r="KTM60" s="18"/>
      <c r="KTN60" s="18"/>
      <c r="KTO60" s="18"/>
      <c r="KTP60" s="18"/>
      <c r="KTQ60" s="18"/>
      <c r="KTR60" s="18"/>
      <c r="KTS60" s="18"/>
      <c r="KTT60" s="18"/>
      <c r="KTU60" s="18"/>
      <c r="KTV60" s="18"/>
      <c r="KTW60" s="18"/>
      <c r="KTX60" s="18"/>
      <c r="KTY60" s="18"/>
      <c r="KTZ60" s="18"/>
      <c r="KUA60" s="18"/>
      <c r="KUB60" s="18"/>
      <c r="KUC60" s="18"/>
      <c r="KUD60" s="18"/>
      <c r="KUE60" s="18"/>
      <c r="KUF60" s="18"/>
      <c r="KUG60" s="18"/>
      <c r="KUH60" s="18"/>
      <c r="KUI60" s="18"/>
      <c r="KUJ60" s="18"/>
      <c r="KUK60" s="18"/>
      <c r="KUL60" s="18"/>
      <c r="KUM60" s="18"/>
      <c r="KUN60" s="18"/>
      <c r="KUO60" s="18"/>
      <c r="KUP60" s="18"/>
      <c r="KUQ60" s="18"/>
      <c r="KUR60" s="18"/>
      <c r="KUS60" s="18"/>
      <c r="KUT60" s="18"/>
      <c r="KUU60" s="18"/>
      <c r="KUV60" s="18"/>
      <c r="KUW60" s="18"/>
      <c r="KUX60" s="18"/>
      <c r="KUY60" s="18"/>
      <c r="KUZ60" s="18"/>
      <c r="KVA60" s="18"/>
      <c r="KVB60" s="18"/>
      <c r="KVC60" s="18"/>
      <c r="KVD60" s="18"/>
      <c r="KVE60" s="18"/>
      <c r="KVF60" s="18"/>
      <c r="KVG60" s="18"/>
      <c r="KVH60" s="18"/>
      <c r="KVI60" s="18"/>
      <c r="KVJ60" s="18"/>
      <c r="KVK60" s="18"/>
      <c r="KVL60" s="18"/>
      <c r="KVM60" s="18"/>
      <c r="KVN60" s="18"/>
      <c r="KVO60" s="18"/>
      <c r="KVP60" s="18"/>
      <c r="KVQ60" s="18"/>
      <c r="KVR60" s="18"/>
      <c r="KVS60" s="18"/>
      <c r="KVT60" s="18"/>
      <c r="KVU60" s="18"/>
      <c r="KVV60" s="18"/>
      <c r="KVW60" s="18"/>
      <c r="KVX60" s="18"/>
      <c r="KVY60" s="18"/>
      <c r="KVZ60" s="18"/>
      <c r="KWA60" s="18"/>
      <c r="KWB60" s="18"/>
      <c r="KWC60" s="18"/>
      <c r="KWD60" s="18"/>
      <c r="KWE60" s="18"/>
      <c r="KWF60" s="18"/>
      <c r="KWG60" s="18"/>
      <c r="KWH60" s="18"/>
      <c r="KWI60" s="18"/>
      <c r="KWJ60" s="18"/>
      <c r="KWK60" s="18"/>
      <c r="KWL60" s="18"/>
      <c r="KWM60" s="18"/>
      <c r="KWN60" s="18"/>
      <c r="KWO60" s="18"/>
      <c r="KWP60" s="18"/>
      <c r="KWQ60" s="18"/>
      <c r="KWR60" s="18"/>
      <c r="KWS60" s="18"/>
      <c r="KWT60" s="18"/>
      <c r="KWU60" s="18"/>
      <c r="KWV60" s="18"/>
      <c r="KWW60" s="18"/>
      <c r="KWX60" s="18"/>
      <c r="KWY60" s="18"/>
      <c r="KWZ60" s="18"/>
      <c r="KXA60" s="18"/>
      <c r="KXB60" s="18"/>
      <c r="KXC60" s="18"/>
      <c r="KXD60" s="18"/>
      <c r="KXE60" s="18"/>
      <c r="KXF60" s="18"/>
      <c r="KXG60" s="18"/>
      <c r="KXH60" s="18"/>
      <c r="KXI60" s="18"/>
      <c r="KXJ60" s="18"/>
      <c r="KXK60" s="18"/>
      <c r="KXL60" s="18"/>
      <c r="KXM60" s="18"/>
      <c r="KXN60" s="18"/>
      <c r="KXO60" s="18"/>
      <c r="KXP60" s="18"/>
      <c r="KXQ60" s="18"/>
      <c r="KXR60" s="18"/>
      <c r="KXS60" s="18"/>
      <c r="KXT60" s="18"/>
      <c r="KXU60" s="18"/>
      <c r="KXV60" s="18"/>
      <c r="KXW60" s="18"/>
      <c r="KXX60" s="18"/>
      <c r="KXY60" s="18"/>
      <c r="KXZ60" s="18"/>
      <c r="KYA60" s="18"/>
      <c r="KYB60" s="18"/>
      <c r="KYC60" s="18"/>
      <c r="KYD60" s="18"/>
      <c r="KYE60" s="18"/>
      <c r="KYF60" s="18"/>
      <c r="KYG60" s="18"/>
      <c r="KYH60" s="18"/>
      <c r="KYI60" s="18"/>
      <c r="KYJ60" s="18"/>
      <c r="KYK60" s="18"/>
      <c r="KYL60" s="18"/>
      <c r="KYM60" s="18"/>
      <c r="KYN60" s="18"/>
      <c r="KYO60" s="18"/>
      <c r="KYP60" s="18"/>
      <c r="KYQ60" s="18"/>
      <c r="KYR60" s="18"/>
      <c r="KYS60" s="18"/>
      <c r="KYT60" s="18"/>
      <c r="KYU60" s="18"/>
      <c r="KYV60" s="18"/>
      <c r="KYW60" s="18"/>
      <c r="KYX60" s="18"/>
      <c r="KYY60" s="18"/>
      <c r="KYZ60" s="18"/>
      <c r="KZA60" s="18"/>
      <c r="KZB60" s="18"/>
      <c r="KZC60" s="18"/>
      <c r="KZD60" s="18"/>
      <c r="KZE60" s="18"/>
      <c r="KZF60" s="18"/>
      <c r="KZG60" s="18"/>
      <c r="KZH60" s="18"/>
      <c r="KZI60" s="18"/>
      <c r="KZJ60" s="18"/>
      <c r="KZK60" s="18"/>
      <c r="KZL60" s="18"/>
      <c r="KZM60" s="18"/>
      <c r="KZN60" s="18"/>
      <c r="KZO60" s="18"/>
      <c r="KZP60" s="18"/>
      <c r="KZQ60" s="18"/>
      <c r="KZR60" s="18"/>
      <c r="KZS60" s="18"/>
      <c r="KZT60" s="18"/>
      <c r="KZU60" s="18"/>
      <c r="KZV60" s="18"/>
      <c r="KZW60" s="18"/>
      <c r="KZX60" s="18"/>
      <c r="KZY60" s="18"/>
      <c r="KZZ60" s="18"/>
      <c r="LAA60" s="18"/>
      <c r="LAB60" s="18"/>
      <c r="LAC60" s="18"/>
      <c r="LAD60" s="18"/>
      <c r="LAE60" s="18"/>
      <c r="LAF60" s="18"/>
      <c r="LAG60" s="18"/>
      <c r="LAH60" s="18"/>
      <c r="LAI60" s="18"/>
      <c r="LAJ60" s="18"/>
      <c r="LAK60" s="18"/>
      <c r="LAL60" s="18"/>
      <c r="LAM60" s="18"/>
      <c r="LAN60" s="18"/>
      <c r="LAO60" s="18"/>
      <c r="LAP60" s="18"/>
      <c r="LAQ60" s="18"/>
      <c r="LAR60" s="18"/>
      <c r="LAS60" s="18"/>
      <c r="LAT60" s="18"/>
      <c r="LAU60" s="18"/>
      <c r="LAV60" s="18"/>
      <c r="LAW60" s="18"/>
      <c r="LAX60" s="18"/>
      <c r="LAY60" s="18"/>
      <c r="LAZ60" s="18"/>
      <c r="LBA60" s="18"/>
      <c r="LBB60" s="18"/>
      <c r="LBC60" s="18"/>
      <c r="LBD60" s="18"/>
      <c r="LBE60" s="18"/>
      <c r="LBF60" s="18"/>
      <c r="LBG60" s="18"/>
      <c r="LBH60" s="18"/>
      <c r="LBI60" s="18"/>
      <c r="LBJ60" s="18"/>
      <c r="LBK60" s="18"/>
      <c r="LBL60" s="18"/>
      <c r="LBM60" s="18"/>
      <c r="LBN60" s="18"/>
      <c r="LBO60" s="18"/>
      <c r="LBP60" s="18"/>
      <c r="LBQ60" s="18"/>
      <c r="LBR60" s="18"/>
      <c r="LBS60" s="18"/>
      <c r="LBT60" s="18"/>
      <c r="LBU60" s="18"/>
      <c r="LBV60" s="18"/>
      <c r="LBW60" s="18"/>
      <c r="LBX60" s="18"/>
      <c r="LBY60" s="18"/>
      <c r="LBZ60" s="18"/>
      <c r="LCA60" s="18"/>
      <c r="LCB60" s="18"/>
      <c r="LCC60" s="18"/>
      <c r="LCD60" s="18"/>
      <c r="LCE60" s="18"/>
      <c r="LCF60" s="18"/>
      <c r="LCG60" s="18"/>
      <c r="LCH60" s="18"/>
      <c r="LCI60" s="18"/>
      <c r="LCJ60" s="18"/>
      <c r="LCK60" s="18"/>
      <c r="LCL60" s="18"/>
      <c r="LCM60" s="18"/>
      <c r="LCN60" s="18"/>
      <c r="LCO60" s="18"/>
      <c r="LCP60" s="18"/>
      <c r="LCQ60" s="18"/>
      <c r="LCR60" s="18"/>
      <c r="LCS60" s="18"/>
      <c r="LCT60" s="18"/>
      <c r="LCU60" s="18"/>
      <c r="LCV60" s="18"/>
      <c r="LCW60" s="18"/>
      <c r="LCX60" s="18"/>
      <c r="LCY60" s="18"/>
      <c r="LCZ60" s="18"/>
      <c r="LDA60" s="18"/>
      <c r="LDB60" s="18"/>
      <c r="LDC60" s="18"/>
      <c r="LDD60" s="18"/>
      <c r="LDE60" s="18"/>
      <c r="LDF60" s="18"/>
      <c r="LDG60" s="18"/>
      <c r="LDH60" s="18"/>
      <c r="LDI60" s="18"/>
      <c r="LDJ60" s="18"/>
      <c r="LDK60" s="18"/>
      <c r="LDL60" s="18"/>
      <c r="LDM60" s="18"/>
      <c r="LDN60" s="18"/>
      <c r="LDO60" s="18"/>
      <c r="LDP60" s="18"/>
      <c r="LDQ60" s="18"/>
      <c r="LDR60" s="18"/>
      <c r="LDS60" s="18"/>
      <c r="LDT60" s="18"/>
      <c r="LDU60" s="18"/>
      <c r="LDV60" s="18"/>
      <c r="LDW60" s="18"/>
      <c r="LDX60" s="18"/>
      <c r="LDY60" s="18"/>
      <c r="LDZ60" s="18"/>
      <c r="LEA60" s="18"/>
      <c r="LEB60" s="18"/>
      <c r="LEC60" s="18"/>
      <c r="LED60" s="18"/>
      <c r="LEE60" s="18"/>
      <c r="LEF60" s="18"/>
      <c r="LEG60" s="18"/>
      <c r="LEH60" s="18"/>
      <c r="LEI60" s="18"/>
      <c r="LEJ60" s="18"/>
      <c r="LEK60" s="18"/>
      <c r="LEL60" s="18"/>
      <c r="LEM60" s="18"/>
      <c r="LEN60" s="18"/>
      <c r="LEO60" s="18"/>
      <c r="LEP60" s="18"/>
      <c r="LEQ60" s="18"/>
      <c r="LER60" s="18"/>
      <c r="LES60" s="18"/>
      <c r="LET60" s="18"/>
      <c r="LEU60" s="18"/>
      <c r="LEV60" s="18"/>
      <c r="LEW60" s="18"/>
      <c r="LEX60" s="18"/>
      <c r="LEY60" s="18"/>
      <c r="LEZ60" s="18"/>
      <c r="LFA60" s="18"/>
      <c r="LFB60" s="18"/>
      <c r="LFC60" s="18"/>
      <c r="LFD60" s="18"/>
      <c r="LFE60" s="18"/>
      <c r="LFF60" s="18"/>
      <c r="LFG60" s="18"/>
      <c r="LFH60" s="18"/>
      <c r="LFI60" s="18"/>
      <c r="LFJ60" s="18"/>
      <c r="LFK60" s="18"/>
      <c r="LFL60" s="18"/>
      <c r="LFM60" s="18"/>
      <c r="LFN60" s="18"/>
      <c r="LFO60" s="18"/>
      <c r="LFP60" s="18"/>
      <c r="LFQ60" s="18"/>
      <c r="LFR60" s="18"/>
      <c r="LFS60" s="18"/>
      <c r="LFT60" s="18"/>
      <c r="LFU60" s="18"/>
      <c r="LFV60" s="18"/>
      <c r="LFW60" s="18"/>
      <c r="LFX60" s="18"/>
      <c r="LFY60" s="18"/>
      <c r="LFZ60" s="18"/>
      <c r="LGA60" s="18"/>
      <c r="LGB60" s="18"/>
      <c r="LGC60" s="18"/>
      <c r="LGD60" s="18"/>
      <c r="LGE60" s="18"/>
      <c r="LGF60" s="18"/>
      <c r="LGG60" s="18"/>
      <c r="LGH60" s="18"/>
      <c r="LGI60" s="18"/>
      <c r="LGJ60" s="18"/>
      <c r="LGK60" s="18"/>
      <c r="LGL60" s="18"/>
      <c r="LGM60" s="18"/>
      <c r="LGN60" s="18"/>
      <c r="LGO60" s="18"/>
      <c r="LGP60" s="18"/>
      <c r="LGQ60" s="18"/>
      <c r="LGR60" s="18"/>
      <c r="LGS60" s="18"/>
      <c r="LGT60" s="18"/>
      <c r="LGU60" s="18"/>
      <c r="LGV60" s="18"/>
      <c r="LGW60" s="18"/>
      <c r="LGX60" s="18"/>
      <c r="LGY60" s="18"/>
      <c r="LGZ60" s="18"/>
      <c r="LHA60" s="18"/>
      <c r="LHB60" s="18"/>
      <c r="LHC60" s="18"/>
      <c r="LHD60" s="18"/>
      <c r="LHE60" s="18"/>
      <c r="LHF60" s="18"/>
      <c r="LHG60" s="18"/>
      <c r="LHH60" s="18"/>
      <c r="LHI60" s="18"/>
      <c r="LHJ60" s="18"/>
      <c r="LHK60" s="18"/>
      <c r="LHL60" s="18"/>
      <c r="LHM60" s="18"/>
      <c r="LHN60" s="18"/>
      <c r="LHO60" s="18"/>
      <c r="LHP60" s="18"/>
      <c r="LHQ60" s="18"/>
      <c r="LHR60" s="18"/>
      <c r="LHS60" s="18"/>
      <c r="LHT60" s="18"/>
      <c r="LHU60" s="18"/>
      <c r="LHV60" s="18"/>
      <c r="LHW60" s="18"/>
      <c r="LHX60" s="18"/>
      <c r="LHY60" s="18"/>
      <c r="LHZ60" s="18"/>
      <c r="LIA60" s="18"/>
      <c r="LIB60" s="18"/>
      <c r="LIC60" s="18"/>
      <c r="LID60" s="18"/>
      <c r="LIE60" s="18"/>
      <c r="LIF60" s="18"/>
      <c r="LIG60" s="18"/>
      <c r="LIH60" s="18"/>
      <c r="LII60" s="18"/>
      <c r="LIJ60" s="18"/>
      <c r="LIK60" s="18"/>
      <c r="LIL60" s="18"/>
      <c r="LIM60" s="18"/>
      <c r="LIN60" s="18"/>
      <c r="LIO60" s="18"/>
      <c r="LIP60" s="18"/>
      <c r="LIQ60" s="18"/>
      <c r="LIR60" s="18"/>
      <c r="LIS60" s="18"/>
      <c r="LIT60" s="18"/>
      <c r="LIU60" s="18"/>
      <c r="LIV60" s="18"/>
      <c r="LIW60" s="18"/>
      <c r="LIX60" s="18"/>
      <c r="LIY60" s="18"/>
      <c r="LIZ60" s="18"/>
      <c r="LJA60" s="18"/>
      <c r="LJB60" s="18"/>
      <c r="LJC60" s="18"/>
      <c r="LJD60" s="18"/>
      <c r="LJE60" s="18"/>
      <c r="LJF60" s="18"/>
      <c r="LJG60" s="18"/>
      <c r="LJH60" s="18"/>
      <c r="LJI60" s="18"/>
      <c r="LJJ60" s="18"/>
      <c r="LJK60" s="18"/>
      <c r="LJL60" s="18"/>
      <c r="LJM60" s="18"/>
      <c r="LJN60" s="18"/>
      <c r="LJO60" s="18"/>
      <c r="LJP60" s="18"/>
      <c r="LJQ60" s="18"/>
      <c r="LJR60" s="18"/>
      <c r="LJS60" s="18"/>
      <c r="LJT60" s="18"/>
      <c r="LJU60" s="18"/>
      <c r="LJV60" s="18"/>
      <c r="LJW60" s="18"/>
      <c r="LJX60" s="18"/>
      <c r="LJY60" s="18"/>
      <c r="LJZ60" s="18"/>
      <c r="LKA60" s="18"/>
      <c r="LKB60" s="18"/>
      <c r="LKC60" s="18"/>
      <c r="LKD60" s="18"/>
      <c r="LKE60" s="18"/>
      <c r="LKF60" s="18"/>
      <c r="LKG60" s="18"/>
      <c r="LKH60" s="18"/>
      <c r="LKI60" s="18"/>
      <c r="LKJ60" s="18"/>
      <c r="LKK60" s="18"/>
      <c r="LKL60" s="18"/>
      <c r="LKM60" s="18"/>
      <c r="LKN60" s="18"/>
      <c r="LKO60" s="18"/>
      <c r="LKP60" s="18"/>
      <c r="LKQ60" s="18"/>
      <c r="LKR60" s="18"/>
      <c r="LKS60" s="18"/>
      <c r="LKT60" s="18"/>
      <c r="LKU60" s="18"/>
      <c r="LKV60" s="18"/>
      <c r="LKW60" s="18"/>
      <c r="LKX60" s="18"/>
      <c r="LKY60" s="18"/>
      <c r="LKZ60" s="18"/>
      <c r="LLA60" s="18"/>
      <c r="LLB60" s="18"/>
      <c r="LLC60" s="18"/>
      <c r="LLD60" s="18"/>
      <c r="LLE60" s="18"/>
      <c r="LLF60" s="18"/>
      <c r="LLG60" s="18"/>
      <c r="LLH60" s="18"/>
      <c r="LLI60" s="18"/>
      <c r="LLJ60" s="18"/>
      <c r="LLK60" s="18"/>
      <c r="LLL60" s="18"/>
      <c r="LLM60" s="18"/>
      <c r="LLN60" s="18"/>
      <c r="LLO60" s="18"/>
      <c r="LLP60" s="18"/>
      <c r="LLQ60" s="18"/>
      <c r="LLR60" s="18"/>
      <c r="LLS60" s="18"/>
      <c r="LLT60" s="18"/>
      <c r="LLU60" s="18"/>
      <c r="LLV60" s="18"/>
      <c r="LLW60" s="18"/>
      <c r="LLX60" s="18"/>
      <c r="LLY60" s="18"/>
      <c r="LLZ60" s="18"/>
      <c r="LMA60" s="18"/>
      <c r="LMB60" s="18"/>
      <c r="LMC60" s="18"/>
      <c r="LMD60" s="18"/>
      <c r="LME60" s="18"/>
      <c r="LMF60" s="18"/>
      <c r="LMG60" s="18"/>
      <c r="LMH60" s="18"/>
      <c r="LMI60" s="18"/>
      <c r="LMJ60" s="18"/>
      <c r="LMK60" s="18"/>
      <c r="LML60" s="18"/>
      <c r="LMM60" s="18"/>
      <c r="LMN60" s="18"/>
      <c r="LMO60" s="18"/>
      <c r="LMP60" s="18"/>
      <c r="LMQ60" s="18"/>
      <c r="LMR60" s="18"/>
      <c r="LMS60" s="18"/>
      <c r="LMT60" s="18"/>
      <c r="LMU60" s="18"/>
      <c r="LMV60" s="18"/>
      <c r="LMW60" s="18"/>
      <c r="LMX60" s="18"/>
      <c r="LMY60" s="18"/>
      <c r="LMZ60" s="18"/>
      <c r="LNA60" s="18"/>
      <c r="LNB60" s="18"/>
      <c r="LNC60" s="18"/>
      <c r="LND60" s="18"/>
      <c r="LNE60" s="18"/>
      <c r="LNF60" s="18"/>
      <c r="LNG60" s="18"/>
      <c r="LNH60" s="18"/>
      <c r="LNI60" s="18"/>
      <c r="LNJ60" s="18"/>
      <c r="LNK60" s="18"/>
      <c r="LNL60" s="18"/>
      <c r="LNM60" s="18"/>
      <c r="LNN60" s="18"/>
      <c r="LNO60" s="18"/>
      <c r="LNP60" s="18"/>
      <c r="LNQ60" s="18"/>
      <c r="LNR60" s="18"/>
      <c r="LNS60" s="18"/>
      <c r="LNT60" s="18"/>
      <c r="LNU60" s="18"/>
      <c r="LNV60" s="18"/>
      <c r="LNW60" s="18"/>
      <c r="LNX60" s="18"/>
      <c r="LNY60" s="18"/>
      <c r="LNZ60" s="18"/>
      <c r="LOA60" s="18"/>
      <c r="LOB60" s="18"/>
      <c r="LOC60" s="18"/>
      <c r="LOD60" s="18"/>
      <c r="LOE60" s="18"/>
      <c r="LOF60" s="18"/>
      <c r="LOG60" s="18"/>
      <c r="LOH60" s="18"/>
      <c r="LOI60" s="18"/>
      <c r="LOJ60" s="18"/>
      <c r="LOK60" s="18"/>
      <c r="LOL60" s="18"/>
      <c r="LOM60" s="18"/>
      <c r="LON60" s="18"/>
      <c r="LOO60" s="18"/>
      <c r="LOP60" s="18"/>
      <c r="LOQ60" s="18"/>
      <c r="LOR60" s="18"/>
      <c r="LOS60" s="18"/>
      <c r="LOT60" s="18"/>
      <c r="LOU60" s="18"/>
      <c r="LOV60" s="18"/>
      <c r="LOW60" s="18"/>
      <c r="LOX60" s="18"/>
      <c r="LOY60" s="18"/>
      <c r="LOZ60" s="18"/>
      <c r="LPA60" s="18"/>
      <c r="LPB60" s="18"/>
      <c r="LPC60" s="18"/>
      <c r="LPD60" s="18"/>
      <c r="LPE60" s="18"/>
      <c r="LPF60" s="18"/>
      <c r="LPG60" s="18"/>
      <c r="LPH60" s="18"/>
      <c r="LPI60" s="18"/>
      <c r="LPJ60" s="18"/>
      <c r="LPK60" s="18"/>
      <c r="LPL60" s="18"/>
      <c r="LPM60" s="18"/>
      <c r="LPN60" s="18"/>
      <c r="LPO60" s="18"/>
      <c r="LPP60" s="18"/>
      <c r="LPQ60" s="18"/>
      <c r="LPR60" s="18"/>
      <c r="LPS60" s="18"/>
      <c r="LPT60" s="18"/>
      <c r="LPU60" s="18"/>
      <c r="LPV60" s="18"/>
      <c r="LPW60" s="18"/>
      <c r="LPX60" s="18"/>
      <c r="LPY60" s="18"/>
      <c r="LPZ60" s="18"/>
      <c r="LQA60" s="18"/>
      <c r="LQB60" s="18"/>
      <c r="LQC60" s="18"/>
      <c r="LQD60" s="18"/>
      <c r="LQE60" s="18"/>
      <c r="LQF60" s="18"/>
      <c r="LQG60" s="18"/>
      <c r="LQH60" s="18"/>
      <c r="LQI60" s="18"/>
      <c r="LQJ60" s="18"/>
      <c r="LQK60" s="18"/>
      <c r="LQL60" s="18"/>
      <c r="LQM60" s="18"/>
      <c r="LQN60" s="18"/>
      <c r="LQO60" s="18"/>
      <c r="LQP60" s="18"/>
      <c r="LQQ60" s="18"/>
      <c r="LQR60" s="18"/>
      <c r="LQS60" s="18"/>
      <c r="LQT60" s="18"/>
      <c r="LQU60" s="18"/>
      <c r="LQV60" s="18"/>
      <c r="LQW60" s="18"/>
      <c r="LQX60" s="18"/>
      <c r="LQY60" s="18"/>
      <c r="LQZ60" s="18"/>
      <c r="LRA60" s="18"/>
      <c r="LRB60" s="18"/>
      <c r="LRC60" s="18"/>
      <c r="LRD60" s="18"/>
      <c r="LRE60" s="18"/>
      <c r="LRF60" s="18"/>
      <c r="LRG60" s="18"/>
      <c r="LRH60" s="18"/>
      <c r="LRI60" s="18"/>
      <c r="LRJ60" s="18"/>
      <c r="LRK60" s="18"/>
      <c r="LRL60" s="18"/>
      <c r="LRM60" s="18"/>
      <c r="LRN60" s="18"/>
      <c r="LRO60" s="18"/>
      <c r="LRP60" s="18"/>
      <c r="LRQ60" s="18"/>
      <c r="LRR60" s="18"/>
      <c r="LRS60" s="18"/>
      <c r="LRT60" s="18"/>
      <c r="LRU60" s="18"/>
      <c r="LRV60" s="18"/>
      <c r="LRW60" s="18"/>
      <c r="LRX60" s="18"/>
      <c r="LRY60" s="18"/>
      <c r="LRZ60" s="18"/>
      <c r="LSA60" s="18"/>
      <c r="LSB60" s="18"/>
      <c r="LSC60" s="18"/>
      <c r="LSD60" s="18"/>
      <c r="LSE60" s="18"/>
      <c r="LSF60" s="18"/>
      <c r="LSG60" s="18"/>
      <c r="LSH60" s="18"/>
      <c r="LSI60" s="18"/>
      <c r="LSJ60" s="18"/>
      <c r="LSK60" s="18"/>
      <c r="LSL60" s="18"/>
      <c r="LSM60" s="18"/>
      <c r="LSN60" s="18"/>
      <c r="LSO60" s="18"/>
      <c r="LSP60" s="18"/>
      <c r="LSQ60" s="18"/>
      <c r="LSR60" s="18"/>
      <c r="LSS60" s="18"/>
      <c r="LST60" s="18"/>
      <c r="LSU60" s="18"/>
      <c r="LSV60" s="18"/>
      <c r="LSW60" s="18"/>
      <c r="LSX60" s="18"/>
      <c r="LSY60" s="18"/>
      <c r="LSZ60" s="18"/>
      <c r="LTA60" s="18"/>
      <c r="LTB60" s="18"/>
      <c r="LTC60" s="18"/>
      <c r="LTD60" s="18"/>
      <c r="LTE60" s="18"/>
      <c r="LTF60" s="18"/>
      <c r="LTG60" s="18"/>
      <c r="LTH60" s="18"/>
      <c r="LTI60" s="18"/>
      <c r="LTJ60" s="18"/>
      <c r="LTK60" s="18"/>
      <c r="LTL60" s="18"/>
      <c r="LTM60" s="18"/>
      <c r="LTN60" s="18"/>
      <c r="LTO60" s="18"/>
      <c r="LTP60" s="18"/>
      <c r="LTQ60" s="18"/>
      <c r="LTR60" s="18"/>
      <c r="LTS60" s="18"/>
      <c r="LTT60" s="18"/>
      <c r="LTU60" s="18"/>
      <c r="LTV60" s="18"/>
      <c r="LTW60" s="18"/>
      <c r="LTX60" s="18"/>
      <c r="LTY60" s="18"/>
      <c r="LTZ60" s="18"/>
      <c r="LUA60" s="18"/>
      <c r="LUB60" s="18"/>
      <c r="LUC60" s="18"/>
      <c r="LUD60" s="18"/>
      <c r="LUE60" s="18"/>
      <c r="LUF60" s="18"/>
      <c r="LUG60" s="18"/>
      <c r="LUH60" s="18"/>
      <c r="LUI60" s="18"/>
      <c r="LUJ60" s="18"/>
      <c r="LUK60" s="18"/>
      <c r="LUL60" s="18"/>
      <c r="LUM60" s="18"/>
      <c r="LUN60" s="18"/>
      <c r="LUO60" s="18"/>
      <c r="LUP60" s="18"/>
      <c r="LUQ60" s="18"/>
      <c r="LUR60" s="18"/>
      <c r="LUS60" s="18"/>
      <c r="LUT60" s="18"/>
      <c r="LUU60" s="18"/>
      <c r="LUV60" s="18"/>
      <c r="LUW60" s="18"/>
      <c r="LUX60" s="18"/>
      <c r="LUY60" s="18"/>
      <c r="LUZ60" s="18"/>
      <c r="LVA60" s="18"/>
      <c r="LVB60" s="18"/>
      <c r="LVC60" s="18"/>
      <c r="LVD60" s="18"/>
      <c r="LVE60" s="18"/>
      <c r="LVF60" s="18"/>
      <c r="LVG60" s="18"/>
      <c r="LVH60" s="18"/>
      <c r="LVI60" s="18"/>
      <c r="LVJ60" s="18"/>
      <c r="LVK60" s="18"/>
      <c r="LVL60" s="18"/>
      <c r="LVM60" s="18"/>
      <c r="LVN60" s="18"/>
      <c r="LVO60" s="18"/>
      <c r="LVP60" s="18"/>
      <c r="LVQ60" s="18"/>
      <c r="LVR60" s="18"/>
      <c r="LVS60" s="18"/>
      <c r="LVT60" s="18"/>
      <c r="LVU60" s="18"/>
      <c r="LVV60" s="18"/>
      <c r="LVW60" s="18"/>
      <c r="LVX60" s="18"/>
      <c r="LVY60" s="18"/>
      <c r="LVZ60" s="18"/>
      <c r="LWA60" s="18"/>
      <c r="LWB60" s="18"/>
      <c r="LWC60" s="18"/>
      <c r="LWD60" s="18"/>
      <c r="LWE60" s="18"/>
      <c r="LWF60" s="18"/>
      <c r="LWG60" s="18"/>
      <c r="LWH60" s="18"/>
      <c r="LWI60" s="18"/>
      <c r="LWJ60" s="18"/>
      <c r="LWK60" s="18"/>
      <c r="LWL60" s="18"/>
      <c r="LWM60" s="18"/>
      <c r="LWN60" s="18"/>
      <c r="LWO60" s="18"/>
      <c r="LWP60" s="18"/>
      <c r="LWQ60" s="18"/>
      <c r="LWR60" s="18"/>
      <c r="LWS60" s="18"/>
      <c r="LWT60" s="18"/>
      <c r="LWU60" s="18"/>
      <c r="LWV60" s="18"/>
      <c r="LWW60" s="18"/>
      <c r="LWX60" s="18"/>
      <c r="LWY60" s="18"/>
      <c r="LWZ60" s="18"/>
      <c r="LXA60" s="18"/>
      <c r="LXB60" s="18"/>
      <c r="LXC60" s="18"/>
      <c r="LXD60" s="18"/>
      <c r="LXE60" s="18"/>
      <c r="LXF60" s="18"/>
      <c r="LXG60" s="18"/>
      <c r="LXH60" s="18"/>
      <c r="LXI60" s="18"/>
      <c r="LXJ60" s="18"/>
      <c r="LXK60" s="18"/>
      <c r="LXL60" s="18"/>
      <c r="LXM60" s="18"/>
      <c r="LXN60" s="18"/>
      <c r="LXO60" s="18"/>
      <c r="LXP60" s="18"/>
      <c r="LXQ60" s="18"/>
      <c r="LXR60" s="18"/>
      <c r="LXS60" s="18"/>
      <c r="LXT60" s="18"/>
      <c r="LXU60" s="18"/>
      <c r="LXV60" s="18"/>
      <c r="LXW60" s="18"/>
      <c r="LXX60" s="18"/>
      <c r="LXY60" s="18"/>
      <c r="LXZ60" s="18"/>
      <c r="LYA60" s="18"/>
      <c r="LYB60" s="18"/>
      <c r="LYC60" s="18"/>
      <c r="LYD60" s="18"/>
      <c r="LYE60" s="18"/>
      <c r="LYF60" s="18"/>
      <c r="LYG60" s="18"/>
      <c r="LYH60" s="18"/>
      <c r="LYI60" s="18"/>
      <c r="LYJ60" s="18"/>
      <c r="LYK60" s="18"/>
      <c r="LYL60" s="18"/>
      <c r="LYM60" s="18"/>
      <c r="LYN60" s="18"/>
      <c r="LYO60" s="18"/>
      <c r="LYP60" s="18"/>
      <c r="LYQ60" s="18"/>
      <c r="LYR60" s="18"/>
      <c r="LYS60" s="18"/>
      <c r="LYT60" s="18"/>
      <c r="LYU60" s="18"/>
      <c r="LYV60" s="18"/>
      <c r="LYW60" s="18"/>
      <c r="LYX60" s="18"/>
      <c r="LYY60" s="18"/>
      <c r="LYZ60" s="18"/>
      <c r="LZA60" s="18"/>
      <c r="LZB60" s="18"/>
      <c r="LZC60" s="18"/>
      <c r="LZD60" s="18"/>
      <c r="LZE60" s="18"/>
      <c r="LZF60" s="18"/>
      <c r="LZG60" s="18"/>
      <c r="LZH60" s="18"/>
      <c r="LZI60" s="18"/>
      <c r="LZJ60" s="18"/>
      <c r="LZK60" s="18"/>
      <c r="LZL60" s="18"/>
      <c r="LZM60" s="18"/>
      <c r="LZN60" s="18"/>
      <c r="LZO60" s="18"/>
      <c r="LZP60" s="18"/>
      <c r="LZQ60" s="18"/>
      <c r="LZR60" s="18"/>
      <c r="LZS60" s="18"/>
      <c r="LZT60" s="18"/>
      <c r="LZU60" s="18"/>
      <c r="LZV60" s="18"/>
      <c r="LZW60" s="18"/>
      <c r="LZX60" s="18"/>
      <c r="LZY60" s="18"/>
      <c r="LZZ60" s="18"/>
      <c r="MAA60" s="18"/>
      <c r="MAB60" s="18"/>
      <c r="MAC60" s="18"/>
      <c r="MAD60" s="18"/>
      <c r="MAE60" s="18"/>
      <c r="MAF60" s="18"/>
      <c r="MAG60" s="18"/>
      <c r="MAH60" s="18"/>
      <c r="MAI60" s="18"/>
      <c r="MAJ60" s="18"/>
      <c r="MAK60" s="18"/>
      <c r="MAL60" s="18"/>
      <c r="MAM60" s="18"/>
      <c r="MAN60" s="18"/>
      <c r="MAO60" s="18"/>
      <c r="MAP60" s="18"/>
      <c r="MAQ60" s="18"/>
      <c r="MAR60" s="18"/>
      <c r="MAS60" s="18"/>
      <c r="MAT60" s="18"/>
      <c r="MAU60" s="18"/>
      <c r="MAV60" s="18"/>
      <c r="MAW60" s="18"/>
      <c r="MAX60" s="18"/>
      <c r="MAY60" s="18"/>
      <c r="MAZ60" s="18"/>
      <c r="MBA60" s="18"/>
      <c r="MBB60" s="18"/>
      <c r="MBC60" s="18"/>
      <c r="MBD60" s="18"/>
      <c r="MBE60" s="18"/>
      <c r="MBF60" s="18"/>
      <c r="MBG60" s="18"/>
      <c r="MBH60" s="18"/>
      <c r="MBI60" s="18"/>
      <c r="MBJ60" s="18"/>
      <c r="MBK60" s="18"/>
      <c r="MBL60" s="18"/>
      <c r="MBM60" s="18"/>
      <c r="MBN60" s="18"/>
      <c r="MBO60" s="18"/>
      <c r="MBP60" s="18"/>
      <c r="MBQ60" s="18"/>
      <c r="MBR60" s="18"/>
      <c r="MBS60" s="18"/>
      <c r="MBT60" s="18"/>
      <c r="MBU60" s="18"/>
      <c r="MBV60" s="18"/>
      <c r="MBW60" s="18"/>
      <c r="MBX60" s="18"/>
      <c r="MBY60" s="18"/>
      <c r="MBZ60" s="18"/>
      <c r="MCA60" s="18"/>
      <c r="MCB60" s="18"/>
      <c r="MCC60" s="18"/>
      <c r="MCD60" s="18"/>
      <c r="MCE60" s="18"/>
      <c r="MCF60" s="18"/>
      <c r="MCG60" s="18"/>
      <c r="MCH60" s="18"/>
      <c r="MCI60" s="18"/>
      <c r="MCJ60" s="18"/>
      <c r="MCK60" s="18"/>
      <c r="MCL60" s="18"/>
      <c r="MCM60" s="18"/>
      <c r="MCN60" s="18"/>
      <c r="MCO60" s="18"/>
      <c r="MCP60" s="18"/>
      <c r="MCQ60" s="18"/>
      <c r="MCR60" s="18"/>
      <c r="MCS60" s="18"/>
      <c r="MCT60" s="18"/>
      <c r="MCU60" s="18"/>
      <c r="MCV60" s="18"/>
      <c r="MCW60" s="18"/>
      <c r="MCX60" s="18"/>
      <c r="MCY60" s="18"/>
      <c r="MCZ60" s="18"/>
      <c r="MDA60" s="18"/>
      <c r="MDB60" s="18"/>
      <c r="MDC60" s="18"/>
      <c r="MDD60" s="18"/>
      <c r="MDE60" s="18"/>
      <c r="MDF60" s="18"/>
      <c r="MDG60" s="18"/>
      <c r="MDH60" s="18"/>
      <c r="MDI60" s="18"/>
      <c r="MDJ60" s="18"/>
      <c r="MDK60" s="18"/>
      <c r="MDL60" s="18"/>
      <c r="MDM60" s="18"/>
      <c r="MDN60" s="18"/>
      <c r="MDO60" s="18"/>
      <c r="MDP60" s="18"/>
      <c r="MDQ60" s="18"/>
      <c r="MDR60" s="18"/>
      <c r="MDS60" s="18"/>
      <c r="MDT60" s="18"/>
      <c r="MDU60" s="18"/>
      <c r="MDV60" s="18"/>
      <c r="MDW60" s="18"/>
      <c r="MDX60" s="18"/>
      <c r="MDY60" s="18"/>
      <c r="MDZ60" s="18"/>
      <c r="MEA60" s="18"/>
      <c r="MEB60" s="18"/>
      <c r="MEC60" s="18"/>
      <c r="MED60" s="18"/>
      <c r="MEE60" s="18"/>
      <c r="MEF60" s="18"/>
      <c r="MEG60" s="18"/>
      <c r="MEH60" s="18"/>
      <c r="MEI60" s="18"/>
      <c r="MEJ60" s="18"/>
      <c r="MEK60" s="18"/>
      <c r="MEL60" s="18"/>
      <c r="MEM60" s="18"/>
      <c r="MEN60" s="18"/>
      <c r="MEO60" s="18"/>
      <c r="MEP60" s="18"/>
      <c r="MEQ60" s="18"/>
      <c r="MER60" s="18"/>
      <c r="MES60" s="18"/>
      <c r="MET60" s="18"/>
      <c r="MEU60" s="18"/>
      <c r="MEV60" s="18"/>
      <c r="MEW60" s="18"/>
      <c r="MEX60" s="18"/>
      <c r="MEY60" s="18"/>
      <c r="MEZ60" s="18"/>
      <c r="MFA60" s="18"/>
      <c r="MFB60" s="18"/>
      <c r="MFC60" s="18"/>
      <c r="MFD60" s="18"/>
      <c r="MFE60" s="18"/>
      <c r="MFF60" s="18"/>
      <c r="MFG60" s="18"/>
      <c r="MFH60" s="18"/>
      <c r="MFI60" s="18"/>
      <c r="MFJ60" s="18"/>
      <c r="MFK60" s="18"/>
      <c r="MFL60" s="18"/>
      <c r="MFM60" s="18"/>
      <c r="MFN60" s="18"/>
      <c r="MFO60" s="18"/>
      <c r="MFP60" s="18"/>
      <c r="MFQ60" s="18"/>
      <c r="MFR60" s="18"/>
      <c r="MFS60" s="18"/>
      <c r="MFT60" s="18"/>
      <c r="MFU60" s="18"/>
      <c r="MFV60" s="18"/>
      <c r="MFW60" s="18"/>
      <c r="MFX60" s="18"/>
      <c r="MFY60" s="18"/>
      <c r="MFZ60" s="18"/>
      <c r="MGA60" s="18"/>
      <c r="MGB60" s="18"/>
      <c r="MGC60" s="18"/>
      <c r="MGD60" s="18"/>
      <c r="MGE60" s="18"/>
      <c r="MGF60" s="18"/>
      <c r="MGG60" s="18"/>
      <c r="MGH60" s="18"/>
      <c r="MGI60" s="18"/>
      <c r="MGJ60" s="18"/>
      <c r="MGK60" s="18"/>
      <c r="MGL60" s="18"/>
      <c r="MGM60" s="18"/>
      <c r="MGN60" s="18"/>
      <c r="MGO60" s="18"/>
      <c r="MGP60" s="18"/>
      <c r="MGQ60" s="18"/>
      <c r="MGR60" s="18"/>
      <c r="MGS60" s="18"/>
      <c r="MGT60" s="18"/>
      <c r="MGU60" s="18"/>
      <c r="MGV60" s="18"/>
      <c r="MGW60" s="18"/>
      <c r="MGX60" s="18"/>
      <c r="MGY60" s="18"/>
      <c r="MGZ60" s="18"/>
      <c r="MHA60" s="18"/>
      <c r="MHB60" s="18"/>
      <c r="MHC60" s="18"/>
      <c r="MHD60" s="18"/>
      <c r="MHE60" s="18"/>
      <c r="MHF60" s="18"/>
      <c r="MHG60" s="18"/>
      <c r="MHH60" s="18"/>
      <c r="MHI60" s="18"/>
      <c r="MHJ60" s="18"/>
      <c r="MHK60" s="18"/>
      <c r="MHL60" s="18"/>
      <c r="MHM60" s="18"/>
      <c r="MHN60" s="18"/>
      <c r="MHO60" s="18"/>
      <c r="MHP60" s="18"/>
      <c r="MHQ60" s="18"/>
      <c r="MHR60" s="18"/>
      <c r="MHS60" s="18"/>
      <c r="MHT60" s="18"/>
      <c r="MHU60" s="18"/>
      <c r="MHV60" s="18"/>
      <c r="MHW60" s="18"/>
      <c r="MHX60" s="18"/>
      <c r="MHY60" s="18"/>
      <c r="MHZ60" s="18"/>
      <c r="MIA60" s="18"/>
      <c r="MIB60" s="18"/>
      <c r="MIC60" s="18"/>
      <c r="MID60" s="18"/>
      <c r="MIE60" s="18"/>
      <c r="MIF60" s="18"/>
      <c r="MIG60" s="18"/>
      <c r="MIH60" s="18"/>
      <c r="MII60" s="18"/>
      <c r="MIJ60" s="18"/>
      <c r="MIK60" s="18"/>
      <c r="MIL60" s="18"/>
      <c r="MIM60" s="18"/>
      <c r="MIN60" s="18"/>
      <c r="MIO60" s="18"/>
      <c r="MIP60" s="18"/>
      <c r="MIQ60" s="18"/>
      <c r="MIR60" s="18"/>
      <c r="MIS60" s="18"/>
      <c r="MIT60" s="18"/>
      <c r="MIU60" s="18"/>
      <c r="MIV60" s="18"/>
      <c r="MIW60" s="18"/>
      <c r="MIX60" s="18"/>
      <c r="MIY60" s="18"/>
      <c r="MIZ60" s="18"/>
      <c r="MJA60" s="18"/>
      <c r="MJB60" s="18"/>
      <c r="MJC60" s="18"/>
      <c r="MJD60" s="18"/>
      <c r="MJE60" s="18"/>
      <c r="MJF60" s="18"/>
      <c r="MJG60" s="18"/>
      <c r="MJH60" s="18"/>
      <c r="MJI60" s="18"/>
      <c r="MJJ60" s="18"/>
      <c r="MJK60" s="18"/>
      <c r="MJL60" s="18"/>
      <c r="MJM60" s="18"/>
      <c r="MJN60" s="18"/>
      <c r="MJO60" s="18"/>
      <c r="MJP60" s="18"/>
      <c r="MJQ60" s="18"/>
      <c r="MJR60" s="18"/>
      <c r="MJS60" s="18"/>
      <c r="MJT60" s="18"/>
      <c r="MJU60" s="18"/>
      <c r="MJV60" s="18"/>
      <c r="MJW60" s="18"/>
      <c r="MJX60" s="18"/>
      <c r="MJY60" s="18"/>
      <c r="MJZ60" s="18"/>
      <c r="MKA60" s="18"/>
      <c r="MKB60" s="18"/>
      <c r="MKC60" s="18"/>
      <c r="MKD60" s="18"/>
      <c r="MKE60" s="18"/>
      <c r="MKF60" s="18"/>
      <c r="MKG60" s="18"/>
      <c r="MKH60" s="18"/>
      <c r="MKI60" s="18"/>
      <c r="MKJ60" s="18"/>
      <c r="MKK60" s="18"/>
      <c r="MKL60" s="18"/>
      <c r="MKM60" s="18"/>
      <c r="MKN60" s="18"/>
      <c r="MKO60" s="18"/>
      <c r="MKP60" s="18"/>
      <c r="MKQ60" s="18"/>
      <c r="MKR60" s="18"/>
      <c r="MKS60" s="18"/>
      <c r="MKT60" s="18"/>
      <c r="MKU60" s="18"/>
      <c r="MKV60" s="18"/>
      <c r="MKW60" s="18"/>
      <c r="MKX60" s="18"/>
      <c r="MKY60" s="18"/>
      <c r="MKZ60" s="18"/>
      <c r="MLA60" s="18"/>
      <c r="MLB60" s="18"/>
      <c r="MLC60" s="18"/>
      <c r="MLD60" s="18"/>
      <c r="MLE60" s="18"/>
      <c r="MLF60" s="18"/>
      <c r="MLG60" s="18"/>
      <c r="MLH60" s="18"/>
      <c r="MLI60" s="18"/>
      <c r="MLJ60" s="18"/>
      <c r="MLK60" s="18"/>
      <c r="MLL60" s="18"/>
      <c r="MLM60" s="18"/>
      <c r="MLN60" s="18"/>
      <c r="MLO60" s="18"/>
      <c r="MLP60" s="18"/>
      <c r="MLQ60" s="18"/>
      <c r="MLR60" s="18"/>
      <c r="MLS60" s="18"/>
      <c r="MLT60" s="18"/>
      <c r="MLU60" s="18"/>
      <c r="MLV60" s="18"/>
      <c r="MLW60" s="18"/>
      <c r="MLX60" s="18"/>
      <c r="MLY60" s="18"/>
      <c r="MLZ60" s="18"/>
      <c r="MMA60" s="18"/>
      <c r="MMB60" s="18"/>
      <c r="MMC60" s="18"/>
      <c r="MMD60" s="18"/>
      <c r="MME60" s="18"/>
      <c r="MMF60" s="18"/>
      <c r="MMG60" s="18"/>
      <c r="MMH60" s="18"/>
      <c r="MMI60" s="18"/>
      <c r="MMJ60" s="18"/>
      <c r="MMK60" s="18"/>
      <c r="MML60" s="18"/>
      <c r="MMM60" s="18"/>
      <c r="MMN60" s="18"/>
      <c r="MMO60" s="18"/>
      <c r="MMP60" s="18"/>
      <c r="MMQ60" s="18"/>
      <c r="MMR60" s="18"/>
      <c r="MMS60" s="18"/>
      <c r="MMT60" s="18"/>
      <c r="MMU60" s="18"/>
      <c r="MMV60" s="18"/>
      <c r="MMW60" s="18"/>
      <c r="MMX60" s="18"/>
      <c r="MMY60" s="18"/>
      <c r="MMZ60" s="18"/>
      <c r="MNA60" s="18"/>
      <c r="MNB60" s="18"/>
      <c r="MNC60" s="18"/>
      <c r="MND60" s="18"/>
      <c r="MNE60" s="18"/>
      <c r="MNF60" s="18"/>
      <c r="MNG60" s="18"/>
      <c r="MNH60" s="18"/>
      <c r="MNI60" s="18"/>
      <c r="MNJ60" s="18"/>
      <c r="MNK60" s="18"/>
      <c r="MNL60" s="18"/>
      <c r="MNM60" s="18"/>
      <c r="MNN60" s="18"/>
      <c r="MNO60" s="18"/>
      <c r="MNP60" s="18"/>
      <c r="MNQ60" s="18"/>
      <c r="MNR60" s="18"/>
      <c r="MNS60" s="18"/>
      <c r="MNT60" s="18"/>
      <c r="MNU60" s="18"/>
      <c r="MNV60" s="18"/>
      <c r="MNW60" s="18"/>
      <c r="MNX60" s="18"/>
      <c r="MNY60" s="18"/>
      <c r="MNZ60" s="18"/>
      <c r="MOA60" s="18"/>
      <c r="MOB60" s="18"/>
      <c r="MOC60" s="18"/>
      <c r="MOD60" s="18"/>
      <c r="MOE60" s="18"/>
      <c r="MOF60" s="18"/>
      <c r="MOG60" s="18"/>
      <c r="MOH60" s="18"/>
      <c r="MOI60" s="18"/>
      <c r="MOJ60" s="18"/>
      <c r="MOK60" s="18"/>
      <c r="MOL60" s="18"/>
      <c r="MOM60" s="18"/>
      <c r="MON60" s="18"/>
      <c r="MOO60" s="18"/>
      <c r="MOP60" s="18"/>
      <c r="MOQ60" s="18"/>
      <c r="MOR60" s="18"/>
      <c r="MOS60" s="18"/>
      <c r="MOT60" s="18"/>
      <c r="MOU60" s="18"/>
      <c r="MOV60" s="18"/>
      <c r="MOW60" s="18"/>
      <c r="MOX60" s="18"/>
      <c r="MOY60" s="18"/>
      <c r="MOZ60" s="18"/>
      <c r="MPA60" s="18"/>
      <c r="MPB60" s="18"/>
      <c r="MPC60" s="18"/>
      <c r="MPD60" s="18"/>
      <c r="MPE60" s="18"/>
      <c r="MPF60" s="18"/>
      <c r="MPG60" s="18"/>
      <c r="MPH60" s="18"/>
      <c r="MPI60" s="18"/>
      <c r="MPJ60" s="18"/>
      <c r="MPK60" s="18"/>
      <c r="MPL60" s="18"/>
      <c r="MPM60" s="18"/>
      <c r="MPN60" s="18"/>
      <c r="MPO60" s="18"/>
      <c r="MPP60" s="18"/>
      <c r="MPQ60" s="18"/>
      <c r="MPR60" s="18"/>
      <c r="MPS60" s="18"/>
      <c r="MPT60" s="18"/>
      <c r="MPU60" s="18"/>
      <c r="MPV60" s="18"/>
      <c r="MPW60" s="18"/>
      <c r="MPX60" s="18"/>
      <c r="MPY60" s="18"/>
      <c r="MPZ60" s="18"/>
      <c r="MQA60" s="18"/>
      <c r="MQB60" s="18"/>
      <c r="MQC60" s="18"/>
      <c r="MQD60" s="18"/>
      <c r="MQE60" s="18"/>
      <c r="MQF60" s="18"/>
      <c r="MQG60" s="18"/>
      <c r="MQH60" s="18"/>
      <c r="MQI60" s="18"/>
      <c r="MQJ60" s="18"/>
      <c r="MQK60" s="18"/>
      <c r="MQL60" s="18"/>
      <c r="MQM60" s="18"/>
      <c r="MQN60" s="18"/>
      <c r="MQO60" s="18"/>
      <c r="MQP60" s="18"/>
      <c r="MQQ60" s="18"/>
      <c r="MQR60" s="18"/>
      <c r="MQS60" s="18"/>
      <c r="MQT60" s="18"/>
      <c r="MQU60" s="18"/>
      <c r="MQV60" s="18"/>
      <c r="MQW60" s="18"/>
      <c r="MQX60" s="18"/>
      <c r="MQY60" s="18"/>
      <c r="MQZ60" s="18"/>
      <c r="MRA60" s="18"/>
      <c r="MRB60" s="18"/>
      <c r="MRC60" s="18"/>
      <c r="MRD60" s="18"/>
      <c r="MRE60" s="18"/>
      <c r="MRF60" s="18"/>
      <c r="MRG60" s="18"/>
      <c r="MRH60" s="18"/>
      <c r="MRI60" s="18"/>
      <c r="MRJ60" s="18"/>
      <c r="MRK60" s="18"/>
      <c r="MRL60" s="18"/>
      <c r="MRM60" s="18"/>
      <c r="MRN60" s="18"/>
      <c r="MRO60" s="18"/>
      <c r="MRP60" s="18"/>
      <c r="MRQ60" s="18"/>
      <c r="MRR60" s="18"/>
      <c r="MRS60" s="18"/>
      <c r="MRT60" s="18"/>
      <c r="MRU60" s="18"/>
      <c r="MRV60" s="18"/>
      <c r="MRW60" s="18"/>
      <c r="MRX60" s="18"/>
      <c r="MRY60" s="18"/>
      <c r="MRZ60" s="18"/>
      <c r="MSA60" s="18"/>
      <c r="MSB60" s="18"/>
      <c r="MSC60" s="18"/>
      <c r="MSD60" s="18"/>
      <c r="MSE60" s="18"/>
      <c r="MSF60" s="18"/>
      <c r="MSG60" s="18"/>
      <c r="MSH60" s="18"/>
      <c r="MSI60" s="18"/>
      <c r="MSJ60" s="18"/>
      <c r="MSK60" s="18"/>
      <c r="MSL60" s="18"/>
      <c r="MSM60" s="18"/>
      <c r="MSN60" s="18"/>
      <c r="MSO60" s="18"/>
      <c r="MSP60" s="18"/>
      <c r="MSQ60" s="18"/>
      <c r="MSR60" s="18"/>
      <c r="MSS60" s="18"/>
      <c r="MST60" s="18"/>
      <c r="MSU60" s="18"/>
      <c r="MSV60" s="18"/>
      <c r="MSW60" s="18"/>
      <c r="MSX60" s="18"/>
      <c r="MSY60" s="18"/>
      <c r="MSZ60" s="18"/>
      <c r="MTA60" s="18"/>
      <c r="MTB60" s="18"/>
      <c r="MTC60" s="18"/>
      <c r="MTD60" s="18"/>
      <c r="MTE60" s="18"/>
      <c r="MTF60" s="18"/>
      <c r="MTG60" s="18"/>
      <c r="MTH60" s="18"/>
      <c r="MTI60" s="18"/>
      <c r="MTJ60" s="18"/>
      <c r="MTK60" s="18"/>
      <c r="MTL60" s="18"/>
      <c r="MTM60" s="18"/>
      <c r="MTN60" s="18"/>
      <c r="MTO60" s="18"/>
      <c r="MTP60" s="18"/>
      <c r="MTQ60" s="18"/>
      <c r="MTR60" s="18"/>
      <c r="MTS60" s="18"/>
      <c r="MTT60" s="18"/>
      <c r="MTU60" s="18"/>
      <c r="MTV60" s="18"/>
      <c r="MTW60" s="18"/>
      <c r="MTX60" s="18"/>
      <c r="MTY60" s="18"/>
      <c r="MTZ60" s="18"/>
      <c r="MUA60" s="18"/>
      <c r="MUB60" s="18"/>
      <c r="MUC60" s="18"/>
      <c r="MUD60" s="18"/>
      <c r="MUE60" s="18"/>
      <c r="MUF60" s="18"/>
      <c r="MUG60" s="18"/>
      <c r="MUH60" s="18"/>
      <c r="MUI60" s="18"/>
      <c r="MUJ60" s="18"/>
      <c r="MUK60" s="18"/>
      <c r="MUL60" s="18"/>
      <c r="MUM60" s="18"/>
      <c r="MUN60" s="18"/>
      <c r="MUO60" s="18"/>
      <c r="MUP60" s="18"/>
      <c r="MUQ60" s="18"/>
      <c r="MUR60" s="18"/>
      <c r="MUS60" s="18"/>
      <c r="MUT60" s="18"/>
      <c r="MUU60" s="18"/>
      <c r="MUV60" s="18"/>
      <c r="MUW60" s="18"/>
      <c r="MUX60" s="18"/>
      <c r="MUY60" s="18"/>
      <c r="MUZ60" s="18"/>
      <c r="MVA60" s="18"/>
      <c r="MVB60" s="18"/>
      <c r="MVC60" s="18"/>
      <c r="MVD60" s="18"/>
      <c r="MVE60" s="18"/>
      <c r="MVF60" s="18"/>
      <c r="MVG60" s="18"/>
      <c r="MVH60" s="18"/>
      <c r="MVI60" s="18"/>
      <c r="MVJ60" s="18"/>
      <c r="MVK60" s="18"/>
      <c r="MVL60" s="18"/>
      <c r="MVM60" s="18"/>
      <c r="MVN60" s="18"/>
      <c r="MVO60" s="18"/>
      <c r="MVP60" s="18"/>
      <c r="MVQ60" s="18"/>
      <c r="MVR60" s="18"/>
      <c r="MVS60" s="18"/>
      <c r="MVT60" s="18"/>
      <c r="MVU60" s="18"/>
      <c r="MVV60" s="18"/>
      <c r="MVW60" s="18"/>
      <c r="MVX60" s="18"/>
      <c r="MVY60" s="18"/>
      <c r="MVZ60" s="18"/>
      <c r="MWA60" s="18"/>
      <c r="MWB60" s="18"/>
      <c r="MWC60" s="18"/>
      <c r="MWD60" s="18"/>
      <c r="MWE60" s="18"/>
      <c r="MWF60" s="18"/>
      <c r="MWG60" s="18"/>
      <c r="MWH60" s="18"/>
      <c r="MWI60" s="18"/>
      <c r="MWJ60" s="18"/>
      <c r="MWK60" s="18"/>
      <c r="MWL60" s="18"/>
      <c r="MWM60" s="18"/>
      <c r="MWN60" s="18"/>
      <c r="MWO60" s="18"/>
      <c r="MWP60" s="18"/>
      <c r="MWQ60" s="18"/>
      <c r="MWR60" s="18"/>
      <c r="MWS60" s="18"/>
      <c r="MWT60" s="18"/>
      <c r="MWU60" s="18"/>
      <c r="MWV60" s="18"/>
      <c r="MWW60" s="18"/>
      <c r="MWX60" s="18"/>
      <c r="MWY60" s="18"/>
      <c r="MWZ60" s="18"/>
      <c r="MXA60" s="18"/>
      <c r="MXB60" s="18"/>
      <c r="MXC60" s="18"/>
      <c r="MXD60" s="18"/>
      <c r="MXE60" s="18"/>
      <c r="MXF60" s="18"/>
      <c r="MXG60" s="18"/>
      <c r="MXH60" s="18"/>
      <c r="MXI60" s="18"/>
      <c r="MXJ60" s="18"/>
      <c r="MXK60" s="18"/>
      <c r="MXL60" s="18"/>
      <c r="MXM60" s="18"/>
      <c r="MXN60" s="18"/>
      <c r="MXO60" s="18"/>
      <c r="MXP60" s="18"/>
      <c r="MXQ60" s="18"/>
      <c r="MXR60" s="18"/>
      <c r="MXS60" s="18"/>
      <c r="MXT60" s="18"/>
      <c r="MXU60" s="18"/>
      <c r="MXV60" s="18"/>
      <c r="MXW60" s="18"/>
      <c r="MXX60" s="18"/>
      <c r="MXY60" s="18"/>
      <c r="MXZ60" s="18"/>
      <c r="MYA60" s="18"/>
      <c r="MYB60" s="18"/>
      <c r="MYC60" s="18"/>
      <c r="MYD60" s="18"/>
      <c r="MYE60" s="18"/>
      <c r="MYF60" s="18"/>
      <c r="MYG60" s="18"/>
      <c r="MYH60" s="18"/>
      <c r="MYI60" s="18"/>
      <c r="MYJ60" s="18"/>
      <c r="MYK60" s="18"/>
      <c r="MYL60" s="18"/>
      <c r="MYM60" s="18"/>
      <c r="MYN60" s="18"/>
      <c r="MYO60" s="18"/>
      <c r="MYP60" s="18"/>
      <c r="MYQ60" s="18"/>
      <c r="MYR60" s="18"/>
      <c r="MYS60" s="18"/>
      <c r="MYT60" s="18"/>
      <c r="MYU60" s="18"/>
      <c r="MYV60" s="18"/>
      <c r="MYW60" s="18"/>
      <c r="MYX60" s="18"/>
      <c r="MYY60" s="18"/>
      <c r="MYZ60" s="18"/>
      <c r="MZA60" s="18"/>
      <c r="MZB60" s="18"/>
      <c r="MZC60" s="18"/>
      <c r="MZD60" s="18"/>
      <c r="MZE60" s="18"/>
      <c r="MZF60" s="18"/>
      <c r="MZG60" s="18"/>
      <c r="MZH60" s="18"/>
      <c r="MZI60" s="18"/>
      <c r="MZJ60" s="18"/>
      <c r="MZK60" s="18"/>
      <c r="MZL60" s="18"/>
      <c r="MZM60" s="18"/>
      <c r="MZN60" s="18"/>
      <c r="MZO60" s="18"/>
      <c r="MZP60" s="18"/>
      <c r="MZQ60" s="18"/>
      <c r="MZR60" s="18"/>
      <c r="MZS60" s="18"/>
      <c r="MZT60" s="18"/>
      <c r="MZU60" s="18"/>
      <c r="MZV60" s="18"/>
      <c r="MZW60" s="18"/>
      <c r="MZX60" s="18"/>
      <c r="MZY60" s="18"/>
      <c r="MZZ60" s="18"/>
      <c r="NAA60" s="18"/>
      <c r="NAB60" s="18"/>
      <c r="NAC60" s="18"/>
      <c r="NAD60" s="18"/>
      <c r="NAE60" s="18"/>
      <c r="NAF60" s="18"/>
      <c r="NAG60" s="18"/>
      <c r="NAH60" s="18"/>
      <c r="NAI60" s="18"/>
      <c r="NAJ60" s="18"/>
      <c r="NAK60" s="18"/>
      <c r="NAL60" s="18"/>
      <c r="NAM60" s="18"/>
      <c r="NAN60" s="18"/>
      <c r="NAO60" s="18"/>
      <c r="NAP60" s="18"/>
      <c r="NAQ60" s="18"/>
      <c r="NAR60" s="18"/>
      <c r="NAS60" s="18"/>
      <c r="NAT60" s="18"/>
      <c r="NAU60" s="18"/>
      <c r="NAV60" s="18"/>
      <c r="NAW60" s="18"/>
      <c r="NAX60" s="18"/>
      <c r="NAY60" s="18"/>
      <c r="NAZ60" s="18"/>
      <c r="NBA60" s="18"/>
      <c r="NBB60" s="18"/>
      <c r="NBC60" s="18"/>
      <c r="NBD60" s="18"/>
      <c r="NBE60" s="18"/>
      <c r="NBF60" s="18"/>
      <c r="NBG60" s="18"/>
      <c r="NBH60" s="18"/>
      <c r="NBI60" s="18"/>
      <c r="NBJ60" s="18"/>
      <c r="NBK60" s="18"/>
      <c r="NBL60" s="18"/>
      <c r="NBM60" s="18"/>
      <c r="NBN60" s="18"/>
      <c r="NBO60" s="18"/>
      <c r="NBP60" s="18"/>
      <c r="NBQ60" s="18"/>
      <c r="NBR60" s="18"/>
      <c r="NBS60" s="18"/>
      <c r="NBT60" s="18"/>
      <c r="NBU60" s="18"/>
      <c r="NBV60" s="18"/>
      <c r="NBW60" s="18"/>
      <c r="NBX60" s="18"/>
      <c r="NBY60" s="18"/>
      <c r="NBZ60" s="18"/>
      <c r="NCA60" s="18"/>
      <c r="NCB60" s="18"/>
      <c r="NCC60" s="18"/>
      <c r="NCD60" s="18"/>
      <c r="NCE60" s="18"/>
      <c r="NCF60" s="18"/>
      <c r="NCG60" s="18"/>
      <c r="NCH60" s="18"/>
      <c r="NCI60" s="18"/>
      <c r="NCJ60" s="18"/>
      <c r="NCK60" s="18"/>
      <c r="NCL60" s="18"/>
      <c r="NCM60" s="18"/>
      <c r="NCN60" s="18"/>
      <c r="NCO60" s="18"/>
      <c r="NCP60" s="18"/>
      <c r="NCQ60" s="18"/>
      <c r="NCR60" s="18"/>
      <c r="NCS60" s="18"/>
      <c r="NCT60" s="18"/>
      <c r="NCU60" s="18"/>
      <c r="NCV60" s="18"/>
      <c r="NCW60" s="18"/>
      <c r="NCX60" s="18"/>
      <c r="NCY60" s="18"/>
      <c r="NCZ60" s="18"/>
      <c r="NDA60" s="18"/>
      <c r="NDB60" s="18"/>
      <c r="NDC60" s="18"/>
      <c r="NDD60" s="18"/>
      <c r="NDE60" s="18"/>
      <c r="NDF60" s="18"/>
      <c r="NDG60" s="18"/>
      <c r="NDH60" s="18"/>
      <c r="NDI60" s="18"/>
      <c r="NDJ60" s="18"/>
      <c r="NDK60" s="18"/>
      <c r="NDL60" s="18"/>
      <c r="NDM60" s="18"/>
      <c r="NDN60" s="18"/>
      <c r="NDO60" s="18"/>
      <c r="NDP60" s="18"/>
      <c r="NDQ60" s="18"/>
      <c r="NDR60" s="18"/>
      <c r="NDS60" s="18"/>
      <c r="NDT60" s="18"/>
      <c r="NDU60" s="18"/>
      <c r="NDV60" s="18"/>
      <c r="NDW60" s="18"/>
      <c r="NDX60" s="18"/>
      <c r="NDY60" s="18"/>
      <c r="NDZ60" s="18"/>
      <c r="NEA60" s="18"/>
      <c r="NEB60" s="18"/>
      <c r="NEC60" s="18"/>
      <c r="NED60" s="18"/>
      <c r="NEE60" s="18"/>
      <c r="NEF60" s="18"/>
      <c r="NEG60" s="18"/>
      <c r="NEH60" s="18"/>
      <c r="NEI60" s="18"/>
      <c r="NEJ60" s="18"/>
      <c r="NEK60" s="18"/>
      <c r="NEL60" s="18"/>
      <c r="NEM60" s="18"/>
      <c r="NEN60" s="18"/>
      <c r="NEO60" s="18"/>
      <c r="NEP60" s="18"/>
      <c r="NEQ60" s="18"/>
      <c r="NER60" s="18"/>
      <c r="NES60" s="18"/>
      <c r="NET60" s="18"/>
      <c r="NEU60" s="18"/>
      <c r="NEV60" s="18"/>
      <c r="NEW60" s="18"/>
      <c r="NEX60" s="18"/>
      <c r="NEY60" s="18"/>
      <c r="NEZ60" s="18"/>
      <c r="NFA60" s="18"/>
      <c r="NFB60" s="18"/>
      <c r="NFC60" s="18"/>
      <c r="NFD60" s="18"/>
      <c r="NFE60" s="18"/>
      <c r="NFF60" s="18"/>
      <c r="NFG60" s="18"/>
      <c r="NFH60" s="18"/>
      <c r="NFI60" s="18"/>
      <c r="NFJ60" s="18"/>
      <c r="NFK60" s="18"/>
      <c r="NFL60" s="18"/>
      <c r="NFM60" s="18"/>
      <c r="NFN60" s="18"/>
      <c r="NFO60" s="18"/>
      <c r="NFP60" s="18"/>
      <c r="NFQ60" s="18"/>
      <c r="NFR60" s="18"/>
      <c r="NFS60" s="18"/>
      <c r="NFT60" s="18"/>
      <c r="NFU60" s="18"/>
      <c r="NFV60" s="18"/>
      <c r="NFW60" s="18"/>
      <c r="NFX60" s="18"/>
      <c r="NFY60" s="18"/>
      <c r="NFZ60" s="18"/>
      <c r="NGA60" s="18"/>
      <c r="NGB60" s="18"/>
      <c r="NGC60" s="18"/>
      <c r="NGD60" s="18"/>
      <c r="NGE60" s="18"/>
      <c r="NGF60" s="18"/>
      <c r="NGG60" s="18"/>
      <c r="NGH60" s="18"/>
      <c r="NGI60" s="18"/>
      <c r="NGJ60" s="18"/>
      <c r="NGK60" s="18"/>
      <c r="NGL60" s="18"/>
      <c r="NGM60" s="18"/>
      <c r="NGN60" s="18"/>
      <c r="NGO60" s="18"/>
      <c r="NGP60" s="18"/>
      <c r="NGQ60" s="18"/>
      <c r="NGR60" s="18"/>
      <c r="NGS60" s="18"/>
      <c r="NGT60" s="18"/>
      <c r="NGU60" s="18"/>
      <c r="NGV60" s="18"/>
      <c r="NGW60" s="18"/>
      <c r="NGX60" s="18"/>
      <c r="NGY60" s="18"/>
      <c r="NGZ60" s="18"/>
      <c r="NHA60" s="18"/>
      <c r="NHB60" s="18"/>
      <c r="NHC60" s="18"/>
      <c r="NHD60" s="18"/>
      <c r="NHE60" s="18"/>
      <c r="NHF60" s="18"/>
      <c r="NHG60" s="18"/>
      <c r="NHH60" s="18"/>
      <c r="NHI60" s="18"/>
      <c r="NHJ60" s="18"/>
      <c r="NHK60" s="18"/>
      <c r="NHL60" s="18"/>
      <c r="NHM60" s="18"/>
      <c r="NHN60" s="18"/>
      <c r="NHO60" s="18"/>
      <c r="NHP60" s="18"/>
      <c r="NHQ60" s="18"/>
      <c r="NHR60" s="18"/>
      <c r="NHS60" s="18"/>
      <c r="NHT60" s="18"/>
      <c r="NHU60" s="18"/>
      <c r="NHV60" s="18"/>
      <c r="NHW60" s="18"/>
      <c r="NHX60" s="18"/>
      <c r="NHY60" s="18"/>
      <c r="NHZ60" s="18"/>
      <c r="NIA60" s="18"/>
      <c r="NIB60" s="18"/>
      <c r="NIC60" s="18"/>
      <c r="NID60" s="18"/>
      <c r="NIE60" s="18"/>
      <c r="NIF60" s="18"/>
      <c r="NIG60" s="18"/>
      <c r="NIH60" s="18"/>
      <c r="NII60" s="18"/>
      <c r="NIJ60" s="18"/>
      <c r="NIK60" s="18"/>
      <c r="NIL60" s="18"/>
      <c r="NIM60" s="18"/>
      <c r="NIN60" s="18"/>
      <c r="NIO60" s="18"/>
      <c r="NIP60" s="18"/>
      <c r="NIQ60" s="18"/>
      <c r="NIR60" s="18"/>
      <c r="NIS60" s="18"/>
      <c r="NIT60" s="18"/>
      <c r="NIU60" s="18"/>
      <c r="NIV60" s="18"/>
      <c r="NIW60" s="18"/>
      <c r="NIX60" s="18"/>
      <c r="NIY60" s="18"/>
      <c r="NIZ60" s="18"/>
      <c r="NJA60" s="18"/>
      <c r="NJB60" s="18"/>
      <c r="NJC60" s="18"/>
      <c r="NJD60" s="18"/>
      <c r="NJE60" s="18"/>
      <c r="NJF60" s="18"/>
      <c r="NJG60" s="18"/>
      <c r="NJH60" s="18"/>
      <c r="NJI60" s="18"/>
      <c r="NJJ60" s="18"/>
      <c r="NJK60" s="18"/>
      <c r="NJL60" s="18"/>
      <c r="NJM60" s="18"/>
      <c r="NJN60" s="18"/>
      <c r="NJO60" s="18"/>
      <c r="NJP60" s="18"/>
      <c r="NJQ60" s="18"/>
      <c r="NJR60" s="18"/>
      <c r="NJS60" s="18"/>
      <c r="NJT60" s="18"/>
      <c r="NJU60" s="18"/>
      <c r="NJV60" s="18"/>
      <c r="NJW60" s="18"/>
      <c r="NJX60" s="18"/>
      <c r="NJY60" s="18"/>
      <c r="NJZ60" s="18"/>
      <c r="NKA60" s="18"/>
      <c r="NKB60" s="18"/>
      <c r="NKC60" s="18"/>
      <c r="NKD60" s="18"/>
      <c r="NKE60" s="18"/>
      <c r="NKF60" s="18"/>
      <c r="NKG60" s="18"/>
      <c r="NKH60" s="18"/>
      <c r="NKI60" s="18"/>
      <c r="NKJ60" s="18"/>
      <c r="NKK60" s="18"/>
      <c r="NKL60" s="18"/>
      <c r="NKM60" s="18"/>
      <c r="NKN60" s="18"/>
      <c r="NKO60" s="18"/>
      <c r="NKP60" s="18"/>
      <c r="NKQ60" s="18"/>
      <c r="NKR60" s="18"/>
      <c r="NKS60" s="18"/>
      <c r="NKT60" s="18"/>
      <c r="NKU60" s="18"/>
      <c r="NKV60" s="18"/>
      <c r="NKW60" s="18"/>
      <c r="NKX60" s="18"/>
      <c r="NKY60" s="18"/>
      <c r="NKZ60" s="18"/>
      <c r="NLA60" s="18"/>
      <c r="NLB60" s="18"/>
      <c r="NLC60" s="18"/>
      <c r="NLD60" s="18"/>
      <c r="NLE60" s="18"/>
      <c r="NLF60" s="18"/>
      <c r="NLG60" s="18"/>
      <c r="NLH60" s="18"/>
      <c r="NLI60" s="18"/>
      <c r="NLJ60" s="18"/>
      <c r="NLK60" s="18"/>
      <c r="NLL60" s="18"/>
      <c r="NLM60" s="18"/>
      <c r="NLN60" s="18"/>
      <c r="NLO60" s="18"/>
      <c r="NLP60" s="18"/>
      <c r="NLQ60" s="18"/>
      <c r="NLR60" s="18"/>
      <c r="NLS60" s="18"/>
      <c r="NLT60" s="18"/>
      <c r="NLU60" s="18"/>
      <c r="NLV60" s="18"/>
      <c r="NLW60" s="18"/>
      <c r="NLX60" s="18"/>
      <c r="NLY60" s="18"/>
      <c r="NLZ60" s="18"/>
      <c r="NMA60" s="18"/>
      <c r="NMB60" s="18"/>
      <c r="NMC60" s="18"/>
      <c r="NMD60" s="18"/>
      <c r="NME60" s="18"/>
      <c r="NMF60" s="18"/>
      <c r="NMG60" s="18"/>
      <c r="NMH60" s="18"/>
      <c r="NMI60" s="18"/>
      <c r="NMJ60" s="18"/>
      <c r="NMK60" s="18"/>
      <c r="NML60" s="18"/>
      <c r="NMM60" s="18"/>
      <c r="NMN60" s="18"/>
      <c r="NMO60" s="18"/>
      <c r="NMP60" s="18"/>
      <c r="NMQ60" s="18"/>
      <c r="NMR60" s="18"/>
      <c r="NMS60" s="18"/>
      <c r="NMT60" s="18"/>
      <c r="NMU60" s="18"/>
      <c r="NMV60" s="18"/>
      <c r="NMW60" s="18"/>
      <c r="NMX60" s="18"/>
      <c r="NMY60" s="18"/>
      <c r="NMZ60" s="18"/>
      <c r="NNA60" s="18"/>
      <c r="NNB60" s="18"/>
      <c r="NNC60" s="18"/>
      <c r="NND60" s="18"/>
      <c r="NNE60" s="18"/>
      <c r="NNF60" s="18"/>
      <c r="NNG60" s="18"/>
      <c r="NNH60" s="18"/>
      <c r="NNI60" s="18"/>
      <c r="NNJ60" s="18"/>
      <c r="NNK60" s="18"/>
      <c r="NNL60" s="18"/>
      <c r="NNM60" s="18"/>
      <c r="NNN60" s="18"/>
      <c r="NNO60" s="18"/>
      <c r="NNP60" s="18"/>
      <c r="NNQ60" s="18"/>
      <c r="NNR60" s="18"/>
      <c r="NNS60" s="18"/>
      <c r="NNT60" s="18"/>
      <c r="NNU60" s="18"/>
      <c r="NNV60" s="18"/>
      <c r="NNW60" s="18"/>
      <c r="NNX60" s="18"/>
      <c r="NNY60" s="18"/>
      <c r="NNZ60" s="18"/>
      <c r="NOA60" s="18"/>
      <c r="NOB60" s="18"/>
      <c r="NOC60" s="18"/>
      <c r="NOD60" s="18"/>
      <c r="NOE60" s="18"/>
      <c r="NOF60" s="18"/>
      <c r="NOG60" s="18"/>
      <c r="NOH60" s="18"/>
      <c r="NOI60" s="18"/>
      <c r="NOJ60" s="18"/>
      <c r="NOK60" s="18"/>
      <c r="NOL60" s="18"/>
      <c r="NOM60" s="18"/>
      <c r="NON60" s="18"/>
      <c r="NOO60" s="18"/>
      <c r="NOP60" s="18"/>
      <c r="NOQ60" s="18"/>
      <c r="NOR60" s="18"/>
      <c r="NOS60" s="18"/>
      <c r="NOT60" s="18"/>
      <c r="NOU60" s="18"/>
      <c r="NOV60" s="18"/>
      <c r="NOW60" s="18"/>
      <c r="NOX60" s="18"/>
      <c r="NOY60" s="18"/>
      <c r="NOZ60" s="18"/>
      <c r="NPA60" s="18"/>
      <c r="NPB60" s="18"/>
      <c r="NPC60" s="18"/>
      <c r="NPD60" s="18"/>
      <c r="NPE60" s="18"/>
      <c r="NPF60" s="18"/>
      <c r="NPG60" s="18"/>
      <c r="NPH60" s="18"/>
      <c r="NPI60" s="18"/>
      <c r="NPJ60" s="18"/>
      <c r="NPK60" s="18"/>
      <c r="NPL60" s="18"/>
      <c r="NPM60" s="18"/>
      <c r="NPN60" s="18"/>
      <c r="NPO60" s="18"/>
      <c r="NPP60" s="18"/>
      <c r="NPQ60" s="18"/>
      <c r="NPR60" s="18"/>
      <c r="NPS60" s="18"/>
      <c r="NPT60" s="18"/>
      <c r="NPU60" s="18"/>
      <c r="NPV60" s="18"/>
      <c r="NPW60" s="18"/>
      <c r="NPX60" s="18"/>
      <c r="NPY60" s="18"/>
      <c r="NPZ60" s="18"/>
      <c r="NQA60" s="18"/>
      <c r="NQB60" s="18"/>
      <c r="NQC60" s="18"/>
      <c r="NQD60" s="18"/>
      <c r="NQE60" s="18"/>
      <c r="NQF60" s="18"/>
      <c r="NQG60" s="18"/>
      <c r="NQH60" s="18"/>
      <c r="NQI60" s="18"/>
      <c r="NQJ60" s="18"/>
      <c r="NQK60" s="18"/>
      <c r="NQL60" s="18"/>
      <c r="NQM60" s="18"/>
      <c r="NQN60" s="18"/>
      <c r="NQO60" s="18"/>
      <c r="NQP60" s="18"/>
      <c r="NQQ60" s="18"/>
      <c r="NQR60" s="18"/>
      <c r="NQS60" s="18"/>
      <c r="NQT60" s="18"/>
      <c r="NQU60" s="18"/>
      <c r="NQV60" s="18"/>
      <c r="NQW60" s="18"/>
      <c r="NQX60" s="18"/>
      <c r="NQY60" s="18"/>
      <c r="NQZ60" s="18"/>
      <c r="NRA60" s="18"/>
      <c r="NRB60" s="18"/>
      <c r="NRC60" s="18"/>
      <c r="NRD60" s="18"/>
      <c r="NRE60" s="18"/>
      <c r="NRF60" s="18"/>
      <c r="NRG60" s="18"/>
      <c r="NRH60" s="18"/>
      <c r="NRI60" s="18"/>
      <c r="NRJ60" s="18"/>
      <c r="NRK60" s="18"/>
      <c r="NRL60" s="18"/>
      <c r="NRM60" s="18"/>
      <c r="NRN60" s="18"/>
      <c r="NRO60" s="18"/>
      <c r="NRP60" s="18"/>
      <c r="NRQ60" s="18"/>
      <c r="NRR60" s="18"/>
      <c r="NRS60" s="18"/>
      <c r="NRT60" s="18"/>
      <c r="NRU60" s="18"/>
      <c r="NRV60" s="18"/>
      <c r="NRW60" s="18"/>
      <c r="NRX60" s="18"/>
      <c r="NRY60" s="18"/>
      <c r="NRZ60" s="18"/>
      <c r="NSA60" s="18"/>
      <c r="NSB60" s="18"/>
      <c r="NSC60" s="18"/>
      <c r="NSD60" s="18"/>
      <c r="NSE60" s="18"/>
      <c r="NSF60" s="18"/>
      <c r="NSG60" s="18"/>
      <c r="NSH60" s="18"/>
      <c r="NSI60" s="18"/>
      <c r="NSJ60" s="18"/>
      <c r="NSK60" s="18"/>
      <c r="NSL60" s="18"/>
      <c r="NSM60" s="18"/>
      <c r="NSN60" s="18"/>
      <c r="NSO60" s="18"/>
      <c r="NSP60" s="18"/>
      <c r="NSQ60" s="18"/>
      <c r="NSR60" s="18"/>
      <c r="NSS60" s="18"/>
      <c r="NST60" s="18"/>
      <c r="NSU60" s="18"/>
      <c r="NSV60" s="18"/>
      <c r="NSW60" s="18"/>
      <c r="NSX60" s="18"/>
      <c r="NSY60" s="18"/>
      <c r="NSZ60" s="18"/>
      <c r="NTA60" s="18"/>
      <c r="NTB60" s="18"/>
      <c r="NTC60" s="18"/>
      <c r="NTD60" s="18"/>
      <c r="NTE60" s="18"/>
      <c r="NTF60" s="18"/>
      <c r="NTG60" s="18"/>
      <c r="NTH60" s="18"/>
      <c r="NTI60" s="18"/>
      <c r="NTJ60" s="18"/>
      <c r="NTK60" s="18"/>
      <c r="NTL60" s="18"/>
      <c r="NTM60" s="18"/>
      <c r="NTN60" s="18"/>
      <c r="NTO60" s="18"/>
      <c r="NTP60" s="18"/>
      <c r="NTQ60" s="18"/>
      <c r="NTR60" s="18"/>
      <c r="NTS60" s="18"/>
      <c r="NTT60" s="18"/>
      <c r="NTU60" s="18"/>
      <c r="NTV60" s="18"/>
      <c r="NTW60" s="18"/>
      <c r="NTX60" s="18"/>
      <c r="NTY60" s="18"/>
      <c r="NTZ60" s="18"/>
      <c r="NUA60" s="18"/>
      <c r="NUB60" s="18"/>
      <c r="NUC60" s="18"/>
      <c r="NUD60" s="18"/>
      <c r="NUE60" s="18"/>
      <c r="NUF60" s="18"/>
      <c r="NUG60" s="18"/>
      <c r="NUH60" s="18"/>
      <c r="NUI60" s="18"/>
      <c r="NUJ60" s="18"/>
      <c r="NUK60" s="18"/>
      <c r="NUL60" s="18"/>
      <c r="NUM60" s="18"/>
      <c r="NUN60" s="18"/>
      <c r="NUO60" s="18"/>
      <c r="NUP60" s="18"/>
      <c r="NUQ60" s="18"/>
      <c r="NUR60" s="18"/>
      <c r="NUS60" s="18"/>
      <c r="NUT60" s="18"/>
      <c r="NUU60" s="18"/>
      <c r="NUV60" s="18"/>
      <c r="NUW60" s="18"/>
      <c r="NUX60" s="18"/>
      <c r="NUY60" s="18"/>
      <c r="NUZ60" s="18"/>
      <c r="NVA60" s="18"/>
      <c r="NVB60" s="18"/>
      <c r="NVC60" s="18"/>
      <c r="NVD60" s="18"/>
      <c r="NVE60" s="18"/>
      <c r="NVF60" s="18"/>
      <c r="NVG60" s="18"/>
      <c r="NVH60" s="18"/>
      <c r="NVI60" s="18"/>
      <c r="NVJ60" s="18"/>
      <c r="NVK60" s="18"/>
      <c r="NVL60" s="18"/>
      <c r="NVM60" s="18"/>
      <c r="NVN60" s="18"/>
      <c r="NVO60" s="18"/>
      <c r="NVP60" s="18"/>
      <c r="NVQ60" s="18"/>
      <c r="NVR60" s="18"/>
      <c r="NVS60" s="18"/>
      <c r="NVT60" s="18"/>
      <c r="NVU60" s="18"/>
      <c r="NVV60" s="18"/>
      <c r="NVW60" s="18"/>
      <c r="NVX60" s="18"/>
      <c r="NVY60" s="18"/>
      <c r="NVZ60" s="18"/>
      <c r="NWA60" s="18"/>
      <c r="NWB60" s="18"/>
      <c r="NWC60" s="18"/>
      <c r="NWD60" s="18"/>
      <c r="NWE60" s="18"/>
      <c r="NWF60" s="18"/>
      <c r="NWG60" s="18"/>
      <c r="NWH60" s="18"/>
      <c r="NWI60" s="18"/>
      <c r="NWJ60" s="18"/>
      <c r="NWK60" s="18"/>
      <c r="NWL60" s="18"/>
      <c r="NWM60" s="18"/>
      <c r="NWN60" s="18"/>
      <c r="NWO60" s="18"/>
      <c r="NWP60" s="18"/>
      <c r="NWQ60" s="18"/>
      <c r="NWR60" s="18"/>
      <c r="NWS60" s="18"/>
      <c r="NWT60" s="18"/>
      <c r="NWU60" s="18"/>
      <c r="NWV60" s="18"/>
      <c r="NWW60" s="18"/>
      <c r="NWX60" s="18"/>
      <c r="NWY60" s="18"/>
      <c r="NWZ60" s="18"/>
      <c r="NXA60" s="18"/>
      <c r="NXB60" s="18"/>
      <c r="NXC60" s="18"/>
      <c r="NXD60" s="18"/>
      <c r="NXE60" s="18"/>
      <c r="NXF60" s="18"/>
      <c r="NXG60" s="18"/>
      <c r="NXH60" s="18"/>
      <c r="NXI60" s="18"/>
      <c r="NXJ60" s="18"/>
      <c r="NXK60" s="18"/>
      <c r="NXL60" s="18"/>
      <c r="NXM60" s="18"/>
      <c r="NXN60" s="18"/>
      <c r="NXO60" s="18"/>
      <c r="NXP60" s="18"/>
      <c r="NXQ60" s="18"/>
      <c r="NXR60" s="18"/>
      <c r="NXS60" s="18"/>
      <c r="NXT60" s="18"/>
      <c r="NXU60" s="18"/>
      <c r="NXV60" s="18"/>
      <c r="NXW60" s="18"/>
      <c r="NXX60" s="18"/>
      <c r="NXY60" s="18"/>
      <c r="NXZ60" s="18"/>
      <c r="NYA60" s="18"/>
      <c r="NYB60" s="18"/>
      <c r="NYC60" s="18"/>
      <c r="NYD60" s="18"/>
      <c r="NYE60" s="18"/>
      <c r="NYF60" s="18"/>
      <c r="NYG60" s="18"/>
      <c r="NYH60" s="18"/>
      <c r="NYI60" s="18"/>
      <c r="NYJ60" s="18"/>
      <c r="NYK60" s="18"/>
      <c r="NYL60" s="18"/>
      <c r="NYM60" s="18"/>
      <c r="NYN60" s="18"/>
      <c r="NYO60" s="18"/>
      <c r="NYP60" s="18"/>
      <c r="NYQ60" s="18"/>
      <c r="NYR60" s="18"/>
      <c r="NYS60" s="18"/>
      <c r="NYT60" s="18"/>
      <c r="NYU60" s="18"/>
      <c r="NYV60" s="18"/>
      <c r="NYW60" s="18"/>
      <c r="NYX60" s="18"/>
      <c r="NYY60" s="18"/>
      <c r="NYZ60" s="18"/>
      <c r="NZA60" s="18"/>
      <c r="NZB60" s="18"/>
      <c r="NZC60" s="18"/>
      <c r="NZD60" s="18"/>
      <c r="NZE60" s="18"/>
      <c r="NZF60" s="18"/>
      <c r="NZG60" s="18"/>
      <c r="NZH60" s="18"/>
      <c r="NZI60" s="18"/>
      <c r="NZJ60" s="18"/>
      <c r="NZK60" s="18"/>
      <c r="NZL60" s="18"/>
      <c r="NZM60" s="18"/>
      <c r="NZN60" s="18"/>
      <c r="NZO60" s="18"/>
      <c r="NZP60" s="18"/>
      <c r="NZQ60" s="18"/>
      <c r="NZR60" s="18"/>
      <c r="NZS60" s="18"/>
      <c r="NZT60" s="18"/>
      <c r="NZU60" s="18"/>
      <c r="NZV60" s="18"/>
      <c r="NZW60" s="18"/>
      <c r="NZX60" s="18"/>
      <c r="NZY60" s="18"/>
      <c r="NZZ60" s="18"/>
      <c r="OAA60" s="18"/>
      <c r="OAB60" s="18"/>
      <c r="OAC60" s="18"/>
      <c r="OAD60" s="18"/>
      <c r="OAE60" s="18"/>
      <c r="OAF60" s="18"/>
      <c r="OAG60" s="18"/>
      <c r="OAH60" s="18"/>
      <c r="OAI60" s="18"/>
      <c r="OAJ60" s="18"/>
      <c r="OAK60" s="18"/>
      <c r="OAL60" s="18"/>
      <c r="OAM60" s="18"/>
      <c r="OAN60" s="18"/>
      <c r="OAO60" s="18"/>
      <c r="OAP60" s="18"/>
      <c r="OAQ60" s="18"/>
      <c r="OAR60" s="18"/>
      <c r="OAS60" s="18"/>
      <c r="OAT60" s="18"/>
      <c r="OAU60" s="18"/>
      <c r="OAV60" s="18"/>
      <c r="OAW60" s="18"/>
      <c r="OAX60" s="18"/>
      <c r="OAY60" s="18"/>
      <c r="OAZ60" s="18"/>
      <c r="OBA60" s="18"/>
      <c r="OBB60" s="18"/>
      <c r="OBC60" s="18"/>
      <c r="OBD60" s="18"/>
      <c r="OBE60" s="18"/>
      <c r="OBF60" s="18"/>
      <c r="OBG60" s="18"/>
      <c r="OBH60" s="18"/>
      <c r="OBI60" s="18"/>
      <c r="OBJ60" s="18"/>
      <c r="OBK60" s="18"/>
      <c r="OBL60" s="18"/>
      <c r="OBM60" s="18"/>
      <c r="OBN60" s="18"/>
      <c r="OBO60" s="18"/>
      <c r="OBP60" s="18"/>
      <c r="OBQ60" s="18"/>
      <c r="OBR60" s="18"/>
      <c r="OBS60" s="18"/>
      <c r="OBT60" s="18"/>
      <c r="OBU60" s="18"/>
      <c r="OBV60" s="18"/>
      <c r="OBW60" s="18"/>
      <c r="OBX60" s="18"/>
      <c r="OBY60" s="18"/>
      <c r="OBZ60" s="18"/>
      <c r="OCA60" s="18"/>
      <c r="OCB60" s="18"/>
      <c r="OCC60" s="18"/>
      <c r="OCD60" s="18"/>
      <c r="OCE60" s="18"/>
      <c r="OCF60" s="18"/>
      <c r="OCG60" s="18"/>
      <c r="OCH60" s="18"/>
      <c r="OCI60" s="18"/>
      <c r="OCJ60" s="18"/>
      <c r="OCK60" s="18"/>
      <c r="OCL60" s="18"/>
      <c r="OCM60" s="18"/>
      <c r="OCN60" s="18"/>
      <c r="OCO60" s="18"/>
      <c r="OCP60" s="18"/>
      <c r="OCQ60" s="18"/>
      <c r="OCR60" s="18"/>
      <c r="OCS60" s="18"/>
      <c r="OCT60" s="18"/>
      <c r="OCU60" s="18"/>
      <c r="OCV60" s="18"/>
      <c r="OCW60" s="18"/>
      <c r="OCX60" s="18"/>
      <c r="OCY60" s="18"/>
      <c r="OCZ60" s="18"/>
      <c r="ODA60" s="18"/>
      <c r="ODB60" s="18"/>
      <c r="ODC60" s="18"/>
      <c r="ODD60" s="18"/>
      <c r="ODE60" s="18"/>
      <c r="ODF60" s="18"/>
      <c r="ODG60" s="18"/>
      <c r="ODH60" s="18"/>
      <c r="ODI60" s="18"/>
      <c r="ODJ60" s="18"/>
      <c r="ODK60" s="18"/>
      <c r="ODL60" s="18"/>
      <c r="ODM60" s="18"/>
      <c r="ODN60" s="18"/>
      <c r="ODO60" s="18"/>
      <c r="ODP60" s="18"/>
      <c r="ODQ60" s="18"/>
      <c r="ODR60" s="18"/>
      <c r="ODS60" s="18"/>
      <c r="ODT60" s="18"/>
      <c r="ODU60" s="18"/>
      <c r="ODV60" s="18"/>
      <c r="ODW60" s="18"/>
      <c r="ODX60" s="18"/>
      <c r="ODY60" s="18"/>
      <c r="ODZ60" s="18"/>
      <c r="OEA60" s="18"/>
      <c r="OEB60" s="18"/>
      <c r="OEC60" s="18"/>
      <c r="OED60" s="18"/>
      <c r="OEE60" s="18"/>
      <c r="OEF60" s="18"/>
      <c r="OEG60" s="18"/>
      <c r="OEH60" s="18"/>
      <c r="OEI60" s="18"/>
      <c r="OEJ60" s="18"/>
      <c r="OEK60" s="18"/>
      <c r="OEL60" s="18"/>
      <c r="OEM60" s="18"/>
      <c r="OEN60" s="18"/>
      <c r="OEO60" s="18"/>
      <c r="OEP60" s="18"/>
      <c r="OEQ60" s="18"/>
      <c r="OER60" s="18"/>
      <c r="OES60" s="18"/>
      <c r="OET60" s="18"/>
      <c r="OEU60" s="18"/>
      <c r="OEV60" s="18"/>
      <c r="OEW60" s="18"/>
      <c r="OEX60" s="18"/>
      <c r="OEY60" s="18"/>
      <c r="OEZ60" s="18"/>
      <c r="OFA60" s="18"/>
      <c r="OFB60" s="18"/>
      <c r="OFC60" s="18"/>
      <c r="OFD60" s="18"/>
      <c r="OFE60" s="18"/>
      <c r="OFF60" s="18"/>
      <c r="OFG60" s="18"/>
      <c r="OFH60" s="18"/>
      <c r="OFI60" s="18"/>
      <c r="OFJ60" s="18"/>
      <c r="OFK60" s="18"/>
      <c r="OFL60" s="18"/>
      <c r="OFM60" s="18"/>
      <c r="OFN60" s="18"/>
      <c r="OFO60" s="18"/>
      <c r="OFP60" s="18"/>
      <c r="OFQ60" s="18"/>
      <c r="OFR60" s="18"/>
      <c r="OFS60" s="18"/>
      <c r="OFT60" s="18"/>
      <c r="OFU60" s="18"/>
      <c r="OFV60" s="18"/>
      <c r="OFW60" s="18"/>
      <c r="OFX60" s="18"/>
      <c r="OFY60" s="18"/>
      <c r="OFZ60" s="18"/>
      <c r="OGA60" s="18"/>
      <c r="OGB60" s="18"/>
      <c r="OGC60" s="18"/>
      <c r="OGD60" s="18"/>
      <c r="OGE60" s="18"/>
      <c r="OGF60" s="18"/>
      <c r="OGG60" s="18"/>
      <c r="OGH60" s="18"/>
      <c r="OGI60" s="18"/>
      <c r="OGJ60" s="18"/>
      <c r="OGK60" s="18"/>
      <c r="OGL60" s="18"/>
      <c r="OGM60" s="18"/>
      <c r="OGN60" s="18"/>
      <c r="OGO60" s="18"/>
      <c r="OGP60" s="18"/>
      <c r="OGQ60" s="18"/>
      <c r="OGR60" s="18"/>
      <c r="OGS60" s="18"/>
      <c r="OGT60" s="18"/>
      <c r="OGU60" s="18"/>
      <c r="OGV60" s="18"/>
      <c r="OGW60" s="18"/>
      <c r="OGX60" s="18"/>
      <c r="OGY60" s="18"/>
      <c r="OGZ60" s="18"/>
      <c r="OHA60" s="18"/>
      <c r="OHB60" s="18"/>
      <c r="OHC60" s="18"/>
      <c r="OHD60" s="18"/>
      <c r="OHE60" s="18"/>
      <c r="OHF60" s="18"/>
      <c r="OHG60" s="18"/>
      <c r="OHH60" s="18"/>
      <c r="OHI60" s="18"/>
      <c r="OHJ60" s="18"/>
      <c r="OHK60" s="18"/>
      <c r="OHL60" s="18"/>
      <c r="OHM60" s="18"/>
      <c r="OHN60" s="18"/>
      <c r="OHO60" s="18"/>
      <c r="OHP60" s="18"/>
      <c r="OHQ60" s="18"/>
      <c r="OHR60" s="18"/>
      <c r="OHS60" s="18"/>
      <c r="OHT60" s="18"/>
      <c r="OHU60" s="18"/>
      <c r="OHV60" s="18"/>
      <c r="OHW60" s="18"/>
      <c r="OHX60" s="18"/>
      <c r="OHY60" s="18"/>
      <c r="OHZ60" s="18"/>
      <c r="OIA60" s="18"/>
      <c r="OIB60" s="18"/>
      <c r="OIC60" s="18"/>
      <c r="OID60" s="18"/>
      <c r="OIE60" s="18"/>
      <c r="OIF60" s="18"/>
      <c r="OIG60" s="18"/>
      <c r="OIH60" s="18"/>
      <c r="OII60" s="18"/>
      <c r="OIJ60" s="18"/>
      <c r="OIK60" s="18"/>
      <c r="OIL60" s="18"/>
      <c r="OIM60" s="18"/>
      <c r="OIN60" s="18"/>
      <c r="OIO60" s="18"/>
      <c r="OIP60" s="18"/>
      <c r="OIQ60" s="18"/>
      <c r="OIR60" s="18"/>
      <c r="OIS60" s="18"/>
      <c r="OIT60" s="18"/>
      <c r="OIU60" s="18"/>
      <c r="OIV60" s="18"/>
      <c r="OIW60" s="18"/>
      <c r="OIX60" s="18"/>
      <c r="OIY60" s="18"/>
      <c r="OIZ60" s="18"/>
      <c r="OJA60" s="18"/>
      <c r="OJB60" s="18"/>
      <c r="OJC60" s="18"/>
      <c r="OJD60" s="18"/>
      <c r="OJE60" s="18"/>
      <c r="OJF60" s="18"/>
      <c r="OJG60" s="18"/>
      <c r="OJH60" s="18"/>
      <c r="OJI60" s="18"/>
      <c r="OJJ60" s="18"/>
      <c r="OJK60" s="18"/>
      <c r="OJL60" s="18"/>
      <c r="OJM60" s="18"/>
      <c r="OJN60" s="18"/>
      <c r="OJO60" s="18"/>
      <c r="OJP60" s="18"/>
      <c r="OJQ60" s="18"/>
      <c r="OJR60" s="18"/>
      <c r="OJS60" s="18"/>
      <c r="OJT60" s="18"/>
      <c r="OJU60" s="18"/>
      <c r="OJV60" s="18"/>
      <c r="OJW60" s="18"/>
      <c r="OJX60" s="18"/>
      <c r="OJY60" s="18"/>
      <c r="OJZ60" s="18"/>
      <c r="OKA60" s="18"/>
      <c r="OKB60" s="18"/>
      <c r="OKC60" s="18"/>
      <c r="OKD60" s="18"/>
      <c r="OKE60" s="18"/>
      <c r="OKF60" s="18"/>
      <c r="OKG60" s="18"/>
      <c r="OKH60" s="18"/>
      <c r="OKI60" s="18"/>
      <c r="OKJ60" s="18"/>
      <c r="OKK60" s="18"/>
      <c r="OKL60" s="18"/>
      <c r="OKM60" s="18"/>
      <c r="OKN60" s="18"/>
      <c r="OKO60" s="18"/>
      <c r="OKP60" s="18"/>
      <c r="OKQ60" s="18"/>
      <c r="OKR60" s="18"/>
      <c r="OKS60" s="18"/>
      <c r="OKT60" s="18"/>
      <c r="OKU60" s="18"/>
      <c r="OKV60" s="18"/>
      <c r="OKW60" s="18"/>
      <c r="OKX60" s="18"/>
      <c r="OKY60" s="18"/>
      <c r="OKZ60" s="18"/>
      <c r="OLA60" s="18"/>
      <c r="OLB60" s="18"/>
      <c r="OLC60" s="18"/>
      <c r="OLD60" s="18"/>
      <c r="OLE60" s="18"/>
      <c r="OLF60" s="18"/>
      <c r="OLG60" s="18"/>
      <c r="OLH60" s="18"/>
      <c r="OLI60" s="18"/>
      <c r="OLJ60" s="18"/>
      <c r="OLK60" s="18"/>
      <c r="OLL60" s="18"/>
      <c r="OLM60" s="18"/>
      <c r="OLN60" s="18"/>
      <c r="OLO60" s="18"/>
      <c r="OLP60" s="18"/>
      <c r="OLQ60" s="18"/>
      <c r="OLR60" s="18"/>
      <c r="OLS60" s="18"/>
      <c r="OLT60" s="18"/>
      <c r="OLU60" s="18"/>
      <c r="OLV60" s="18"/>
      <c r="OLW60" s="18"/>
      <c r="OLX60" s="18"/>
      <c r="OLY60" s="18"/>
      <c r="OLZ60" s="18"/>
      <c r="OMA60" s="18"/>
      <c r="OMB60" s="18"/>
      <c r="OMC60" s="18"/>
      <c r="OMD60" s="18"/>
      <c r="OME60" s="18"/>
      <c r="OMF60" s="18"/>
      <c r="OMG60" s="18"/>
      <c r="OMH60" s="18"/>
      <c r="OMI60" s="18"/>
      <c r="OMJ60" s="18"/>
      <c r="OMK60" s="18"/>
      <c r="OML60" s="18"/>
      <c r="OMM60" s="18"/>
      <c r="OMN60" s="18"/>
      <c r="OMO60" s="18"/>
      <c r="OMP60" s="18"/>
      <c r="OMQ60" s="18"/>
      <c r="OMR60" s="18"/>
      <c r="OMS60" s="18"/>
      <c r="OMT60" s="18"/>
      <c r="OMU60" s="18"/>
      <c r="OMV60" s="18"/>
      <c r="OMW60" s="18"/>
      <c r="OMX60" s="18"/>
      <c r="OMY60" s="18"/>
      <c r="OMZ60" s="18"/>
      <c r="ONA60" s="18"/>
      <c r="ONB60" s="18"/>
      <c r="ONC60" s="18"/>
      <c r="OND60" s="18"/>
      <c r="ONE60" s="18"/>
      <c r="ONF60" s="18"/>
      <c r="ONG60" s="18"/>
      <c r="ONH60" s="18"/>
      <c r="ONI60" s="18"/>
      <c r="ONJ60" s="18"/>
      <c r="ONK60" s="18"/>
      <c r="ONL60" s="18"/>
      <c r="ONM60" s="18"/>
      <c r="ONN60" s="18"/>
      <c r="ONO60" s="18"/>
      <c r="ONP60" s="18"/>
      <c r="ONQ60" s="18"/>
      <c r="ONR60" s="18"/>
      <c r="ONS60" s="18"/>
      <c r="ONT60" s="18"/>
      <c r="ONU60" s="18"/>
      <c r="ONV60" s="18"/>
      <c r="ONW60" s="18"/>
      <c r="ONX60" s="18"/>
      <c r="ONY60" s="18"/>
      <c r="ONZ60" s="18"/>
      <c r="OOA60" s="18"/>
      <c r="OOB60" s="18"/>
      <c r="OOC60" s="18"/>
      <c r="OOD60" s="18"/>
      <c r="OOE60" s="18"/>
      <c r="OOF60" s="18"/>
      <c r="OOG60" s="18"/>
      <c r="OOH60" s="18"/>
      <c r="OOI60" s="18"/>
      <c r="OOJ60" s="18"/>
      <c r="OOK60" s="18"/>
      <c r="OOL60" s="18"/>
      <c r="OOM60" s="18"/>
      <c r="OON60" s="18"/>
      <c r="OOO60" s="18"/>
      <c r="OOP60" s="18"/>
      <c r="OOQ60" s="18"/>
      <c r="OOR60" s="18"/>
      <c r="OOS60" s="18"/>
      <c r="OOT60" s="18"/>
      <c r="OOU60" s="18"/>
      <c r="OOV60" s="18"/>
      <c r="OOW60" s="18"/>
      <c r="OOX60" s="18"/>
      <c r="OOY60" s="18"/>
      <c r="OOZ60" s="18"/>
      <c r="OPA60" s="18"/>
      <c r="OPB60" s="18"/>
      <c r="OPC60" s="18"/>
      <c r="OPD60" s="18"/>
      <c r="OPE60" s="18"/>
      <c r="OPF60" s="18"/>
      <c r="OPG60" s="18"/>
      <c r="OPH60" s="18"/>
      <c r="OPI60" s="18"/>
      <c r="OPJ60" s="18"/>
      <c r="OPK60" s="18"/>
      <c r="OPL60" s="18"/>
      <c r="OPM60" s="18"/>
      <c r="OPN60" s="18"/>
      <c r="OPO60" s="18"/>
      <c r="OPP60" s="18"/>
      <c r="OPQ60" s="18"/>
      <c r="OPR60" s="18"/>
      <c r="OPS60" s="18"/>
      <c r="OPT60" s="18"/>
      <c r="OPU60" s="18"/>
      <c r="OPV60" s="18"/>
      <c r="OPW60" s="18"/>
      <c r="OPX60" s="18"/>
      <c r="OPY60" s="18"/>
      <c r="OPZ60" s="18"/>
      <c r="OQA60" s="18"/>
      <c r="OQB60" s="18"/>
      <c r="OQC60" s="18"/>
      <c r="OQD60" s="18"/>
      <c r="OQE60" s="18"/>
      <c r="OQF60" s="18"/>
      <c r="OQG60" s="18"/>
      <c r="OQH60" s="18"/>
      <c r="OQI60" s="18"/>
      <c r="OQJ60" s="18"/>
      <c r="OQK60" s="18"/>
      <c r="OQL60" s="18"/>
      <c r="OQM60" s="18"/>
      <c r="OQN60" s="18"/>
      <c r="OQO60" s="18"/>
      <c r="OQP60" s="18"/>
      <c r="OQQ60" s="18"/>
      <c r="OQR60" s="18"/>
      <c r="OQS60" s="18"/>
      <c r="OQT60" s="18"/>
      <c r="OQU60" s="18"/>
      <c r="OQV60" s="18"/>
      <c r="OQW60" s="18"/>
      <c r="OQX60" s="18"/>
      <c r="OQY60" s="18"/>
      <c r="OQZ60" s="18"/>
      <c r="ORA60" s="18"/>
      <c r="ORB60" s="18"/>
      <c r="ORC60" s="18"/>
      <c r="ORD60" s="18"/>
      <c r="ORE60" s="18"/>
      <c r="ORF60" s="18"/>
      <c r="ORG60" s="18"/>
      <c r="ORH60" s="18"/>
      <c r="ORI60" s="18"/>
      <c r="ORJ60" s="18"/>
      <c r="ORK60" s="18"/>
      <c r="ORL60" s="18"/>
      <c r="ORM60" s="18"/>
      <c r="ORN60" s="18"/>
      <c r="ORO60" s="18"/>
      <c r="ORP60" s="18"/>
      <c r="ORQ60" s="18"/>
      <c r="ORR60" s="18"/>
      <c r="ORS60" s="18"/>
      <c r="ORT60" s="18"/>
      <c r="ORU60" s="18"/>
      <c r="ORV60" s="18"/>
      <c r="ORW60" s="18"/>
      <c r="ORX60" s="18"/>
      <c r="ORY60" s="18"/>
      <c r="ORZ60" s="18"/>
      <c r="OSA60" s="18"/>
      <c r="OSB60" s="18"/>
      <c r="OSC60" s="18"/>
      <c r="OSD60" s="18"/>
      <c r="OSE60" s="18"/>
      <c r="OSF60" s="18"/>
      <c r="OSG60" s="18"/>
      <c r="OSH60" s="18"/>
      <c r="OSI60" s="18"/>
      <c r="OSJ60" s="18"/>
      <c r="OSK60" s="18"/>
      <c r="OSL60" s="18"/>
      <c r="OSM60" s="18"/>
      <c r="OSN60" s="18"/>
      <c r="OSO60" s="18"/>
      <c r="OSP60" s="18"/>
      <c r="OSQ60" s="18"/>
      <c r="OSR60" s="18"/>
      <c r="OSS60" s="18"/>
      <c r="OST60" s="18"/>
      <c r="OSU60" s="18"/>
      <c r="OSV60" s="18"/>
      <c r="OSW60" s="18"/>
      <c r="OSX60" s="18"/>
      <c r="OSY60" s="18"/>
      <c r="OSZ60" s="18"/>
      <c r="OTA60" s="18"/>
      <c r="OTB60" s="18"/>
      <c r="OTC60" s="18"/>
      <c r="OTD60" s="18"/>
      <c r="OTE60" s="18"/>
      <c r="OTF60" s="18"/>
      <c r="OTG60" s="18"/>
      <c r="OTH60" s="18"/>
      <c r="OTI60" s="18"/>
      <c r="OTJ60" s="18"/>
      <c r="OTK60" s="18"/>
      <c r="OTL60" s="18"/>
      <c r="OTM60" s="18"/>
      <c r="OTN60" s="18"/>
      <c r="OTO60" s="18"/>
      <c r="OTP60" s="18"/>
      <c r="OTQ60" s="18"/>
      <c r="OTR60" s="18"/>
      <c r="OTS60" s="18"/>
      <c r="OTT60" s="18"/>
      <c r="OTU60" s="18"/>
      <c r="OTV60" s="18"/>
      <c r="OTW60" s="18"/>
      <c r="OTX60" s="18"/>
      <c r="OTY60" s="18"/>
      <c r="OTZ60" s="18"/>
      <c r="OUA60" s="18"/>
      <c r="OUB60" s="18"/>
      <c r="OUC60" s="18"/>
      <c r="OUD60" s="18"/>
      <c r="OUE60" s="18"/>
      <c r="OUF60" s="18"/>
      <c r="OUG60" s="18"/>
      <c r="OUH60" s="18"/>
      <c r="OUI60" s="18"/>
      <c r="OUJ60" s="18"/>
      <c r="OUK60" s="18"/>
      <c r="OUL60" s="18"/>
      <c r="OUM60" s="18"/>
      <c r="OUN60" s="18"/>
      <c r="OUO60" s="18"/>
      <c r="OUP60" s="18"/>
      <c r="OUQ60" s="18"/>
      <c r="OUR60" s="18"/>
      <c r="OUS60" s="18"/>
      <c r="OUT60" s="18"/>
      <c r="OUU60" s="18"/>
      <c r="OUV60" s="18"/>
      <c r="OUW60" s="18"/>
      <c r="OUX60" s="18"/>
      <c r="OUY60" s="18"/>
      <c r="OUZ60" s="18"/>
      <c r="OVA60" s="18"/>
      <c r="OVB60" s="18"/>
      <c r="OVC60" s="18"/>
      <c r="OVD60" s="18"/>
      <c r="OVE60" s="18"/>
      <c r="OVF60" s="18"/>
      <c r="OVG60" s="18"/>
      <c r="OVH60" s="18"/>
      <c r="OVI60" s="18"/>
      <c r="OVJ60" s="18"/>
      <c r="OVK60" s="18"/>
      <c r="OVL60" s="18"/>
      <c r="OVM60" s="18"/>
      <c r="OVN60" s="18"/>
      <c r="OVO60" s="18"/>
      <c r="OVP60" s="18"/>
      <c r="OVQ60" s="18"/>
      <c r="OVR60" s="18"/>
      <c r="OVS60" s="18"/>
      <c r="OVT60" s="18"/>
      <c r="OVU60" s="18"/>
      <c r="OVV60" s="18"/>
      <c r="OVW60" s="18"/>
      <c r="OVX60" s="18"/>
      <c r="OVY60" s="18"/>
      <c r="OVZ60" s="18"/>
      <c r="OWA60" s="18"/>
      <c r="OWB60" s="18"/>
      <c r="OWC60" s="18"/>
      <c r="OWD60" s="18"/>
      <c r="OWE60" s="18"/>
      <c r="OWF60" s="18"/>
      <c r="OWG60" s="18"/>
      <c r="OWH60" s="18"/>
      <c r="OWI60" s="18"/>
      <c r="OWJ60" s="18"/>
      <c r="OWK60" s="18"/>
      <c r="OWL60" s="18"/>
      <c r="OWM60" s="18"/>
      <c r="OWN60" s="18"/>
      <c r="OWO60" s="18"/>
      <c r="OWP60" s="18"/>
      <c r="OWQ60" s="18"/>
      <c r="OWR60" s="18"/>
      <c r="OWS60" s="18"/>
      <c r="OWT60" s="18"/>
      <c r="OWU60" s="18"/>
      <c r="OWV60" s="18"/>
      <c r="OWW60" s="18"/>
      <c r="OWX60" s="18"/>
      <c r="OWY60" s="18"/>
      <c r="OWZ60" s="18"/>
      <c r="OXA60" s="18"/>
      <c r="OXB60" s="18"/>
      <c r="OXC60" s="18"/>
      <c r="OXD60" s="18"/>
      <c r="OXE60" s="18"/>
      <c r="OXF60" s="18"/>
      <c r="OXG60" s="18"/>
      <c r="OXH60" s="18"/>
      <c r="OXI60" s="18"/>
      <c r="OXJ60" s="18"/>
      <c r="OXK60" s="18"/>
      <c r="OXL60" s="18"/>
      <c r="OXM60" s="18"/>
      <c r="OXN60" s="18"/>
      <c r="OXO60" s="18"/>
      <c r="OXP60" s="18"/>
      <c r="OXQ60" s="18"/>
      <c r="OXR60" s="18"/>
      <c r="OXS60" s="18"/>
      <c r="OXT60" s="18"/>
      <c r="OXU60" s="18"/>
      <c r="OXV60" s="18"/>
      <c r="OXW60" s="18"/>
      <c r="OXX60" s="18"/>
      <c r="OXY60" s="18"/>
      <c r="OXZ60" s="18"/>
      <c r="OYA60" s="18"/>
      <c r="OYB60" s="18"/>
      <c r="OYC60" s="18"/>
      <c r="OYD60" s="18"/>
      <c r="OYE60" s="18"/>
      <c r="OYF60" s="18"/>
      <c r="OYG60" s="18"/>
      <c r="OYH60" s="18"/>
      <c r="OYI60" s="18"/>
      <c r="OYJ60" s="18"/>
      <c r="OYK60" s="18"/>
      <c r="OYL60" s="18"/>
      <c r="OYM60" s="18"/>
      <c r="OYN60" s="18"/>
      <c r="OYO60" s="18"/>
      <c r="OYP60" s="18"/>
      <c r="OYQ60" s="18"/>
      <c r="OYR60" s="18"/>
      <c r="OYS60" s="18"/>
      <c r="OYT60" s="18"/>
      <c r="OYU60" s="18"/>
      <c r="OYV60" s="18"/>
      <c r="OYW60" s="18"/>
      <c r="OYX60" s="18"/>
      <c r="OYY60" s="18"/>
      <c r="OYZ60" s="18"/>
      <c r="OZA60" s="18"/>
      <c r="OZB60" s="18"/>
      <c r="OZC60" s="18"/>
      <c r="OZD60" s="18"/>
      <c r="OZE60" s="18"/>
      <c r="OZF60" s="18"/>
      <c r="OZG60" s="18"/>
      <c r="OZH60" s="18"/>
      <c r="OZI60" s="18"/>
      <c r="OZJ60" s="18"/>
      <c r="OZK60" s="18"/>
      <c r="OZL60" s="18"/>
      <c r="OZM60" s="18"/>
      <c r="OZN60" s="18"/>
      <c r="OZO60" s="18"/>
      <c r="OZP60" s="18"/>
      <c r="OZQ60" s="18"/>
      <c r="OZR60" s="18"/>
      <c r="OZS60" s="18"/>
      <c r="OZT60" s="18"/>
      <c r="OZU60" s="18"/>
      <c r="OZV60" s="18"/>
      <c r="OZW60" s="18"/>
      <c r="OZX60" s="18"/>
      <c r="OZY60" s="18"/>
      <c r="OZZ60" s="18"/>
      <c r="PAA60" s="18"/>
      <c r="PAB60" s="18"/>
      <c r="PAC60" s="18"/>
      <c r="PAD60" s="18"/>
      <c r="PAE60" s="18"/>
      <c r="PAF60" s="18"/>
      <c r="PAG60" s="18"/>
      <c r="PAH60" s="18"/>
      <c r="PAI60" s="18"/>
      <c r="PAJ60" s="18"/>
      <c r="PAK60" s="18"/>
      <c r="PAL60" s="18"/>
      <c r="PAM60" s="18"/>
      <c r="PAN60" s="18"/>
      <c r="PAO60" s="18"/>
      <c r="PAP60" s="18"/>
      <c r="PAQ60" s="18"/>
      <c r="PAR60" s="18"/>
      <c r="PAS60" s="18"/>
      <c r="PAT60" s="18"/>
      <c r="PAU60" s="18"/>
      <c r="PAV60" s="18"/>
      <c r="PAW60" s="18"/>
      <c r="PAX60" s="18"/>
      <c r="PAY60" s="18"/>
      <c r="PAZ60" s="18"/>
      <c r="PBA60" s="18"/>
      <c r="PBB60" s="18"/>
      <c r="PBC60" s="18"/>
      <c r="PBD60" s="18"/>
      <c r="PBE60" s="18"/>
      <c r="PBF60" s="18"/>
      <c r="PBG60" s="18"/>
      <c r="PBH60" s="18"/>
      <c r="PBI60" s="18"/>
      <c r="PBJ60" s="18"/>
      <c r="PBK60" s="18"/>
      <c r="PBL60" s="18"/>
      <c r="PBM60" s="18"/>
      <c r="PBN60" s="18"/>
      <c r="PBO60" s="18"/>
      <c r="PBP60" s="18"/>
      <c r="PBQ60" s="18"/>
      <c r="PBR60" s="18"/>
      <c r="PBS60" s="18"/>
      <c r="PBT60" s="18"/>
      <c r="PBU60" s="18"/>
      <c r="PBV60" s="18"/>
      <c r="PBW60" s="18"/>
      <c r="PBX60" s="18"/>
      <c r="PBY60" s="18"/>
      <c r="PBZ60" s="18"/>
      <c r="PCA60" s="18"/>
      <c r="PCB60" s="18"/>
      <c r="PCC60" s="18"/>
      <c r="PCD60" s="18"/>
      <c r="PCE60" s="18"/>
      <c r="PCF60" s="18"/>
      <c r="PCG60" s="18"/>
      <c r="PCH60" s="18"/>
      <c r="PCI60" s="18"/>
      <c r="PCJ60" s="18"/>
      <c r="PCK60" s="18"/>
      <c r="PCL60" s="18"/>
      <c r="PCM60" s="18"/>
      <c r="PCN60" s="18"/>
      <c r="PCO60" s="18"/>
      <c r="PCP60" s="18"/>
      <c r="PCQ60" s="18"/>
      <c r="PCR60" s="18"/>
      <c r="PCS60" s="18"/>
      <c r="PCT60" s="18"/>
      <c r="PCU60" s="18"/>
      <c r="PCV60" s="18"/>
      <c r="PCW60" s="18"/>
      <c r="PCX60" s="18"/>
      <c r="PCY60" s="18"/>
      <c r="PCZ60" s="18"/>
      <c r="PDA60" s="18"/>
      <c r="PDB60" s="18"/>
      <c r="PDC60" s="18"/>
      <c r="PDD60" s="18"/>
      <c r="PDE60" s="18"/>
      <c r="PDF60" s="18"/>
      <c r="PDG60" s="18"/>
      <c r="PDH60" s="18"/>
      <c r="PDI60" s="18"/>
      <c r="PDJ60" s="18"/>
      <c r="PDK60" s="18"/>
      <c r="PDL60" s="18"/>
      <c r="PDM60" s="18"/>
      <c r="PDN60" s="18"/>
      <c r="PDO60" s="18"/>
      <c r="PDP60" s="18"/>
      <c r="PDQ60" s="18"/>
      <c r="PDR60" s="18"/>
      <c r="PDS60" s="18"/>
      <c r="PDT60" s="18"/>
      <c r="PDU60" s="18"/>
      <c r="PDV60" s="18"/>
      <c r="PDW60" s="18"/>
      <c r="PDX60" s="18"/>
      <c r="PDY60" s="18"/>
      <c r="PDZ60" s="18"/>
      <c r="PEA60" s="18"/>
      <c r="PEB60" s="18"/>
      <c r="PEC60" s="18"/>
      <c r="PED60" s="18"/>
      <c r="PEE60" s="18"/>
      <c r="PEF60" s="18"/>
      <c r="PEG60" s="18"/>
      <c r="PEH60" s="18"/>
      <c r="PEI60" s="18"/>
      <c r="PEJ60" s="18"/>
      <c r="PEK60" s="18"/>
      <c r="PEL60" s="18"/>
      <c r="PEM60" s="18"/>
      <c r="PEN60" s="18"/>
      <c r="PEO60" s="18"/>
      <c r="PEP60" s="18"/>
      <c r="PEQ60" s="18"/>
      <c r="PER60" s="18"/>
      <c r="PES60" s="18"/>
      <c r="PET60" s="18"/>
      <c r="PEU60" s="18"/>
      <c r="PEV60" s="18"/>
      <c r="PEW60" s="18"/>
      <c r="PEX60" s="18"/>
      <c r="PEY60" s="18"/>
      <c r="PEZ60" s="18"/>
      <c r="PFA60" s="18"/>
      <c r="PFB60" s="18"/>
      <c r="PFC60" s="18"/>
      <c r="PFD60" s="18"/>
      <c r="PFE60" s="18"/>
      <c r="PFF60" s="18"/>
      <c r="PFG60" s="18"/>
      <c r="PFH60" s="18"/>
      <c r="PFI60" s="18"/>
      <c r="PFJ60" s="18"/>
      <c r="PFK60" s="18"/>
      <c r="PFL60" s="18"/>
      <c r="PFM60" s="18"/>
      <c r="PFN60" s="18"/>
      <c r="PFO60" s="18"/>
      <c r="PFP60" s="18"/>
      <c r="PFQ60" s="18"/>
      <c r="PFR60" s="18"/>
      <c r="PFS60" s="18"/>
      <c r="PFT60" s="18"/>
      <c r="PFU60" s="18"/>
      <c r="PFV60" s="18"/>
      <c r="PFW60" s="18"/>
      <c r="PFX60" s="18"/>
      <c r="PFY60" s="18"/>
      <c r="PFZ60" s="18"/>
      <c r="PGA60" s="18"/>
      <c r="PGB60" s="18"/>
      <c r="PGC60" s="18"/>
      <c r="PGD60" s="18"/>
      <c r="PGE60" s="18"/>
      <c r="PGF60" s="18"/>
      <c r="PGG60" s="18"/>
      <c r="PGH60" s="18"/>
      <c r="PGI60" s="18"/>
      <c r="PGJ60" s="18"/>
      <c r="PGK60" s="18"/>
      <c r="PGL60" s="18"/>
      <c r="PGM60" s="18"/>
      <c r="PGN60" s="18"/>
      <c r="PGO60" s="18"/>
      <c r="PGP60" s="18"/>
      <c r="PGQ60" s="18"/>
      <c r="PGR60" s="18"/>
      <c r="PGS60" s="18"/>
      <c r="PGT60" s="18"/>
      <c r="PGU60" s="18"/>
      <c r="PGV60" s="18"/>
      <c r="PGW60" s="18"/>
      <c r="PGX60" s="18"/>
      <c r="PGY60" s="18"/>
      <c r="PGZ60" s="18"/>
      <c r="PHA60" s="18"/>
      <c r="PHB60" s="18"/>
      <c r="PHC60" s="18"/>
      <c r="PHD60" s="18"/>
      <c r="PHE60" s="18"/>
      <c r="PHF60" s="18"/>
      <c r="PHG60" s="18"/>
      <c r="PHH60" s="18"/>
      <c r="PHI60" s="18"/>
      <c r="PHJ60" s="18"/>
      <c r="PHK60" s="18"/>
      <c r="PHL60" s="18"/>
      <c r="PHM60" s="18"/>
      <c r="PHN60" s="18"/>
      <c r="PHO60" s="18"/>
      <c r="PHP60" s="18"/>
      <c r="PHQ60" s="18"/>
      <c r="PHR60" s="18"/>
      <c r="PHS60" s="18"/>
      <c r="PHT60" s="18"/>
      <c r="PHU60" s="18"/>
      <c r="PHV60" s="18"/>
      <c r="PHW60" s="18"/>
      <c r="PHX60" s="18"/>
      <c r="PHY60" s="18"/>
      <c r="PHZ60" s="18"/>
      <c r="PIA60" s="18"/>
      <c r="PIB60" s="18"/>
      <c r="PIC60" s="18"/>
      <c r="PID60" s="18"/>
      <c r="PIE60" s="18"/>
      <c r="PIF60" s="18"/>
      <c r="PIG60" s="18"/>
      <c r="PIH60" s="18"/>
      <c r="PII60" s="18"/>
      <c r="PIJ60" s="18"/>
      <c r="PIK60" s="18"/>
      <c r="PIL60" s="18"/>
      <c r="PIM60" s="18"/>
      <c r="PIN60" s="18"/>
      <c r="PIO60" s="18"/>
      <c r="PIP60" s="18"/>
      <c r="PIQ60" s="18"/>
      <c r="PIR60" s="18"/>
      <c r="PIS60" s="18"/>
      <c r="PIT60" s="18"/>
      <c r="PIU60" s="18"/>
      <c r="PIV60" s="18"/>
      <c r="PIW60" s="18"/>
      <c r="PIX60" s="18"/>
      <c r="PIY60" s="18"/>
      <c r="PIZ60" s="18"/>
      <c r="PJA60" s="18"/>
      <c r="PJB60" s="18"/>
      <c r="PJC60" s="18"/>
      <c r="PJD60" s="18"/>
      <c r="PJE60" s="18"/>
      <c r="PJF60" s="18"/>
      <c r="PJG60" s="18"/>
      <c r="PJH60" s="18"/>
      <c r="PJI60" s="18"/>
      <c r="PJJ60" s="18"/>
      <c r="PJK60" s="18"/>
      <c r="PJL60" s="18"/>
      <c r="PJM60" s="18"/>
      <c r="PJN60" s="18"/>
      <c r="PJO60" s="18"/>
      <c r="PJP60" s="18"/>
      <c r="PJQ60" s="18"/>
      <c r="PJR60" s="18"/>
      <c r="PJS60" s="18"/>
      <c r="PJT60" s="18"/>
      <c r="PJU60" s="18"/>
      <c r="PJV60" s="18"/>
      <c r="PJW60" s="18"/>
      <c r="PJX60" s="18"/>
      <c r="PJY60" s="18"/>
      <c r="PJZ60" s="18"/>
      <c r="PKA60" s="18"/>
      <c r="PKB60" s="18"/>
      <c r="PKC60" s="18"/>
      <c r="PKD60" s="18"/>
      <c r="PKE60" s="18"/>
      <c r="PKF60" s="18"/>
      <c r="PKG60" s="18"/>
      <c r="PKH60" s="18"/>
      <c r="PKI60" s="18"/>
      <c r="PKJ60" s="18"/>
      <c r="PKK60" s="18"/>
      <c r="PKL60" s="18"/>
      <c r="PKM60" s="18"/>
      <c r="PKN60" s="18"/>
      <c r="PKO60" s="18"/>
      <c r="PKP60" s="18"/>
      <c r="PKQ60" s="18"/>
      <c r="PKR60" s="18"/>
      <c r="PKS60" s="18"/>
      <c r="PKT60" s="18"/>
      <c r="PKU60" s="18"/>
      <c r="PKV60" s="18"/>
      <c r="PKW60" s="18"/>
      <c r="PKX60" s="18"/>
      <c r="PKY60" s="18"/>
      <c r="PKZ60" s="18"/>
      <c r="PLA60" s="18"/>
      <c r="PLB60" s="18"/>
      <c r="PLC60" s="18"/>
      <c r="PLD60" s="18"/>
      <c r="PLE60" s="18"/>
      <c r="PLF60" s="18"/>
      <c r="PLG60" s="18"/>
      <c r="PLH60" s="18"/>
      <c r="PLI60" s="18"/>
      <c r="PLJ60" s="18"/>
      <c r="PLK60" s="18"/>
      <c r="PLL60" s="18"/>
      <c r="PLM60" s="18"/>
      <c r="PLN60" s="18"/>
      <c r="PLO60" s="18"/>
      <c r="PLP60" s="18"/>
      <c r="PLQ60" s="18"/>
      <c r="PLR60" s="18"/>
      <c r="PLS60" s="18"/>
      <c r="PLT60" s="18"/>
      <c r="PLU60" s="18"/>
      <c r="PLV60" s="18"/>
      <c r="PLW60" s="18"/>
      <c r="PLX60" s="18"/>
      <c r="PLY60" s="18"/>
      <c r="PLZ60" s="18"/>
      <c r="PMA60" s="18"/>
      <c r="PMB60" s="18"/>
      <c r="PMC60" s="18"/>
      <c r="PMD60" s="18"/>
      <c r="PME60" s="18"/>
      <c r="PMF60" s="18"/>
      <c r="PMG60" s="18"/>
      <c r="PMH60" s="18"/>
      <c r="PMI60" s="18"/>
      <c r="PMJ60" s="18"/>
      <c r="PMK60" s="18"/>
      <c r="PML60" s="18"/>
      <c r="PMM60" s="18"/>
      <c r="PMN60" s="18"/>
      <c r="PMO60" s="18"/>
      <c r="PMP60" s="18"/>
      <c r="PMQ60" s="18"/>
      <c r="PMR60" s="18"/>
      <c r="PMS60" s="18"/>
      <c r="PMT60" s="18"/>
      <c r="PMU60" s="18"/>
      <c r="PMV60" s="18"/>
      <c r="PMW60" s="18"/>
      <c r="PMX60" s="18"/>
      <c r="PMY60" s="18"/>
      <c r="PMZ60" s="18"/>
      <c r="PNA60" s="18"/>
      <c r="PNB60" s="18"/>
      <c r="PNC60" s="18"/>
      <c r="PND60" s="18"/>
      <c r="PNE60" s="18"/>
      <c r="PNF60" s="18"/>
      <c r="PNG60" s="18"/>
      <c r="PNH60" s="18"/>
      <c r="PNI60" s="18"/>
      <c r="PNJ60" s="18"/>
      <c r="PNK60" s="18"/>
      <c r="PNL60" s="18"/>
      <c r="PNM60" s="18"/>
      <c r="PNN60" s="18"/>
      <c r="PNO60" s="18"/>
      <c r="PNP60" s="18"/>
      <c r="PNQ60" s="18"/>
      <c r="PNR60" s="18"/>
      <c r="PNS60" s="18"/>
      <c r="PNT60" s="18"/>
      <c r="PNU60" s="18"/>
      <c r="PNV60" s="18"/>
      <c r="PNW60" s="18"/>
      <c r="PNX60" s="18"/>
      <c r="PNY60" s="18"/>
      <c r="PNZ60" s="18"/>
      <c r="POA60" s="18"/>
      <c r="POB60" s="18"/>
      <c r="POC60" s="18"/>
      <c r="POD60" s="18"/>
      <c r="POE60" s="18"/>
      <c r="POF60" s="18"/>
      <c r="POG60" s="18"/>
      <c r="POH60" s="18"/>
      <c r="POI60" s="18"/>
      <c r="POJ60" s="18"/>
      <c r="POK60" s="18"/>
      <c r="POL60" s="18"/>
      <c r="POM60" s="18"/>
      <c r="PON60" s="18"/>
      <c r="POO60" s="18"/>
      <c r="POP60" s="18"/>
      <c r="POQ60" s="18"/>
      <c r="POR60" s="18"/>
      <c r="POS60" s="18"/>
      <c r="POT60" s="18"/>
      <c r="POU60" s="18"/>
      <c r="POV60" s="18"/>
      <c r="POW60" s="18"/>
      <c r="POX60" s="18"/>
      <c r="POY60" s="18"/>
      <c r="POZ60" s="18"/>
      <c r="PPA60" s="18"/>
      <c r="PPB60" s="18"/>
      <c r="PPC60" s="18"/>
      <c r="PPD60" s="18"/>
      <c r="PPE60" s="18"/>
      <c r="PPF60" s="18"/>
      <c r="PPG60" s="18"/>
      <c r="PPH60" s="18"/>
      <c r="PPI60" s="18"/>
      <c r="PPJ60" s="18"/>
      <c r="PPK60" s="18"/>
      <c r="PPL60" s="18"/>
      <c r="PPM60" s="18"/>
      <c r="PPN60" s="18"/>
      <c r="PPO60" s="18"/>
      <c r="PPP60" s="18"/>
      <c r="PPQ60" s="18"/>
      <c r="PPR60" s="18"/>
      <c r="PPS60" s="18"/>
      <c r="PPT60" s="18"/>
      <c r="PPU60" s="18"/>
      <c r="PPV60" s="18"/>
      <c r="PPW60" s="18"/>
      <c r="PPX60" s="18"/>
      <c r="PPY60" s="18"/>
      <c r="PPZ60" s="18"/>
      <c r="PQA60" s="18"/>
      <c r="PQB60" s="18"/>
      <c r="PQC60" s="18"/>
      <c r="PQD60" s="18"/>
      <c r="PQE60" s="18"/>
      <c r="PQF60" s="18"/>
      <c r="PQG60" s="18"/>
      <c r="PQH60" s="18"/>
      <c r="PQI60" s="18"/>
      <c r="PQJ60" s="18"/>
      <c r="PQK60" s="18"/>
      <c r="PQL60" s="18"/>
      <c r="PQM60" s="18"/>
      <c r="PQN60" s="18"/>
      <c r="PQO60" s="18"/>
      <c r="PQP60" s="18"/>
      <c r="PQQ60" s="18"/>
      <c r="PQR60" s="18"/>
      <c r="PQS60" s="18"/>
      <c r="PQT60" s="18"/>
      <c r="PQU60" s="18"/>
      <c r="PQV60" s="18"/>
      <c r="PQW60" s="18"/>
      <c r="PQX60" s="18"/>
      <c r="PQY60" s="18"/>
      <c r="PQZ60" s="18"/>
      <c r="PRA60" s="18"/>
      <c r="PRB60" s="18"/>
      <c r="PRC60" s="18"/>
      <c r="PRD60" s="18"/>
      <c r="PRE60" s="18"/>
      <c r="PRF60" s="18"/>
      <c r="PRG60" s="18"/>
      <c r="PRH60" s="18"/>
      <c r="PRI60" s="18"/>
      <c r="PRJ60" s="18"/>
      <c r="PRK60" s="18"/>
      <c r="PRL60" s="18"/>
      <c r="PRM60" s="18"/>
      <c r="PRN60" s="18"/>
      <c r="PRO60" s="18"/>
      <c r="PRP60" s="18"/>
      <c r="PRQ60" s="18"/>
      <c r="PRR60" s="18"/>
      <c r="PRS60" s="18"/>
      <c r="PRT60" s="18"/>
      <c r="PRU60" s="18"/>
      <c r="PRV60" s="18"/>
      <c r="PRW60" s="18"/>
      <c r="PRX60" s="18"/>
      <c r="PRY60" s="18"/>
      <c r="PRZ60" s="18"/>
      <c r="PSA60" s="18"/>
      <c r="PSB60" s="18"/>
      <c r="PSC60" s="18"/>
      <c r="PSD60" s="18"/>
      <c r="PSE60" s="18"/>
      <c r="PSF60" s="18"/>
      <c r="PSG60" s="18"/>
      <c r="PSH60" s="18"/>
      <c r="PSI60" s="18"/>
      <c r="PSJ60" s="18"/>
      <c r="PSK60" s="18"/>
      <c r="PSL60" s="18"/>
      <c r="PSM60" s="18"/>
      <c r="PSN60" s="18"/>
      <c r="PSO60" s="18"/>
      <c r="PSP60" s="18"/>
      <c r="PSQ60" s="18"/>
      <c r="PSR60" s="18"/>
      <c r="PSS60" s="18"/>
      <c r="PST60" s="18"/>
      <c r="PSU60" s="18"/>
      <c r="PSV60" s="18"/>
      <c r="PSW60" s="18"/>
      <c r="PSX60" s="18"/>
      <c r="PSY60" s="18"/>
      <c r="PSZ60" s="18"/>
      <c r="PTA60" s="18"/>
      <c r="PTB60" s="18"/>
      <c r="PTC60" s="18"/>
      <c r="PTD60" s="18"/>
      <c r="PTE60" s="18"/>
      <c r="PTF60" s="18"/>
      <c r="PTG60" s="18"/>
      <c r="PTH60" s="18"/>
      <c r="PTI60" s="18"/>
      <c r="PTJ60" s="18"/>
      <c r="PTK60" s="18"/>
      <c r="PTL60" s="18"/>
      <c r="PTM60" s="18"/>
      <c r="PTN60" s="18"/>
      <c r="PTO60" s="18"/>
      <c r="PTP60" s="18"/>
      <c r="PTQ60" s="18"/>
      <c r="PTR60" s="18"/>
      <c r="PTS60" s="18"/>
      <c r="PTT60" s="18"/>
      <c r="PTU60" s="18"/>
      <c r="PTV60" s="18"/>
      <c r="PTW60" s="18"/>
      <c r="PTX60" s="18"/>
      <c r="PTY60" s="18"/>
      <c r="PTZ60" s="18"/>
      <c r="PUA60" s="18"/>
      <c r="PUB60" s="18"/>
      <c r="PUC60" s="18"/>
      <c r="PUD60" s="18"/>
      <c r="PUE60" s="18"/>
      <c r="PUF60" s="18"/>
      <c r="PUG60" s="18"/>
      <c r="PUH60" s="18"/>
      <c r="PUI60" s="18"/>
      <c r="PUJ60" s="18"/>
      <c r="PUK60" s="18"/>
      <c r="PUL60" s="18"/>
      <c r="PUM60" s="18"/>
      <c r="PUN60" s="18"/>
      <c r="PUO60" s="18"/>
      <c r="PUP60" s="18"/>
      <c r="PUQ60" s="18"/>
      <c r="PUR60" s="18"/>
      <c r="PUS60" s="18"/>
      <c r="PUT60" s="18"/>
      <c r="PUU60" s="18"/>
      <c r="PUV60" s="18"/>
      <c r="PUW60" s="18"/>
      <c r="PUX60" s="18"/>
      <c r="PUY60" s="18"/>
      <c r="PUZ60" s="18"/>
      <c r="PVA60" s="18"/>
      <c r="PVB60" s="18"/>
      <c r="PVC60" s="18"/>
      <c r="PVD60" s="18"/>
      <c r="PVE60" s="18"/>
      <c r="PVF60" s="18"/>
      <c r="PVG60" s="18"/>
      <c r="PVH60" s="18"/>
      <c r="PVI60" s="18"/>
      <c r="PVJ60" s="18"/>
      <c r="PVK60" s="18"/>
      <c r="PVL60" s="18"/>
      <c r="PVM60" s="18"/>
      <c r="PVN60" s="18"/>
      <c r="PVO60" s="18"/>
      <c r="PVP60" s="18"/>
      <c r="PVQ60" s="18"/>
      <c r="PVR60" s="18"/>
      <c r="PVS60" s="18"/>
      <c r="PVT60" s="18"/>
      <c r="PVU60" s="18"/>
      <c r="PVV60" s="18"/>
      <c r="PVW60" s="18"/>
      <c r="PVX60" s="18"/>
      <c r="PVY60" s="18"/>
      <c r="PVZ60" s="18"/>
      <c r="PWA60" s="18"/>
      <c r="PWB60" s="18"/>
      <c r="PWC60" s="18"/>
      <c r="PWD60" s="18"/>
      <c r="PWE60" s="18"/>
      <c r="PWF60" s="18"/>
      <c r="PWG60" s="18"/>
      <c r="PWH60" s="18"/>
      <c r="PWI60" s="18"/>
      <c r="PWJ60" s="18"/>
      <c r="PWK60" s="18"/>
      <c r="PWL60" s="18"/>
      <c r="PWM60" s="18"/>
      <c r="PWN60" s="18"/>
      <c r="PWO60" s="18"/>
      <c r="PWP60" s="18"/>
      <c r="PWQ60" s="18"/>
      <c r="PWR60" s="18"/>
      <c r="PWS60" s="18"/>
      <c r="PWT60" s="18"/>
      <c r="PWU60" s="18"/>
      <c r="PWV60" s="18"/>
      <c r="PWW60" s="18"/>
      <c r="PWX60" s="18"/>
      <c r="PWY60" s="18"/>
      <c r="PWZ60" s="18"/>
      <c r="PXA60" s="18"/>
      <c r="PXB60" s="18"/>
      <c r="PXC60" s="18"/>
      <c r="PXD60" s="18"/>
      <c r="PXE60" s="18"/>
      <c r="PXF60" s="18"/>
      <c r="PXG60" s="18"/>
      <c r="PXH60" s="18"/>
      <c r="PXI60" s="18"/>
      <c r="PXJ60" s="18"/>
      <c r="PXK60" s="18"/>
      <c r="PXL60" s="18"/>
      <c r="PXM60" s="18"/>
      <c r="PXN60" s="18"/>
      <c r="PXO60" s="18"/>
      <c r="PXP60" s="18"/>
      <c r="PXQ60" s="18"/>
      <c r="PXR60" s="18"/>
      <c r="PXS60" s="18"/>
      <c r="PXT60" s="18"/>
      <c r="PXU60" s="18"/>
      <c r="PXV60" s="18"/>
      <c r="PXW60" s="18"/>
      <c r="PXX60" s="18"/>
      <c r="PXY60" s="18"/>
      <c r="PXZ60" s="18"/>
      <c r="PYA60" s="18"/>
      <c r="PYB60" s="18"/>
      <c r="PYC60" s="18"/>
      <c r="PYD60" s="18"/>
      <c r="PYE60" s="18"/>
      <c r="PYF60" s="18"/>
      <c r="PYG60" s="18"/>
      <c r="PYH60" s="18"/>
      <c r="PYI60" s="18"/>
      <c r="PYJ60" s="18"/>
      <c r="PYK60" s="18"/>
      <c r="PYL60" s="18"/>
      <c r="PYM60" s="18"/>
      <c r="PYN60" s="18"/>
      <c r="PYO60" s="18"/>
      <c r="PYP60" s="18"/>
      <c r="PYQ60" s="18"/>
      <c r="PYR60" s="18"/>
      <c r="PYS60" s="18"/>
      <c r="PYT60" s="18"/>
      <c r="PYU60" s="18"/>
      <c r="PYV60" s="18"/>
      <c r="PYW60" s="18"/>
      <c r="PYX60" s="18"/>
      <c r="PYY60" s="18"/>
      <c r="PYZ60" s="18"/>
      <c r="PZA60" s="18"/>
      <c r="PZB60" s="18"/>
      <c r="PZC60" s="18"/>
      <c r="PZD60" s="18"/>
      <c r="PZE60" s="18"/>
      <c r="PZF60" s="18"/>
      <c r="PZG60" s="18"/>
      <c r="PZH60" s="18"/>
      <c r="PZI60" s="18"/>
      <c r="PZJ60" s="18"/>
      <c r="PZK60" s="18"/>
      <c r="PZL60" s="18"/>
      <c r="PZM60" s="18"/>
      <c r="PZN60" s="18"/>
      <c r="PZO60" s="18"/>
      <c r="PZP60" s="18"/>
      <c r="PZQ60" s="18"/>
      <c r="PZR60" s="18"/>
      <c r="PZS60" s="18"/>
      <c r="PZT60" s="18"/>
      <c r="PZU60" s="18"/>
      <c r="PZV60" s="18"/>
      <c r="PZW60" s="18"/>
      <c r="PZX60" s="18"/>
      <c r="PZY60" s="18"/>
      <c r="PZZ60" s="18"/>
      <c r="QAA60" s="18"/>
      <c r="QAB60" s="18"/>
      <c r="QAC60" s="18"/>
      <c r="QAD60" s="18"/>
      <c r="QAE60" s="18"/>
      <c r="QAF60" s="18"/>
      <c r="QAG60" s="18"/>
      <c r="QAH60" s="18"/>
      <c r="QAI60" s="18"/>
      <c r="QAJ60" s="18"/>
      <c r="QAK60" s="18"/>
      <c r="QAL60" s="18"/>
      <c r="QAM60" s="18"/>
      <c r="QAN60" s="18"/>
      <c r="QAO60" s="18"/>
      <c r="QAP60" s="18"/>
      <c r="QAQ60" s="18"/>
      <c r="QAR60" s="18"/>
      <c r="QAS60" s="18"/>
      <c r="QAT60" s="18"/>
      <c r="QAU60" s="18"/>
      <c r="QAV60" s="18"/>
      <c r="QAW60" s="18"/>
      <c r="QAX60" s="18"/>
      <c r="QAY60" s="18"/>
      <c r="QAZ60" s="18"/>
      <c r="QBA60" s="18"/>
      <c r="QBB60" s="18"/>
      <c r="QBC60" s="18"/>
      <c r="QBD60" s="18"/>
      <c r="QBE60" s="18"/>
      <c r="QBF60" s="18"/>
      <c r="QBG60" s="18"/>
      <c r="QBH60" s="18"/>
      <c r="QBI60" s="18"/>
      <c r="QBJ60" s="18"/>
      <c r="QBK60" s="18"/>
      <c r="QBL60" s="18"/>
      <c r="QBM60" s="18"/>
      <c r="QBN60" s="18"/>
      <c r="QBO60" s="18"/>
      <c r="QBP60" s="18"/>
      <c r="QBQ60" s="18"/>
      <c r="QBR60" s="18"/>
      <c r="QBS60" s="18"/>
      <c r="QBT60" s="18"/>
      <c r="QBU60" s="18"/>
      <c r="QBV60" s="18"/>
      <c r="QBW60" s="18"/>
      <c r="QBX60" s="18"/>
      <c r="QBY60" s="18"/>
      <c r="QBZ60" s="18"/>
      <c r="QCA60" s="18"/>
      <c r="QCB60" s="18"/>
      <c r="QCC60" s="18"/>
      <c r="QCD60" s="18"/>
      <c r="QCE60" s="18"/>
      <c r="QCF60" s="18"/>
      <c r="QCG60" s="18"/>
      <c r="QCH60" s="18"/>
      <c r="QCI60" s="18"/>
      <c r="QCJ60" s="18"/>
      <c r="QCK60" s="18"/>
      <c r="QCL60" s="18"/>
      <c r="QCM60" s="18"/>
      <c r="QCN60" s="18"/>
      <c r="QCO60" s="18"/>
      <c r="QCP60" s="18"/>
      <c r="QCQ60" s="18"/>
      <c r="QCR60" s="18"/>
      <c r="QCS60" s="18"/>
      <c r="QCT60" s="18"/>
      <c r="QCU60" s="18"/>
      <c r="QCV60" s="18"/>
      <c r="QCW60" s="18"/>
      <c r="QCX60" s="18"/>
      <c r="QCY60" s="18"/>
      <c r="QCZ60" s="18"/>
      <c r="QDA60" s="18"/>
      <c r="QDB60" s="18"/>
      <c r="QDC60" s="18"/>
      <c r="QDD60" s="18"/>
      <c r="QDE60" s="18"/>
      <c r="QDF60" s="18"/>
      <c r="QDG60" s="18"/>
      <c r="QDH60" s="18"/>
      <c r="QDI60" s="18"/>
      <c r="QDJ60" s="18"/>
      <c r="QDK60" s="18"/>
      <c r="QDL60" s="18"/>
      <c r="QDM60" s="18"/>
      <c r="QDN60" s="18"/>
      <c r="QDO60" s="18"/>
      <c r="QDP60" s="18"/>
      <c r="QDQ60" s="18"/>
      <c r="QDR60" s="18"/>
      <c r="QDS60" s="18"/>
      <c r="QDT60" s="18"/>
      <c r="QDU60" s="18"/>
      <c r="QDV60" s="18"/>
      <c r="QDW60" s="18"/>
      <c r="QDX60" s="18"/>
      <c r="QDY60" s="18"/>
      <c r="QDZ60" s="18"/>
      <c r="QEA60" s="18"/>
      <c r="QEB60" s="18"/>
      <c r="QEC60" s="18"/>
      <c r="QED60" s="18"/>
      <c r="QEE60" s="18"/>
      <c r="QEF60" s="18"/>
      <c r="QEG60" s="18"/>
      <c r="QEH60" s="18"/>
      <c r="QEI60" s="18"/>
      <c r="QEJ60" s="18"/>
      <c r="QEK60" s="18"/>
      <c r="QEL60" s="18"/>
      <c r="QEM60" s="18"/>
      <c r="QEN60" s="18"/>
      <c r="QEO60" s="18"/>
      <c r="QEP60" s="18"/>
      <c r="QEQ60" s="18"/>
      <c r="QER60" s="18"/>
      <c r="QES60" s="18"/>
      <c r="QET60" s="18"/>
      <c r="QEU60" s="18"/>
      <c r="QEV60" s="18"/>
      <c r="QEW60" s="18"/>
      <c r="QEX60" s="18"/>
      <c r="QEY60" s="18"/>
      <c r="QEZ60" s="18"/>
      <c r="QFA60" s="18"/>
      <c r="QFB60" s="18"/>
      <c r="QFC60" s="18"/>
      <c r="QFD60" s="18"/>
      <c r="QFE60" s="18"/>
      <c r="QFF60" s="18"/>
      <c r="QFG60" s="18"/>
      <c r="QFH60" s="18"/>
      <c r="QFI60" s="18"/>
      <c r="QFJ60" s="18"/>
      <c r="QFK60" s="18"/>
      <c r="QFL60" s="18"/>
      <c r="QFM60" s="18"/>
      <c r="QFN60" s="18"/>
      <c r="QFO60" s="18"/>
      <c r="QFP60" s="18"/>
      <c r="QFQ60" s="18"/>
      <c r="QFR60" s="18"/>
      <c r="QFS60" s="18"/>
      <c r="QFT60" s="18"/>
      <c r="QFU60" s="18"/>
      <c r="QFV60" s="18"/>
      <c r="QFW60" s="18"/>
      <c r="QFX60" s="18"/>
      <c r="QFY60" s="18"/>
      <c r="QFZ60" s="18"/>
      <c r="QGA60" s="18"/>
      <c r="QGB60" s="18"/>
      <c r="QGC60" s="18"/>
      <c r="QGD60" s="18"/>
      <c r="QGE60" s="18"/>
      <c r="QGF60" s="18"/>
      <c r="QGG60" s="18"/>
      <c r="QGH60" s="18"/>
      <c r="QGI60" s="18"/>
      <c r="QGJ60" s="18"/>
      <c r="QGK60" s="18"/>
      <c r="QGL60" s="18"/>
      <c r="QGM60" s="18"/>
      <c r="QGN60" s="18"/>
      <c r="QGO60" s="18"/>
      <c r="QGP60" s="18"/>
      <c r="QGQ60" s="18"/>
      <c r="QGR60" s="18"/>
      <c r="QGS60" s="18"/>
      <c r="QGT60" s="18"/>
      <c r="QGU60" s="18"/>
      <c r="QGV60" s="18"/>
      <c r="QGW60" s="18"/>
      <c r="QGX60" s="18"/>
      <c r="QGY60" s="18"/>
      <c r="QGZ60" s="18"/>
      <c r="QHA60" s="18"/>
      <c r="QHB60" s="18"/>
      <c r="QHC60" s="18"/>
      <c r="QHD60" s="18"/>
      <c r="QHE60" s="18"/>
      <c r="QHF60" s="18"/>
      <c r="QHG60" s="18"/>
      <c r="QHH60" s="18"/>
      <c r="QHI60" s="18"/>
      <c r="QHJ60" s="18"/>
      <c r="QHK60" s="18"/>
      <c r="QHL60" s="18"/>
      <c r="QHM60" s="18"/>
      <c r="QHN60" s="18"/>
      <c r="QHO60" s="18"/>
      <c r="QHP60" s="18"/>
      <c r="QHQ60" s="18"/>
      <c r="QHR60" s="18"/>
      <c r="QHS60" s="18"/>
      <c r="QHT60" s="18"/>
      <c r="QHU60" s="18"/>
      <c r="QHV60" s="18"/>
      <c r="QHW60" s="18"/>
      <c r="QHX60" s="18"/>
      <c r="QHY60" s="18"/>
      <c r="QHZ60" s="18"/>
      <c r="QIA60" s="18"/>
      <c r="QIB60" s="18"/>
      <c r="QIC60" s="18"/>
      <c r="QID60" s="18"/>
      <c r="QIE60" s="18"/>
      <c r="QIF60" s="18"/>
      <c r="QIG60" s="18"/>
      <c r="QIH60" s="18"/>
      <c r="QII60" s="18"/>
      <c r="QIJ60" s="18"/>
      <c r="QIK60" s="18"/>
      <c r="QIL60" s="18"/>
      <c r="QIM60" s="18"/>
      <c r="QIN60" s="18"/>
      <c r="QIO60" s="18"/>
      <c r="QIP60" s="18"/>
      <c r="QIQ60" s="18"/>
      <c r="QIR60" s="18"/>
      <c r="QIS60" s="18"/>
      <c r="QIT60" s="18"/>
      <c r="QIU60" s="18"/>
      <c r="QIV60" s="18"/>
      <c r="QIW60" s="18"/>
      <c r="QIX60" s="18"/>
      <c r="QIY60" s="18"/>
      <c r="QIZ60" s="18"/>
      <c r="QJA60" s="18"/>
      <c r="QJB60" s="18"/>
      <c r="QJC60" s="18"/>
      <c r="QJD60" s="18"/>
      <c r="QJE60" s="18"/>
      <c r="QJF60" s="18"/>
      <c r="QJG60" s="18"/>
      <c r="QJH60" s="18"/>
      <c r="QJI60" s="18"/>
      <c r="QJJ60" s="18"/>
      <c r="QJK60" s="18"/>
      <c r="QJL60" s="18"/>
      <c r="QJM60" s="18"/>
      <c r="QJN60" s="18"/>
      <c r="QJO60" s="18"/>
      <c r="QJP60" s="18"/>
      <c r="QJQ60" s="18"/>
      <c r="QJR60" s="18"/>
      <c r="QJS60" s="18"/>
      <c r="QJT60" s="18"/>
      <c r="QJU60" s="18"/>
      <c r="QJV60" s="18"/>
      <c r="QJW60" s="18"/>
      <c r="QJX60" s="18"/>
      <c r="QJY60" s="18"/>
      <c r="QJZ60" s="18"/>
      <c r="QKA60" s="18"/>
      <c r="QKB60" s="18"/>
      <c r="QKC60" s="18"/>
      <c r="QKD60" s="18"/>
      <c r="QKE60" s="18"/>
      <c r="QKF60" s="18"/>
      <c r="QKG60" s="18"/>
      <c r="QKH60" s="18"/>
      <c r="QKI60" s="18"/>
      <c r="QKJ60" s="18"/>
      <c r="QKK60" s="18"/>
      <c r="QKL60" s="18"/>
      <c r="QKM60" s="18"/>
      <c r="QKN60" s="18"/>
      <c r="QKO60" s="18"/>
      <c r="QKP60" s="18"/>
      <c r="QKQ60" s="18"/>
      <c r="QKR60" s="18"/>
      <c r="QKS60" s="18"/>
      <c r="QKT60" s="18"/>
      <c r="QKU60" s="18"/>
      <c r="QKV60" s="18"/>
      <c r="QKW60" s="18"/>
      <c r="QKX60" s="18"/>
      <c r="QKY60" s="18"/>
      <c r="QKZ60" s="18"/>
      <c r="QLA60" s="18"/>
      <c r="QLB60" s="18"/>
      <c r="QLC60" s="18"/>
      <c r="QLD60" s="18"/>
      <c r="QLE60" s="18"/>
      <c r="QLF60" s="18"/>
      <c r="QLG60" s="18"/>
      <c r="QLH60" s="18"/>
      <c r="QLI60" s="18"/>
      <c r="QLJ60" s="18"/>
      <c r="QLK60" s="18"/>
      <c r="QLL60" s="18"/>
      <c r="QLM60" s="18"/>
      <c r="QLN60" s="18"/>
      <c r="QLO60" s="18"/>
      <c r="QLP60" s="18"/>
      <c r="QLQ60" s="18"/>
      <c r="QLR60" s="18"/>
      <c r="QLS60" s="18"/>
      <c r="QLT60" s="18"/>
      <c r="QLU60" s="18"/>
      <c r="QLV60" s="18"/>
      <c r="QLW60" s="18"/>
      <c r="QLX60" s="18"/>
      <c r="QLY60" s="18"/>
      <c r="QLZ60" s="18"/>
      <c r="QMA60" s="18"/>
      <c r="QMB60" s="18"/>
      <c r="QMC60" s="18"/>
      <c r="QMD60" s="18"/>
      <c r="QME60" s="18"/>
      <c r="QMF60" s="18"/>
      <c r="QMG60" s="18"/>
      <c r="QMH60" s="18"/>
      <c r="QMI60" s="18"/>
      <c r="QMJ60" s="18"/>
      <c r="QMK60" s="18"/>
      <c r="QML60" s="18"/>
      <c r="QMM60" s="18"/>
      <c r="QMN60" s="18"/>
      <c r="QMO60" s="18"/>
      <c r="QMP60" s="18"/>
      <c r="QMQ60" s="18"/>
      <c r="QMR60" s="18"/>
      <c r="QMS60" s="18"/>
      <c r="QMT60" s="18"/>
      <c r="QMU60" s="18"/>
      <c r="QMV60" s="18"/>
      <c r="QMW60" s="18"/>
      <c r="QMX60" s="18"/>
      <c r="QMY60" s="18"/>
      <c r="QMZ60" s="18"/>
      <c r="QNA60" s="18"/>
      <c r="QNB60" s="18"/>
      <c r="QNC60" s="18"/>
      <c r="QND60" s="18"/>
      <c r="QNE60" s="18"/>
      <c r="QNF60" s="18"/>
      <c r="QNG60" s="18"/>
      <c r="QNH60" s="18"/>
      <c r="QNI60" s="18"/>
      <c r="QNJ60" s="18"/>
      <c r="QNK60" s="18"/>
      <c r="QNL60" s="18"/>
      <c r="QNM60" s="18"/>
      <c r="QNN60" s="18"/>
      <c r="QNO60" s="18"/>
      <c r="QNP60" s="18"/>
      <c r="QNQ60" s="18"/>
      <c r="QNR60" s="18"/>
      <c r="QNS60" s="18"/>
      <c r="QNT60" s="18"/>
      <c r="QNU60" s="18"/>
      <c r="QNV60" s="18"/>
      <c r="QNW60" s="18"/>
      <c r="QNX60" s="18"/>
      <c r="QNY60" s="18"/>
      <c r="QNZ60" s="18"/>
      <c r="QOA60" s="18"/>
      <c r="QOB60" s="18"/>
      <c r="QOC60" s="18"/>
      <c r="QOD60" s="18"/>
      <c r="QOE60" s="18"/>
      <c r="QOF60" s="18"/>
      <c r="QOG60" s="18"/>
      <c r="QOH60" s="18"/>
      <c r="QOI60" s="18"/>
      <c r="QOJ60" s="18"/>
      <c r="QOK60" s="18"/>
      <c r="QOL60" s="18"/>
      <c r="QOM60" s="18"/>
      <c r="QON60" s="18"/>
      <c r="QOO60" s="18"/>
      <c r="QOP60" s="18"/>
      <c r="QOQ60" s="18"/>
      <c r="QOR60" s="18"/>
      <c r="QOS60" s="18"/>
      <c r="QOT60" s="18"/>
      <c r="QOU60" s="18"/>
      <c r="QOV60" s="18"/>
      <c r="QOW60" s="18"/>
      <c r="QOX60" s="18"/>
      <c r="QOY60" s="18"/>
      <c r="QOZ60" s="18"/>
      <c r="QPA60" s="18"/>
      <c r="QPB60" s="18"/>
      <c r="QPC60" s="18"/>
      <c r="QPD60" s="18"/>
      <c r="QPE60" s="18"/>
      <c r="QPF60" s="18"/>
      <c r="QPG60" s="18"/>
      <c r="QPH60" s="18"/>
      <c r="QPI60" s="18"/>
      <c r="QPJ60" s="18"/>
      <c r="QPK60" s="18"/>
      <c r="QPL60" s="18"/>
      <c r="QPM60" s="18"/>
      <c r="QPN60" s="18"/>
      <c r="QPO60" s="18"/>
      <c r="QPP60" s="18"/>
      <c r="QPQ60" s="18"/>
      <c r="QPR60" s="18"/>
      <c r="QPS60" s="18"/>
      <c r="QPT60" s="18"/>
      <c r="QPU60" s="18"/>
      <c r="QPV60" s="18"/>
      <c r="QPW60" s="18"/>
      <c r="QPX60" s="18"/>
      <c r="QPY60" s="18"/>
      <c r="QPZ60" s="18"/>
      <c r="QQA60" s="18"/>
      <c r="QQB60" s="18"/>
      <c r="QQC60" s="18"/>
      <c r="QQD60" s="18"/>
      <c r="QQE60" s="18"/>
      <c r="QQF60" s="18"/>
      <c r="QQG60" s="18"/>
      <c r="QQH60" s="18"/>
      <c r="QQI60" s="18"/>
      <c r="QQJ60" s="18"/>
      <c r="QQK60" s="18"/>
      <c r="QQL60" s="18"/>
      <c r="QQM60" s="18"/>
      <c r="QQN60" s="18"/>
      <c r="QQO60" s="18"/>
      <c r="QQP60" s="18"/>
      <c r="QQQ60" s="18"/>
      <c r="QQR60" s="18"/>
      <c r="QQS60" s="18"/>
      <c r="QQT60" s="18"/>
      <c r="QQU60" s="18"/>
      <c r="QQV60" s="18"/>
      <c r="QQW60" s="18"/>
      <c r="QQX60" s="18"/>
      <c r="QQY60" s="18"/>
      <c r="QQZ60" s="18"/>
      <c r="QRA60" s="18"/>
      <c r="QRB60" s="18"/>
      <c r="QRC60" s="18"/>
      <c r="QRD60" s="18"/>
      <c r="QRE60" s="18"/>
      <c r="QRF60" s="18"/>
      <c r="QRG60" s="18"/>
      <c r="QRH60" s="18"/>
      <c r="QRI60" s="18"/>
      <c r="QRJ60" s="18"/>
      <c r="QRK60" s="18"/>
      <c r="QRL60" s="18"/>
      <c r="QRM60" s="18"/>
      <c r="QRN60" s="18"/>
      <c r="QRO60" s="18"/>
      <c r="QRP60" s="18"/>
      <c r="QRQ60" s="18"/>
      <c r="QRR60" s="18"/>
      <c r="QRS60" s="18"/>
      <c r="QRT60" s="18"/>
      <c r="QRU60" s="18"/>
      <c r="QRV60" s="18"/>
      <c r="QRW60" s="18"/>
      <c r="QRX60" s="18"/>
      <c r="QRY60" s="18"/>
      <c r="QRZ60" s="18"/>
      <c r="QSA60" s="18"/>
      <c r="QSB60" s="18"/>
      <c r="QSC60" s="18"/>
      <c r="QSD60" s="18"/>
      <c r="QSE60" s="18"/>
      <c r="QSF60" s="18"/>
      <c r="QSG60" s="18"/>
      <c r="QSH60" s="18"/>
      <c r="QSI60" s="18"/>
      <c r="QSJ60" s="18"/>
      <c r="QSK60" s="18"/>
      <c r="QSL60" s="18"/>
      <c r="QSM60" s="18"/>
      <c r="QSN60" s="18"/>
      <c r="QSO60" s="18"/>
      <c r="QSP60" s="18"/>
      <c r="QSQ60" s="18"/>
      <c r="QSR60" s="18"/>
      <c r="QSS60" s="18"/>
      <c r="QST60" s="18"/>
      <c r="QSU60" s="18"/>
      <c r="QSV60" s="18"/>
      <c r="QSW60" s="18"/>
      <c r="QSX60" s="18"/>
      <c r="QSY60" s="18"/>
      <c r="QSZ60" s="18"/>
      <c r="QTA60" s="18"/>
      <c r="QTB60" s="18"/>
      <c r="QTC60" s="18"/>
      <c r="QTD60" s="18"/>
      <c r="QTE60" s="18"/>
      <c r="QTF60" s="18"/>
      <c r="QTG60" s="18"/>
      <c r="QTH60" s="18"/>
      <c r="QTI60" s="18"/>
      <c r="QTJ60" s="18"/>
      <c r="QTK60" s="18"/>
      <c r="QTL60" s="18"/>
      <c r="QTM60" s="18"/>
      <c r="QTN60" s="18"/>
      <c r="QTO60" s="18"/>
      <c r="QTP60" s="18"/>
      <c r="QTQ60" s="18"/>
      <c r="QTR60" s="18"/>
      <c r="QTS60" s="18"/>
      <c r="QTT60" s="18"/>
      <c r="QTU60" s="18"/>
      <c r="QTV60" s="18"/>
      <c r="QTW60" s="18"/>
      <c r="QTX60" s="18"/>
      <c r="QTY60" s="18"/>
      <c r="QTZ60" s="18"/>
      <c r="QUA60" s="18"/>
      <c r="QUB60" s="18"/>
      <c r="QUC60" s="18"/>
      <c r="QUD60" s="18"/>
      <c r="QUE60" s="18"/>
      <c r="QUF60" s="18"/>
      <c r="QUG60" s="18"/>
      <c r="QUH60" s="18"/>
      <c r="QUI60" s="18"/>
      <c r="QUJ60" s="18"/>
      <c r="QUK60" s="18"/>
      <c r="QUL60" s="18"/>
      <c r="QUM60" s="18"/>
      <c r="QUN60" s="18"/>
      <c r="QUO60" s="18"/>
      <c r="QUP60" s="18"/>
      <c r="QUQ60" s="18"/>
      <c r="QUR60" s="18"/>
      <c r="QUS60" s="18"/>
      <c r="QUT60" s="18"/>
      <c r="QUU60" s="18"/>
      <c r="QUV60" s="18"/>
      <c r="QUW60" s="18"/>
      <c r="QUX60" s="18"/>
      <c r="QUY60" s="18"/>
      <c r="QUZ60" s="18"/>
      <c r="QVA60" s="18"/>
      <c r="QVB60" s="18"/>
      <c r="QVC60" s="18"/>
      <c r="QVD60" s="18"/>
      <c r="QVE60" s="18"/>
      <c r="QVF60" s="18"/>
      <c r="QVG60" s="18"/>
      <c r="QVH60" s="18"/>
      <c r="QVI60" s="18"/>
      <c r="QVJ60" s="18"/>
      <c r="QVK60" s="18"/>
      <c r="QVL60" s="18"/>
      <c r="QVM60" s="18"/>
      <c r="QVN60" s="18"/>
      <c r="QVO60" s="18"/>
      <c r="QVP60" s="18"/>
      <c r="QVQ60" s="18"/>
      <c r="QVR60" s="18"/>
      <c r="QVS60" s="18"/>
      <c r="QVT60" s="18"/>
      <c r="QVU60" s="18"/>
      <c r="QVV60" s="18"/>
      <c r="QVW60" s="18"/>
      <c r="QVX60" s="18"/>
      <c r="QVY60" s="18"/>
      <c r="QVZ60" s="18"/>
      <c r="QWA60" s="18"/>
      <c r="QWB60" s="18"/>
      <c r="QWC60" s="18"/>
      <c r="QWD60" s="18"/>
      <c r="QWE60" s="18"/>
      <c r="QWF60" s="18"/>
      <c r="QWG60" s="18"/>
      <c r="QWH60" s="18"/>
      <c r="QWI60" s="18"/>
      <c r="QWJ60" s="18"/>
      <c r="QWK60" s="18"/>
      <c r="QWL60" s="18"/>
      <c r="QWM60" s="18"/>
      <c r="QWN60" s="18"/>
      <c r="QWO60" s="18"/>
      <c r="QWP60" s="18"/>
      <c r="QWQ60" s="18"/>
      <c r="QWR60" s="18"/>
      <c r="QWS60" s="18"/>
      <c r="QWT60" s="18"/>
      <c r="QWU60" s="18"/>
      <c r="QWV60" s="18"/>
      <c r="QWW60" s="18"/>
      <c r="QWX60" s="18"/>
      <c r="QWY60" s="18"/>
      <c r="QWZ60" s="18"/>
      <c r="QXA60" s="18"/>
      <c r="QXB60" s="18"/>
      <c r="QXC60" s="18"/>
      <c r="QXD60" s="18"/>
      <c r="QXE60" s="18"/>
      <c r="QXF60" s="18"/>
      <c r="QXG60" s="18"/>
      <c r="QXH60" s="18"/>
      <c r="QXI60" s="18"/>
      <c r="QXJ60" s="18"/>
      <c r="QXK60" s="18"/>
      <c r="QXL60" s="18"/>
      <c r="QXM60" s="18"/>
      <c r="QXN60" s="18"/>
      <c r="QXO60" s="18"/>
      <c r="QXP60" s="18"/>
      <c r="QXQ60" s="18"/>
      <c r="QXR60" s="18"/>
      <c r="QXS60" s="18"/>
      <c r="QXT60" s="18"/>
      <c r="QXU60" s="18"/>
      <c r="QXV60" s="18"/>
      <c r="QXW60" s="18"/>
      <c r="QXX60" s="18"/>
      <c r="QXY60" s="18"/>
      <c r="QXZ60" s="18"/>
      <c r="QYA60" s="18"/>
      <c r="QYB60" s="18"/>
      <c r="QYC60" s="18"/>
      <c r="QYD60" s="18"/>
      <c r="QYE60" s="18"/>
      <c r="QYF60" s="18"/>
      <c r="QYG60" s="18"/>
      <c r="QYH60" s="18"/>
      <c r="QYI60" s="18"/>
      <c r="QYJ60" s="18"/>
      <c r="QYK60" s="18"/>
      <c r="QYL60" s="18"/>
      <c r="QYM60" s="18"/>
      <c r="QYN60" s="18"/>
      <c r="QYO60" s="18"/>
      <c r="QYP60" s="18"/>
      <c r="QYQ60" s="18"/>
      <c r="QYR60" s="18"/>
      <c r="QYS60" s="18"/>
      <c r="QYT60" s="18"/>
      <c r="QYU60" s="18"/>
      <c r="QYV60" s="18"/>
      <c r="QYW60" s="18"/>
      <c r="QYX60" s="18"/>
      <c r="QYY60" s="18"/>
      <c r="QYZ60" s="18"/>
      <c r="QZA60" s="18"/>
      <c r="QZB60" s="18"/>
      <c r="QZC60" s="18"/>
      <c r="QZD60" s="18"/>
      <c r="QZE60" s="18"/>
      <c r="QZF60" s="18"/>
      <c r="QZG60" s="18"/>
      <c r="QZH60" s="18"/>
      <c r="QZI60" s="18"/>
      <c r="QZJ60" s="18"/>
      <c r="QZK60" s="18"/>
      <c r="QZL60" s="18"/>
      <c r="QZM60" s="18"/>
      <c r="QZN60" s="18"/>
      <c r="QZO60" s="18"/>
      <c r="QZP60" s="18"/>
      <c r="QZQ60" s="18"/>
      <c r="QZR60" s="18"/>
      <c r="QZS60" s="18"/>
      <c r="QZT60" s="18"/>
      <c r="QZU60" s="18"/>
      <c r="QZV60" s="18"/>
      <c r="QZW60" s="18"/>
      <c r="QZX60" s="18"/>
      <c r="QZY60" s="18"/>
      <c r="QZZ60" s="18"/>
      <c r="RAA60" s="18"/>
      <c r="RAB60" s="18"/>
      <c r="RAC60" s="18"/>
      <c r="RAD60" s="18"/>
      <c r="RAE60" s="18"/>
      <c r="RAF60" s="18"/>
      <c r="RAG60" s="18"/>
      <c r="RAH60" s="18"/>
      <c r="RAI60" s="18"/>
      <c r="RAJ60" s="18"/>
      <c r="RAK60" s="18"/>
      <c r="RAL60" s="18"/>
      <c r="RAM60" s="18"/>
      <c r="RAN60" s="18"/>
      <c r="RAO60" s="18"/>
      <c r="RAP60" s="18"/>
      <c r="RAQ60" s="18"/>
      <c r="RAR60" s="18"/>
      <c r="RAS60" s="18"/>
      <c r="RAT60" s="18"/>
      <c r="RAU60" s="18"/>
      <c r="RAV60" s="18"/>
      <c r="RAW60" s="18"/>
      <c r="RAX60" s="18"/>
      <c r="RAY60" s="18"/>
      <c r="RAZ60" s="18"/>
      <c r="RBA60" s="18"/>
      <c r="RBB60" s="18"/>
      <c r="RBC60" s="18"/>
      <c r="RBD60" s="18"/>
      <c r="RBE60" s="18"/>
      <c r="RBF60" s="18"/>
      <c r="RBG60" s="18"/>
      <c r="RBH60" s="18"/>
      <c r="RBI60" s="18"/>
      <c r="RBJ60" s="18"/>
      <c r="RBK60" s="18"/>
      <c r="RBL60" s="18"/>
      <c r="RBM60" s="18"/>
      <c r="RBN60" s="18"/>
      <c r="RBO60" s="18"/>
      <c r="RBP60" s="18"/>
      <c r="RBQ60" s="18"/>
      <c r="RBR60" s="18"/>
      <c r="RBS60" s="18"/>
      <c r="RBT60" s="18"/>
      <c r="RBU60" s="18"/>
      <c r="RBV60" s="18"/>
      <c r="RBW60" s="18"/>
      <c r="RBX60" s="18"/>
      <c r="RBY60" s="18"/>
      <c r="RBZ60" s="18"/>
      <c r="RCA60" s="18"/>
      <c r="RCB60" s="18"/>
      <c r="RCC60" s="18"/>
      <c r="RCD60" s="18"/>
      <c r="RCE60" s="18"/>
      <c r="RCF60" s="18"/>
      <c r="RCG60" s="18"/>
      <c r="RCH60" s="18"/>
      <c r="RCI60" s="18"/>
      <c r="RCJ60" s="18"/>
      <c r="RCK60" s="18"/>
      <c r="RCL60" s="18"/>
      <c r="RCM60" s="18"/>
      <c r="RCN60" s="18"/>
      <c r="RCO60" s="18"/>
      <c r="RCP60" s="18"/>
      <c r="RCQ60" s="18"/>
      <c r="RCR60" s="18"/>
      <c r="RCS60" s="18"/>
      <c r="RCT60" s="18"/>
      <c r="RCU60" s="18"/>
      <c r="RCV60" s="18"/>
      <c r="RCW60" s="18"/>
      <c r="RCX60" s="18"/>
      <c r="RCY60" s="18"/>
      <c r="RCZ60" s="18"/>
      <c r="RDA60" s="18"/>
      <c r="RDB60" s="18"/>
      <c r="RDC60" s="18"/>
      <c r="RDD60" s="18"/>
      <c r="RDE60" s="18"/>
      <c r="RDF60" s="18"/>
      <c r="RDG60" s="18"/>
      <c r="RDH60" s="18"/>
      <c r="RDI60" s="18"/>
      <c r="RDJ60" s="18"/>
      <c r="RDK60" s="18"/>
      <c r="RDL60" s="18"/>
      <c r="RDM60" s="18"/>
      <c r="RDN60" s="18"/>
      <c r="RDO60" s="18"/>
      <c r="RDP60" s="18"/>
      <c r="RDQ60" s="18"/>
      <c r="RDR60" s="18"/>
      <c r="RDS60" s="18"/>
      <c r="RDT60" s="18"/>
      <c r="RDU60" s="18"/>
      <c r="RDV60" s="18"/>
      <c r="RDW60" s="18"/>
      <c r="RDX60" s="18"/>
      <c r="RDY60" s="18"/>
      <c r="RDZ60" s="18"/>
      <c r="REA60" s="18"/>
      <c r="REB60" s="18"/>
      <c r="REC60" s="18"/>
      <c r="RED60" s="18"/>
      <c r="REE60" s="18"/>
      <c r="REF60" s="18"/>
      <c r="REG60" s="18"/>
      <c r="REH60" s="18"/>
      <c r="REI60" s="18"/>
      <c r="REJ60" s="18"/>
      <c r="REK60" s="18"/>
      <c r="REL60" s="18"/>
      <c r="REM60" s="18"/>
      <c r="REN60" s="18"/>
      <c r="REO60" s="18"/>
      <c r="REP60" s="18"/>
      <c r="REQ60" s="18"/>
      <c r="RER60" s="18"/>
      <c r="RES60" s="18"/>
      <c r="RET60" s="18"/>
      <c r="REU60" s="18"/>
      <c r="REV60" s="18"/>
      <c r="REW60" s="18"/>
      <c r="REX60" s="18"/>
      <c r="REY60" s="18"/>
      <c r="REZ60" s="18"/>
      <c r="RFA60" s="18"/>
      <c r="RFB60" s="18"/>
      <c r="RFC60" s="18"/>
      <c r="RFD60" s="18"/>
      <c r="RFE60" s="18"/>
      <c r="RFF60" s="18"/>
      <c r="RFG60" s="18"/>
      <c r="RFH60" s="18"/>
      <c r="RFI60" s="18"/>
      <c r="RFJ60" s="18"/>
      <c r="RFK60" s="18"/>
      <c r="RFL60" s="18"/>
      <c r="RFM60" s="18"/>
      <c r="RFN60" s="18"/>
      <c r="RFO60" s="18"/>
      <c r="RFP60" s="18"/>
      <c r="RFQ60" s="18"/>
      <c r="RFR60" s="18"/>
      <c r="RFS60" s="18"/>
      <c r="RFT60" s="18"/>
      <c r="RFU60" s="18"/>
      <c r="RFV60" s="18"/>
      <c r="RFW60" s="18"/>
      <c r="RFX60" s="18"/>
      <c r="RFY60" s="18"/>
      <c r="RFZ60" s="18"/>
      <c r="RGA60" s="18"/>
      <c r="RGB60" s="18"/>
      <c r="RGC60" s="18"/>
      <c r="RGD60" s="18"/>
      <c r="RGE60" s="18"/>
      <c r="RGF60" s="18"/>
      <c r="RGG60" s="18"/>
      <c r="RGH60" s="18"/>
      <c r="RGI60" s="18"/>
      <c r="RGJ60" s="18"/>
      <c r="RGK60" s="18"/>
      <c r="RGL60" s="18"/>
      <c r="RGM60" s="18"/>
      <c r="RGN60" s="18"/>
      <c r="RGO60" s="18"/>
      <c r="RGP60" s="18"/>
      <c r="RGQ60" s="18"/>
      <c r="RGR60" s="18"/>
      <c r="RGS60" s="18"/>
      <c r="RGT60" s="18"/>
      <c r="RGU60" s="18"/>
      <c r="RGV60" s="18"/>
      <c r="RGW60" s="18"/>
      <c r="RGX60" s="18"/>
      <c r="RGY60" s="18"/>
      <c r="RGZ60" s="18"/>
      <c r="RHA60" s="18"/>
      <c r="RHB60" s="18"/>
      <c r="RHC60" s="18"/>
      <c r="RHD60" s="18"/>
      <c r="RHE60" s="18"/>
      <c r="RHF60" s="18"/>
      <c r="RHG60" s="18"/>
      <c r="RHH60" s="18"/>
      <c r="RHI60" s="18"/>
      <c r="RHJ60" s="18"/>
      <c r="RHK60" s="18"/>
      <c r="RHL60" s="18"/>
      <c r="RHM60" s="18"/>
      <c r="RHN60" s="18"/>
      <c r="RHO60" s="18"/>
      <c r="RHP60" s="18"/>
      <c r="RHQ60" s="18"/>
      <c r="RHR60" s="18"/>
      <c r="RHS60" s="18"/>
      <c r="RHT60" s="18"/>
      <c r="RHU60" s="18"/>
      <c r="RHV60" s="18"/>
      <c r="RHW60" s="18"/>
      <c r="RHX60" s="18"/>
      <c r="RHY60" s="18"/>
      <c r="RHZ60" s="18"/>
      <c r="RIA60" s="18"/>
      <c r="RIB60" s="18"/>
      <c r="RIC60" s="18"/>
      <c r="RID60" s="18"/>
      <c r="RIE60" s="18"/>
      <c r="RIF60" s="18"/>
      <c r="RIG60" s="18"/>
      <c r="RIH60" s="18"/>
      <c r="RII60" s="18"/>
      <c r="RIJ60" s="18"/>
      <c r="RIK60" s="18"/>
      <c r="RIL60" s="18"/>
      <c r="RIM60" s="18"/>
      <c r="RIN60" s="18"/>
      <c r="RIO60" s="18"/>
      <c r="RIP60" s="18"/>
      <c r="RIQ60" s="18"/>
      <c r="RIR60" s="18"/>
      <c r="RIS60" s="18"/>
      <c r="RIT60" s="18"/>
      <c r="RIU60" s="18"/>
      <c r="RIV60" s="18"/>
      <c r="RIW60" s="18"/>
      <c r="RIX60" s="18"/>
      <c r="RIY60" s="18"/>
      <c r="RIZ60" s="18"/>
      <c r="RJA60" s="18"/>
      <c r="RJB60" s="18"/>
      <c r="RJC60" s="18"/>
      <c r="RJD60" s="18"/>
      <c r="RJE60" s="18"/>
      <c r="RJF60" s="18"/>
      <c r="RJG60" s="18"/>
      <c r="RJH60" s="18"/>
      <c r="RJI60" s="18"/>
      <c r="RJJ60" s="18"/>
      <c r="RJK60" s="18"/>
      <c r="RJL60" s="18"/>
      <c r="RJM60" s="18"/>
      <c r="RJN60" s="18"/>
      <c r="RJO60" s="18"/>
      <c r="RJP60" s="18"/>
      <c r="RJQ60" s="18"/>
      <c r="RJR60" s="18"/>
      <c r="RJS60" s="18"/>
      <c r="RJT60" s="18"/>
      <c r="RJU60" s="18"/>
      <c r="RJV60" s="18"/>
      <c r="RJW60" s="18"/>
      <c r="RJX60" s="18"/>
      <c r="RJY60" s="18"/>
      <c r="RJZ60" s="18"/>
      <c r="RKA60" s="18"/>
      <c r="RKB60" s="18"/>
      <c r="RKC60" s="18"/>
      <c r="RKD60" s="18"/>
      <c r="RKE60" s="18"/>
      <c r="RKF60" s="18"/>
      <c r="RKG60" s="18"/>
      <c r="RKH60" s="18"/>
      <c r="RKI60" s="18"/>
      <c r="RKJ60" s="18"/>
      <c r="RKK60" s="18"/>
      <c r="RKL60" s="18"/>
      <c r="RKM60" s="18"/>
      <c r="RKN60" s="18"/>
      <c r="RKO60" s="18"/>
      <c r="RKP60" s="18"/>
      <c r="RKQ60" s="18"/>
      <c r="RKR60" s="18"/>
      <c r="RKS60" s="18"/>
      <c r="RKT60" s="18"/>
      <c r="RKU60" s="18"/>
      <c r="RKV60" s="18"/>
      <c r="RKW60" s="18"/>
      <c r="RKX60" s="18"/>
      <c r="RKY60" s="18"/>
      <c r="RKZ60" s="18"/>
      <c r="RLA60" s="18"/>
      <c r="RLB60" s="18"/>
      <c r="RLC60" s="18"/>
      <c r="RLD60" s="18"/>
      <c r="RLE60" s="18"/>
      <c r="RLF60" s="18"/>
      <c r="RLG60" s="18"/>
      <c r="RLH60" s="18"/>
      <c r="RLI60" s="18"/>
      <c r="RLJ60" s="18"/>
      <c r="RLK60" s="18"/>
      <c r="RLL60" s="18"/>
      <c r="RLM60" s="18"/>
      <c r="RLN60" s="18"/>
      <c r="RLO60" s="18"/>
      <c r="RLP60" s="18"/>
      <c r="RLQ60" s="18"/>
      <c r="RLR60" s="18"/>
      <c r="RLS60" s="18"/>
      <c r="RLT60" s="18"/>
      <c r="RLU60" s="18"/>
      <c r="RLV60" s="18"/>
      <c r="RLW60" s="18"/>
      <c r="RLX60" s="18"/>
      <c r="RLY60" s="18"/>
      <c r="RLZ60" s="18"/>
      <c r="RMA60" s="18"/>
      <c r="RMB60" s="18"/>
      <c r="RMC60" s="18"/>
      <c r="RMD60" s="18"/>
      <c r="RME60" s="18"/>
      <c r="RMF60" s="18"/>
      <c r="RMG60" s="18"/>
      <c r="RMH60" s="18"/>
      <c r="RMI60" s="18"/>
      <c r="RMJ60" s="18"/>
      <c r="RMK60" s="18"/>
      <c r="RML60" s="18"/>
      <c r="RMM60" s="18"/>
      <c r="RMN60" s="18"/>
      <c r="RMO60" s="18"/>
      <c r="RMP60" s="18"/>
      <c r="RMQ60" s="18"/>
      <c r="RMR60" s="18"/>
      <c r="RMS60" s="18"/>
      <c r="RMT60" s="18"/>
      <c r="RMU60" s="18"/>
      <c r="RMV60" s="18"/>
      <c r="RMW60" s="18"/>
      <c r="RMX60" s="18"/>
      <c r="RMY60" s="18"/>
      <c r="RMZ60" s="18"/>
      <c r="RNA60" s="18"/>
      <c r="RNB60" s="18"/>
      <c r="RNC60" s="18"/>
      <c r="RND60" s="18"/>
      <c r="RNE60" s="18"/>
      <c r="RNF60" s="18"/>
      <c r="RNG60" s="18"/>
      <c r="RNH60" s="18"/>
      <c r="RNI60" s="18"/>
      <c r="RNJ60" s="18"/>
      <c r="RNK60" s="18"/>
      <c r="RNL60" s="18"/>
      <c r="RNM60" s="18"/>
      <c r="RNN60" s="18"/>
      <c r="RNO60" s="18"/>
      <c r="RNP60" s="18"/>
      <c r="RNQ60" s="18"/>
      <c r="RNR60" s="18"/>
      <c r="RNS60" s="18"/>
      <c r="RNT60" s="18"/>
      <c r="RNU60" s="18"/>
      <c r="RNV60" s="18"/>
      <c r="RNW60" s="18"/>
      <c r="RNX60" s="18"/>
      <c r="RNY60" s="18"/>
      <c r="RNZ60" s="18"/>
      <c r="ROA60" s="18"/>
      <c r="ROB60" s="18"/>
      <c r="ROC60" s="18"/>
      <c r="ROD60" s="18"/>
      <c r="ROE60" s="18"/>
      <c r="ROF60" s="18"/>
      <c r="ROG60" s="18"/>
      <c r="ROH60" s="18"/>
      <c r="ROI60" s="18"/>
      <c r="ROJ60" s="18"/>
      <c r="ROK60" s="18"/>
      <c r="ROL60" s="18"/>
      <c r="ROM60" s="18"/>
      <c r="RON60" s="18"/>
      <c r="ROO60" s="18"/>
      <c r="ROP60" s="18"/>
      <c r="ROQ60" s="18"/>
      <c r="ROR60" s="18"/>
      <c r="ROS60" s="18"/>
      <c r="ROT60" s="18"/>
      <c r="ROU60" s="18"/>
      <c r="ROV60" s="18"/>
      <c r="ROW60" s="18"/>
      <c r="ROX60" s="18"/>
      <c r="ROY60" s="18"/>
      <c r="ROZ60" s="18"/>
      <c r="RPA60" s="18"/>
      <c r="RPB60" s="18"/>
      <c r="RPC60" s="18"/>
      <c r="RPD60" s="18"/>
      <c r="RPE60" s="18"/>
      <c r="RPF60" s="18"/>
      <c r="RPG60" s="18"/>
      <c r="RPH60" s="18"/>
      <c r="RPI60" s="18"/>
      <c r="RPJ60" s="18"/>
      <c r="RPK60" s="18"/>
      <c r="RPL60" s="18"/>
      <c r="RPM60" s="18"/>
      <c r="RPN60" s="18"/>
      <c r="RPO60" s="18"/>
      <c r="RPP60" s="18"/>
      <c r="RPQ60" s="18"/>
      <c r="RPR60" s="18"/>
      <c r="RPS60" s="18"/>
      <c r="RPT60" s="18"/>
      <c r="RPU60" s="18"/>
      <c r="RPV60" s="18"/>
      <c r="RPW60" s="18"/>
      <c r="RPX60" s="18"/>
      <c r="RPY60" s="18"/>
      <c r="RPZ60" s="18"/>
      <c r="RQA60" s="18"/>
      <c r="RQB60" s="18"/>
      <c r="RQC60" s="18"/>
      <c r="RQD60" s="18"/>
      <c r="RQE60" s="18"/>
      <c r="RQF60" s="18"/>
      <c r="RQG60" s="18"/>
      <c r="RQH60" s="18"/>
      <c r="RQI60" s="18"/>
      <c r="RQJ60" s="18"/>
      <c r="RQK60" s="18"/>
      <c r="RQL60" s="18"/>
      <c r="RQM60" s="18"/>
      <c r="RQN60" s="18"/>
      <c r="RQO60" s="18"/>
      <c r="RQP60" s="18"/>
      <c r="RQQ60" s="18"/>
      <c r="RQR60" s="18"/>
      <c r="RQS60" s="18"/>
      <c r="RQT60" s="18"/>
      <c r="RQU60" s="18"/>
      <c r="RQV60" s="18"/>
      <c r="RQW60" s="18"/>
      <c r="RQX60" s="18"/>
      <c r="RQY60" s="18"/>
      <c r="RQZ60" s="18"/>
      <c r="RRA60" s="18"/>
      <c r="RRB60" s="18"/>
      <c r="RRC60" s="18"/>
      <c r="RRD60" s="18"/>
      <c r="RRE60" s="18"/>
      <c r="RRF60" s="18"/>
      <c r="RRG60" s="18"/>
      <c r="RRH60" s="18"/>
      <c r="RRI60" s="18"/>
      <c r="RRJ60" s="18"/>
      <c r="RRK60" s="18"/>
      <c r="RRL60" s="18"/>
      <c r="RRM60" s="18"/>
      <c r="RRN60" s="18"/>
      <c r="RRO60" s="18"/>
      <c r="RRP60" s="18"/>
      <c r="RRQ60" s="18"/>
      <c r="RRR60" s="18"/>
      <c r="RRS60" s="18"/>
      <c r="RRT60" s="18"/>
      <c r="RRU60" s="18"/>
      <c r="RRV60" s="18"/>
      <c r="RRW60" s="18"/>
      <c r="RRX60" s="18"/>
      <c r="RRY60" s="18"/>
      <c r="RRZ60" s="18"/>
      <c r="RSA60" s="18"/>
      <c r="RSB60" s="18"/>
      <c r="RSC60" s="18"/>
      <c r="RSD60" s="18"/>
      <c r="RSE60" s="18"/>
      <c r="RSF60" s="18"/>
      <c r="RSG60" s="18"/>
      <c r="RSH60" s="18"/>
      <c r="RSI60" s="18"/>
      <c r="RSJ60" s="18"/>
      <c r="RSK60" s="18"/>
      <c r="RSL60" s="18"/>
      <c r="RSM60" s="18"/>
      <c r="RSN60" s="18"/>
      <c r="RSO60" s="18"/>
      <c r="RSP60" s="18"/>
      <c r="RSQ60" s="18"/>
      <c r="RSR60" s="18"/>
      <c r="RSS60" s="18"/>
      <c r="RST60" s="18"/>
      <c r="RSU60" s="18"/>
      <c r="RSV60" s="18"/>
      <c r="RSW60" s="18"/>
      <c r="RSX60" s="18"/>
      <c r="RSY60" s="18"/>
      <c r="RSZ60" s="18"/>
      <c r="RTA60" s="18"/>
      <c r="RTB60" s="18"/>
      <c r="RTC60" s="18"/>
      <c r="RTD60" s="18"/>
      <c r="RTE60" s="18"/>
      <c r="RTF60" s="18"/>
      <c r="RTG60" s="18"/>
      <c r="RTH60" s="18"/>
      <c r="RTI60" s="18"/>
      <c r="RTJ60" s="18"/>
      <c r="RTK60" s="18"/>
      <c r="RTL60" s="18"/>
      <c r="RTM60" s="18"/>
      <c r="RTN60" s="18"/>
      <c r="RTO60" s="18"/>
      <c r="RTP60" s="18"/>
      <c r="RTQ60" s="18"/>
      <c r="RTR60" s="18"/>
      <c r="RTS60" s="18"/>
      <c r="RTT60" s="18"/>
      <c r="RTU60" s="18"/>
      <c r="RTV60" s="18"/>
      <c r="RTW60" s="18"/>
      <c r="RTX60" s="18"/>
      <c r="RTY60" s="18"/>
      <c r="RTZ60" s="18"/>
      <c r="RUA60" s="18"/>
      <c r="RUB60" s="18"/>
      <c r="RUC60" s="18"/>
      <c r="RUD60" s="18"/>
      <c r="RUE60" s="18"/>
      <c r="RUF60" s="18"/>
      <c r="RUG60" s="18"/>
      <c r="RUH60" s="18"/>
      <c r="RUI60" s="18"/>
      <c r="RUJ60" s="18"/>
      <c r="RUK60" s="18"/>
      <c r="RUL60" s="18"/>
      <c r="RUM60" s="18"/>
      <c r="RUN60" s="18"/>
      <c r="RUO60" s="18"/>
      <c r="RUP60" s="18"/>
      <c r="RUQ60" s="18"/>
      <c r="RUR60" s="18"/>
      <c r="RUS60" s="18"/>
      <c r="RUT60" s="18"/>
      <c r="RUU60" s="18"/>
      <c r="RUV60" s="18"/>
      <c r="RUW60" s="18"/>
      <c r="RUX60" s="18"/>
      <c r="RUY60" s="18"/>
      <c r="RUZ60" s="18"/>
      <c r="RVA60" s="18"/>
      <c r="RVB60" s="18"/>
      <c r="RVC60" s="18"/>
      <c r="RVD60" s="18"/>
      <c r="RVE60" s="18"/>
      <c r="RVF60" s="18"/>
      <c r="RVG60" s="18"/>
      <c r="RVH60" s="18"/>
      <c r="RVI60" s="18"/>
      <c r="RVJ60" s="18"/>
      <c r="RVK60" s="18"/>
      <c r="RVL60" s="18"/>
      <c r="RVM60" s="18"/>
      <c r="RVN60" s="18"/>
      <c r="RVO60" s="18"/>
      <c r="RVP60" s="18"/>
      <c r="RVQ60" s="18"/>
      <c r="RVR60" s="18"/>
      <c r="RVS60" s="18"/>
      <c r="RVT60" s="18"/>
      <c r="RVU60" s="18"/>
      <c r="RVV60" s="18"/>
      <c r="RVW60" s="18"/>
      <c r="RVX60" s="18"/>
      <c r="RVY60" s="18"/>
      <c r="RVZ60" s="18"/>
      <c r="RWA60" s="18"/>
      <c r="RWB60" s="18"/>
      <c r="RWC60" s="18"/>
      <c r="RWD60" s="18"/>
      <c r="RWE60" s="18"/>
      <c r="RWF60" s="18"/>
      <c r="RWG60" s="18"/>
      <c r="RWH60" s="18"/>
      <c r="RWI60" s="18"/>
      <c r="RWJ60" s="18"/>
      <c r="RWK60" s="18"/>
      <c r="RWL60" s="18"/>
      <c r="RWM60" s="18"/>
      <c r="RWN60" s="18"/>
      <c r="RWO60" s="18"/>
      <c r="RWP60" s="18"/>
      <c r="RWQ60" s="18"/>
      <c r="RWR60" s="18"/>
      <c r="RWS60" s="18"/>
      <c r="RWT60" s="18"/>
      <c r="RWU60" s="18"/>
      <c r="RWV60" s="18"/>
      <c r="RWW60" s="18"/>
      <c r="RWX60" s="18"/>
      <c r="RWY60" s="18"/>
      <c r="RWZ60" s="18"/>
      <c r="RXA60" s="18"/>
      <c r="RXB60" s="18"/>
      <c r="RXC60" s="18"/>
      <c r="RXD60" s="18"/>
      <c r="RXE60" s="18"/>
      <c r="RXF60" s="18"/>
      <c r="RXG60" s="18"/>
      <c r="RXH60" s="18"/>
      <c r="RXI60" s="18"/>
      <c r="RXJ60" s="18"/>
      <c r="RXK60" s="18"/>
      <c r="RXL60" s="18"/>
      <c r="RXM60" s="18"/>
      <c r="RXN60" s="18"/>
      <c r="RXO60" s="18"/>
      <c r="RXP60" s="18"/>
      <c r="RXQ60" s="18"/>
      <c r="RXR60" s="18"/>
      <c r="RXS60" s="18"/>
      <c r="RXT60" s="18"/>
      <c r="RXU60" s="18"/>
      <c r="RXV60" s="18"/>
      <c r="RXW60" s="18"/>
      <c r="RXX60" s="18"/>
      <c r="RXY60" s="18"/>
      <c r="RXZ60" s="18"/>
      <c r="RYA60" s="18"/>
      <c r="RYB60" s="18"/>
      <c r="RYC60" s="18"/>
      <c r="RYD60" s="18"/>
      <c r="RYE60" s="18"/>
      <c r="RYF60" s="18"/>
      <c r="RYG60" s="18"/>
      <c r="RYH60" s="18"/>
      <c r="RYI60" s="18"/>
      <c r="RYJ60" s="18"/>
      <c r="RYK60" s="18"/>
      <c r="RYL60" s="18"/>
      <c r="RYM60" s="18"/>
      <c r="RYN60" s="18"/>
      <c r="RYO60" s="18"/>
      <c r="RYP60" s="18"/>
      <c r="RYQ60" s="18"/>
      <c r="RYR60" s="18"/>
      <c r="RYS60" s="18"/>
      <c r="RYT60" s="18"/>
      <c r="RYU60" s="18"/>
      <c r="RYV60" s="18"/>
      <c r="RYW60" s="18"/>
      <c r="RYX60" s="18"/>
      <c r="RYY60" s="18"/>
      <c r="RYZ60" s="18"/>
      <c r="RZA60" s="18"/>
      <c r="RZB60" s="18"/>
      <c r="RZC60" s="18"/>
      <c r="RZD60" s="18"/>
      <c r="RZE60" s="18"/>
      <c r="RZF60" s="18"/>
      <c r="RZG60" s="18"/>
      <c r="RZH60" s="18"/>
      <c r="RZI60" s="18"/>
      <c r="RZJ60" s="18"/>
      <c r="RZK60" s="18"/>
      <c r="RZL60" s="18"/>
      <c r="RZM60" s="18"/>
      <c r="RZN60" s="18"/>
      <c r="RZO60" s="18"/>
      <c r="RZP60" s="18"/>
      <c r="RZQ60" s="18"/>
      <c r="RZR60" s="18"/>
      <c r="RZS60" s="18"/>
      <c r="RZT60" s="18"/>
      <c r="RZU60" s="18"/>
      <c r="RZV60" s="18"/>
      <c r="RZW60" s="18"/>
      <c r="RZX60" s="18"/>
      <c r="RZY60" s="18"/>
      <c r="RZZ60" s="18"/>
      <c r="SAA60" s="18"/>
      <c r="SAB60" s="18"/>
      <c r="SAC60" s="18"/>
      <c r="SAD60" s="18"/>
      <c r="SAE60" s="18"/>
      <c r="SAF60" s="18"/>
      <c r="SAG60" s="18"/>
      <c r="SAH60" s="18"/>
      <c r="SAI60" s="18"/>
      <c r="SAJ60" s="18"/>
      <c r="SAK60" s="18"/>
      <c r="SAL60" s="18"/>
      <c r="SAM60" s="18"/>
      <c r="SAN60" s="18"/>
      <c r="SAO60" s="18"/>
      <c r="SAP60" s="18"/>
      <c r="SAQ60" s="18"/>
      <c r="SAR60" s="18"/>
      <c r="SAS60" s="18"/>
      <c r="SAT60" s="18"/>
      <c r="SAU60" s="18"/>
      <c r="SAV60" s="18"/>
      <c r="SAW60" s="18"/>
      <c r="SAX60" s="18"/>
      <c r="SAY60" s="18"/>
      <c r="SAZ60" s="18"/>
      <c r="SBA60" s="18"/>
      <c r="SBB60" s="18"/>
      <c r="SBC60" s="18"/>
      <c r="SBD60" s="18"/>
      <c r="SBE60" s="18"/>
      <c r="SBF60" s="18"/>
      <c r="SBG60" s="18"/>
      <c r="SBH60" s="18"/>
      <c r="SBI60" s="18"/>
      <c r="SBJ60" s="18"/>
      <c r="SBK60" s="18"/>
      <c r="SBL60" s="18"/>
      <c r="SBM60" s="18"/>
      <c r="SBN60" s="18"/>
      <c r="SBO60" s="18"/>
      <c r="SBP60" s="18"/>
      <c r="SBQ60" s="18"/>
      <c r="SBR60" s="18"/>
      <c r="SBS60" s="18"/>
      <c r="SBT60" s="18"/>
      <c r="SBU60" s="18"/>
      <c r="SBV60" s="18"/>
      <c r="SBW60" s="18"/>
      <c r="SBX60" s="18"/>
      <c r="SBY60" s="18"/>
      <c r="SBZ60" s="18"/>
      <c r="SCA60" s="18"/>
      <c r="SCB60" s="18"/>
      <c r="SCC60" s="18"/>
      <c r="SCD60" s="18"/>
      <c r="SCE60" s="18"/>
      <c r="SCF60" s="18"/>
      <c r="SCG60" s="18"/>
      <c r="SCH60" s="18"/>
      <c r="SCI60" s="18"/>
      <c r="SCJ60" s="18"/>
      <c r="SCK60" s="18"/>
      <c r="SCL60" s="18"/>
      <c r="SCM60" s="18"/>
      <c r="SCN60" s="18"/>
      <c r="SCO60" s="18"/>
      <c r="SCP60" s="18"/>
      <c r="SCQ60" s="18"/>
      <c r="SCR60" s="18"/>
      <c r="SCS60" s="18"/>
      <c r="SCT60" s="18"/>
      <c r="SCU60" s="18"/>
      <c r="SCV60" s="18"/>
      <c r="SCW60" s="18"/>
      <c r="SCX60" s="18"/>
      <c r="SCY60" s="18"/>
      <c r="SCZ60" s="18"/>
      <c r="SDA60" s="18"/>
      <c r="SDB60" s="18"/>
      <c r="SDC60" s="18"/>
      <c r="SDD60" s="18"/>
      <c r="SDE60" s="18"/>
      <c r="SDF60" s="18"/>
      <c r="SDG60" s="18"/>
      <c r="SDH60" s="18"/>
      <c r="SDI60" s="18"/>
      <c r="SDJ60" s="18"/>
      <c r="SDK60" s="18"/>
      <c r="SDL60" s="18"/>
      <c r="SDM60" s="18"/>
      <c r="SDN60" s="18"/>
      <c r="SDO60" s="18"/>
      <c r="SDP60" s="18"/>
      <c r="SDQ60" s="18"/>
      <c r="SDR60" s="18"/>
      <c r="SDS60" s="18"/>
      <c r="SDT60" s="18"/>
      <c r="SDU60" s="18"/>
      <c r="SDV60" s="18"/>
      <c r="SDW60" s="18"/>
      <c r="SDX60" s="18"/>
      <c r="SDY60" s="18"/>
      <c r="SDZ60" s="18"/>
      <c r="SEA60" s="18"/>
      <c r="SEB60" s="18"/>
      <c r="SEC60" s="18"/>
      <c r="SED60" s="18"/>
      <c r="SEE60" s="18"/>
      <c r="SEF60" s="18"/>
      <c r="SEG60" s="18"/>
      <c r="SEH60" s="18"/>
      <c r="SEI60" s="18"/>
      <c r="SEJ60" s="18"/>
      <c r="SEK60" s="18"/>
      <c r="SEL60" s="18"/>
      <c r="SEM60" s="18"/>
      <c r="SEN60" s="18"/>
      <c r="SEO60" s="18"/>
      <c r="SEP60" s="18"/>
      <c r="SEQ60" s="18"/>
      <c r="SER60" s="18"/>
      <c r="SES60" s="18"/>
      <c r="SET60" s="18"/>
      <c r="SEU60" s="18"/>
      <c r="SEV60" s="18"/>
      <c r="SEW60" s="18"/>
      <c r="SEX60" s="18"/>
      <c r="SEY60" s="18"/>
      <c r="SEZ60" s="18"/>
      <c r="SFA60" s="18"/>
      <c r="SFB60" s="18"/>
      <c r="SFC60" s="18"/>
      <c r="SFD60" s="18"/>
      <c r="SFE60" s="18"/>
      <c r="SFF60" s="18"/>
      <c r="SFG60" s="18"/>
      <c r="SFH60" s="18"/>
      <c r="SFI60" s="18"/>
      <c r="SFJ60" s="18"/>
      <c r="SFK60" s="18"/>
      <c r="SFL60" s="18"/>
      <c r="SFM60" s="18"/>
      <c r="SFN60" s="18"/>
      <c r="SFO60" s="18"/>
      <c r="SFP60" s="18"/>
      <c r="SFQ60" s="18"/>
      <c r="SFR60" s="18"/>
      <c r="SFS60" s="18"/>
      <c r="SFT60" s="18"/>
      <c r="SFU60" s="18"/>
      <c r="SFV60" s="18"/>
      <c r="SFW60" s="18"/>
      <c r="SFX60" s="18"/>
      <c r="SFY60" s="18"/>
      <c r="SFZ60" s="18"/>
      <c r="SGA60" s="18"/>
      <c r="SGB60" s="18"/>
      <c r="SGC60" s="18"/>
      <c r="SGD60" s="18"/>
      <c r="SGE60" s="18"/>
      <c r="SGF60" s="18"/>
      <c r="SGG60" s="18"/>
      <c r="SGH60" s="18"/>
      <c r="SGI60" s="18"/>
      <c r="SGJ60" s="18"/>
      <c r="SGK60" s="18"/>
      <c r="SGL60" s="18"/>
      <c r="SGM60" s="18"/>
      <c r="SGN60" s="18"/>
      <c r="SGO60" s="18"/>
      <c r="SGP60" s="18"/>
      <c r="SGQ60" s="18"/>
      <c r="SGR60" s="18"/>
      <c r="SGS60" s="18"/>
      <c r="SGT60" s="18"/>
      <c r="SGU60" s="18"/>
      <c r="SGV60" s="18"/>
      <c r="SGW60" s="18"/>
      <c r="SGX60" s="18"/>
      <c r="SGY60" s="18"/>
      <c r="SGZ60" s="18"/>
      <c r="SHA60" s="18"/>
      <c r="SHB60" s="18"/>
      <c r="SHC60" s="18"/>
      <c r="SHD60" s="18"/>
      <c r="SHE60" s="18"/>
      <c r="SHF60" s="18"/>
      <c r="SHG60" s="18"/>
      <c r="SHH60" s="18"/>
      <c r="SHI60" s="18"/>
      <c r="SHJ60" s="18"/>
      <c r="SHK60" s="18"/>
      <c r="SHL60" s="18"/>
      <c r="SHM60" s="18"/>
      <c r="SHN60" s="18"/>
      <c r="SHO60" s="18"/>
      <c r="SHP60" s="18"/>
      <c r="SHQ60" s="18"/>
      <c r="SHR60" s="18"/>
      <c r="SHS60" s="18"/>
      <c r="SHT60" s="18"/>
      <c r="SHU60" s="18"/>
      <c r="SHV60" s="18"/>
      <c r="SHW60" s="18"/>
      <c r="SHX60" s="18"/>
      <c r="SHY60" s="18"/>
      <c r="SHZ60" s="18"/>
      <c r="SIA60" s="18"/>
      <c r="SIB60" s="18"/>
      <c r="SIC60" s="18"/>
      <c r="SID60" s="18"/>
      <c r="SIE60" s="18"/>
      <c r="SIF60" s="18"/>
      <c r="SIG60" s="18"/>
      <c r="SIH60" s="18"/>
      <c r="SII60" s="18"/>
      <c r="SIJ60" s="18"/>
      <c r="SIK60" s="18"/>
      <c r="SIL60" s="18"/>
      <c r="SIM60" s="18"/>
      <c r="SIN60" s="18"/>
      <c r="SIO60" s="18"/>
      <c r="SIP60" s="18"/>
      <c r="SIQ60" s="18"/>
      <c r="SIR60" s="18"/>
      <c r="SIS60" s="18"/>
      <c r="SIT60" s="18"/>
      <c r="SIU60" s="18"/>
      <c r="SIV60" s="18"/>
      <c r="SIW60" s="18"/>
      <c r="SIX60" s="18"/>
      <c r="SIY60" s="18"/>
      <c r="SIZ60" s="18"/>
      <c r="SJA60" s="18"/>
      <c r="SJB60" s="18"/>
      <c r="SJC60" s="18"/>
      <c r="SJD60" s="18"/>
      <c r="SJE60" s="18"/>
      <c r="SJF60" s="18"/>
      <c r="SJG60" s="18"/>
      <c r="SJH60" s="18"/>
      <c r="SJI60" s="18"/>
      <c r="SJJ60" s="18"/>
      <c r="SJK60" s="18"/>
      <c r="SJL60" s="18"/>
      <c r="SJM60" s="18"/>
      <c r="SJN60" s="18"/>
      <c r="SJO60" s="18"/>
      <c r="SJP60" s="18"/>
      <c r="SJQ60" s="18"/>
      <c r="SJR60" s="18"/>
      <c r="SJS60" s="18"/>
      <c r="SJT60" s="18"/>
      <c r="SJU60" s="18"/>
      <c r="SJV60" s="18"/>
      <c r="SJW60" s="18"/>
      <c r="SJX60" s="18"/>
      <c r="SJY60" s="18"/>
      <c r="SJZ60" s="18"/>
      <c r="SKA60" s="18"/>
      <c r="SKB60" s="18"/>
      <c r="SKC60" s="18"/>
      <c r="SKD60" s="18"/>
      <c r="SKE60" s="18"/>
      <c r="SKF60" s="18"/>
      <c r="SKG60" s="18"/>
      <c r="SKH60" s="18"/>
      <c r="SKI60" s="18"/>
      <c r="SKJ60" s="18"/>
      <c r="SKK60" s="18"/>
      <c r="SKL60" s="18"/>
      <c r="SKM60" s="18"/>
      <c r="SKN60" s="18"/>
      <c r="SKO60" s="18"/>
      <c r="SKP60" s="18"/>
      <c r="SKQ60" s="18"/>
      <c r="SKR60" s="18"/>
      <c r="SKS60" s="18"/>
      <c r="SKT60" s="18"/>
      <c r="SKU60" s="18"/>
      <c r="SKV60" s="18"/>
      <c r="SKW60" s="18"/>
      <c r="SKX60" s="18"/>
      <c r="SKY60" s="18"/>
      <c r="SKZ60" s="18"/>
      <c r="SLA60" s="18"/>
      <c r="SLB60" s="18"/>
      <c r="SLC60" s="18"/>
      <c r="SLD60" s="18"/>
      <c r="SLE60" s="18"/>
      <c r="SLF60" s="18"/>
      <c r="SLG60" s="18"/>
      <c r="SLH60" s="18"/>
      <c r="SLI60" s="18"/>
      <c r="SLJ60" s="18"/>
      <c r="SLK60" s="18"/>
      <c r="SLL60" s="18"/>
      <c r="SLM60" s="18"/>
      <c r="SLN60" s="18"/>
      <c r="SLO60" s="18"/>
      <c r="SLP60" s="18"/>
      <c r="SLQ60" s="18"/>
      <c r="SLR60" s="18"/>
      <c r="SLS60" s="18"/>
      <c r="SLT60" s="18"/>
      <c r="SLU60" s="18"/>
      <c r="SLV60" s="18"/>
      <c r="SLW60" s="18"/>
      <c r="SLX60" s="18"/>
      <c r="SLY60" s="18"/>
      <c r="SLZ60" s="18"/>
      <c r="SMA60" s="18"/>
      <c r="SMB60" s="18"/>
      <c r="SMC60" s="18"/>
      <c r="SMD60" s="18"/>
      <c r="SME60" s="18"/>
      <c r="SMF60" s="18"/>
      <c r="SMG60" s="18"/>
      <c r="SMH60" s="18"/>
      <c r="SMI60" s="18"/>
      <c r="SMJ60" s="18"/>
      <c r="SMK60" s="18"/>
      <c r="SML60" s="18"/>
      <c r="SMM60" s="18"/>
      <c r="SMN60" s="18"/>
      <c r="SMO60" s="18"/>
      <c r="SMP60" s="18"/>
      <c r="SMQ60" s="18"/>
      <c r="SMR60" s="18"/>
      <c r="SMS60" s="18"/>
      <c r="SMT60" s="18"/>
      <c r="SMU60" s="18"/>
      <c r="SMV60" s="18"/>
      <c r="SMW60" s="18"/>
      <c r="SMX60" s="18"/>
      <c r="SMY60" s="18"/>
      <c r="SMZ60" s="18"/>
      <c r="SNA60" s="18"/>
      <c r="SNB60" s="18"/>
      <c r="SNC60" s="18"/>
      <c r="SND60" s="18"/>
      <c r="SNE60" s="18"/>
      <c r="SNF60" s="18"/>
      <c r="SNG60" s="18"/>
      <c r="SNH60" s="18"/>
      <c r="SNI60" s="18"/>
      <c r="SNJ60" s="18"/>
      <c r="SNK60" s="18"/>
      <c r="SNL60" s="18"/>
      <c r="SNM60" s="18"/>
      <c r="SNN60" s="18"/>
      <c r="SNO60" s="18"/>
      <c r="SNP60" s="18"/>
      <c r="SNQ60" s="18"/>
      <c r="SNR60" s="18"/>
      <c r="SNS60" s="18"/>
      <c r="SNT60" s="18"/>
      <c r="SNU60" s="18"/>
      <c r="SNV60" s="18"/>
      <c r="SNW60" s="18"/>
      <c r="SNX60" s="18"/>
      <c r="SNY60" s="18"/>
      <c r="SNZ60" s="18"/>
      <c r="SOA60" s="18"/>
      <c r="SOB60" s="18"/>
      <c r="SOC60" s="18"/>
      <c r="SOD60" s="18"/>
      <c r="SOE60" s="18"/>
      <c r="SOF60" s="18"/>
      <c r="SOG60" s="18"/>
      <c r="SOH60" s="18"/>
      <c r="SOI60" s="18"/>
      <c r="SOJ60" s="18"/>
      <c r="SOK60" s="18"/>
      <c r="SOL60" s="18"/>
      <c r="SOM60" s="18"/>
      <c r="SON60" s="18"/>
      <c r="SOO60" s="18"/>
      <c r="SOP60" s="18"/>
      <c r="SOQ60" s="18"/>
      <c r="SOR60" s="18"/>
      <c r="SOS60" s="18"/>
      <c r="SOT60" s="18"/>
      <c r="SOU60" s="18"/>
      <c r="SOV60" s="18"/>
      <c r="SOW60" s="18"/>
      <c r="SOX60" s="18"/>
      <c r="SOY60" s="18"/>
      <c r="SOZ60" s="18"/>
      <c r="SPA60" s="18"/>
      <c r="SPB60" s="18"/>
      <c r="SPC60" s="18"/>
      <c r="SPD60" s="18"/>
      <c r="SPE60" s="18"/>
      <c r="SPF60" s="18"/>
      <c r="SPG60" s="18"/>
      <c r="SPH60" s="18"/>
      <c r="SPI60" s="18"/>
      <c r="SPJ60" s="18"/>
      <c r="SPK60" s="18"/>
      <c r="SPL60" s="18"/>
      <c r="SPM60" s="18"/>
      <c r="SPN60" s="18"/>
      <c r="SPO60" s="18"/>
      <c r="SPP60" s="18"/>
      <c r="SPQ60" s="18"/>
      <c r="SPR60" s="18"/>
      <c r="SPS60" s="18"/>
      <c r="SPT60" s="18"/>
      <c r="SPU60" s="18"/>
      <c r="SPV60" s="18"/>
      <c r="SPW60" s="18"/>
      <c r="SPX60" s="18"/>
      <c r="SPY60" s="18"/>
      <c r="SPZ60" s="18"/>
      <c r="SQA60" s="18"/>
      <c r="SQB60" s="18"/>
      <c r="SQC60" s="18"/>
      <c r="SQD60" s="18"/>
      <c r="SQE60" s="18"/>
      <c r="SQF60" s="18"/>
      <c r="SQG60" s="18"/>
      <c r="SQH60" s="18"/>
      <c r="SQI60" s="18"/>
      <c r="SQJ60" s="18"/>
      <c r="SQK60" s="18"/>
      <c r="SQL60" s="18"/>
      <c r="SQM60" s="18"/>
      <c r="SQN60" s="18"/>
      <c r="SQO60" s="18"/>
      <c r="SQP60" s="18"/>
      <c r="SQQ60" s="18"/>
      <c r="SQR60" s="18"/>
      <c r="SQS60" s="18"/>
      <c r="SQT60" s="18"/>
      <c r="SQU60" s="18"/>
      <c r="SQV60" s="18"/>
      <c r="SQW60" s="18"/>
      <c r="SQX60" s="18"/>
      <c r="SQY60" s="18"/>
      <c r="SQZ60" s="18"/>
      <c r="SRA60" s="18"/>
      <c r="SRB60" s="18"/>
      <c r="SRC60" s="18"/>
      <c r="SRD60" s="18"/>
      <c r="SRE60" s="18"/>
      <c r="SRF60" s="18"/>
      <c r="SRG60" s="18"/>
      <c r="SRH60" s="18"/>
      <c r="SRI60" s="18"/>
      <c r="SRJ60" s="18"/>
      <c r="SRK60" s="18"/>
      <c r="SRL60" s="18"/>
      <c r="SRM60" s="18"/>
      <c r="SRN60" s="18"/>
      <c r="SRO60" s="18"/>
      <c r="SRP60" s="18"/>
      <c r="SRQ60" s="18"/>
      <c r="SRR60" s="18"/>
      <c r="SRS60" s="18"/>
      <c r="SRT60" s="18"/>
      <c r="SRU60" s="18"/>
      <c r="SRV60" s="18"/>
      <c r="SRW60" s="18"/>
      <c r="SRX60" s="18"/>
      <c r="SRY60" s="18"/>
      <c r="SRZ60" s="18"/>
      <c r="SSA60" s="18"/>
      <c r="SSB60" s="18"/>
      <c r="SSC60" s="18"/>
      <c r="SSD60" s="18"/>
      <c r="SSE60" s="18"/>
      <c r="SSF60" s="18"/>
      <c r="SSG60" s="18"/>
      <c r="SSH60" s="18"/>
      <c r="SSI60" s="18"/>
      <c r="SSJ60" s="18"/>
      <c r="SSK60" s="18"/>
      <c r="SSL60" s="18"/>
      <c r="SSM60" s="18"/>
      <c r="SSN60" s="18"/>
      <c r="SSO60" s="18"/>
      <c r="SSP60" s="18"/>
      <c r="SSQ60" s="18"/>
      <c r="SSR60" s="18"/>
      <c r="SSS60" s="18"/>
      <c r="SST60" s="18"/>
      <c r="SSU60" s="18"/>
      <c r="SSV60" s="18"/>
      <c r="SSW60" s="18"/>
      <c r="SSX60" s="18"/>
      <c r="SSY60" s="18"/>
      <c r="SSZ60" s="18"/>
      <c r="STA60" s="18"/>
      <c r="STB60" s="18"/>
      <c r="STC60" s="18"/>
      <c r="STD60" s="18"/>
      <c r="STE60" s="18"/>
      <c r="STF60" s="18"/>
      <c r="STG60" s="18"/>
      <c r="STH60" s="18"/>
      <c r="STI60" s="18"/>
      <c r="STJ60" s="18"/>
      <c r="STK60" s="18"/>
      <c r="STL60" s="18"/>
      <c r="STM60" s="18"/>
      <c r="STN60" s="18"/>
      <c r="STO60" s="18"/>
      <c r="STP60" s="18"/>
      <c r="STQ60" s="18"/>
      <c r="STR60" s="18"/>
      <c r="STS60" s="18"/>
      <c r="STT60" s="18"/>
      <c r="STU60" s="18"/>
      <c r="STV60" s="18"/>
      <c r="STW60" s="18"/>
      <c r="STX60" s="18"/>
      <c r="STY60" s="18"/>
      <c r="STZ60" s="18"/>
      <c r="SUA60" s="18"/>
      <c r="SUB60" s="18"/>
      <c r="SUC60" s="18"/>
      <c r="SUD60" s="18"/>
      <c r="SUE60" s="18"/>
      <c r="SUF60" s="18"/>
      <c r="SUG60" s="18"/>
      <c r="SUH60" s="18"/>
      <c r="SUI60" s="18"/>
      <c r="SUJ60" s="18"/>
      <c r="SUK60" s="18"/>
      <c r="SUL60" s="18"/>
      <c r="SUM60" s="18"/>
      <c r="SUN60" s="18"/>
      <c r="SUO60" s="18"/>
      <c r="SUP60" s="18"/>
      <c r="SUQ60" s="18"/>
      <c r="SUR60" s="18"/>
      <c r="SUS60" s="18"/>
      <c r="SUT60" s="18"/>
      <c r="SUU60" s="18"/>
      <c r="SUV60" s="18"/>
      <c r="SUW60" s="18"/>
      <c r="SUX60" s="18"/>
      <c r="SUY60" s="18"/>
      <c r="SUZ60" s="18"/>
      <c r="SVA60" s="18"/>
      <c r="SVB60" s="18"/>
      <c r="SVC60" s="18"/>
      <c r="SVD60" s="18"/>
      <c r="SVE60" s="18"/>
      <c r="SVF60" s="18"/>
      <c r="SVG60" s="18"/>
      <c r="SVH60" s="18"/>
      <c r="SVI60" s="18"/>
      <c r="SVJ60" s="18"/>
      <c r="SVK60" s="18"/>
      <c r="SVL60" s="18"/>
      <c r="SVM60" s="18"/>
      <c r="SVN60" s="18"/>
      <c r="SVO60" s="18"/>
      <c r="SVP60" s="18"/>
      <c r="SVQ60" s="18"/>
      <c r="SVR60" s="18"/>
      <c r="SVS60" s="18"/>
      <c r="SVT60" s="18"/>
      <c r="SVU60" s="18"/>
      <c r="SVV60" s="18"/>
      <c r="SVW60" s="18"/>
      <c r="SVX60" s="18"/>
      <c r="SVY60" s="18"/>
      <c r="SVZ60" s="18"/>
      <c r="SWA60" s="18"/>
      <c r="SWB60" s="18"/>
      <c r="SWC60" s="18"/>
      <c r="SWD60" s="18"/>
      <c r="SWE60" s="18"/>
      <c r="SWF60" s="18"/>
      <c r="SWG60" s="18"/>
      <c r="SWH60" s="18"/>
      <c r="SWI60" s="18"/>
      <c r="SWJ60" s="18"/>
      <c r="SWK60" s="18"/>
      <c r="SWL60" s="18"/>
      <c r="SWM60" s="18"/>
      <c r="SWN60" s="18"/>
      <c r="SWO60" s="18"/>
      <c r="SWP60" s="18"/>
      <c r="SWQ60" s="18"/>
      <c r="SWR60" s="18"/>
      <c r="SWS60" s="18"/>
      <c r="SWT60" s="18"/>
      <c r="SWU60" s="18"/>
      <c r="SWV60" s="18"/>
      <c r="SWW60" s="18"/>
      <c r="SWX60" s="18"/>
      <c r="SWY60" s="18"/>
      <c r="SWZ60" s="18"/>
      <c r="SXA60" s="18"/>
      <c r="SXB60" s="18"/>
      <c r="SXC60" s="18"/>
      <c r="SXD60" s="18"/>
      <c r="SXE60" s="18"/>
      <c r="SXF60" s="18"/>
      <c r="SXG60" s="18"/>
      <c r="SXH60" s="18"/>
      <c r="SXI60" s="18"/>
      <c r="SXJ60" s="18"/>
      <c r="SXK60" s="18"/>
      <c r="SXL60" s="18"/>
      <c r="SXM60" s="18"/>
      <c r="SXN60" s="18"/>
      <c r="SXO60" s="18"/>
      <c r="SXP60" s="18"/>
      <c r="SXQ60" s="18"/>
      <c r="SXR60" s="18"/>
      <c r="SXS60" s="18"/>
      <c r="SXT60" s="18"/>
      <c r="SXU60" s="18"/>
      <c r="SXV60" s="18"/>
      <c r="SXW60" s="18"/>
      <c r="SXX60" s="18"/>
      <c r="SXY60" s="18"/>
      <c r="SXZ60" s="18"/>
      <c r="SYA60" s="18"/>
      <c r="SYB60" s="18"/>
      <c r="SYC60" s="18"/>
      <c r="SYD60" s="18"/>
      <c r="SYE60" s="18"/>
      <c r="SYF60" s="18"/>
      <c r="SYG60" s="18"/>
      <c r="SYH60" s="18"/>
      <c r="SYI60" s="18"/>
      <c r="SYJ60" s="18"/>
      <c r="SYK60" s="18"/>
      <c r="SYL60" s="18"/>
      <c r="SYM60" s="18"/>
      <c r="SYN60" s="18"/>
      <c r="SYO60" s="18"/>
      <c r="SYP60" s="18"/>
      <c r="SYQ60" s="18"/>
      <c r="SYR60" s="18"/>
      <c r="SYS60" s="18"/>
      <c r="SYT60" s="18"/>
      <c r="SYU60" s="18"/>
      <c r="SYV60" s="18"/>
      <c r="SYW60" s="18"/>
      <c r="SYX60" s="18"/>
      <c r="SYY60" s="18"/>
      <c r="SYZ60" s="18"/>
      <c r="SZA60" s="18"/>
      <c r="SZB60" s="18"/>
      <c r="SZC60" s="18"/>
      <c r="SZD60" s="18"/>
      <c r="SZE60" s="18"/>
      <c r="SZF60" s="18"/>
      <c r="SZG60" s="18"/>
      <c r="SZH60" s="18"/>
      <c r="SZI60" s="18"/>
      <c r="SZJ60" s="18"/>
      <c r="SZK60" s="18"/>
      <c r="SZL60" s="18"/>
      <c r="SZM60" s="18"/>
      <c r="SZN60" s="18"/>
      <c r="SZO60" s="18"/>
      <c r="SZP60" s="18"/>
      <c r="SZQ60" s="18"/>
      <c r="SZR60" s="18"/>
      <c r="SZS60" s="18"/>
      <c r="SZT60" s="18"/>
      <c r="SZU60" s="18"/>
      <c r="SZV60" s="18"/>
      <c r="SZW60" s="18"/>
      <c r="SZX60" s="18"/>
      <c r="SZY60" s="18"/>
      <c r="SZZ60" s="18"/>
      <c r="TAA60" s="18"/>
      <c r="TAB60" s="18"/>
      <c r="TAC60" s="18"/>
      <c r="TAD60" s="18"/>
      <c r="TAE60" s="18"/>
      <c r="TAF60" s="18"/>
      <c r="TAG60" s="18"/>
      <c r="TAH60" s="18"/>
      <c r="TAI60" s="18"/>
      <c r="TAJ60" s="18"/>
      <c r="TAK60" s="18"/>
      <c r="TAL60" s="18"/>
      <c r="TAM60" s="18"/>
      <c r="TAN60" s="18"/>
      <c r="TAO60" s="18"/>
      <c r="TAP60" s="18"/>
      <c r="TAQ60" s="18"/>
      <c r="TAR60" s="18"/>
      <c r="TAS60" s="18"/>
      <c r="TAT60" s="18"/>
      <c r="TAU60" s="18"/>
      <c r="TAV60" s="18"/>
      <c r="TAW60" s="18"/>
      <c r="TAX60" s="18"/>
      <c r="TAY60" s="18"/>
      <c r="TAZ60" s="18"/>
      <c r="TBA60" s="18"/>
      <c r="TBB60" s="18"/>
      <c r="TBC60" s="18"/>
      <c r="TBD60" s="18"/>
      <c r="TBE60" s="18"/>
      <c r="TBF60" s="18"/>
      <c r="TBG60" s="18"/>
      <c r="TBH60" s="18"/>
      <c r="TBI60" s="18"/>
      <c r="TBJ60" s="18"/>
      <c r="TBK60" s="18"/>
      <c r="TBL60" s="18"/>
      <c r="TBM60" s="18"/>
      <c r="TBN60" s="18"/>
      <c r="TBO60" s="18"/>
      <c r="TBP60" s="18"/>
      <c r="TBQ60" s="18"/>
      <c r="TBR60" s="18"/>
      <c r="TBS60" s="18"/>
      <c r="TBT60" s="18"/>
      <c r="TBU60" s="18"/>
      <c r="TBV60" s="18"/>
      <c r="TBW60" s="18"/>
      <c r="TBX60" s="18"/>
      <c r="TBY60" s="18"/>
      <c r="TBZ60" s="18"/>
      <c r="TCA60" s="18"/>
      <c r="TCB60" s="18"/>
      <c r="TCC60" s="18"/>
      <c r="TCD60" s="18"/>
      <c r="TCE60" s="18"/>
      <c r="TCF60" s="18"/>
      <c r="TCG60" s="18"/>
      <c r="TCH60" s="18"/>
      <c r="TCI60" s="18"/>
      <c r="TCJ60" s="18"/>
      <c r="TCK60" s="18"/>
      <c r="TCL60" s="18"/>
      <c r="TCM60" s="18"/>
      <c r="TCN60" s="18"/>
      <c r="TCO60" s="18"/>
      <c r="TCP60" s="18"/>
      <c r="TCQ60" s="18"/>
      <c r="TCR60" s="18"/>
      <c r="TCS60" s="18"/>
      <c r="TCT60" s="18"/>
      <c r="TCU60" s="18"/>
      <c r="TCV60" s="18"/>
      <c r="TCW60" s="18"/>
      <c r="TCX60" s="18"/>
      <c r="TCY60" s="18"/>
      <c r="TCZ60" s="18"/>
      <c r="TDA60" s="18"/>
      <c r="TDB60" s="18"/>
      <c r="TDC60" s="18"/>
      <c r="TDD60" s="18"/>
      <c r="TDE60" s="18"/>
      <c r="TDF60" s="18"/>
      <c r="TDG60" s="18"/>
      <c r="TDH60" s="18"/>
      <c r="TDI60" s="18"/>
      <c r="TDJ60" s="18"/>
      <c r="TDK60" s="18"/>
      <c r="TDL60" s="18"/>
      <c r="TDM60" s="18"/>
      <c r="TDN60" s="18"/>
      <c r="TDO60" s="18"/>
      <c r="TDP60" s="18"/>
      <c r="TDQ60" s="18"/>
      <c r="TDR60" s="18"/>
      <c r="TDS60" s="18"/>
      <c r="TDT60" s="18"/>
      <c r="TDU60" s="18"/>
      <c r="TDV60" s="18"/>
      <c r="TDW60" s="18"/>
      <c r="TDX60" s="18"/>
      <c r="TDY60" s="18"/>
      <c r="TDZ60" s="18"/>
      <c r="TEA60" s="18"/>
      <c r="TEB60" s="18"/>
      <c r="TEC60" s="18"/>
      <c r="TED60" s="18"/>
      <c r="TEE60" s="18"/>
      <c r="TEF60" s="18"/>
      <c r="TEG60" s="18"/>
      <c r="TEH60" s="18"/>
      <c r="TEI60" s="18"/>
      <c r="TEJ60" s="18"/>
      <c r="TEK60" s="18"/>
      <c r="TEL60" s="18"/>
      <c r="TEM60" s="18"/>
      <c r="TEN60" s="18"/>
      <c r="TEO60" s="18"/>
      <c r="TEP60" s="18"/>
      <c r="TEQ60" s="18"/>
      <c r="TER60" s="18"/>
      <c r="TES60" s="18"/>
      <c r="TET60" s="18"/>
      <c r="TEU60" s="18"/>
      <c r="TEV60" s="18"/>
      <c r="TEW60" s="18"/>
      <c r="TEX60" s="18"/>
      <c r="TEY60" s="18"/>
      <c r="TEZ60" s="18"/>
      <c r="TFA60" s="18"/>
      <c r="TFB60" s="18"/>
      <c r="TFC60" s="18"/>
      <c r="TFD60" s="18"/>
      <c r="TFE60" s="18"/>
      <c r="TFF60" s="18"/>
      <c r="TFG60" s="18"/>
      <c r="TFH60" s="18"/>
      <c r="TFI60" s="18"/>
      <c r="TFJ60" s="18"/>
      <c r="TFK60" s="18"/>
      <c r="TFL60" s="18"/>
      <c r="TFM60" s="18"/>
      <c r="TFN60" s="18"/>
      <c r="TFO60" s="18"/>
      <c r="TFP60" s="18"/>
      <c r="TFQ60" s="18"/>
      <c r="TFR60" s="18"/>
      <c r="TFS60" s="18"/>
      <c r="TFT60" s="18"/>
      <c r="TFU60" s="18"/>
      <c r="TFV60" s="18"/>
      <c r="TFW60" s="18"/>
      <c r="TFX60" s="18"/>
      <c r="TFY60" s="18"/>
      <c r="TFZ60" s="18"/>
      <c r="TGA60" s="18"/>
      <c r="TGB60" s="18"/>
      <c r="TGC60" s="18"/>
      <c r="TGD60" s="18"/>
      <c r="TGE60" s="18"/>
      <c r="TGF60" s="18"/>
      <c r="TGG60" s="18"/>
      <c r="TGH60" s="18"/>
      <c r="TGI60" s="18"/>
      <c r="TGJ60" s="18"/>
      <c r="TGK60" s="18"/>
      <c r="TGL60" s="18"/>
      <c r="TGM60" s="18"/>
      <c r="TGN60" s="18"/>
      <c r="TGO60" s="18"/>
      <c r="TGP60" s="18"/>
      <c r="TGQ60" s="18"/>
      <c r="TGR60" s="18"/>
      <c r="TGS60" s="18"/>
      <c r="TGT60" s="18"/>
      <c r="TGU60" s="18"/>
      <c r="TGV60" s="18"/>
      <c r="TGW60" s="18"/>
      <c r="TGX60" s="18"/>
      <c r="TGY60" s="18"/>
      <c r="TGZ60" s="18"/>
      <c r="THA60" s="18"/>
      <c r="THB60" s="18"/>
      <c r="THC60" s="18"/>
      <c r="THD60" s="18"/>
      <c r="THE60" s="18"/>
      <c r="THF60" s="18"/>
      <c r="THG60" s="18"/>
      <c r="THH60" s="18"/>
      <c r="THI60" s="18"/>
      <c r="THJ60" s="18"/>
      <c r="THK60" s="18"/>
      <c r="THL60" s="18"/>
      <c r="THM60" s="18"/>
      <c r="THN60" s="18"/>
      <c r="THO60" s="18"/>
      <c r="THP60" s="18"/>
      <c r="THQ60" s="18"/>
      <c r="THR60" s="18"/>
      <c r="THS60" s="18"/>
      <c r="THT60" s="18"/>
      <c r="THU60" s="18"/>
      <c r="THV60" s="18"/>
      <c r="THW60" s="18"/>
      <c r="THX60" s="18"/>
      <c r="THY60" s="18"/>
      <c r="THZ60" s="18"/>
      <c r="TIA60" s="18"/>
      <c r="TIB60" s="18"/>
      <c r="TIC60" s="18"/>
      <c r="TID60" s="18"/>
      <c r="TIE60" s="18"/>
      <c r="TIF60" s="18"/>
      <c r="TIG60" s="18"/>
      <c r="TIH60" s="18"/>
      <c r="TII60" s="18"/>
      <c r="TIJ60" s="18"/>
      <c r="TIK60" s="18"/>
      <c r="TIL60" s="18"/>
      <c r="TIM60" s="18"/>
      <c r="TIN60" s="18"/>
      <c r="TIO60" s="18"/>
      <c r="TIP60" s="18"/>
      <c r="TIQ60" s="18"/>
      <c r="TIR60" s="18"/>
      <c r="TIS60" s="18"/>
      <c r="TIT60" s="18"/>
      <c r="TIU60" s="18"/>
      <c r="TIV60" s="18"/>
      <c r="TIW60" s="18"/>
      <c r="TIX60" s="18"/>
      <c r="TIY60" s="18"/>
      <c r="TIZ60" s="18"/>
      <c r="TJA60" s="18"/>
      <c r="TJB60" s="18"/>
      <c r="TJC60" s="18"/>
      <c r="TJD60" s="18"/>
      <c r="TJE60" s="18"/>
      <c r="TJF60" s="18"/>
      <c r="TJG60" s="18"/>
      <c r="TJH60" s="18"/>
      <c r="TJI60" s="18"/>
      <c r="TJJ60" s="18"/>
      <c r="TJK60" s="18"/>
      <c r="TJL60" s="18"/>
      <c r="TJM60" s="18"/>
      <c r="TJN60" s="18"/>
      <c r="TJO60" s="18"/>
      <c r="TJP60" s="18"/>
      <c r="TJQ60" s="18"/>
      <c r="TJR60" s="18"/>
      <c r="TJS60" s="18"/>
      <c r="TJT60" s="18"/>
      <c r="TJU60" s="18"/>
      <c r="TJV60" s="18"/>
      <c r="TJW60" s="18"/>
      <c r="TJX60" s="18"/>
      <c r="TJY60" s="18"/>
      <c r="TJZ60" s="18"/>
      <c r="TKA60" s="18"/>
      <c r="TKB60" s="18"/>
      <c r="TKC60" s="18"/>
      <c r="TKD60" s="18"/>
      <c r="TKE60" s="18"/>
      <c r="TKF60" s="18"/>
      <c r="TKG60" s="18"/>
      <c r="TKH60" s="18"/>
      <c r="TKI60" s="18"/>
      <c r="TKJ60" s="18"/>
      <c r="TKK60" s="18"/>
      <c r="TKL60" s="18"/>
      <c r="TKM60" s="18"/>
      <c r="TKN60" s="18"/>
      <c r="TKO60" s="18"/>
      <c r="TKP60" s="18"/>
      <c r="TKQ60" s="18"/>
      <c r="TKR60" s="18"/>
      <c r="TKS60" s="18"/>
      <c r="TKT60" s="18"/>
      <c r="TKU60" s="18"/>
      <c r="TKV60" s="18"/>
      <c r="TKW60" s="18"/>
      <c r="TKX60" s="18"/>
      <c r="TKY60" s="18"/>
      <c r="TKZ60" s="18"/>
      <c r="TLA60" s="18"/>
      <c r="TLB60" s="18"/>
      <c r="TLC60" s="18"/>
      <c r="TLD60" s="18"/>
      <c r="TLE60" s="18"/>
      <c r="TLF60" s="18"/>
      <c r="TLG60" s="18"/>
      <c r="TLH60" s="18"/>
      <c r="TLI60" s="18"/>
      <c r="TLJ60" s="18"/>
      <c r="TLK60" s="18"/>
      <c r="TLL60" s="18"/>
      <c r="TLM60" s="18"/>
      <c r="TLN60" s="18"/>
      <c r="TLO60" s="18"/>
      <c r="TLP60" s="18"/>
      <c r="TLQ60" s="18"/>
      <c r="TLR60" s="18"/>
      <c r="TLS60" s="18"/>
      <c r="TLT60" s="18"/>
      <c r="TLU60" s="18"/>
      <c r="TLV60" s="18"/>
      <c r="TLW60" s="18"/>
      <c r="TLX60" s="18"/>
      <c r="TLY60" s="18"/>
      <c r="TLZ60" s="18"/>
      <c r="TMA60" s="18"/>
      <c r="TMB60" s="18"/>
      <c r="TMC60" s="18"/>
      <c r="TMD60" s="18"/>
      <c r="TME60" s="18"/>
      <c r="TMF60" s="18"/>
      <c r="TMG60" s="18"/>
      <c r="TMH60" s="18"/>
      <c r="TMI60" s="18"/>
      <c r="TMJ60" s="18"/>
      <c r="TMK60" s="18"/>
      <c r="TML60" s="18"/>
      <c r="TMM60" s="18"/>
      <c r="TMN60" s="18"/>
      <c r="TMO60" s="18"/>
      <c r="TMP60" s="18"/>
      <c r="TMQ60" s="18"/>
      <c r="TMR60" s="18"/>
      <c r="TMS60" s="18"/>
      <c r="TMT60" s="18"/>
      <c r="TMU60" s="18"/>
      <c r="TMV60" s="18"/>
      <c r="TMW60" s="18"/>
      <c r="TMX60" s="18"/>
      <c r="TMY60" s="18"/>
      <c r="TMZ60" s="18"/>
      <c r="TNA60" s="18"/>
      <c r="TNB60" s="18"/>
      <c r="TNC60" s="18"/>
      <c r="TND60" s="18"/>
      <c r="TNE60" s="18"/>
      <c r="TNF60" s="18"/>
      <c r="TNG60" s="18"/>
      <c r="TNH60" s="18"/>
      <c r="TNI60" s="18"/>
      <c r="TNJ60" s="18"/>
      <c r="TNK60" s="18"/>
      <c r="TNL60" s="18"/>
      <c r="TNM60" s="18"/>
      <c r="TNN60" s="18"/>
      <c r="TNO60" s="18"/>
      <c r="TNP60" s="18"/>
      <c r="TNQ60" s="18"/>
      <c r="TNR60" s="18"/>
      <c r="TNS60" s="18"/>
      <c r="TNT60" s="18"/>
      <c r="TNU60" s="18"/>
      <c r="TNV60" s="18"/>
      <c r="TNW60" s="18"/>
      <c r="TNX60" s="18"/>
      <c r="TNY60" s="18"/>
      <c r="TNZ60" s="18"/>
      <c r="TOA60" s="18"/>
      <c r="TOB60" s="18"/>
      <c r="TOC60" s="18"/>
      <c r="TOD60" s="18"/>
      <c r="TOE60" s="18"/>
      <c r="TOF60" s="18"/>
      <c r="TOG60" s="18"/>
      <c r="TOH60" s="18"/>
      <c r="TOI60" s="18"/>
      <c r="TOJ60" s="18"/>
      <c r="TOK60" s="18"/>
      <c r="TOL60" s="18"/>
      <c r="TOM60" s="18"/>
      <c r="TON60" s="18"/>
      <c r="TOO60" s="18"/>
      <c r="TOP60" s="18"/>
      <c r="TOQ60" s="18"/>
      <c r="TOR60" s="18"/>
      <c r="TOS60" s="18"/>
      <c r="TOT60" s="18"/>
      <c r="TOU60" s="18"/>
      <c r="TOV60" s="18"/>
      <c r="TOW60" s="18"/>
      <c r="TOX60" s="18"/>
      <c r="TOY60" s="18"/>
      <c r="TOZ60" s="18"/>
      <c r="TPA60" s="18"/>
      <c r="TPB60" s="18"/>
      <c r="TPC60" s="18"/>
      <c r="TPD60" s="18"/>
      <c r="TPE60" s="18"/>
      <c r="TPF60" s="18"/>
      <c r="TPG60" s="18"/>
      <c r="TPH60" s="18"/>
      <c r="TPI60" s="18"/>
      <c r="TPJ60" s="18"/>
      <c r="TPK60" s="18"/>
      <c r="TPL60" s="18"/>
      <c r="TPM60" s="18"/>
      <c r="TPN60" s="18"/>
      <c r="TPO60" s="18"/>
      <c r="TPP60" s="18"/>
      <c r="TPQ60" s="18"/>
      <c r="TPR60" s="18"/>
      <c r="TPS60" s="18"/>
      <c r="TPT60" s="18"/>
      <c r="TPU60" s="18"/>
      <c r="TPV60" s="18"/>
      <c r="TPW60" s="18"/>
      <c r="TPX60" s="18"/>
      <c r="TPY60" s="18"/>
      <c r="TPZ60" s="18"/>
      <c r="TQA60" s="18"/>
      <c r="TQB60" s="18"/>
      <c r="TQC60" s="18"/>
      <c r="TQD60" s="18"/>
      <c r="TQE60" s="18"/>
      <c r="TQF60" s="18"/>
      <c r="TQG60" s="18"/>
      <c r="TQH60" s="18"/>
      <c r="TQI60" s="18"/>
      <c r="TQJ60" s="18"/>
      <c r="TQK60" s="18"/>
      <c r="TQL60" s="18"/>
      <c r="TQM60" s="18"/>
      <c r="TQN60" s="18"/>
      <c r="TQO60" s="18"/>
      <c r="TQP60" s="18"/>
      <c r="TQQ60" s="18"/>
      <c r="TQR60" s="18"/>
      <c r="TQS60" s="18"/>
      <c r="TQT60" s="18"/>
      <c r="TQU60" s="18"/>
      <c r="TQV60" s="18"/>
      <c r="TQW60" s="18"/>
      <c r="TQX60" s="18"/>
      <c r="TQY60" s="18"/>
      <c r="TQZ60" s="18"/>
      <c r="TRA60" s="18"/>
      <c r="TRB60" s="18"/>
      <c r="TRC60" s="18"/>
      <c r="TRD60" s="18"/>
      <c r="TRE60" s="18"/>
      <c r="TRF60" s="18"/>
      <c r="TRG60" s="18"/>
      <c r="TRH60" s="18"/>
      <c r="TRI60" s="18"/>
      <c r="TRJ60" s="18"/>
      <c r="TRK60" s="18"/>
      <c r="TRL60" s="18"/>
      <c r="TRM60" s="18"/>
      <c r="TRN60" s="18"/>
      <c r="TRO60" s="18"/>
      <c r="TRP60" s="18"/>
      <c r="TRQ60" s="18"/>
      <c r="TRR60" s="18"/>
      <c r="TRS60" s="18"/>
      <c r="TRT60" s="18"/>
      <c r="TRU60" s="18"/>
      <c r="TRV60" s="18"/>
      <c r="TRW60" s="18"/>
      <c r="TRX60" s="18"/>
      <c r="TRY60" s="18"/>
      <c r="TRZ60" s="18"/>
      <c r="TSA60" s="18"/>
      <c r="TSB60" s="18"/>
      <c r="TSC60" s="18"/>
      <c r="TSD60" s="18"/>
      <c r="TSE60" s="18"/>
      <c r="TSF60" s="18"/>
      <c r="TSG60" s="18"/>
      <c r="TSH60" s="18"/>
      <c r="TSI60" s="18"/>
      <c r="TSJ60" s="18"/>
      <c r="TSK60" s="18"/>
      <c r="TSL60" s="18"/>
      <c r="TSM60" s="18"/>
      <c r="TSN60" s="18"/>
      <c r="TSO60" s="18"/>
      <c r="TSP60" s="18"/>
      <c r="TSQ60" s="18"/>
      <c r="TSR60" s="18"/>
      <c r="TSS60" s="18"/>
      <c r="TST60" s="18"/>
      <c r="TSU60" s="18"/>
      <c r="TSV60" s="18"/>
      <c r="TSW60" s="18"/>
      <c r="TSX60" s="18"/>
      <c r="TSY60" s="18"/>
      <c r="TSZ60" s="18"/>
      <c r="TTA60" s="18"/>
      <c r="TTB60" s="18"/>
      <c r="TTC60" s="18"/>
      <c r="TTD60" s="18"/>
      <c r="TTE60" s="18"/>
      <c r="TTF60" s="18"/>
      <c r="TTG60" s="18"/>
      <c r="TTH60" s="18"/>
      <c r="TTI60" s="18"/>
      <c r="TTJ60" s="18"/>
      <c r="TTK60" s="18"/>
      <c r="TTL60" s="18"/>
      <c r="TTM60" s="18"/>
      <c r="TTN60" s="18"/>
      <c r="TTO60" s="18"/>
      <c r="TTP60" s="18"/>
      <c r="TTQ60" s="18"/>
      <c r="TTR60" s="18"/>
      <c r="TTS60" s="18"/>
      <c r="TTT60" s="18"/>
      <c r="TTU60" s="18"/>
      <c r="TTV60" s="18"/>
      <c r="TTW60" s="18"/>
      <c r="TTX60" s="18"/>
      <c r="TTY60" s="18"/>
      <c r="TTZ60" s="18"/>
      <c r="TUA60" s="18"/>
      <c r="TUB60" s="18"/>
      <c r="TUC60" s="18"/>
      <c r="TUD60" s="18"/>
      <c r="TUE60" s="18"/>
      <c r="TUF60" s="18"/>
      <c r="TUG60" s="18"/>
      <c r="TUH60" s="18"/>
      <c r="TUI60" s="18"/>
      <c r="TUJ60" s="18"/>
      <c r="TUK60" s="18"/>
      <c r="TUL60" s="18"/>
      <c r="TUM60" s="18"/>
      <c r="TUN60" s="18"/>
      <c r="TUO60" s="18"/>
      <c r="TUP60" s="18"/>
      <c r="TUQ60" s="18"/>
      <c r="TUR60" s="18"/>
      <c r="TUS60" s="18"/>
      <c r="TUT60" s="18"/>
      <c r="TUU60" s="18"/>
      <c r="TUV60" s="18"/>
      <c r="TUW60" s="18"/>
      <c r="TUX60" s="18"/>
      <c r="TUY60" s="18"/>
      <c r="TUZ60" s="18"/>
      <c r="TVA60" s="18"/>
      <c r="TVB60" s="18"/>
      <c r="TVC60" s="18"/>
      <c r="TVD60" s="18"/>
      <c r="TVE60" s="18"/>
      <c r="TVF60" s="18"/>
      <c r="TVG60" s="18"/>
      <c r="TVH60" s="18"/>
      <c r="TVI60" s="18"/>
      <c r="TVJ60" s="18"/>
      <c r="TVK60" s="18"/>
      <c r="TVL60" s="18"/>
      <c r="TVM60" s="18"/>
      <c r="TVN60" s="18"/>
      <c r="TVO60" s="18"/>
      <c r="TVP60" s="18"/>
      <c r="TVQ60" s="18"/>
      <c r="TVR60" s="18"/>
      <c r="TVS60" s="18"/>
      <c r="TVT60" s="18"/>
      <c r="TVU60" s="18"/>
      <c r="TVV60" s="18"/>
      <c r="TVW60" s="18"/>
      <c r="TVX60" s="18"/>
      <c r="TVY60" s="18"/>
      <c r="TVZ60" s="18"/>
      <c r="TWA60" s="18"/>
      <c r="TWB60" s="18"/>
      <c r="TWC60" s="18"/>
      <c r="TWD60" s="18"/>
      <c r="TWE60" s="18"/>
      <c r="TWF60" s="18"/>
      <c r="TWG60" s="18"/>
      <c r="TWH60" s="18"/>
      <c r="TWI60" s="18"/>
      <c r="TWJ60" s="18"/>
      <c r="TWK60" s="18"/>
      <c r="TWL60" s="18"/>
      <c r="TWM60" s="18"/>
      <c r="TWN60" s="18"/>
      <c r="TWO60" s="18"/>
      <c r="TWP60" s="18"/>
      <c r="TWQ60" s="18"/>
      <c r="TWR60" s="18"/>
      <c r="TWS60" s="18"/>
      <c r="TWT60" s="18"/>
      <c r="TWU60" s="18"/>
      <c r="TWV60" s="18"/>
      <c r="TWW60" s="18"/>
      <c r="TWX60" s="18"/>
      <c r="TWY60" s="18"/>
      <c r="TWZ60" s="18"/>
      <c r="TXA60" s="18"/>
      <c r="TXB60" s="18"/>
      <c r="TXC60" s="18"/>
      <c r="TXD60" s="18"/>
      <c r="TXE60" s="18"/>
      <c r="TXF60" s="18"/>
      <c r="TXG60" s="18"/>
      <c r="TXH60" s="18"/>
      <c r="TXI60" s="18"/>
      <c r="TXJ60" s="18"/>
      <c r="TXK60" s="18"/>
      <c r="TXL60" s="18"/>
      <c r="TXM60" s="18"/>
      <c r="TXN60" s="18"/>
      <c r="TXO60" s="18"/>
      <c r="TXP60" s="18"/>
      <c r="TXQ60" s="18"/>
      <c r="TXR60" s="18"/>
      <c r="TXS60" s="18"/>
      <c r="TXT60" s="18"/>
      <c r="TXU60" s="18"/>
      <c r="TXV60" s="18"/>
      <c r="TXW60" s="18"/>
      <c r="TXX60" s="18"/>
      <c r="TXY60" s="18"/>
      <c r="TXZ60" s="18"/>
      <c r="TYA60" s="18"/>
      <c r="TYB60" s="18"/>
      <c r="TYC60" s="18"/>
      <c r="TYD60" s="18"/>
      <c r="TYE60" s="18"/>
      <c r="TYF60" s="18"/>
      <c r="TYG60" s="18"/>
      <c r="TYH60" s="18"/>
      <c r="TYI60" s="18"/>
      <c r="TYJ60" s="18"/>
      <c r="TYK60" s="18"/>
      <c r="TYL60" s="18"/>
      <c r="TYM60" s="18"/>
      <c r="TYN60" s="18"/>
      <c r="TYO60" s="18"/>
      <c r="TYP60" s="18"/>
      <c r="TYQ60" s="18"/>
      <c r="TYR60" s="18"/>
      <c r="TYS60" s="18"/>
      <c r="TYT60" s="18"/>
      <c r="TYU60" s="18"/>
      <c r="TYV60" s="18"/>
      <c r="TYW60" s="18"/>
      <c r="TYX60" s="18"/>
      <c r="TYY60" s="18"/>
      <c r="TYZ60" s="18"/>
      <c r="TZA60" s="18"/>
      <c r="TZB60" s="18"/>
      <c r="TZC60" s="18"/>
      <c r="TZD60" s="18"/>
      <c r="TZE60" s="18"/>
      <c r="TZF60" s="18"/>
      <c r="TZG60" s="18"/>
      <c r="TZH60" s="18"/>
      <c r="TZI60" s="18"/>
      <c r="TZJ60" s="18"/>
      <c r="TZK60" s="18"/>
      <c r="TZL60" s="18"/>
      <c r="TZM60" s="18"/>
      <c r="TZN60" s="18"/>
      <c r="TZO60" s="18"/>
      <c r="TZP60" s="18"/>
      <c r="TZQ60" s="18"/>
      <c r="TZR60" s="18"/>
      <c r="TZS60" s="18"/>
      <c r="TZT60" s="18"/>
      <c r="TZU60" s="18"/>
      <c r="TZV60" s="18"/>
      <c r="TZW60" s="18"/>
      <c r="TZX60" s="18"/>
      <c r="TZY60" s="18"/>
      <c r="TZZ60" s="18"/>
      <c r="UAA60" s="18"/>
      <c r="UAB60" s="18"/>
      <c r="UAC60" s="18"/>
      <c r="UAD60" s="18"/>
      <c r="UAE60" s="18"/>
      <c r="UAF60" s="18"/>
      <c r="UAG60" s="18"/>
      <c r="UAH60" s="18"/>
      <c r="UAI60" s="18"/>
      <c r="UAJ60" s="18"/>
      <c r="UAK60" s="18"/>
      <c r="UAL60" s="18"/>
      <c r="UAM60" s="18"/>
      <c r="UAN60" s="18"/>
      <c r="UAO60" s="18"/>
      <c r="UAP60" s="18"/>
      <c r="UAQ60" s="18"/>
      <c r="UAR60" s="18"/>
      <c r="UAS60" s="18"/>
      <c r="UAT60" s="18"/>
      <c r="UAU60" s="18"/>
      <c r="UAV60" s="18"/>
      <c r="UAW60" s="18"/>
      <c r="UAX60" s="18"/>
      <c r="UAY60" s="18"/>
      <c r="UAZ60" s="18"/>
      <c r="UBA60" s="18"/>
      <c r="UBB60" s="18"/>
      <c r="UBC60" s="18"/>
      <c r="UBD60" s="18"/>
      <c r="UBE60" s="18"/>
      <c r="UBF60" s="18"/>
      <c r="UBG60" s="18"/>
      <c r="UBH60" s="18"/>
      <c r="UBI60" s="18"/>
      <c r="UBJ60" s="18"/>
      <c r="UBK60" s="18"/>
      <c r="UBL60" s="18"/>
      <c r="UBM60" s="18"/>
      <c r="UBN60" s="18"/>
      <c r="UBO60" s="18"/>
      <c r="UBP60" s="18"/>
      <c r="UBQ60" s="18"/>
      <c r="UBR60" s="18"/>
      <c r="UBS60" s="18"/>
      <c r="UBT60" s="18"/>
      <c r="UBU60" s="18"/>
      <c r="UBV60" s="18"/>
      <c r="UBW60" s="18"/>
      <c r="UBX60" s="18"/>
      <c r="UBY60" s="18"/>
      <c r="UBZ60" s="18"/>
      <c r="UCA60" s="18"/>
      <c r="UCB60" s="18"/>
      <c r="UCC60" s="18"/>
      <c r="UCD60" s="18"/>
      <c r="UCE60" s="18"/>
      <c r="UCF60" s="18"/>
      <c r="UCG60" s="18"/>
      <c r="UCH60" s="18"/>
      <c r="UCI60" s="18"/>
      <c r="UCJ60" s="18"/>
      <c r="UCK60" s="18"/>
      <c r="UCL60" s="18"/>
      <c r="UCM60" s="18"/>
      <c r="UCN60" s="18"/>
      <c r="UCO60" s="18"/>
      <c r="UCP60" s="18"/>
      <c r="UCQ60" s="18"/>
      <c r="UCR60" s="18"/>
      <c r="UCS60" s="18"/>
      <c r="UCT60" s="18"/>
      <c r="UCU60" s="18"/>
      <c r="UCV60" s="18"/>
      <c r="UCW60" s="18"/>
      <c r="UCX60" s="18"/>
      <c r="UCY60" s="18"/>
      <c r="UCZ60" s="18"/>
      <c r="UDA60" s="18"/>
      <c r="UDB60" s="18"/>
      <c r="UDC60" s="18"/>
      <c r="UDD60" s="18"/>
      <c r="UDE60" s="18"/>
      <c r="UDF60" s="18"/>
      <c r="UDG60" s="18"/>
      <c r="UDH60" s="18"/>
      <c r="UDI60" s="18"/>
      <c r="UDJ60" s="18"/>
      <c r="UDK60" s="18"/>
      <c r="UDL60" s="18"/>
      <c r="UDM60" s="18"/>
      <c r="UDN60" s="18"/>
      <c r="UDO60" s="18"/>
      <c r="UDP60" s="18"/>
      <c r="UDQ60" s="18"/>
      <c r="UDR60" s="18"/>
      <c r="UDS60" s="18"/>
      <c r="UDT60" s="18"/>
      <c r="UDU60" s="18"/>
      <c r="UDV60" s="18"/>
      <c r="UDW60" s="18"/>
      <c r="UDX60" s="18"/>
      <c r="UDY60" s="18"/>
      <c r="UDZ60" s="18"/>
      <c r="UEA60" s="18"/>
      <c r="UEB60" s="18"/>
      <c r="UEC60" s="18"/>
      <c r="UED60" s="18"/>
      <c r="UEE60" s="18"/>
      <c r="UEF60" s="18"/>
      <c r="UEG60" s="18"/>
      <c r="UEH60" s="18"/>
      <c r="UEI60" s="18"/>
      <c r="UEJ60" s="18"/>
      <c r="UEK60" s="18"/>
      <c r="UEL60" s="18"/>
      <c r="UEM60" s="18"/>
      <c r="UEN60" s="18"/>
      <c r="UEO60" s="18"/>
      <c r="UEP60" s="18"/>
      <c r="UEQ60" s="18"/>
      <c r="UER60" s="18"/>
      <c r="UES60" s="18"/>
      <c r="UET60" s="18"/>
      <c r="UEU60" s="18"/>
      <c r="UEV60" s="18"/>
      <c r="UEW60" s="18"/>
      <c r="UEX60" s="18"/>
      <c r="UEY60" s="18"/>
      <c r="UEZ60" s="18"/>
      <c r="UFA60" s="18"/>
      <c r="UFB60" s="18"/>
      <c r="UFC60" s="18"/>
      <c r="UFD60" s="18"/>
      <c r="UFE60" s="18"/>
      <c r="UFF60" s="18"/>
      <c r="UFG60" s="18"/>
      <c r="UFH60" s="18"/>
      <c r="UFI60" s="18"/>
      <c r="UFJ60" s="18"/>
      <c r="UFK60" s="18"/>
      <c r="UFL60" s="18"/>
      <c r="UFM60" s="18"/>
      <c r="UFN60" s="18"/>
      <c r="UFO60" s="18"/>
      <c r="UFP60" s="18"/>
      <c r="UFQ60" s="18"/>
      <c r="UFR60" s="18"/>
      <c r="UFS60" s="18"/>
      <c r="UFT60" s="18"/>
      <c r="UFU60" s="18"/>
      <c r="UFV60" s="18"/>
      <c r="UFW60" s="18"/>
      <c r="UFX60" s="18"/>
      <c r="UFY60" s="18"/>
      <c r="UFZ60" s="18"/>
      <c r="UGA60" s="18"/>
      <c r="UGB60" s="18"/>
      <c r="UGC60" s="18"/>
      <c r="UGD60" s="18"/>
      <c r="UGE60" s="18"/>
      <c r="UGF60" s="18"/>
      <c r="UGG60" s="18"/>
      <c r="UGH60" s="18"/>
      <c r="UGI60" s="18"/>
      <c r="UGJ60" s="18"/>
      <c r="UGK60" s="18"/>
      <c r="UGL60" s="18"/>
      <c r="UGM60" s="18"/>
      <c r="UGN60" s="18"/>
      <c r="UGO60" s="18"/>
      <c r="UGP60" s="18"/>
      <c r="UGQ60" s="18"/>
      <c r="UGR60" s="18"/>
      <c r="UGS60" s="18"/>
      <c r="UGT60" s="18"/>
      <c r="UGU60" s="18"/>
      <c r="UGV60" s="18"/>
      <c r="UGW60" s="18"/>
      <c r="UGX60" s="18"/>
      <c r="UGY60" s="18"/>
      <c r="UGZ60" s="18"/>
      <c r="UHA60" s="18"/>
      <c r="UHB60" s="18"/>
      <c r="UHC60" s="18"/>
      <c r="UHD60" s="18"/>
      <c r="UHE60" s="18"/>
      <c r="UHF60" s="18"/>
      <c r="UHG60" s="18"/>
      <c r="UHH60" s="18"/>
      <c r="UHI60" s="18"/>
      <c r="UHJ60" s="18"/>
      <c r="UHK60" s="18"/>
      <c r="UHL60" s="18"/>
      <c r="UHM60" s="18"/>
      <c r="UHN60" s="18"/>
      <c r="UHO60" s="18"/>
      <c r="UHP60" s="18"/>
      <c r="UHQ60" s="18"/>
      <c r="UHR60" s="18"/>
      <c r="UHS60" s="18"/>
      <c r="UHT60" s="18"/>
      <c r="UHU60" s="18"/>
      <c r="UHV60" s="18"/>
      <c r="UHW60" s="18"/>
      <c r="UHX60" s="18"/>
      <c r="UHY60" s="18"/>
      <c r="UHZ60" s="18"/>
      <c r="UIA60" s="18"/>
      <c r="UIB60" s="18"/>
      <c r="UIC60" s="18"/>
      <c r="UID60" s="18"/>
      <c r="UIE60" s="18"/>
      <c r="UIF60" s="18"/>
      <c r="UIG60" s="18"/>
      <c r="UIH60" s="18"/>
      <c r="UII60" s="18"/>
      <c r="UIJ60" s="18"/>
      <c r="UIK60" s="18"/>
      <c r="UIL60" s="18"/>
      <c r="UIM60" s="18"/>
      <c r="UIN60" s="18"/>
      <c r="UIO60" s="18"/>
      <c r="UIP60" s="18"/>
      <c r="UIQ60" s="18"/>
      <c r="UIR60" s="18"/>
      <c r="UIS60" s="18"/>
      <c r="UIT60" s="18"/>
      <c r="UIU60" s="18"/>
      <c r="UIV60" s="18"/>
      <c r="UIW60" s="18"/>
      <c r="UIX60" s="18"/>
      <c r="UIY60" s="18"/>
      <c r="UIZ60" s="18"/>
      <c r="UJA60" s="18"/>
      <c r="UJB60" s="18"/>
      <c r="UJC60" s="18"/>
      <c r="UJD60" s="18"/>
      <c r="UJE60" s="18"/>
      <c r="UJF60" s="18"/>
      <c r="UJG60" s="18"/>
      <c r="UJH60" s="18"/>
      <c r="UJI60" s="18"/>
      <c r="UJJ60" s="18"/>
      <c r="UJK60" s="18"/>
      <c r="UJL60" s="18"/>
      <c r="UJM60" s="18"/>
      <c r="UJN60" s="18"/>
      <c r="UJO60" s="18"/>
      <c r="UJP60" s="18"/>
      <c r="UJQ60" s="18"/>
      <c r="UJR60" s="18"/>
      <c r="UJS60" s="18"/>
      <c r="UJT60" s="18"/>
      <c r="UJU60" s="18"/>
      <c r="UJV60" s="18"/>
      <c r="UJW60" s="18"/>
      <c r="UJX60" s="18"/>
      <c r="UJY60" s="18"/>
      <c r="UJZ60" s="18"/>
      <c r="UKA60" s="18"/>
      <c r="UKB60" s="18"/>
      <c r="UKC60" s="18"/>
      <c r="UKD60" s="18"/>
      <c r="UKE60" s="18"/>
      <c r="UKF60" s="18"/>
      <c r="UKG60" s="18"/>
      <c r="UKH60" s="18"/>
      <c r="UKI60" s="18"/>
      <c r="UKJ60" s="18"/>
      <c r="UKK60" s="18"/>
      <c r="UKL60" s="18"/>
      <c r="UKM60" s="18"/>
      <c r="UKN60" s="18"/>
      <c r="UKO60" s="18"/>
      <c r="UKP60" s="18"/>
      <c r="UKQ60" s="18"/>
      <c r="UKR60" s="18"/>
      <c r="UKS60" s="18"/>
      <c r="UKT60" s="18"/>
      <c r="UKU60" s="18"/>
      <c r="UKV60" s="18"/>
      <c r="UKW60" s="18"/>
      <c r="UKX60" s="18"/>
      <c r="UKY60" s="18"/>
      <c r="UKZ60" s="18"/>
      <c r="ULA60" s="18"/>
      <c r="ULB60" s="18"/>
      <c r="ULC60" s="18"/>
      <c r="ULD60" s="18"/>
      <c r="ULE60" s="18"/>
      <c r="ULF60" s="18"/>
      <c r="ULG60" s="18"/>
      <c r="ULH60" s="18"/>
      <c r="ULI60" s="18"/>
      <c r="ULJ60" s="18"/>
      <c r="ULK60" s="18"/>
      <c r="ULL60" s="18"/>
      <c r="ULM60" s="18"/>
      <c r="ULN60" s="18"/>
      <c r="ULO60" s="18"/>
      <c r="ULP60" s="18"/>
      <c r="ULQ60" s="18"/>
      <c r="ULR60" s="18"/>
      <c r="ULS60" s="18"/>
      <c r="ULT60" s="18"/>
      <c r="ULU60" s="18"/>
      <c r="ULV60" s="18"/>
      <c r="ULW60" s="18"/>
      <c r="ULX60" s="18"/>
      <c r="ULY60" s="18"/>
      <c r="ULZ60" s="18"/>
      <c r="UMA60" s="18"/>
      <c r="UMB60" s="18"/>
      <c r="UMC60" s="18"/>
      <c r="UMD60" s="18"/>
      <c r="UME60" s="18"/>
      <c r="UMF60" s="18"/>
      <c r="UMG60" s="18"/>
      <c r="UMH60" s="18"/>
      <c r="UMI60" s="18"/>
      <c r="UMJ60" s="18"/>
      <c r="UMK60" s="18"/>
      <c r="UML60" s="18"/>
      <c r="UMM60" s="18"/>
      <c r="UMN60" s="18"/>
      <c r="UMO60" s="18"/>
      <c r="UMP60" s="18"/>
      <c r="UMQ60" s="18"/>
      <c r="UMR60" s="18"/>
      <c r="UMS60" s="18"/>
      <c r="UMT60" s="18"/>
      <c r="UMU60" s="18"/>
      <c r="UMV60" s="18"/>
      <c r="UMW60" s="18"/>
      <c r="UMX60" s="18"/>
      <c r="UMY60" s="18"/>
      <c r="UMZ60" s="18"/>
      <c r="UNA60" s="18"/>
      <c r="UNB60" s="18"/>
      <c r="UNC60" s="18"/>
      <c r="UND60" s="18"/>
      <c r="UNE60" s="18"/>
      <c r="UNF60" s="18"/>
      <c r="UNG60" s="18"/>
      <c r="UNH60" s="18"/>
      <c r="UNI60" s="18"/>
      <c r="UNJ60" s="18"/>
      <c r="UNK60" s="18"/>
      <c r="UNL60" s="18"/>
      <c r="UNM60" s="18"/>
      <c r="UNN60" s="18"/>
      <c r="UNO60" s="18"/>
      <c r="UNP60" s="18"/>
      <c r="UNQ60" s="18"/>
      <c r="UNR60" s="18"/>
      <c r="UNS60" s="18"/>
      <c r="UNT60" s="18"/>
      <c r="UNU60" s="18"/>
      <c r="UNV60" s="18"/>
      <c r="UNW60" s="18"/>
      <c r="UNX60" s="18"/>
      <c r="UNY60" s="18"/>
      <c r="UNZ60" s="18"/>
      <c r="UOA60" s="18"/>
      <c r="UOB60" s="18"/>
      <c r="UOC60" s="18"/>
      <c r="UOD60" s="18"/>
      <c r="UOE60" s="18"/>
      <c r="UOF60" s="18"/>
      <c r="UOG60" s="18"/>
      <c r="UOH60" s="18"/>
      <c r="UOI60" s="18"/>
      <c r="UOJ60" s="18"/>
      <c r="UOK60" s="18"/>
      <c r="UOL60" s="18"/>
      <c r="UOM60" s="18"/>
      <c r="UON60" s="18"/>
      <c r="UOO60" s="18"/>
      <c r="UOP60" s="18"/>
      <c r="UOQ60" s="18"/>
      <c r="UOR60" s="18"/>
      <c r="UOS60" s="18"/>
      <c r="UOT60" s="18"/>
      <c r="UOU60" s="18"/>
      <c r="UOV60" s="18"/>
      <c r="UOW60" s="18"/>
      <c r="UOX60" s="18"/>
      <c r="UOY60" s="18"/>
      <c r="UOZ60" s="18"/>
      <c r="UPA60" s="18"/>
      <c r="UPB60" s="18"/>
      <c r="UPC60" s="18"/>
      <c r="UPD60" s="18"/>
      <c r="UPE60" s="18"/>
      <c r="UPF60" s="18"/>
      <c r="UPG60" s="18"/>
      <c r="UPH60" s="18"/>
      <c r="UPI60" s="18"/>
      <c r="UPJ60" s="18"/>
      <c r="UPK60" s="18"/>
      <c r="UPL60" s="18"/>
      <c r="UPM60" s="18"/>
      <c r="UPN60" s="18"/>
      <c r="UPO60" s="18"/>
      <c r="UPP60" s="18"/>
      <c r="UPQ60" s="18"/>
      <c r="UPR60" s="18"/>
      <c r="UPS60" s="18"/>
      <c r="UPT60" s="18"/>
      <c r="UPU60" s="18"/>
      <c r="UPV60" s="18"/>
      <c r="UPW60" s="18"/>
      <c r="UPX60" s="18"/>
      <c r="UPY60" s="18"/>
      <c r="UPZ60" s="18"/>
      <c r="UQA60" s="18"/>
      <c r="UQB60" s="18"/>
      <c r="UQC60" s="18"/>
      <c r="UQD60" s="18"/>
      <c r="UQE60" s="18"/>
      <c r="UQF60" s="18"/>
      <c r="UQG60" s="18"/>
      <c r="UQH60" s="18"/>
      <c r="UQI60" s="18"/>
      <c r="UQJ60" s="18"/>
      <c r="UQK60" s="18"/>
      <c r="UQL60" s="18"/>
      <c r="UQM60" s="18"/>
      <c r="UQN60" s="18"/>
      <c r="UQO60" s="18"/>
      <c r="UQP60" s="18"/>
      <c r="UQQ60" s="18"/>
      <c r="UQR60" s="18"/>
      <c r="UQS60" s="18"/>
      <c r="UQT60" s="18"/>
      <c r="UQU60" s="18"/>
      <c r="UQV60" s="18"/>
      <c r="UQW60" s="18"/>
      <c r="UQX60" s="18"/>
      <c r="UQY60" s="18"/>
      <c r="UQZ60" s="18"/>
      <c r="URA60" s="18"/>
      <c r="URB60" s="18"/>
      <c r="URC60" s="18"/>
      <c r="URD60" s="18"/>
      <c r="URE60" s="18"/>
      <c r="URF60" s="18"/>
      <c r="URG60" s="18"/>
      <c r="URH60" s="18"/>
      <c r="URI60" s="18"/>
      <c r="URJ60" s="18"/>
      <c r="URK60" s="18"/>
      <c r="URL60" s="18"/>
      <c r="URM60" s="18"/>
      <c r="URN60" s="18"/>
      <c r="URO60" s="18"/>
      <c r="URP60" s="18"/>
      <c r="URQ60" s="18"/>
      <c r="URR60" s="18"/>
      <c r="URS60" s="18"/>
      <c r="URT60" s="18"/>
      <c r="URU60" s="18"/>
      <c r="URV60" s="18"/>
      <c r="URW60" s="18"/>
      <c r="URX60" s="18"/>
      <c r="URY60" s="18"/>
      <c r="URZ60" s="18"/>
      <c r="USA60" s="18"/>
      <c r="USB60" s="18"/>
      <c r="USC60" s="18"/>
      <c r="USD60" s="18"/>
      <c r="USE60" s="18"/>
      <c r="USF60" s="18"/>
      <c r="USG60" s="18"/>
      <c r="USH60" s="18"/>
      <c r="USI60" s="18"/>
      <c r="USJ60" s="18"/>
      <c r="USK60" s="18"/>
      <c r="USL60" s="18"/>
      <c r="USM60" s="18"/>
      <c r="USN60" s="18"/>
      <c r="USO60" s="18"/>
      <c r="USP60" s="18"/>
      <c r="USQ60" s="18"/>
      <c r="USR60" s="18"/>
      <c r="USS60" s="18"/>
      <c r="UST60" s="18"/>
      <c r="USU60" s="18"/>
      <c r="USV60" s="18"/>
      <c r="USW60" s="18"/>
      <c r="USX60" s="18"/>
      <c r="USY60" s="18"/>
      <c r="USZ60" s="18"/>
      <c r="UTA60" s="18"/>
      <c r="UTB60" s="18"/>
      <c r="UTC60" s="18"/>
      <c r="UTD60" s="18"/>
      <c r="UTE60" s="18"/>
      <c r="UTF60" s="18"/>
      <c r="UTG60" s="18"/>
      <c r="UTH60" s="18"/>
      <c r="UTI60" s="18"/>
      <c r="UTJ60" s="18"/>
      <c r="UTK60" s="18"/>
      <c r="UTL60" s="18"/>
      <c r="UTM60" s="18"/>
      <c r="UTN60" s="18"/>
      <c r="UTO60" s="18"/>
      <c r="UTP60" s="18"/>
      <c r="UTQ60" s="18"/>
      <c r="UTR60" s="18"/>
      <c r="UTS60" s="18"/>
      <c r="UTT60" s="18"/>
      <c r="UTU60" s="18"/>
      <c r="UTV60" s="18"/>
      <c r="UTW60" s="18"/>
      <c r="UTX60" s="18"/>
      <c r="UTY60" s="18"/>
      <c r="UTZ60" s="18"/>
      <c r="UUA60" s="18"/>
      <c r="UUB60" s="18"/>
      <c r="UUC60" s="18"/>
      <c r="UUD60" s="18"/>
      <c r="UUE60" s="18"/>
      <c r="UUF60" s="18"/>
      <c r="UUG60" s="18"/>
      <c r="UUH60" s="18"/>
      <c r="UUI60" s="18"/>
      <c r="UUJ60" s="18"/>
      <c r="UUK60" s="18"/>
      <c r="UUL60" s="18"/>
      <c r="UUM60" s="18"/>
      <c r="UUN60" s="18"/>
      <c r="UUO60" s="18"/>
      <c r="UUP60" s="18"/>
      <c r="UUQ60" s="18"/>
      <c r="UUR60" s="18"/>
      <c r="UUS60" s="18"/>
      <c r="UUT60" s="18"/>
      <c r="UUU60" s="18"/>
      <c r="UUV60" s="18"/>
      <c r="UUW60" s="18"/>
      <c r="UUX60" s="18"/>
      <c r="UUY60" s="18"/>
      <c r="UUZ60" s="18"/>
      <c r="UVA60" s="18"/>
      <c r="UVB60" s="18"/>
      <c r="UVC60" s="18"/>
      <c r="UVD60" s="18"/>
      <c r="UVE60" s="18"/>
      <c r="UVF60" s="18"/>
      <c r="UVG60" s="18"/>
      <c r="UVH60" s="18"/>
      <c r="UVI60" s="18"/>
      <c r="UVJ60" s="18"/>
      <c r="UVK60" s="18"/>
      <c r="UVL60" s="18"/>
      <c r="UVM60" s="18"/>
      <c r="UVN60" s="18"/>
      <c r="UVO60" s="18"/>
      <c r="UVP60" s="18"/>
      <c r="UVQ60" s="18"/>
      <c r="UVR60" s="18"/>
      <c r="UVS60" s="18"/>
      <c r="UVT60" s="18"/>
      <c r="UVU60" s="18"/>
      <c r="UVV60" s="18"/>
      <c r="UVW60" s="18"/>
      <c r="UVX60" s="18"/>
      <c r="UVY60" s="18"/>
      <c r="UVZ60" s="18"/>
      <c r="UWA60" s="18"/>
      <c r="UWB60" s="18"/>
      <c r="UWC60" s="18"/>
      <c r="UWD60" s="18"/>
      <c r="UWE60" s="18"/>
      <c r="UWF60" s="18"/>
      <c r="UWG60" s="18"/>
      <c r="UWH60" s="18"/>
      <c r="UWI60" s="18"/>
      <c r="UWJ60" s="18"/>
      <c r="UWK60" s="18"/>
      <c r="UWL60" s="18"/>
      <c r="UWM60" s="18"/>
      <c r="UWN60" s="18"/>
      <c r="UWO60" s="18"/>
      <c r="UWP60" s="18"/>
      <c r="UWQ60" s="18"/>
      <c r="UWR60" s="18"/>
      <c r="UWS60" s="18"/>
      <c r="UWT60" s="18"/>
      <c r="UWU60" s="18"/>
      <c r="UWV60" s="18"/>
      <c r="UWW60" s="18"/>
      <c r="UWX60" s="18"/>
      <c r="UWY60" s="18"/>
      <c r="UWZ60" s="18"/>
      <c r="UXA60" s="18"/>
      <c r="UXB60" s="18"/>
      <c r="UXC60" s="18"/>
      <c r="UXD60" s="18"/>
      <c r="UXE60" s="18"/>
      <c r="UXF60" s="18"/>
      <c r="UXG60" s="18"/>
      <c r="UXH60" s="18"/>
      <c r="UXI60" s="18"/>
      <c r="UXJ60" s="18"/>
      <c r="UXK60" s="18"/>
      <c r="UXL60" s="18"/>
      <c r="UXM60" s="18"/>
      <c r="UXN60" s="18"/>
      <c r="UXO60" s="18"/>
      <c r="UXP60" s="18"/>
      <c r="UXQ60" s="18"/>
      <c r="UXR60" s="18"/>
      <c r="UXS60" s="18"/>
      <c r="UXT60" s="18"/>
      <c r="UXU60" s="18"/>
      <c r="UXV60" s="18"/>
      <c r="UXW60" s="18"/>
      <c r="UXX60" s="18"/>
      <c r="UXY60" s="18"/>
      <c r="UXZ60" s="18"/>
      <c r="UYA60" s="18"/>
      <c r="UYB60" s="18"/>
      <c r="UYC60" s="18"/>
      <c r="UYD60" s="18"/>
      <c r="UYE60" s="18"/>
      <c r="UYF60" s="18"/>
      <c r="UYG60" s="18"/>
      <c r="UYH60" s="18"/>
      <c r="UYI60" s="18"/>
      <c r="UYJ60" s="18"/>
      <c r="UYK60" s="18"/>
      <c r="UYL60" s="18"/>
      <c r="UYM60" s="18"/>
      <c r="UYN60" s="18"/>
      <c r="UYO60" s="18"/>
      <c r="UYP60" s="18"/>
      <c r="UYQ60" s="18"/>
      <c r="UYR60" s="18"/>
      <c r="UYS60" s="18"/>
      <c r="UYT60" s="18"/>
      <c r="UYU60" s="18"/>
      <c r="UYV60" s="18"/>
      <c r="UYW60" s="18"/>
      <c r="UYX60" s="18"/>
      <c r="UYY60" s="18"/>
      <c r="UYZ60" s="18"/>
      <c r="UZA60" s="18"/>
      <c r="UZB60" s="18"/>
      <c r="UZC60" s="18"/>
      <c r="UZD60" s="18"/>
      <c r="UZE60" s="18"/>
      <c r="UZF60" s="18"/>
      <c r="UZG60" s="18"/>
      <c r="UZH60" s="18"/>
      <c r="UZI60" s="18"/>
      <c r="UZJ60" s="18"/>
      <c r="UZK60" s="18"/>
      <c r="UZL60" s="18"/>
      <c r="UZM60" s="18"/>
      <c r="UZN60" s="18"/>
      <c r="UZO60" s="18"/>
      <c r="UZP60" s="18"/>
      <c r="UZQ60" s="18"/>
      <c r="UZR60" s="18"/>
      <c r="UZS60" s="18"/>
      <c r="UZT60" s="18"/>
      <c r="UZU60" s="18"/>
      <c r="UZV60" s="18"/>
      <c r="UZW60" s="18"/>
      <c r="UZX60" s="18"/>
      <c r="UZY60" s="18"/>
      <c r="UZZ60" s="18"/>
      <c r="VAA60" s="18"/>
      <c r="VAB60" s="18"/>
      <c r="VAC60" s="18"/>
      <c r="VAD60" s="18"/>
      <c r="VAE60" s="18"/>
      <c r="VAF60" s="18"/>
      <c r="VAG60" s="18"/>
      <c r="VAH60" s="18"/>
      <c r="VAI60" s="18"/>
      <c r="VAJ60" s="18"/>
      <c r="VAK60" s="18"/>
      <c r="VAL60" s="18"/>
      <c r="VAM60" s="18"/>
      <c r="VAN60" s="18"/>
      <c r="VAO60" s="18"/>
      <c r="VAP60" s="18"/>
      <c r="VAQ60" s="18"/>
      <c r="VAR60" s="18"/>
      <c r="VAS60" s="18"/>
      <c r="VAT60" s="18"/>
      <c r="VAU60" s="18"/>
      <c r="VAV60" s="18"/>
      <c r="VAW60" s="18"/>
      <c r="VAX60" s="18"/>
      <c r="VAY60" s="18"/>
      <c r="VAZ60" s="18"/>
      <c r="VBA60" s="18"/>
      <c r="VBB60" s="18"/>
      <c r="VBC60" s="18"/>
      <c r="VBD60" s="18"/>
      <c r="VBE60" s="18"/>
      <c r="VBF60" s="18"/>
      <c r="VBG60" s="18"/>
      <c r="VBH60" s="18"/>
      <c r="VBI60" s="18"/>
      <c r="VBJ60" s="18"/>
      <c r="VBK60" s="18"/>
      <c r="VBL60" s="18"/>
      <c r="VBM60" s="18"/>
      <c r="VBN60" s="18"/>
      <c r="VBO60" s="18"/>
      <c r="VBP60" s="18"/>
      <c r="VBQ60" s="18"/>
      <c r="VBR60" s="18"/>
      <c r="VBS60" s="18"/>
      <c r="VBT60" s="18"/>
      <c r="VBU60" s="18"/>
      <c r="VBV60" s="18"/>
      <c r="VBW60" s="18"/>
      <c r="VBX60" s="18"/>
      <c r="VBY60" s="18"/>
      <c r="VBZ60" s="18"/>
      <c r="VCA60" s="18"/>
      <c r="VCB60" s="18"/>
      <c r="VCC60" s="18"/>
      <c r="VCD60" s="18"/>
      <c r="VCE60" s="18"/>
      <c r="VCF60" s="18"/>
      <c r="VCG60" s="18"/>
      <c r="VCH60" s="18"/>
      <c r="VCI60" s="18"/>
      <c r="VCJ60" s="18"/>
      <c r="VCK60" s="18"/>
      <c r="VCL60" s="18"/>
      <c r="VCM60" s="18"/>
      <c r="VCN60" s="18"/>
      <c r="VCO60" s="18"/>
      <c r="VCP60" s="18"/>
      <c r="VCQ60" s="18"/>
      <c r="VCR60" s="18"/>
      <c r="VCS60" s="18"/>
      <c r="VCT60" s="18"/>
      <c r="VCU60" s="18"/>
      <c r="VCV60" s="18"/>
      <c r="VCW60" s="18"/>
      <c r="VCX60" s="18"/>
      <c r="VCY60" s="18"/>
      <c r="VCZ60" s="18"/>
      <c r="VDA60" s="18"/>
      <c r="VDB60" s="18"/>
      <c r="VDC60" s="18"/>
      <c r="VDD60" s="18"/>
      <c r="VDE60" s="18"/>
      <c r="VDF60" s="18"/>
      <c r="VDG60" s="18"/>
      <c r="VDH60" s="18"/>
      <c r="VDI60" s="18"/>
      <c r="VDJ60" s="18"/>
      <c r="VDK60" s="18"/>
      <c r="VDL60" s="18"/>
      <c r="VDM60" s="18"/>
      <c r="VDN60" s="18"/>
      <c r="VDO60" s="18"/>
      <c r="VDP60" s="18"/>
      <c r="VDQ60" s="18"/>
      <c r="VDR60" s="18"/>
      <c r="VDS60" s="18"/>
      <c r="VDT60" s="18"/>
      <c r="VDU60" s="18"/>
      <c r="VDV60" s="18"/>
      <c r="VDW60" s="18"/>
      <c r="VDX60" s="18"/>
      <c r="VDY60" s="18"/>
      <c r="VDZ60" s="18"/>
      <c r="VEA60" s="18"/>
      <c r="VEB60" s="18"/>
      <c r="VEC60" s="18"/>
      <c r="VED60" s="18"/>
      <c r="VEE60" s="18"/>
      <c r="VEF60" s="18"/>
      <c r="VEG60" s="18"/>
      <c r="VEH60" s="18"/>
      <c r="VEI60" s="18"/>
      <c r="VEJ60" s="18"/>
      <c r="VEK60" s="18"/>
      <c r="VEL60" s="18"/>
      <c r="VEM60" s="18"/>
      <c r="VEN60" s="18"/>
      <c r="VEO60" s="18"/>
      <c r="VEP60" s="18"/>
      <c r="VEQ60" s="18"/>
      <c r="VER60" s="18"/>
      <c r="VES60" s="18"/>
      <c r="VET60" s="18"/>
      <c r="VEU60" s="18"/>
      <c r="VEV60" s="18"/>
      <c r="VEW60" s="18"/>
      <c r="VEX60" s="18"/>
      <c r="VEY60" s="18"/>
      <c r="VEZ60" s="18"/>
      <c r="VFA60" s="18"/>
      <c r="VFB60" s="18"/>
      <c r="VFC60" s="18"/>
      <c r="VFD60" s="18"/>
      <c r="VFE60" s="18"/>
      <c r="VFF60" s="18"/>
      <c r="VFG60" s="18"/>
      <c r="VFH60" s="18"/>
      <c r="VFI60" s="18"/>
      <c r="VFJ60" s="18"/>
      <c r="VFK60" s="18"/>
      <c r="VFL60" s="18"/>
      <c r="VFM60" s="18"/>
      <c r="VFN60" s="18"/>
      <c r="VFO60" s="18"/>
      <c r="VFP60" s="18"/>
      <c r="VFQ60" s="18"/>
      <c r="VFR60" s="18"/>
      <c r="VFS60" s="18"/>
      <c r="VFT60" s="18"/>
      <c r="VFU60" s="18"/>
      <c r="VFV60" s="18"/>
      <c r="VFW60" s="18"/>
      <c r="VFX60" s="18"/>
      <c r="VFY60" s="18"/>
      <c r="VFZ60" s="18"/>
      <c r="VGA60" s="18"/>
      <c r="VGB60" s="18"/>
      <c r="VGC60" s="18"/>
      <c r="VGD60" s="18"/>
      <c r="VGE60" s="18"/>
      <c r="VGF60" s="18"/>
      <c r="VGG60" s="18"/>
      <c r="VGH60" s="18"/>
      <c r="VGI60" s="18"/>
      <c r="VGJ60" s="18"/>
      <c r="VGK60" s="18"/>
      <c r="VGL60" s="18"/>
      <c r="VGM60" s="18"/>
      <c r="VGN60" s="18"/>
      <c r="VGO60" s="18"/>
      <c r="VGP60" s="18"/>
      <c r="VGQ60" s="18"/>
      <c r="VGR60" s="18"/>
      <c r="VGS60" s="18"/>
      <c r="VGT60" s="18"/>
      <c r="VGU60" s="18"/>
      <c r="VGV60" s="18"/>
      <c r="VGW60" s="18"/>
      <c r="VGX60" s="18"/>
      <c r="VGY60" s="18"/>
      <c r="VGZ60" s="18"/>
      <c r="VHA60" s="18"/>
      <c r="VHB60" s="18"/>
      <c r="VHC60" s="18"/>
      <c r="VHD60" s="18"/>
      <c r="VHE60" s="18"/>
      <c r="VHF60" s="18"/>
      <c r="VHG60" s="18"/>
      <c r="VHH60" s="18"/>
      <c r="VHI60" s="18"/>
      <c r="VHJ60" s="18"/>
      <c r="VHK60" s="18"/>
      <c r="VHL60" s="18"/>
      <c r="VHM60" s="18"/>
      <c r="VHN60" s="18"/>
      <c r="VHO60" s="18"/>
      <c r="VHP60" s="18"/>
      <c r="VHQ60" s="18"/>
      <c r="VHR60" s="18"/>
      <c r="VHS60" s="18"/>
      <c r="VHT60" s="18"/>
      <c r="VHU60" s="18"/>
      <c r="VHV60" s="18"/>
      <c r="VHW60" s="18"/>
      <c r="VHX60" s="18"/>
      <c r="VHY60" s="18"/>
      <c r="VHZ60" s="18"/>
      <c r="VIA60" s="18"/>
      <c r="VIB60" s="18"/>
      <c r="VIC60" s="18"/>
      <c r="VID60" s="18"/>
      <c r="VIE60" s="18"/>
      <c r="VIF60" s="18"/>
      <c r="VIG60" s="18"/>
      <c r="VIH60" s="18"/>
      <c r="VII60" s="18"/>
      <c r="VIJ60" s="18"/>
      <c r="VIK60" s="18"/>
      <c r="VIL60" s="18"/>
      <c r="VIM60" s="18"/>
      <c r="VIN60" s="18"/>
      <c r="VIO60" s="18"/>
      <c r="VIP60" s="18"/>
      <c r="VIQ60" s="18"/>
      <c r="VIR60" s="18"/>
      <c r="VIS60" s="18"/>
      <c r="VIT60" s="18"/>
      <c r="VIU60" s="18"/>
      <c r="VIV60" s="18"/>
      <c r="VIW60" s="18"/>
      <c r="VIX60" s="18"/>
      <c r="VIY60" s="18"/>
      <c r="VIZ60" s="18"/>
      <c r="VJA60" s="18"/>
      <c r="VJB60" s="18"/>
      <c r="VJC60" s="18"/>
      <c r="VJD60" s="18"/>
      <c r="VJE60" s="18"/>
      <c r="VJF60" s="18"/>
      <c r="VJG60" s="18"/>
      <c r="VJH60" s="18"/>
      <c r="VJI60" s="18"/>
      <c r="VJJ60" s="18"/>
      <c r="VJK60" s="18"/>
      <c r="VJL60" s="18"/>
      <c r="VJM60" s="18"/>
      <c r="VJN60" s="18"/>
      <c r="VJO60" s="18"/>
      <c r="VJP60" s="18"/>
      <c r="VJQ60" s="18"/>
      <c r="VJR60" s="18"/>
      <c r="VJS60" s="18"/>
      <c r="VJT60" s="18"/>
      <c r="VJU60" s="18"/>
      <c r="VJV60" s="18"/>
      <c r="VJW60" s="18"/>
      <c r="VJX60" s="18"/>
      <c r="VJY60" s="18"/>
      <c r="VJZ60" s="18"/>
      <c r="VKA60" s="18"/>
      <c r="VKB60" s="18"/>
      <c r="VKC60" s="18"/>
      <c r="VKD60" s="18"/>
      <c r="VKE60" s="18"/>
      <c r="VKF60" s="18"/>
      <c r="VKG60" s="18"/>
      <c r="VKH60" s="18"/>
      <c r="VKI60" s="18"/>
      <c r="VKJ60" s="18"/>
      <c r="VKK60" s="18"/>
      <c r="VKL60" s="18"/>
      <c r="VKM60" s="18"/>
      <c r="VKN60" s="18"/>
      <c r="VKO60" s="18"/>
      <c r="VKP60" s="18"/>
      <c r="VKQ60" s="18"/>
      <c r="VKR60" s="18"/>
      <c r="VKS60" s="18"/>
      <c r="VKT60" s="18"/>
      <c r="VKU60" s="18"/>
      <c r="VKV60" s="18"/>
      <c r="VKW60" s="18"/>
      <c r="VKX60" s="18"/>
      <c r="VKY60" s="18"/>
      <c r="VKZ60" s="18"/>
      <c r="VLA60" s="18"/>
      <c r="VLB60" s="18"/>
      <c r="VLC60" s="18"/>
      <c r="VLD60" s="18"/>
      <c r="VLE60" s="18"/>
      <c r="VLF60" s="18"/>
      <c r="VLG60" s="18"/>
      <c r="VLH60" s="18"/>
      <c r="VLI60" s="18"/>
      <c r="VLJ60" s="18"/>
      <c r="VLK60" s="18"/>
      <c r="VLL60" s="18"/>
      <c r="VLM60" s="18"/>
      <c r="VLN60" s="18"/>
      <c r="VLO60" s="18"/>
      <c r="VLP60" s="18"/>
      <c r="VLQ60" s="18"/>
      <c r="VLR60" s="18"/>
      <c r="VLS60" s="18"/>
      <c r="VLT60" s="18"/>
      <c r="VLU60" s="18"/>
      <c r="VLV60" s="18"/>
      <c r="VLW60" s="18"/>
      <c r="VLX60" s="18"/>
      <c r="VLY60" s="18"/>
      <c r="VLZ60" s="18"/>
      <c r="VMA60" s="18"/>
      <c r="VMB60" s="18"/>
      <c r="VMC60" s="18"/>
      <c r="VMD60" s="18"/>
      <c r="VME60" s="18"/>
      <c r="VMF60" s="18"/>
      <c r="VMG60" s="18"/>
      <c r="VMH60" s="18"/>
      <c r="VMI60" s="18"/>
      <c r="VMJ60" s="18"/>
      <c r="VMK60" s="18"/>
      <c r="VML60" s="18"/>
      <c r="VMM60" s="18"/>
      <c r="VMN60" s="18"/>
      <c r="VMO60" s="18"/>
      <c r="VMP60" s="18"/>
      <c r="VMQ60" s="18"/>
      <c r="VMR60" s="18"/>
      <c r="VMS60" s="18"/>
      <c r="VMT60" s="18"/>
      <c r="VMU60" s="18"/>
      <c r="VMV60" s="18"/>
      <c r="VMW60" s="18"/>
      <c r="VMX60" s="18"/>
      <c r="VMY60" s="18"/>
      <c r="VMZ60" s="18"/>
      <c r="VNA60" s="18"/>
      <c r="VNB60" s="18"/>
      <c r="VNC60" s="18"/>
      <c r="VND60" s="18"/>
      <c r="VNE60" s="18"/>
      <c r="VNF60" s="18"/>
      <c r="VNG60" s="18"/>
      <c r="VNH60" s="18"/>
      <c r="VNI60" s="18"/>
      <c r="VNJ60" s="18"/>
      <c r="VNK60" s="18"/>
      <c r="VNL60" s="18"/>
      <c r="VNM60" s="18"/>
      <c r="VNN60" s="18"/>
      <c r="VNO60" s="18"/>
      <c r="VNP60" s="18"/>
      <c r="VNQ60" s="18"/>
      <c r="VNR60" s="18"/>
      <c r="VNS60" s="18"/>
      <c r="VNT60" s="18"/>
      <c r="VNU60" s="18"/>
      <c r="VNV60" s="18"/>
      <c r="VNW60" s="18"/>
      <c r="VNX60" s="18"/>
      <c r="VNY60" s="18"/>
      <c r="VNZ60" s="18"/>
      <c r="VOA60" s="18"/>
      <c r="VOB60" s="18"/>
      <c r="VOC60" s="18"/>
      <c r="VOD60" s="18"/>
      <c r="VOE60" s="18"/>
      <c r="VOF60" s="18"/>
      <c r="VOG60" s="18"/>
      <c r="VOH60" s="18"/>
      <c r="VOI60" s="18"/>
      <c r="VOJ60" s="18"/>
      <c r="VOK60" s="18"/>
      <c r="VOL60" s="18"/>
      <c r="VOM60" s="18"/>
      <c r="VON60" s="18"/>
      <c r="VOO60" s="18"/>
      <c r="VOP60" s="18"/>
      <c r="VOQ60" s="18"/>
      <c r="VOR60" s="18"/>
      <c r="VOS60" s="18"/>
      <c r="VOT60" s="18"/>
      <c r="VOU60" s="18"/>
      <c r="VOV60" s="18"/>
      <c r="VOW60" s="18"/>
      <c r="VOX60" s="18"/>
      <c r="VOY60" s="18"/>
      <c r="VOZ60" s="18"/>
      <c r="VPA60" s="18"/>
      <c r="VPB60" s="18"/>
      <c r="VPC60" s="18"/>
      <c r="VPD60" s="18"/>
      <c r="VPE60" s="18"/>
      <c r="VPF60" s="18"/>
      <c r="VPG60" s="18"/>
      <c r="VPH60" s="18"/>
      <c r="VPI60" s="18"/>
      <c r="VPJ60" s="18"/>
      <c r="VPK60" s="18"/>
      <c r="VPL60" s="18"/>
      <c r="VPM60" s="18"/>
      <c r="VPN60" s="18"/>
      <c r="VPO60" s="18"/>
      <c r="VPP60" s="18"/>
      <c r="VPQ60" s="18"/>
      <c r="VPR60" s="18"/>
      <c r="VPS60" s="18"/>
      <c r="VPT60" s="18"/>
      <c r="VPU60" s="18"/>
      <c r="VPV60" s="18"/>
      <c r="VPW60" s="18"/>
      <c r="VPX60" s="18"/>
      <c r="VPY60" s="18"/>
      <c r="VPZ60" s="18"/>
      <c r="VQA60" s="18"/>
      <c r="VQB60" s="18"/>
      <c r="VQC60" s="18"/>
      <c r="VQD60" s="18"/>
      <c r="VQE60" s="18"/>
      <c r="VQF60" s="18"/>
      <c r="VQG60" s="18"/>
      <c r="VQH60" s="18"/>
      <c r="VQI60" s="18"/>
      <c r="VQJ60" s="18"/>
      <c r="VQK60" s="18"/>
      <c r="VQL60" s="18"/>
      <c r="VQM60" s="18"/>
      <c r="VQN60" s="18"/>
      <c r="VQO60" s="18"/>
      <c r="VQP60" s="18"/>
      <c r="VQQ60" s="18"/>
      <c r="VQR60" s="18"/>
      <c r="VQS60" s="18"/>
      <c r="VQT60" s="18"/>
      <c r="VQU60" s="18"/>
      <c r="VQV60" s="18"/>
      <c r="VQW60" s="18"/>
      <c r="VQX60" s="18"/>
      <c r="VQY60" s="18"/>
      <c r="VQZ60" s="18"/>
      <c r="VRA60" s="18"/>
      <c r="VRB60" s="18"/>
      <c r="VRC60" s="18"/>
      <c r="VRD60" s="18"/>
      <c r="VRE60" s="18"/>
      <c r="VRF60" s="18"/>
      <c r="VRG60" s="18"/>
      <c r="VRH60" s="18"/>
      <c r="VRI60" s="18"/>
      <c r="VRJ60" s="18"/>
      <c r="VRK60" s="18"/>
      <c r="VRL60" s="18"/>
      <c r="VRM60" s="18"/>
      <c r="VRN60" s="18"/>
      <c r="VRO60" s="18"/>
      <c r="VRP60" s="18"/>
      <c r="VRQ60" s="18"/>
      <c r="VRR60" s="18"/>
      <c r="VRS60" s="18"/>
      <c r="VRT60" s="18"/>
      <c r="VRU60" s="18"/>
      <c r="VRV60" s="18"/>
      <c r="VRW60" s="18"/>
      <c r="VRX60" s="18"/>
      <c r="VRY60" s="18"/>
      <c r="VRZ60" s="18"/>
      <c r="VSA60" s="18"/>
      <c r="VSB60" s="18"/>
      <c r="VSC60" s="18"/>
      <c r="VSD60" s="18"/>
      <c r="VSE60" s="18"/>
      <c r="VSF60" s="18"/>
      <c r="VSG60" s="18"/>
      <c r="VSH60" s="18"/>
      <c r="VSI60" s="18"/>
      <c r="VSJ60" s="18"/>
      <c r="VSK60" s="18"/>
      <c r="VSL60" s="18"/>
      <c r="VSM60" s="18"/>
      <c r="VSN60" s="18"/>
      <c r="VSO60" s="18"/>
      <c r="VSP60" s="18"/>
      <c r="VSQ60" s="18"/>
      <c r="VSR60" s="18"/>
      <c r="VSS60" s="18"/>
      <c r="VST60" s="18"/>
      <c r="VSU60" s="18"/>
      <c r="VSV60" s="18"/>
      <c r="VSW60" s="18"/>
      <c r="VSX60" s="18"/>
      <c r="VSY60" s="18"/>
      <c r="VSZ60" s="18"/>
      <c r="VTA60" s="18"/>
      <c r="VTB60" s="18"/>
      <c r="VTC60" s="18"/>
      <c r="VTD60" s="18"/>
      <c r="VTE60" s="18"/>
      <c r="VTF60" s="18"/>
      <c r="VTG60" s="18"/>
      <c r="VTH60" s="18"/>
      <c r="VTI60" s="18"/>
      <c r="VTJ60" s="18"/>
      <c r="VTK60" s="18"/>
      <c r="VTL60" s="18"/>
      <c r="VTM60" s="18"/>
      <c r="VTN60" s="18"/>
      <c r="VTO60" s="18"/>
      <c r="VTP60" s="18"/>
      <c r="VTQ60" s="18"/>
      <c r="VTR60" s="18"/>
      <c r="VTS60" s="18"/>
      <c r="VTT60" s="18"/>
      <c r="VTU60" s="18"/>
      <c r="VTV60" s="18"/>
      <c r="VTW60" s="18"/>
      <c r="VTX60" s="18"/>
      <c r="VTY60" s="18"/>
      <c r="VTZ60" s="18"/>
      <c r="VUA60" s="18"/>
      <c r="VUB60" s="18"/>
      <c r="VUC60" s="18"/>
      <c r="VUD60" s="18"/>
      <c r="VUE60" s="18"/>
      <c r="VUF60" s="18"/>
      <c r="VUG60" s="18"/>
      <c r="VUH60" s="18"/>
      <c r="VUI60" s="18"/>
      <c r="VUJ60" s="18"/>
      <c r="VUK60" s="18"/>
      <c r="VUL60" s="18"/>
      <c r="VUM60" s="18"/>
      <c r="VUN60" s="18"/>
      <c r="VUO60" s="18"/>
      <c r="VUP60" s="18"/>
      <c r="VUQ60" s="18"/>
      <c r="VUR60" s="18"/>
      <c r="VUS60" s="18"/>
      <c r="VUT60" s="18"/>
      <c r="VUU60" s="18"/>
      <c r="VUV60" s="18"/>
      <c r="VUW60" s="18"/>
      <c r="VUX60" s="18"/>
      <c r="VUY60" s="18"/>
      <c r="VUZ60" s="18"/>
      <c r="VVA60" s="18"/>
      <c r="VVB60" s="18"/>
      <c r="VVC60" s="18"/>
      <c r="VVD60" s="18"/>
      <c r="VVE60" s="18"/>
      <c r="VVF60" s="18"/>
      <c r="VVG60" s="18"/>
      <c r="VVH60" s="18"/>
      <c r="VVI60" s="18"/>
      <c r="VVJ60" s="18"/>
      <c r="VVK60" s="18"/>
      <c r="VVL60" s="18"/>
      <c r="VVM60" s="18"/>
      <c r="VVN60" s="18"/>
      <c r="VVO60" s="18"/>
      <c r="VVP60" s="18"/>
      <c r="VVQ60" s="18"/>
      <c r="VVR60" s="18"/>
      <c r="VVS60" s="18"/>
      <c r="VVT60" s="18"/>
      <c r="VVU60" s="18"/>
      <c r="VVV60" s="18"/>
      <c r="VVW60" s="18"/>
      <c r="VVX60" s="18"/>
      <c r="VVY60" s="18"/>
      <c r="VVZ60" s="18"/>
      <c r="VWA60" s="18"/>
      <c r="VWB60" s="18"/>
      <c r="VWC60" s="18"/>
      <c r="VWD60" s="18"/>
      <c r="VWE60" s="18"/>
      <c r="VWF60" s="18"/>
      <c r="VWG60" s="18"/>
      <c r="VWH60" s="18"/>
      <c r="VWI60" s="18"/>
      <c r="VWJ60" s="18"/>
      <c r="VWK60" s="18"/>
      <c r="VWL60" s="18"/>
      <c r="VWM60" s="18"/>
      <c r="VWN60" s="18"/>
      <c r="VWO60" s="18"/>
      <c r="VWP60" s="18"/>
      <c r="VWQ60" s="18"/>
      <c r="VWR60" s="18"/>
      <c r="VWS60" s="18"/>
      <c r="VWT60" s="18"/>
      <c r="VWU60" s="18"/>
      <c r="VWV60" s="18"/>
      <c r="VWW60" s="18"/>
      <c r="VWX60" s="18"/>
      <c r="VWY60" s="18"/>
      <c r="VWZ60" s="18"/>
      <c r="VXA60" s="18"/>
      <c r="VXB60" s="18"/>
      <c r="VXC60" s="18"/>
      <c r="VXD60" s="18"/>
      <c r="VXE60" s="18"/>
      <c r="VXF60" s="18"/>
      <c r="VXG60" s="18"/>
      <c r="VXH60" s="18"/>
      <c r="VXI60" s="18"/>
      <c r="VXJ60" s="18"/>
      <c r="VXK60" s="18"/>
      <c r="VXL60" s="18"/>
      <c r="VXM60" s="18"/>
      <c r="VXN60" s="18"/>
      <c r="VXO60" s="18"/>
      <c r="VXP60" s="18"/>
      <c r="VXQ60" s="18"/>
      <c r="VXR60" s="18"/>
      <c r="VXS60" s="18"/>
      <c r="VXT60" s="18"/>
      <c r="VXU60" s="18"/>
      <c r="VXV60" s="18"/>
      <c r="VXW60" s="18"/>
      <c r="VXX60" s="18"/>
      <c r="VXY60" s="18"/>
      <c r="VXZ60" s="18"/>
      <c r="VYA60" s="18"/>
      <c r="VYB60" s="18"/>
      <c r="VYC60" s="18"/>
      <c r="VYD60" s="18"/>
      <c r="VYE60" s="18"/>
      <c r="VYF60" s="18"/>
      <c r="VYG60" s="18"/>
      <c r="VYH60" s="18"/>
      <c r="VYI60" s="18"/>
      <c r="VYJ60" s="18"/>
      <c r="VYK60" s="18"/>
      <c r="VYL60" s="18"/>
      <c r="VYM60" s="18"/>
      <c r="VYN60" s="18"/>
      <c r="VYO60" s="18"/>
      <c r="VYP60" s="18"/>
      <c r="VYQ60" s="18"/>
      <c r="VYR60" s="18"/>
      <c r="VYS60" s="18"/>
      <c r="VYT60" s="18"/>
      <c r="VYU60" s="18"/>
      <c r="VYV60" s="18"/>
      <c r="VYW60" s="18"/>
      <c r="VYX60" s="18"/>
      <c r="VYY60" s="18"/>
      <c r="VYZ60" s="18"/>
      <c r="VZA60" s="18"/>
      <c r="VZB60" s="18"/>
      <c r="VZC60" s="18"/>
      <c r="VZD60" s="18"/>
      <c r="VZE60" s="18"/>
      <c r="VZF60" s="18"/>
      <c r="VZG60" s="18"/>
      <c r="VZH60" s="18"/>
      <c r="VZI60" s="18"/>
      <c r="VZJ60" s="18"/>
      <c r="VZK60" s="18"/>
      <c r="VZL60" s="18"/>
      <c r="VZM60" s="18"/>
      <c r="VZN60" s="18"/>
      <c r="VZO60" s="18"/>
      <c r="VZP60" s="18"/>
      <c r="VZQ60" s="18"/>
      <c r="VZR60" s="18"/>
      <c r="VZS60" s="18"/>
      <c r="VZT60" s="18"/>
      <c r="VZU60" s="18"/>
      <c r="VZV60" s="18"/>
      <c r="VZW60" s="18"/>
      <c r="VZX60" s="18"/>
      <c r="VZY60" s="18"/>
      <c r="VZZ60" s="18"/>
      <c r="WAA60" s="18"/>
      <c r="WAB60" s="18"/>
      <c r="WAC60" s="18"/>
      <c r="WAD60" s="18"/>
      <c r="WAE60" s="18"/>
      <c r="WAF60" s="18"/>
      <c r="WAG60" s="18"/>
      <c r="WAH60" s="18"/>
      <c r="WAI60" s="18"/>
      <c r="WAJ60" s="18"/>
      <c r="WAK60" s="18"/>
      <c r="WAL60" s="18"/>
      <c r="WAM60" s="18"/>
      <c r="WAN60" s="18"/>
      <c r="WAO60" s="18"/>
      <c r="WAP60" s="18"/>
      <c r="WAQ60" s="18"/>
      <c r="WAR60" s="18"/>
      <c r="WAS60" s="18"/>
      <c r="WAT60" s="18"/>
      <c r="WAU60" s="18"/>
      <c r="WAV60" s="18"/>
      <c r="WAW60" s="18"/>
      <c r="WAX60" s="18"/>
      <c r="WAY60" s="18"/>
      <c r="WAZ60" s="18"/>
      <c r="WBA60" s="18"/>
      <c r="WBB60" s="18"/>
      <c r="WBC60" s="18"/>
      <c r="WBD60" s="18"/>
      <c r="WBE60" s="18"/>
      <c r="WBF60" s="18"/>
      <c r="WBG60" s="18"/>
      <c r="WBH60" s="18"/>
      <c r="WBI60" s="18"/>
      <c r="WBJ60" s="18"/>
      <c r="WBK60" s="18"/>
      <c r="WBL60" s="18"/>
      <c r="WBM60" s="18"/>
      <c r="WBN60" s="18"/>
      <c r="WBO60" s="18"/>
      <c r="WBP60" s="18"/>
      <c r="WBQ60" s="18"/>
      <c r="WBR60" s="18"/>
      <c r="WBS60" s="18"/>
      <c r="WBT60" s="18"/>
      <c r="WBU60" s="18"/>
      <c r="WBV60" s="18"/>
      <c r="WBW60" s="18"/>
      <c r="WBX60" s="18"/>
      <c r="WBY60" s="18"/>
      <c r="WBZ60" s="18"/>
      <c r="WCA60" s="18"/>
      <c r="WCB60" s="18"/>
      <c r="WCC60" s="18"/>
      <c r="WCD60" s="18"/>
      <c r="WCE60" s="18"/>
      <c r="WCF60" s="18"/>
      <c r="WCG60" s="18"/>
      <c r="WCH60" s="18"/>
      <c r="WCI60" s="18"/>
      <c r="WCJ60" s="18"/>
      <c r="WCK60" s="18"/>
      <c r="WCL60" s="18"/>
      <c r="WCM60" s="18"/>
      <c r="WCN60" s="18"/>
      <c r="WCO60" s="18"/>
      <c r="WCP60" s="18"/>
      <c r="WCQ60" s="18"/>
      <c r="WCR60" s="18"/>
      <c r="WCS60" s="18"/>
      <c r="WCT60" s="18"/>
      <c r="WCU60" s="18"/>
      <c r="WCV60" s="18"/>
      <c r="WCW60" s="18"/>
      <c r="WCX60" s="18"/>
      <c r="WCY60" s="18"/>
      <c r="WCZ60" s="18"/>
      <c r="WDA60" s="18"/>
      <c r="WDB60" s="18"/>
      <c r="WDC60" s="18"/>
      <c r="WDD60" s="18"/>
      <c r="WDE60" s="18"/>
      <c r="WDF60" s="18"/>
      <c r="WDG60" s="18"/>
      <c r="WDH60" s="18"/>
      <c r="WDI60" s="18"/>
      <c r="WDJ60" s="18"/>
      <c r="WDK60" s="18"/>
      <c r="WDL60" s="18"/>
      <c r="WDM60" s="18"/>
      <c r="WDN60" s="18"/>
      <c r="WDO60" s="18"/>
      <c r="WDP60" s="18"/>
      <c r="WDQ60" s="18"/>
      <c r="WDR60" s="18"/>
      <c r="WDS60" s="18"/>
      <c r="WDT60" s="18"/>
      <c r="WDU60" s="18"/>
      <c r="WDV60" s="18"/>
      <c r="WDW60" s="18"/>
      <c r="WDX60" s="18"/>
      <c r="WDY60" s="18"/>
      <c r="WDZ60" s="18"/>
      <c r="WEA60" s="18"/>
      <c r="WEB60" s="18"/>
      <c r="WEC60" s="18"/>
      <c r="WED60" s="18"/>
      <c r="WEE60" s="18"/>
      <c r="WEF60" s="18"/>
      <c r="WEG60" s="18"/>
      <c r="WEH60" s="18"/>
      <c r="WEI60" s="18"/>
      <c r="WEJ60" s="18"/>
      <c r="WEK60" s="18"/>
      <c r="WEL60" s="18"/>
      <c r="WEM60" s="18"/>
      <c r="WEN60" s="18"/>
      <c r="WEO60" s="18"/>
      <c r="WEP60" s="18"/>
      <c r="WEQ60" s="18"/>
      <c r="WER60" s="18"/>
      <c r="WES60" s="18"/>
      <c r="WET60" s="18"/>
      <c r="WEU60" s="18"/>
      <c r="WEV60" s="18"/>
      <c r="WEW60" s="18"/>
      <c r="WEX60" s="18"/>
      <c r="WEY60" s="18"/>
      <c r="WEZ60" s="18"/>
      <c r="WFA60" s="18"/>
      <c r="WFB60" s="18"/>
      <c r="WFC60" s="18"/>
      <c r="WFD60" s="18"/>
      <c r="WFE60" s="18"/>
      <c r="WFF60" s="18"/>
      <c r="WFG60" s="18"/>
      <c r="WFH60" s="18"/>
      <c r="WFI60" s="18"/>
      <c r="WFJ60" s="18"/>
      <c r="WFK60" s="18"/>
      <c r="WFL60" s="18"/>
      <c r="WFM60" s="18"/>
      <c r="WFN60" s="18"/>
      <c r="WFO60" s="18"/>
      <c r="WFP60" s="18"/>
      <c r="WFQ60" s="18"/>
      <c r="WFR60" s="18"/>
      <c r="WFS60" s="18"/>
      <c r="WFT60" s="18"/>
      <c r="WFU60" s="18"/>
      <c r="WFV60" s="18"/>
      <c r="WFW60" s="18"/>
      <c r="WFX60" s="18"/>
      <c r="WFY60" s="18"/>
      <c r="WFZ60" s="18"/>
      <c r="WGA60" s="18"/>
      <c r="WGB60" s="18"/>
      <c r="WGC60" s="18"/>
      <c r="WGD60" s="18"/>
      <c r="WGE60" s="18"/>
      <c r="WGF60" s="18"/>
      <c r="WGG60" s="18"/>
      <c r="WGH60" s="18"/>
      <c r="WGI60" s="18"/>
      <c r="WGJ60" s="18"/>
      <c r="WGK60" s="18"/>
      <c r="WGL60" s="18"/>
      <c r="WGM60" s="18"/>
      <c r="WGN60" s="18"/>
      <c r="WGO60" s="18"/>
      <c r="WGP60" s="18"/>
      <c r="WGQ60" s="18"/>
      <c r="WGR60" s="18"/>
      <c r="WGS60" s="18"/>
      <c r="WGT60" s="18"/>
      <c r="WGU60" s="18"/>
      <c r="WGV60" s="18"/>
      <c r="WGW60" s="18"/>
      <c r="WGX60" s="18"/>
      <c r="WGY60" s="18"/>
      <c r="WGZ60" s="18"/>
      <c r="WHA60" s="18"/>
      <c r="WHB60" s="18"/>
      <c r="WHC60" s="18"/>
      <c r="WHD60" s="18"/>
      <c r="WHE60" s="18"/>
      <c r="WHF60" s="18"/>
      <c r="WHG60" s="18"/>
      <c r="WHH60" s="18"/>
      <c r="WHI60" s="18"/>
      <c r="WHJ60" s="18"/>
      <c r="WHK60" s="18"/>
      <c r="WHL60" s="18"/>
      <c r="WHM60" s="18"/>
      <c r="WHN60" s="18"/>
      <c r="WHO60" s="18"/>
      <c r="WHP60" s="18"/>
      <c r="WHQ60" s="18"/>
      <c r="WHR60" s="18"/>
      <c r="WHS60" s="18"/>
      <c r="WHT60" s="18"/>
      <c r="WHU60" s="18"/>
      <c r="WHV60" s="18"/>
      <c r="WHW60" s="18"/>
      <c r="WHX60" s="18"/>
      <c r="WHY60" s="18"/>
      <c r="WHZ60" s="18"/>
      <c r="WIA60" s="18"/>
      <c r="WIB60" s="18"/>
      <c r="WIC60" s="18"/>
      <c r="WID60" s="18"/>
      <c r="WIE60" s="18"/>
      <c r="WIF60" s="18"/>
      <c r="WIG60" s="18"/>
      <c r="WIH60" s="18"/>
      <c r="WII60" s="18"/>
      <c r="WIJ60" s="18"/>
      <c r="WIK60" s="18"/>
      <c r="WIL60" s="18"/>
      <c r="WIM60" s="18"/>
      <c r="WIN60" s="18"/>
      <c r="WIO60" s="18"/>
      <c r="WIP60" s="18"/>
      <c r="WIQ60" s="18"/>
      <c r="WIR60" s="18"/>
      <c r="WIS60" s="18"/>
      <c r="WIT60" s="18"/>
      <c r="WIU60" s="18"/>
      <c r="WIV60" s="18"/>
      <c r="WIW60" s="18"/>
      <c r="WIX60" s="18"/>
      <c r="WIY60" s="18"/>
      <c r="WIZ60" s="18"/>
      <c r="WJA60" s="18"/>
      <c r="WJB60" s="18"/>
      <c r="WJC60" s="18"/>
      <c r="WJD60" s="18"/>
      <c r="WJE60" s="18"/>
      <c r="WJF60" s="18"/>
      <c r="WJG60" s="18"/>
      <c r="WJH60" s="18"/>
      <c r="WJI60" s="18"/>
      <c r="WJJ60" s="18"/>
      <c r="WJK60" s="18"/>
      <c r="WJL60" s="18"/>
      <c r="WJM60" s="18"/>
      <c r="WJN60" s="18"/>
      <c r="WJO60" s="18"/>
      <c r="WJP60" s="18"/>
      <c r="WJQ60" s="18"/>
      <c r="WJR60" s="18"/>
      <c r="WJS60" s="18"/>
      <c r="WJT60" s="18"/>
      <c r="WJU60" s="18"/>
      <c r="WJV60" s="18"/>
      <c r="WJW60" s="18"/>
      <c r="WJX60" s="18"/>
      <c r="WJY60" s="18"/>
      <c r="WJZ60" s="18"/>
      <c r="WKA60" s="18"/>
      <c r="WKB60" s="18"/>
      <c r="WKC60" s="18"/>
      <c r="WKD60" s="18"/>
      <c r="WKE60" s="18"/>
      <c r="WKF60" s="18"/>
      <c r="WKG60" s="18"/>
      <c r="WKH60" s="18"/>
      <c r="WKI60" s="18"/>
      <c r="WKJ60" s="18"/>
      <c r="WKK60" s="18"/>
      <c r="WKL60" s="18"/>
      <c r="WKM60" s="18"/>
      <c r="WKN60" s="18"/>
      <c r="WKO60" s="18"/>
      <c r="WKP60" s="18"/>
      <c r="WKQ60" s="18"/>
      <c r="WKR60" s="18"/>
      <c r="WKS60" s="18"/>
      <c r="WKT60" s="18"/>
      <c r="WKU60" s="18"/>
      <c r="WKV60" s="18"/>
      <c r="WKW60" s="18"/>
      <c r="WKX60" s="18"/>
      <c r="WKY60" s="18"/>
      <c r="WKZ60" s="18"/>
      <c r="WLA60" s="18"/>
      <c r="WLB60" s="18"/>
      <c r="WLC60" s="18"/>
      <c r="WLD60" s="18"/>
      <c r="WLE60" s="18"/>
      <c r="WLF60" s="18"/>
      <c r="WLG60" s="18"/>
      <c r="WLH60" s="18"/>
      <c r="WLI60" s="18"/>
      <c r="WLJ60" s="18"/>
      <c r="WLK60" s="18"/>
      <c r="WLL60" s="18"/>
      <c r="WLM60" s="18"/>
      <c r="WLN60" s="18"/>
      <c r="WLO60" s="18"/>
      <c r="WLP60" s="18"/>
      <c r="WLQ60" s="18"/>
      <c r="WLR60" s="18"/>
      <c r="WLS60" s="18"/>
      <c r="WLT60" s="18"/>
      <c r="WLU60" s="18"/>
      <c r="WLV60" s="18"/>
      <c r="WLW60" s="18"/>
      <c r="WLX60" s="18"/>
      <c r="WLY60" s="18"/>
      <c r="WLZ60" s="18"/>
      <c r="WMA60" s="18"/>
      <c r="WMB60" s="18"/>
      <c r="WMC60" s="18"/>
      <c r="WMD60" s="18"/>
      <c r="WME60" s="18"/>
      <c r="WMF60" s="18"/>
      <c r="WMG60" s="18"/>
      <c r="WMH60" s="18"/>
      <c r="WMI60" s="18"/>
      <c r="WMJ60" s="18"/>
      <c r="WMK60" s="18"/>
      <c r="WML60" s="18"/>
      <c r="WMM60" s="18"/>
      <c r="WMN60" s="18"/>
      <c r="WMO60" s="18"/>
      <c r="WMP60" s="18"/>
      <c r="WMQ60" s="18"/>
      <c r="WMR60" s="18"/>
      <c r="WMS60" s="18"/>
      <c r="WMT60" s="18"/>
      <c r="WMU60" s="18"/>
      <c r="WMV60" s="18"/>
      <c r="WMW60" s="18"/>
      <c r="WMX60" s="18"/>
      <c r="WMY60" s="18"/>
      <c r="WMZ60" s="18"/>
      <c r="WNA60" s="18"/>
      <c r="WNB60" s="18"/>
      <c r="WNC60" s="18"/>
      <c r="WND60" s="18"/>
      <c r="WNE60" s="18"/>
      <c r="WNF60" s="18"/>
      <c r="WNG60" s="18"/>
      <c r="WNH60" s="18"/>
      <c r="WNI60" s="18"/>
      <c r="WNJ60" s="18"/>
      <c r="WNK60" s="18"/>
      <c r="WNL60" s="18"/>
      <c r="WNM60" s="18"/>
      <c r="WNN60" s="18"/>
      <c r="WNO60" s="18"/>
      <c r="WNP60" s="18"/>
      <c r="WNQ60" s="18"/>
      <c r="WNR60" s="18"/>
      <c r="WNS60" s="18"/>
      <c r="WNT60" s="18"/>
      <c r="WNU60" s="18"/>
      <c r="WNV60" s="18"/>
      <c r="WNW60" s="18"/>
      <c r="WNX60" s="18"/>
      <c r="WNY60" s="18"/>
      <c r="WNZ60" s="18"/>
      <c r="WOA60" s="18"/>
      <c r="WOB60" s="18"/>
      <c r="WOC60" s="18"/>
      <c r="WOD60" s="18"/>
      <c r="WOE60" s="18"/>
      <c r="WOF60" s="18"/>
      <c r="WOG60" s="18"/>
      <c r="WOH60" s="18"/>
      <c r="WOI60" s="18"/>
      <c r="WOJ60" s="18"/>
      <c r="WOK60" s="18"/>
      <c r="WOL60" s="18"/>
      <c r="WOM60" s="18"/>
      <c r="WON60" s="18"/>
      <c r="WOO60" s="18"/>
      <c r="WOP60" s="18"/>
      <c r="WOQ60" s="18"/>
      <c r="WOR60" s="18"/>
      <c r="WOS60" s="18"/>
      <c r="WOT60" s="18"/>
      <c r="WOU60" s="18"/>
      <c r="WOV60" s="18"/>
      <c r="WOW60" s="18"/>
      <c r="WOX60" s="18"/>
      <c r="WOY60" s="18"/>
      <c r="WOZ60" s="18"/>
      <c r="WPA60" s="18"/>
      <c r="WPB60" s="18"/>
      <c r="WPC60" s="18"/>
      <c r="WPD60" s="18"/>
      <c r="WPE60" s="18"/>
      <c r="WPF60" s="18"/>
      <c r="WPG60" s="18"/>
      <c r="WPH60" s="18"/>
      <c r="WPI60" s="18"/>
      <c r="WPJ60" s="18"/>
      <c r="WPK60" s="18"/>
      <c r="WPL60" s="18"/>
      <c r="WPM60" s="18"/>
      <c r="WPN60" s="18"/>
      <c r="WPO60" s="18"/>
      <c r="WPP60" s="18"/>
      <c r="WPQ60" s="18"/>
      <c r="WPR60" s="18"/>
      <c r="WPS60" s="18"/>
      <c r="WPT60" s="18"/>
      <c r="WPU60" s="18"/>
      <c r="WPV60" s="18"/>
      <c r="WPW60" s="18"/>
      <c r="WPX60" s="18"/>
      <c r="WPY60" s="18"/>
      <c r="WPZ60" s="18"/>
      <c r="WQA60" s="18"/>
      <c r="WQB60" s="18"/>
      <c r="WQC60" s="18"/>
      <c r="WQD60" s="18"/>
      <c r="WQE60" s="18"/>
      <c r="WQF60" s="18"/>
      <c r="WQG60" s="18"/>
      <c r="WQH60" s="18"/>
      <c r="WQI60" s="18"/>
      <c r="WQJ60" s="18"/>
      <c r="WQK60" s="18"/>
      <c r="WQL60" s="18"/>
      <c r="WQM60" s="18"/>
      <c r="WQN60" s="18"/>
      <c r="WQO60" s="18"/>
      <c r="WQP60" s="18"/>
      <c r="WQQ60" s="18"/>
      <c r="WQR60" s="18"/>
      <c r="WQS60" s="18"/>
      <c r="WQT60" s="18"/>
      <c r="WQU60" s="18"/>
      <c r="WQV60" s="18"/>
      <c r="WQW60" s="18"/>
      <c r="WQX60" s="18"/>
      <c r="WQY60" s="18"/>
      <c r="WQZ60" s="18"/>
      <c r="WRA60" s="18"/>
      <c r="WRB60" s="18"/>
      <c r="WRC60" s="18"/>
      <c r="WRD60" s="18"/>
      <c r="WRE60" s="18"/>
      <c r="WRF60" s="18"/>
      <c r="WRG60" s="18"/>
      <c r="WRH60" s="18"/>
      <c r="WRI60" s="18"/>
      <c r="WRJ60" s="18"/>
      <c r="WRK60" s="18"/>
      <c r="WRL60" s="18"/>
      <c r="WRM60" s="18"/>
      <c r="WRN60" s="18"/>
      <c r="WRO60" s="18"/>
      <c r="WRP60" s="18"/>
      <c r="WRQ60" s="18"/>
      <c r="WRR60" s="18"/>
      <c r="WRS60" s="18"/>
      <c r="WRT60" s="18"/>
      <c r="WRU60" s="18"/>
      <c r="WRV60" s="18"/>
      <c r="WRW60" s="18"/>
      <c r="WRX60" s="18"/>
      <c r="WRY60" s="18"/>
      <c r="WRZ60" s="18"/>
      <c r="WSA60" s="18"/>
      <c r="WSB60" s="18"/>
      <c r="WSC60" s="18"/>
      <c r="WSD60" s="18"/>
      <c r="WSE60" s="18"/>
      <c r="WSF60" s="18"/>
      <c r="WSG60" s="18"/>
      <c r="WSH60" s="18"/>
      <c r="WSI60" s="18"/>
      <c r="WSJ60" s="18"/>
      <c r="WSK60" s="18"/>
      <c r="WSL60" s="18"/>
      <c r="WSM60" s="18"/>
      <c r="WSN60" s="18"/>
      <c r="WSO60" s="18"/>
      <c r="WSP60" s="18"/>
      <c r="WSQ60" s="18"/>
      <c r="WSR60" s="18"/>
      <c r="WSS60" s="18"/>
      <c r="WST60" s="18"/>
      <c r="WSU60" s="18"/>
      <c r="WSV60" s="18"/>
      <c r="WSW60" s="18"/>
      <c r="WSX60" s="18"/>
      <c r="WSY60" s="18"/>
      <c r="WSZ60" s="18"/>
      <c r="WTA60" s="18"/>
      <c r="WTB60" s="18"/>
      <c r="WTC60" s="18"/>
      <c r="WTD60" s="18"/>
      <c r="WTE60" s="18"/>
      <c r="WTF60" s="18"/>
      <c r="WTG60" s="18"/>
      <c r="WTH60" s="18"/>
      <c r="WTI60" s="18"/>
      <c r="WTJ60" s="18"/>
      <c r="WTK60" s="18"/>
      <c r="WTL60" s="18"/>
      <c r="WTM60" s="18"/>
      <c r="WTN60" s="18"/>
      <c r="WTO60" s="18"/>
      <c r="WTP60" s="18"/>
      <c r="WTQ60" s="18"/>
      <c r="WTR60" s="18"/>
      <c r="WTS60" s="18"/>
      <c r="WTT60" s="18"/>
      <c r="WTU60" s="18"/>
      <c r="WTV60" s="18"/>
      <c r="WTW60" s="18"/>
      <c r="WTX60" s="18"/>
      <c r="WTY60" s="18"/>
      <c r="WTZ60" s="18"/>
      <c r="WUA60" s="18"/>
      <c r="WUB60" s="18"/>
      <c r="WUC60" s="18"/>
      <c r="WUD60" s="18"/>
      <c r="WUE60" s="18"/>
      <c r="WUF60" s="18"/>
      <c r="WUG60" s="18"/>
      <c r="WUH60" s="18"/>
      <c r="WUI60" s="18"/>
      <c r="WUJ60" s="18"/>
      <c r="WUK60" s="18"/>
      <c r="WUL60" s="18"/>
      <c r="WUM60" s="18"/>
      <c r="WUN60" s="18"/>
      <c r="WUO60" s="18"/>
      <c r="WUP60" s="18"/>
      <c r="WUQ60" s="18"/>
      <c r="WUR60" s="18"/>
      <c r="WUS60" s="18"/>
      <c r="WUT60" s="18"/>
      <c r="WUU60" s="18"/>
      <c r="WUV60" s="18"/>
      <c r="WUW60" s="18"/>
      <c r="WUX60" s="18"/>
      <c r="WUY60" s="18"/>
      <c r="WUZ60" s="18"/>
      <c r="WVA60" s="18"/>
      <c r="WVB60" s="18"/>
      <c r="WVC60" s="18"/>
      <c r="WVD60" s="18"/>
      <c r="WVE60" s="18"/>
      <c r="WVF60" s="18"/>
      <c r="WVG60" s="18"/>
      <c r="WVH60" s="18"/>
      <c r="WVI60" s="18"/>
      <c r="WVJ60" s="18"/>
      <c r="WVK60" s="18"/>
      <c r="WVL60" s="18"/>
      <c r="WVM60" s="18"/>
      <c r="WVN60" s="18"/>
      <c r="WVO60" s="18"/>
      <c r="WVP60" s="18"/>
      <c r="WVQ60" s="18"/>
      <c r="WVR60" s="18"/>
      <c r="WVS60" s="18"/>
      <c r="WVT60" s="18"/>
      <c r="WVU60" s="18"/>
      <c r="WVV60" s="18"/>
      <c r="WVW60" s="18"/>
      <c r="WVX60" s="18"/>
      <c r="WVY60" s="18"/>
      <c r="WVZ60" s="18"/>
      <c r="WWA60" s="18"/>
      <c r="WWB60" s="18"/>
      <c r="WWC60" s="18"/>
      <c r="WWD60" s="18"/>
      <c r="WWE60" s="18"/>
      <c r="WWF60" s="18"/>
      <c r="WWG60" s="18"/>
      <c r="WWH60" s="18"/>
      <c r="WWI60" s="18"/>
      <c r="WWJ60" s="18"/>
      <c r="WWK60" s="18"/>
      <c r="WWL60" s="18"/>
      <c r="WWM60" s="18"/>
      <c r="WWN60" s="18"/>
      <c r="WWO60" s="18"/>
      <c r="WWP60" s="18"/>
      <c r="WWQ60" s="18"/>
      <c r="WWR60" s="18"/>
      <c r="WWS60" s="18"/>
      <c r="WWT60" s="18"/>
      <c r="WWU60" s="18"/>
      <c r="WWV60" s="18"/>
      <c r="WWW60" s="18"/>
      <c r="WWX60" s="18"/>
      <c r="WWY60" s="18"/>
      <c r="WWZ60" s="18"/>
      <c r="WXA60" s="18"/>
      <c r="WXB60" s="18"/>
      <c r="WXC60" s="18"/>
      <c r="WXD60" s="18"/>
      <c r="WXE60" s="18"/>
      <c r="WXF60" s="18"/>
      <c r="WXG60" s="18"/>
      <c r="WXH60" s="18"/>
      <c r="WXI60" s="18"/>
      <c r="WXJ60" s="18"/>
      <c r="WXK60" s="18"/>
      <c r="WXL60" s="18"/>
      <c r="WXM60" s="18"/>
      <c r="WXN60" s="18"/>
      <c r="WXO60" s="18"/>
      <c r="WXP60" s="18"/>
      <c r="WXQ60" s="18"/>
      <c r="WXR60" s="18"/>
      <c r="WXS60" s="18"/>
      <c r="WXT60" s="18"/>
      <c r="WXU60" s="18"/>
      <c r="WXV60" s="18"/>
      <c r="WXW60" s="18"/>
      <c r="WXX60" s="18"/>
      <c r="WXY60" s="18"/>
      <c r="WXZ60" s="18"/>
      <c r="WYA60" s="18"/>
      <c r="WYB60" s="18"/>
      <c r="WYC60" s="18"/>
      <c r="WYD60" s="18"/>
      <c r="WYE60" s="18"/>
      <c r="WYF60" s="18"/>
      <c r="WYG60" s="18"/>
      <c r="WYH60" s="18"/>
      <c r="WYI60" s="18"/>
      <c r="WYJ60" s="18"/>
      <c r="WYK60" s="18"/>
      <c r="WYL60" s="18"/>
      <c r="WYM60" s="18"/>
      <c r="WYN60" s="18"/>
      <c r="WYO60" s="18"/>
      <c r="WYP60" s="18"/>
      <c r="WYQ60" s="18"/>
      <c r="WYR60" s="18"/>
      <c r="WYS60" s="18"/>
      <c r="WYT60" s="18"/>
      <c r="WYU60" s="18"/>
      <c r="WYV60" s="18"/>
      <c r="WYW60" s="18"/>
      <c r="WYX60" s="18"/>
      <c r="WYY60" s="18"/>
      <c r="WYZ60" s="18"/>
      <c r="WZA60" s="18"/>
      <c r="WZB60" s="18"/>
      <c r="WZC60" s="18"/>
      <c r="WZD60" s="18"/>
      <c r="WZE60" s="18"/>
      <c r="WZF60" s="18"/>
      <c r="WZG60" s="18"/>
      <c r="WZH60" s="18"/>
      <c r="WZI60" s="18"/>
      <c r="WZJ60" s="18"/>
      <c r="WZK60" s="18"/>
      <c r="WZL60" s="18"/>
      <c r="WZM60" s="18"/>
      <c r="WZN60" s="18"/>
      <c r="WZO60" s="18"/>
      <c r="WZP60" s="18"/>
      <c r="WZQ60" s="18"/>
      <c r="WZR60" s="18"/>
      <c r="WZS60" s="18"/>
      <c r="WZT60" s="18"/>
      <c r="WZU60" s="18"/>
      <c r="WZV60" s="18"/>
      <c r="WZW60" s="18"/>
      <c r="WZX60" s="18"/>
      <c r="WZY60" s="18"/>
      <c r="WZZ60" s="18"/>
      <c r="XAA60" s="18"/>
      <c r="XAB60" s="18"/>
      <c r="XAC60" s="18"/>
      <c r="XAD60" s="18"/>
      <c r="XAE60" s="18"/>
      <c r="XAF60" s="18"/>
      <c r="XAG60" s="18"/>
      <c r="XAH60" s="18"/>
      <c r="XAI60" s="18"/>
      <c r="XAJ60" s="18"/>
      <c r="XAK60" s="18"/>
      <c r="XAL60" s="18"/>
      <c r="XAM60" s="18"/>
      <c r="XAN60" s="18"/>
      <c r="XAO60" s="18"/>
      <c r="XAP60" s="18"/>
      <c r="XAQ60" s="18"/>
      <c r="XAR60" s="18"/>
      <c r="XAS60" s="18"/>
      <c r="XAT60" s="18"/>
      <c r="XAU60" s="18"/>
      <c r="XAV60" s="18"/>
      <c r="XAW60" s="18"/>
      <c r="XAX60" s="18"/>
      <c r="XAY60" s="18"/>
      <c r="XAZ60" s="18"/>
      <c r="XBA60" s="18"/>
      <c r="XBB60" s="18"/>
      <c r="XBC60" s="18"/>
      <c r="XBD60" s="18"/>
      <c r="XBE60" s="18"/>
      <c r="XBF60" s="18"/>
      <c r="XBG60" s="18"/>
      <c r="XBH60" s="18"/>
      <c r="XBI60" s="18"/>
      <c r="XBJ60" s="18"/>
      <c r="XBK60" s="18"/>
      <c r="XBL60" s="18"/>
      <c r="XBM60" s="18"/>
      <c r="XBN60" s="18"/>
      <c r="XBO60" s="18"/>
      <c r="XBP60" s="18"/>
      <c r="XBQ60" s="18"/>
      <c r="XBR60" s="18"/>
      <c r="XBS60" s="18"/>
      <c r="XBT60" s="18"/>
      <c r="XBU60" s="18"/>
      <c r="XBV60" s="18"/>
      <c r="XBW60" s="18"/>
      <c r="XBX60" s="18"/>
      <c r="XBY60" s="18"/>
      <c r="XBZ60" s="18"/>
      <c r="XCA60" s="18"/>
      <c r="XCB60" s="18"/>
      <c r="XCC60" s="18"/>
      <c r="XCD60" s="18"/>
      <c r="XCE60" s="18"/>
      <c r="XCF60" s="18"/>
      <c r="XCG60" s="18"/>
      <c r="XCH60" s="18"/>
      <c r="XCI60" s="18"/>
      <c r="XCJ60" s="18"/>
      <c r="XCK60" s="18"/>
      <c r="XCL60" s="18"/>
      <c r="XCM60" s="18"/>
      <c r="XCN60" s="18"/>
      <c r="XCO60" s="18"/>
      <c r="XCP60" s="18"/>
      <c r="XCQ60" s="18"/>
      <c r="XCR60" s="18"/>
      <c r="XCS60" s="18"/>
      <c r="XCT60" s="18"/>
      <c r="XCU60" s="18"/>
      <c r="XCV60" s="18"/>
      <c r="XCW60" s="18"/>
      <c r="XCX60" s="18"/>
      <c r="XCY60" s="18"/>
      <c r="XCZ60" s="18"/>
      <c r="XDA60" s="18"/>
      <c r="XDB60" s="18"/>
      <c r="XDC60" s="18"/>
      <c r="XDD60" s="18"/>
      <c r="XDE60" s="18"/>
      <c r="XDF60" s="18"/>
      <c r="XDG60" s="18"/>
      <c r="XDH60" s="18"/>
      <c r="XDI60" s="18"/>
      <c r="XDJ60" s="18"/>
      <c r="XDK60" s="18"/>
      <c r="XDL60" s="18"/>
      <c r="XDM60" s="18"/>
      <c r="XDN60" s="18"/>
      <c r="XDO60" s="18"/>
      <c r="XDP60" s="18"/>
      <c r="XDQ60" s="18"/>
      <c r="XDR60" s="18"/>
      <c r="XDS60" s="18"/>
      <c r="XDT60" s="18"/>
      <c r="XDU60" s="18"/>
      <c r="XDV60" s="18"/>
      <c r="XDW60" s="18"/>
      <c r="XDX60" s="18"/>
      <c r="XDY60" s="18"/>
      <c r="XDZ60" s="18"/>
      <c r="XEA60" s="18"/>
      <c r="XEB60" s="18"/>
      <c r="XEC60" s="18"/>
      <c r="XED60" s="18"/>
      <c r="XEE60" s="18"/>
      <c r="XEF60" s="18"/>
      <c r="XEG60" s="18"/>
      <c r="XEH60" s="18"/>
      <c r="XEI60" s="18"/>
      <c r="XEJ60" s="18"/>
      <c r="XEK60" s="18"/>
      <c r="XEL60" s="18"/>
      <c r="XEM60" s="18"/>
      <c r="XEN60" s="18"/>
      <c r="XEO60" s="18"/>
      <c r="XEP60" s="18"/>
      <c r="XEQ60" s="18"/>
      <c r="XER60" s="18"/>
      <c r="XES60" s="18"/>
      <c r="XET60" s="18"/>
      <c r="XEU60" s="18"/>
      <c r="XEV60" s="18"/>
      <c r="XEW60" s="18"/>
      <c r="XEX60" s="18"/>
      <c r="XEY60" s="18"/>
      <c r="XEZ60" s="18"/>
      <c r="XFA60" s="18"/>
      <c r="XFB60" s="18"/>
      <c r="XFC60" s="18"/>
    </row>
    <row r="61" spans="1:16383" hidden="1">
      <c r="A61" s="28" t="s">
        <v>82</v>
      </c>
      <c r="B61" s="28" t="s">
        <v>83</v>
      </c>
      <c r="C61" s="28" t="s">
        <v>0</v>
      </c>
      <c r="D61" s="77" t="s">
        <v>1</v>
      </c>
      <c r="E61" s="77" t="s">
        <v>127</v>
      </c>
      <c r="F61" s="28" t="s">
        <v>9</v>
      </c>
      <c r="G61" s="77" t="s">
        <v>88</v>
      </c>
      <c r="H61" s="133"/>
      <c r="I61" s="133"/>
      <c r="J61" s="18" t="s">
        <v>87</v>
      </c>
      <c r="K61" s="18"/>
      <c r="L61" s="18"/>
      <c r="M61" s="18" t="s">
        <v>88</v>
      </c>
      <c r="N61" s="18"/>
      <c r="O61" s="18" t="s">
        <v>137</v>
      </c>
      <c r="P61" s="18" t="s">
        <v>90</v>
      </c>
      <c r="Q61" s="17" t="s">
        <v>88</v>
      </c>
      <c r="R61" s="257" t="s">
        <v>138</v>
      </c>
      <c r="S61" s="78" t="s">
        <v>125</v>
      </c>
      <c r="T61" s="18">
        <v>20</v>
      </c>
      <c r="U61" s="164">
        <f>V61-3</f>
        <v>46220</v>
      </c>
      <c r="V61" s="164">
        <f>X61-9</f>
        <v>46223</v>
      </c>
      <c r="W61" s="134">
        <f>V61+8</f>
        <v>46231</v>
      </c>
      <c r="X61" s="164">
        <v>46232</v>
      </c>
      <c r="Y61" s="134">
        <f>X61+23</f>
        <v>46255</v>
      </c>
      <c r="Z61" s="134"/>
      <c r="AA61" s="134"/>
      <c r="AB61" s="134"/>
      <c r="AC61" s="134"/>
      <c r="AD61" s="164">
        <f>Y61+3</f>
        <v>46258</v>
      </c>
      <c r="AE61" s="134">
        <f>AD61+11</f>
        <v>46269</v>
      </c>
      <c r="AF61" s="254">
        <f>AE61+3</f>
        <v>46272</v>
      </c>
      <c r="AG61" s="135">
        <f>AF61+53</f>
        <v>46325</v>
      </c>
      <c r="AH61" s="135">
        <f>AG61+3</f>
        <v>46328</v>
      </c>
      <c r="AI61" s="8" t="s">
        <v>139</v>
      </c>
      <c r="AJ61" s="8" t="s">
        <v>139</v>
      </c>
      <c r="AK61" s="8" t="s">
        <v>3</v>
      </c>
      <c r="AL61" s="18">
        <v>2</v>
      </c>
      <c r="AM61" s="36" t="s">
        <v>88</v>
      </c>
      <c r="AN61" s="36" t="s">
        <v>88</v>
      </c>
      <c r="AO61" s="36" t="s">
        <v>88</v>
      </c>
      <c r="AP61" s="36" t="s">
        <v>88</v>
      </c>
      <c r="AQ61" s="36" t="s">
        <v>88</v>
      </c>
      <c r="AR61" s="36" t="s">
        <v>88</v>
      </c>
      <c r="AS61" s="18" t="s">
        <v>99</v>
      </c>
      <c r="AT61" s="18" t="s">
        <v>88</v>
      </c>
      <c r="AU61" s="18" t="s">
        <v>4</v>
      </c>
      <c r="BX61" s="10" t="s">
        <v>125</v>
      </c>
      <c r="BY61" s="29" t="s">
        <v>103</v>
      </c>
      <c r="BZ61" s="30">
        <v>1</v>
      </c>
      <c r="CA61" s="30">
        <v>2</v>
      </c>
      <c r="CB61" s="30">
        <v>3</v>
      </c>
      <c r="CC61" s="30">
        <v>4</v>
      </c>
      <c r="CD61" s="31" t="s">
        <v>104</v>
      </c>
      <c r="CE61" s="31" t="s">
        <v>104</v>
      </c>
      <c r="CF61" s="32" t="s">
        <v>105</v>
      </c>
      <c r="CG61" s="32" t="s">
        <v>105</v>
      </c>
      <c r="CH61" s="32" t="s">
        <v>105</v>
      </c>
      <c r="CI61" s="32" t="s">
        <v>105</v>
      </c>
      <c r="CJ61" s="32" t="s">
        <v>105</v>
      </c>
      <c r="CK61" s="32" t="s">
        <v>105</v>
      </c>
      <c r="CL61" s="32" t="s">
        <v>105</v>
      </c>
      <c r="CM61" s="32" t="s">
        <v>105</v>
      </c>
      <c r="CN61" s="33" t="s">
        <v>106</v>
      </c>
    </row>
    <row r="62" spans="1:16383" hidden="1">
      <c r="A62" s="28" t="s">
        <v>82</v>
      </c>
      <c r="B62" s="28" t="s">
        <v>83</v>
      </c>
      <c r="C62" s="28" t="s">
        <v>0</v>
      </c>
      <c r="D62" s="77" t="s">
        <v>1</v>
      </c>
      <c r="E62" s="77" t="s">
        <v>127</v>
      </c>
      <c r="F62" s="28" t="s">
        <v>2</v>
      </c>
      <c r="G62" s="77" t="s">
        <v>88</v>
      </c>
      <c r="H62" s="133"/>
      <c r="I62" s="133"/>
      <c r="J62" s="18" t="s">
        <v>87</v>
      </c>
      <c r="K62" s="18"/>
      <c r="L62" s="18"/>
      <c r="M62" s="18" t="s">
        <v>88</v>
      </c>
      <c r="N62" s="18"/>
      <c r="O62" s="18" t="s">
        <v>137</v>
      </c>
      <c r="P62" s="18" t="s">
        <v>90</v>
      </c>
      <c r="Q62" s="17" t="s">
        <v>88</v>
      </c>
      <c r="R62" s="257" t="s">
        <v>140</v>
      </c>
      <c r="S62" s="78" t="s">
        <v>125</v>
      </c>
      <c r="T62" s="18">
        <v>20</v>
      </c>
      <c r="U62" s="164">
        <f t="shared" ref="U62:U75" si="10">V62-3</f>
        <v>46234</v>
      </c>
      <c r="V62" s="164">
        <f t="shared" ref="V62:V75" si="11">X62-9</f>
        <v>46237</v>
      </c>
      <c r="W62" s="134">
        <f t="shared" ref="W62:W75" si="12">V62+8</f>
        <v>46245</v>
      </c>
      <c r="X62" s="164">
        <v>46246</v>
      </c>
      <c r="Y62" s="134">
        <f t="shared" ref="Y62:Y75" si="13">X62+23</f>
        <v>46269</v>
      </c>
      <c r="Z62" s="134"/>
      <c r="AA62" s="134"/>
      <c r="AB62" s="134"/>
      <c r="AC62" s="134"/>
      <c r="AD62" s="164">
        <f t="shared" ref="AD62:AD75" si="14">Y62+3</f>
        <v>46272</v>
      </c>
      <c r="AE62" s="134">
        <f t="shared" ref="AE62:AE75" si="15">AD62+11</f>
        <v>46283</v>
      </c>
      <c r="AF62" s="254">
        <f t="shared" ref="AF62:AF75" si="16">AE62+3</f>
        <v>46286</v>
      </c>
      <c r="AG62" s="135">
        <f t="shared" ref="AG62:AG75" si="17">AF62+53</f>
        <v>46339</v>
      </c>
      <c r="AH62" s="135">
        <f t="shared" ref="AH62:AH75" si="18">AG62+3</f>
        <v>46342</v>
      </c>
      <c r="AI62" s="8" t="s">
        <v>141</v>
      </c>
      <c r="AJ62" s="8" t="s">
        <v>141</v>
      </c>
      <c r="AK62" s="8" t="s">
        <v>3</v>
      </c>
      <c r="AL62" s="18">
        <v>2</v>
      </c>
      <c r="AM62" s="36" t="s">
        <v>88</v>
      </c>
      <c r="AN62" s="36" t="s">
        <v>88</v>
      </c>
      <c r="AO62" s="36" t="s">
        <v>88</v>
      </c>
      <c r="AP62" s="36" t="s">
        <v>88</v>
      </c>
      <c r="AQ62" s="36" t="s">
        <v>88</v>
      </c>
      <c r="AR62" s="36" t="s">
        <v>88</v>
      </c>
      <c r="AS62" s="18" t="s">
        <v>99</v>
      </c>
      <c r="AT62" s="18" t="s">
        <v>88</v>
      </c>
      <c r="AU62" s="18" t="s">
        <v>4</v>
      </c>
      <c r="BZ62" s="10" t="s">
        <v>125</v>
      </c>
      <c r="CA62" s="29" t="s">
        <v>103</v>
      </c>
      <c r="CB62" s="30">
        <v>1</v>
      </c>
      <c r="CC62" s="30">
        <v>2</v>
      </c>
      <c r="CD62" s="30">
        <v>3</v>
      </c>
      <c r="CE62" s="30">
        <v>4</v>
      </c>
      <c r="CF62" s="31" t="s">
        <v>104</v>
      </c>
      <c r="CG62" s="31" t="s">
        <v>104</v>
      </c>
      <c r="CH62" s="32" t="s">
        <v>105</v>
      </c>
      <c r="CI62" s="32" t="s">
        <v>105</v>
      </c>
      <c r="CJ62" s="32" t="s">
        <v>105</v>
      </c>
      <c r="CK62" s="32" t="s">
        <v>105</v>
      </c>
      <c r="CL62" s="32" t="s">
        <v>105</v>
      </c>
      <c r="CM62" s="32" t="s">
        <v>105</v>
      </c>
      <c r="CN62" s="32" t="s">
        <v>105</v>
      </c>
      <c r="CO62" s="32" t="s">
        <v>105</v>
      </c>
      <c r="CP62" s="33" t="s">
        <v>106</v>
      </c>
    </row>
    <row r="63" spans="1:16383" hidden="1">
      <c r="A63" s="28" t="s">
        <v>82</v>
      </c>
      <c r="B63" s="28" t="s">
        <v>83</v>
      </c>
      <c r="C63" s="28" t="s">
        <v>0</v>
      </c>
      <c r="D63" s="77" t="s">
        <v>14</v>
      </c>
      <c r="E63" s="77" t="s">
        <v>127</v>
      </c>
      <c r="F63" s="28" t="s">
        <v>9</v>
      </c>
      <c r="G63" s="77" t="s">
        <v>88</v>
      </c>
      <c r="H63" s="133"/>
      <c r="I63" s="133"/>
      <c r="J63" s="18" t="s">
        <v>87</v>
      </c>
      <c r="K63" s="18"/>
      <c r="L63" s="18"/>
      <c r="M63" s="18" t="s">
        <v>88</v>
      </c>
      <c r="N63" s="18"/>
      <c r="O63" s="18" t="s">
        <v>137</v>
      </c>
      <c r="P63" s="18" t="s">
        <v>90</v>
      </c>
      <c r="Q63" s="17" t="s">
        <v>88</v>
      </c>
      <c r="R63" s="257" t="s">
        <v>142</v>
      </c>
      <c r="S63" s="78" t="s">
        <v>125</v>
      </c>
      <c r="T63" s="18">
        <v>20</v>
      </c>
      <c r="U63" s="164">
        <f t="shared" si="10"/>
        <v>46241</v>
      </c>
      <c r="V63" s="164">
        <f t="shared" si="11"/>
        <v>46244</v>
      </c>
      <c r="W63" s="134">
        <f t="shared" si="12"/>
        <v>46252</v>
      </c>
      <c r="X63" s="164">
        <v>46253</v>
      </c>
      <c r="Y63" s="134">
        <f t="shared" si="13"/>
        <v>46276</v>
      </c>
      <c r="Z63" s="134"/>
      <c r="AA63" s="134"/>
      <c r="AB63" s="134"/>
      <c r="AC63" s="134"/>
      <c r="AD63" s="164">
        <f t="shared" si="14"/>
        <v>46279</v>
      </c>
      <c r="AE63" s="134">
        <f t="shared" si="15"/>
        <v>46290</v>
      </c>
      <c r="AF63" s="254">
        <f t="shared" si="16"/>
        <v>46293</v>
      </c>
      <c r="AG63" s="135">
        <f t="shared" si="17"/>
        <v>46346</v>
      </c>
      <c r="AH63" s="135">
        <f t="shared" si="18"/>
        <v>46349</v>
      </c>
      <c r="AI63" s="8" t="s">
        <v>119</v>
      </c>
      <c r="AJ63" s="8" t="s">
        <v>119</v>
      </c>
      <c r="AK63" s="8" t="s">
        <v>3</v>
      </c>
      <c r="AL63" s="18">
        <v>2</v>
      </c>
      <c r="AM63" s="36" t="s">
        <v>88</v>
      </c>
      <c r="AN63" s="36" t="s">
        <v>88</v>
      </c>
      <c r="AO63" s="36" t="s">
        <v>88</v>
      </c>
      <c r="AP63" s="36" t="s">
        <v>88</v>
      </c>
      <c r="AQ63" s="36" t="s">
        <v>88</v>
      </c>
      <c r="AR63" s="36" t="s">
        <v>88</v>
      </c>
      <c r="AS63" s="18" t="s">
        <v>99</v>
      </c>
      <c r="AT63" s="18" t="s">
        <v>88</v>
      </c>
      <c r="AU63" s="18" t="s">
        <v>4</v>
      </c>
      <c r="CA63" s="10" t="s">
        <v>125</v>
      </c>
      <c r="CB63" s="29" t="s">
        <v>103</v>
      </c>
      <c r="CC63" s="30">
        <v>1</v>
      </c>
      <c r="CD63" s="30">
        <v>2</v>
      </c>
      <c r="CE63" s="30">
        <v>3</v>
      </c>
      <c r="CF63" s="30">
        <v>4</v>
      </c>
      <c r="CG63" s="31" t="s">
        <v>104</v>
      </c>
      <c r="CH63" s="31" t="s">
        <v>104</v>
      </c>
      <c r="CI63" s="32" t="s">
        <v>105</v>
      </c>
      <c r="CJ63" s="32" t="s">
        <v>105</v>
      </c>
      <c r="CK63" s="32" t="s">
        <v>105</v>
      </c>
      <c r="CL63" s="32" t="s">
        <v>105</v>
      </c>
      <c r="CM63" s="32" t="s">
        <v>105</v>
      </c>
      <c r="CN63" s="32" t="s">
        <v>105</v>
      </c>
      <c r="CO63" s="32" t="s">
        <v>105</v>
      </c>
      <c r="CP63" s="32" t="s">
        <v>105</v>
      </c>
      <c r="CQ63" s="33" t="s">
        <v>106</v>
      </c>
    </row>
    <row r="64" spans="1:16383" hidden="1">
      <c r="A64" s="28" t="s">
        <v>82</v>
      </c>
      <c r="B64" s="28" t="s">
        <v>83</v>
      </c>
      <c r="C64" s="28" t="s">
        <v>0</v>
      </c>
      <c r="D64" s="77" t="s">
        <v>14</v>
      </c>
      <c r="E64" s="77" t="s">
        <v>127</v>
      </c>
      <c r="F64" s="28" t="s">
        <v>2</v>
      </c>
      <c r="G64" s="77" t="s">
        <v>88</v>
      </c>
      <c r="H64" s="133"/>
      <c r="I64" s="133"/>
      <c r="J64" s="18" t="s">
        <v>87</v>
      </c>
      <c r="K64" s="18"/>
      <c r="L64" s="18"/>
      <c r="M64" s="18" t="s">
        <v>88</v>
      </c>
      <c r="N64" s="18"/>
      <c r="O64" s="18" t="s">
        <v>137</v>
      </c>
      <c r="P64" s="18" t="s">
        <v>90</v>
      </c>
      <c r="Q64" s="17" t="s">
        <v>88</v>
      </c>
      <c r="R64" s="257" t="s">
        <v>143</v>
      </c>
      <c r="S64" s="78" t="s">
        <v>125</v>
      </c>
      <c r="T64" s="18">
        <v>20</v>
      </c>
      <c r="U64" s="164">
        <f t="shared" si="10"/>
        <v>46248</v>
      </c>
      <c r="V64" s="164">
        <f t="shared" si="11"/>
        <v>46251</v>
      </c>
      <c r="W64" s="134">
        <f t="shared" si="12"/>
        <v>46259</v>
      </c>
      <c r="X64" s="164">
        <v>46260</v>
      </c>
      <c r="Y64" s="134">
        <f t="shared" si="13"/>
        <v>46283</v>
      </c>
      <c r="Z64" s="134"/>
      <c r="AA64" s="134"/>
      <c r="AB64" s="134"/>
      <c r="AC64" s="134"/>
      <c r="AD64" s="164">
        <f t="shared" si="14"/>
        <v>46286</v>
      </c>
      <c r="AE64" s="134">
        <f t="shared" si="15"/>
        <v>46297</v>
      </c>
      <c r="AF64" s="254">
        <f t="shared" si="16"/>
        <v>46300</v>
      </c>
      <c r="AG64" s="135">
        <f t="shared" si="17"/>
        <v>46353</v>
      </c>
      <c r="AH64" s="135">
        <f t="shared" si="18"/>
        <v>46356</v>
      </c>
      <c r="AI64" s="8" t="s">
        <v>144</v>
      </c>
      <c r="AJ64" s="8" t="s">
        <v>144</v>
      </c>
      <c r="AK64" s="8" t="s">
        <v>3</v>
      </c>
      <c r="AL64" s="18">
        <v>2</v>
      </c>
      <c r="AM64" s="36" t="s">
        <v>88</v>
      </c>
      <c r="AN64" s="36" t="s">
        <v>88</v>
      </c>
      <c r="AO64" s="36" t="s">
        <v>88</v>
      </c>
      <c r="AP64" s="36" t="s">
        <v>88</v>
      </c>
      <c r="AQ64" s="36" t="s">
        <v>88</v>
      </c>
      <c r="AR64" s="36" t="s">
        <v>88</v>
      </c>
      <c r="AS64" s="18" t="s">
        <v>99</v>
      </c>
      <c r="AT64" s="18" t="s">
        <v>88</v>
      </c>
      <c r="AU64" s="18" t="s">
        <v>4</v>
      </c>
      <c r="CB64" s="10" t="s">
        <v>125</v>
      </c>
      <c r="CC64" s="29" t="s">
        <v>103</v>
      </c>
      <c r="CD64" s="30">
        <v>1</v>
      </c>
      <c r="CE64" s="30">
        <v>2</v>
      </c>
      <c r="CF64" s="30">
        <v>3</v>
      </c>
      <c r="CG64" s="30">
        <v>4</v>
      </c>
      <c r="CH64" s="31" t="s">
        <v>104</v>
      </c>
      <c r="CI64" s="31" t="s">
        <v>104</v>
      </c>
      <c r="CJ64" s="32" t="s">
        <v>105</v>
      </c>
      <c r="CK64" s="32" t="s">
        <v>105</v>
      </c>
      <c r="CL64" s="32" t="s">
        <v>105</v>
      </c>
      <c r="CM64" s="32" t="s">
        <v>105</v>
      </c>
      <c r="CN64" s="32" t="s">
        <v>105</v>
      </c>
      <c r="CO64" s="32" t="s">
        <v>105</v>
      </c>
      <c r="CP64" s="32" t="s">
        <v>105</v>
      </c>
      <c r="CQ64" s="32" t="s">
        <v>105</v>
      </c>
      <c r="CR64" s="33" t="s">
        <v>106</v>
      </c>
    </row>
    <row r="65" spans="1:103" hidden="1">
      <c r="A65" s="28" t="s">
        <v>82</v>
      </c>
      <c r="B65" s="28" t="s">
        <v>83</v>
      </c>
      <c r="C65" s="28" t="s">
        <v>0</v>
      </c>
      <c r="D65" s="77" t="s">
        <v>1</v>
      </c>
      <c r="E65" s="77" t="s">
        <v>127</v>
      </c>
      <c r="F65" s="28" t="s">
        <v>9</v>
      </c>
      <c r="G65" s="77" t="s">
        <v>88</v>
      </c>
      <c r="H65" s="133"/>
      <c r="I65" s="133"/>
      <c r="J65" s="18" t="s">
        <v>87</v>
      </c>
      <c r="K65" s="18"/>
      <c r="L65" s="18"/>
      <c r="M65" s="18" t="s">
        <v>88</v>
      </c>
      <c r="N65" s="18"/>
      <c r="O65" s="18" t="s">
        <v>137</v>
      </c>
      <c r="P65" s="18" t="s">
        <v>90</v>
      </c>
      <c r="Q65" s="17" t="s">
        <v>88</v>
      </c>
      <c r="R65" s="257" t="s">
        <v>178</v>
      </c>
      <c r="S65" s="78" t="s">
        <v>125</v>
      </c>
      <c r="T65" s="18">
        <v>20</v>
      </c>
      <c r="U65" s="164">
        <f t="shared" si="10"/>
        <v>46248</v>
      </c>
      <c r="V65" s="164">
        <f t="shared" si="11"/>
        <v>46251</v>
      </c>
      <c r="W65" s="134">
        <f t="shared" si="12"/>
        <v>46259</v>
      </c>
      <c r="X65" s="164">
        <v>46260</v>
      </c>
      <c r="Y65" s="134">
        <f t="shared" si="13"/>
        <v>46283</v>
      </c>
      <c r="Z65" s="134"/>
      <c r="AA65" s="134"/>
      <c r="AB65" s="134"/>
      <c r="AC65" s="134"/>
      <c r="AD65" s="164">
        <f t="shared" si="14"/>
        <v>46286</v>
      </c>
      <c r="AE65" s="134">
        <f t="shared" si="15"/>
        <v>46297</v>
      </c>
      <c r="AF65" s="254">
        <f t="shared" si="16"/>
        <v>46300</v>
      </c>
      <c r="AG65" s="135">
        <f t="shared" si="17"/>
        <v>46353</v>
      </c>
      <c r="AH65" s="135">
        <f t="shared" si="18"/>
        <v>46356</v>
      </c>
      <c r="AI65" s="8" t="s">
        <v>179</v>
      </c>
      <c r="AJ65" s="8" t="s">
        <v>179</v>
      </c>
      <c r="AK65" s="8" t="s">
        <v>3</v>
      </c>
      <c r="AL65" s="18">
        <v>2</v>
      </c>
      <c r="AM65" s="36" t="s">
        <v>88</v>
      </c>
      <c r="AN65" s="36" t="s">
        <v>88</v>
      </c>
      <c r="AO65" s="36" t="s">
        <v>88</v>
      </c>
      <c r="AP65" s="36" t="s">
        <v>88</v>
      </c>
      <c r="AQ65" s="36" t="s">
        <v>88</v>
      </c>
      <c r="AR65" s="36" t="s">
        <v>88</v>
      </c>
      <c r="AS65" s="18" t="s">
        <v>99</v>
      </c>
      <c r="AT65" s="18" t="s">
        <v>88</v>
      </c>
      <c r="AU65" s="18" t="s">
        <v>4</v>
      </c>
      <c r="CB65" s="10" t="s">
        <v>125</v>
      </c>
      <c r="CC65" s="29" t="s">
        <v>103</v>
      </c>
      <c r="CD65" s="30">
        <v>1</v>
      </c>
      <c r="CE65" s="30">
        <v>2</v>
      </c>
      <c r="CF65" s="30">
        <v>3</v>
      </c>
      <c r="CG65" s="30">
        <v>4</v>
      </c>
      <c r="CH65" s="31" t="s">
        <v>104</v>
      </c>
      <c r="CI65" s="31" t="s">
        <v>104</v>
      </c>
      <c r="CJ65" s="32" t="s">
        <v>105</v>
      </c>
      <c r="CK65" s="32" t="s">
        <v>105</v>
      </c>
      <c r="CL65" s="32" t="s">
        <v>105</v>
      </c>
      <c r="CM65" s="32" t="s">
        <v>105</v>
      </c>
      <c r="CN65" s="32" t="s">
        <v>105</v>
      </c>
      <c r="CO65" s="32" t="s">
        <v>105</v>
      </c>
      <c r="CP65" s="32" t="s">
        <v>105</v>
      </c>
      <c r="CQ65" s="32" t="s">
        <v>105</v>
      </c>
      <c r="CR65" s="33" t="s">
        <v>106</v>
      </c>
    </row>
    <row r="66" spans="1:103" hidden="1">
      <c r="A66" s="28" t="s">
        <v>82</v>
      </c>
      <c r="B66" s="28" t="s">
        <v>83</v>
      </c>
      <c r="C66" s="28" t="s">
        <v>0</v>
      </c>
      <c r="D66" s="77" t="s">
        <v>14</v>
      </c>
      <c r="E66" s="77" t="s">
        <v>127</v>
      </c>
      <c r="F66" s="28" t="s">
        <v>9</v>
      </c>
      <c r="G66" s="77" t="s">
        <v>88</v>
      </c>
      <c r="H66" s="133"/>
      <c r="I66" s="133"/>
      <c r="J66" s="18" t="s">
        <v>87</v>
      </c>
      <c r="K66" s="18"/>
      <c r="L66" s="18"/>
      <c r="M66" s="18" t="s">
        <v>88</v>
      </c>
      <c r="N66" s="18"/>
      <c r="O66" s="18" t="s">
        <v>137</v>
      </c>
      <c r="P66" s="18" t="s">
        <v>90</v>
      </c>
      <c r="Q66" s="17" t="s">
        <v>88</v>
      </c>
      <c r="R66" s="257" t="s">
        <v>180</v>
      </c>
      <c r="S66" s="78" t="s">
        <v>125</v>
      </c>
      <c r="T66" s="18">
        <v>20</v>
      </c>
      <c r="U66" s="164">
        <f t="shared" si="10"/>
        <v>46255</v>
      </c>
      <c r="V66" s="164">
        <f t="shared" si="11"/>
        <v>46258</v>
      </c>
      <c r="W66" s="134">
        <f t="shared" si="12"/>
        <v>46266</v>
      </c>
      <c r="X66" s="164">
        <v>46267</v>
      </c>
      <c r="Y66" s="134">
        <f t="shared" si="13"/>
        <v>46290</v>
      </c>
      <c r="Z66" s="134"/>
      <c r="AA66" s="134"/>
      <c r="AB66" s="134"/>
      <c r="AC66" s="134"/>
      <c r="AD66" s="164">
        <f t="shared" si="14"/>
        <v>46293</v>
      </c>
      <c r="AE66" s="134">
        <f t="shared" si="15"/>
        <v>46304</v>
      </c>
      <c r="AF66" s="254">
        <f t="shared" si="16"/>
        <v>46307</v>
      </c>
      <c r="AG66" s="135">
        <f t="shared" si="17"/>
        <v>46360</v>
      </c>
      <c r="AH66" s="135">
        <f t="shared" si="18"/>
        <v>46363</v>
      </c>
      <c r="AI66" s="8" t="s">
        <v>181</v>
      </c>
      <c r="AJ66" s="8" t="s">
        <v>181</v>
      </c>
      <c r="AK66" s="8" t="s">
        <v>3</v>
      </c>
      <c r="AL66" s="18">
        <v>2</v>
      </c>
      <c r="AM66" s="36" t="s">
        <v>88</v>
      </c>
      <c r="AN66" s="36" t="s">
        <v>88</v>
      </c>
      <c r="AO66" s="36" t="s">
        <v>88</v>
      </c>
      <c r="AP66" s="36" t="s">
        <v>88</v>
      </c>
      <c r="AQ66" s="36" t="s">
        <v>88</v>
      </c>
      <c r="AR66" s="36" t="s">
        <v>88</v>
      </c>
      <c r="AS66" s="18" t="s">
        <v>99</v>
      </c>
      <c r="AT66" s="18" t="s">
        <v>88</v>
      </c>
      <c r="AU66" s="18" t="s">
        <v>4</v>
      </c>
      <c r="CC66" s="10" t="s">
        <v>125</v>
      </c>
      <c r="CD66" s="29" t="s">
        <v>103</v>
      </c>
      <c r="CE66" s="30">
        <v>1</v>
      </c>
      <c r="CF66" s="30">
        <v>2</v>
      </c>
      <c r="CG66" s="30">
        <v>3</v>
      </c>
      <c r="CH66" s="30">
        <v>4</v>
      </c>
      <c r="CI66" s="31" t="s">
        <v>104</v>
      </c>
      <c r="CJ66" s="31" t="s">
        <v>104</v>
      </c>
      <c r="CK66" s="32" t="s">
        <v>105</v>
      </c>
      <c r="CL66" s="32" t="s">
        <v>105</v>
      </c>
      <c r="CM66" s="32" t="s">
        <v>105</v>
      </c>
      <c r="CN66" s="32" t="s">
        <v>105</v>
      </c>
      <c r="CO66" s="32" t="s">
        <v>105</v>
      </c>
      <c r="CP66" s="32" t="s">
        <v>105</v>
      </c>
      <c r="CQ66" s="32" t="s">
        <v>105</v>
      </c>
      <c r="CR66" s="32" t="s">
        <v>105</v>
      </c>
      <c r="CS66" s="33" t="s">
        <v>106</v>
      </c>
    </row>
    <row r="67" spans="1:103" hidden="1">
      <c r="A67" s="28" t="s">
        <v>82</v>
      </c>
      <c r="B67" s="28" t="s">
        <v>83</v>
      </c>
      <c r="C67" s="28" t="s">
        <v>0</v>
      </c>
      <c r="D67" s="77" t="s">
        <v>1</v>
      </c>
      <c r="E67" s="77" t="s">
        <v>127</v>
      </c>
      <c r="F67" s="28" t="s">
        <v>9</v>
      </c>
      <c r="G67" s="77" t="s">
        <v>88</v>
      </c>
      <c r="H67" s="133"/>
      <c r="I67" s="133"/>
      <c r="J67" s="18" t="s">
        <v>87</v>
      </c>
      <c r="K67" s="18"/>
      <c r="L67" s="18"/>
      <c r="M67" s="18" t="s">
        <v>88</v>
      </c>
      <c r="N67" s="18"/>
      <c r="O67" s="18" t="s">
        <v>137</v>
      </c>
      <c r="P67" s="18" t="s">
        <v>90</v>
      </c>
      <c r="Q67" s="17" t="s">
        <v>88</v>
      </c>
      <c r="R67" s="257" t="s">
        <v>147</v>
      </c>
      <c r="S67" s="78" t="s">
        <v>125</v>
      </c>
      <c r="T67" s="18">
        <v>20</v>
      </c>
      <c r="U67" s="164">
        <f t="shared" si="10"/>
        <v>46262</v>
      </c>
      <c r="V67" s="164">
        <f t="shared" si="11"/>
        <v>46265</v>
      </c>
      <c r="W67" s="134">
        <f t="shared" si="12"/>
        <v>46273</v>
      </c>
      <c r="X67" s="164">
        <v>46274</v>
      </c>
      <c r="Y67" s="134">
        <f t="shared" si="13"/>
        <v>46297</v>
      </c>
      <c r="Z67" s="134"/>
      <c r="AA67" s="134"/>
      <c r="AB67" s="134"/>
      <c r="AC67" s="134"/>
      <c r="AD67" s="164">
        <f t="shared" si="14"/>
        <v>46300</v>
      </c>
      <c r="AE67" s="134">
        <f t="shared" si="15"/>
        <v>46311</v>
      </c>
      <c r="AF67" s="254">
        <f t="shared" si="16"/>
        <v>46314</v>
      </c>
      <c r="AG67" s="135">
        <f t="shared" si="17"/>
        <v>46367</v>
      </c>
      <c r="AH67" s="135">
        <f t="shared" si="18"/>
        <v>46370</v>
      </c>
      <c r="AI67" s="8" t="s">
        <v>182</v>
      </c>
      <c r="AJ67" s="8" t="s">
        <v>182</v>
      </c>
      <c r="AK67" s="8" t="s">
        <v>3</v>
      </c>
      <c r="AL67" s="18">
        <v>2</v>
      </c>
      <c r="AM67" s="36" t="s">
        <v>88</v>
      </c>
      <c r="AN67" s="36" t="s">
        <v>88</v>
      </c>
      <c r="AO67" s="36" t="s">
        <v>88</v>
      </c>
      <c r="AP67" s="36" t="s">
        <v>88</v>
      </c>
      <c r="AQ67" s="36" t="s">
        <v>88</v>
      </c>
      <c r="AR67" s="36" t="s">
        <v>88</v>
      </c>
      <c r="AS67" s="18" t="s">
        <v>99</v>
      </c>
      <c r="AT67" s="18" t="s">
        <v>88</v>
      </c>
      <c r="AU67" s="18" t="s">
        <v>4</v>
      </c>
      <c r="CD67" s="10" t="s">
        <v>125</v>
      </c>
      <c r="CE67" s="29" t="s">
        <v>103</v>
      </c>
      <c r="CF67" s="30">
        <v>1</v>
      </c>
      <c r="CG67" s="30">
        <v>2</v>
      </c>
      <c r="CH67" s="30">
        <v>3</v>
      </c>
      <c r="CI67" s="30">
        <v>4</v>
      </c>
      <c r="CJ67" s="31" t="s">
        <v>104</v>
      </c>
      <c r="CK67" s="31" t="s">
        <v>104</v>
      </c>
      <c r="CL67" s="32" t="s">
        <v>105</v>
      </c>
      <c r="CM67" s="32" t="s">
        <v>105</v>
      </c>
      <c r="CN67" s="32" t="s">
        <v>105</v>
      </c>
      <c r="CO67" s="32" t="s">
        <v>105</v>
      </c>
      <c r="CP67" s="32" t="s">
        <v>105</v>
      </c>
      <c r="CQ67" s="32" t="s">
        <v>105</v>
      </c>
      <c r="CR67" s="32" t="s">
        <v>105</v>
      </c>
      <c r="CS67" s="32" t="s">
        <v>105</v>
      </c>
      <c r="CT67" s="33" t="s">
        <v>106</v>
      </c>
    </row>
    <row r="68" spans="1:103" hidden="1">
      <c r="A68" s="28" t="s">
        <v>82</v>
      </c>
      <c r="B68" s="28" t="s">
        <v>83</v>
      </c>
      <c r="C68" s="28" t="s">
        <v>0</v>
      </c>
      <c r="D68" s="77" t="s">
        <v>14</v>
      </c>
      <c r="E68" s="77" t="s">
        <v>127</v>
      </c>
      <c r="F68" s="28" t="s">
        <v>9</v>
      </c>
      <c r="G68" s="77" t="s">
        <v>88</v>
      </c>
      <c r="H68" s="133"/>
      <c r="I68" s="133"/>
      <c r="J68" s="18" t="s">
        <v>87</v>
      </c>
      <c r="K68" s="18"/>
      <c r="L68" s="18"/>
      <c r="M68" s="18" t="s">
        <v>88</v>
      </c>
      <c r="N68" s="18"/>
      <c r="O68" s="18" t="s">
        <v>137</v>
      </c>
      <c r="P68" s="18" t="s">
        <v>90</v>
      </c>
      <c r="Q68" s="17" t="s">
        <v>88</v>
      </c>
      <c r="R68" s="257" t="s">
        <v>148</v>
      </c>
      <c r="S68" s="78" t="s">
        <v>125</v>
      </c>
      <c r="T68" s="18">
        <v>20</v>
      </c>
      <c r="U68" s="164">
        <f t="shared" si="10"/>
        <v>46269</v>
      </c>
      <c r="V68" s="164">
        <f t="shared" si="11"/>
        <v>46272</v>
      </c>
      <c r="W68" s="134">
        <f t="shared" si="12"/>
        <v>46280</v>
      </c>
      <c r="X68" s="164">
        <v>46281</v>
      </c>
      <c r="Y68" s="134">
        <f t="shared" si="13"/>
        <v>46304</v>
      </c>
      <c r="Z68" s="134"/>
      <c r="AA68" s="134"/>
      <c r="AB68" s="134"/>
      <c r="AC68" s="134"/>
      <c r="AD68" s="164">
        <f t="shared" si="14"/>
        <v>46307</v>
      </c>
      <c r="AE68" s="134">
        <f t="shared" si="15"/>
        <v>46318</v>
      </c>
      <c r="AF68" s="254">
        <f t="shared" si="16"/>
        <v>46321</v>
      </c>
      <c r="AG68" s="135">
        <f t="shared" si="17"/>
        <v>46374</v>
      </c>
      <c r="AH68" s="135">
        <f t="shared" si="18"/>
        <v>46377</v>
      </c>
      <c r="AI68" s="8" t="s">
        <v>183</v>
      </c>
      <c r="AJ68" s="8" t="s">
        <v>183</v>
      </c>
      <c r="AK68" s="8" t="s">
        <v>3</v>
      </c>
      <c r="AL68" s="18">
        <v>2</v>
      </c>
      <c r="AM68" s="36" t="s">
        <v>88</v>
      </c>
      <c r="AN68" s="36" t="s">
        <v>88</v>
      </c>
      <c r="AO68" s="36" t="s">
        <v>88</v>
      </c>
      <c r="AP68" s="36" t="s">
        <v>88</v>
      </c>
      <c r="AQ68" s="36" t="s">
        <v>88</v>
      </c>
      <c r="AR68" s="36" t="s">
        <v>88</v>
      </c>
      <c r="AS68" s="18" t="s">
        <v>99</v>
      </c>
      <c r="AT68" s="18" t="s">
        <v>88</v>
      </c>
      <c r="AU68" s="18" t="s">
        <v>4</v>
      </c>
      <c r="CE68" s="10" t="s">
        <v>125</v>
      </c>
      <c r="CF68" s="29" t="s">
        <v>103</v>
      </c>
      <c r="CG68" s="30">
        <v>1</v>
      </c>
      <c r="CH68" s="30">
        <v>2</v>
      </c>
      <c r="CI68" s="30">
        <v>3</v>
      </c>
      <c r="CJ68" s="30">
        <v>4</v>
      </c>
      <c r="CK68" s="31" t="s">
        <v>104</v>
      </c>
      <c r="CL68" s="31" t="s">
        <v>104</v>
      </c>
      <c r="CM68" s="32" t="s">
        <v>105</v>
      </c>
      <c r="CN68" s="32" t="s">
        <v>105</v>
      </c>
      <c r="CO68" s="32" t="s">
        <v>105</v>
      </c>
      <c r="CP68" s="32" t="s">
        <v>105</v>
      </c>
      <c r="CQ68" s="32" t="s">
        <v>105</v>
      </c>
      <c r="CR68" s="32" t="s">
        <v>105</v>
      </c>
      <c r="CS68" s="32" t="s">
        <v>105</v>
      </c>
      <c r="CT68" s="32" t="s">
        <v>105</v>
      </c>
      <c r="CU68" s="33" t="s">
        <v>106</v>
      </c>
    </row>
    <row r="69" spans="1:103" hidden="1">
      <c r="A69" s="28" t="s">
        <v>82</v>
      </c>
      <c r="B69" s="28" t="s">
        <v>83</v>
      </c>
      <c r="C69" s="28" t="s">
        <v>0</v>
      </c>
      <c r="D69" s="77" t="s">
        <v>1</v>
      </c>
      <c r="E69" s="77" t="s">
        <v>127</v>
      </c>
      <c r="F69" s="28" t="s">
        <v>9</v>
      </c>
      <c r="G69" s="77" t="s">
        <v>88</v>
      </c>
      <c r="H69" s="133"/>
      <c r="I69" s="133"/>
      <c r="J69" s="18" t="s">
        <v>87</v>
      </c>
      <c r="K69" s="18"/>
      <c r="L69" s="18"/>
      <c r="M69" s="18" t="s">
        <v>88</v>
      </c>
      <c r="N69" s="18"/>
      <c r="O69" s="18" t="s">
        <v>137</v>
      </c>
      <c r="P69" s="18" t="s">
        <v>90</v>
      </c>
      <c r="Q69" s="17" t="s">
        <v>88</v>
      </c>
      <c r="R69" s="257" t="s">
        <v>184</v>
      </c>
      <c r="S69" s="78" t="s">
        <v>125</v>
      </c>
      <c r="T69" s="18">
        <v>20</v>
      </c>
      <c r="U69" s="164">
        <f t="shared" si="10"/>
        <v>46269</v>
      </c>
      <c r="V69" s="164">
        <f t="shared" si="11"/>
        <v>46272</v>
      </c>
      <c r="W69" s="134">
        <f t="shared" si="12"/>
        <v>46280</v>
      </c>
      <c r="X69" s="164">
        <v>46281</v>
      </c>
      <c r="Y69" s="134">
        <f t="shared" si="13"/>
        <v>46304</v>
      </c>
      <c r="Z69" s="134"/>
      <c r="AA69" s="134"/>
      <c r="AB69" s="134"/>
      <c r="AC69" s="134"/>
      <c r="AD69" s="164">
        <f t="shared" si="14"/>
        <v>46307</v>
      </c>
      <c r="AE69" s="134">
        <f t="shared" si="15"/>
        <v>46318</v>
      </c>
      <c r="AF69" s="254">
        <f t="shared" si="16"/>
        <v>46321</v>
      </c>
      <c r="AG69" s="135">
        <f t="shared" si="17"/>
        <v>46374</v>
      </c>
      <c r="AH69" s="135">
        <f t="shared" si="18"/>
        <v>46377</v>
      </c>
      <c r="AI69" s="8" t="s">
        <v>185</v>
      </c>
      <c r="AJ69" s="8" t="s">
        <v>185</v>
      </c>
      <c r="AK69" s="8" t="s">
        <v>3</v>
      </c>
      <c r="AL69" s="18">
        <v>2</v>
      </c>
      <c r="AM69" s="36" t="s">
        <v>88</v>
      </c>
      <c r="AN69" s="36" t="s">
        <v>88</v>
      </c>
      <c r="AO69" s="36" t="s">
        <v>88</v>
      </c>
      <c r="AP69" s="36" t="s">
        <v>88</v>
      </c>
      <c r="AQ69" s="36" t="s">
        <v>88</v>
      </c>
      <c r="AR69" s="36" t="s">
        <v>88</v>
      </c>
      <c r="AS69" s="18" t="s">
        <v>99</v>
      </c>
      <c r="AT69" s="18" t="s">
        <v>88</v>
      </c>
      <c r="AU69" s="18" t="s">
        <v>4</v>
      </c>
      <c r="CE69" s="10" t="s">
        <v>125</v>
      </c>
      <c r="CF69" s="29" t="s">
        <v>103</v>
      </c>
      <c r="CG69" s="30">
        <v>1</v>
      </c>
      <c r="CH69" s="30">
        <v>2</v>
      </c>
      <c r="CI69" s="30">
        <v>3</v>
      </c>
      <c r="CJ69" s="30">
        <v>4</v>
      </c>
      <c r="CK69" s="31" t="s">
        <v>104</v>
      </c>
      <c r="CL69" s="31" t="s">
        <v>104</v>
      </c>
      <c r="CM69" s="32" t="s">
        <v>105</v>
      </c>
      <c r="CN69" s="32" t="s">
        <v>105</v>
      </c>
      <c r="CO69" s="32" t="s">
        <v>105</v>
      </c>
      <c r="CP69" s="32" t="s">
        <v>105</v>
      </c>
      <c r="CQ69" s="32" t="s">
        <v>105</v>
      </c>
      <c r="CR69" s="32" t="s">
        <v>105</v>
      </c>
      <c r="CS69" s="32" t="s">
        <v>105</v>
      </c>
      <c r="CT69" s="32" t="s">
        <v>105</v>
      </c>
      <c r="CU69" s="33" t="s">
        <v>106</v>
      </c>
    </row>
    <row r="70" spans="1:103" hidden="1">
      <c r="A70" s="28" t="s">
        <v>82</v>
      </c>
      <c r="B70" s="28" t="s">
        <v>83</v>
      </c>
      <c r="C70" s="28" t="s">
        <v>0</v>
      </c>
      <c r="D70" s="77" t="s">
        <v>8</v>
      </c>
      <c r="E70" s="77" t="s">
        <v>127</v>
      </c>
      <c r="F70" s="28" t="s">
        <v>2</v>
      </c>
      <c r="G70" s="77" t="s">
        <v>88</v>
      </c>
      <c r="H70" s="133"/>
      <c r="I70" s="133"/>
      <c r="J70" s="18" t="s">
        <v>87</v>
      </c>
      <c r="K70" s="18"/>
      <c r="L70" s="18"/>
      <c r="M70" s="18" t="s">
        <v>88</v>
      </c>
      <c r="N70" s="18"/>
      <c r="O70" s="18" t="s">
        <v>137</v>
      </c>
      <c r="P70" s="18" t="s">
        <v>90</v>
      </c>
      <c r="Q70" s="17" t="s">
        <v>88</v>
      </c>
      <c r="R70" s="257" t="s">
        <v>186</v>
      </c>
      <c r="S70" s="78" t="s">
        <v>125</v>
      </c>
      <c r="T70" s="18">
        <v>20</v>
      </c>
      <c r="U70" s="164">
        <f t="shared" si="10"/>
        <v>46276</v>
      </c>
      <c r="V70" s="164">
        <f t="shared" si="11"/>
        <v>46279</v>
      </c>
      <c r="W70" s="134">
        <f t="shared" si="12"/>
        <v>46287</v>
      </c>
      <c r="X70" s="164">
        <v>46288</v>
      </c>
      <c r="Y70" s="134">
        <f t="shared" si="13"/>
        <v>46311</v>
      </c>
      <c r="Z70" s="134"/>
      <c r="AA70" s="134"/>
      <c r="AB70" s="134"/>
      <c r="AC70" s="134"/>
      <c r="AD70" s="164">
        <f t="shared" si="14"/>
        <v>46314</v>
      </c>
      <c r="AE70" s="134">
        <f t="shared" si="15"/>
        <v>46325</v>
      </c>
      <c r="AF70" s="254">
        <f t="shared" si="16"/>
        <v>46328</v>
      </c>
      <c r="AG70" s="135">
        <f t="shared" si="17"/>
        <v>46381</v>
      </c>
      <c r="AH70" s="135">
        <f t="shared" si="18"/>
        <v>46384</v>
      </c>
      <c r="AI70" s="18" t="s">
        <v>93</v>
      </c>
      <c r="AJ70" s="18" t="s">
        <v>93</v>
      </c>
      <c r="AK70" s="8" t="s">
        <v>3</v>
      </c>
      <c r="AL70" s="18">
        <v>2</v>
      </c>
      <c r="AM70" s="36" t="s">
        <v>88</v>
      </c>
      <c r="AN70" s="36" t="s">
        <v>88</v>
      </c>
      <c r="AO70" s="36" t="s">
        <v>88</v>
      </c>
      <c r="AP70" s="36" t="s">
        <v>88</v>
      </c>
      <c r="AQ70" s="36" t="s">
        <v>88</v>
      </c>
      <c r="AR70" s="36" t="s">
        <v>88</v>
      </c>
      <c r="AS70" s="18" t="s">
        <v>99</v>
      </c>
      <c r="AT70" s="18" t="s">
        <v>88</v>
      </c>
      <c r="AU70" s="18" t="s">
        <v>4</v>
      </c>
      <c r="CF70" s="10" t="s">
        <v>125</v>
      </c>
      <c r="CG70" s="29" t="s">
        <v>103</v>
      </c>
      <c r="CH70" s="30">
        <v>1</v>
      </c>
      <c r="CI70" s="30">
        <v>2</v>
      </c>
      <c r="CJ70" s="30">
        <v>3</v>
      </c>
      <c r="CK70" s="30">
        <v>4</v>
      </c>
      <c r="CL70" s="31" t="s">
        <v>104</v>
      </c>
      <c r="CM70" s="31" t="s">
        <v>104</v>
      </c>
      <c r="CN70" s="32" t="s">
        <v>105</v>
      </c>
      <c r="CO70" s="32" t="s">
        <v>105</v>
      </c>
      <c r="CP70" s="32" t="s">
        <v>105</v>
      </c>
      <c r="CQ70" s="32" t="s">
        <v>105</v>
      </c>
      <c r="CR70" s="32" t="s">
        <v>105</v>
      </c>
      <c r="CS70" s="32" t="s">
        <v>105</v>
      </c>
      <c r="CT70" s="32" t="s">
        <v>105</v>
      </c>
      <c r="CU70" s="32" t="s">
        <v>105</v>
      </c>
      <c r="CV70" s="33" t="s">
        <v>106</v>
      </c>
    </row>
    <row r="71" spans="1:103" hidden="1">
      <c r="A71" s="28" t="s">
        <v>82</v>
      </c>
      <c r="B71" s="28" t="s">
        <v>83</v>
      </c>
      <c r="C71" s="28" t="s">
        <v>0</v>
      </c>
      <c r="D71" s="77" t="s">
        <v>1</v>
      </c>
      <c r="E71" s="77" t="s">
        <v>127</v>
      </c>
      <c r="F71" s="28" t="s">
        <v>9</v>
      </c>
      <c r="G71" s="77" t="s">
        <v>88</v>
      </c>
      <c r="H71" s="255"/>
      <c r="I71" s="133"/>
      <c r="J71" s="18" t="s">
        <v>87</v>
      </c>
      <c r="K71" s="18"/>
      <c r="L71" s="18"/>
      <c r="M71" s="18" t="s">
        <v>88</v>
      </c>
      <c r="N71" s="18"/>
      <c r="O71" s="18" t="s">
        <v>137</v>
      </c>
      <c r="P71" s="18" t="s">
        <v>90</v>
      </c>
      <c r="Q71" s="17" t="s">
        <v>88</v>
      </c>
      <c r="R71" s="257" t="s">
        <v>187</v>
      </c>
      <c r="S71" s="78" t="s">
        <v>125</v>
      </c>
      <c r="T71" s="18">
        <v>15</v>
      </c>
      <c r="U71" s="164">
        <f t="shared" si="10"/>
        <v>46276</v>
      </c>
      <c r="V71" s="164">
        <f t="shared" si="11"/>
        <v>46279</v>
      </c>
      <c r="W71" s="134">
        <f t="shared" si="12"/>
        <v>46287</v>
      </c>
      <c r="X71" s="164">
        <v>46288</v>
      </c>
      <c r="Y71" s="134">
        <f t="shared" si="13"/>
        <v>46311</v>
      </c>
      <c r="Z71" s="134"/>
      <c r="AA71" s="134"/>
      <c r="AB71" s="134"/>
      <c r="AC71" s="134"/>
      <c r="AD71" s="164">
        <f t="shared" si="14"/>
        <v>46314</v>
      </c>
      <c r="AE71" s="134">
        <f t="shared" si="15"/>
        <v>46325</v>
      </c>
      <c r="AF71" s="254">
        <f t="shared" si="16"/>
        <v>46328</v>
      </c>
      <c r="AG71" s="135">
        <f t="shared" si="17"/>
        <v>46381</v>
      </c>
      <c r="AH71" s="135">
        <f t="shared" si="18"/>
        <v>46384</v>
      </c>
      <c r="AI71" s="8" t="s">
        <v>188</v>
      </c>
      <c r="AJ71" s="8" t="s">
        <v>188</v>
      </c>
      <c r="AK71" s="8" t="s">
        <v>3</v>
      </c>
      <c r="AL71" s="18">
        <v>2</v>
      </c>
      <c r="AM71" s="36" t="s">
        <v>88</v>
      </c>
      <c r="AN71" s="36" t="s">
        <v>88</v>
      </c>
      <c r="AO71" s="36" t="s">
        <v>88</v>
      </c>
      <c r="AP71" s="36" t="s">
        <v>88</v>
      </c>
      <c r="AQ71" s="36" t="s">
        <v>88</v>
      </c>
      <c r="AR71" s="36" t="s">
        <v>88</v>
      </c>
      <c r="AS71" s="18" t="s">
        <v>99</v>
      </c>
      <c r="AT71" s="18" t="s">
        <v>88</v>
      </c>
      <c r="AU71" s="18" t="s">
        <v>4</v>
      </c>
      <c r="CF71" s="10" t="s">
        <v>125</v>
      </c>
      <c r="CG71" s="29" t="s">
        <v>103</v>
      </c>
      <c r="CH71" s="30">
        <v>1</v>
      </c>
      <c r="CI71" s="30">
        <v>2</v>
      </c>
      <c r="CJ71" s="30">
        <v>3</v>
      </c>
      <c r="CK71" s="30">
        <v>4</v>
      </c>
      <c r="CL71" s="31" t="s">
        <v>104</v>
      </c>
      <c r="CM71" s="31" t="s">
        <v>104</v>
      </c>
      <c r="CN71" s="32" t="s">
        <v>105</v>
      </c>
      <c r="CO71" s="32" t="s">
        <v>105</v>
      </c>
      <c r="CP71" s="32" t="s">
        <v>105</v>
      </c>
      <c r="CQ71" s="32" t="s">
        <v>105</v>
      </c>
      <c r="CR71" s="32" t="s">
        <v>105</v>
      </c>
      <c r="CS71" s="32" t="s">
        <v>105</v>
      </c>
      <c r="CT71" s="32" t="s">
        <v>105</v>
      </c>
      <c r="CU71" s="32" t="s">
        <v>105</v>
      </c>
      <c r="CV71" s="33" t="s">
        <v>106</v>
      </c>
    </row>
    <row r="72" spans="1:103" hidden="1">
      <c r="A72" s="28" t="s">
        <v>82</v>
      </c>
      <c r="B72" s="28" t="s">
        <v>83</v>
      </c>
      <c r="C72" s="28" t="s">
        <v>0</v>
      </c>
      <c r="D72" s="77" t="s">
        <v>8</v>
      </c>
      <c r="E72" s="77" t="s">
        <v>127</v>
      </c>
      <c r="F72" s="28" t="s">
        <v>2</v>
      </c>
      <c r="G72" s="77" t="s">
        <v>88</v>
      </c>
      <c r="H72" s="255"/>
      <c r="I72" s="133"/>
      <c r="J72" s="18" t="s">
        <v>87</v>
      </c>
      <c r="K72" s="18"/>
      <c r="L72" s="18"/>
      <c r="M72" s="18" t="s">
        <v>88</v>
      </c>
      <c r="N72" s="18"/>
      <c r="O72" s="18" t="s">
        <v>137</v>
      </c>
      <c r="P72" s="18" t="s">
        <v>90</v>
      </c>
      <c r="Q72" s="17" t="s">
        <v>88</v>
      </c>
      <c r="R72" s="257" t="s">
        <v>152</v>
      </c>
      <c r="S72" s="78" t="s">
        <v>125</v>
      </c>
      <c r="T72" s="18">
        <v>20</v>
      </c>
      <c r="U72" s="164">
        <f t="shared" si="10"/>
        <v>46283</v>
      </c>
      <c r="V72" s="164">
        <f t="shared" si="11"/>
        <v>46286</v>
      </c>
      <c r="W72" s="134">
        <f t="shared" si="12"/>
        <v>46294</v>
      </c>
      <c r="X72" s="164">
        <v>46295</v>
      </c>
      <c r="Y72" s="134">
        <f t="shared" si="13"/>
        <v>46318</v>
      </c>
      <c r="Z72" s="134"/>
      <c r="AA72" s="134"/>
      <c r="AB72" s="134"/>
      <c r="AC72" s="134"/>
      <c r="AD72" s="164">
        <f t="shared" si="14"/>
        <v>46321</v>
      </c>
      <c r="AE72" s="134">
        <f t="shared" si="15"/>
        <v>46332</v>
      </c>
      <c r="AF72" s="254">
        <f t="shared" si="16"/>
        <v>46335</v>
      </c>
      <c r="AG72" s="135">
        <f t="shared" si="17"/>
        <v>46388</v>
      </c>
      <c r="AH72" s="135">
        <f t="shared" si="18"/>
        <v>46391</v>
      </c>
      <c r="AI72" s="18" t="s">
        <v>110</v>
      </c>
      <c r="AJ72" s="18" t="s">
        <v>110</v>
      </c>
      <c r="AK72" s="8" t="s">
        <v>3</v>
      </c>
      <c r="AL72" s="18">
        <v>2</v>
      </c>
      <c r="AM72" s="36" t="s">
        <v>88</v>
      </c>
      <c r="AN72" s="36" t="s">
        <v>88</v>
      </c>
      <c r="AO72" s="36" t="s">
        <v>88</v>
      </c>
      <c r="AP72" s="36" t="s">
        <v>88</v>
      </c>
      <c r="AQ72" s="36" t="s">
        <v>88</v>
      </c>
      <c r="AR72" s="36" t="s">
        <v>88</v>
      </c>
      <c r="AS72" s="18" t="s">
        <v>99</v>
      </c>
      <c r="AT72" s="18" t="s">
        <v>88</v>
      </c>
      <c r="AU72" s="18" t="s">
        <v>4</v>
      </c>
      <c r="CG72" s="10" t="s">
        <v>125</v>
      </c>
      <c r="CH72" s="29" t="s">
        <v>103</v>
      </c>
      <c r="CI72" s="30">
        <v>1</v>
      </c>
      <c r="CJ72" s="30">
        <v>2</v>
      </c>
      <c r="CK72" s="30">
        <v>3</v>
      </c>
      <c r="CL72" s="30">
        <v>4</v>
      </c>
      <c r="CM72" s="31" t="s">
        <v>104</v>
      </c>
      <c r="CN72" s="31" t="s">
        <v>104</v>
      </c>
      <c r="CO72" s="32" t="s">
        <v>105</v>
      </c>
      <c r="CP72" s="32" t="s">
        <v>105</v>
      </c>
      <c r="CQ72" s="32" t="s">
        <v>105</v>
      </c>
      <c r="CR72" s="32" t="s">
        <v>105</v>
      </c>
      <c r="CS72" s="32" t="s">
        <v>105</v>
      </c>
      <c r="CT72" s="32" t="s">
        <v>105</v>
      </c>
      <c r="CU72" s="32" t="s">
        <v>105</v>
      </c>
      <c r="CV72" s="32" t="s">
        <v>105</v>
      </c>
      <c r="CW72" s="33" t="s">
        <v>106</v>
      </c>
    </row>
    <row r="73" spans="1:103" hidden="1">
      <c r="A73" s="28" t="s">
        <v>82</v>
      </c>
      <c r="B73" s="28" t="s">
        <v>83</v>
      </c>
      <c r="C73" s="28" t="s">
        <v>0</v>
      </c>
      <c r="D73" s="77" t="s">
        <v>14</v>
      </c>
      <c r="E73" s="77" t="s">
        <v>127</v>
      </c>
      <c r="F73" s="28" t="s">
        <v>9</v>
      </c>
      <c r="G73" s="77" t="s">
        <v>88</v>
      </c>
      <c r="H73" s="133"/>
      <c r="I73" s="133"/>
      <c r="J73" s="18" t="s">
        <v>87</v>
      </c>
      <c r="K73" s="18"/>
      <c r="L73" s="18"/>
      <c r="M73" s="18" t="s">
        <v>88</v>
      </c>
      <c r="N73" s="18"/>
      <c r="O73" s="18" t="s">
        <v>137</v>
      </c>
      <c r="P73" s="18" t="s">
        <v>90</v>
      </c>
      <c r="Q73" s="17" t="s">
        <v>88</v>
      </c>
      <c r="R73" s="257" t="s">
        <v>189</v>
      </c>
      <c r="S73" s="78" t="s">
        <v>125</v>
      </c>
      <c r="T73" s="18">
        <v>20</v>
      </c>
      <c r="U73" s="164">
        <f t="shared" si="10"/>
        <v>46283</v>
      </c>
      <c r="V73" s="164">
        <f t="shared" si="11"/>
        <v>46286</v>
      </c>
      <c r="W73" s="134">
        <f t="shared" si="12"/>
        <v>46294</v>
      </c>
      <c r="X73" s="164">
        <v>46295</v>
      </c>
      <c r="Y73" s="134">
        <f t="shared" si="13"/>
        <v>46318</v>
      </c>
      <c r="Z73" s="134"/>
      <c r="AA73" s="134"/>
      <c r="AB73" s="134"/>
      <c r="AC73" s="134"/>
      <c r="AD73" s="164">
        <f t="shared" si="14"/>
        <v>46321</v>
      </c>
      <c r="AE73" s="134">
        <f t="shared" si="15"/>
        <v>46332</v>
      </c>
      <c r="AF73" s="254">
        <f t="shared" si="16"/>
        <v>46335</v>
      </c>
      <c r="AG73" s="135">
        <f t="shared" si="17"/>
        <v>46388</v>
      </c>
      <c r="AH73" s="135">
        <f t="shared" si="18"/>
        <v>46391</v>
      </c>
      <c r="AI73" s="8" t="s">
        <v>190</v>
      </c>
      <c r="AJ73" s="8" t="s">
        <v>190</v>
      </c>
      <c r="AK73" s="8" t="s">
        <v>3</v>
      </c>
      <c r="AL73" s="18">
        <v>2</v>
      </c>
      <c r="AM73" s="36" t="s">
        <v>88</v>
      </c>
      <c r="AN73" s="36" t="s">
        <v>88</v>
      </c>
      <c r="AO73" s="36" t="s">
        <v>88</v>
      </c>
      <c r="AP73" s="36" t="s">
        <v>88</v>
      </c>
      <c r="AQ73" s="36" t="s">
        <v>88</v>
      </c>
      <c r="AR73" s="36" t="s">
        <v>88</v>
      </c>
      <c r="AS73" s="18" t="s">
        <v>99</v>
      </c>
      <c r="AT73" s="18" t="s">
        <v>88</v>
      </c>
      <c r="AU73" s="18" t="s">
        <v>4</v>
      </c>
      <c r="CG73" s="10" t="s">
        <v>125</v>
      </c>
      <c r="CH73" s="29" t="s">
        <v>103</v>
      </c>
      <c r="CI73" s="30">
        <v>1</v>
      </c>
      <c r="CJ73" s="30">
        <v>2</v>
      </c>
      <c r="CK73" s="30">
        <v>3</v>
      </c>
      <c r="CL73" s="30">
        <v>4</v>
      </c>
      <c r="CM73" s="31" t="s">
        <v>104</v>
      </c>
      <c r="CN73" s="31" t="s">
        <v>104</v>
      </c>
      <c r="CO73" s="32" t="s">
        <v>105</v>
      </c>
      <c r="CP73" s="32" t="s">
        <v>105</v>
      </c>
      <c r="CQ73" s="32" t="s">
        <v>105</v>
      </c>
      <c r="CR73" s="32" t="s">
        <v>105</v>
      </c>
      <c r="CS73" s="32" t="s">
        <v>105</v>
      </c>
      <c r="CT73" s="32" t="s">
        <v>105</v>
      </c>
      <c r="CU73" s="32" t="s">
        <v>105</v>
      </c>
      <c r="CV73" s="32" t="s">
        <v>105</v>
      </c>
      <c r="CW73" s="33" t="s">
        <v>106</v>
      </c>
    </row>
    <row r="74" spans="1:103" hidden="1">
      <c r="A74" s="28" t="s">
        <v>82</v>
      </c>
      <c r="B74" s="28" t="s">
        <v>83</v>
      </c>
      <c r="C74" s="28" t="s">
        <v>0</v>
      </c>
      <c r="D74" s="77" t="s">
        <v>14</v>
      </c>
      <c r="E74" s="77" t="s">
        <v>127</v>
      </c>
      <c r="F74" s="28" t="s">
        <v>2</v>
      </c>
      <c r="G74" s="77" t="s">
        <v>88</v>
      </c>
      <c r="H74" s="133"/>
      <c r="I74" s="133"/>
      <c r="J74" s="18" t="s">
        <v>87</v>
      </c>
      <c r="K74" s="18"/>
      <c r="L74" s="18"/>
      <c r="M74" s="18" t="s">
        <v>88</v>
      </c>
      <c r="N74" s="18"/>
      <c r="O74" s="18" t="s">
        <v>137</v>
      </c>
      <c r="P74" s="18" t="s">
        <v>90</v>
      </c>
      <c r="Q74" s="17" t="s">
        <v>88</v>
      </c>
      <c r="R74" s="257" t="s">
        <v>191</v>
      </c>
      <c r="S74" s="78" t="s">
        <v>125</v>
      </c>
      <c r="T74" s="18">
        <v>20</v>
      </c>
      <c r="U74" s="164">
        <f t="shared" si="10"/>
        <v>46290</v>
      </c>
      <c r="V74" s="164">
        <f t="shared" si="11"/>
        <v>46293</v>
      </c>
      <c r="W74" s="134">
        <f t="shared" si="12"/>
        <v>46301</v>
      </c>
      <c r="X74" s="164">
        <v>46302</v>
      </c>
      <c r="Y74" s="134">
        <f t="shared" si="13"/>
        <v>46325</v>
      </c>
      <c r="Z74" s="134"/>
      <c r="AA74" s="134"/>
      <c r="AB74" s="134"/>
      <c r="AC74" s="134"/>
      <c r="AD74" s="164">
        <f t="shared" si="14"/>
        <v>46328</v>
      </c>
      <c r="AE74" s="134">
        <f t="shared" si="15"/>
        <v>46339</v>
      </c>
      <c r="AF74" s="254">
        <f t="shared" si="16"/>
        <v>46342</v>
      </c>
      <c r="AG74" s="135">
        <f t="shared" si="17"/>
        <v>46395</v>
      </c>
      <c r="AH74" s="135">
        <f t="shared" si="18"/>
        <v>46398</v>
      </c>
      <c r="AI74" s="8" t="s">
        <v>192</v>
      </c>
      <c r="AJ74" s="8" t="s">
        <v>192</v>
      </c>
      <c r="AK74" s="8" t="s">
        <v>3</v>
      </c>
      <c r="AL74" s="18">
        <v>2</v>
      </c>
      <c r="AM74" s="36" t="s">
        <v>88</v>
      </c>
      <c r="AN74" s="36" t="s">
        <v>88</v>
      </c>
      <c r="AO74" s="36" t="s">
        <v>88</v>
      </c>
      <c r="AP74" s="36" t="s">
        <v>88</v>
      </c>
      <c r="AQ74" s="36" t="s">
        <v>88</v>
      </c>
      <c r="AR74" s="36" t="s">
        <v>88</v>
      </c>
      <c r="AS74" s="18" t="s">
        <v>99</v>
      </c>
      <c r="AT74" s="18" t="s">
        <v>88</v>
      </c>
      <c r="AU74" s="18" t="s">
        <v>4</v>
      </c>
      <c r="CH74" s="10" t="s">
        <v>125</v>
      </c>
      <c r="CI74" s="29" t="s">
        <v>103</v>
      </c>
      <c r="CJ74" s="30">
        <v>1</v>
      </c>
      <c r="CK74" s="30">
        <v>2</v>
      </c>
      <c r="CL74" s="30">
        <v>3</v>
      </c>
      <c r="CM74" s="30">
        <v>4</v>
      </c>
      <c r="CN74" s="31" t="s">
        <v>104</v>
      </c>
      <c r="CO74" s="31" t="s">
        <v>104</v>
      </c>
      <c r="CP74" s="32" t="s">
        <v>105</v>
      </c>
      <c r="CQ74" s="32" t="s">
        <v>105</v>
      </c>
      <c r="CR74" s="32" t="s">
        <v>105</v>
      </c>
      <c r="CS74" s="32" t="s">
        <v>105</v>
      </c>
      <c r="CT74" s="32" t="s">
        <v>105</v>
      </c>
      <c r="CU74" s="32" t="s">
        <v>105</v>
      </c>
      <c r="CV74" s="32" t="s">
        <v>105</v>
      </c>
      <c r="CW74" s="32" t="s">
        <v>105</v>
      </c>
      <c r="CX74" s="33" t="s">
        <v>106</v>
      </c>
    </row>
    <row r="75" spans="1:103" hidden="1">
      <c r="A75" s="28" t="s">
        <v>82</v>
      </c>
      <c r="B75" s="28" t="s">
        <v>83</v>
      </c>
      <c r="C75" s="28" t="s">
        <v>0</v>
      </c>
      <c r="D75" s="77" t="s">
        <v>14</v>
      </c>
      <c r="E75" s="77" t="s">
        <v>127</v>
      </c>
      <c r="F75" s="28" t="s">
        <v>2</v>
      </c>
      <c r="G75" s="77" t="s">
        <v>88</v>
      </c>
      <c r="H75" s="133"/>
      <c r="I75" s="133"/>
      <c r="J75" s="18" t="s">
        <v>87</v>
      </c>
      <c r="K75" s="18"/>
      <c r="L75" s="18"/>
      <c r="M75" s="18" t="s">
        <v>88</v>
      </c>
      <c r="N75" s="18"/>
      <c r="O75" s="18" t="s">
        <v>137</v>
      </c>
      <c r="P75" s="18" t="s">
        <v>90</v>
      </c>
      <c r="Q75" s="17" t="s">
        <v>88</v>
      </c>
      <c r="R75" s="257" t="s">
        <v>193</v>
      </c>
      <c r="S75" s="78" t="s">
        <v>125</v>
      </c>
      <c r="T75" s="18">
        <v>20</v>
      </c>
      <c r="U75" s="164">
        <f t="shared" si="10"/>
        <v>46297</v>
      </c>
      <c r="V75" s="164">
        <f t="shared" si="11"/>
        <v>46300</v>
      </c>
      <c r="W75" s="134">
        <f t="shared" si="12"/>
        <v>46308</v>
      </c>
      <c r="X75" s="164">
        <v>46309</v>
      </c>
      <c r="Y75" s="134">
        <f t="shared" si="13"/>
        <v>46332</v>
      </c>
      <c r="Z75" s="134"/>
      <c r="AA75" s="134"/>
      <c r="AB75" s="134"/>
      <c r="AC75" s="134"/>
      <c r="AD75" s="164">
        <f t="shared" si="14"/>
        <v>46335</v>
      </c>
      <c r="AE75" s="134">
        <f t="shared" si="15"/>
        <v>46346</v>
      </c>
      <c r="AF75" s="254">
        <f t="shared" si="16"/>
        <v>46349</v>
      </c>
      <c r="AG75" s="135">
        <f t="shared" si="17"/>
        <v>46402</v>
      </c>
      <c r="AH75" s="135">
        <f t="shared" si="18"/>
        <v>46405</v>
      </c>
      <c r="AI75" s="8" t="s">
        <v>194</v>
      </c>
      <c r="AJ75" s="8" t="s">
        <v>194</v>
      </c>
      <c r="AK75" s="8" t="s">
        <v>3</v>
      </c>
      <c r="AL75" s="18">
        <v>2</v>
      </c>
      <c r="AM75" s="36" t="s">
        <v>88</v>
      </c>
      <c r="AN75" s="36" t="s">
        <v>88</v>
      </c>
      <c r="AO75" s="36" t="s">
        <v>88</v>
      </c>
      <c r="AP75" s="36" t="s">
        <v>88</v>
      </c>
      <c r="AQ75" s="36" t="s">
        <v>88</v>
      </c>
      <c r="AR75" s="36" t="s">
        <v>88</v>
      </c>
      <c r="AS75" s="18" t="s">
        <v>99</v>
      </c>
      <c r="AT75" s="18" t="s">
        <v>88</v>
      </c>
      <c r="AU75" s="18" t="s">
        <v>4</v>
      </c>
      <c r="CI75" s="10" t="s">
        <v>125</v>
      </c>
      <c r="CJ75" s="29" t="s">
        <v>103</v>
      </c>
      <c r="CK75" s="30">
        <v>1</v>
      </c>
      <c r="CL75" s="30">
        <v>2</v>
      </c>
      <c r="CM75" s="30">
        <v>3</v>
      </c>
      <c r="CN75" s="30">
        <v>4</v>
      </c>
      <c r="CO75" s="31" t="s">
        <v>104</v>
      </c>
      <c r="CP75" s="31" t="s">
        <v>104</v>
      </c>
      <c r="CQ75" s="32" t="s">
        <v>105</v>
      </c>
      <c r="CR75" s="32" t="s">
        <v>105</v>
      </c>
      <c r="CS75" s="32" t="s">
        <v>105</v>
      </c>
      <c r="CT75" s="32" t="s">
        <v>105</v>
      </c>
      <c r="CU75" s="32" t="s">
        <v>105</v>
      </c>
      <c r="CV75" s="32" t="s">
        <v>105</v>
      </c>
      <c r="CW75" s="32" t="s">
        <v>105</v>
      </c>
      <c r="CX75" s="32" t="s">
        <v>105</v>
      </c>
      <c r="CY75" s="33" t="s">
        <v>106</v>
      </c>
    </row>
    <row r="76" spans="1:103" hidden="1">
      <c r="U76" s="8"/>
      <c r="V76" s="8"/>
      <c r="W76" s="8"/>
      <c r="X76" s="8"/>
      <c r="Y76" s="8"/>
      <c r="Z76" s="8"/>
      <c r="AA76" s="8"/>
      <c r="AB76" s="8"/>
      <c r="AC76" s="8"/>
      <c r="AD76" s="8"/>
      <c r="AE76" s="8"/>
      <c r="AF76" s="8"/>
      <c r="AI76" s="17"/>
      <c r="AJ76" s="17"/>
      <c r="AK76" s="17"/>
      <c r="AL76" s="17"/>
      <c r="AM76" s="17"/>
      <c r="AN76" s="17"/>
      <c r="AO76" s="17"/>
      <c r="AP76" s="17"/>
    </row>
    <row r="77" spans="1:103" ht="14.5" hidden="1">
      <c r="A77" s="217" t="s">
        <v>156</v>
      </c>
      <c r="B77" s="217" t="s">
        <v>157</v>
      </c>
      <c r="C77" s="49"/>
      <c r="D77" s="49"/>
      <c r="E77" s="49"/>
      <c r="U77" s="8"/>
      <c r="V77" s="8"/>
      <c r="W77" s="8"/>
      <c r="X77" s="8"/>
      <c r="Y77" s="8"/>
      <c r="Z77" s="8"/>
      <c r="AA77" s="8"/>
      <c r="AB77" s="8"/>
      <c r="AC77" s="8"/>
      <c r="AD77" s="8"/>
      <c r="AE77" s="8"/>
      <c r="AF77" s="8"/>
      <c r="AI77" s="17"/>
      <c r="AJ77" s="17"/>
      <c r="AK77" s="17"/>
      <c r="AL77" s="17"/>
      <c r="AM77" s="17"/>
      <c r="AN77" s="17"/>
      <c r="AO77" s="17"/>
      <c r="AP77" s="17"/>
    </row>
    <row r="78" spans="1:103" ht="14" hidden="1">
      <c r="A78" s="204" t="s">
        <v>14</v>
      </c>
      <c r="B78" s="204">
        <v>140</v>
      </c>
      <c r="C78" s="49"/>
      <c r="D78" s="49"/>
      <c r="E78" s="49"/>
      <c r="U78" s="8"/>
      <c r="V78" s="8"/>
      <c r="W78" s="8"/>
      <c r="X78" s="8"/>
      <c r="Y78" s="8"/>
      <c r="Z78" s="8"/>
      <c r="AA78" s="8"/>
      <c r="AB78" s="8"/>
      <c r="AC78" s="8"/>
      <c r="AD78" s="8"/>
      <c r="AE78" s="8"/>
      <c r="AF78" s="8"/>
      <c r="AI78" s="17"/>
      <c r="AJ78" s="17"/>
      <c r="AK78" s="17"/>
      <c r="AL78" s="17"/>
      <c r="AM78" s="17"/>
      <c r="AN78" s="17"/>
      <c r="AO78" s="17"/>
      <c r="AP78" s="17"/>
    </row>
    <row r="79" spans="1:103" ht="14" hidden="1">
      <c r="A79" s="204" t="s">
        <v>1</v>
      </c>
      <c r="B79" s="204">
        <v>115</v>
      </c>
      <c r="C79" s="49"/>
      <c r="D79" s="49"/>
      <c r="E79" s="49"/>
      <c r="U79" s="8"/>
      <c r="V79" s="8"/>
      <c r="W79" s="8"/>
      <c r="X79" s="8"/>
      <c r="Y79" s="8"/>
      <c r="Z79" s="8"/>
      <c r="AA79" s="8"/>
      <c r="AB79" s="8"/>
      <c r="AC79" s="8"/>
      <c r="AD79" s="8"/>
      <c r="AE79" s="8"/>
      <c r="AF79" s="8"/>
      <c r="AI79" s="17"/>
      <c r="AJ79" s="17"/>
      <c r="AK79" s="17"/>
      <c r="AL79" s="17"/>
      <c r="AM79" s="17"/>
      <c r="AN79" s="17"/>
      <c r="AO79" s="17"/>
      <c r="AP79" s="17"/>
    </row>
    <row r="80" spans="1:103" ht="14" hidden="1">
      <c r="A80" s="204" t="s">
        <v>8</v>
      </c>
      <c r="B80" s="204">
        <v>40</v>
      </c>
      <c r="C80" s="49"/>
      <c r="D80" s="49"/>
      <c r="E80" s="49"/>
      <c r="U80" s="137"/>
      <c r="V80" s="8"/>
      <c r="W80" s="8"/>
      <c r="X80" s="8"/>
      <c r="Y80" s="8"/>
      <c r="Z80" s="8"/>
      <c r="AA80" s="8"/>
      <c r="AB80" s="8"/>
      <c r="AC80" s="8"/>
      <c r="AD80" s="8"/>
      <c r="AE80" s="8"/>
      <c r="AF80" s="8"/>
      <c r="AI80" s="17"/>
      <c r="AJ80" s="17"/>
      <c r="AK80" s="17"/>
      <c r="AL80" s="17"/>
      <c r="AM80" s="17"/>
      <c r="AN80" s="17"/>
      <c r="AO80" s="17"/>
      <c r="AP80" s="17"/>
    </row>
    <row r="81" spans="1:42" ht="14.5" hidden="1">
      <c r="A81" s="217" t="s">
        <v>160</v>
      </c>
      <c r="B81" s="217">
        <f>SUM(B78:B80)</f>
        <v>295</v>
      </c>
      <c r="C81" s="49"/>
      <c r="D81" s="49"/>
      <c r="E81" s="49"/>
      <c r="U81" s="136"/>
      <c r="V81" s="8"/>
      <c r="W81" s="8"/>
      <c r="X81" s="8"/>
      <c r="Y81" s="8"/>
      <c r="Z81" s="8"/>
      <c r="AA81" s="8"/>
      <c r="AB81" s="8"/>
      <c r="AC81" s="8"/>
      <c r="AD81" s="8"/>
      <c r="AE81" s="8"/>
      <c r="AF81" s="8"/>
      <c r="AI81" s="17"/>
      <c r="AJ81" s="17"/>
      <c r="AK81" s="17"/>
      <c r="AL81" s="17"/>
      <c r="AM81" s="17"/>
      <c r="AN81" s="17"/>
      <c r="AO81" s="17"/>
      <c r="AP81" s="17"/>
    </row>
    <row r="82" spans="1:42" ht="14" hidden="1">
      <c r="A82" s="49"/>
      <c r="B82" s="49"/>
      <c r="C82" s="49"/>
      <c r="D82" s="49"/>
      <c r="E82" s="49"/>
      <c r="U82" s="136"/>
      <c r="V82" s="8"/>
      <c r="W82" s="8"/>
      <c r="X82" s="8"/>
      <c r="Y82" s="8"/>
      <c r="Z82" s="8"/>
      <c r="AA82" s="8"/>
      <c r="AB82" s="8"/>
      <c r="AC82" s="8"/>
      <c r="AD82" s="8"/>
      <c r="AE82" s="8"/>
      <c r="AF82" s="8"/>
      <c r="AI82" s="17"/>
      <c r="AJ82" s="17"/>
      <c r="AK82" s="17"/>
      <c r="AL82" s="17"/>
      <c r="AM82" s="17"/>
      <c r="AN82" s="17"/>
      <c r="AO82" s="17"/>
      <c r="AP82" s="17"/>
    </row>
    <row r="83" spans="1:42" ht="14.5" hidden="1">
      <c r="A83" s="218" t="s">
        <v>39</v>
      </c>
      <c r="B83" s="218" t="s">
        <v>157</v>
      </c>
      <c r="C83" s="49"/>
      <c r="D83" s="49"/>
      <c r="E83" s="49"/>
      <c r="U83" s="8"/>
      <c r="V83" s="8"/>
      <c r="W83" s="8"/>
      <c r="X83" s="8"/>
      <c r="Y83" s="8"/>
      <c r="Z83" s="8"/>
      <c r="AA83" s="8"/>
      <c r="AB83" s="8"/>
      <c r="AC83" s="8"/>
      <c r="AD83" s="8"/>
      <c r="AE83" s="8"/>
      <c r="AF83" s="8"/>
      <c r="AI83" s="17"/>
      <c r="AJ83" s="17"/>
      <c r="AK83" s="17"/>
      <c r="AL83" s="17"/>
      <c r="AM83" s="17"/>
      <c r="AN83" s="17"/>
      <c r="AO83" s="17"/>
      <c r="AP83" s="17"/>
    </row>
    <row r="84" spans="1:42" ht="14" hidden="1">
      <c r="A84" s="204" t="s">
        <v>2</v>
      </c>
      <c r="B84" s="204">
        <v>120</v>
      </c>
      <c r="C84" s="49"/>
      <c r="D84" s="49"/>
      <c r="E84" s="49"/>
      <c r="U84" s="8"/>
      <c r="V84" s="8"/>
      <c r="W84" s="8"/>
      <c r="X84" s="8"/>
      <c r="Y84" s="8"/>
      <c r="Z84" s="8"/>
      <c r="AA84" s="8"/>
      <c r="AB84" s="8"/>
      <c r="AC84" s="8"/>
      <c r="AD84" s="8"/>
      <c r="AE84" s="8"/>
      <c r="AF84" s="8"/>
      <c r="AI84" s="17"/>
      <c r="AJ84" s="17"/>
      <c r="AK84" s="17"/>
      <c r="AL84" s="17"/>
      <c r="AM84" s="17"/>
      <c r="AN84" s="17"/>
      <c r="AO84" s="17"/>
      <c r="AP84" s="17"/>
    </row>
    <row r="85" spans="1:42" ht="14" hidden="1">
      <c r="A85" s="204" t="s">
        <v>9</v>
      </c>
      <c r="B85" s="204">
        <v>175</v>
      </c>
      <c r="C85" s="49"/>
      <c r="D85" s="49"/>
      <c r="E85" s="49"/>
      <c r="U85" s="8"/>
      <c r="V85" s="8"/>
      <c r="W85" s="8"/>
      <c r="X85" s="8"/>
      <c r="Y85" s="8"/>
      <c r="Z85" s="8"/>
      <c r="AA85" s="8"/>
      <c r="AB85" s="8"/>
      <c r="AC85" s="8"/>
      <c r="AD85" s="8"/>
      <c r="AE85" s="8"/>
      <c r="AF85" s="8"/>
      <c r="AI85" s="17"/>
      <c r="AJ85" s="17"/>
      <c r="AK85" s="17"/>
      <c r="AL85" s="17"/>
      <c r="AM85" s="17"/>
      <c r="AN85" s="17"/>
      <c r="AO85" s="17"/>
      <c r="AP85" s="17"/>
    </row>
    <row r="86" spans="1:42" ht="14.5" hidden="1">
      <c r="A86" s="218" t="s">
        <v>160</v>
      </c>
      <c r="B86" s="218">
        <f>SUM(B84:B85)</f>
        <v>295</v>
      </c>
      <c r="C86" s="49"/>
      <c r="D86" s="49"/>
      <c r="E86" s="49"/>
      <c r="U86" s="8"/>
      <c r="V86" s="8"/>
      <c r="W86" s="8"/>
      <c r="X86" s="8"/>
      <c r="Y86" s="8"/>
      <c r="Z86" s="8"/>
      <c r="AA86" s="8"/>
      <c r="AB86" s="8"/>
      <c r="AC86" s="8"/>
      <c r="AD86" s="8"/>
      <c r="AE86" s="8"/>
      <c r="AF86" s="8"/>
      <c r="AI86" s="17"/>
      <c r="AJ86" s="17"/>
      <c r="AK86" s="17"/>
      <c r="AL86" s="17"/>
      <c r="AM86" s="17"/>
      <c r="AN86" s="17"/>
      <c r="AO86" s="17"/>
      <c r="AP86" s="17"/>
    </row>
    <row r="87" spans="1:42" ht="14" hidden="1">
      <c r="A87" s="49"/>
      <c r="B87" s="49"/>
      <c r="C87" s="49"/>
      <c r="D87" s="49"/>
      <c r="E87" s="49"/>
      <c r="U87" s="8"/>
      <c r="V87" s="8"/>
      <c r="W87" s="8"/>
      <c r="X87" s="8"/>
      <c r="Y87" s="8"/>
      <c r="Z87" s="8"/>
      <c r="AA87" s="8"/>
      <c r="AB87" s="8"/>
      <c r="AC87" s="8"/>
      <c r="AD87" s="8"/>
      <c r="AE87" s="8"/>
      <c r="AF87" s="8"/>
      <c r="AI87" s="17"/>
      <c r="AJ87" s="17"/>
      <c r="AK87" s="17"/>
      <c r="AL87" s="17"/>
      <c r="AM87" s="17"/>
      <c r="AN87" s="17"/>
      <c r="AO87" s="17"/>
      <c r="AP87" s="17"/>
    </row>
    <row r="88" spans="1:42" ht="14.5" hidden="1">
      <c r="A88" s="49"/>
      <c r="B88" s="221" t="s">
        <v>164</v>
      </c>
      <c r="C88" s="49"/>
      <c r="D88" s="49"/>
      <c r="E88" s="49"/>
      <c r="U88" s="8"/>
      <c r="V88" s="8"/>
      <c r="W88" s="8"/>
      <c r="X88" s="8"/>
      <c r="Y88" s="8"/>
      <c r="Z88" s="8"/>
      <c r="AA88" s="8"/>
      <c r="AB88" s="8"/>
      <c r="AC88" s="8"/>
      <c r="AD88" s="8"/>
      <c r="AE88" s="8"/>
      <c r="AF88" s="8"/>
      <c r="AI88" s="17"/>
      <c r="AJ88" s="17"/>
      <c r="AK88" s="17"/>
      <c r="AL88" s="17"/>
      <c r="AM88" s="17"/>
      <c r="AN88" s="17"/>
      <c r="AO88" s="17"/>
      <c r="AP88" s="17"/>
    </row>
    <row r="89" spans="1:42" ht="14.5" hidden="1">
      <c r="A89" s="219" t="s">
        <v>165</v>
      </c>
      <c r="B89" s="219" t="s">
        <v>14</v>
      </c>
      <c r="C89" s="219" t="s">
        <v>1</v>
      </c>
      <c r="D89" s="219" t="s">
        <v>8</v>
      </c>
      <c r="E89" s="259" t="s">
        <v>195</v>
      </c>
      <c r="F89" s="219" t="s">
        <v>166</v>
      </c>
      <c r="U89" s="8"/>
      <c r="V89" s="8"/>
      <c r="W89" s="8"/>
      <c r="X89" s="8"/>
      <c r="Y89" s="8"/>
      <c r="Z89" s="8"/>
      <c r="AA89" s="8"/>
      <c r="AB89" s="8"/>
      <c r="AC89" s="8"/>
      <c r="AD89" s="8"/>
      <c r="AE89" s="8"/>
      <c r="AF89" s="8"/>
      <c r="AI89" s="17"/>
      <c r="AJ89" s="17"/>
      <c r="AK89" s="17"/>
      <c r="AL89" s="17"/>
      <c r="AM89" s="17"/>
      <c r="AN89" s="17"/>
      <c r="AO89" s="17"/>
      <c r="AP89" s="17"/>
    </row>
    <row r="90" spans="1:42" ht="14.5" hidden="1">
      <c r="A90" s="220" t="s">
        <v>167</v>
      </c>
      <c r="B90" s="220">
        <v>1</v>
      </c>
      <c r="C90" s="220">
        <v>1</v>
      </c>
      <c r="D90" s="220">
        <v>0</v>
      </c>
      <c r="E90" s="204">
        <v>0</v>
      </c>
      <c r="F90" s="204">
        <f>SUM(B90:E90)</f>
        <v>2</v>
      </c>
      <c r="U90" s="8"/>
      <c r="V90" s="8"/>
      <c r="W90" s="8"/>
      <c r="X90" s="8"/>
      <c r="Y90" s="8"/>
      <c r="Z90" s="8"/>
      <c r="AA90" s="8"/>
      <c r="AB90" s="8"/>
      <c r="AC90" s="8"/>
      <c r="AD90" s="8"/>
      <c r="AE90" s="8"/>
      <c r="AF90" s="8"/>
      <c r="AI90" s="17"/>
      <c r="AJ90" s="17"/>
      <c r="AK90" s="17"/>
      <c r="AL90" s="17"/>
      <c r="AM90" s="17"/>
      <c r="AN90" s="17"/>
      <c r="AO90" s="17"/>
      <c r="AP90" s="17"/>
    </row>
    <row r="91" spans="1:42" ht="14.5" hidden="1">
      <c r="A91" s="220" t="s">
        <v>168</v>
      </c>
      <c r="B91" s="220">
        <v>7</v>
      </c>
      <c r="C91" s="220">
        <v>6</v>
      </c>
      <c r="D91" s="220">
        <v>2</v>
      </c>
      <c r="E91" s="204">
        <v>2</v>
      </c>
      <c r="F91" s="204">
        <f t="shared" ref="F91:F95" si="19">SUM(B91:E91)</f>
        <v>17</v>
      </c>
      <c r="U91" s="8"/>
      <c r="V91" s="8"/>
      <c r="W91" s="8"/>
      <c r="X91" s="8"/>
      <c r="Y91" s="8"/>
      <c r="Z91" s="8"/>
      <c r="AA91" s="8"/>
      <c r="AB91" s="8"/>
      <c r="AC91" s="8"/>
      <c r="AD91" s="8"/>
      <c r="AE91" s="8"/>
      <c r="AF91" s="8"/>
      <c r="AI91" s="17"/>
      <c r="AJ91" s="17"/>
      <c r="AK91" s="17"/>
      <c r="AL91" s="17"/>
      <c r="AM91" s="17"/>
      <c r="AN91" s="17"/>
      <c r="AO91" s="17"/>
      <c r="AP91" s="17"/>
    </row>
    <row r="92" spans="1:42" ht="14.5" hidden="1">
      <c r="A92" s="220" t="s">
        <v>169</v>
      </c>
      <c r="B92" s="220">
        <v>7</v>
      </c>
      <c r="C92" s="220">
        <v>6</v>
      </c>
      <c r="D92" s="220">
        <v>2</v>
      </c>
      <c r="E92" s="204">
        <v>0</v>
      </c>
      <c r="F92" s="204">
        <f t="shared" si="19"/>
        <v>15</v>
      </c>
      <c r="U92" s="8"/>
      <c r="V92" s="8"/>
      <c r="W92" s="8"/>
      <c r="X92" s="8"/>
      <c r="Y92" s="8"/>
      <c r="Z92" s="8"/>
      <c r="AA92" s="8"/>
      <c r="AB92" s="8"/>
      <c r="AC92" s="8"/>
      <c r="AD92" s="8"/>
      <c r="AE92" s="8"/>
      <c r="AF92" s="8"/>
      <c r="AI92" s="17"/>
      <c r="AJ92" s="17"/>
      <c r="AK92" s="17"/>
      <c r="AL92" s="17"/>
      <c r="AM92" s="17"/>
      <c r="AN92" s="17"/>
      <c r="AO92" s="17"/>
      <c r="AP92" s="17"/>
    </row>
    <row r="93" spans="1:42" ht="14.5" hidden="1">
      <c r="A93" s="220" t="s">
        <v>170</v>
      </c>
      <c r="B93" s="220" t="s">
        <v>196</v>
      </c>
      <c r="C93" s="220" t="s">
        <v>196</v>
      </c>
      <c r="D93" s="220" t="s">
        <v>196</v>
      </c>
      <c r="E93" s="204">
        <f t="shared" ref="E93:E94" si="20">SUM(B93:D93)</f>
        <v>0</v>
      </c>
      <c r="F93" s="204">
        <f t="shared" si="19"/>
        <v>0</v>
      </c>
      <c r="U93" s="8"/>
      <c r="V93" s="8"/>
      <c r="W93" s="8"/>
      <c r="X93" s="8"/>
      <c r="Y93" s="8"/>
      <c r="Z93" s="8"/>
      <c r="AA93" s="8"/>
      <c r="AB93" s="8"/>
      <c r="AC93" s="8"/>
      <c r="AD93" s="8"/>
      <c r="AE93" s="8"/>
      <c r="AF93" s="8"/>
      <c r="AI93" s="17"/>
      <c r="AJ93" s="17"/>
      <c r="AK93" s="17"/>
      <c r="AL93" s="17"/>
      <c r="AM93" s="17"/>
      <c r="AN93" s="17"/>
      <c r="AO93" s="17"/>
      <c r="AP93" s="17"/>
    </row>
    <row r="94" spans="1:42" ht="14.5" hidden="1">
      <c r="A94" s="220" t="s">
        <v>171</v>
      </c>
      <c r="B94" s="220"/>
      <c r="C94" s="220"/>
      <c r="D94" s="220"/>
      <c r="E94" s="204">
        <f t="shared" si="20"/>
        <v>0</v>
      </c>
      <c r="F94" s="204">
        <f t="shared" si="19"/>
        <v>0</v>
      </c>
      <c r="U94" s="8"/>
      <c r="V94" s="8"/>
      <c r="W94" s="8"/>
      <c r="X94" s="8"/>
      <c r="Y94" s="8"/>
      <c r="Z94" s="8"/>
      <c r="AA94" s="8"/>
      <c r="AB94" s="8"/>
      <c r="AC94" s="8"/>
      <c r="AD94" s="8"/>
      <c r="AE94" s="8"/>
      <c r="AF94" s="8"/>
      <c r="AI94" s="17"/>
      <c r="AJ94" s="17"/>
      <c r="AK94" s="17"/>
      <c r="AL94" s="17"/>
      <c r="AM94" s="17"/>
      <c r="AN94" s="17"/>
      <c r="AO94" s="17"/>
      <c r="AP94" s="17"/>
    </row>
    <row r="95" spans="1:42" ht="14.5" hidden="1">
      <c r="A95" s="220" t="s">
        <v>172</v>
      </c>
      <c r="B95" s="220">
        <v>12</v>
      </c>
      <c r="C95" s="220">
        <v>10</v>
      </c>
      <c r="D95" s="220">
        <v>8</v>
      </c>
      <c r="E95" s="204">
        <v>0</v>
      </c>
      <c r="F95" s="204">
        <f t="shared" si="19"/>
        <v>30</v>
      </c>
      <c r="U95" s="8"/>
      <c r="V95" s="8"/>
      <c r="W95" s="8"/>
      <c r="X95" s="8"/>
      <c r="Y95" s="8"/>
      <c r="Z95" s="8"/>
      <c r="AA95" s="8"/>
      <c r="AB95" s="8"/>
      <c r="AC95" s="8"/>
      <c r="AD95" s="8"/>
      <c r="AE95" s="8"/>
      <c r="AF95" s="8"/>
      <c r="AI95" s="17"/>
      <c r="AJ95" s="17"/>
      <c r="AK95" s="17"/>
      <c r="AL95" s="17"/>
      <c r="AM95" s="17"/>
      <c r="AN95" s="17"/>
      <c r="AO95" s="17"/>
      <c r="AP95" s="17"/>
    </row>
    <row r="96" spans="1:42" ht="14.5" hidden="1">
      <c r="A96" s="219" t="s">
        <v>166</v>
      </c>
      <c r="B96" s="219">
        <f>SUM(B90:B95)</f>
        <v>27</v>
      </c>
      <c r="C96" s="219">
        <f t="shared" ref="C96:F96" si="21">SUM(C90:C95)</f>
        <v>23</v>
      </c>
      <c r="D96" s="219">
        <f t="shared" si="21"/>
        <v>12</v>
      </c>
      <c r="E96" s="259">
        <f t="shared" si="21"/>
        <v>2</v>
      </c>
      <c r="F96" s="219">
        <f t="shared" si="21"/>
        <v>64</v>
      </c>
      <c r="U96" s="8"/>
      <c r="V96" s="8"/>
      <c r="W96" s="8"/>
      <c r="X96" s="8"/>
      <c r="Y96" s="8"/>
      <c r="Z96" s="8"/>
      <c r="AA96" s="8"/>
      <c r="AB96" s="8"/>
      <c r="AC96" s="8"/>
      <c r="AD96" s="8"/>
      <c r="AE96" s="8"/>
      <c r="AF96" s="8"/>
      <c r="AI96" s="17"/>
      <c r="AJ96" s="17"/>
      <c r="AK96" s="17"/>
      <c r="AL96" s="17"/>
      <c r="AM96" s="17"/>
      <c r="AN96" s="17"/>
      <c r="AO96" s="17"/>
      <c r="AP96" s="17"/>
    </row>
    <row r="97" spans="1:16356" hidden="1"/>
    <row r="98" spans="1:16356" ht="14" hidden="1">
      <c r="A98" s="49"/>
      <c r="B98" s="49"/>
      <c r="C98" s="49"/>
      <c r="D98" s="49"/>
      <c r="E98" s="49"/>
      <c r="J98" s="18"/>
      <c r="K98" s="18"/>
      <c r="L98" s="18"/>
      <c r="O98" s="216" t="s">
        <v>173</v>
      </c>
      <c r="Q98" s="216" t="s">
        <v>174</v>
      </c>
      <c r="S98" s="216" t="s">
        <v>175</v>
      </c>
      <c r="T98" s="17"/>
      <c r="U98" s="216" t="s">
        <v>197</v>
      </c>
      <c r="V98" s="8"/>
      <c r="W98" s="8"/>
      <c r="X98" s="8"/>
      <c r="Y98" s="8"/>
      <c r="Z98" s="8"/>
      <c r="AA98" s="8"/>
      <c r="AB98" s="8"/>
      <c r="AC98" s="8"/>
      <c r="AD98" s="8"/>
      <c r="AG98" s="17"/>
      <c r="AH98" s="17"/>
      <c r="AI98" s="17"/>
      <c r="AJ98" s="17"/>
      <c r="AK98" s="17"/>
      <c r="AL98" s="17"/>
      <c r="AM98" s="17"/>
      <c r="AN98" s="17"/>
      <c r="AO98" s="17"/>
      <c r="AP98" s="17"/>
    </row>
    <row r="99" spans="1:16356" hidden="1">
      <c r="A99" s="216" t="s">
        <v>198</v>
      </c>
      <c r="J99" s="18"/>
      <c r="K99" s="18"/>
      <c r="L99" s="18"/>
      <c r="M99" s="8"/>
      <c r="N99" s="8"/>
      <c r="O99" s="1190" t="s">
        <v>32</v>
      </c>
      <c r="P99" s="1191"/>
      <c r="Q99" s="1191"/>
      <c r="R99" s="1192"/>
      <c r="S99" s="1193" t="s">
        <v>33</v>
      </c>
      <c r="T99" s="1193"/>
      <c r="U99" s="1193"/>
      <c r="V99" s="1193"/>
      <c r="W99" s="1193"/>
      <c r="AG99" s="17"/>
      <c r="AH99" s="17"/>
      <c r="AI99" s="17"/>
      <c r="AJ99" s="17"/>
      <c r="AK99" s="17"/>
      <c r="AL99" s="17"/>
      <c r="AM99" s="17"/>
      <c r="AN99" s="17"/>
      <c r="AO99" s="17"/>
      <c r="AP99" s="17"/>
    </row>
    <row r="100" spans="1:16356" ht="78" hidden="1">
      <c r="A100" s="19" t="s">
        <v>34</v>
      </c>
      <c r="B100" s="19" t="s">
        <v>35</v>
      </c>
      <c r="C100" s="19" t="s">
        <v>36</v>
      </c>
      <c r="D100" s="19" t="s">
        <v>37</v>
      </c>
      <c r="E100" s="19" t="s">
        <v>199</v>
      </c>
      <c r="F100" s="19" t="s">
        <v>39</v>
      </c>
      <c r="G100" s="19" t="s">
        <v>40</v>
      </c>
      <c r="H100" s="19" t="s">
        <v>48</v>
      </c>
      <c r="I100" s="19" t="s">
        <v>49</v>
      </c>
      <c r="J100" s="19" t="s">
        <v>50</v>
      </c>
      <c r="K100" s="19" t="s">
        <v>165</v>
      </c>
      <c r="L100" s="19" t="s">
        <v>200</v>
      </c>
      <c r="M100" s="19" t="s">
        <v>25</v>
      </c>
      <c r="N100" s="26"/>
      <c r="O100" s="20" t="s">
        <v>59</v>
      </c>
      <c r="P100" s="20" t="s">
        <v>60</v>
      </c>
      <c r="Q100" s="21" t="s">
        <v>61</v>
      </c>
      <c r="R100" s="21" t="s">
        <v>62</v>
      </c>
      <c r="S100" s="22" t="s">
        <v>63</v>
      </c>
      <c r="T100" s="22" t="s">
        <v>64</v>
      </c>
      <c r="U100" s="23" t="s">
        <v>65</v>
      </c>
      <c r="V100" s="23" t="s">
        <v>66</v>
      </c>
      <c r="W100" s="24" t="s">
        <v>67</v>
      </c>
      <c r="X100" s="19" t="s">
        <v>68</v>
      </c>
      <c r="Y100" s="19" t="s">
        <v>69</v>
      </c>
      <c r="Z100" s="19"/>
      <c r="AA100" s="19"/>
      <c r="AB100" s="19"/>
      <c r="AC100" s="19"/>
      <c r="AD100" s="19" t="s">
        <v>70</v>
      </c>
      <c r="AE100" s="26" t="s">
        <v>80</v>
      </c>
      <c r="AF100" s="27" t="s">
        <v>81</v>
      </c>
      <c r="AG100" s="34">
        <v>46104</v>
      </c>
      <c r="AH100" s="34">
        <v>46111</v>
      </c>
      <c r="AI100" s="34">
        <v>46118</v>
      </c>
      <c r="AJ100" s="34">
        <v>46125</v>
      </c>
      <c r="AK100" s="34">
        <v>46132</v>
      </c>
      <c r="AL100" s="34">
        <v>46139</v>
      </c>
      <c r="AM100" s="34">
        <v>46146</v>
      </c>
      <c r="AN100" s="34">
        <v>46153</v>
      </c>
      <c r="AO100" s="34">
        <v>46160</v>
      </c>
      <c r="AP100" s="34">
        <v>46167</v>
      </c>
      <c r="AQ100" s="34">
        <v>46174</v>
      </c>
      <c r="AR100" s="34">
        <v>46181</v>
      </c>
      <c r="AS100" s="34">
        <v>46188</v>
      </c>
      <c r="AT100" s="34">
        <v>46195</v>
      </c>
      <c r="AU100" s="34">
        <v>46202</v>
      </c>
      <c r="AV100" s="34">
        <v>46209</v>
      </c>
      <c r="AW100" s="261">
        <v>46216</v>
      </c>
      <c r="AX100" s="261">
        <v>46223</v>
      </c>
      <c r="AY100" s="261">
        <v>46230</v>
      </c>
      <c r="AZ100" s="261">
        <v>46237</v>
      </c>
      <c r="BA100" s="261">
        <v>46244</v>
      </c>
      <c r="BB100" s="261">
        <f t="shared" ref="BB100:BE100" si="22">BA100+7</f>
        <v>46251</v>
      </c>
      <c r="BC100" s="261">
        <f t="shared" si="22"/>
        <v>46258</v>
      </c>
      <c r="BD100" s="261">
        <f t="shared" si="22"/>
        <v>46265</v>
      </c>
      <c r="BE100" s="261">
        <f t="shared" si="22"/>
        <v>46272</v>
      </c>
      <c r="BF100" s="261">
        <v>46279</v>
      </c>
      <c r="BG100" s="261">
        <v>46286</v>
      </c>
      <c r="BH100" s="261">
        <v>46293</v>
      </c>
      <c r="BI100" s="261">
        <v>46300</v>
      </c>
      <c r="BJ100" s="261">
        <v>46307</v>
      </c>
      <c r="BK100" s="261">
        <v>46314</v>
      </c>
      <c r="BL100" s="261">
        <v>46321</v>
      </c>
      <c r="BM100" s="261">
        <v>46328</v>
      </c>
      <c r="BN100" s="261">
        <v>46335</v>
      </c>
      <c r="BO100" s="261">
        <v>46342</v>
      </c>
      <c r="BP100" s="261">
        <v>46349</v>
      </c>
      <c r="BQ100" s="261">
        <v>46356</v>
      </c>
      <c r="BR100" s="261">
        <v>46363</v>
      </c>
      <c r="BS100" s="261">
        <v>46370</v>
      </c>
      <c r="BT100" s="261">
        <v>46377</v>
      </c>
      <c r="BU100" s="261">
        <v>46384</v>
      </c>
      <c r="BV100" s="261">
        <v>46391</v>
      </c>
      <c r="BW100" s="261">
        <v>46398</v>
      </c>
      <c r="BX100" s="261">
        <v>46405</v>
      </c>
      <c r="BY100" s="261">
        <v>46412</v>
      </c>
      <c r="BZ100" s="261">
        <v>46419</v>
      </c>
      <c r="CA100" s="261">
        <v>46426</v>
      </c>
      <c r="CB100" s="261">
        <v>46433</v>
      </c>
      <c r="CC100" s="261">
        <v>46440</v>
      </c>
      <c r="CD100" s="261">
        <v>46447</v>
      </c>
      <c r="CE100" s="261">
        <v>46454</v>
      </c>
      <c r="CF100" s="261">
        <v>46461</v>
      </c>
      <c r="CG100" s="261">
        <v>46468</v>
      </c>
      <c r="CH100" s="261">
        <v>46475</v>
      </c>
      <c r="CI100" s="261">
        <v>46482</v>
      </c>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c r="GC100" s="35"/>
      <c r="GD100" s="35"/>
      <c r="GE100" s="35"/>
      <c r="GF100" s="35"/>
      <c r="GG100" s="35"/>
      <c r="GH100" s="35"/>
      <c r="GI100" s="35"/>
      <c r="GJ100" s="35"/>
      <c r="GK100" s="35"/>
      <c r="GL100" s="35"/>
      <c r="GM100" s="35"/>
      <c r="GN100" s="35"/>
      <c r="GO100" s="35"/>
      <c r="GP100" s="35"/>
      <c r="GQ100" s="35"/>
      <c r="GR100" s="35"/>
      <c r="GS100" s="35"/>
      <c r="GT100" s="35"/>
      <c r="GU100" s="35"/>
      <c r="GV100" s="35"/>
      <c r="GW100" s="35"/>
      <c r="GX100" s="35"/>
      <c r="GY100" s="35"/>
      <c r="GZ100" s="35"/>
      <c r="HA100" s="35"/>
      <c r="HB100" s="35"/>
      <c r="HC100" s="35"/>
      <c r="HD100" s="35"/>
      <c r="HE100" s="35"/>
      <c r="HF100" s="35"/>
      <c r="HG100" s="35"/>
      <c r="HH100" s="35"/>
      <c r="HI100" s="35"/>
      <c r="HJ100" s="35"/>
      <c r="HK100" s="35"/>
      <c r="HL100" s="35"/>
      <c r="HM100" s="35"/>
      <c r="HN100" s="35"/>
      <c r="HO100" s="35"/>
      <c r="HP100" s="35"/>
      <c r="HQ100" s="35"/>
      <c r="HR100" s="35"/>
      <c r="HS100" s="35"/>
      <c r="HT100" s="35"/>
      <c r="HU100" s="35"/>
      <c r="HV100" s="35"/>
      <c r="HW100" s="35"/>
      <c r="HX100" s="35"/>
      <c r="HY100" s="35"/>
      <c r="HZ100" s="35"/>
      <c r="IA100" s="35"/>
      <c r="IB100" s="35"/>
      <c r="IC100" s="35"/>
      <c r="ID100" s="35"/>
      <c r="IE100" s="35"/>
      <c r="IF100" s="35"/>
      <c r="IG100" s="35"/>
      <c r="IH100" s="35"/>
      <c r="II100" s="35"/>
      <c r="IJ100" s="35"/>
      <c r="IK100" s="35"/>
      <c r="IL100" s="35"/>
      <c r="IM100" s="35"/>
      <c r="IN100" s="35"/>
      <c r="IO100" s="35"/>
      <c r="IP100" s="35"/>
      <c r="IQ100" s="35"/>
      <c r="IR100" s="35"/>
      <c r="IS100" s="35"/>
      <c r="IT100" s="35"/>
      <c r="IU100" s="35"/>
      <c r="IV100" s="35"/>
      <c r="IW100" s="35"/>
      <c r="IX100" s="35"/>
      <c r="IY100" s="35"/>
      <c r="IZ100" s="35"/>
      <c r="JA100" s="35"/>
      <c r="JB100" s="35"/>
      <c r="JC100" s="35"/>
      <c r="JD100" s="35"/>
      <c r="JE100" s="35"/>
      <c r="JF100" s="35"/>
      <c r="JG100" s="35"/>
      <c r="JH100" s="35"/>
      <c r="JI100" s="35"/>
      <c r="JJ100" s="35"/>
      <c r="JK100" s="35"/>
      <c r="JL100" s="35"/>
      <c r="JM100" s="35"/>
      <c r="JN100" s="35"/>
      <c r="JO100" s="35"/>
      <c r="JP100" s="35"/>
      <c r="JQ100" s="35"/>
      <c r="JR100" s="35"/>
      <c r="JS100" s="35"/>
      <c r="JT100" s="35"/>
      <c r="JU100" s="35"/>
      <c r="JV100" s="35"/>
      <c r="JW100" s="35"/>
      <c r="JX100" s="35"/>
      <c r="JY100" s="35"/>
      <c r="JZ100" s="35"/>
      <c r="KA100" s="35"/>
      <c r="KB100" s="35"/>
      <c r="KC100" s="35"/>
      <c r="KD100" s="35"/>
      <c r="KE100" s="35"/>
      <c r="KF100" s="35"/>
      <c r="KG100" s="35"/>
      <c r="KH100" s="35"/>
      <c r="KI100" s="35"/>
      <c r="KJ100" s="35"/>
      <c r="KK100" s="35"/>
      <c r="KL100" s="35"/>
      <c r="KM100" s="35"/>
      <c r="KN100" s="35"/>
      <c r="KO100" s="35"/>
      <c r="KP100" s="35"/>
      <c r="KQ100" s="35"/>
      <c r="KR100" s="35"/>
      <c r="KS100" s="35"/>
      <c r="KT100" s="35"/>
      <c r="KU100" s="35"/>
      <c r="KV100" s="35"/>
      <c r="KW100" s="35"/>
      <c r="KX100" s="35"/>
      <c r="KY100" s="35"/>
      <c r="KZ100" s="35"/>
      <c r="LA100" s="35"/>
      <c r="LB100" s="35"/>
      <c r="LC100" s="35"/>
      <c r="LD100" s="35"/>
      <c r="LE100" s="35"/>
      <c r="LF100" s="35"/>
      <c r="LG100" s="35"/>
      <c r="LH100" s="35"/>
      <c r="LI100" s="35"/>
      <c r="LJ100" s="35"/>
      <c r="LK100" s="35"/>
      <c r="LL100" s="35"/>
      <c r="LM100" s="35"/>
      <c r="LN100" s="35"/>
      <c r="LO100" s="35"/>
      <c r="LP100" s="35"/>
      <c r="LQ100" s="35"/>
      <c r="LR100" s="35"/>
      <c r="LS100" s="35"/>
      <c r="LT100" s="35"/>
      <c r="LU100" s="35"/>
      <c r="LV100" s="35"/>
      <c r="LW100" s="35"/>
      <c r="LX100" s="35"/>
      <c r="LY100" s="35"/>
      <c r="LZ100" s="35"/>
      <c r="MA100" s="35"/>
      <c r="MB100" s="35"/>
      <c r="MC100" s="35"/>
      <c r="MD100" s="35"/>
      <c r="ME100" s="35"/>
      <c r="MF100" s="35"/>
      <c r="MG100" s="35"/>
      <c r="MH100" s="35"/>
      <c r="MI100" s="35"/>
      <c r="MJ100" s="35"/>
      <c r="MK100" s="35"/>
      <c r="ML100" s="35"/>
      <c r="MM100" s="35"/>
      <c r="MN100" s="35"/>
      <c r="MO100" s="35"/>
      <c r="MP100" s="35"/>
      <c r="MQ100" s="35"/>
      <c r="MR100" s="35"/>
      <c r="MS100" s="35"/>
      <c r="MT100" s="35"/>
      <c r="MU100" s="35"/>
      <c r="MV100" s="35"/>
      <c r="MW100" s="35"/>
      <c r="MX100" s="35"/>
      <c r="MY100" s="35"/>
      <c r="MZ100" s="35"/>
      <c r="NA100" s="35"/>
      <c r="NB100" s="35"/>
      <c r="NC100" s="35"/>
      <c r="ND100" s="35"/>
      <c r="NE100" s="35"/>
      <c r="NF100" s="35"/>
      <c r="NG100" s="35"/>
      <c r="NH100" s="35"/>
      <c r="NI100" s="35"/>
      <c r="NJ100" s="35"/>
      <c r="NK100" s="35"/>
      <c r="NL100" s="35"/>
      <c r="NM100" s="35"/>
      <c r="NN100" s="35"/>
      <c r="NO100" s="35"/>
      <c r="NP100" s="35"/>
      <c r="NQ100" s="35"/>
      <c r="NR100" s="35"/>
      <c r="NS100" s="35"/>
      <c r="NT100" s="35"/>
      <c r="NU100" s="35"/>
      <c r="NV100" s="35"/>
      <c r="NW100" s="35"/>
      <c r="NX100" s="35"/>
      <c r="NY100" s="35"/>
      <c r="NZ100" s="35"/>
      <c r="OA100" s="35"/>
      <c r="OB100" s="35"/>
      <c r="OC100" s="35"/>
      <c r="OD100" s="35"/>
      <c r="OE100" s="35"/>
      <c r="OF100" s="35"/>
      <c r="OG100" s="35"/>
      <c r="OH100" s="35"/>
      <c r="OI100" s="35"/>
      <c r="OJ100" s="35"/>
      <c r="OK100" s="35"/>
      <c r="OL100" s="35"/>
      <c r="OM100" s="35"/>
      <c r="ON100" s="35"/>
      <c r="OO100" s="35"/>
      <c r="OP100" s="35"/>
      <c r="OQ100" s="35"/>
      <c r="OR100" s="35"/>
      <c r="OS100" s="35"/>
      <c r="OT100" s="35"/>
      <c r="OU100" s="35"/>
      <c r="OV100" s="35"/>
      <c r="OW100" s="35"/>
      <c r="OX100" s="35"/>
      <c r="OY100" s="35"/>
      <c r="OZ100" s="35"/>
      <c r="PA100" s="35"/>
      <c r="PB100" s="35"/>
      <c r="PC100" s="35"/>
      <c r="PD100" s="35"/>
      <c r="PE100" s="35"/>
      <c r="PF100" s="35"/>
      <c r="PG100" s="35"/>
      <c r="PH100" s="35"/>
      <c r="PI100" s="35"/>
      <c r="PJ100" s="35"/>
      <c r="PK100" s="35"/>
      <c r="PL100" s="35"/>
      <c r="PM100" s="35"/>
      <c r="PN100" s="35"/>
      <c r="PO100" s="35"/>
      <c r="PP100" s="35"/>
      <c r="PQ100" s="35"/>
      <c r="PR100" s="35"/>
      <c r="PS100" s="35"/>
      <c r="PT100" s="35"/>
      <c r="PU100" s="35"/>
      <c r="PV100" s="35"/>
      <c r="PW100" s="35"/>
      <c r="PX100" s="35"/>
      <c r="PY100" s="35"/>
      <c r="PZ100" s="35"/>
      <c r="QA100" s="35"/>
      <c r="QB100" s="35"/>
      <c r="QC100" s="35"/>
      <c r="QD100" s="35"/>
      <c r="QE100" s="35"/>
      <c r="QF100" s="35"/>
      <c r="QG100" s="35"/>
      <c r="QH100" s="35"/>
      <c r="QI100" s="35"/>
      <c r="QJ100" s="35"/>
      <c r="QK100" s="35"/>
      <c r="QL100" s="35"/>
      <c r="QM100" s="35"/>
      <c r="QN100" s="35"/>
      <c r="QO100" s="35"/>
      <c r="QP100" s="35"/>
      <c r="QQ100" s="35"/>
      <c r="QR100" s="35"/>
      <c r="QS100" s="35"/>
      <c r="QT100" s="35"/>
      <c r="QU100" s="35"/>
      <c r="QV100" s="35"/>
      <c r="QW100" s="35"/>
      <c r="QX100" s="35"/>
      <c r="QY100" s="35"/>
      <c r="QZ100" s="35"/>
      <c r="RA100" s="35"/>
      <c r="RB100" s="35"/>
      <c r="RC100" s="35"/>
      <c r="RD100" s="35"/>
      <c r="RE100" s="35"/>
      <c r="RF100" s="35"/>
      <c r="RG100" s="35"/>
      <c r="RH100" s="35"/>
      <c r="RI100" s="35"/>
      <c r="RJ100" s="35"/>
      <c r="RK100" s="35"/>
      <c r="RL100" s="35"/>
      <c r="RM100" s="35"/>
      <c r="RN100" s="35"/>
      <c r="RO100" s="35"/>
      <c r="RP100" s="35"/>
      <c r="RQ100" s="35"/>
      <c r="RR100" s="35"/>
      <c r="RS100" s="35"/>
      <c r="RT100" s="35"/>
      <c r="RU100" s="35"/>
      <c r="RV100" s="35"/>
      <c r="RW100" s="35"/>
      <c r="RX100" s="35"/>
      <c r="RY100" s="35"/>
      <c r="RZ100" s="35"/>
      <c r="SA100" s="35"/>
      <c r="SB100" s="35"/>
      <c r="SC100" s="35"/>
      <c r="SD100" s="35"/>
      <c r="SE100" s="35"/>
      <c r="SF100" s="35"/>
      <c r="SG100" s="35"/>
      <c r="SH100" s="35"/>
      <c r="SI100" s="35"/>
      <c r="SJ100" s="35"/>
      <c r="SK100" s="35"/>
      <c r="SL100" s="35"/>
      <c r="SM100" s="35"/>
      <c r="SN100" s="35"/>
      <c r="SO100" s="35"/>
      <c r="SP100" s="35"/>
      <c r="SQ100" s="35"/>
      <c r="SR100" s="35"/>
      <c r="SS100" s="35"/>
      <c r="ST100" s="35"/>
      <c r="SU100" s="35"/>
      <c r="SV100" s="35"/>
      <c r="SW100" s="35"/>
      <c r="SX100" s="35"/>
      <c r="SY100" s="35"/>
      <c r="SZ100" s="35"/>
      <c r="TA100" s="35"/>
      <c r="TB100" s="35"/>
      <c r="TC100" s="35"/>
      <c r="TD100" s="35"/>
      <c r="TE100" s="35"/>
      <c r="TF100" s="35"/>
      <c r="TG100" s="35"/>
      <c r="TH100" s="35"/>
      <c r="TI100" s="35"/>
      <c r="TJ100" s="35"/>
      <c r="TK100" s="35"/>
      <c r="TL100" s="35"/>
      <c r="TM100" s="35"/>
      <c r="TN100" s="35"/>
      <c r="TO100" s="35"/>
      <c r="TP100" s="35"/>
      <c r="TQ100" s="35"/>
      <c r="TR100" s="35"/>
      <c r="TS100" s="35"/>
      <c r="TT100" s="35"/>
      <c r="TU100" s="35"/>
      <c r="TV100" s="35"/>
      <c r="TW100" s="35"/>
      <c r="TX100" s="35"/>
      <c r="TY100" s="35"/>
      <c r="TZ100" s="35"/>
      <c r="UA100" s="35"/>
      <c r="UB100" s="35"/>
      <c r="UC100" s="35"/>
      <c r="UD100" s="35"/>
      <c r="UE100" s="35"/>
      <c r="UF100" s="35"/>
      <c r="UG100" s="35"/>
      <c r="UH100" s="35"/>
      <c r="UI100" s="35"/>
      <c r="UJ100" s="35"/>
      <c r="UK100" s="35"/>
      <c r="UL100" s="35"/>
      <c r="UM100" s="35"/>
      <c r="UN100" s="35"/>
      <c r="UO100" s="35"/>
      <c r="UP100" s="35"/>
      <c r="UQ100" s="35"/>
      <c r="UR100" s="35"/>
      <c r="US100" s="35"/>
      <c r="UT100" s="35"/>
      <c r="UU100" s="35"/>
      <c r="UV100" s="35"/>
      <c r="UW100" s="35"/>
      <c r="UX100" s="35"/>
      <c r="UY100" s="35"/>
      <c r="UZ100" s="35"/>
      <c r="VA100" s="35"/>
      <c r="VB100" s="35"/>
      <c r="VC100" s="35"/>
      <c r="VD100" s="35"/>
      <c r="VE100" s="35"/>
      <c r="VF100" s="35"/>
      <c r="VG100" s="35"/>
      <c r="VH100" s="35"/>
      <c r="VI100" s="35"/>
      <c r="VJ100" s="35"/>
      <c r="VK100" s="35"/>
      <c r="VL100" s="35"/>
      <c r="VM100" s="35"/>
      <c r="VN100" s="35"/>
      <c r="VO100" s="35"/>
      <c r="VP100" s="35"/>
      <c r="VQ100" s="35"/>
      <c r="VR100" s="35"/>
      <c r="VS100" s="35"/>
      <c r="VT100" s="35"/>
      <c r="VU100" s="35"/>
      <c r="VV100" s="35"/>
      <c r="VW100" s="35"/>
      <c r="VX100" s="35"/>
      <c r="VY100" s="35"/>
      <c r="VZ100" s="35"/>
      <c r="WA100" s="35"/>
      <c r="WB100" s="35"/>
      <c r="WC100" s="35"/>
      <c r="WD100" s="35"/>
      <c r="WE100" s="35"/>
      <c r="WF100" s="35"/>
      <c r="WG100" s="35"/>
      <c r="WH100" s="35"/>
      <c r="WI100" s="35"/>
      <c r="WJ100" s="35"/>
      <c r="WK100" s="35"/>
      <c r="WL100" s="35"/>
      <c r="WM100" s="35"/>
      <c r="WN100" s="35"/>
      <c r="WO100" s="35"/>
      <c r="WP100" s="35"/>
      <c r="WQ100" s="35"/>
      <c r="WR100" s="35"/>
      <c r="WS100" s="35"/>
      <c r="WT100" s="35"/>
      <c r="WU100" s="35"/>
      <c r="WV100" s="35"/>
      <c r="WW100" s="35"/>
      <c r="WX100" s="35"/>
      <c r="WY100" s="35"/>
      <c r="WZ100" s="35"/>
      <c r="XA100" s="35"/>
      <c r="XB100" s="35"/>
      <c r="XC100" s="35"/>
      <c r="XD100" s="35"/>
      <c r="XE100" s="35"/>
      <c r="XF100" s="35"/>
      <c r="XG100" s="35"/>
      <c r="XH100" s="35"/>
      <c r="XI100" s="35"/>
      <c r="XJ100" s="35"/>
      <c r="XK100" s="35"/>
      <c r="XL100" s="35"/>
      <c r="XM100" s="35"/>
      <c r="XN100" s="35"/>
      <c r="XO100" s="35"/>
      <c r="XP100" s="35"/>
      <c r="XQ100" s="35"/>
      <c r="XR100" s="35"/>
      <c r="XS100" s="35"/>
      <c r="XT100" s="35"/>
      <c r="XU100" s="35"/>
      <c r="XV100" s="35"/>
      <c r="XW100" s="35"/>
      <c r="XX100" s="35"/>
      <c r="XY100" s="35"/>
      <c r="XZ100" s="35"/>
      <c r="YA100" s="35"/>
      <c r="YB100" s="35"/>
      <c r="YC100" s="35"/>
      <c r="YD100" s="35"/>
      <c r="YE100" s="35"/>
      <c r="YF100" s="35"/>
      <c r="YG100" s="35"/>
      <c r="YH100" s="35"/>
      <c r="YI100" s="35"/>
      <c r="YJ100" s="35"/>
      <c r="YK100" s="35"/>
      <c r="YL100" s="35"/>
      <c r="YM100" s="35"/>
      <c r="YN100" s="35"/>
      <c r="YO100" s="35"/>
      <c r="YP100" s="35"/>
      <c r="YQ100" s="35"/>
      <c r="YR100" s="35"/>
      <c r="YS100" s="35"/>
      <c r="YT100" s="35"/>
      <c r="YU100" s="35"/>
      <c r="YV100" s="35"/>
      <c r="YW100" s="35"/>
      <c r="YX100" s="35"/>
      <c r="YY100" s="35"/>
      <c r="YZ100" s="35"/>
      <c r="ZA100" s="35"/>
      <c r="ZB100" s="35"/>
      <c r="ZC100" s="35"/>
      <c r="ZD100" s="35"/>
      <c r="ZE100" s="35"/>
      <c r="ZF100" s="35"/>
      <c r="ZG100" s="35"/>
      <c r="ZH100" s="35"/>
      <c r="ZI100" s="35"/>
      <c r="ZJ100" s="35"/>
      <c r="ZK100" s="35"/>
      <c r="ZL100" s="35"/>
      <c r="ZM100" s="35"/>
      <c r="ZN100" s="35"/>
      <c r="ZO100" s="35"/>
      <c r="ZP100" s="35"/>
      <c r="ZQ100" s="35"/>
      <c r="ZR100" s="35"/>
      <c r="ZS100" s="35"/>
      <c r="ZT100" s="35"/>
      <c r="ZU100" s="35"/>
      <c r="ZV100" s="35"/>
      <c r="ZW100" s="35"/>
      <c r="ZX100" s="35"/>
      <c r="ZY100" s="35"/>
      <c r="ZZ100" s="35"/>
      <c r="AAA100" s="35"/>
      <c r="AAB100" s="35"/>
      <c r="AAC100" s="35"/>
      <c r="AAD100" s="35"/>
      <c r="AAE100" s="35"/>
      <c r="AAF100" s="35"/>
      <c r="AAG100" s="35"/>
      <c r="AAH100" s="35"/>
      <c r="AAI100" s="35"/>
      <c r="AAJ100" s="35"/>
      <c r="AAK100" s="35"/>
      <c r="AAL100" s="35"/>
      <c r="AAM100" s="35"/>
      <c r="AAN100" s="35"/>
      <c r="AAO100" s="35"/>
      <c r="AAP100" s="35"/>
      <c r="AAQ100" s="35"/>
      <c r="AAR100" s="35"/>
      <c r="AAS100" s="35"/>
      <c r="AAT100" s="35"/>
      <c r="AAU100" s="35"/>
      <c r="AAV100" s="35"/>
      <c r="AAW100" s="35"/>
      <c r="AAX100" s="35"/>
      <c r="AAY100" s="35"/>
      <c r="AAZ100" s="35"/>
      <c r="ABA100" s="35"/>
      <c r="ABB100" s="35"/>
      <c r="ABC100" s="35"/>
      <c r="ABD100" s="35"/>
      <c r="ABE100" s="35"/>
      <c r="ABF100" s="35"/>
      <c r="ABG100" s="35"/>
      <c r="ABH100" s="35"/>
      <c r="ABI100" s="35"/>
      <c r="ABJ100" s="35"/>
      <c r="ABK100" s="35"/>
      <c r="ABL100" s="35"/>
      <c r="ABM100" s="35"/>
      <c r="ABN100" s="35"/>
      <c r="ABO100" s="35"/>
      <c r="ABP100" s="35"/>
      <c r="ABQ100" s="35"/>
      <c r="ABR100" s="35"/>
      <c r="ABS100" s="35"/>
      <c r="ABT100" s="35"/>
      <c r="ABU100" s="35"/>
      <c r="ABV100" s="35"/>
      <c r="ABW100" s="35"/>
      <c r="ABX100" s="35"/>
      <c r="ABY100" s="35"/>
      <c r="ABZ100" s="35"/>
      <c r="ACA100" s="35"/>
      <c r="ACB100" s="35"/>
      <c r="ACC100" s="35"/>
      <c r="ACD100" s="35"/>
      <c r="ACE100" s="35"/>
      <c r="ACF100" s="35"/>
      <c r="ACG100" s="35"/>
      <c r="ACH100" s="35"/>
      <c r="ACI100" s="35"/>
      <c r="ACJ100" s="35"/>
      <c r="ACK100" s="35"/>
      <c r="ACL100" s="35"/>
      <c r="ACM100" s="35"/>
      <c r="ACN100" s="35"/>
      <c r="ACO100" s="35"/>
      <c r="ACP100" s="35"/>
      <c r="ACQ100" s="35"/>
      <c r="ACR100" s="35"/>
      <c r="ACS100" s="35"/>
      <c r="ACT100" s="35"/>
      <c r="ACU100" s="35"/>
      <c r="ACV100" s="35"/>
      <c r="ACW100" s="35"/>
      <c r="ACX100" s="35"/>
      <c r="ACY100" s="35"/>
      <c r="ACZ100" s="35"/>
      <c r="ADA100" s="35"/>
      <c r="ADB100" s="35"/>
      <c r="ADC100" s="35"/>
      <c r="ADD100" s="35"/>
      <c r="ADE100" s="35"/>
      <c r="ADF100" s="35"/>
      <c r="ADG100" s="35"/>
      <c r="ADH100" s="35"/>
      <c r="ADI100" s="35"/>
      <c r="ADJ100" s="35"/>
      <c r="ADK100" s="35"/>
      <c r="ADL100" s="35"/>
      <c r="ADM100" s="35"/>
      <c r="ADN100" s="35"/>
      <c r="ADO100" s="35"/>
      <c r="ADP100" s="35"/>
      <c r="ADQ100" s="35"/>
      <c r="ADR100" s="35"/>
      <c r="ADS100" s="35"/>
      <c r="ADT100" s="35"/>
      <c r="ADU100" s="35"/>
      <c r="ADV100" s="35"/>
      <c r="ADW100" s="35"/>
      <c r="ADX100" s="35"/>
      <c r="ADY100" s="35"/>
      <c r="ADZ100" s="35"/>
      <c r="AEA100" s="35"/>
      <c r="AEB100" s="35"/>
      <c r="AEC100" s="35"/>
      <c r="AED100" s="35"/>
      <c r="AEE100" s="35"/>
      <c r="AEF100" s="35"/>
      <c r="AEG100" s="35"/>
      <c r="AEH100" s="35"/>
      <c r="AEI100" s="35"/>
      <c r="AEJ100" s="35"/>
      <c r="AEK100" s="35"/>
      <c r="AEL100" s="35"/>
      <c r="AEM100" s="35"/>
      <c r="AEN100" s="35"/>
      <c r="AEO100" s="35"/>
      <c r="AEP100" s="35"/>
      <c r="AEQ100" s="35"/>
      <c r="AER100" s="35"/>
      <c r="AES100" s="35"/>
      <c r="AET100" s="35"/>
      <c r="AEU100" s="35"/>
      <c r="AEV100" s="35"/>
      <c r="AEW100" s="35"/>
      <c r="AEX100" s="35"/>
      <c r="AEY100" s="35"/>
      <c r="AEZ100" s="35"/>
      <c r="AFA100" s="35"/>
      <c r="AFB100" s="35"/>
      <c r="AFC100" s="35"/>
      <c r="AFD100" s="35"/>
      <c r="AFE100" s="35"/>
      <c r="AFF100" s="35"/>
      <c r="AFG100" s="35"/>
      <c r="AFH100" s="35"/>
      <c r="AFI100" s="35"/>
      <c r="AFJ100" s="35"/>
      <c r="AFK100" s="35"/>
      <c r="AFL100" s="35"/>
      <c r="AFM100" s="35"/>
      <c r="AFN100" s="35"/>
      <c r="AFO100" s="35"/>
      <c r="AFP100" s="35"/>
      <c r="AFQ100" s="35"/>
      <c r="AFR100" s="35"/>
      <c r="AFS100" s="35"/>
      <c r="AFT100" s="35"/>
      <c r="AFU100" s="35"/>
      <c r="AFV100" s="35"/>
      <c r="AFW100" s="35"/>
      <c r="AFX100" s="35"/>
      <c r="AFY100" s="35"/>
      <c r="AFZ100" s="35"/>
      <c r="AGA100" s="35"/>
      <c r="AGB100" s="35"/>
      <c r="AGC100" s="35"/>
      <c r="AGD100" s="35"/>
      <c r="AGE100" s="35"/>
      <c r="AGF100" s="35"/>
      <c r="AGG100" s="35"/>
      <c r="AGH100" s="35"/>
      <c r="AGI100" s="35"/>
      <c r="AGJ100" s="35"/>
      <c r="AGK100" s="35"/>
      <c r="AGL100" s="35"/>
      <c r="AGM100" s="35"/>
      <c r="AGN100" s="35"/>
      <c r="AGO100" s="35"/>
      <c r="AGP100" s="35"/>
      <c r="AGQ100" s="35"/>
      <c r="AGR100" s="35"/>
      <c r="AGS100" s="35"/>
      <c r="AGT100" s="35"/>
      <c r="AGU100" s="35"/>
      <c r="AGV100" s="35"/>
      <c r="AGW100" s="35"/>
      <c r="AGX100" s="35"/>
      <c r="AGY100" s="35"/>
      <c r="AGZ100" s="35"/>
      <c r="AHA100" s="35"/>
      <c r="AHB100" s="35"/>
      <c r="AHC100" s="35"/>
      <c r="AHD100" s="35"/>
      <c r="AHE100" s="35"/>
      <c r="AHF100" s="35"/>
      <c r="AHG100" s="35"/>
      <c r="AHH100" s="35"/>
      <c r="AHI100" s="35"/>
      <c r="AHJ100" s="35"/>
      <c r="AHK100" s="35"/>
      <c r="AHL100" s="35"/>
      <c r="AHM100" s="35"/>
      <c r="AHN100" s="35"/>
      <c r="AHO100" s="35"/>
      <c r="AHP100" s="35"/>
      <c r="AHQ100" s="35"/>
      <c r="AHR100" s="35"/>
      <c r="AHS100" s="35"/>
      <c r="AHT100" s="35"/>
      <c r="AHU100" s="35"/>
      <c r="AHV100" s="35"/>
      <c r="AHW100" s="35"/>
      <c r="AHX100" s="35"/>
      <c r="AHY100" s="35"/>
      <c r="AHZ100" s="35"/>
      <c r="AIA100" s="35"/>
      <c r="AIB100" s="35"/>
      <c r="AIC100" s="35"/>
      <c r="AID100" s="35"/>
      <c r="AIE100" s="35"/>
      <c r="AIF100" s="35"/>
      <c r="AIG100" s="35"/>
      <c r="AIH100" s="35"/>
      <c r="AII100" s="35"/>
      <c r="AIJ100" s="35"/>
      <c r="AIK100" s="35"/>
      <c r="AIL100" s="35"/>
      <c r="AIM100" s="35"/>
      <c r="AIN100" s="35"/>
      <c r="AIO100" s="35"/>
      <c r="AIP100" s="35"/>
      <c r="AIQ100" s="35"/>
      <c r="AIR100" s="35"/>
      <c r="AIS100" s="35"/>
      <c r="AIT100" s="35"/>
      <c r="AIU100" s="35"/>
      <c r="AIV100" s="35"/>
      <c r="AIW100" s="35"/>
      <c r="AIX100" s="35"/>
      <c r="AIY100" s="35"/>
      <c r="AIZ100" s="35"/>
      <c r="AJA100" s="35"/>
      <c r="AJB100" s="35"/>
      <c r="AJC100" s="35"/>
      <c r="AJD100" s="35"/>
      <c r="AJE100" s="35"/>
      <c r="AJF100" s="35"/>
      <c r="AJG100" s="35"/>
      <c r="AJH100" s="35"/>
      <c r="AJI100" s="35"/>
      <c r="AJJ100" s="35"/>
      <c r="AJK100" s="35"/>
      <c r="AJL100" s="35"/>
      <c r="AJM100" s="35"/>
      <c r="AJN100" s="35"/>
      <c r="AJO100" s="35"/>
      <c r="AJP100" s="35"/>
      <c r="AJQ100" s="35"/>
      <c r="AJR100" s="35"/>
      <c r="AJS100" s="35"/>
      <c r="AJT100" s="35"/>
      <c r="AJU100" s="35"/>
      <c r="AJV100" s="35"/>
      <c r="AJW100" s="35"/>
      <c r="AJX100" s="35"/>
      <c r="AJY100" s="35"/>
      <c r="AJZ100" s="35"/>
      <c r="AKA100" s="35"/>
      <c r="AKB100" s="35"/>
      <c r="AKC100" s="35"/>
      <c r="AKD100" s="35"/>
      <c r="AKE100" s="35"/>
      <c r="AKF100" s="35"/>
      <c r="AKG100" s="35"/>
      <c r="AKH100" s="35"/>
      <c r="AKI100" s="35"/>
      <c r="AKJ100" s="35"/>
      <c r="AKK100" s="35"/>
      <c r="AKL100" s="35"/>
      <c r="AKM100" s="35"/>
      <c r="AKN100" s="35"/>
      <c r="AKO100" s="35"/>
      <c r="AKP100" s="35"/>
      <c r="AKQ100" s="35"/>
      <c r="AKR100" s="35"/>
      <c r="AKS100" s="35"/>
      <c r="AKT100" s="35"/>
      <c r="AKU100" s="35"/>
      <c r="AKV100" s="35"/>
      <c r="AKW100" s="35"/>
      <c r="AKX100" s="35"/>
      <c r="AKY100" s="35"/>
      <c r="AKZ100" s="35"/>
      <c r="ALA100" s="35"/>
      <c r="ALB100" s="35"/>
      <c r="ALC100" s="35"/>
      <c r="ALD100" s="35"/>
      <c r="ALE100" s="35"/>
      <c r="ALF100" s="35"/>
      <c r="ALG100" s="35"/>
      <c r="ALH100" s="35"/>
      <c r="ALI100" s="35"/>
      <c r="ALJ100" s="35"/>
      <c r="ALK100" s="35"/>
      <c r="ALL100" s="35"/>
      <c r="ALM100" s="35"/>
      <c r="ALN100" s="35"/>
      <c r="ALO100" s="35"/>
      <c r="ALP100" s="35"/>
      <c r="ALQ100" s="35"/>
      <c r="ALR100" s="35"/>
      <c r="ALS100" s="35"/>
      <c r="ALT100" s="35"/>
      <c r="ALU100" s="35"/>
      <c r="ALV100" s="35"/>
      <c r="ALW100" s="35"/>
      <c r="ALX100" s="35"/>
      <c r="ALY100" s="35"/>
      <c r="ALZ100" s="35"/>
      <c r="AMA100" s="35"/>
      <c r="AMB100" s="35"/>
      <c r="AMC100" s="35"/>
      <c r="AMD100" s="35"/>
      <c r="AME100" s="35"/>
      <c r="AMF100" s="35"/>
      <c r="AMG100" s="35"/>
      <c r="AMH100" s="35"/>
      <c r="AMI100" s="35"/>
      <c r="AMJ100" s="35"/>
      <c r="AMK100" s="35"/>
      <c r="AML100" s="35"/>
      <c r="AMM100" s="35"/>
      <c r="AMN100" s="35"/>
      <c r="AMO100" s="35"/>
      <c r="AMP100" s="35"/>
      <c r="AMQ100" s="35"/>
      <c r="AMR100" s="35"/>
      <c r="AMS100" s="35"/>
      <c r="AMT100" s="35"/>
      <c r="AMU100" s="35"/>
      <c r="AMV100" s="35"/>
      <c r="AMW100" s="35"/>
      <c r="AMX100" s="35"/>
      <c r="AMY100" s="35"/>
      <c r="AMZ100" s="35"/>
      <c r="ANA100" s="35"/>
      <c r="ANB100" s="35"/>
      <c r="ANC100" s="35"/>
      <c r="AND100" s="35"/>
      <c r="ANE100" s="35"/>
      <c r="ANF100" s="35"/>
      <c r="ANG100" s="35"/>
      <c r="ANH100" s="35"/>
      <c r="ANI100" s="35"/>
      <c r="ANJ100" s="35"/>
      <c r="ANK100" s="35"/>
      <c r="ANL100" s="35"/>
      <c r="ANM100" s="35"/>
      <c r="ANN100" s="35"/>
      <c r="ANO100" s="35"/>
      <c r="ANP100" s="35"/>
      <c r="ANQ100" s="35"/>
      <c r="ANR100" s="35"/>
      <c r="ANS100" s="35"/>
      <c r="ANT100" s="35"/>
      <c r="ANU100" s="35"/>
      <c r="ANV100" s="35"/>
      <c r="ANW100" s="35"/>
      <c r="ANX100" s="35"/>
      <c r="ANY100" s="35"/>
      <c r="ANZ100" s="35"/>
      <c r="AOA100" s="35"/>
      <c r="AOB100" s="35"/>
      <c r="AOC100" s="35"/>
      <c r="AOD100" s="35"/>
      <c r="AOE100" s="35"/>
      <c r="AOF100" s="35"/>
      <c r="AOG100" s="35"/>
      <c r="AOH100" s="35"/>
      <c r="AOI100" s="35"/>
      <c r="AOJ100" s="35"/>
      <c r="AOK100" s="35"/>
      <c r="AOL100" s="35"/>
      <c r="AOM100" s="35"/>
      <c r="AON100" s="35"/>
      <c r="AOO100" s="35"/>
      <c r="AOP100" s="35"/>
      <c r="AOQ100" s="35"/>
      <c r="AOR100" s="35"/>
      <c r="AOS100" s="35"/>
      <c r="AOT100" s="35"/>
      <c r="AOU100" s="35"/>
      <c r="AOV100" s="35"/>
      <c r="AOW100" s="35"/>
      <c r="AOX100" s="35"/>
      <c r="AOY100" s="35"/>
      <c r="AOZ100" s="35"/>
      <c r="APA100" s="35"/>
      <c r="APB100" s="35"/>
      <c r="APC100" s="35"/>
      <c r="APD100" s="35"/>
      <c r="APE100" s="35"/>
      <c r="APF100" s="35"/>
      <c r="APG100" s="35"/>
      <c r="APH100" s="35"/>
      <c r="API100" s="35"/>
      <c r="APJ100" s="35"/>
      <c r="APK100" s="35"/>
      <c r="APL100" s="35"/>
      <c r="APM100" s="35"/>
      <c r="APN100" s="35"/>
      <c r="APO100" s="35"/>
      <c r="APP100" s="35"/>
      <c r="APQ100" s="35"/>
      <c r="APR100" s="35"/>
      <c r="APS100" s="35"/>
      <c r="APT100" s="35"/>
      <c r="APU100" s="35"/>
      <c r="APV100" s="35"/>
      <c r="APW100" s="35"/>
      <c r="APX100" s="35"/>
      <c r="APY100" s="35"/>
      <c r="APZ100" s="35"/>
      <c r="AQA100" s="35"/>
      <c r="AQB100" s="35"/>
      <c r="AQC100" s="35"/>
      <c r="AQD100" s="35"/>
      <c r="AQE100" s="35"/>
      <c r="AQF100" s="35"/>
      <c r="AQG100" s="35"/>
      <c r="AQH100" s="35"/>
      <c r="AQI100" s="35"/>
      <c r="AQJ100" s="35"/>
      <c r="AQK100" s="35"/>
      <c r="AQL100" s="35"/>
      <c r="AQM100" s="35"/>
      <c r="AQN100" s="35"/>
      <c r="AQO100" s="35"/>
      <c r="AQP100" s="35"/>
      <c r="AQQ100" s="35"/>
      <c r="AQR100" s="35"/>
      <c r="AQS100" s="35"/>
      <c r="AQT100" s="35"/>
      <c r="AQU100" s="35"/>
      <c r="AQV100" s="35"/>
      <c r="AQW100" s="35"/>
      <c r="AQX100" s="35"/>
      <c r="AQY100" s="35"/>
      <c r="AQZ100" s="35"/>
      <c r="ARA100" s="35"/>
      <c r="ARB100" s="35"/>
      <c r="ARC100" s="35"/>
      <c r="ARD100" s="35"/>
      <c r="ARE100" s="35"/>
      <c r="ARF100" s="35"/>
      <c r="ARG100" s="35"/>
      <c r="ARH100" s="35"/>
      <c r="ARI100" s="35"/>
      <c r="ARJ100" s="35"/>
      <c r="ARK100" s="35"/>
      <c r="ARL100" s="35"/>
      <c r="ARM100" s="35"/>
      <c r="ARN100" s="35"/>
      <c r="ARO100" s="35"/>
      <c r="ARP100" s="35"/>
      <c r="ARQ100" s="35"/>
      <c r="ARR100" s="35"/>
      <c r="ARS100" s="35"/>
      <c r="ART100" s="35"/>
      <c r="ARU100" s="35"/>
      <c r="ARV100" s="35"/>
      <c r="ARW100" s="35"/>
      <c r="ARX100" s="35"/>
      <c r="ARY100" s="35"/>
      <c r="ARZ100" s="35"/>
      <c r="ASA100" s="35"/>
      <c r="ASB100" s="35"/>
      <c r="ASC100" s="35"/>
      <c r="ASD100" s="35"/>
      <c r="ASE100" s="35"/>
      <c r="ASF100" s="35"/>
      <c r="ASG100" s="35"/>
      <c r="ASH100" s="35"/>
      <c r="ASI100" s="35"/>
      <c r="ASJ100" s="35"/>
      <c r="ASK100" s="35"/>
      <c r="ASL100" s="35"/>
      <c r="ASM100" s="35"/>
      <c r="ASN100" s="35"/>
      <c r="ASO100" s="35"/>
      <c r="ASP100" s="35"/>
      <c r="ASQ100" s="35"/>
      <c r="ASR100" s="35"/>
      <c r="ASS100" s="35"/>
      <c r="AST100" s="35"/>
      <c r="ASU100" s="35"/>
      <c r="ASV100" s="35"/>
      <c r="ASW100" s="35"/>
      <c r="ASX100" s="35"/>
      <c r="ASY100" s="35"/>
      <c r="ASZ100" s="35"/>
      <c r="ATA100" s="35"/>
      <c r="ATB100" s="35"/>
      <c r="ATC100" s="35"/>
      <c r="ATD100" s="35"/>
      <c r="ATE100" s="35"/>
      <c r="ATF100" s="35"/>
      <c r="ATG100" s="35"/>
      <c r="ATH100" s="35"/>
      <c r="ATI100" s="35"/>
      <c r="ATJ100" s="35"/>
      <c r="ATK100" s="35"/>
      <c r="ATL100" s="35"/>
      <c r="ATM100" s="35"/>
      <c r="ATN100" s="35"/>
      <c r="ATO100" s="35"/>
      <c r="ATP100" s="35"/>
      <c r="ATQ100" s="35"/>
      <c r="ATR100" s="35"/>
      <c r="ATS100" s="35"/>
      <c r="ATT100" s="35"/>
      <c r="ATU100" s="35"/>
      <c r="ATV100" s="35"/>
      <c r="ATW100" s="35"/>
      <c r="ATX100" s="35"/>
      <c r="ATY100" s="35"/>
      <c r="ATZ100" s="35"/>
      <c r="AUA100" s="35"/>
      <c r="AUB100" s="35"/>
      <c r="AUC100" s="35"/>
      <c r="AUD100" s="35"/>
      <c r="AUE100" s="35"/>
      <c r="AUF100" s="35"/>
      <c r="AUG100" s="35"/>
      <c r="AUH100" s="35"/>
      <c r="AUI100" s="35"/>
      <c r="AUJ100" s="35"/>
      <c r="AUK100" s="35"/>
      <c r="AUL100" s="35"/>
      <c r="AUM100" s="35"/>
      <c r="AUN100" s="35"/>
      <c r="AUO100" s="35"/>
      <c r="AUP100" s="35"/>
      <c r="AUQ100" s="35"/>
      <c r="AUR100" s="35"/>
      <c r="AUS100" s="35"/>
      <c r="AUT100" s="35"/>
      <c r="AUU100" s="35"/>
      <c r="AUV100" s="35"/>
      <c r="AUW100" s="35"/>
      <c r="AUX100" s="35"/>
      <c r="AUY100" s="35"/>
      <c r="AUZ100" s="35"/>
      <c r="AVA100" s="35"/>
      <c r="AVB100" s="35"/>
      <c r="AVC100" s="35"/>
      <c r="AVD100" s="35"/>
      <c r="AVE100" s="35"/>
      <c r="AVF100" s="35"/>
      <c r="AVG100" s="35"/>
      <c r="AVH100" s="35"/>
      <c r="AVI100" s="35"/>
      <c r="AVJ100" s="35"/>
      <c r="AVK100" s="35"/>
      <c r="AVL100" s="35"/>
      <c r="AVM100" s="35"/>
      <c r="AVN100" s="35"/>
      <c r="AVO100" s="35"/>
      <c r="AVP100" s="35"/>
      <c r="AVQ100" s="35"/>
      <c r="AVR100" s="35"/>
      <c r="AVS100" s="35"/>
      <c r="AVT100" s="35"/>
      <c r="AVU100" s="35"/>
      <c r="AVV100" s="35"/>
      <c r="AVW100" s="35"/>
      <c r="AVX100" s="35"/>
      <c r="AVY100" s="35"/>
      <c r="AVZ100" s="35"/>
      <c r="AWA100" s="35"/>
      <c r="AWB100" s="35"/>
      <c r="AWC100" s="35"/>
      <c r="AWD100" s="35"/>
      <c r="AWE100" s="35"/>
      <c r="AWF100" s="35"/>
      <c r="AWG100" s="35"/>
      <c r="AWH100" s="35"/>
      <c r="AWI100" s="35"/>
      <c r="AWJ100" s="35"/>
      <c r="AWK100" s="35"/>
      <c r="AWL100" s="35"/>
      <c r="AWM100" s="35"/>
      <c r="AWN100" s="35"/>
      <c r="AWO100" s="35"/>
      <c r="AWP100" s="35"/>
      <c r="AWQ100" s="35"/>
      <c r="AWR100" s="35"/>
      <c r="AWS100" s="35"/>
      <c r="AWT100" s="35"/>
      <c r="AWU100" s="35"/>
      <c r="AWV100" s="35"/>
      <c r="AWW100" s="35"/>
      <c r="AWX100" s="35"/>
      <c r="AWY100" s="35"/>
      <c r="AWZ100" s="35"/>
      <c r="AXA100" s="35"/>
      <c r="AXB100" s="35"/>
      <c r="AXC100" s="35"/>
      <c r="AXD100" s="35"/>
      <c r="AXE100" s="35"/>
      <c r="AXF100" s="35"/>
      <c r="AXG100" s="35"/>
      <c r="AXH100" s="35"/>
      <c r="AXI100" s="35"/>
      <c r="AXJ100" s="35"/>
      <c r="AXK100" s="35"/>
      <c r="AXL100" s="35"/>
      <c r="AXM100" s="35"/>
      <c r="AXN100" s="35"/>
      <c r="AXO100" s="35"/>
      <c r="AXP100" s="35"/>
      <c r="AXQ100" s="35"/>
      <c r="AXR100" s="35"/>
      <c r="AXS100" s="35"/>
      <c r="AXT100" s="35"/>
      <c r="AXU100" s="35"/>
      <c r="AXV100" s="35"/>
      <c r="AXW100" s="35"/>
      <c r="AXX100" s="35"/>
      <c r="AXY100" s="35"/>
      <c r="AXZ100" s="35"/>
      <c r="AYA100" s="35"/>
      <c r="AYB100" s="35"/>
      <c r="AYC100" s="35"/>
      <c r="AYD100" s="35"/>
      <c r="AYE100" s="35"/>
      <c r="AYF100" s="35"/>
      <c r="AYG100" s="35"/>
      <c r="AYH100" s="35"/>
      <c r="AYI100" s="35"/>
      <c r="AYJ100" s="35"/>
      <c r="AYK100" s="35"/>
      <c r="AYL100" s="35"/>
      <c r="AYM100" s="35"/>
      <c r="AYN100" s="35"/>
      <c r="AYO100" s="35"/>
      <c r="AYP100" s="35"/>
      <c r="AYQ100" s="35"/>
      <c r="AYR100" s="35"/>
      <c r="AYS100" s="35"/>
      <c r="AYT100" s="35"/>
      <c r="AYU100" s="35"/>
      <c r="AYV100" s="35"/>
      <c r="AYW100" s="35"/>
      <c r="AYX100" s="35"/>
      <c r="AYY100" s="35"/>
      <c r="AYZ100" s="35"/>
      <c r="AZA100" s="35"/>
      <c r="AZB100" s="35"/>
      <c r="AZC100" s="35"/>
      <c r="AZD100" s="35"/>
      <c r="AZE100" s="35"/>
      <c r="AZF100" s="35"/>
      <c r="AZG100" s="35"/>
      <c r="AZH100" s="35"/>
      <c r="AZI100" s="35"/>
      <c r="AZJ100" s="35"/>
      <c r="AZK100" s="35"/>
      <c r="AZL100" s="35"/>
      <c r="AZM100" s="35"/>
      <c r="AZN100" s="35"/>
      <c r="AZO100" s="35"/>
      <c r="AZP100" s="35"/>
      <c r="AZQ100" s="35"/>
      <c r="AZR100" s="35"/>
      <c r="AZS100" s="35"/>
      <c r="AZT100" s="35"/>
      <c r="AZU100" s="35"/>
      <c r="AZV100" s="35"/>
      <c r="AZW100" s="35"/>
      <c r="AZX100" s="35"/>
      <c r="AZY100" s="35"/>
      <c r="AZZ100" s="35"/>
      <c r="BAA100" s="35"/>
      <c r="BAB100" s="35"/>
      <c r="BAC100" s="35"/>
      <c r="BAD100" s="35"/>
      <c r="BAE100" s="35"/>
      <c r="BAF100" s="35"/>
      <c r="BAG100" s="35"/>
      <c r="BAH100" s="35"/>
      <c r="BAI100" s="35"/>
      <c r="BAJ100" s="35"/>
      <c r="BAK100" s="35"/>
      <c r="BAL100" s="35"/>
      <c r="BAM100" s="35"/>
      <c r="BAN100" s="35"/>
      <c r="BAO100" s="35"/>
      <c r="BAP100" s="35"/>
      <c r="BAQ100" s="35"/>
      <c r="BAR100" s="35"/>
      <c r="BAS100" s="35"/>
      <c r="BAT100" s="35"/>
      <c r="BAU100" s="35"/>
      <c r="BAV100" s="35"/>
      <c r="BAW100" s="35"/>
      <c r="BAX100" s="35"/>
      <c r="BAY100" s="35"/>
      <c r="BAZ100" s="35"/>
      <c r="BBA100" s="35"/>
      <c r="BBB100" s="35"/>
      <c r="BBC100" s="35"/>
      <c r="BBD100" s="35"/>
      <c r="BBE100" s="35"/>
      <c r="BBF100" s="35"/>
      <c r="BBG100" s="35"/>
      <c r="BBH100" s="35"/>
      <c r="BBI100" s="35"/>
      <c r="BBJ100" s="35"/>
      <c r="BBK100" s="35"/>
      <c r="BBL100" s="35"/>
      <c r="BBM100" s="35"/>
      <c r="BBN100" s="35"/>
      <c r="BBO100" s="35"/>
      <c r="BBP100" s="35"/>
      <c r="BBQ100" s="35"/>
      <c r="BBR100" s="35"/>
      <c r="BBS100" s="35"/>
      <c r="BBT100" s="35"/>
      <c r="BBU100" s="35"/>
      <c r="BBV100" s="35"/>
      <c r="BBW100" s="35"/>
      <c r="BBX100" s="35"/>
      <c r="BBY100" s="35"/>
      <c r="BBZ100" s="35"/>
      <c r="BCA100" s="35"/>
      <c r="BCB100" s="35"/>
      <c r="BCC100" s="35"/>
      <c r="BCD100" s="35"/>
      <c r="BCE100" s="35"/>
      <c r="BCF100" s="35"/>
      <c r="BCG100" s="35"/>
      <c r="BCH100" s="35"/>
      <c r="BCI100" s="35"/>
      <c r="BCJ100" s="35"/>
      <c r="BCK100" s="35"/>
      <c r="BCL100" s="35"/>
      <c r="BCM100" s="35"/>
      <c r="BCN100" s="35"/>
      <c r="BCO100" s="35"/>
      <c r="BCP100" s="35"/>
      <c r="BCQ100" s="35"/>
      <c r="BCR100" s="35"/>
      <c r="BCS100" s="35"/>
      <c r="BCT100" s="35"/>
      <c r="BCU100" s="35"/>
      <c r="BCV100" s="35"/>
      <c r="BCW100" s="35"/>
      <c r="BCX100" s="35"/>
      <c r="BCY100" s="35"/>
      <c r="BCZ100" s="35"/>
      <c r="BDA100" s="35"/>
      <c r="BDB100" s="35"/>
      <c r="BDC100" s="35"/>
      <c r="BDD100" s="35"/>
      <c r="BDE100" s="35"/>
      <c r="BDF100" s="35"/>
      <c r="BDG100" s="35"/>
      <c r="BDH100" s="35"/>
      <c r="BDI100" s="35"/>
      <c r="BDJ100" s="35"/>
      <c r="BDK100" s="35"/>
      <c r="BDL100" s="35"/>
      <c r="BDM100" s="35"/>
      <c r="BDN100" s="35"/>
      <c r="BDO100" s="35"/>
      <c r="BDP100" s="35"/>
      <c r="BDQ100" s="35"/>
      <c r="BDR100" s="35"/>
      <c r="BDS100" s="35"/>
      <c r="BDT100" s="35"/>
      <c r="BDU100" s="35"/>
      <c r="BDV100" s="35"/>
      <c r="BDW100" s="35"/>
      <c r="BDX100" s="35"/>
      <c r="BDY100" s="35"/>
      <c r="BDZ100" s="35"/>
      <c r="BEA100" s="35"/>
      <c r="BEB100" s="35"/>
      <c r="BEC100" s="35"/>
      <c r="BED100" s="35"/>
      <c r="BEE100" s="35"/>
      <c r="BEF100" s="35"/>
      <c r="BEG100" s="35"/>
      <c r="BEH100" s="35"/>
      <c r="BEI100" s="35"/>
      <c r="BEJ100" s="35"/>
      <c r="BEK100" s="35"/>
      <c r="BEL100" s="35"/>
      <c r="BEM100" s="35"/>
      <c r="BEN100" s="35"/>
      <c r="BEO100" s="35"/>
      <c r="BEP100" s="35"/>
      <c r="BEQ100" s="35"/>
      <c r="BER100" s="35"/>
      <c r="BES100" s="35"/>
      <c r="BET100" s="35"/>
      <c r="BEU100" s="35"/>
      <c r="BEV100" s="35"/>
      <c r="BEW100" s="35"/>
      <c r="BEX100" s="35"/>
      <c r="BEY100" s="35"/>
      <c r="BEZ100" s="35"/>
      <c r="BFA100" s="35"/>
      <c r="BFB100" s="35"/>
      <c r="BFC100" s="35"/>
      <c r="BFD100" s="35"/>
      <c r="BFE100" s="35"/>
      <c r="BFF100" s="35"/>
      <c r="BFG100" s="35"/>
      <c r="BFH100" s="35"/>
      <c r="BFI100" s="35"/>
      <c r="BFJ100" s="35"/>
      <c r="BFK100" s="35"/>
      <c r="BFL100" s="35"/>
      <c r="BFM100" s="35"/>
      <c r="BFN100" s="35"/>
      <c r="BFO100" s="35"/>
      <c r="BFP100" s="35"/>
      <c r="BFQ100" s="35"/>
      <c r="BFR100" s="35"/>
      <c r="BFS100" s="35"/>
      <c r="BFT100" s="35"/>
      <c r="BFU100" s="35"/>
      <c r="BFV100" s="35"/>
      <c r="BFW100" s="35"/>
      <c r="BFX100" s="35"/>
      <c r="BFY100" s="35"/>
      <c r="BFZ100" s="35"/>
      <c r="BGA100" s="35"/>
      <c r="BGB100" s="35"/>
      <c r="BGC100" s="35"/>
      <c r="BGD100" s="35"/>
      <c r="BGE100" s="35"/>
      <c r="BGF100" s="35"/>
      <c r="BGG100" s="35"/>
      <c r="BGH100" s="35"/>
      <c r="BGI100" s="35"/>
      <c r="BGJ100" s="35"/>
      <c r="BGK100" s="35"/>
      <c r="BGL100" s="35"/>
      <c r="BGM100" s="35"/>
      <c r="BGN100" s="35"/>
      <c r="BGO100" s="35"/>
      <c r="BGP100" s="35"/>
      <c r="BGQ100" s="35"/>
      <c r="BGR100" s="35"/>
      <c r="BGS100" s="35"/>
      <c r="BGT100" s="35"/>
      <c r="BGU100" s="35"/>
      <c r="BGV100" s="35"/>
      <c r="BGW100" s="35"/>
      <c r="BGX100" s="35"/>
      <c r="BGY100" s="35"/>
      <c r="BGZ100" s="35"/>
      <c r="BHA100" s="35"/>
      <c r="BHB100" s="35"/>
      <c r="BHC100" s="35"/>
      <c r="BHD100" s="35"/>
      <c r="BHE100" s="35"/>
      <c r="BHF100" s="35"/>
      <c r="BHG100" s="35"/>
      <c r="BHH100" s="35"/>
      <c r="BHI100" s="35"/>
      <c r="BHJ100" s="35"/>
      <c r="BHK100" s="35"/>
      <c r="BHL100" s="35"/>
      <c r="BHM100" s="35"/>
      <c r="BHN100" s="35"/>
      <c r="BHO100" s="35"/>
      <c r="BHP100" s="35"/>
      <c r="BHQ100" s="35"/>
      <c r="BHR100" s="35"/>
      <c r="BHS100" s="35"/>
      <c r="BHT100" s="35"/>
      <c r="BHU100" s="35"/>
      <c r="BHV100" s="35"/>
      <c r="BHW100" s="35"/>
      <c r="BHX100" s="35"/>
      <c r="BHY100" s="35"/>
      <c r="BHZ100" s="35"/>
      <c r="BIA100" s="35"/>
      <c r="BIB100" s="35"/>
      <c r="BIC100" s="35"/>
      <c r="BID100" s="35"/>
      <c r="BIE100" s="35"/>
      <c r="BIF100" s="35"/>
      <c r="BIG100" s="35"/>
      <c r="BIH100" s="35"/>
      <c r="BII100" s="35"/>
      <c r="BIJ100" s="35"/>
      <c r="BIK100" s="35"/>
      <c r="BIL100" s="35"/>
      <c r="BIM100" s="35"/>
      <c r="BIN100" s="35"/>
      <c r="BIO100" s="35"/>
      <c r="BIP100" s="35"/>
      <c r="BIQ100" s="35"/>
      <c r="BIR100" s="35"/>
      <c r="BIS100" s="35"/>
      <c r="BIT100" s="35"/>
      <c r="BIU100" s="35"/>
      <c r="BIV100" s="35"/>
      <c r="BIW100" s="35"/>
      <c r="BIX100" s="35"/>
      <c r="BIY100" s="35"/>
      <c r="BIZ100" s="35"/>
      <c r="BJA100" s="35"/>
      <c r="BJB100" s="35"/>
      <c r="BJC100" s="35"/>
      <c r="BJD100" s="35"/>
      <c r="BJE100" s="35"/>
      <c r="BJF100" s="35"/>
      <c r="BJG100" s="35"/>
      <c r="BJH100" s="35"/>
      <c r="BJI100" s="35"/>
      <c r="BJJ100" s="35"/>
      <c r="BJK100" s="35"/>
      <c r="BJL100" s="35"/>
      <c r="BJM100" s="35"/>
      <c r="BJN100" s="35"/>
      <c r="BJO100" s="35"/>
      <c r="BJP100" s="35"/>
      <c r="BJQ100" s="35"/>
      <c r="BJR100" s="35"/>
      <c r="BJS100" s="35"/>
      <c r="BJT100" s="35"/>
      <c r="BJU100" s="35"/>
      <c r="BJV100" s="35"/>
      <c r="BJW100" s="35"/>
      <c r="BJX100" s="35"/>
      <c r="BJY100" s="35"/>
      <c r="BJZ100" s="35"/>
      <c r="BKA100" s="35"/>
      <c r="BKB100" s="35"/>
      <c r="BKC100" s="35"/>
      <c r="BKD100" s="35"/>
      <c r="BKE100" s="35"/>
      <c r="BKF100" s="35"/>
      <c r="BKG100" s="35"/>
      <c r="BKH100" s="35"/>
      <c r="BKI100" s="35"/>
      <c r="BKJ100" s="35"/>
      <c r="BKK100" s="35"/>
      <c r="BKL100" s="35"/>
      <c r="BKM100" s="35"/>
      <c r="BKN100" s="35"/>
      <c r="BKO100" s="35"/>
      <c r="BKP100" s="35"/>
      <c r="BKQ100" s="35"/>
      <c r="BKR100" s="35"/>
      <c r="BKS100" s="35"/>
      <c r="BKT100" s="35"/>
      <c r="BKU100" s="35"/>
      <c r="BKV100" s="35"/>
      <c r="BKW100" s="35"/>
      <c r="BKX100" s="35"/>
      <c r="BKY100" s="35"/>
      <c r="BKZ100" s="35"/>
      <c r="BLA100" s="35"/>
      <c r="BLB100" s="35"/>
      <c r="BLC100" s="35"/>
      <c r="BLD100" s="35"/>
      <c r="BLE100" s="35"/>
      <c r="BLF100" s="35"/>
      <c r="BLG100" s="35"/>
      <c r="BLH100" s="35"/>
      <c r="BLI100" s="35"/>
      <c r="BLJ100" s="35"/>
      <c r="BLK100" s="35"/>
      <c r="BLL100" s="35"/>
      <c r="BLM100" s="35"/>
      <c r="BLN100" s="35"/>
      <c r="BLO100" s="35"/>
      <c r="BLP100" s="35"/>
      <c r="BLQ100" s="35"/>
      <c r="BLR100" s="35"/>
      <c r="BLS100" s="35"/>
      <c r="BLT100" s="35"/>
      <c r="BLU100" s="35"/>
      <c r="BLV100" s="35"/>
      <c r="BLW100" s="35"/>
      <c r="BLX100" s="35"/>
      <c r="BLY100" s="35"/>
      <c r="BLZ100" s="35"/>
      <c r="BMA100" s="35"/>
      <c r="BMB100" s="35"/>
      <c r="BMC100" s="35"/>
      <c r="BMD100" s="35"/>
      <c r="BME100" s="35"/>
      <c r="BMF100" s="35"/>
      <c r="BMG100" s="35"/>
      <c r="BMH100" s="35"/>
      <c r="BMI100" s="35"/>
      <c r="BMJ100" s="35"/>
      <c r="BMK100" s="35"/>
      <c r="BML100" s="35"/>
      <c r="BMM100" s="35"/>
      <c r="BMN100" s="35"/>
      <c r="BMO100" s="35"/>
      <c r="BMP100" s="35"/>
      <c r="BMQ100" s="35"/>
      <c r="BMR100" s="35"/>
      <c r="BMS100" s="35"/>
      <c r="BMT100" s="35"/>
      <c r="BMU100" s="35"/>
      <c r="BMV100" s="35"/>
      <c r="BMW100" s="35"/>
      <c r="BMX100" s="35"/>
      <c r="BMY100" s="35"/>
      <c r="BMZ100" s="35"/>
      <c r="BNA100" s="35"/>
      <c r="BNB100" s="35"/>
      <c r="BNC100" s="35"/>
      <c r="BND100" s="35"/>
      <c r="BNE100" s="35"/>
      <c r="BNF100" s="35"/>
      <c r="BNG100" s="35"/>
      <c r="BNH100" s="35"/>
      <c r="BNI100" s="35"/>
      <c r="BNJ100" s="35"/>
      <c r="BNK100" s="35"/>
      <c r="BNL100" s="35"/>
      <c r="BNM100" s="35"/>
      <c r="BNN100" s="35"/>
      <c r="BNO100" s="35"/>
      <c r="BNP100" s="35"/>
      <c r="BNQ100" s="35"/>
      <c r="BNR100" s="35"/>
      <c r="BNS100" s="35"/>
      <c r="BNT100" s="35"/>
      <c r="BNU100" s="35"/>
      <c r="BNV100" s="35"/>
      <c r="BNW100" s="35"/>
      <c r="BNX100" s="35"/>
      <c r="BNY100" s="35"/>
      <c r="BNZ100" s="35"/>
      <c r="BOA100" s="35"/>
      <c r="BOB100" s="35"/>
      <c r="BOC100" s="35"/>
      <c r="BOD100" s="35"/>
      <c r="BOE100" s="35"/>
      <c r="BOF100" s="35"/>
      <c r="BOG100" s="35"/>
      <c r="BOH100" s="35"/>
      <c r="BOI100" s="35"/>
      <c r="BOJ100" s="35"/>
      <c r="BOK100" s="35"/>
      <c r="BOL100" s="35"/>
      <c r="BOM100" s="35"/>
      <c r="BON100" s="35"/>
      <c r="BOO100" s="35"/>
      <c r="BOP100" s="35"/>
      <c r="BOQ100" s="35"/>
      <c r="BOR100" s="35"/>
      <c r="BOS100" s="35"/>
      <c r="BOT100" s="35"/>
      <c r="BOU100" s="35"/>
      <c r="BOV100" s="35"/>
      <c r="BOW100" s="35"/>
      <c r="BOX100" s="35"/>
      <c r="BOY100" s="35"/>
      <c r="BOZ100" s="35"/>
      <c r="BPA100" s="35"/>
      <c r="BPB100" s="35"/>
      <c r="BPC100" s="35"/>
      <c r="BPD100" s="35"/>
      <c r="BPE100" s="35"/>
      <c r="BPF100" s="35"/>
      <c r="BPG100" s="35"/>
      <c r="BPH100" s="35"/>
      <c r="BPI100" s="35"/>
      <c r="BPJ100" s="35"/>
      <c r="BPK100" s="35"/>
      <c r="BPL100" s="35"/>
      <c r="BPM100" s="35"/>
      <c r="BPN100" s="35"/>
      <c r="BPO100" s="35"/>
      <c r="BPP100" s="35"/>
      <c r="BPQ100" s="35"/>
      <c r="BPR100" s="35"/>
      <c r="BPS100" s="35"/>
      <c r="BPT100" s="35"/>
      <c r="BPU100" s="35"/>
      <c r="BPV100" s="35"/>
      <c r="BPW100" s="35"/>
      <c r="BPX100" s="35"/>
      <c r="BPY100" s="35"/>
      <c r="BPZ100" s="35"/>
      <c r="BQA100" s="35"/>
      <c r="BQB100" s="35"/>
      <c r="BQC100" s="35"/>
      <c r="BQD100" s="35"/>
      <c r="BQE100" s="35"/>
      <c r="BQF100" s="35"/>
      <c r="BQG100" s="35"/>
      <c r="BQH100" s="35"/>
      <c r="BQI100" s="35"/>
      <c r="BQJ100" s="35"/>
      <c r="BQK100" s="35"/>
      <c r="BQL100" s="35"/>
      <c r="BQM100" s="35"/>
      <c r="BQN100" s="35"/>
      <c r="BQO100" s="35"/>
      <c r="BQP100" s="35"/>
      <c r="BQQ100" s="35"/>
      <c r="BQR100" s="35"/>
      <c r="BQS100" s="35"/>
      <c r="BQT100" s="35"/>
      <c r="BQU100" s="35"/>
      <c r="BQV100" s="35"/>
      <c r="BQW100" s="35"/>
      <c r="BQX100" s="35"/>
      <c r="BQY100" s="35"/>
      <c r="BQZ100" s="35"/>
      <c r="BRA100" s="35"/>
      <c r="BRB100" s="35"/>
      <c r="BRC100" s="35"/>
      <c r="BRD100" s="35"/>
      <c r="BRE100" s="35"/>
      <c r="BRF100" s="35"/>
      <c r="BRG100" s="35"/>
      <c r="BRH100" s="35"/>
      <c r="BRI100" s="35"/>
      <c r="BRJ100" s="35"/>
      <c r="BRK100" s="35"/>
      <c r="BRL100" s="35"/>
      <c r="BRM100" s="35"/>
      <c r="BRN100" s="35"/>
      <c r="BRO100" s="35"/>
      <c r="BRP100" s="35"/>
      <c r="BRQ100" s="35"/>
      <c r="BRR100" s="35"/>
      <c r="BRS100" s="35"/>
      <c r="BRT100" s="35"/>
      <c r="BRU100" s="35"/>
      <c r="BRV100" s="35"/>
      <c r="BRW100" s="35"/>
      <c r="BRX100" s="35"/>
      <c r="BRY100" s="35"/>
      <c r="BRZ100" s="35"/>
      <c r="BSA100" s="35"/>
      <c r="BSB100" s="35"/>
      <c r="BSC100" s="35"/>
      <c r="BSD100" s="35"/>
      <c r="BSE100" s="35"/>
      <c r="BSF100" s="35"/>
      <c r="BSG100" s="35"/>
      <c r="BSH100" s="35"/>
      <c r="BSI100" s="35"/>
      <c r="BSJ100" s="35"/>
      <c r="BSK100" s="35"/>
      <c r="BSL100" s="35"/>
      <c r="BSM100" s="35"/>
      <c r="BSN100" s="35"/>
      <c r="BSO100" s="35"/>
      <c r="BSP100" s="35"/>
      <c r="BSQ100" s="35"/>
      <c r="BSR100" s="35"/>
      <c r="BSS100" s="35"/>
      <c r="BST100" s="35"/>
      <c r="BSU100" s="35"/>
      <c r="BSV100" s="35"/>
      <c r="BSW100" s="35"/>
      <c r="BSX100" s="35"/>
      <c r="BSY100" s="35"/>
      <c r="BSZ100" s="35"/>
      <c r="BTA100" s="35"/>
      <c r="BTB100" s="35"/>
      <c r="BTC100" s="35"/>
      <c r="BTD100" s="35"/>
      <c r="BTE100" s="35"/>
      <c r="BTF100" s="35"/>
      <c r="BTG100" s="35"/>
      <c r="BTH100" s="35"/>
      <c r="BTI100" s="35"/>
      <c r="BTJ100" s="35"/>
      <c r="BTK100" s="35"/>
      <c r="BTL100" s="35"/>
      <c r="BTM100" s="35"/>
      <c r="BTN100" s="35"/>
      <c r="BTO100" s="35"/>
      <c r="BTP100" s="35"/>
      <c r="BTQ100" s="35"/>
      <c r="BTR100" s="35"/>
      <c r="BTS100" s="35"/>
      <c r="BTT100" s="35"/>
      <c r="BTU100" s="35"/>
      <c r="BTV100" s="35"/>
      <c r="BTW100" s="35"/>
      <c r="BTX100" s="35"/>
      <c r="BTY100" s="35"/>
      <c r="BTZ100" s="35"/>
      <c r="BUA100" s="35"/>
      <c r="BUB100" s="35"/>
      <c r="BUC100" s="35"/>
      <c r="BUD100" s="35"/>
      <c r="BUE100" s="35"/>
      <c r="BUF100" s="35"/>
      <c r="BUG100" s="35"/>
      <c r="BUH100" s="35"/>
      <c r="BUI100" s="35"/>
      <c r="BUJ100" s="35"/>
      <c r="BUK100" s="35"/>
      <c r="BUL100" s="35"/>
      <c r="BUM100" s="35"/>
      <c r="BUN100" s="35"/>
      <c r="BUO100" s="35"/>
      <c r="BUP100" s="35"/>
      <c r="BUQ100" s="35"/>
      <c r="BUR100" s="35"/>
      <c r="BUS100" s="35"/>
      <c r="BUT100" s="35"/>
      <c r="BUU100" s="35"/>
      <c r="BUV100" s="35"/>
      <c r="BUW100" s="35"/>
      <c r="BUX100" s="35"/>
      <c r="BUY100" s="35"/>
      <c r="BUZ100" s="35"/>
      <c r="BVA100" s="35"/>
      <c r="BVB100" s="35"/>
      <c r="BVC100" s="35"/>
      <c r="BVD100" s="35"/>
      <c r="BVE100" s="35"/>
      <c r="BVF100" s="35"/>
      <c r="BVG100" s="35"/>
      <c r="BVH100" s="35"/>
      <c r="BVI100" s="35"/>
      <c r="BVJ100" s="35"/>
      <c r="BVK100" s="35"/>
      <c r="BVL100" s="35"/>
      <c r="BVM100" s="35"/>
      <c r="BVN100" s="35"/>
      <c r="BVO100" s="35"/>
      <c r="BVP100" s="35"/>
      <c r="BVQ100" s="35"/>
      <c r="BVR100" s="35"/>
      <c r="BVS100" s="35"/>
      <c r="BVT100" s="35"/>
      <c r="BVU100" s="35"/>
      <c r="BVV100" s="35"/>
      <c r="BVW100" s="35"/>
      <c r="BVX100" s="35"/>
      <c r="BVY100" s="35"/>
      <c r="BVZ100" s="35"/>
      <c r="BWA100" s="35"/>
      <c r="BWB100" s="35"/>
      <c r="BWC100" s="35"/>
      <c r="BWD100" s="35"/>
      <c r="BWE100" s="35"/>
      <c r="BWF100" s="35"/>
      <c r="BWG100" s="35"/>
      <c r="BWH100" s="35"/>
      <c r="BWI100" s="35"/>
      <c r="BWJ100" s="35"/>
      <c r="BWK100" s="35"/>
      <c r="BWL100" s="35"/>
      <c r="BWM100" s="35"/>
      <c r="BWN100" s="35"/>
      <c r="BWO100" s="35"/>
      <c r="BWP100" s="35"/>
      <c r="BWQ100" s="35"/>
      <c r="BWR100" s="35"/>
      <c r="BWS100" s="35"/>
      <c r="BWT100" s="35"/>
      <c r="BWU100" s="35"/>
      <c r="BWV100" s="35"/>
      <c r="BWW100" s="35"/>
      <c r="BWX100" s="35"/>
      <c r="BWY100" s="35"/>
      <c r="BWZ100" s="35"/>
      <c r="BXA100" s="35"/>
      <c r="BXB100" s="35"/>
      <c r="BXC100" s="35"/>
      <c r="BXD100" s="35"/>
      <c r="BXE100" s="35"/>
      <c r="BXF100" s="35"/>
      <c r="BXG100" s="35"/>
      <c r="BXH100" s="35"/>
      <c r="BXI100" s="35"/>
      <c r="BXJ100" s="35"/>
      <c r="BXK100" s="35"/>
      <c r="BXL100" s="35"/>
      <c r="BXM100" s="35"/>
      <c r="BXN100" s="35"/>
      <c r="BXO100" s="35"/>
      <c r="BXP100" s="35"/>
      <c r="BXQ100" s="35"/>
      <c r="BXR100" s="35"/>
      <c r="BXS100" s="35"/>
      <c r="BXT100" s="35"/>
      <c r="BXU100" s="35"/>
      <c r="BXV100" s="35"/>
      <c r="BXW100" s="35"/>
      <c r="BXX100" s="35"/>
      <c r="BXY100" s="35"/>
      <c r="BXZ100" s="35"/>
      <c r="BYA100" s="35"/>
      <c r="BYB100" s="35"/>
      <c r="BYC100" s="35"/>
      <c r="BYD100" s="35"/>
      <c r="BYE100" s="35"/>
      <c r="BYF100" s="35"/>
      <c r="BYG100" s="35"/>
      <c r="BYH100" s="35"/>
      <c r="BYI100" s="35"/>
      <c r="BYJ100" s="35"/>
      <c r="BYK100" s="35"/>
      <c r="BYL100" s="35"/>
      <c r="BYM100" s="35"/>
      <c r="BYN100" s="35"/>
      <c r="BYO100" s="35"/>
      <c r="BYP100" s="35"/>
      <c r="BYQ100" s="35"/>
      <c r="BYR100" s="35"/>
      <c r="BYS100" s="35"/>
      <c r="BYT100" s="35"/>
      <c r="BYU100" s="35"/>
      <c r="BYV100" s="35"/>
      <c r="BYW100" s="35"/>
      <c r="BYX100" s="35"/>
      <c r="BYY100" s="35"/>
      <c r="BYZ100" s="35"/>
      <c r="BZA100" s="35"/>
      <c r="BZB100" s="35"/>
      <c r="BZC100" s="35"/>
      <c r="BZD100" s="35"/>
      <c r="BZE100" s="35"/>
      <c r="BZF100" s="35"/>
      <c r="BZG100" s="35"/>
      <c r="BZH100" s="35"/>
      <c r="BZI100" s="35"/>
      <c r="BZJ100" s="35"/>
      <c r="BZK100" s="35"/>
      <c r="BZL100" s="35"/>
      <c r="BZM100" s="35"/>
      <c r="BZN100" s="35"/>
      <c r="BZO100" s="35"/>
      <c r="BZP100" s="35"/>
      <c r="BZQ100" s="35"/>
      <c r="BZR100" s="35"/>
      <c r="BZS100" s="35"/>
      <c r="BZT100" s="35"/>
      <c r="BZU100" s="35"/>
      <c r="BZV100" s="35"/>
      <c r="BZW100" s="35"/>
      <c r="BZX100" s="35"/>
      <c r="BZY100" s="35"/>
      <c r="BZZ100" s="35"/>
      <c r="CAA100" s="35"/>
      <c r="CAB100" s="35"/>
      <c r="CAC100" s="35"/>
      <c r="CAD100" s="35"/>
      <c r="CAE100" s="35"/>
      <c r="CAF100" s="35"/>
      <c r="CAG100" s="35"/>
      <c r="CAH100" s="35"/>
      <c r="CAI100" s="35"/>
      <c r="CAJ100" s="35"/>
      <c r="CAK100" s="35"/>
      <c r="CAL100" s="35"/>
      <c r="CAM100" s="35"/>
      <c r="CAN100" s="35"/>
      <c r="CAO100" s="35"/>
      <c r="CAP100" s="35"/>
      <c r="CAQ100" s="35"/>
      <c r="CAR100" s="35"/>
      <c r="CAS100" s="35"/>
      <c r="CAT100" s="35"/>
      <c r="CAU100" s="35"/>
      <c r="CAV100" s="35"/>
      <c r="CAW100" s="35"/>
      <c r="CAX100" s="35"/>
      <c r="CAY100" s="35"/>
      <c r="CAZ100" s="35"/>
      <c r="CBA100" s="35"/>
      <c r="CBB100" s="35"/>
      <c r="CBC100" s="35"/>
      <c r="CBD100" s="35"/>
      <c r="CBE100" s="35"/>
      <c r="CBF100" s="35"/>
      <c r="CBG100" s="35"/>
      <c r="CBH100" s="35"/>
      <c r="CBI100" s="35"/>
      <c r="CBJ100" s="35"/>
      <c r="CBK100" s="35"/>
      <c r="CBL100" s="35"/>
      <c r="CBM100" s="35"/>
      <c r="CBN100" s="35"/>
      <c r="CBO100" s="35"/>
      <c r="CBP100" s="35"/>
      <c r="CBQ100" s="35"/>
      <c r="CBR100" s="35"/>
      <c r="CBS100" s="35"/>
      <c r="CBT100" s="35"/>
      <c r="CBU100" s="35"/>
      <c r="CBV100" s="35"/>
      <c r="CBW100" s="35"/>
      <c r="CBX100" s="35"/>
      <c r="CBY100" s="35"/>
      <c r="CBZ100" s="35"/>
      <c r="CCA100" s="35"/>
      <c r="CCB100" s="35"/>
      <c r="CCC100" s="35"/>
      <c r="CCD100" s="35"/>
      <c r="CCE100" s="35"/>
      <c r="CCF100" s="35"/>
      <c r="CCG100" s="35"/>
      <c r="CCH100" s="35"/>
      <c r="CCI100" s="35"/>
      <c r="CCJ100" s="35"/>
      <c r="CCK100" s="35"/>
      <c r="CCL100" s="35"/>
      <c r="CCM100" s="35"/>
      <c r="CCN100" s="35"/>
      <c r="CCO100" s="35"/>
      <c r="CCP100" s="35"/>
      <c r="CCQ100" s="35"/>
      <c r="CCR100" s="35"/>
      <c r="CCS100" s="35"/>
      <c r="CCT100" s="35"/>
      <c r="CCU100" s="35"/>
      <c r="CCV100" s="35"/>
      <c r="CCW100" s="35"/>
      <c r="CCX100" s="35"/>
      <c r="CCY100" s="35"/>
      <c r="CCZ100" s="35"/>
      <c r="CDA100" s="35"/>
      <c r="CDB100" s="35"/>
      <c r="CDC100" s="35"/>
      <c r="CDD100" s="35"/>
      <c r="CDE100" s="35"/>
      <c r="CDF100" s="35"/>
      <c r="CDG100" s="35"/>
      <c r="CDH100" s="35"/>
      <c r="CDI100" s="35"/>
      <c r="CDJ100" s="35"/>
      <c r="CDK100" s="35"/>
      <c r="CDL100" s="35"/>
      <c r="CDM100" s="35"/>
      <c r="CDN100" s="35"/>
      <c r="CDO100" s="35"/>
      <c r="CDP100" s="35"/>
      <c r="CDQ100" s="35"/>
      <c r="CDR100" s="35"/>
      <c r="CDS100" s="35"/>
      <c r="CDT100" s="35"/>
      <c r="CDU100" s="35"/>
      <c r="CDV100" s="35"/>
      <c r="CDW100" s="35"/>
      <c r="CDX100" s="35"/>
      <c r="CDY100" s="35"/>
      <c r="CDZ100" s="35"/>
      <c r="CEA100" s="35"/>
      <c r="CEB100" s="35"/>
      <c r="CEC100" s="35"/>
      <c r="CED100" s="35"/>
      <c r="CEE100" s="35"/>
      <c r="CEF100" s="35"/>
      <c r="CEG100" s="35"/>
      <c r="CEH100" s="35"/>
      <c r="CEI100" s="35"/>
      <c r="CEJ100" s="35"/>
      <c r="CEK100" s="35"/>
      <c r="CEL100" s="35"/>
      <c r="CEM100" s="35"/>
      <c r="CEN100" s="35"/>
      <c r="CEO100" s="35"/>
      <c r="CEP100" s="35"/>
      <c r="CEQ100" s="35"/>
      <c r="CER100" s="35"/>
      <c r="CES100" s="35"/>
      <c r="CET100" s="35"/>
      <c r="CEU100" s="35"/>
      <c r="CEV100" s="35"/>
      <c r="CEW100" s="35"/>
      <c r="CEX100" s="35"/>
      <c r="CEY100" s="35"/>
      <c r="CEZ100" s="35"/>
      <c r="CFA100" s="35"/>
      <c r="CFB100" s="35"/>
      <c r="CFC100" s="35"/>
      <c r="CFD100" s="35"/>
      <c r="CFE100" s="35"/>
      <c r="CFF100" s="35"/>
      <c r="CFG100" s="35"/>
      <c r="CFH100" s="35"/>
      <c r="CFI100" s="35"/>
      <c r="CFJ100" s="35"/>
      <c r="CFK100" s="35"/>
      <c r="CFL100" s="35"/>
      <c r="CFM100" s="35"/>
      <c r="CFN100" s="35"/>
      <c r="CFO100" s="35"/>
      <c r="CFP100" s="35"/>
      <c r="CFQ100" s="35"/>
      <c r="CFR100" s="35"/>
      <c r="CFS100" s="35"/>
      <c r="CFT100" s="35"/>
      <c r="CFU100" s="35"/>
      <c r="CFV100" s="35"/>
      <c r="CFW100" s="35"/>
      <c r="CFX100" s="35"/>
      <c r="CFY100" s="35"/>
      <c r="CFZ100" s="35"/>
      <c r="CGA100" s="35"/>
      <c r="CGB100" s="35"/>
      <c r="CGC100" s="35"/>
      <c r="CGD100" s="35"/>
      <c r="CGE100" s="35"/>
      <c r="CGF100" s="35"/>
      <c r="CGG100" s="35"/>
      <c r="CGH100" s="35"/>
      <c r="CGI100" s="35"/>
      <c r="CGJ100" s="35"/>
      <c r="CGK100" s="35"/>
      <c r="CGL100" s="35"/>
      <c r="CGM100" s="35"/>
      <c r="CGN100" s="35"/>
      <c r="CGO100" s="35"/>
      <c r="CGP100" s="35"/>
      <c r="CGQ100" s="35"/>
      <c r="CGR100" s="35"/>
      <c r="CGS100" s="35"/>
      <c r="CGT100" s="35"/>
      <c r="CGU100" s="35"/>
      <c r="CGV100" s="35"/>
      <c r="CGW100" s="35"/>
      <c r="CGX100" s="35"/>
      <c r="CGY100" s="35"/>
      <c r="CGZ100" s="35"/>
      <c r="CHA100" s="35"/>
      <c r="CHB100" s="35"/>
      <c r="CHC100" s="35"/>
      <c r="CHD100" s="35"/>
      <c r="CHE100" s="35"/>
      <c r="CHF100" s="35"/>
      <c r="CHG100" s="35"/>
      <c r="CHH100" s="35"/>
      <c r="CHI100" s="35"/>
      <c r="CHJ100" s="35"/>
      <c r="CHK100" s="35"/>
      <c r="CHL100" s="35"/>
      <c r="CHM100" s="35"/>
      <c r="CHN100" s="35"/>
      <c r="CHO100" s="35"/>
      <c r="CHP100" s="35"/>
      <c r="CHQ100" s="35"/>
      <c r="CHR100" s="35"/>
      <c r="CHS100" s="35"/>
      <c r="CHT100" s="35"/>
      <c r="CHU100" s="35"/>
      <c r="CHV100" s="35"/>
      <c r="CHW100" s="35"/>
      <c r="CHX100" s="35"/>
      <c r="CHY100" s="35"/>
      <c r="CHZ100" s="35"/>
      <c r="CIA100" s="35"/>
      <c r="CIB100" s="35"/>
      <c r="CIC100" s="35"/>
      <c r="CID100" s="35"/>
      <c r="CIE100" s="35"/>
      <c r="CIF100" s="35"/>
      <c r="CIG100" s="35"/>
      <c r="CIH100" s="35"/>
      <c r="CII100" s="35"/>
      <c r="CIJ100" s="35"/>
      <c r="CIK100" s="35"/>
      <c r="CIL100" s="35"/>
      <c r="CIM100" s="35"/>
      <c r="CIN100" s="35"/>
      <c r="CIO100" s="35"/>
      <c r="CIP100" s="35"/>
      <c r="CIQ100" s="35"/>
      <c r="CIR100" s="35"/>
      <c r="CIS100" s="35"/>
      <c r="CIT100" s="35"/>
      <c r="CIU100" s="35"/>
      <c r="CIV100" s="35"/>
      <c r="CIW100" s="35"/>
      <c r="CIX100" s="35"/>
      <c r="CIY100" s="35"/>
      <c r="CIZ100" s="35"/>
      <c r="CJA100" s="35"/>
      <c r="CJB100" s="35"/>
      <c r="CJC100" s="35"/>
      <c r="CJD100" s="35"/>
      <c r="CJE100" s="35"/>
      <c r="CJF100" s="35"/>
      <c r="CJG100" s="35"/>
      <c r="CJH100" s="35"/>
      <c r="CJI100" s="35"/>
      <c r="CJJ100" s="35"/>
      <c r="CJK100" s="35"/>
      <c r="CJL100" s="35"/>
      <c r="CJM100" s="35"/>
      <c r="CJN100" s="35"/>
      <c r="CJO100" s="35"/>
      <c r="CJP100" s="35"/>
      <c r="CJQ100" s="35"/>
      <c r="CJR100" s="35"/>
      <c r="CJS100" s="35"/>
      <c r="CJT100" s="35"/>
      <c r="CJU100" s="35"/>
      <c r="CJV100" s="35"/>
      <c r="CJW100" s="35"/>
      <c r="CJX100" s="35"/>
      <c r="CJY100" s="35"/>
      <c r="CJZ100" s="35"/>
      <c r="CKA100" s="35"/>
      <c r="CKB100" s="35"/>
      <c r="CKC100" s="35"/>
      <c r="CKD100" s="35"/>
      <c r="CKE100" s="35"/>
      <c r="CKF100" s="35"/>
      <c r="CKG100" s="35"/>
      <c r="CKH100" s="35"/>
      <c r="CKI100" s="35"/>
      <c r="CKJ100" s="35"/>
      <c r="CKK100" s="35"/>
      <c r="CKL100" s="35"/>
      <c r="CKM100" s="35"/>
      <c r="CKN100" s="35"/>
      <c r="CKO100" s="35"/>
      <c r="CKP100" s="35"/>
      <c r="CKQ100" s="35"/>
      <c r="CKR100" s="35"/>
      <c r="CKS100" s="35"/>
      <c r="CKT100" s="35"/>
      <c r="CKU100" s="35"/>
      <c r="CKV100" s="35"/>
      <c r="CKW100" s="35"/>
      <c r="CKX100" s="35"/>
      <c r="CKY100" s="35"/>
      <c r="CKZ100" s="35"/>
      <c r="CLA100" s="35"/>
      <c r="CLB100" s="35"/>
      <c r="CLC100" s="35"/>
      <c r="CLD100" s="35"/>
      <c r="CLE100" s="35"/>
      <c r="CLF100" s="35"/>
      <c r="CLG100" s="35"/>
      <c r="CLH100" s="35"/>
      <c r="CLI100" s="35"/>
      <c r="CLJ100" s="35"/>
      <c r="CLK100" s="35"/>
      <c r="CLL100" s="35"/>
      <c r="CLM100" s="35"/>
      <c r="CLN100" s="35"/>
      <c r="CLO100" s="35"/>
      <c r="CLP100" s="35"/>
      <c r="CLQ100" s="35"/>
      <c r="CLR100" s="35"/>
      <c r="CLS100" s="35"/>
      <c r="CLT100" s="35"/>
      <c r="CLU100" s="35"/>
      <c r="CLV100" s="35"/>
      <c r="CLW100" s="35"/>
      <c r="CLX100" s="35"/>
      <c r="CLY100" s="35"/>
      <c r="CLZ100" s="35"/>
      <c r="CMA100" s="35"/>
      <c r="CMB100" s="35"/>
      <c r="CMC100" s="35"/>
      <c r="CMD100" s="35"/>
      <c r="CME100" s="35"/>
      <c r="CMF100" s="35"/>
      <c r="CMG100" s="35"/>
      <c r="CMH100" s="35"/>
      <c r="CMI100" s="35"/>
      <c r="CMJ100" s="35"/>
      <c r="CMK100" s="35"/>
      <c r="CML100" s="35"/>
      <c r="CMM100" s="35"/>
      <c r="CMN100" s="35"/>
      <c r="CMO100" s="35"/>
      <c r="CMP100" s="35"/>
      <c r="CMQ100" s="35"/>
      <c r="CMR100" s="35"/>
      <c r="CMS100" s="35"/>
      <c r="CMT100" s="35"/>
      <c r="CMU100" s="35"/>
      <c r="CMV100" s="35"/>
      <c r="CMW100" s="35"/>
      <c r="CMX100" s="35"/>
      <c r="CMY100" s="35"/>
      <c r="CMZ100" s="35"/>
      <c r="CNA100" s="35"/>
      <c r="CNB100" s="35"/>
      <c r="CNC100" s="35"/>
      <c r="CND100" s="35"/>
      <c r="CNE100" s="35"/>
      <c r="CNF100" s="35"/>
      <c r="CNG100" s="35"/>
      <c r="CNH100" s="35"/>
      <c r="CNI100" s="35"/>
      <c r="CNJ100" s="35"/>
      <c r="CNK100" s="35"/>
      <c r="CNL100" s="35"/>
      <c r="CNM100" s="35"/>
      <c r="CNN100" s="35"/>
      <c r="CNO100" s="35"/>
      <c r="CNP100" s="35"/>
      <c r="CNQ100" s="35"/>
      <c r="CNR100" s="35"/>
      <c r="CNS100" s="35"/>
      <c r="CNT100" s="35"/>
      <c r="CNU100" s="35"/>
      <c r="CNV100" s="35"/>
      <c r="CNW100" s="35"/>
      <c r="CNX100" s="35"/>
      <c r="CNY100" s="35"/>
      <c r="CNZ100" s="35"/>
      <c r="COA100" s="35"/>
      <c r="COB100" s="35"/>
      <c r="COC100" s="35"/>
      <c r="COD100" s="35"/>
      <c r="COE100" s="35"/>
      <c r="COF100" s="35"/>
      <c r="COG100" s="35"/>
      <c r="COH100" s="35"/>
      <c r="COI100" s="35"/>
      <c r="COJ100" s="35"/>
      <c r="COK100" s="35"/>
      <c r="COL100" s="35"/>
      <c r="COM100" s="35"/>
      <c r="CON100" s="35"/>
      <c r="COO100" s="35"/>
      <c r="COP100" s="35"/>
      <c r="COQ100" s="35"/>
      <c r="COR100" s="35"/>
      <c r="COS100" s="35"/>
      <c r="COT100" s="35"/>
      <c r="COU100" s="35"/>
      <c r="COV100" s="35"/>
      <c r="COW100" s="35"/>
      <c r="COX100" s="35"/>
      <c r="COY100" s="35"/>
      <c r="COZ100" s="35"/>
      <c r="CPA100" s="35"/>
      <c r="CPB100" s="35"/>
      <c r="CPC100" s="35"/>
      <c r="CPD100" s="35"/>
      <c r="CPE100" s="35"/>
      <c r="CPF100" s="35"/>
      <c r="CPG100" s="35"/>
      <c r="CPH100" s="35"/>
      <c r="CPI100" s="35"/>
      <c r="CPJ100" s="35"/>
      <c r="CPK100" s="35"/>
      <c r="CPL100" s="35"/>
      <c r="CPM100" s="35"/>
      <c r="CPN100" s="35"/>
      <c r="CPO100" s="35"/>
      <c r="CPP100" s="35"/>
      <c r="CPQ100" s="35"/>
      <c r="CPR100" s="35"/>
      <c r="CPS100" s="35"/>
      <c r="CPT100" s="35"/>
      <c r="CPU100" s="35"/>
      <c r="CPV100" s="35"/>
      <c r="CPW100" s="35"/>
      <c r="CPX100" s="35"/>
      <c r="CPY100" s="35"/>
      <c r="CPZ100" s="35"/>
      <c r="CQA100" s="35"/>
      <c r="CQB100" s="35"/>
      <c r="CQC100" s="35"/>
      <c r="CQD100" s="35"/>
      <c r="CQE100" s="35"/>
      <c r="CQF100" s="35"/>
      <c r="CQG100" s="35"/>
      <c r="CQH100" s="35"/>
      <c r="CQI100" s="35"/>
      <c r="CQJ100" s="35"/>
      <c r="CQK100" s="35"/>
      <c r="CQL100" s="35"/>
      <c r="CQM100" s="35"/>
      <c r="CQN100" s="35"/>
      <c r="CQO100" s="35"/>
      <c r="CQP100" s="35"/>
      <c r="CQQ100" s="35"/>
      <c r="CQR100" s="35"/>
      <c r="CQS100" s="35"/>
      <c r="CQT100" s="35"/>
      <c r="CQU100" s="35"/>
      <c r="CQV100" s="35"/>
      <c r="CQW100" s="35"/>
      <c r="CQX100" s="35"/>
      <c r="CQY100" s="35"/>
      <c r="CQZ100" s="35"/>
      <c r="CRA100" s="35"/>
      <c r="CRB100" s="35"/>
      <c r="CRC100" s="35"/>
      <c r="CRD100" s="35"/>
      <c r="CRE100" s="35"/>
      <c r="CRF100" s="35"/>
      <c r="CRG100" s="35"/>
      <c r="CRH100" s="35"/>
      <c r="CRI100" s="35"/>
      <c r="CRJ100" s="35"/>
      <c r="CRK100" s="35"/>
      <c r="CRL100" s="35"/>
      <c r="CRM100" s="35"/>
      <c r="CRN100" s="35"/>
      <c r="CRO100" s="35"/>
      <c r="CRP100" s="35"/>
      <c r="CRQ100" s="35"/>
      <c r="CRR100" s="35"/>
      <c r="CRS100" s="35"/>
      <c r="CRT100" s="35"/>
      <c r="CRU100" s="35"/>
      <c r="CRV100" s="35"/>
      <c r="CRW100" s="35"/>
      <c r="CRX100" s="35"/>
      <c r="CRY100" s="35"/>
      <c r="CRZ100" s="35"/>
      <c r="CSA100" s="35"/>
      <c r="CSB100" s="35"/>
      <c r="CSC100" s="35"/>
      <c r="CSD100" s="35"/>
      <c r="CSE100" s="35"/>
      <c r="CSF100" s="35"/>
      <c r="CSG100" s="35"/>
      <c r="CSH100" s="35"/>
      <c r="CSI100" s="35"/>
      <c r="CSJ100" s="35"/>
      <c r="CSK100" s="35"/>
      <c r="CSL100" s="35"/>
      <c r="CSM100" s="35"/>
      <c r="CSN100" s="35"/>
      <c r="CSO100" s="35"/>
      <c r="CSP100" s="35"/>
      <c r="CSQ100" s="35"/>
      <c r="CSR100" s="35"/>
      <c r="CSS100" s="35"/>
      <c r="CST100" s="35"/>
      <c r="CSU100" s="35"/>
      <c r="CSV100" s="35"/>
      <c r="CSW100" s="35"/>
      <c r="CSX100" s="35"/>
      <c r="CSY100" s="35"/>
      <c r="CSZ100" s="35"/>
      <c r="CTA100" s="35"/>
      <c r="CTB100" s="35"/>
      <c r="CTC100" s="35"/>
      <c r="CTD100" s="35"/>
      <c r="CTE100" s="35"/>
      <c r="CTF100" s="35"/>
      <c r="CTG100" s="35"/>
      <c r="CTH100" s="35"/>
      <c r="CTI100" s="35"/>
      <c r="CTJ100" s="35"/>
      <c r="CTK100" s="35"/>
      <c r="CTL100" s="35"/>
      <c r="CTM100" s="35"/>
      <c r="CTN100" s="35"/>
      <c r="CTO100" s="35"/>
      <c r="CTP100" s="35"/>
      <c r="CTQ100" s="35"/>
      <c r="CTR100" s="35"/>
      <c r="CTS100" s="35"/>
      <c r="CTT100" s="35"/>
      <c r="CTU100" s="35"/>
      <c r="CTV100" s="35"/>
      <c r="CTW100" s="35"/>
      <c r="CTX100" s="35"/>
      <c r="CTY100" s="35"/>
      <c r="CTZ100" s="35"/>
      <c r="CUA100" s="35"/>
      <c r="CUB100" s="35"/>
      <c r="CUC100" s="35"/>
      <c r="CUD100" s="35"/>
      <c r="CUE100" s="35"/>
      <c r="CUF100" s="35"/>
      <c r="CUG100" s="35"/>
      <c r="CUH100" s="35"/>
      <c r="CUI100" s="35"/>
      <c r="CUJ100" s="35"/>
      <c r="CUK100" s="35"/>
      <c r="CUL100" s="35"/>
      <c r="CUM100" s="35"/>
      <c r="CUN100" s="35"/>
      <c r="CUO100" s="35"/>
      <c r="CUP100" s="35"/>
      <c r="CUQ100" s="35"/>
      <c r="CUR100" s="35"/>
      <c r="CUS100" s="35"/>
      <c r="CUT100" s="35"/>
      <c r="CUU100" s="35"/>
      <c r="CUV100" s="35"/>
      <c r="CUW100" s="35"/>
      <c r="CUX100" s="35"/>
      <c r="CUY100" s="35"/>
      <c r="CUZ100" s="35"/>
      <c r="CVA100" s="35"/>
      <c r="CVB100" s="35"/>
      <c r="CVC100" s="35"/>
      <c r="CVD100" s="35"/>
      <c r="CVE100" s="35"/>
      <c r="CVF100" s="35"/>
      <c r="CVG100" s="35"/>
      <c r="CVH100" s="35"/>
      <c r="CVI100" s="35"/>
      <c r="CVJ100" s="35"/>
      <c r="CVK100" s="35"/>
      <c r="CVL100" s="35"/>
      <c r="CVM100" s="35"/>
      <c r="CVN100" s="35"/>
      <c r="CVO100" s="35"/>
      <c r="CVP100" s="35"/>
      <c r="CVQ100" s="35"/>
      <c r="CVR100" s="35"/>
      <c r="CVS100" s="35"/>
      <c r="CVT100" s="35"/>
      <c r="CVU100" s="35"/>
      <c r="CVV100" s="35"/>
      <c r="CVW100" s="35"/>
      <c r="CVX100" s="35"/>
      <c r="CVY100" s="35"/>
      <c r="CVZ100" s="35"/>
      <c r="CWA100" s="35"/>
      <c r="CWB100" s="35"/>
      <c r="CWC100" s="35"/>
      <c r="CWD100" s="35"/>
      <c r="CWE100" s="35"/>
      <c r="CWF100" s="35"/>
      <c r="CWG100" s="35"/>
      <c r="CWH100" s="35"/>
      <c r="CWI100" s="35"/>
      <c r="CWJ100" s="35"/>
      <c r="CWK100" s="35"/>
      <c r="CWL100" s="35"/>
      <c r="CWM100" s="35"/>
      <c r="CWN100" s="35"/>
      <c r="CWO100" s="35"/>
      <c r="CWP100" s="35"/>
      <c r="CWQ100" s="35"/>
      <c r="CWR100" s="35"/>
      <c r="CWS100" s="35"/>
      <c r="CWT100" s="35"/>
      <c r="CWU100" s="35"/>
      <c r="CWV100" s="35"/>
      <c r="CWW100" s="35"/>
      <c r="CWX100" s="35"/>
      <c r="CWY100" s="35"/>
      <c r="CWZ100" s="35"/>
      <c r="CXA100" s="35"/>
      <c r="CXB100" s="35"/>
      <c r="CXC100" s="35"/>
      <c r="CXD100" s="35"/>
      <c r="CXE100" s="35"/>
      <c r="CXF100" s="35"/>
      <c r="CXG100" s="35"/>
      <c r="CXH100" s="35"/>
      <c r="CXI100" s="35"/>
      <c r="CXJ100" s="35"/>
      <c r="CXK100" s="35"/>
      <c r="CXL100" s="35"/>
      <c r="CXM100" s="35"/>
      <c r="CXN100" s="35"/>
      <c r="CXO100" s="35"/>
      <c r="CXP100" s="35"/>
      <c r="CXQ100" s="35"/>
      <c r="CXR100" s="35"/>
      <c r="CXS100" s="35"/>
      <c r="CXT100" s="35"/>
      <c r="CXU100" s="35"/>
      <c r="CXV100" s="35"/>
      <c r="CXW100" s="35"/>
      <c r="CXX100" s="35"/>
      <c r="CXY100" s="35"/>
      <c r="CXZ100" s="35"/>
      <c r="CYA100" s="35"/>
      <c r="CYB100" s="35"/>
      <c r="CYC100" s="35"/>
      <c r="CYD100" s="35"/>
      <c r="CYE100" s="35"/>
      <c r="CYF100" s="35"/>
      <c r="CYG100" s="35"/>
      <c r="CYH100" s="35"/>
      <c r="CYI100" s="35"/>
      <c r="CYJ100" s="35"/>
      <c r="CYK100" s="35"/>
      <c r="CYL100" s="35"/>
      <c r="CYM100" s="35"/>
      <c r="CYN100" s="35"/>
      <c r="CYO100" s="35"/>
      <c r="CYP100" s="35"/>
      <c r="CYQ100" s="35"/>
      <c r="CYR100" s="35"/>
      <c r="CYS100" s="35"/>
      <c r="CYT100" s="35"/>
      <c r="CYU100" s="35"/>
      <c r="CYV100" s="35"/>
      <c r="CYW100" s="35"/>
      <c r="CYX100" s="35"/>
      <c r="CYY100" s="35"/>
      <c r="CYZ100" s="35"/>
      <c r="CZA100" s="35"/>
      <c r="CZB100" s="35"/>
      <c r="CZC100" s="35"/>
      <c r="CZD100" s="35"/>
      <c r="CZE100" s="35"/>
      <c r="CZF100" s="35"/>
      <c r="CZG100" s="35"/>
      <c r="CZH100" s="35"/>
      <c r="CZI100" s="35"/>
      <c r="CZJ100" s="35"/>
      <c r="CZK100" s="35"/>
      <c r="CZL100" s="35"/>
      <c r="CZM100" s="35"/>
      <c r="CZN100" s="35"/>
      <c r="CZO100" s="35"/>
      <c r="CZP100" s="35"/>
      <c r="CZQ100" s="35"/>
      <c r="CZR100" s="35"/>
      <c r="CZS100" s="35"/>
      <c r="CZT100" s="35"/>
      <c r="CZU100" s="35"/>
      <c r="CZV100" s="35"/>
      <c r="CZW100" s="35"/>
      <c r="CZX100" s="35"/>
      <c r="CZY100" s="35"/>
      <c r="CZZ100" s="35"/>
      <c r="DAA100" s="35"/>
      <c r="DAB100" s="35"/>
      <c r="DAC100" s="35"/>
      <c r="DAD100" s="35"/>
      <c r="DAE100" s="35"/>
      <c r="DAF100" s="35"/>
      <c r="DAG100" s="35"/>
      <c r="DAH100" s="35"/>
      <c r="DAI100" s="35"/>
      <c r="DAJ100" s="35"/>
      <c r="DAK100" s="35"/>
      <c r="DAL100" s="35"/>
      <c r="DAM100" s="35"/>
      <c r="DAN100" s="35"/>
      <c r="DAO100" s="35"/>
      <c r="DAP100" s="35"/>
      <c r="DAQ100" s="35"/>
      <c r="DAR100" s="35"/>
      <c r="DAS100" s="35"/>
      <c r="DAT100" s="35"/>
      <c r="DAU100" s="35"/>
      <c r="DAV100" s="35"/>
      <c r="DAW100" s="35"/>
      <c r="DAX100" s="35"/>
      <c r="DAY100" s="35"/>
      <c r="DAZ100" s="35"/>
      <c r="DBA100" s="35"/>
      <c r="DBB100" s="35"/>
      <c r="DBC100" s="35"/>
      <c r="DBD100" s="35"/>
      <c r="DBE100" s="35"/>
      <c r="DBF100" s="35"/>
      <c r="DBG100" s="35"/>
      <c r="DBH100" s="35"/>
      <c r="DBI100" s="35"/>
      <c r="DBJ100" s="35"/>
      <c r="DBK100" s="35"/>
      <c r="DBL100" s="35"/>
      <c r="DBM100" s="35"/>
      <c r="DBN100" s="35"/>
      <c r="DBO100" s="35"/>
      <c r="DBP100" s="35"/>
      <c r="DBQ100" s="35"/>
      <c r="DBR100" s="35"/>
      <c r="DBS100" s="35"/>
      <c r="DBT100" s="35"/>
      <c r="DBU100" s="35"/>
      <c r="DBV100" s="35"/>
      <c r="DBW100" s="35"/>
      <c r="DBX100" s="35"/>
      <c r="DBY100" s="35"/>
      <c r="DBZ100" s="35"/>
      <c r="DCA100" s="35"/>
      <c r="DCB100" s="35"/>
      <c r="DCC100" s="35"/>
      <c r="DCD100" s="35"/>
      <c r="DCE100" s="35"/>
      <c r="DCF100" s="35"/>
      <c r="DCG100" s="35"/>
      <c r="DCH100" s="35"/>
      <c r="DCI100" s="35"/>
      <c r="DCJ100" s="35"/>
      <c r="DCK100" s="35"/>
      <c r="DCL100" s="35"/>
      <c r="DCM100" s="35"/>
      <c r="DCN100" s="35"/>
      <c r="DCO100" s="35"/>
      <c r="DCP100" s="35"/>
      <c r="DCQ100" s="35"/>
      <c r="DCR100" s="35"/>
      <c r="DCS100" s="35"/>
      <c r="DCT100" s="35"/>
      <c r="DCU100" s="35"/>
      <c r="DCV100" s="35"/>
      <c r="DCW100" s="35"/>
      <c r="DCX100" s="35"/>
      <c r="DCY100" s="35"/>
      <c r="DCZ100" s="35"/>
      <c r="DDA100" s="35"/>
      <c r="DDB100" s="35"/>
      <c r="DDC100" s="35"/>
      <c r="DDD100" s="35"/>
      <c r="DDE100" s="35"/>
      <c r="DDF100" s="35"/>
      <c r="DDG100" s="35"/>
      <c r="DDH100" s="35"/>
      <c r="DDI100" s="35"/>
      <c r="DDJ100" s="35"/>
      <c r="DDK100" s="35"/>
      <c r="DDL100" s="35"/>
      <c r="DDM100" s="35"/>
      <c r="DDN100" s="35"/>
      <c r="DDO100" s="35"/>
      <c r="DDP100" s="35"/>
      <c r="DDQ100" s="35"/>
      <c r="DDR100" s="35"/>
      <c r="DDS100" s="35"/>
      <c r="DDT100" s="35"/>
      <c r="DDU100" s="35"/>
      <c r="DDV100" s="35"/>
      <c r="DDW100" s="35"/>
      <c r="DDX100" s="35"/>
      <c r="DDY100" s="35"/>
      <c r="DDZ100" s="35"/>
      <c r="DEA100" s="35"/>
      <c r="DEB100" s="35"/>
      <c r="DEC100" s="35"/>
      <c r="DED100" s="35"/>
      <c r="DEE100" s="35"/>
      <c r="DEF100" s="35"/>
      <c r="DEG100" s="35"/>
      <c r="DEH100" s="35"/>
      <c r="DEI100" s="35"/>
      <c r="DEJ100" s="35"/>
      <c r="DEK100" s="35"/>
      <c r="DEL100" s="35"/>
      <c r="DEM100" s="35"/>
      <c r="DEN100" s="35"/>
      <c r="DEO100" s="35"/>
      <c r="DEP100" s="35"/>
      <c r="DEQ100" s="35"/>
      <c r="DER100" s="35"/>
      <c r="DES100" s="35"/>
      <c r="DET100" s="35"/>
      <c r="DEU100" s="35"/>
      <c r="DEV100" s="35"/>
      <c r="DEW100" s="35"/>
      <c r="DEX100" s="35"/>
      <c r="DEY100" s="35"/>
      <c r="DEZ100" s="35"/>
      <c r="DFA100" s="35"/>
      <c r="DFB100" s="35"/>
      <c r="DFC100" s="35"/>
      <c r="DFD100" s="35"/>
      <c r="DFE100" s="35"/>
      <c r="DFF100" s="35"/>
      <c r="DFG100" s="35"/>
      <c r="DFH100" s="35"/>
      <c r="DFI100" s="35"/>
      <c r="DFJ100" s="35"/>
      <c r="DFK100" s="35"/>
      <c r="DFL100" s="35"/>
      <c r="DFM100" s="35"/>
      <c r="DFN100" s="35"/>
      <c r="DFO100" s="35"/>
      <c r="DFP100" s="35"/>
      <c r="DFQ100" s="35"/>
      <c r="DFR100" s="35"/>
      <c r="DFS100" s="35"/>
      <c r="DFT100" s="35"/>
      <c r="DFU100" s="35"/>
      <c r="DFV100" s="35"/>
      <c r="DFW100" s="35"/>
      <c r="DFX100" s="35"/>
      <c r="DFY100" s="35"/>
      <c r="DFZ100" s="35"/>
      <c r="DGA100" s="35"/>
      <c r="DGB100" s="35"/>
      <c r="DGC100" s="35"/>
      <c r="DGD100" s="35"/>
      <c r="DGE100" s="35"/>
      <c r="DGF100" s="35"/>
      <c r="DGG100" s="35"/>
      <c r="DGH100" s="35"/>
      <c r="DGI100" s="35"/>
      <c r="DGJ100" s="35"/>
      <c r="DGK100" s="35"/>
      <c r="DGL100" s="35"/>
      <c r="DGM100" s="35"/>
      <c r="DGN100" s="35"/>
      <c r="DGO100" s="35"/>
      <c r="DGP100" s="35"/>
      <c r="DGQ100" s="35"/>
      <c r="DGR100" s="35"/>
      <c r="DGS100" s="35"/>
      <c r="DGT100" s="35"/>
      <c r="DGU100" s="35"/>
      <c r="DGV100" s="35"/>
      <c r="DGW100" s="35"/>
      <c r="DGX100" s="35"/>
      <c r="DGY100" s="35"/>
      <c r="DGZ100" s="35"/>
      <c r="DHA100" s="35"/>
      <c r="DHB100" s="35"/>
      <c r="DHC100" s="35"/>
      <c r="DHD100" s="35"/>
      <c r="DHE100" s="35"/>
      <c r="DHF100" s="35"/>
      <c r="DHG100" s="35"/>
      <c r="DHH100" s="35"/>
      <c r="DHI100" s="35"/>
      <c r="DHJ100" s="35"/>
      <c r="DHK100" s="35"/>
      <c r="DHL100" s="35"/>
      <c r="DHM100" s="35"/>
      <c r="DHN100" s="35"/>
      <c r="DHO100" s="35"/>
      <c r="DHP100" s="35"/>
      <c r="DHQ100" s="35"/>
      <c r="DHR100" s="35"/>
      <c r="DHS100" s="35"/>
      <c r="DHT100" s="35"/>
      <c r="DHU100" s="35"/>
      <c r="DHV100" s="35"/>
      <c r="DHW100" s="35"/>
      <c r="DHX100" s="35"/>
      <c r="DHY100" s="35"/>
      <c r="DHZ100" s="35"/>
      <c r="DIA100" s="35"/>
      <c r="DIB100" s="35"/>
      <c r="DIC100" s="35"/>
      <c r="DID100" s="35"/>
      <c r="DIE100" s="35"/>
      <c r="DIF100" s="35"/>
      <c r="DIG100" s="35"/>
      <c r="DIH100" s="35"/>
      <c r="DII100" s="35"/>
      <c r="DIJ100" s="35"/>
      <c r="DIK100" s="35"/>
      <c r="DIL100" s="35"/>
      <c r="DIM100" s="35"/>
      <c r="DIN100" s="35"/>
      <c r="DIO100" s="35"/>
      <c r="DIP100" s="35"/>
      <c r="DIQ100" s="35"/>
      <c r="DIR100" s="35"/>
      <c r="DIS100" s="35"/>
      <c r="DIT100" s="35"/>
      <c r="DIU100" s="35"/>
      <c r="DIV100" s="35"/>
      <c r="DIW100" s="35"/>
      <c r="DIX100" s="35"/>
      <c r="DIY100" s="35"/>
      <c r="DIZ100" s="35"/>
      <c r="DJA100" s="35"/>
      <c r="DJB100" s="35"/>
      <c r="DJC100" s="35"/>
      <c r="DJD100" s="35"/>
      <c r="DJE100" s="35"/>
      <c r="DJF100" s="35"/>
      <c r="DJG100" s="35"/>
      <c r="DJH100" s="35"/>
      <c r="DJI100" s="35"/>
      <c r="DJJ100" s="35"/>
      <c r="DJK100" s="35"/>
      <c r="DJL100" s="35"/>
      <c r="DJM100" s="35"/>
      <c r="DJN100" s="35"/>
      <c r="DJO100" s="35"/>
      <c r="DJP100" s="35"/>
      <c r="DJQ100" s="35"/>
      <c r="DJR100" s="35"/>
      <c r="DJS100" s="35"/>
      <c r="DJT100" s="35"/>
      <c r="DJU100" s="35"/>
      <c r="DJV100" s="35"/>
      <c r="DJW100" s="35"/>
      <c r="DJX100" s="35"/>
      <c r="DJY100" s="35"/>
      <c r="DJZ100" s="35"/>
      <c r="DKA100" s="35"/>
      <c r="DKB100" s="35"/>
      <c r="DKC100" s="35"/>
      <c r="DKD100" s="35"/>
      <c r="DKE100" s="35"/>
      <c r="DKF100" s="35"/>
      <c r="DKG100" s="35"/>
      <c r="DKH100" s="35"/>
      <c r="DKI100" s="35"/>
      <c r="DKJ100" s="35"/>
      <c r="DKK100" s="35"/>
      <c r="DKL100" s="35"/>
      <c r="DKM100" s="35"/>
      <c r="DKN100" s="35"/>
      <c r="DKO100" s="35"/>
      <c r="DKP100" s="35"/>
      <c r="DKQ100" s="35"/>
      <c r="DKR100" s="35"/>
      <c r="DKS100" s="35"/>
      <c r="DKT100" s="35"/>
      <c r="DKU100" s="35"/>
      <c r="DKV100" s="35"/>
      <c r="DKW100" s="35"/>
      <c r="DKX100" s="35"/>
      <c r="DKY100" s="35"/>
      <c r="DKZ100" s="35"/>
      <c r="DLA100" s="35"/>
      <c r="DLB100" s="35"/>
      <c r="DLC100" s="35"/>
      <c r="DLD100" s="35"/>
      <c r="DLE100" s="35"/>
      <c r="DLF100" s="35"/>
      <c r="DLG100" s="35"/>
      <c r="DLH100" s="35"/>
      <c r="DLI100" s="35"/>
      <c r="DLJ100" s="35"/>
      <c r="DLK100" s="35"/>
      <c r="DLL100" s="35"/>
      <c r="DLM100" s="35"/>
      <c r="DLN100" s="35"/>
      <c r="DLO100" s="35"/>
      <c r="DLP100" s="35"/>
      <c r="DLQ100" s="35"/>
      <c r="DLR100" s="35"/>
      <c r="DLS100" s="35"/>
      <c r="DLT100" s="35"/>
      <c r="DLU100" s="35"/>
      <c r="DLV100" s="35"/>
      <c r="DLW100" s="35"/>
      <c r="DLX100" s="35"/>
      <c r="DLY100" s="35"/>
      <c r="DLZ100" s="35"/>
      <c r="DMA100" s="35"/>
      <c r="DMB100" s="35"/>
      <c r="DMC100" s="35"/>
      <c r="DMD100" s="35"/>
      <c r="DME100" s="35"/>
      <c r="DMF100" s="35"/>
      <c r="DMG100" s="35"/>
      <c r="DMH100" s="35"/>
      <c r="DMI100" s="35"/>
      <c r="DMJ100" s="35"/>
      <c r="DMK100" s="35"/>
      <c r="DML100" s="35"/>
      <c r="DMM100" s="35"/>
      <c r="DMN100" s="35"/>
      <c r="DMO100" s="35"/>
      <c r="DMP100" s="35"/>
      <c r="DMQ100" s="35"/>
      <c r="DMR100" s="35"/>
      <c r="DMS100" s="35"/>
      <c r="DMT100" s="35"/>
      <c r="DMU100" s="35"/>
      <c r="DMV100" s="35"/>
      <c r="DMW100" s="35"/>
      <c r="DMX100" s="35"/>
      <c r="DMY100" s="35"/>
      <c r="DMZ100" s="35"/>
      <c r="DNA100" s="35"/>
      <c r="DNB100" s="35"/>
      <c r="DNC100" s="35"/>
      <c r="DND100" s="35"/>
      <c r="DNE100" s="35"/>
      <c r="DNF100" s="35"/>
      <c r="DNG100" s="35"/>
      <c r="DNH100" s="35"/>
      <c r="DNI100" s="35"/>
      <c r="DNJ100" s="35"/>
      <c r="DNK100" s="35"/>
      <c r="DNL100" s="35"/>
      <c r="DNM100" s="35"/>
      <c r="DNN100" s="35"/>
      <c r="DNO100" s="35"/>
      <c r="DNP100" s="35"/>
      <c r="DNQ100" s="35"/>
      <c r="DNR100" s="35"/>
      <c r="DNS100" s="35"/>
      <c r="DNT100" s="35"/>
      <c r="DNU100" s="35"/>
      <c r="DNV100" s="35"/>
      <c r="DNW100" s="35"/>
      <c r="DNX100" s="35"/>
      <c r="DNY100" s="35"/>
      <c r="DNZ100" s="35"/>
      <c r="DOA100" s="35"/>
      <c r="DOB100" s="35"/>
      <c r="DOC100" s="35"/>
      <c r="DOD100" s="35"/>
      <c r="DOE100" s="35"/>
      <c r="DOF100" s="35"/>
      <c r="DOG100" s="35"/>
      <c r="DOH100" s="35"/>
      <c r="DOI100" s="35"/>
      <c r="DOJ100" s="35"/>
      <c r="DOK100" s="35"/>
      <c r="DOL100" s="35"/>
      <c r="DOM100" s="35"/>
      <c r="DON100" s="35"/>
      <c r="DOO100" s="35"/>
      <c r="DOP100" s="35"/>
      <c r="DOQ100" s="35"/>
      <c r="DOR100" s="35"/>
      <c r="DOS100" s="35"/>
      <c r="DOT100" s="35"/>
      <c r="DOU100" s="35"/>
      <c r="DOV100" s="35"/>
      <c r="DOW100" s="35"/>
      <c r="DOX100" s="35"/>
      <c r="DOY100" s="35"/>
      <c r="DOZ100" s="35"/>
      <c r="DPA100" s="35"/>
      <c r="DPB100" s="35"/>
      <c r="DPC100" s="35"/>
      <c r="DPD100" s="35"/>
      <c r="DPE100" s="35"/>
      <c r="DPF100" s="35"/>
      <c r="DPG100" s="35"/>
      <c r="DPH100" s="35"/>
      <c r="DPI100" s="35"/>
      <c r="DPJ100" s="35"/>
      <c r="DPK100" s="35"/>
      <c r="DPL100" s="35"/>
      <c r="DPM100" s="35"/>
      <c r="DPN100" s="35"/>
      <c r="DPO100" s="35"/>
      <c r="DPP100" s="35"/>
      <c r="DPQ100" s="35"/>
      <c r="DPR100" s="35"/>
      <c r="DPS100" s="35"/>
      <c r="DPT100" s="35"/>
      <c r="DPU100" s="35"/>
      <c r="DPV100" s="35"/>
      <c r="DPW100" s="35"/>
      <c r="DPX100" s="35"/>
      <c r="DPY100" s="35"/>
      <c r="DPZ100" s="35"/>
      <c r="DQA100" s="35"/>
      <c r="DQB100" s="35"/>
      <c r="DQC100" s="35"/>
      <c r="DQD100" s="35"/>
      <c r="DQE100" s="35"/>
      <c r="DQF100" s="35"/>
      <c r="DQG100" s="35"/>
      <c r="DQH100" s="35"/>
      <c r="DQI100" s="35"/>
      <c r="DQJ100" s="35"/>
      <c r="DQK100" s="35"/>
      <c r="DQL100" s="35"/>
      <c r="DQM100" s="35"/>
      <c r="DQN100" s="35"/>
      <c r="DQO100" s="35"/>
      <c r="DQP100" s="35"/>
      <c r="DQQ100" s="35"/>
      <c r="DQR100" s="35"/>
      <c r="DQS100" s="35"/>
      <c r="DQT100" s="35"/>
      <c r="DQU100" s="35"/>
      <c r="DQV100" s="35"/>
      <c r="DQW100" s="35"/>
      <c r="DQX100" s="35"/>
      <c r="DQY100" s="35"/>
      <c r="DQZ100" s="35"/>
      <c r="DRA100" s="35"/>
      <c r="DRB100" s="35"/>
      <c r="DRC100" s="35"/>
      <c r="DRD100" s="35"/>
      <c r="DRE100" s="35"/>
      <c r="DRF100" s="35"/>
      <c r="DRG100" s="35"/>
      <c r="DRH100" s="35"/>
      <c r="DRI100" s="35"/>
      <c r="DRJ100" s="35"/>
      <c r="DRK100" s="35"/>
      <c r="DRL100" s="35"/>
      <c r="DRM100" s="35"/>
      <c r="DRN100" s="35"/>
      <c r="DRO100" s="35"/>
      <c r="DRP100" s="35"/>
      <c r="DRQ100" s="35"/>
      <c r="DRR100" s="35"/>
      <c r="DRS100" s="35"/>
      <c r="DRT100" s="35"/>
      <c r="DRU100" s="35"/>
      <c r="DRV100" s="35"/>
      <c r="DRW100" s="35"/>
      <c r="DRX100" s="35"/>
      <c r="DRY100" s="35"/>
      <c r="DRZ100" s="35"/>
      <c r="DSA100" s="35"/>
      <c r="DSB100" s="35"/>
      <c r="DSC100" s="35"/>
      <c r="DSD100" s="35"/>
      <c r="DSE100" s="35"/>
      <c r="DSF100" s="35"/>
      <c r="DSG100" s="35"/>
      <c r="DSH100" s="35"/>
      <c r="DSI100" s="35"/>
      <c r="DSJ100" s="35"/>
      <c r="DSK100" s="35"/>
      <c r="DSL100" s="35"/>
      <c r="DSM100" s="35"/>
      <c r="DSN100" s="35"/>
      <c r="DSO100" s="35"/>
      <c r="DSP100" s="35"/>
      <c r="DSQ100" s="35"/>
      <c r="DSR100" s="35"/>
      <c r="DSS100" s="35"/>
      <c r="DST100" s="35"/>
      <c r="DSU100" s="35"/>
      <c r="DSV100" s="35"/>
      <c r="DSW100" s="35"/>
      <c r="DSX100" s="35"/>
      <c r="DSY100" s="35"/>
      <c r="DSZ100" s="35"/>
      <c r="DTA100" s="35"/>
      <c r="DTB100" s="35"/>
      <c r="DTC100" s="35"/>
      <c r="DTD100" s="35"/>
      <c r="DTE100" s="35"/>
      <c r="DTF100" s="35"/>
      <c r="DTG100" s="35"/>
      <c r="DTH100" s="35"/>
      <c r="DTI100" s="35"/>
      <c r="DTJ100" s="35"/>
      <c r="DTK100" s="35"/>
      <c r="DTL100" s="35"/>
      <c r="DTM100" s="35"/>
      <c r="DTN100" s="35"/>
      <c r="DTO100" s="35"/>
      <c r="DTP100" s="35"/>
      <c r="DTQ100" s="35"/>
      <c r="DTR100" s="35"/>
      <c r="DTS100" s="35"/>
      <c r="DTT100" s="35"/>
      <c r="DTU100" s="35"/>
      <c r="DTV100" s="35"/>
      <c r="DTW100" s="35"/>
      <c r="DTX100" s="35"/>
      <c r="DTY100" s="35"/>
      <c r="DTZ100" s="35"/>
      <c r="DUA100" s="35"/>
      <c r="DUB100" s="35"/>
      <c r="DUC100" s="35"/>
      <c r="DUD100" s="35"/>
      <c r="DUE100" s="35"/>
      <c r="DUF100" s="35"/>
      <c r="DUG100" s="35"/>
      <c r="DUH100" s="35"/>
      <c r="DUI100" s="35"/>
      <c r="DUJ100" s="35"/>
      <c r="DUK100" s="35"/>
      <c r="DUL100" s="35"/>
      <c r="DUM100" s="35"/>
      <c r="DUN100" s="35"/>
      <c r="DUO100" s="35"/>
      <c r="DUP100" s="35"/>
      <c r="DUQ100" s="35"/>
      <c r="DUR100" s="35"/>
      <c r="DUS100" s="35"/>
      <c r="DUT100" s="35"/>
      <c r="DUU100" s="35"/>
      <c r="DUV100" s="35"/>
      <c r="DUW100" s="35"/>
      <c r="DUX100" s="35"/>
      <c r="DUY100" s="35"/>
      <c r="DUZ100" s="35"/>
      <c r="DVA100" s="35"/>
      <c r="DVB100" s="35"/>
      <c r="DVC100" s="35"/>
      <c r="DVD100" s="35"/>
      <c r="DVE100" s="35"/>
      <c r="DVF100" s="35"/>
      <c r="DVG100" s="35"/>
      <c r="DVH100" s="35"/>
      <c r="DVI100" s="35"/>
      <c r="DVJ100" s="35"/>
      <c r="DVK100" s="35"/>
      <c r="DVL100" s="35"/>
      <c r="DVM100" s="35"/>
      <c r="DVN100" s="35"/>
      <c r="DVO100" s="35"/>
      <c r="DVP100" s="35"/>
      <c r="DVQ100" s="35"/>
      <c r="DVR100" s="35"/>
      <c r="DVS100" s="35"/>
      <c r="DVT100" s="35"/>
      <c r="DVU100" s="35"/>
      <c r="DVV100" s="35"/>
      <c r="DVW100" s="35"/>
      <c r="DVX100" s="35"/>
      <c r="DVY100" s="35"/>
      <c r="DVZ100" s="35"/>
      <c r="DWA100" s="35"/>
      <c r="DWB100" s="35"/>
      <c r="DWC100" s="35"/>
      <c r="DWD100" s="35"/>
      <c r="DWE100" s="35"/>
      <c r="DWF100" s="35"/>
      <c r="DWG100" s="35"/>
      <c r="DWH100" s="35"/>
      <c r="DWI100" s="35"/>
      <c r="DWJ100" s="35"/>
      <c r="DWK100" s="35"/>
      <c r="DWL100" s="35"/>
      <c r="DWM100" s="35"/>
      <c r="DWN100" s="35"/>
      <c r="DWO100" s="35"/>
      <c r="DWP100" s="35"/>
      <c r="DWQ100" s="35"/>
      <c r="DWR100" s="35"/>
      <c r="DWS100" s="35"/>
      <c r="DWT100" s="35"/>
      <c r="DWU100" s="35"/>
      <c r="DWV100" s="35"/>
      <c r="DWW100" s="35"/>
      <c r="DWX100" s="35"/>
      <c r="DWY100" s="35"/>
      <c r="DWZ100" s="35"/>
      <c r="DXA100" s="35"/>
      <c r="DXB100" s="35"/>
      <c r="DXC100" s="35"/>
      <c r="DXD100" s="35"/>
      <c r="DXE100" s="35"/>
      <c r="DXF100" s="35"/>
      <c r="DXG100" s="35"/>
      <c r="DXH100" s="35"/>
      <c r="DXI100" s="35"/>
      <c r="DXJ100" s="35"/>
      <c r="DXK100" s="35"/>
      <c r="DXL100" s="35"/>
      <c r="DXM100" s="35"/>
      <c r="DXN100" s="35"/>
      <c r="DXO100" s="35"/>
      <c r="DXP100" s="35"/>
      <c r="DXQ100" s="35"/>
      <c r="DXR100" s="35"/>
      <c r="DXS100" s="35"/>
      <c r="DXT100" s="35"/>
      <c r="DXU100" s="35"/>
      <c r="DXV100" s="35"/>
      <c r="DXW100" s="35"/>
      <c r="DXX100" s="35"/>
      <c r="DXY100" s="35"/>
      <c r="DXZ100" s="35"/>
      <c r="DYA100" s="35"/>
      <c r="DYB100" s="35"/>
      <c r="DYC100" s="35"/>
      <c r="DYD100" s="35"/>
      <c r="DYE100" s="35"/>
      <c r="DYF100" s="35"/>
      <c r="DYG100" s="35"/>
      <c r="DYH100" s="35"/>
      <c r="DYI100" s="35"/>
      <c r="DYJ100" s="35"/>
      <c r="DYK100" s="35"/>
      <c r="DYL100" s="35"/>
      <c r="DYM100" s="35"/>
      <c r="DYN100" s="35"/>
      <c r="DYO100" s="35"/>
      <c r="DYP100" s="35"/>
      <c r="DYQ100" s="35"/>
      <c r="DYR100" s="35"/>
      <c r="DYS100" s="35"/>
      <c r="DYT100" s="35"/>
      <c r="DYU100" s="35"/>
      <c r="DYV100" s="35"/>
      <c r="DYW100" s="35"/>
      <c r="DYX100" s="35"/>
      <c r="DYY100" s="35"/>
      <c r="DYZ100" s="35"/>
      <c r="DZA100" s="35"/>
      <c r="DZB100" s="35"/>
      <c r="DZC100" s="35"/>
      <c r="DZD100" s="35"/>
      <c r="DZE100" s="35"/>
      <c r="DZF100" s="35"/>
      <c r="DZG100" s="35"/>
      <c r="DZH100" s="35"/>
      <c r="DZI100" s="35"/>
      <c r="DZJ100" s="35"/>
      <c r="DZK100" s="35"/>
      <c r="DZL100" s="35"/>
      <c r="DZM100" s="35"/>
      <c r="DZN100" s="35"/>
      <c r="DZO100" s="35"/>
      <c r="DZP100" s="35"/>
      <c r="DZQ100" s="35"/>
      <c r="DZR100" s="35"/>
      <c r="DZS100" s="35"/>
      <c r="DZT100" s="35"/>
      <c r="DZU100" s="35"/>
      <c r="DZV100" s="35"/>
      <c r="DZW100" s="35"/>
      <c r="DZX100" s="35"/>
      <c r="DZY100" s="35"/>
      <c r="DZZ100" s="35"/>
      <c r="EAA100" s="35"/>
      <c r="EAB100" s="35"/>
      <c r="EAC100" s="35"/>
      <c r="EAD100" s="35"/>
      <c r="EAE100" s="35"/>
      <c r="EAF100" s="35"/>
      <c r="EAG100" s="35"/>
      <c r="EAH100" s="35"/>
      <c r="EAI100" s="35"/>
      <c r="EAJ100" s="35"/>
      <c r="EAK100" s="35"/>
      <c r="EAL100" s="35"/>
      <c r="EAM100" s="35"/>
      <c r="EAN100" s="35"/>
      <c r="EAO100" s="35"/>
      <c r="EAP100" s="35"/>
      <c r="EAQ100" s="35"/>
      <c r="EAR100" s="35"/>
      <c r="EAS100" s="35"/>
      <c r="EAT100" s="35"/>
      <c r="EAU100" s="35"/>
      <c r="EAV100" s="35"/>
      <c r="EAW100" s="35"/>
      <c r="EAX100" s="35"/>
      <c r="EAY100" s="35"/>
      <c r="EAZ100" s="35"/>
      <c r="EBA100" s="35"/>
      <c r="EBB100" s="35"/>
      <c r="EBC100" s="35"/>
      <c r="EBD100" s="35"/>
      <c r="EBE100" s="35"/>
      <c r="EBF100" s="35"/>
      <c r="EBG100" s="35"/>
      <c r="EBH100" s="35"/>
      <c r="EBI100" s="35"/>
      <c r="EBJ100" s="35"/>
      <c r="EBK100" s="35"/>
      <c r="EBL100" s="35"/>
      <c r="EBM100" s="35"/>
      <c r="EBN100" s="35"/>
      <c r="EBO100" s="35"/>
      <c r="EBP100" s="35"/>
      <c r="EBQ100" s="35"/>
      <c r="EBR100" s="35"/>
      <c r="EBS100" s="35"/>
      <c r="EBT100" s="35"/>
      <c r="EBU100" s="35"/>
      <c r="EBV100" s="35"/>
      <c r="EBW100" s="35"/>
      <c r="EBX100" s="35"/>
      <c r="EBY100" s="35"/>
      <c r="EBZ100" s="35"/>
      <c r="ECA100" s="35"/>
      <c r="ECB100" s="35"/>
      <c r="ECC100" s="35"/>
      <c r="ECD100" s="35"/>
      <c r="ECE100" s="35"/>
      <c r="ECF100" s="35"/>
      <c r="ECG100" s="35"/>
      <c r="ECH100" s="35"/>
      <c r="ECI100" s="35"/>
      <c r="ECJ100" s="35"/>
      <c r="ECK100" s="35"/>
      <c r="ECL100" s="35"/>
      <c r="ECM100" s="35"/>
      <c r="ECN100" s="35"/>
      <c r="ECO100" s="35"/>
      <c r="ECP100" s="35"/>
      <c r="ECQ100" s="35"/>
      <c r="ECR100" s="35"/>
      <c r="ECS100" s="35"/>
      <c r="ECT100" s="35"/>
      <c r="ECU100" s="35"/>
      <c r="ECV100" s="35"/>
      <c r="ECW100" s="35"/>
      <c r="ECX100" s="35"/>
      <c r="ECY100" s="35"/>
      <c r="ECZ100" s="35"/>
      <c r="EDA100" s="35"/>
      <c r="EDB100" s="35"/>
      <c r="EDC100" s="35"/>
      <c r="EDD100" s="35"/>
      <c r="EDE100" s="35"/>
      <c r="EDF100" s="35"/>
      <c r="EDG100" s="35"/>
      <c r="EDH100" s="35"/>
      <c r="EDI100" s="35"/>
      <c r="EDJ100" s="35"/>
      <c r="EDK100" s="35"/>
      <c r="EDL100" s="35"/>
      <c r="EDM100" s="35"/>
      <c r="EDN100" s="35"/>
      <c r="EDO100" s="35"/>
      <c r="EDP100" s="35"/>
      <c r="EDQ100" s="35"/>
      <c r="EDR100" s="35"/>
      <c r="EDS100" s="35"/>
      <c r="EDT100" s="35"/>
      <c r="EDU100" s="35"/>
      <c r="EDV100" s="35"/>
      <c r="EDW100" s="35"/>
      <c r="EDX100" s="35"/>
      <c r="EDY100" s="35"/>
      <c r="EDZ100" s="35"/>
      <c r="EEA100" s="35"/>
      <c r="EEB100" s="35"/>
      <c r="EEC100" s="35"/>
      <c r="EED100" s="35"/>
      <c r="EEE100" s="35"/>
      <c r="EEF100" s="35"/>
      <c r="EEG100" s="35"/>
      <c r="EEH100" s="35"/>
      <c r="EEI100" s="35"/>
      <c r="EEJ100" s="35"/>
      <c r="EEK100" s="35"/>
      <c r="EEL100" s="35"/>
      <c r="EEM100" s="35"/>
      <c r="EEN100" s="35"/>
      <c r="EEO100" s="35"/>
      <c r="EEP100" s="35"/>
      <c r="EEQ100" s="35"/>
      <c r="EER100" s="35"/>
      <c r="EES100" s="35"/>
      <c r="EET100" s="35"/>
      <c r="EEU100" s="35"/>
      <c r="EEV100" s="35"/>
      <c r="EEW100" s="35"/>
      <c r="EEX100" s="35"/>
      <c r="EEY100" s="35"/>
      <c r="EEZ100" s="35"/>
      <c r="EFA100" s="35"/>
      <c r="EFB100" s="35"/>
      <c r="EFC100" s="35"/>
      <c r="EFD100" s="35"/>
      <c r="EFE100" s="35"/>
      <c r="EFF100" s="35"/>
      <c r="EFG100" s="35"/>
      <c r="EFH100" s="35"/>
      <c r="EFI100" s="35"/>
      <c r="EFJ100" s="35"/>
      <c r="EFK100" s="35"/>
      <c r="EFL100" s="35"/>
      <c r="EFM100" s="35"/>
      <c r="EFN100" s="35"/>
      <c r="EFO100" s="35"/>
      <c r="EFP100" s="35"/>
      <c r="EFQ100" s="35"/>
      <c r="EFR100" s="35"/>
      <c r="EFS100" s="35"/>
      <c r="EFT100" s="35"/>
      <c r="EFU100" s="35"/>
      <c r="EFV100" s="35"/>
      <c r="EFW100" s="35"/>
      <c r="EFX100" s="35"/>
      <c r="EFY100" s="35"/>
      <c r="EFZ100" s="35"/>
      <c r="EGA100" s="35"/>
      <c r="EGB100" s="35"/>
      <c r="EGC100" s="35"/>
      <c r="EGD100" s="35"/>
      <c r="EGE100" s="35"/>
      <c r="EGF100" s="35"/>
      <c r="EGG100" s="35"/>
      <c r="EGH100" s="35"/>
      <c r="EGI100" s="35"/>
      <c r="EGJ100" s="35"/>
      <c r="EGK100" s="35"/>
      <c r="EGL100" s="35"/>
      <c r="EGM100" s="35"/>
      <c r="EGN100" s="35"/>
      <c r="EGO100" s="35"/>
      <c r="EGP100" s="35"/>
      <c r="EGQ100" s="35"/>
      <c r="EGR100" s="35"/>
      <c r="EGS100" s="35"/>
      <c r="EGT100" s="35"/>
      <c r="EGU100" s="35"/>
      <c r="EGV100" s="35"/>
      <c r="EGW100" s="35"/>
      <c r="EGX100" s="35"/>
      <c r="EGY100" s="35"/>
      <c r="EGZ100" s="35"/>
      <c r="EHA100" s="35"/>
      <c r="EHB100" s="35"/>
      <c r="EHC100" s="35"/>
      <c r="EHD100" s="35"/>
      <c r="EHE100" s="35"/>
      <c r="EHF100" s="35"/>
      <c r="EHG100" s="35"/>
      <c r="EHH100" s="35"/>
      <c r="EHI100" s="35"/>
      <c r="EHJ100" s="35"/>
      <c r="EHK100" s="35"/>
      <c r="EHL100" s="35"/>
      <c r="EHM100" s="35"/>
      <c r="EHN100" s="35"/>
      <c r="EHO100" s="35"/>
      <c r="EHP100" s="35"/>
      <c r="EHQ100" s="35"/>
      <c r="EHR100" s="35"/>
      <c r="EHS100" s="35"/>
      <c r="EHT100" s="35"/>
      <c r="EHU100" s="35"/>
      <c r="EHV100" s="35"/>
      <c r="EHW100" s="35"/>
      <c r="EHX100" s="35"/>
      <c r="EHY100" s="35"/>
      <c r="EHZ100" s="35"/>
      <c r="EIA100" s="35"/>
      <c r="EIB100" s="35"/>
      <c r="EIC100" s="35"/>
      <c r="EID100" s="35"/>
      <c r="EIE100" s="35"/>
      <c r="EIF100" s="35"/>
      <c r="EIG100" s="35"/>
      <c r="EIH100" s="35"/>
      <c r="EII100" s="35"/>
      <c r="EIJ100" s="35"/>
      <c r="EIK100" s="35"/>
      <c r="EIL100" s="35"/>
      <c r="EIM100" s="35"/>
      <c r="EIN100" s="35"/>
      <c r="EIO100" s="35"/>
      <c r="EIP100" s="35"/>
      <c r="EIQ100" s="35"/>
      <c r="EIR100" s="35"/>
      <c r="EIS100" s="35"/>
      <c r="EIT100" s="35"/>
      <c r="EIU100" s="35"/>
      <c r="EIV100" s="35"/>
      <c r="EIW100" s="35"/>
      <c r="EIX100" s="35"/>
      <c r="EIY100" s="35"/>
      <c r="EIZ100" s="35"/>
      <c r="EJA100" s="35"/>
      <c r="EJB100" s="35"/>
      <c r="EJC100" s="35"/>
      <c r="EJD100" s="35"/>
      <c r="EJE100" s="35"/>
      <c r="EJF100" s="35"/>
      <c r="EJG100" s="35"/>
      <c r="EJH100" s="35"/>
      <c r="EJI100" s="35"/>
      <c r="EJJ100" s="35"/>
      <c r="EJK100" s="35"/>
      <c r="EJL100" s="35"/>
      <c r="EJM100" s="35"/>
      <c r="EJN100" s="35"/>
      <c r="EJO100" s="35"/>
      <c r="EJP100" s="35"/>
      <c r="EJQ100" s="35"/>
      <c r="EJR100" s="35"/>
      <c r="EJS100" s="35"/>
      <c r="EJT100" s="35"/>
      <c r="EJU100" s="35"/>
      <c r="EJV100" s="35"/>
      <c r="EJW100" s="35"/>
      <c r="EJX100" s="35"/>
      <c r="EJY100" s="35"/>
      <c r="EJZ100" s="35"/>
      <c r="EKA100" s="35"/>
      <c r="EKB100" s="35"/>
      <c r="EKC100" s="35"/>
      <c r="EKD100" s="35"/>
      <c r="EKE100" s="35"/>
      <c r="EKF100" s="35"/>
      <c r="EKG100" s="35"/>
      <c r="EKH100" s="35"/>
      <c r="EKI100" s="35"/>
      <c r="EKJ100" s="35"/>
      <c r="EKK100" s="35"/>
      <c r="EKL100" s="35"/>
      <c r="EKM100" s="35"/>
      <c r="EKN100" s="35"/>
      <c r="EKO100" s="35"/>
      <c r="EKP100" s="35"/>
      <c r="EKQ100" s="35"/>
      <c r="EKR100" s="35"/>
      <c r="EKS100" s="35"/>
      <c r="EKT100" s="35"/>
      <c r="EKU100" s="35"/>
      <c r="EKV100" s="35"/>
      <c r="EKW100" s="35"/>
      <c r="EKX100" s="35"/>
      <c r="EKY100" s="35"/>
      <c r="EKZ100" s="35"/>
      <c r="ELA100" s="35"/>
      <c r="ELB100" s="35"/>
      <c r="ELC100" s="35"/>
      <c r="ELD100" s="35"/>
      <c r="ELE100" s="35"/>
      <c r="ELF100" s="35"/>
      <c r="ELG100" s="35"/>
      <c r="ELH100" s="35"/>
      <c r="ELI100" s="35"/>
      <c r="ELJ100" s="35"/>
      <c r="ELK100" s="35"/>
      <c r="ELL100" s="35"/>
      <c r="ELM100" s="35"/>
      <c r="ELN100" s="35"/>
      <c r="ELO100" s="35"/>
      <c r="ELP100" s="35"/>
      <c r="ELQ100" s="35"/>
      <c r="ELR100" s="35"/>
      <c r="ELS100" s="35"/>
      <c r="ELT100" s="35"/>
      <c r="ELU100" s="35"/>
      <c r="ELV100" s="35"/>
      <c r="ELW100" s="35"/>
      <c r="ELX100" s="35"/>
      <c r="ELY100" s="35"/>
      <c r="ELZ100" s="35"/>
      <c r="EMA100" s="35"/>
      <c r="EMB100" s="35"/>
      <c r="EMC100" s="35"/>
      <c r="EMD100" s="35"/>
      <c r="EME100" s="35"/>
      <c r="EMF100" s="35"/>
      <c r="EMG100" s="35"/>
      <c r="EMH100" s="35"/>
      <c r="EMI100" s="35"/>
      <c r="EMJ100" s="35"/>
      <c r="EMK100" s="35"/>
      <c r="EML100" s="35"/>
      <c r="EMM100" s="35"/>
      <c r="EMN100" s="35"/>
      <c r="EMO100" s="35"/>
      <c r="EMP100" s="35"/>
      <c r="EMQ100" s="35"/>
      <c r="EMR100" s="35"/>
      <c r="EMS100" s="35"/>
      <c r="EMT100" s="35"/>
      <c r="EMU100" s="35"/>
      <c r="EMV100" s="35"/>
      <c r="EMW100" s="35"/>
      <c r="EMX100" s="35"/>
      <c r="EMY100" s="35"/>
      <c r="EMZ100" s="35"/>
      <c r="ENA100" s="35"/>
      <c r="ENB100" s="35"/>
      <c r="ENC100" s="35"/>
      <c r="END100" s="35"/>
      <c r="ENE100" s="35"/>
      <c r="ENF100" s="35"/>
      <c r="ENG100" s="35"/>
      <c r="ENH100" s="35"/>
      <c r="ENI100" s="35"/>
      <c r="ENJ100" s="35"/>
      <c r="ENK100" s="35"/>
      <c r="ENL100" s="35"/>
      <c r="ENM100" s="35"/>
      <c r="ENN100" s="35"/>
      <c r="ENO100" s="35"/>
      <c r="ENP100" s="35"/>
      <c r="ENQ100" s="35"/>
      <c r="ENR100" s="35"/>
      <c r="ENS100" s="35"/>
      <c r="ENT100" s="35"/>
      <c r="ENU100" s="35"/>
      <c r="ENV100" s="35"/>
      <c r="ENW100" s="35"/>
      <c r="ENX100" s="35"/>
      <c r="ENY100" s="35"/>
      <c r="ENZ100" s="35"/>
      <c r="EOA100" s="35"/>
      <c r="EOB100" s="35"/>
      <c r="EOC100" s="35"/>
      <c r="EOD100" s="35"/>
      <c r="EOE100" s="35"/>
      <c r="EOF100" s="35"/>
      <c r="EOG100" s="35"/>
      <c r="EOH100" s="35"/>
      <c r="EOI100" s="35"/>
      <c r="EOJ100" s="35"/>
      <c r="EOK100" s="35"/>
      <c r="EOL100" s="35"/>
      <c r="EOM100" s="35"/>
      <c r="EON100" s="35"/>
      <c r="EOO100" s="35"/>
      <c r="EOP100" s="35"/>
      <c r="EOQ100" s="35"/>
      <c r="EOR100" s="35"/>
      <c r="EOS100" s="35"/>
      <c r="EOT100" s="35"/>
      <c r="EOU100" s="35"/>
      <c r="EOV100" s="35"/>
      <c r="EOW100" s="35"/>
      <c r="EOX100" s="35"/>
      <c r="EOY100" s="35"/>
      <c r="EOZ100" s="35"/>
      <c r="EPA100" s="35"/>
      <c r="EPB100" s="35"/>
      <c r="EPC100" s="35"/>
      <c r="EPD100" s="35"/>
      <c r="EPE100" s="35"/>
      <c r="EPF100" s="35"/>
      <c r="EPG100" s="35"/>
      <c r="EPH100" s="35"/>
      <c r="EPI100" s="35"/>
      <c r="EPJ100" s="35"/>
      <c r="EPK100" s="35"/>
      <c r="EPL100" s="35"/>
      <c r="EPM100" s="35"/>
      <c r="EPN100" s="35"/>
      <c r="EPO100" s="35"/>
      <c r="EPP100" s="35"/>
      <c r="EPQ100" s="35"/>
      <c r="EPR100" s="35"/>
      <c r="EPS100" s="35"/>
      <c r="EPT100" s="35"/>
      <c r="EPU100" s="35"/>
      <c r="EPV100" s="35"/>
      <c r="EPW100" s="35"/>
      <c r="EPX100" s="35"/>
      <c r="EPY100" s="35"/>
      <c r="EPZ100" s="35"/>
      <c r="EQA100" s="35"/>
      <c r="EQB100" s="35"/>
      <c r="EQC100" s="35"/>
      <c r="EQD100" s="35"/>
      <c r="EQE100" s="35"/>
      <c r="EQF100" s="35"/>
      <c r="EQG100" s="35"/>
      <c r="EQH100" s="35"/>
      <c r="EQI100" s="35"/>
      <c r="EQJ100" s="35"/>
      <c r="EQK100" s="35"/>
      <c r="EQL100" s="35"/>
      <c r="EQM100" s="35"/>
      <c r="EQN100" s="35"/>
      <c r="EQO100" s="35"/>
      <c r="EQP100" s="35"/>
      <c r="EQQ100" s="35"/>
      <c r="EQR100" s="35"/>
      <c r="EQS100" s="35"/>
      <c r="EQT100" s="35"/>
      <c r="EQU100" s="35"/>
      <c r="EQV100" s="35"/>
      <c r="EQW100" s="35"/>
      <c r="EQX100" s="35"/>
      <c r="EQY100" s="35"/>
      <c r="EQZ100" s="35"/>
      <c r="ERA100" s="35"/>
      <c r="ERB100" s="35"/>
      <c r="ERC100" s="35"/>
      <c r="ERD100" s="35"/>
      <c r="ERE100" s="35"/>
      <c r="ERF100" s="35"/>
      <c r="ERG100" s="35"/>
      <c r="ERH100" s="35"/>
      <c r="ERI100" s="35"/>
      <c r="ERJ100" s="35"/>
      <c r="ERK100" s="35"/>
      <c r="ERL100" s="35"/>
      <c r="ERM100" s="35"/>
      <c r="ERN100" s="35"/>
      <c r="ERO100" s="35"/>
      <c r="ERP100" s="35"/>
      <c r="ERQ100" s="35"/>
      <c r="ERR100" s="35"/>
      <c r="ERS100" s="35"/>
      <c r="ERT100" s="35"/>
      <c r="ERU100" s="35"/>
      <c r="ERV100" s="35"/>
      <c r="ERW100" s="35"/>
      <c r="ERX100" s="35"/>
      <c r="ERY100" s="35"/>
      <c r="ERZ100" s="35"/>
      <c r="ESA100" s="35"/>
      <c r="ESB100" s="35"/>
      <c r="ESC100" s="35"/>
      <c r="ESD100" s="35"/>
      <c r="ESE100" s="35"/>
      <c r="ESF100" s="35"/>
      <c r="ESG100" s="35"/>
      <c r="ESH100" s="35"/>
      <c r="ESI100" s="35"/>
      <c r="ESJ100" s="35"/>
      <c r="ESK100" s="35"/>
      <c r="ESL100" s="35"/>
      <c r="ESM100" s="35"/>
      <c r="ESN100" s="35"/>
      <c r="ESO100" s="35"/>
      <c r="ESP100" s="35"/>
      <c r="ESQ100" s="35"/>
      <c r="ESR100" s="35"/>
      <c r="ESS100" s="35"/>
      <c r="EST100" s="35"/>
      <c r="ESU100" s="35"/>
      <c r="ESV100" s="35"/>
      <c r="ESW100" s="35"/>
      <c r="ESX100" s="35"/>
      <c r="ESY100" s="35"/>
      <c r="ESZ100" s="35"/>
      <c r="ETA100" s="35"/>
      <c r="ETB100" s="35"/>
      <c r="ETC100" s="35"/>
      <c r="ETD100" s="35"/>
      <c r="ETE100" s="35"/>
      <c r="ETF100" s="35"/>
      <c r="ETG100" s="35"/>
      <c r="ETH100" s="35"/>
      <c r="ETI100" s="35"/>
      <c r="ETJ100" s="35"/>
      <c r="ETK100" s="35"/>
      <c r="ETL100" s="35"/>
      <c r="ETM100" s="35"/>
      <c r="ETN100" s="35"/>
      <c r="ETO100" s="35"/>
      <c r="ETP100" s="35"/>
      <c r="ETQ100" s="35"/>
      <c r="ETR100" s="35"/>
      <c r="ETS100" s="35"/>
      <c r="ETT100" s="35"/>
      <c r="ETU100" s="35"/>
      <c r="ETV100" s="35"/>
      <c r="ETW100" s="35"/>
      <c r="ETX100" s="35"/>
      <c r="ETY100" s="35"/>
      <c r="ETZ100" s="35"/>
      <c r="EUA100" s="35"/>
      <c r="EUB100" s="35"/>
      <c r="EUC100" s="35"/>
      <c r="EUD100" s="35"/>
      <c r="EUE100" s="35"/>
      <c r="EUF100" s="35"/>
      <c r="EUG100" s="35"/>
      <c r="EUH100" s="35"/>
      <c r="EUI100" s="35"/>
      <c r="EUJ100" s="35"/>
      <c r="EUK100" s="35"/>
      <c r="EUL100" s="35"/>
      <c r="EUM100" s="35"/>
      <c r="EUN100" s="35"/>
      <c r="EUO100" s="35"/>
      <c r="EUP100" s="35"/>
      <c r="EUQ100" s="35"/>
      <c r="EUR100" s="35"/>
      <c r="EUS100" s="35"/>
      <c r="EUT100" s="35"/>
      <c r="EUU100" s="35"/>
      <c r="EUV100" s="35"/>
      <c r="EUW100" s="35"/>
      <c r="EUX100" s="35"/>
      <c r="EUY100" s="35"/>
      <c r="EUZ100" s="35"/>
      <c r="EVA100" s="35"/>
      <c r="EVB100" s="35"/>
      <c r="EVC100" s="35"/>
      <c r="EVD100" s="35"/>
      <c r="EVE100" s="35"/>
      <c r="EVF100" s="35"/>
      <c r="EVG100" s="35"/>
      <c r="EVH100" s="35"/>
      <c r="EVI100" s="35"/>
      <c r="EVJ100" s="35"/>
      <c r="EVK100" s="35"/>
      <c r="EVL100" s="35"/>
      <c r="EVM100" s="35"/>
      <c r="EVN100" s="35"/>
      <c r="EVO100" s="35"/>
      <c r="EVP100" s="35"/>
      <c r="EVQ100" s="35"/>
      <c r="EVR100" s="35"/>
      <c r="EVS100" s="35"/>
      <c r="EVT100" s="35"/>
      <c r="EVU100" s="35"/>
      <c r="EVV100" s="35"/>
      <c r="EVW100" s="35"/>
      <c r="EVX100" s="35"/>
      <c r="EVY100" s="35"/>
      <c r="EVZ100" s="35"/>
      <c r="EWA100" s="35"/>
      <c r="EWB100" s="35"/>
      <c r="EWC100" s="35"/>
      <c r="EWD100" s="35"/>
      <c r="EWE100" s="35"/>
      <c r="EWF100" s="35"/>
      <c r="EWG100" s="35"/>
      <c r="EWH100" s="35"/>
      <c r="EWI100" s="35"/>
      <c r="EWJ100" s="35"/>
      <c r="EWK100" s="35"/>
      <c r="EWL100" s="35"/>
      <c r="EWM100" s="35"/>
      <c r="EWN100" s="35"/>
      <c r="EWO100" s="35"/>
      <c r="EWP100" s="35"/>
      <c r="EWQ100" s="35"/>
      <c r="EWR100" s="35"/>
      <c r="EWS100" s="35"/>
      <c r="EWT100" s="35"/>
      <c r="EWU100" s="35"/>
      <c r="EWV100" s="35"/>
      <c r="EWW100" s="35"/>
      <c r="EWX100" s="35"/>
      <c r="EWY100" s="35"/>
      <c r="EWZ100" s="35"/>
      <c r="EXA100" s="35"/>
      <c r="EXB100" s="35"/>
      <c r="EXC100" s="35"/>
      <c r="EXD100" s="35"/>
      <c r="EXE100" s="35"/>
      <c r="EXF100" s="35"/>
      <c r="EXG100" s="35"/>
      <c r="EXH100" s="35"/>
      <c r="EXI100" s="35"/>
      <c r="EXJ100" s="35"/>
      <c r="EXK100" s="35"/>
      <c r="EXL100" s="35"/>
      <c r="EXM100" s="35"/>
      <c r="EXN100" s="35"/>
      <c r="EXO100" s="35"/>
      <c r="EXP100" s="35"/>
      <c r="EXQ100" s="35"/>
      <c r="EXR100" s="35"/>
      <c r="EXS100" s="35"/>
      <c r="EXT100" s="35"/>
      <c r="EXU100" s="35"/>
      <c r="EXV100" s="35"/>
      <c r="EXW100" s="35"/>
      <c r="EXX100" s="35"/>
      <c r="EXY100" s="35"/>
      <c r="EXZ100" s="35"/>
      <c r="EYA100" s="35"/>
      <c r="EYB100" s="35"/>
      <c r="EYC100" s="35"/>
      <c r="EYD100" s="35"/>
      <c r="EYE100" s="35"/>
      <c r="EYF100" s="35"/>
      <c r="EYG100" s="35"/>
      <c r="EYH100" s="35"/>
      <c r="EYI100" s="35"/>
      <c r="EYJ100" s="35"/>
      <c r="EYK100" s="35"/>
      <c r="EYL100" s="35"/>
      <c r="EYM100" s="35"/>
      <c r="EYN100" s="35"/>
      <c r="EYO100" s="35"/>
      <c r="EYP100" s="35"/>
      <c r="EYQ100" s="35"/>
      <c r="EYR100" s="35"/>
      <c r="EYS100" s="35"/>
      <c r="EYT100" s="35"/>
      <c r="EYU100" s="35"/>
      <c r="EYV100" s="35"/>
      <c r="EYW100" s="35"/>
      <c r="EYX100" s="35"/>
      <c r="EYY100" s="35"/>
      <c r="EYZ100" s="35"/>
      <c r="EZA100" s="35"/>
      <c r="EZB100" s="35"/>
      <c r="EZC100" s="35"/>
      <c r="EZD100" s="35"/>
      <c r="EZE100" s="35"/>
      <c r="EZF100" s="35"/>
      <c r="EZG100" s="35"/>
      <c r="EZH100" s="35"/>
      <c r="EZI100" s="35"/>
      <c r="EZJ100" s="35"/>
      <c r="EZK100" s="35"/>
      <c r="EZL100" s="35"/>
      <c r="EZM100" s="35"/>
      <c r="EZN100" s="35"/>
      <c r="EZO100" s="35"/>
      <c r="EZP100" s="35"/>
      <c r="EZQ100" s="35"/>
      <c r="EZR100" s="35"/>
      <c r="EZS100" s="35"/>
      <c r="EZT100" s="35"/>
      <c r="EZU100" s="35"/>
      <c r="EZV100" s="35"/>
      <c r="EZW100" s="35"/>
      <c r="EZX100" s="35"/>
      <c r="EZY100" s="35"/>
      <c r="EZZ100" s="35"/>
      <c r="FAA100" s="35"/>
      <c r="FAB100" s="35"/>
      <c r="FAC100" s="35"/>
      <c r="FAD100" s="35"/>
      <c r="FAE100" s="35"/>
      <c r="FAF100" s="35"/>
      <c r="FAG100" s="35"/>
      <c r="FAH100" s="35"/>
      <c r="FAI100" s="35"/>
      <c r="FAJ100" s="35"/>
      <c r="FAK100" s="35"/>
      <c r="FAL100" s="35"/>
      <c r="FAM100" s="35"/>
      <c r="FAN100" s="35"/>
      <c r="FAO100" s="35"/>
      <c r="FAP100" s="35"/>
      <c r="FAQ100" s="35"/>
      <c r="FAR100" s="35"/>
      <c r="FAS100" s="35"/>
      <c r="FAT100" s="35"/>
      <c r="FAU100" s="35"/>
      <c r="FAV100" s="35"/>
      <c r="FAW100" s="35"/>
      <c r="FAX100" s="35"/>
      <c r="FAY100" s="35"/>
      <c r="FAZ100" s="35"/>
      <c r="FBA100" s="35"/>
      <c r="FBB100" s="35"/>
      <c r="FBC100" s="35"/>
      <c r="FBD100" s="35"/>
      <c r="FBE100" s="35"/>
      <c r="FBF100" s="35"/>
      <c r="FBG100" s="35"/>
      <c r="FBH100" s="35"/>
      <c r="FBI100" s="35"/>
      <c r="FBJ100" s="35"/>
      <c r="FBK100" s="35"/>
      <c r="FBL100" s="35"/>
      <c r="FBM100" s="35"/>
      <c r="FBN100" s="35"/>
      <c r="FBO100" s="35"/>
      <c r="FBP100" s="35"/>
      <c r="FBQ100" s="35"/>
      <c r="FBR100" s="35"/>
      <c r="FBS100" s="35"/>
      <c r="FBT100" s="35"/>
      <c r="FBU100" s="35"/>
      <c r="FBV100" s="35"/>
      <c r="FBW100" s="35"/>
      <c r="FBX100" s="35"/>
      <c r="FBY100" s="35"/>
      <c r="FBZ100" s="35"/>
      <c r="FCA100" s="35"/>
      <c r="FCB100" s="35"/>
      <c r="FCC100" s="35"/>
      <c r="FCD100" s="35"/>
      <c r="FCE100" s="35"/>
      <c r="FCF100" s="35"/>
      <c r="FCG100" s="35"/>
      <c r="FCH100" s="35"/>
      <c r="FCI100" s="35"/>
      <c r="FCJ100" s="35"/>
      <c r="FCK100" s="35"/>
      <c r="FCL100" s="35"/>
      <c r="FCM100" s="35"/>
      <c r="FCN100" s="35"/>
      <c r="FCO100" s="35"/>
      <c r="FCP100" s="35"/>
      <c r="FCQ100" s="35"/>
      <c r="FCR100" s="35"/>
      <c r="FCS100" s="35"/>
      <c r="FCT100" s="35"/>
      <c r="FCU100" s="35"/>
      <c r="FCV100" s="35"/>
      <c r="FCW100" s="35"/>
      <c r="FCX100" s="35"/>
      <c r="FCY100" s="35"/>
      <c r="FCZ100" s="35"/>
      <c r="FDA100" s="35"/>
      <c r="FDB100" s="35"/>
      <c r="FDC100" s="35"/>
      <c r="FDD100" s="35"/>
      <c r="FDE100" s="35"/>
      <c r="FDF100" s="35"/>
      <c r="FDG100" s="35"/>
      <c r="FDH100" s="35"/>
      <c r="FDI100" s="35"/>
      <c r="FDJ100" s="35"/>
      <c r="FDK100" s="35"/>
      <c r="FDL100" s="35"/>
      <c r="FDM100" s="35"/>
      <c r="FDN100" s="35"/>
      <c r="FDO100" s="35"/>
      <c r="FDP100" s="35"/>
      <c r="FDQ100" s="35"/>
      <c r="FDR100" s="35"/>
      <c r="FDS100" s="35"/>
      <c r="FDT100" s="35"/>
      <c r="FDU100" s="35"/>
      <c r="FDV100" s="35"/>
      <c r="FDW100" s="35"/>
      <c r="FDX100" s="35"/>
      <c r="FDY100" s="35"/>
      <c r="FDZ100" s="35"/>
      <c r="FEA100" s="35"/>
      <c r="FEB100" s="35"/>
      <c r="FEC100" s="35"/>
      <c r="FED100" s="35"/>
      <c r="FEE100" s="35"/>
      <c r="FEF100" s="35"/>
      <c r="FEG100" s="35"/>
      <c r="FEH100" s="35"/>
      <c r="FEI100" s="35"/>
      <c r="FEJ100" s="35"/>
      <c r="FEK100" s="35"/>
      <c r="FEL100" s="35"/>
      <c r="FEM100" s="35"/>
      <c r="FEN100" s="35"/>
      <c r="FEO100" s="35"/>
      <c r="FEP100" s="35"/>
      <c r="FEQ100" s="35"/>
      <c r="FER100" s="35"/>
      <c r="FES100" s="35"/>
      <c r="FET100" s="35"/>
      <c r="FEU100" s="35"/>
      <c r="FEV100" s="35"/>
      <c r="FEW100" s="35"/>
      <c r="FEX100" s="35"/>
      <c r="FEY100" s="35"/>
      <c r="FEZ100" s="35"/>
      <c r="FFA100" s="35"/>
      <c r="FFB100" s="35"/>
      <c r="FFC100" s="35"/>
      <c r="FFD100" s="35"/>
      <c r="FFE100" s="35"/>
      <c r="FFF100" s="35"/>
      <c r="FFG100" s="35"/>
      <c r="FFH100" s="35"/>
      <c r="FFI100" s="35"/>
      <c r="FFJ100" s="35"/>
      <c r="FFK100" s="35"/>
      <c r="FFL100" s="35"/>
      <c r="FFM100" s="35"/>
      <c r="FFN100" s="35"/>
      <c r="FFO100" s="35"/>
      <c r="FFP100" s="35"/>
      <c r="FFQ100" s="35"/>
      <c r="FFR100" s="35"/>
      <c r="FFS100" s="35"/>
      <c r="FFT100" s="35"/>
      <c r="FFU100" s="35"/>
      <c r="FFV100" s="35"/>
      <c r="FFW100" s="35"/>
      <c r="FFX100" s="35"/>
      <c r="FFY100" s="35"/>
      <c r="FFZ100" s="35"/>
      <c r="FGA100" s="35"/>
      <c r="FGB100" s="35"/>
      <c r="FGC100" s="35"/>
      <c r="FGD100" s="35"/>
      <c r="FGE100" s="35"/>
      <c r="FGF100" s="35"/>
      <c r="FGG100" s="35"/>
      <c r="FGH100" s="35"/>
      <c r="FGI100" s="35"/>
      <c r="FGJ100" s="35"/>
      <c r="FGK100" s="35"/>
      <c r="FGL100" s="35"/>
      <c r="FGM100" s="35"/>
      <c r="FGN100" s="35"/>
      <c r="FGO100" s="35"/>
      <c r="FGP100" s="35"/>
      <c r="FGQ100" s="35"/>
      <c r="FGR100" s="35"/>
      <c r="FGS100" s="35"/>
      <c r="FGT100" s="35"/>
      <c r="FGU100" s="35"/>
      <c r="FGV100" s="35"/>
      <c r="FGW100" s="35"/>
      <c r="FGX100" s="35"/>
      <c r="FGY100" s="35"/>
      <c r="FGZ100" s="35"/>
      <c r="FHA100" s="35"/>
      <c r="FHB100" s="35"/>
      <c r="FHC100" s="35"/>
      <c r="FHD100" s="35"/>
      <c r="FHE100" s="35"/>
      <c r="FHF100" s="35"/>
      <c r="FHG100" s="35"/>
      <c r="FHH100" s="35"/>
      <c r="FHI100" s="35"/>
      <c r="FHJ100" s="35"/>
      <c r="FHK100" s="35"/>
      <c r="FHL100" s="35"/>
      <c r="FHM100" s="35"/>
      <c r="FHN100" s="35"/>
      <c r="FHO100" s="35"/>
      <c r="FHP100" s="35"/>
      <c r="FHQ100" s="35"/>
      <c r="FHR100" s="35"/>
      <c r="FHS100" s="35"/>
      <c r="FHT100" s="35"/>
      <c r="FHU100" s="35"/>
      <c r="FHV100" s="35"/>
      <c r="FHW100" s="35"/>
      <c r="FHX100" s="35"/>
      <c r="FHY100" s="35"/>
      <c r="FHZ100" s="35"/>
      <c r="FIA100" s="35"/>
      <c r="FIB100" s="35"/>
      <c r="FIC100" s="35"/>
      <c r="FID100" s="35"/>
      <c r="FIE100" s="35"/>
      <c r="FIF100" s="35"/>
      <c r="FIG100" s="35"/>
      <c r="FIH100" s="35"/>
      <c r="FII100" s="35"/>
      <c r="FIJ100" s="35"/>
      <c r="FIK100" s="35"/>
      <c r="FIL100" s="35"/>
      <c r="FIM100" s="35"/>
      <c r="FIN100" s="35"/>
      <c r="FIO100" s="35"/>
      <c r="FIP100" s="35"/>
      <c r="FIQ100" s="35"/>
      <c r="FIR100" s="35"/>
      <c r="FIS100" s="35"/>
      <c r="FIT100" s="35"/>
      <c r="FIU100" s="35"/>
      <c r="FIV100" s="35"/>
      <c r="FIW100" s="35"/>
      <c r="FIX100" s="35"/>
      <c r="FIY100" s="35"/>
      <c r="FIZ100" s="35"/>
      <c r="FJA100" s="35"/>
      <c r="FJB100" s="35"/>
      <c r="FJC100" s="35"/>
      <c r="FJD100" s="35"/>
      <c r="FJE100" s="35"/>
      <c r="FJF100" s="35"/>
      <c r="FJG100" s="35"/>
      <c r="FJH100" s="35"/>
      <c r="FJI100" s="35"/>
      <c r="FJJ100" s="35"/>
      <c r="FJK100" s="35"/>
      <c r="FJL100" s="35"/>
      <c r="FJM100" s="35"/>
      <c r="FJN100" s="35"/>
      <c r="FJO100" s="35"/>
      <c r="FJP100" s="35"/>
      <c r="FJQ100" s="35"/>
      <c r="FJR100" s="35"/>
      <c r="FJS100" s="35"/>
      <c r="FJT100" s="35"/>
      <c r="FJU100" s="35"/>
      <c r="FJV100" s="35"/>
      <c r="FJW100" s="35"/>
      <c r="FJX100" s="35"/>
      <c r="FJY100" s="35"/>
      <c r="FJZ100" s="35"/>
      <c r="FKA100" s="35"/>
      <c r="FKB100" s="35"/>
      <c r="FKC100" s="35"/>
      <c r="FKD100" s="35"/>
      <c r="FKE100" s="35"/>
      <c r="FKF100" s="35"/>
      <c r="FKG100" s="35"/>
      <c r="FKH100" s="35"/>
      <c r="FKI100" s="35"/>
      <c r="FKJ100" s="35"/>
      <c r="FKK100" s="35"/>
      <c r="FKL100" s="35"/>
      <c r="FKM100" s="35"/>
      <c r="FKN100" s="35"/>
      <c r="FKO100" s="35"/>
      <c r="FKP100" s="35"/>
      <c r="FKQ100" s="35"/>
      <c r="FKR100" s="35"/>
      <c r="FKS100" s="35"/>
      <c r="FKT100" s="35"/>
      <c r="FKU100" s="35"/>
      <c r="FKV100" s="35"/>
      <c r="FKW100" s="35"/>
      <c r="FKX100" s="35"/>
      <c r="FKY100" s="35"/>
      <c r="FKZ100" s="35"/>
      <c r="FLA100" s="35"/>
      <c r="FLB100" s="35"/>
      <c r="FLC100" s="35"/>
      <c r="FLD100" s="35"/>
      <c r="FLE100" s="35"/>
      <c r="FLF100" s="35"/>
      <c r="FLG100" s="35"/>
      <c r="FLH100" s="35"/>
      <c r="FLI100" s="35"/>
      <c r="FLJ100" s="35"/>
      <c r="FLK100" s="35"/>
      <c r="FLL100" s="35"/>
      <c r="FLM100" s="35"/>
      <c r="FLN100" s="35"/>
      <c r="FLO100" s="35"/>
      <c r="FLP100" s="35"/>
      <c r="FLQ100" s="35"/>
      <c r="FLR100" s="35"/>
      <c r="FLS100" s="35"/>
      <c r="FLT100" s="35"/>
      <c r="FLU100" s="35"/>
      <c r="FLV100" s="35"/>
      <c r="FLW100" s="35"/>
      <c r="FLX100" s="35"/>
      <c r="FLY100" s="35"/>
      <c r="FLZ100" s="35"/>
      <c r="FMA100" s="35"/>
      <c r="FMB100" s="35"/>
      <c r="FMC100" s="35"/>
      <c r="FMD100" s="35"/>
      <c r="FME100" s="35"/>
      <c r="FMF100" s="35"/>
      <c r="FMG100" s="35"/>
      <c r="FMH100" s="35"/>
      <c r="FMI100" s="35"/>
      <c r="FMJ100" s="35"/>
      <c r="FMK100" s="35"/>
      <c r="FML100" s="35"/>
      <c r="FMM100" s="35"/>
      <c r="FMN100" s="35"/>
      <c r="FMO100" s="35"/>
      <c r="FMP100" s="35"/>
      <c r="FMQ100" s="35"/>
      <c r="FMR100" s="35"/>
      <c r="FMS100" s="35"/>
      <c r="FMT100" s="35"/>
      <c r="FMU100" s="35"/>
      <c r="FMV100" s="35"/>
      <c r="FMW100" s="35"/>
      <c r="FMX100" s="35"/>
      <c r="FMY100" s="35"/>
      <c r="FMZ100" s="35"/>
      <c r="FNA100" s="35"/>
      <c r="FNB100" s="35"/>
      <c r="FNC100" s="35"/>
      <c r="FND100" s="35"/>
      <c r="FNE100" s="35"/>
      <c r="FNF100" s="35"/>
      <c r="FNG100" s="35"/>
      <c r="FNH100" s="35"/>
      <c r="FNI100" s="35"/>
      <c r="FNJ100" s="35"/>
      <c r="FNK100" s="35"/>
      <c r="FNL100" s="35"/>
      <c r="FNM100" s="35"/>
      <c r="FNN100" s="35"/>
      <c r="FNO100" s="35"/>
      <c r="FNP100" s="35"/>
      <c r="FNQ100" s="35"/>
      <c r="FNR100" s="35"/>
      <c r="FNS100" s="35"/>
      <c r="FNT100" s="35"/>
      <c r="FNU100" s="35"/>
      <c r="FNV100" s="35"/>
      <c r="FNW100" s="35"/>
      <c r="FNX100" s="35"/>
      <c r="FNY100" s="35"/>
      <c r="FNZ100" s="35"/>
      <c r="FOA100" s="35"/>
      <c r="FOB100" s="35"/>
      <c r="FOC100" s="35"/>
      <c r="FOD100" s="35"/>
      <c r="FOE100" s="35"/>
      <c r="FOF100" s="35"/>
      <c r="FOG100" s="35"/>
      <c r="FOH100" s="35"/>
      <c r="FOI100" s="35"/>
      <c r="FOJ100" s="35"/>
      <c r="FOK100" s="35"/>
      <c r="FOL100" s="35"/>
      <c r="FOM100" s="35"/>
      <c r="FON100" s="35"/>
      <c r="FOO100" s="35"/>
      <c r="FOP100" s="35"/>
      <c r="FOQ100" s="35"/>
      <c r="FOR100" s="35"/>
      <c r="FOS100" s="35"/>
      <c r="FOT100" s="35"/>
      <c r="FOU100" s="35"/>
      <c r="FOV100" s="35"/>
      <c r="FOW100" s="35"/>
      <c r="FOX100" s="35"/>
      <c r="FOY100" s="35"/>
      <c r="FOZ100" s="35"/>
      <c r="FPA100" s="35"/>
      <c r="FPB100" s="35"/>
      <c r="FPC100" s="35"/>
      <c r="FPD100" s="35"/>
      <c r="FPE100" s="35"/>
      <c r="FPF100" s="35"/>
      <c r="FPG100" s="35"/>
      <c r="FPH100" s="35"/>
      <c r="FPI100" s="35"/>
      <c r="FPJ100" s="35"/>
      <c r="FPK100" s="35"/>
      <c r="FPL100" s="35"/>
      <c r="FPM100" s="35"/>
      <c r="FPN100" s="35"/>
      <c r="FPO100" s="35"/>
      <c r="FPP100" s="35"/>
      <c r="FPQ100" s="35"/>
      <c r="FPR100" s="35"/>
      <c r="FPS100" s="35"/>
      <c r="FPT100" s="35"/>
      <c r="FPU100" s="35"/>
      <c r="FPV100" s="35"/>
      <c r="FPW100" s="35"/>
      <c r="FPX100" s="35"/>
      <c r="FPY100" s="35"/>
      <c r="FPZ100" s="35"/>
      <c r="FQA100" s="35"/>
      <c r="FQB100" s="35"/>
      <c r="FQC100" s="35"/>
      <c r="FQD100" s="35"/>
      <c r="FQE100" s="35"/>
      <c r="FQF100" s="35"/>
      <c r="FQG100" s="35"/>
      <c r="FQH100" s="35"/>
      <c r="FQI100" s="35"/>
      <c r="FQJ100" s="35"/>
      <c r="FQK100" s="35"/>
      <c r="FQL100" s="35"/>
      <c r="FQM100" s="35"/>
      <c r="FQN100" s="35"/>
      <c r="FQO100" s="35"/>
      <c r="FQP100" s="35"/>
      <c r="FQQ100" s="35"/>
      <c r="FQR100" s="35"/>
      <c r="FQS100" s="35"/>
      <c r="FQT100" s="35"/>
      <c r="FQU100" s="35"/>
      <c r="FQV100" s="35"/>
      <c r="FQW100" s="35"/>
      <c r="FQX100" s="35"/>
      <c r="FQY100" s="35"/>
      <c r="FQZ100" s="35"/>
      <c r="FRA100" s="35"/>
      <c r="FRB100" s="35"/>
      <c r="FRC100" s="35"/>
      <c r="FRD100" s="35"/>
      <c r="FRE100" s="35"/>
      <c r="FRF100" s="35"/>
      <c r="FRG100" s="35"/>
      <c r="FRH100" s="35"/>
      <c r="FRI100" s="35"/>
      <c r="FRJ100" s="35"/>
      <c r="FRK100" s="35"/>
      <c r="FRL100" s="35"/>
      <c r="FRM100" s="35"/>
      <c r="FRN100" s="35"/>
      <c r="FRO100" s="35"/>
      <c r="FRP100" s="35"/>
      <c r="FRQ100" s="35"/>
      <c r="FRR100" s="35"/>
      <c r="FRS100" s="35"/>
      <c r="FRT100" s="35"/>
      <c r="FRU100" s="35"/>
      <c r="FRV100" s="35"/>
      <c r="FRW100" s="35"/>
      <c r="FRX100" s="35"/>
      <c r="FRY100" s="35"/>
      <c r="FRZ100" s="35"/>
      <c r="FSA100" s="35"/>
      <c r="FSB100" s="35"/>
      <c r="FSC100" s="35"/>
      <c r="FSD100" s="35"/>
      <c r="FSE100" s="35"/>
      <c r="FSF100" s="35"/>
      <c r="FSG100" s="35"/>
      <c r="FSH100" s="35"/>
      <c r="FSI100" s="35"/>
      <c r="FSJ100" s="35"/>
      <c r="FSK100" s="35"/>
      <c r="FSL100" s="35"/>
      <c r="FSM100" s="35"/>
      <c r="FSN100" s="35"/>
      <c r="FSO100" s="35"/>
      <c r="FSP100" s="35"/>
      <c r="FSQ100" s="35"/>
      <c r="FSR100" s="35"/>
      <c r="FSS100" s="35"/>
      <c r="FST100" s="35"/>
      <c r="FSU100" s="35"/>
      <c r="FSV100" s="35"/>
      <c r="FSW100" s="35"/>
      <c r="FSX100" s="35"/>
      <c r="FSY100" s="35"/>
      <c r="FSZ100" s="35"/>
      <c r="FTA100" s="35"/>
      <c r="FTB100" s="35"/>
      <c r="FTC100" s="35"/>
      <c r="FTD100" s="35"/>
      <c r="FTE100" s="35"/>
      <c r="FTF100" s="35"/>
      <c r="FTG100" s="35"/>
      <c r="FTH100" s="35"/>
      <c r="FTI100" s="35"/>
      <c r="FTJ100" s="35"/>
      <c r="FTK100" s="35"/>
      <c r="FTL100" s="35"/>
      <c r="FTM100" s="35"/>
      <c r="FTN100" s="35"/>
      <c r="FTO100" s="35"/>
      <c r="FTP100" s="35"/>
      <c r="FTQ100" s="35"/>
      <c r="FTR100" s="35"/>
      <c r="FTS100" s="35"/>
      <c r="FTT100" s="35"/>
      <c r="FTU100" s="35"/>
      <c r="FTV100" s="35"/>
      <c r="FTW100" s="35"/>
      <c r="FTX100" s="35"/>
      <c r="FTY100" s="35"/>
      <c r="FTZ100" s="35"/>
      <c r="FUA100" s="35"/>
      <c r="FUB100" s="35"/>
      <c r="FUC100" s="35"/>
      <c r="FUD100" s="35"/>
      <c r="FUE100" s="35"/>
      <c r="FUF100" s="35"/>
      <c r="FUG100" s="35"/>
      <c r="FUH100" s="35"/>
      <c r="FUI100" s="35"/>
      <c r="FUJ100" s="35"/>
      <c r="FUK100" s="35"/>
      <c r="FUL100" s="35"/>
      <c r="FUM100" s="35"/>
      <c r="FUN100" s="35"/>
      <c r="FUO100" s="35"/>
      <c r="FUP100" s="35"/>
      <c r="FUQ100" s="35"/>
      <c r="FUR100" s="35"/>
      <c r="FUS100" s="35"/>
      <c r="FUT100" s="35"/>
      <c r="FUU100" s="35"/>
      <c r="FUV100" s="35"/>
      <c r="FUW100" s="35"/>
      <c r="FUX100" s="35"/>
      <c r="FUY100" s="35"/>
      <c r="FUZ100" s="35"/>
      <c r="FVA100" s="35"/>
      <c r="FVB100" s="35"/>
      <c r="FVC100" s="35"/>
      <c r="FVD100" s="35"/>
      <c r="FVE100" s="35"/>
      <c r="FVF100" s="35"/>
      <c r="FVG100" s="35"/>
      <c r="FVH100" s="35"/>
      <c r="FVI100" s="35"/>
      <c r="FVJ100" s="35"/>
      <c r="FVK100" s="35"/>
      <c r="FVL100" s="35"/>
      <c r="FVM100" s="35"/>
      <c r="FVN100" s="35"/>
      <c r="FVO100" s="35"/>
      <c r="FVP100" s="35"/>
      <c r="FVQ100" s="35"/>
      <c r="FVR100" s="35"/>
      <c r="FVS100" s="35"/>
      <c r="FVT100" s="35"/>
      <c r="FVU100" s="35"/>
      <c r="FVV100" s="35"/>
      <c r="FVW100" s="35"/>
      <c r="FVX100" s="35"/>
      <c r="FVY100" s="35"/>
      <c r="FVZ100" s="35"/>
      <c r="FWA100" s="35"/>
      <c r="FWB100" s="35"/>
      <c r="FWC100" s="35"/>
      <c r="FWD100" s="35"/>
      <c r="FWE100" s="35"/>
      <c r="FWF100" s="35"/>
      <c r="FWG100" s="35"/>
      <c r="FWH100" s="35"/>
      <c r="FWI100" s="35"/>
      <c r="FWJ100" s="35"/>
      <c r="FWK100" s="35"/>
      <c r="FWL100" s="35"/>
      <c r="FWM100" s="35"/>
      <c r="FWN100" s="35"/>
      <c r="FWO100" s="35"/>
      <c r="FWP100" s="35"/>
      <c r="FWQ100" s="35"/>
      <c r="FWR100" s="35"/>
      <c r="FWS100" s="35"/>
      <c r="FWT100" s="35"/>
      <c r="FWU100" s="35"/>
      <c r="FWV100" s="35"/>
      <c r="FWW100" s="35"/>
      <c r="FWX100" s="35"/>
      <c r="FWY100" s="35"/>
      <c r="FWZ100" s="35"/>
      <c r="FXA100" s="35"/>
      <c r="FXB100" s="35"/>
      <c r="FXC100" s="35"/>
      <c r="FXD100" s="35"/>
      <c r="FXE100" s="35"/>
      <c r="FXF100" s="35"/>
      <c r="FXG100" s="35"/>
      <c r="FXH100" s="35"/>
      <c r="FXI100" s="35"/>
      <c r="FXJ100" s="35"/>
      <c r="FXK100" s="35"/>
      <c r="FXL100" s="35"/>
      <c r="FXM100" s="35"/>
      <c r="FXN100" s="35"/>
      <c r="FXO100" s="35"/>
      <c r="FXP100" s="35"/>
      <c r="FXQ100" s="35"/>
      <c r="FXR100" s="35"/>
      <c r="FXS100" s="35"/>
      <c r="FXT100" s="35"/>
      <c r="FXU100" s="35"/>
      <c r="FXV100" s="35"/>
      <c r="FXW100" s="35"/>
      <c r="FXX100" s="35"/>
      <c r="FXY100" s="35"/>
      <c r="FXZ100" s="35"/>
      <c r="FYA100" s="35"/>
      <c r="FYB100" s="35"/>
      <c r="FYC100" s="35"/>
      <c r="FYD100" s="35"/>
      <c r="FYE100" s="35"/>
      <c r="FYF100" s="35"/>
      <c r="FYG100" s="35"/>
      <c r="FYH100" s="35"/>
      <c r="FYI100" s="35"/>
      <c r="FYJ100" s="35"/>
      <c r="FYK100" s="35"/>
      <c r="FYL100" s="35"/>
      <c r="FYM100" s="35"/>
      <c r="FYN100" s="35"/>
      <c r="FYO100" s="35"/>
      <c r="FYP100" s="35"/>
      <c r="FYQ100" s="35"/>
      <c r="FYR100" s="35"/>
      <c r="FYS100" s="35"/>
      <c r="FYT100" s="35"/>
      <c r="FYU100" s="35"/>
      <c r="FYV100" s="35"/>
      <c r="FYW100" s="35"/>
      <c r="FYX100" s="35"/>
      <c r="FYY100" s="35"/>
      <c r="FYZ100" s="35"/>
      <c r="FZA100" s="35"/>
      <c r="FZB100" s="35"/>
      <c r="FZC100" s="35"/>
      <c r="FZD100" s="35"/>
      <c r="FZE100" s="35"/>
      <c r="FZF100" s="35"/>
      <c r="FZG100" s="35"/>
      <c r="FZH100" s="35"/>
      <c r="FZI100" s="35"/>
      <c r="FZJ100" s="35"/>
      <c r="FZK100" s="35"/>
      <c r="FZL100" s="35"/>
      <c r="FZM100" s="35"/>
      <c r="FZN100" s="35"/>
      <c r="FZO100" s="35"/>
      <c r="FZP100" s="35"/>
      <c r="FZQ100" s="35"/>
      <c r="FZR100" s="35"/>
      <c r="FZS100" s="35"/>
      <c r="FZT100" s="35"/>
      <c r="FZU100" s="35"/>
      <c r="FZV100" s="35"/>
      <c r="FZW100" s="35"/>
      <c r="FZX100" s="35"/>
      <c r="FZY100" s="35"/>
      <c r="FZZ100" s="35"/>
      <c r="GAA100" s="35"/>
      <c r="GAB100" s="35"/>
      <c r="GAC100" s="35"/>
      <c r="GAD100" s="35"/>
      <c r="GAE100" s="35"/>
      <c r="GAF100" s="35"/>
      <c r="GAG100" s="35"/>
      <c r="GAH100" s="35"/>
      <c r="GAI100" s="35"/>
      <c r="GAJ100" s="35"/>
      <c r="GAK100" s="35"/>
      <c r="GAL100" s="35"/>
      <c r="GAM100" s="35"/>
      <c r="GAN100" s="35"/>
      <c r="GAO100" s="35"/>
      <c r="GAP100" s="35"/>
      <c r="GAQ100" s="35"/>
      <c r="GAR100" s="35"/>
      <c r="GAS100" s="35"/>
      <c r="GAT100" s="35"/>
      <c r="GAU100" s="35"/>
      <c r="GAV100" s="35"/>
      <c r="GAW100" s="35"/>
      <c r="GAX100" s="35"/>
      <c r="GAY100" s="35"/>
      <c r="GAZ100" s="35"/>
      <c r="GBA100" s="35"/>
      <c r="GBB100" s="35"/>
      <c r="GBC100" s="35"/>
      <c r="GBD100" s="35"/>
      <c r="GBE100" s="35"/>
      <c r="GBF100" s="35"/>
      <c r="GBG100" s="35"/>
      <c r="GBH100" s="35"/>
      <c r="GBI100" s="35"/>
      <c r="GBJ100" s="35"/>
      <c r="GBK100" s="35"/>
      <c r="GBL100" s="35"/>
      <c r="GBM100" s="35"/>
      <c r="GBN100" s="35"/>
      <c r="GBO100" s="35"/>
      <c r="GBP100" s="35"/>
      <c r="GBQ100" s="35"/>
      <c r="GBR100" s="35"/>
      <c r="GBS100" s="35"/>
      <c r="GBT100" s="35"/>
      <c r="GBU100" s="35"/>
      <c r="GBV100" s="35"/>
      <c r="GBW100" s="35"/>
      <c r="GBX100" s="35"/>
      <c r="GBY100" s="35"/>
      <c r="GBZ100" s="35"/>
      <c r="GCA100" s="35"/>
      <c r="GCB100" s="35"/>
      <c r="GCC100" s="35"/>
      <c r="GCD100" s="35"/>
      <c r="GCE100" s="35"/>
      <c r="GCF100" s="35"/>
      <c r="GCG100" s="35"/>
      <c r="GCH100" s="35"/>
      <c r="GCI100" s="35"/>
      <c r="GCJ100" s="35"/>
      <c r="GCK100" s="35"/>
      <c r="GCL100" s="35"/>
      <c r="GCM100" s="35"/>
      <c r="GCN100" s="35"/>
      <c r="GCO100" s="35"/>
      <c r="GCP100" s="35"/>
      <c r="GCQ100" s="35"/>
      <c r="GCR100" s="35"/>
      <c r="GCS100" s="35"/>
      <c r="GCT100" s="35"/>
      <c r="GCU100" s="35"/>
      <c r="GCV100" s="35"/>
      <c r="GCW100" s="35"/>
      <c r="GCX100" s="35"/>
      <c r="GCY100" s="35"/>
      <c r="GCZ100" s="35"/>
      <c r="GDA100" s="35"/>
      <c r="GDB100" s="35"/>
      <c r="GDC100" s="35"/>
      <c r="GDD100" s="35"/>
      <c r="GDE100" s="35"/>
      <c r="GDF100" s="35"/>
      <c r="GDG100" s="35"/>
      <c r="GDH100" s="35"/>
      <c r="GDI100" s="35"/>
      <c r="GDJ100" s="35"/>
      <c r="GDK100" s="35"/>
      <c r="GDL100" s="35"/>
      <c r="GDM100" s="35"/>
      <c r="GDN100" s="35"/>
      <c r="GDO100" s="35"/>
      <c r="GDP100" s="35"/>
      <c r="GDQ100" s="35"/>
      <c r="GDR100" s="35"/>
      <c r="GDS100" s="35"/>
      <c r="GDT100" s="35"/>
      <c r="GDU100" s="35"/>
      <c r="GDV100" s="35"/>
      <c r="GDW100" s="35"/>
      <c r="GDX100" s="35"/>
      <c r="GDY100" s="35"/>
      <c r="GDZ100" s="35"/>
      <c r="GEA100" s="35"/>
      <c r="GEB100" s="35"/>
      <c r="GEC100" s="35"/>
      <c r="GED100" s="35"/>
      <c r="GEE100" s="35"/>
      <c r="GEF100" s="35"/>
      <c r="GEG100" s="35"/>
      <c r="GEH100" s="35"/>
      <c r="GEI100" s="35"/>
      <c r="GEJ100" s="35"/>
      <c r="GEK100" s="35"/>
      <c r="GEL100" s="35"/>
      <c r="GEM100" s="35"/>
      <c r="GEN100" s="35"/>
      <c r="GEO100" s="35"/>
      <c r="GEP100" s="35"/>
      <c r="GEQ100" s="35"/>
      <c r="GER100" s="35"/>
      <c r="GES100" s="35"/>
      <c r="GET100" s="35"/>
      <c r="GEU100" s="35"/>
      <c r="GEV100" s="35"/>
      <c r="GEW100" s="35"/>
      <c r="GEX100" s="35"/>
      <c r="GEY100" s="35"/>
      <c r="GEZ100" s="35"/>
      <c r="GFA100" s="35"/>
      <c r="GFB100" s="35"/>
      <c r="GFC100" s="35"/>
      <c r="GFD100" s="35"/>
      <c r="GFE100" s="35"/>
      <c r="GFF100" s="35"/>
      <c r="GFG100" s="35"/>
      <c r="GFH100" s="35"/>
      <c r="GFI100" s="35"/>
      <c r="GFJ100" s="35"/>
      <c r="GFK100" s="35"/>
      <c r="GFL100" s="35"/>
      <c r="GFM100" s="35"/>
      <c r="GFN100" s="35"/>
      <c r="GFO100" s="35"/>
      <c r="GFP100" s="35"/>
      <c r="GFQ100" s="35"/>
      <c r="GFR100" s="35"/>
      <c r="GFS100" s="35"/>
      <c r="GFT100" s="35"/>
      <c r="GFU100" s="35"/>
      <c r="GFV100" s="35"/>
      <c r="GFW100" s="35"/>
      <c r="GFX100" s="35"/>
      <c r="GFY100" s="35"/>
      <c r="GFZ100" s="35"/>
      <c r="GGA100" s="35"/>
      <c r="GGB100" s="35"/>
      <c r="GGC100" s="35"/>
      <c r="GGD100" s="35"/>
      <c r="GGE100" s="35"/>
      <c r="GGF100" s="35"/>
      <c r="GGG100" s="35"/>
      <c r="GGH100" s="35"/>
      <c r="GGI100" s="35"/>
      <c r="GGJ100" s="35"/>
      <c r="GGK100" s="35"/>
      <c r="GGL100" s="35"/>
      <c r="GGM100" s="35"/>
      <c r="GGN100" s="35"/>
      <c r="GGO100" s="35"/>
      <c r="GGP100" s="35"/>
      <c r="GGQ100" s="35"/>
      <c r="GGR100" s="35"/>
      <c r="GGS100" s="35"/>
      <c r="GGT100" s="35"/>
      <c r="GGU100" s="35"/>
      <c r="GGV100" s="35"/>
      <c r="GGW100" s="35"/>
      <c r="GGX100" s="35"/>
      <c r="GGY100" s="35"/>
      <c r="GGZ100" s="35"/>
      <c r="GHA100" s="35"/>
      <c r="GHB100" s="35"/>
      <c r="GHC100" s="35"/>
      <c r="GHD100" s="35"/>
      <c r="GHE100" s="35"/>
      <c r="GHF100" s="35"/>
      <c r="GHG100" s="35"/>
      <c r="GHH100" s="35"/>
      <c r="GHI100" s="35"/>
      <c r="GHJ100" s="35"/>
      <c r="GHK100" s="35"/>
      <c r="GHL100" s="35"/>
      <c r="GHM100" s="35"/>
      <c r="GHN100" s="35"/>
      <c r="GHO100" s="35"/>
      <c r="GHP100" s="35"/>
      <c r="GHQ100" s="35"/>
      <c r="GHR100" s="35"/>
      <c r="GHS100" s="35"/>
      <c r="GHT100" s="35"/>
      <c r="GHU100" s="35"/>
      <c r="GHV100" s="35"/>
      <c r="GHW100" s="35"/>
      <c r="GHX100" s="35"/>
      <c r="GHY100" s="35"/>
      <c r="GHZ100" s="35"/>
      <c r="GIA100" s="35"/>
      <c r="GIB100" s="35"/>
      <c r="GIC100" s="35"/>
      <c r="GID100" s="35"/>
      <c r="GIE100" s="35"/>
      <c r="GIF100" s="35"/>
      <c r="GIG100" s="35"/>
      <c r="GIH100" s="35"/>
      <c r="GII100" s="35"/>
      <c r="GIJ100" s="35"/>
      <c r="GIK100" s="35"/>
      <c r="GIL100" s="35"/>
      <c r="GIM100" s="35"/>
      <c r="GIN100" s="35"/>
      <c r="GIO100" s="35"/>
      <c r="GIP100" s="35"/>
      <c r="GIQ100" s="35"/>
      <c r="GIR100" s="35"/>
      <c r="GIS100" s="35"/>
      <c r="GIT100" s="35"/>
      <c r="GIU100" s="35"/>
      <c r="GIV100" s="35"/>
      <c r="GIW100" s="35"/>
      <c r="GIX100" s="35"/>
      <c r="GIY100" s="35"/>
      <c r="GIZ100" s="35"/>
      <c r="GJA100" s="35"/>
      <c r="GJB100" s="35"/>
      <c r="GJC100" s="35"/>
      <c r="GJD100" s="35"/>
      <c r="GJE100" s="35"/>
      <c r="GJF100" s="35"/>
      <c r="GJG100" s="35"/>
      <c r="GJH100" s="35"/>
      <c r="GJI100" s="35"/>
      <c r="GJJ100" s="35"/>
      <c r="GJK100" s="35"/>
      <c r="GJL100" s="35"/>
      <c r="GJM100" s="35"/>
      <c r="GJN100" s="35"/>
      <c r="GJO100" s="35"/>
      <c r="GJP100" s="35"/>
      <c r="GJQ100" s="35"/>
      <c r="GJR100" s="35"/>
      <c r="GJS100" s="35"/>
      <c r="GJT100" s="35"/>
      <c r="GJU100" s="35"/>
      <c r="GJV100" s="35"/>
      <c r="GJW100" s="35"/>
      <c r="GJX100" s="35"/>
      <c r="GJY100" s="35"/>
      <c r="GJZ100" s="35"/>
      <c r="GKA100" s="35"/>
      <c r="GKB100" s="35"/>
      <c r="GKC100" s="35"/>
      <c r="GKD100" s="35"/>
      <c r="GKE100" s="35"/>
      <c r="GKF100" s="35"/>
      <c r="GKG100" s="35"/>
      <c r="GKH100" s="35"/>
      <c r="GKI100" s="35"/>
      <c r="GKJ100" s="35"/>
      <c r="GKK100" s="35"/>
      <c r="GKL100" s="35"/>
      <c r="GKM100" s="35"/>
      <c r="GKN100" s="35"/>
      <c r="GKO100" s="35"/>
      <c r="GKP100" s="35"/>
      <c r="GKQ100" s="35"/>
      <c r="GKR100" s="35"/>
      <c r="GKS100" s="35"/>
      <c r="GKT100" s="35"/>
      <c r="GKU100" s="35"/>
      <c r="GKV100" s="35"/>
      <c r="GKW100" s="35"/>
      <c r="GKX100" s="35"/>
      <c r="GKY100" s="35"/>
      <c r="GKZ100" s="35"/>
      <c r="GLA100" s="35"/>
      <c r="GLB100" s="35"/>
      <c r="GLC100" s="35"/>
      <c r="GLD100" s="35"/>
      <c r="GLE100" s="35"/>
      <c r="GLF100" s="35"/>
      <c r="GLG100" s="35"/>
      <c r="GLH100" s="35"/>
      <c r="GLI100" s="35"/>
      <c r="GLJ100" s="35"/>
      <c r="GLK100" s="35"/>
      <c r="GLL100" s="35"/>
      <c r="GLM100" s="35"/>
      <c r="GLN100" s="35"/>
      <c r="GLO100" s="35"/>
      <c r="GLP100" s="35"/>
      <c r="GLQ100" s="35"/>
      <c r="GLR100" s="35"/>
      <c r="GLS100" s="35"/>
      <c r="GLT100" s="35"/>
      <c r="GLU100" s="35"/>
      <c r="GLV100" s="35"/>
      <c r="GLW100" s="35"/>
      <c r="GLX100" s="35"/>
      <c r="GLY100" s="35"/>
      <c r="GLZ100" s="35"/>
      <c r="GMA100" s="35"/>
      <c r="GMB100" s="35"/>
      <c r="GMC100" s="35"/>
      <c r="GMD100" s="35"/>
      <c r="GME100" s="35"/>
      <c r="GMF100" s="35"/>
      <c r="GMG100" s="35"/>
      <c r="GMH100" s="35"/>
      <c r="GMI100" s="35"/>
      <c r="GMJ100" s="35"/>
      <c r="GMK100" s="35"/>
      <c r="GML100" s="35"/>
      <c r="GMM100" s="35"/>
      <c r="GMN100" s="35"/>
      <c r="GMO100" s="35"/>
      <c r="GMP100" s="35"/>
      <c r="GMQ100" s="35"/>
      <c r="GMR100" s="35"/>
      <c r="GMS100" s="35"/>
      <c r="GMT100" s="35"/>
      <c r="GMU100" s="35"/>
      <c r="GMV100" s="35"/>
      <c r="GMW100" s="35"/>
      <c r="GMX100" s="35"/>
      <c r="GMY100" s="35"/>
      <c r="GMZ100" s="35"/>
      <c r="GNA100" s="35"/>
      <c r="GNB100" s="35"/>
      <c r="GNC100" s="35"/>
      <c r="GND100" s="35"/>
      <c r="GNE100" s="35"/>
      <c r="GNF100" s="35"/>
      <c r="GNG100" s="35"/>
      <c r="GNH100" s="35"/>
      <c r="GNI100" s="35"/>
      <c r="GNJ100" s="35"/>
      <c r="GNK100" s="35"/>
      <c r="GNL100" s="35"/>
      <c r="GNM100" s="35"/>
      <c r="GNN100" s="35"/>
      <c r="GNO100" s="35"/>
      <c r="GNP100" s="35"/>
      <c r="GNQ100" s="35"/>
      <c r="GNR100" s="35"/>
      <c r="GNS100" s="35"/>
      <c r="GNT100" s="35"/>
      <c r="GNU100" s="35"/>
      <c r="GNV100" s="35"/>
      <c r="GNW100" s="35"/>
      <c r="GNX100" s="35"/>
      <c r="GNY100" s="35"/>
      <c r="GNZ100" s="35"/>
      <c r="GOA100" s="35"/>
      <c r="GOB100" s="35"/>
      <c r="GOC100" s="35"/>
      <c r="GOD100" s="35"/>
      <c r="GOE100" s="35"/>
      <c r="GOF100" s="35"/>
      <c r="GOG100" s="35"/>
      <c r="GOH100" s="35"/>
      <c r="GOI100" s="35"/>
      <c r="GOJ100" s="35"/>
      <c r="GOK100" s="35"/>
      <c r="GOL100" s="35"/>
      <c r="GOM100" s="35"/>
      <c r="GON100" s="35"/>
      <c r="GOO100" s="35"/>
      <c r="GOP100" s="35"/>
      <c r="GOQ100" s="35"/>
      <c r="GOR100" s="35"/>
      <c r="GOS100" s="35"/>
      <c r="GOT100" s="35"/>
      <c r="GOU100" s="35"/>
      <c r="GOV100" s="35"/>
      <c r="GOW100" s="35"/>
      <c r="GOX100" s="35"/>
      <c r="GOY100" s="35"/>
      <c r="GOZ100" s="35"/>
      <c r="GPA100" s="35"/>
      <c r="GPB100" s="35"/>
      <c r="GPC100" s="35"/>
      <c r="GPD100" s="35"/>
      <c r="GPE100" s="35"/>
      <c r="GPF100" s="35"/>
      <c r="GPG100" s="35"/>
      <c r="GPH100" s="35"/>
      <c r="GPI100" s="35"/>
      <c r="GPJ100" s="35"/>
      <c r="GPK100" s="35"/>
      <c r="GPL100" s="35"/>
      <c r="GPM100" s="35"/>
      <c r="GPN100" s="35"/>
      <c r="GPO100" s="35"/>
      <c r="GPP100" s="35"/>
      <c r="GPQ100" s="35"/>
      <c r="GPR100" s="35"/>
      <c r="GPS100" s="35"/>
      <c r="GPT100" s="35"/>
      <c r="GPU100" s="35"/>
      <c r="GPV100" s="35"/>
      <c r="GPW100" s="35"/>
      <c r="GPX100" s="35"/>
      <c r="GPY100" s="35"/>
      <c r="GPZ100" s="35"/>
      <c r="GQA100" s="35"/>
      <c r="GQB100" s="35"/>
      <c r="GQC100" s="35"/>
      <c r="GQD100" s="35"/>
      <c r="GQE100" s="35"/>
      <c r="GQF100" s="35"/>
      <c r="GQG100" s="35"/>
      <c r="GQH100" s="35"/>
      <c r="GQI100" s="35"/>
      <c r="GQJ100" s="35"/>
      <c r="GQK100" s="35"/>
      <c r="GQL100" s="35"/>
      <c r="GQM100" s="35"/>
      <c r="GQN100" s="35"/>
      <c r="GQO100" s="35"/>
      <c r="GQP100" s="35"/>
      <c r="GQQ100" s="35"/>
      <c r="GQR100" s="35"/>
      <c r="GQS100" s="35"/>
      <c r="GQT100" s="35"/>
      <c r="GQU100" s="35"/>
      <c r="GQV100" s="35"/>
      <c r="GQW100" s="35"/>
      <c r="GQX100" s="35"/>
      <c r="GQY100" s="35"/>
      <c r="GQZ100" s="35"/>
      <c r="GRA100" s="35"/>
      <c r="GRB100" s="35"/>
      <c r="GRC100" s="35"/>
      <c r="GRD100" s="35"/>
      <c r="GRE100" s="35"/>
      <c r="GRF100" s="35"/>
      <c r="GRG100" s="35"/>
      <c r="GRH100" s="35"/>
      <c r="GRI100" s="35"/>
      <c r="GRJ100" s="35"/>
      <c r="GRK100" s="35"/>
      <c r="GRL100" s="35"/>
      <c r="GRM100" s="35"/>
      <c r="GRN100" s="35"/>
      <c r="GRO100" s="35"/>
      <c r="GRP100" s="35"/>
      <c r="GRQ100" s="35"/>
      <c r="GRR100" s="35"/>
      <c r="GRS100" s="35"/>
      <c r="GRT100" s="35"/>
      <c r="GRU100" s="35"/>
      <c r="GRV100" s="35"/>
      <c r="GRW100" s="35"/>
      <c r="GRX100" s="35"/>
      <c r="GRY100" s="35"/>
      <c r="GRZ100" s="35"/>
      <c r="GSA100" s="35"/>
      <c r="GSB100" s="35"/>
      <c r="GSC100" s="35"/>
      <c r="GSD100" s="35"/>
      <c r="GSE100" s="35"/>
      <c r="GSF100" s="35"/>
      <c r="GSG100" s="35"/>
      <c r="GSH100" s="35"/>
      <c r="GSI100" s="35"/>
      <c r="GSJ100" s="35"/>
      <c r="GSK100" s="35"/>
      <c r="GSL100" s="35"/>
      <c r="GSM100" s="35"/>
      <c r="GSN100" s="35"/>
      <c r="GSO100" s="35"/>
      <c r="GSP100" s="35"/>
      <c r="GSQ100" s="35"/>
      <c r="GSR100" s="35"/>
      <c r="GSS100" s="35"/>
      <c r="GST100" s="35"/>
      <c r="GSU100" s="35"/>
      <c r="GSV100" s="35"/>
      <c r="GSW100" s="35"/>
      <c r="GSX100" s="35"/>
      <c r="GSY100" s="35"/>
      <c r="GSZ100" s="35"/>
      <c r="GTA100" s="35"/>
      <c r="GTB100" s="35"/>
      <c r="GTC100" s="35"/>
      <c r="GTD100" s="35"/>
      <c r="GTE100" s="35"/>
      <c r="GTF100" s="35"/>
      <c r="GTG100" s="35"/>
      <c r="GTH100" s="35"/>
      <c r="GTI100" s="35"/>
      <c r="GTJ100" s="35"/>
      <c r="GTK100" s="35"/>
      <c r="GTL100" s="35"/>
      <c r="GTM100" s="35"/>
      <c r="GTN100" s="35"/>
      <c r="GTO100" s="35"/>
      <c r="GTP100" s="35"/>
      <c r="GTQ100" s="35"/>
      <c r="GTR100" s="35"/>
      <c r="GTS100" s="35"/>
      <c r="GTT100" s="35"/>
      <c r="GTU100" s="35"/>
      <c r="GTV100" s="35"/>
      <c r="GTW100" s="35"/>
      <c r="GTX100" s="35"/>
      <c r="GTY100" s="35"/>
      <c r="GTZ100" s="35"/>
      <c r="GUA100" s="35"/>
      <c r="GUB100" s="35"/>
      <c r="GUC100" s="35"/>
      <c r="GUD100" s="35"/>
      <c r="GUE100" s="35"/>
      <c r="GUF100" s="35"/>
      <c r="GUG100" s="35"/>
      <c r="GUH100" s="35"/>
      <c r="GUI100" s="35"/>
      <c r="GUJ100" s="35"/>
      <c r="GUK100" s="35"/>
      <c r="GUL100" s="35"/>
      <c r="GUM100" s="35"/>
      <c r="GUN100" s="35"/>
      <c r="GUO100" s="35"/>
      <c r="GUP100" s="35"/>
      <c r="GUQ100" s="35"/>
      <c r="GUR100" s="35"/>
      <c r="GUS100" s="35"/>
      <c r="GUT100" s="35"/>
      <c r="GUU100" s="35"/>
      <c r="GUV100" s="35"/>
      <c r="GUW100" s="35"/>
      <c r="GUX100" s="35"/>
      <c r="GUY100" s="35"/>
      <c r="GUZ100" s="35"/>
      <c r="GVA100" s="35"/>
      <c r="GVB100" s="35"/>
      <c r="GVC100" s="35"/>
      <c r="GVD100" s="35"/>
      <c r="GVE100" s="35"/>
      <c r="GVF100" s="35"/>
      <c r="GVG100" s="35"/>
      <c r="GVH100" s="35"/>
      <c r="GVI100" s="35"/>
      <c r="GVJ100" s="35"/>
      <c r="GVK100" s="35"/>
      <c r="GVL100" s="35"/>
      <c r="GVM100" s="35"/>
      <c r="GVN100" s="35"/>
      <c r="GVO100" s="35"/>
      <c r="GVP100" s="35"/>
      <c r="GVQ100" s="35"/>
      <c r="GVR100" s="35"/>
      <c r="GVS100" s="35"/>
      <c r="GVT100" s="35"/>
      <c r="GVU100" s="35"/>
      <c r="GVV100" s="35"/>
      <c r="GVW100" s="35"/>
      <c r="GVX100" s="35"/>
      <c r="GVY100" s="35"/>
      <c r="GVZ100" s="35"/>
      <c r="GWA100" s="35"/>
      <c r="GWB100" s="35"/>
      <c r="GWC100" s="35"/>
      <c r="GWD100" s="35"/>
      <c r="GWE100" s="35"/>
      <c r="GWF100" s="35"/>
      <c r="GWG100" s="35"/>
      <c r="GWH100" s="35"/>
      <c r="GWI100" s="35"/>
      <c r="GWJ100" s="35"/>
      <c r="GWK100" s="35"/>
      <c r="GWL100" s="35"/>
      <c r="GWM100" s="35"/>
      <c r="GWN100" s="35"/>
      <c r="GWO100" s="35"/>
      <c r="GWP100" s="35"/>
      <c r="GWQ100" s="35"/>
      <c r="GWR100" s="35"/>
      <c r="GWS100" s="35"/>
      <c r="GWT100" s="35"/>
      <c r="GWU100" s="35"/>
      <c r="GWV100" s="35"/>
      <c r="GWW100" s="35"/>
      <c r="GWX100" s="35"/>
      <c r="GWY100" s="35"/>
      <c r="GWZ100" s="35"/>
      <c r="GXA100" s="35"/>
      <c r="GXB100" s="35"/>
      <c r="GXC100" s="35"/>
      <c r="GXD100" s="35"/>
      <c r="GXE100" s="35"/>
      <c r="GXF100" s="35"/>
      <c r="GXG100" s="35"/>
      <c r="GXH100" s="35"/>
      <c r="GXI100" s="35"/>
      <c r="GXJ100" s="35"/>
      <c r="GXK100" s="35"/>
      <c r="GXL100" s="35"/>
      <c r="GXM100" s="35"/>
      <c r="GXN100" s="35"/>
      <c r="GXO100" s="35"/>
      <c r="GXP100" s="35"/>
      <c r="GXQ100" s="35"/>
      <c r="GXR100" s="35"/>
      <c r="GXS100" s="35"/>
      <c r="GXT100" s="35"/>
      <c r="GXU100" s="35"/>
      <c r="GXV100" s="35"/>
      <c r="GXW100" s="35"/>
      <c r="GXX100" s="35"/>
      <c r="GXY100" s="35"/>
      <c r="GXZ100" s="35"/>
      <c r="GYA100" s="35"/>
      <c r="GYB100" s="35"/>
      <c r="GYC100" s="35"/>
      <c r="GYD100" s="35"/>
      <c r="GYE100" s="35"/>
      <c r="GYF100" s="35"/>
      <c r="GYG100" s="35"/>
      <c r="GYH100" s="35"/>
      <c r="GYI100" s="35"/>
      <c r="GYJ100" s="35"/>
      <c r="GYK100" s="35"/>
      <c r="GYL100" s="35"/>
      <c r="GYM100" s="35"/>
      <c r="GYN100" s="35"/>
      <c r="GYO100" s="35"/>
      <c r="GYP100" s="35"/>
      <c r="GYQ100" s="35"/>
      <c r="GYR100" s="35"/>
      <c r="GYS100" s="35"/>
      <c r="GYT100" s="35"/>
      <c r="GYU100" s="35"/>
      <c r="GYV100" s="35"/>
      <c r="GYW100" s="35"/>
      <c r="GYX100" s="35"/>
      <c r="GYY100" s="35"/>
      <c r="GYZ100" s="35"/>
      <c r="GZA100" s="35"/>
      <c r="GZB100" s="35"/>
      <c r="GZC100" s="35"/>
      <c r="GZD100" s="35"/>
      <c r="GZE100" s="35"/>
      <c r="GZF100" s="35"/>
      <c r="GZG100" s="35"/>
      <c r="GZH100" s="35"/>
      <c r="GZI100" s="35"/>
      <c r="GZJ100" s="35"/>
      <c r="GZK100" s="35"/>
      <c r="GZL100" s="35"/>
      <c r="GZM100" s="35"/>
      <c r="GZN100" s="35"/>
      <c r="GZO100" s="35"/>
      <c r="GZP100" s="35"/>
      <c r="GZQ100" s="35"/>
      <c r="GZR100" s="35"/>
      <c r="GZS100" s="35"/>
      <c r="GZT100" s="35"/>
      <c r="GZU100" s="35"/>
      <c r="GZV100" s="35"/>
      <c r="GZW100" s="35"/>
      <c r="GZX100" s="35"/>
      <c r="GZY100" s="35"/>
      <c r="GZZ100" s="35"/>
      <c r="HAA100" s="35"/>
      <c r="HAB100" s="35"/>
      <c r="HAC100" s="35"/>
      <c r="HAD100" s="35"/>
      <c r="HAE100" s="35"/>
      <c r="HAF100" s="35"/>
      <c r="HAG100" s="35"/>
      <c r="HAH100" s="35"/>
      <c r="HAI100" s="35"/>
      <c r="HAJ100" s="35"/>
      <c r="HAK100" s="35"/>
      <c r="HAL100" s="35"/>
      <c r="HAM100" s="35"/>
      <c r="HAN100" s="35"/>
      <c r="HAO100" s="35"/>
      <c r="HAP100" s="35"/>
      <c r="HAQ100" s="35"/>
      <c r="HAR100" s="35"/>
      <c r="HAS100" s="35"/>
      <c r="HAT100" s="35"/>
      <c r="HAU100" s="35"/>
      <c r="HAV100" s="35"/>
      <c r="HAW100" s="35"/>
      <c r="HAX100" s="35"/>
      <c r="HAY100" s="35"/>
      <c r="HAZ100" s="35"/>
      <c r="HBA100" s="35"/>
      <c r="HBB100" s="35"/>
      <c r="HBC100" s="35"/>
      <c r="HBD100" s="35"/>
      <c r="HBE100" s="35"/>
      <c r="HBF100" s="35"/>
      <c r="HBG100" s="35"/>
      <c r="HBH100" s="35"/>
      <c r="HBI100" s="35"/>
      <c r="HBJ100" s="35"/>
      <c r="HBK100" s="35"/>
      <c r="HBL100" s="35"/>
      <c r="HBM100" s="35"/>
      <c r="HBN100" s="35"/>
      <c r="HBO100" s="35"/>
      <c r="HBP100" s="35"/>
      <c r="HBQ100" s="35"/>
      <c r="HBR100" s="35"/>
      <c r="HBS100" s="35"/>
      <c r="HBT100" s="35"/>
      <c r="HBU100" s="35"/>
      <c r="HBV100" s="35"/>
      <c r="HBW100" s="35"/>
      <c r="HBX100" s="35"/>
      <c r="HBY100" s="35"/>
      <c r="HBZ100" s="35"/>
      <c r="HCA100" s="35"/>
      <c r="HCB100" s="35"/>
      <c r="HCC100" s="35"/>
      <c r="HCD100" s="35"/>
      <c r="HCE100" s="35"/>
      <c r="HCF100" s="35"/>
      <c r="HCG100" s="35"/>
      <c r="HCH100" s="35"/>
      <c r="HCI100" s="35"/>
      <c r="HCJ100" s="35"/>
      <c r="HCK100" s="35"/>
      <c r="HCL100" s="35"/>
      <c r="HCM100" s="35"/>
      <c r="HCN100" s="35"/>
      <c r="HCO100" s="35"/>
      <c r="HCP100" s="35"/>
      <c r="HCQ100" s="35"/>
      <c r="HCR100" s="35"/>
      <c r="HCS100" s="35"/>
      <c r="HCT100" s="35"/>
      <c r="HCU100" s="35"/>
      <c r="HCV100" s="35"/>
      <c r="HCW100" s="35"/>
      <c r="HCX100" s="35"/>
      <c r="HCY100" s="35"/>
      <c r="HCZ100" s="35"/>
      <c r="HDA100" s="35"/>
      <c r="HDB100" s="35"/>
      <c r="HDC100" s="35"/>
      <c r="HDD100" s="35"/>
      <c r="HDE100" s="35"/>
      <c r="HDF100" s="35"/>
      <c r="HDG100" s="35"/>
      <c r="HDH100" s="35"/>
      <c r="HDI100" s="35"/>
      <c r="HDJ100" s="35"/>
      <c r="HDK100" s="35"/>
      <c r="HDL100" s="35"/>
      <c r="HDM100" s="35"/>
      <c r="HDN100" s="35"/>
      <c r="HDO100" s="35"/>
      <c r="HDP100" s="35"/>
      <c r="HDQ100" s="35"/>
      <c r="HDR100" s="35"/>
      <c r="HDS100" s="35"/>
      <c r="HDT100" s="35"/>
      <c r="HDU100" s="35"/>
      <c r="HDV100" s="35"/>
      <c r="HDW100" s="35"/>
      <c r="HDX100" s="35"/>
      <c r="HDY100" s="35"/>
      <c r="HDZ100" s="35"/>
      <c r="HEA100" s="35"/>
      <c r="HEB100" s="35"/>
      <c r="HEC100" s="35"/>
      <c r="HED100" s="35"/>
      <c r="HEE100" s="35"/>
      <c r="HEF100" s="35"/>
      <c r="HEG100" s="35"/>
      <c r="HEH100" s="35"/>
      <c r="HEI100" s="35"/>
      <c r="HEJ100" s="35"/>
      <c r="HEK100" s="35"/>
      <c r="HEL100" s="35"/>
      <c r="HEM100" s="35"/>
      <c r="HEN100" s="35"/>
      <c r="HEO100" s="35"/>
      <c r="HEP100" s="35"/>
      <c r="HEQ100" s="35"/>
      <c r="HER100" s="35"/>
      <c r="HES100" s="35"/>
      <c r="HET100" s="35"/>
      <c r="HEU100" s="35"/>
      <c r="HEV100" s="35"/>
      <c r="HEW100" s="35"/>
      <c r="HEX100" s="35"/>
      <c r="HEY100" s="35"/>
      <c r="HEZ100" s="35"/>
      <c r="HFA100" s="35"/>
      <c r="HFB100" s="35"/>
      <c r="HFC100" s="35"/>
      <c r="HFD100" s="35"/>
      <c r="HFE100" s="35"/>
      <c r="HFF100" s="35"/>
      <c r="HFG100" s="35"/>
      <c r="HFH100" s="35"/>
      <c r="HFI100" s="35"/>
      <c r="HFJ100" s="35"/>
      <c r="HFK100" s="35"/>
      <c r="HFL100" s="35"/>
      <c r="HFM100" s="35"/>
      <c r="HFN100" s="35"/>
      <c r="HFO100" s="35"/>
      <c r="HFP100" s="35"/>
      <c r="HFQ100" s="35"/>
      <c r="HFR100" s="35"/>
      <c r="HFS100" s="35"/>
      <c r="HFT100" s="35"/>
      <c r="HFU100" s="35"/>
      <c r="HFV100" s="35"/>
      <c r="HFW100" s="35"/>
      <c r="HFX100" s="35"/>
      <c r="HFY100" s="35"/>
      <c r="HFZ100" s="35"/>
      <c r="HGA100" s="35"/>
      <c r="HGB100" s="35"/>
      <c r="HGC100" s="35"/>
      <c r="HGD100" s="35"/>
      <c r="HGE100" s="35"/>
      <c r="HGF100" s="35"/>
      <c r="HGG100" s="35"/>
      <c r="HGH100" s="35"/>
      <c r="HGI100" s="35"/>
      <c r="HGJ100" s="35"/>
      <c r="HGK100" s="35"/>
      <c r="HGL100" s="35"/>
      <c r="HGM100" s="35"/>
      <c r="HGN100" s="35"/>
      <c r="HGO100" s="35"/>
      <c r="HGP100" s="35"/>
      <c r="HGQ100" s="35"/>
      <c r="HGR100" s="35"/>
      <c r="HGS100" s="35"/>
      <c r="HGT100" s="35"/>
      <c r="HGU100" s="35"/>
      <c r="HGV100" s="35"/>
      <c r="HGW100" s="35"/>
      <c r="HGX100" s="35"/>
      <c r="HGY100" s="35"/>
      <c r="HGZ100" s="35"/>
      <c r="HHA100" s="35"/>
      <c r="HHB100" s="35"/>
      <c r="HHC100" s="35"/>
      <c r="HHD100" s="35"/>
      <c r="HHE100" s="35"/>
      <c r="HHF100" s="35"/>
      <c r="HHG100" s="35"/>
      <c r="HHH100" s="35"/>
      <c r="HHI100" s="35"/>
      <c r="HHJ100" s="35"/>
      <c r="HHK100" s="35"/>
      <c r="HHL100" s="35"/>
      <c r="HHM100" s="35"/>
      <c r="HHN100" s="35"/>
      <c r="HHO100" s="35"/>
      <c r="HHP100" s="35"/>
      <c r="HHQ100" s="35"/>
      <c r="HHR100" s="35"/>
      <c r="HHS100" s="35"/>
      <c r="HHT100" s="35"/>
      <c r="HHU100" s="35"/>
      <c r="HHV100" s="35"/>
      <c r="HHW100" s="35"/>
      <c r="HHX100" s="35"/>
      <c r="HHY100" s="35"/>
      <c r="HHZ100" s="35"/>
      <c r="HIA100" s="35"/>
      <c r="HIB100" s="35"/>
      <c r="HIC100" s="35"/>
      <c r="HID100" s="35"/>
      <c r="HIE100" s="35"/>
      <c r="HIF100" s="35"/>
      <c r="HIG100" s="35"/>
      <c r="HIH100" s="35"/>
      <c r="HII100" s="35"/>
      <c r="HIJ100" s="35"/>
      <c r="HIK100" s="35"/>
      <c r="HIL100" s="35"/>
      <c r="HIM100" s="35"/>
      <c r="HIN100" s="35"/>
      <c r="HIO100" s="35"/>
      <c r="HIP100" s="35"/>
      <c r="HIQ100" s="35"/>
      <c r="HIR100" s="35"/>
      <c r="HIS100" s="35"/>
      <c r="HIT100" s="35"/>
      <c r="HIU100" s="35"/>
      <c r="HIV100" s="35"/>
      <c r="HIW100" s="35"/>
      <c r="HIX100" s="35"/>
      <c r="HIY100" s="35"/>
      <c r="HIZ100" s="35"/>
      <c r="HJA100" s="35"/>
      <c r="HJB100" s="35"/>
      <c r="HJC100" s="35"/>
      <c r="HJD100" s="35"/>
      <c r="HJE100" s="35"/>
      <c r="HJF100" s="35"/>
      <c r="HJG100" s="35"/>
      <c r="HJH100" s="35"/>
      <c r="HJI100" s="35"/>
      <c r="HJJ100" s="35"/>
      <c r="HJK100" s="35"/>
      <c r="HJL100" s="35"/>
      <c r="HJM100" s="35"/>
      <c r="HJN100" s="35"/>
      <c r="HJO100" s="35"/>
      <c r="HJP100" s="35"/>
      <c r="HJQ100" s="35"/>
      <c r="HJR100" s="35"/>
      <c r="HJS100" s="35"/>
      <c r="HJT100" s="35"/>
      <c r="HJU100" s="35"/>
      <c r="HJV100" s="35"/>
      <c r="HJW100" s="35"/>
      <c r="HJX100" s="35"/>
      <c r="HJY100" s="35"/>
      <c r="HJZ100" s="35"/>
      <c r="HKA100" s="35"/>
      <c r="HKB100" s="35"/>
      <c r="HKC100" s="35"/>
      <c r="HKD100" s="35"/>
      <c r="HKE100" s="35"/>
      <c r="HKF100" s="35"/>
      <c r="HKG100" s="35"/>
      <c r="HKH100" s="35"/>
      <c r="HKI100" s="35"/>
      <c r="HKJ100" s="35"/>
      <c r="HKK100" s="35"/>
      <c r="HKL100" s="35"/>
      <c r="HKM100" s="35"/>
      <c r="HKN100" s="35"/>
      <c r="HKO100" s="35"/>
      <c r="HKP100" s="35"/>
      <c r="HKQ100" s="35"/>
      <c r="HKR100" s="35"/>
      <c r="HKS100" s="35"/>
      <c r="HKT100" s="35"/>
      <c r="HKU100" s="35"/>
      <c r="HKV100" s="35"/>
      <c r="HKW100" s="35"/>
      <c r="HKX100" s="35"/>
      <c r="HKY100" s="35"/>
      <c r="HKZ100" s="35"/>
      <c r="HLA100" s="35"/>
      <c r="HLB100" s="35"/>
      <c r="HLC100" s="35"/>
      <c r="HLD100" s="35"/>
      <c r="HLE100" s="35"/>
      <c r="HLF100" s="35"/>
      <c r="HLG100" s="35"/>
      <c r="HLH100" s="35"/>
      <c r="HLI100" s="35"/>
      <c r="HLJ100" s="35"/>
      <c r="HLK100" s="35"/>
      <c r="HLL100" s="35"/>
      <c r="HLM100" s="35"/>
      <c r="HLN100" s="35"/>
      <c r="HLO100" s="35"/>
      <c r="HLP100" s="35"/>
      <c r="HLQ100" s="35"/>
      <c r="HLR100" s="35"/>
      <c r="HLS100" s="35"/>
      <c r="HLT100" s="35"/>
      <c r="HLU100" s="35"/>
      <c r="HLV100" s="35"/>
      <c r="HLW100" s="35"/>
      <c r="HLX100" s="35"/>
      <c r="HLY100" s="35"/>
      <c r="HLZ100" s="35"/>
      <c r="HMA100" s="35"/>
      <c r="HMB100" s="35"/>
      <c r="HMC100" s="35"/>
      <c r="HMD100" s="35"/>
      <c r="HME100" s="35"/>
      <c r="HMF100" s="35"/>
      <c r="HMG100" s="35"/>
      <c r="HMH100" s="35"/>
      <c r="HMI100" s="35"/>
      <c r="HMJ100" s="35"/>
      <c r="HMK100" s="35"/>
      <c r="HML100" s="35"/>
      <c r="HMM100" s="35"/>
      <c r="HMN100" s="35"/>
      <c r="HMO100" s="35"/>
      <c r="HMP100" s="35"/>
      <c r="HMQ100" s="35"/>
      <c r="HMR100" s="35"/>
      <c r="HMS100" s="35"/>
      <c r="HMT100" s="35"/>
      <c r="HMU100" s="35"/>
      <c r="HMV100" s="35"/>
      <c r="HMW100" s="35"/>
      <c r="HMX100" s="35"/>
      <c r="HMY100" s="35"/>
      <c r="HMZ100" s="35"/>
      <c r="HNA100" s="35"/>
      <c r="HNB100" s="35"/>
      <c r="HNC100" s="35"/>
      <c r="HND100" s="35"/>
      <c r="HNE100" s="35"/>
      <c r="HNF100" s="35"/>
      <c r="HNG100" s="35"/>
      <c r="HNH100" s="35"/>
      <c r="HNI100" s="35"/>
      <c r="HNJ100" s="35"/>
      <c r="HNK100" s="35"/>
      <c r="HNL100" s="35"/>
      <c r="HNM100" s="35"/>
      <c r="HNN100" s="35"/>
      <c r="HNO100" s="35"/>
      <c r="HNP100" s="35"/>
      <c r="HNQ100" s="35"/>
      <c r="HNR100" s="35"/>
      <c r="HNS100" s="35"/>
      <c r="HNT100" s="35"/>
      <c r="HNU100" s="35"/>
      <c r="HNV100" s="35"/>
      <c r="HNW100" s="35"/>
      <c r="HNX100" s="35"/>
      <c r="HNY100" s="35"/>
      <c r="HNZ100" s="35"/>
      <c r="HOA100" s="35"/>
      <c r="HOB100" s="35"/>
      <c r="HOC100" s="35"/>
      <c r="HOD100" s="35"/>
      <c r="HOE100" s="35"/>
      <c r="HOF100" s="35"/>
      <c r="HOG100" s="35"/>
      <c r="HOH100" s="35"/>
      <c r="HOI100" s="35"/>
      <c r="HOJ100" s="35"/>
      <c r="HOK100" s="35"/>
      <c r="HOL100" s="35"/>
      <c r="HOM100" s="35"/>
      <c r="HON100" s="35"/>
      <c r="HOO100" s="35"/>
      <c r="HOP100" s="35"/>
      <c r="HOQ100" s="35"/>
      <c r="HOR100" s="35"/>
      <c r="HOS100" s="35"/>
      <c r="HOT100" s="35"/>
      <c r="HOU100" s="35"/>
      <c r="HOV100" s="35"/>
      <c r="HOW100" s="35"/>
      <c r="HOX100" s="35"/>
      <c r="HOY100" s="35"/>
      <c r="HOZ100" s="35"/>
      <c r="HPA100" s="35"/>
      <c r="HPB100" s="35"/>
      <c r="HPC100" s="35"/>
      <c r="HPD100" s="35"/>
      <c r="HPE100" s="35"/>
      <c r="HPF100" s="35"/>
      <c r="HPG100" s="35"/>
      <c r="HPH100" s="35"/>
      <c r="HPI100" s="35"/>
      <c r="HPJ100" s="35"/>
      <c r="HPK100" s="35"/>
      <c r="HPL100" s="35"/>
      <c r="HPM100" s="35"/>
      <c r="HPN100" s="35"/>
      <c r="HPO100" s="35"/>
      <c r="HPP100" s="35"/>
      <c r="HPQ100" s="35"/>
      <c r="HPR100" s="35"/>
      <c r="HPS100" s="35"/>
      <c r="HPT100" s="35"/>
      <c r="HPU100" s="35"/>
      <c r="HPV100" s="35"/>
      <c r="HPW100" s="35"/>
      <c r="HPX100" s="35"/>
      <c r="HPY100" s="35"/>
      <c r="HPZ100" s="35"/>
      <c r="HQA100" s="35"/>
      <c r="HQB100" s="35"/>
      <c r="HQC100" s="35"/>
      <c r="HQD100" s="35"/>
      <c r="HQE100" s="35"/>
      <c r="HQF100" s="35"/>
      <c r="HQG100" s="35"/>
      <c r="HQH100" s="35"/>
      <c r="HQI100" s="35"/>
      <c r="HQJ100" s="35"/>
      <c r="HQK100" s="35"/>
      <c r="HQL100" s="35"/>
      <c r="HQM100" s="35"/>
      <c r="HQN100" s="35"/>
      <c r="HQO100" s="35"/>
      <c r="HQP100" s="35"/>
      <c r="HQQ100" s="35"/>
      <c r="HQR100" s="35"/>
      <c r="HQS100" s="35"/>
      <c r="HQT100" s="35"/>
      <c r="HQU100" s="35"/>
      <c r="HQV100" s="35"/>
      <c r="HQW100" s="35"/>
      <c r="HQX100" s="35"/>
      <c r="HQY100" s="35"/>
      <c r="HQZ100" s="35"/>
      <c r="HRA100" s="35"/>
      <c r="HRB100" s="35"/>
      <c r="HRC100" s="35"/>
      <c r="HRD100" s="35"/>
      <c r="HRE100" s="35"/>
      <c r="HRF100" s="35"/>
      <c r="HRG100" s="35"/>
      <c r="HRH100" s="35"/>
      <c r="HRI100" s="35"/>
      <c r="HRJ100" s="35"/>
      <c r="HRK100" s="35"/>
      <c r="HRL100" s="35"/>
      <c r="HRM100" s="35"/>
      <c r="HRN100" s="35"/>
      <c r="HRO100" s="35"/>
      <c r="HRP100" s="35"/>
      <c r="HRQ100" s="35"/>
      <c r="HRR100" s="35"/>
      <c r="HRS100" s="35"/>
      <c r="HRT100" s="35"/>
      <c r="HRU100" s="35"/>
      <c r="HRV100" s="35"/>
      <c r="HRW100" s="35"/>
      <c r="HRX100" s="35"/>
      <c r="HRY100" s="35"/>
      <c r="HRZ100" s="35"/>
      <c r="HSA100" s="35"/>
      <c r="HSB100" s="35"/>
      <c r="HSC100" s="35"/>
      <c r="HSD100" s="35"/>
      <c r="HSE100" s="35"/>
      <c r="HSF100" s="35"/>
      <c r="HSG100" s="35"/>
      <c r="HSH100" s="35"/>
      <c r="HSI100" s="35"/>
      <c r="HSJ100" s="35"/>
      <c r="HSK100" s="35"/>
      <c r="HSL100" s="35"/>
      <c r="HSM100" s="35"/>
      <c r="HSN100" s="35"/>
      <c r="HSO100" s="35"/>
      <c r="HSP100" s="35"/>
      <c r="HSQ100" s="35"/>
      <c r="HSR100" s="35"/>
      <c r="HSS100" s="35"/>
      <c r="HST100" s="35"/>
      <c r="HSU100" s="35"/>
      <c r="HSV100" s="35"/>
      <c r="HSW100" s="35"/>
      <c r="HSX100" s="35"/>
      <c r="HSY100" s="35"/>
      <c r="HSZ100" s="35"/>
      <c r="HTA100" s="35"/>
      <c r="HTB100" s="35"/>
      <c r="HTC100" s="35"/>
      <c r="HTD100" s="35"/>
      <c r="HTE100" s="35"/>
      <c r="HTF100" s="35"/>
      <c r="HTG100" s="35"/>
      <c r="HTH100" s="35"/>
      <c r="HTI100" s="35"/>
      <c r="HTJ100" s="35"/>
      <c r="HTK100" s="35"/>
      <c r="HTL100" s="35"/>
      <c r="HTM100" s="35"/>
      <c r="HTN100" s="35"/>
      <c r="HTO100" s="35"/>
      <c r="HTP100" s="35"/>
      <c r="HTQ100" s="35"/>
      <c r="HTR100" s="35"/>
      <c r="HTS100" s="35"/>
      <c r="HTT100" s="35"/>
      <c r="HTU100" s="35"/>
      <c r="HTV100" s="35"/>
      <c r="HTW100" s="35"/>
      <c r="HTX100" s="35"/>
      <c r="HTY100" s="35"/>
      <c r="HTZ100" s="35"/>
      <c r="HUA100" s="35"/>
      <c r="HUB100" s="35"/>
      <c r="HUC100" s="35"/>
      <c r="HUD100" s="35"/>
      <c r="HUE100" s="35"/>
      <c r="HUF100" s="35"/>
      <c r="HUG100" s="35"/>
      <c r="HUH100" s="35"/>
      <c r="HUI100" s="35"/>
      <c r="HUJ100" s="35"/>
      <c r="HUK100" s="35"/>
      <c r="HUL100" s="35"/>
      <c r="HUM100" s="35"/>
      <c r="HUN100" s="35"/>
      <c r="HUO100" s="35"/>
      <c r="HUP100" s="35"/>
      <c r="HUQ100" s="35"/>
      <c r="HUR100" s="35"/>
      <c r="HUS100" s="35"/>
      <c r="HUT100" s="35"/>
      <c r="HUU100" s="35"/>
      <c r="HUV100" s="35"/>
      <c r="HUW100" s="35"/>
      <c r="HUX100" s="35"/>
      <c r="HUY100" s="35"/>
      <c r="HUZ100" s="35"/>
      <c r="HVA100" s="35"/>
      <c r="HVB100" s="35"/>
      <c r="HVC100" s="35"/>
      <c r="HVD100" s="35"/>
      <c r="HVE100" s="35"/>
      <c r="HVF100" s="35"/>
      <c r="HVG100" s="35"/>
      <c r="HVH100" s="35"/>
      <c r="HVI100" s="35"/>
      <c r="HVJ100" s="35"/>
      <c r="HVK100" s="35"/>
      <c r="HVL100" s="35"/>
      <c r="HVM100" s="35"/>
      <c r="HVN100" s="35"/>
      <c r="HVO100" s="35"/>
      <c r="HVP100" s="35"/>
      <c r="HVQ100" s="35"/>
      <c r="HVR100" s="35"/>
      <c r="HVS100" s="35"/>
      <c r="HVT100" s="35"/>
      <c r="HVU100" s="35"/>
      <c r="HVV100" s="35"/>
      <c r="HVW100" s="35"/>
      <c r="HVX100" s="35"/>
      <c r="HVY100" s="35"/>
      <c r="HVZ100" s="35"/>
      <c r="HWA100" s="35"/>
      <c r="HWB100" s="35"/>
      <c r="HWC100" s="35"/>
      <c r="HWD100" s="35"/>
      <c r="HWE100" s="35"/>
      <c r="HWF100" s="35"/>
      <c r="HWG100" s="35"/>
      <c r="HWH100" s="35"/>
      <c r="HWI100" s="35"/>
      <c r="HWJ100" s="35"/>
      <c r="HWK100" s="35"/>
      <c r="HWL100" s="35"/>
      <c r="HWM100" s="35"/>
      <c r="HWN100" s="35"/>
      <c r="HWO100" s="35"/>
      <c r="HWP100" s="35"/>
      <c r="HWQ100" s="35"/>
      <c r="HWR100" s="35"/>
      <c r="HWS100" s="35"/>
      <c r="HWT100" s="35"/>
      <c r="HWU100" s="35"/>
      <c r="HWV100" s="35"/>
      <c r="HWW100" s="35"/>
      <c r="HWX100" s="35"/>
      <c r="HWY100" s="35"/>
      <c r="HWZ100" s="35"/>
      <c r="HXA100" s="35"/>
      <c r="HXB100" s="35"/>
      <c r="HXC100" s="35"/>
      <c r="HXD100" s="35"/>
      <c r="HXE100" s="35"/>
      <c r="HXF100" s="35"/>
      <c r="HXG100" s="35"/>
      <c r="HXH100" s="35"/>
      <c r="HXI100" s="35"/>
      <c r="HXJ100" s="35"/>
      <c r="HXK100" s="35"/>
      <c r="HXL100" s="35"/>
      <c r="HXM100" s="35"/>
      <c r="HXN100" s="35"/>
      <c r="HXO100" s="35"/>
      <c r="HXP100" s="35"/>
      <c r="HXQ100" s="35"/>
      <c r="HXR100" s="35"/>
      <c r="HXS100" s="35"/>
      <c r="HXT100" s="35"/>
      <c r="HXU100" s="35"/>
      <c r="HXV100" s="35"/>
      <c r="HXW100" s="35"/>
      <c r="HXX100" s="35"/>
      <c r="HXY100" s="35"/>
      <c r="HXZ100" s="35"/>
      <c r="HYA100" s="35"/>
      <c r="HYB100" s="35"/>
      <c r="HYC100" s="35"/>
      <c r="HYD100" s="35"/>
      <c r="HYE100" s="35"/>
      <c r="HYF100" s="35"/>
      <c r="HYG100" s="35"/>
      <c r="HYH100" s="35"/>
      <c r="HYI100" s="35"/>
      <c r="HYJ100" s="35"/>
      <c r="HYK100" s="35"/>
      <c r="HYL100" s="35"/>
      <c r="HYM100" s="35"/>
      <c r="HYN100" s="35"/>
      <c r="HYO100" s="35"/>
      <c r="HYP100" s="35"/>
      <c r="HYQ100" s="35"/>
      <c r="HYR100" s="35"/>
      <c r="HYS100" s="35"/>
      <c r="HYT100" s="35"/>
      <c r="HYU100" s="35"/>
      <c r="HYV100" s="35"/>
      <c r="HYW100" s="35"/>
      <c r="HYX100" s="35"/>
      <c r="HYY100" s="35"/>
      <c r="HYZ100" s="35"/>
      <c r="HZA100" s="35"/>
      <c r="HZB100" s="35"/>
      <c r="HZC100" s="35"/>
      <c r="HZD100" s="35"/>
      <c r="HZE100" s="35"/>
      <c r="HZF100" s="35"/>
      <c r="HZG100" s="35"/>
      <c r="HZH100" s="35"/>
      <c r="HZI100" s="35"/>
      <c r="HZJ100" s="35"/>
      <c r="HZK100" s="35"/>
      <c r="HZL100" s="35"/>
      <c r="HZM100" s="35"/>
      <c r="HZN100" s="35"/>
      <c r="HZO100" s="35"/>
      <c r="HZP100" s="35"/>
      <c r="HZQ100" s="35"/>
      <c r="HZR100" s="35"/>
      <c r="HZS100" s="35"/>
      <c r="HZT100" s="35"/>
      <c r="HZU100" s="35"/>
      <c r="HZV100" s="35"/>
      <c r="HZW100" s="35"/>
      <c r="HZX100" s="35"/>
      <c r="HZY100" s="35"/>
      <c r="HZZ100" s="35"/>
      <c r="IAA100" s="35"/>
      <c r="IAB100" s="35"/>
      <c r="IAC100" s="35"/>
      <c r="IAD100" s="35"/>
      <c r="IAE100" s="35"/>
      <c r="IAF100" s="35"/>
      <c r="IAG100" s="35"/>
      <c r="IAH100" s="35"/>
      <c r="IAI100" s="35"/>
      <c r="IAJ100" s="35"/>
      <c r="IAK100" s="35"/>
      <c r="IAL100" s="35"/>
      <c r="IAM100" s="35"/>
      <c r="IAN100" s="35"/>
      <c r="IAO100" s="35"/>
      <c r="IAP100" s="35"/>
      <c r="IAQ100" s="35"/>
      <c r="IAR100" s="35"/>
      <c r="IAS100" s="35"/>
      <c r="IAT100" s="35"/>
      <c r="IAU100" s="35"/>
      <c r="IAV100" s="35"/>
      <c r="IAW100" s="35"/>
      <c r="IAX100" s="35"/>
      <c r="IAY100" s="35"/>
      <c r="IAZ100" s="35"/>
      <c r="IBA100" s="35"/>
      <c r="IBB100" s="35"/>
      <c r="IBC100" s="35"/>
      <c r="IBD100" s="35"/>
      <c r="IBE100" s="35"/>
      <c r="IBF100" s="35"/>
      <c r="IBG100" s="35"/>
      <c r="IBH100" s="35"/>
      <c r="IBI100" s="35"/>
      <c r="IBJ100" s="35"/>
      <c r="IBK100" s="35"/>
      <c r="IBL100" s="35"/>
      <c r="IBM100" s="35"/>
      <c r="IBN100" s="35"/>
      <c r="IBO100" s="35"/>
      <c r="IBP100" s="35"/>
      <c r="IBQ100" s="35"/>
      <c r="IBR100" s="35"/>
      <c r="IBS100" s="35"/>
      <c r="IBT100" s="35"/>
      <c r="IBU100" s="35"/>
      <c r="IBV100" s="35"/>
      <c r="IBW100" s="35"/>
      <c r="IBX100" s="35"/>
      <c r="IBY100" s="35"/>
      <c r="IBZ100" s="35"/>
      <c r="ICA100" s="35"/>
      <c r="ICB100" s="35"/>
      <c r="ICC100" s="35"/>
      <c r="ICD100" s="35"/>
      <c r="ICE100" s="35"/>
      <c r="ICF100" s="35"/>
      <c r="ICG100" s="35"/>
      <c r="ICH100" s="35"/>
      <c r="ICI100" s="35"/>
      <c r="ICJ100" s="35"/>
      <c r="ICK100" s="35"/>
      <c r="ICL100" s="35"/>
      <c r="ICM100" s="35"/>
      <c r="ICN100" s="35"/>
      <c r="ICO100" s="35"/>
      <c r="ICP100" s="35"/>
      <c r="ICQ100" s="35"/>
      <c r="ICR100" s="35"/>
      <c r="ICS100" s="35"/>
      <c r="ICT100" s="35"/>
      <c r="ICU100" s="35"/>
      <c r="ICV100" s="35"/>
      <c r="ICW100" s="35"/>
      <c r="ICX100" s="35"/>
      <c r="ICY100" s="35"/>
      <c r="ICZ100" s="35"/>
      <c r="IDA100" s="35"/>
      <c r="IDB100" s="35"/>
      <c r="IDC100" s="35"/>
      <c r="IDD100" s="35"/>
      <c r="IDE100" s="35"/>
      <c r="IDF100" s="35"/>
      <c r="IDG100" s="35"/>
      <c r="IDH100" s="35"/>
      <c r="IDI100" s="35"/>
      <c r="IDJ100" s="35"/>
      <c r="IDK100" s="35"/>
      <c r="IDL100" s="35"/>
      <c r="IDM100" s="35"/>
      <c r="IDN100" s="35"/>
      <c r="IDO100" s="35"/>
      <c r="IDP100" s="35"/>
      <c r="IDQ100" s="35"/>
      <c r="IDR100" s="35"/>
      <c r="IDS100" s="35"/>
      <c r="IDT100" s="35"/>
      <c r="IDU100" s="35"/>
      <c r="IDV100" s="35"/>
      <c r="IDW100" s="35"/>
      <c r="IDX100" s="35"/>
      <c r="IDY100" s="35"/>
      <c r="IDZ100" s="35"/>
      <c r="IEA100" s="35"/>
      <c r="IEB100" s="35"/>
      <c r="IEC100" s="35"/>
      <c r="IED100" s="35"/>
      <c r="IEE100" s="35"/>
      <c r="IEF100" s="35"/>
      <c r="IEG100" s="35"/>
      <c r="IEH100" s="35"/>
      <c r="IEI100" s="35"/>
      <c r="IEJ100" s="35"/>
      <c r="IEK100" s="35"/>
      <c r="IEL100" s="35"/>
      <c r="IEM100" s="35"/>
      <c r="IEN100" s="35"/>
      <c r="IEO100" s="35"/>
      <c r="IEP100" s="35"/>
      <c r="IEQ100" s="35"/>
      <c r="IER100" s="35"/>
      <c r="IES100" s="35"/>
      <c r="IET100" s="35"/>
      <c r="IEU100" s="35"/>
      <c r="IEV100" s="35"/>
      <c r="IEW100" s="35"/>
      <c r="IEX100" s="35"/>
      <c r="IEY100" s="35"/>
      <c r="IEZ100" s="35"/>
      <c r="IFA100" s="35"/>
      <c r="IFB100" s="35"/>
      <c r="IFC100" s="35"/>
      <c r="IFD100" s="35"/>
      <c r="IFE100" s="35"/>
      <c r="IFF100" s="35"/>
      <c r="IFG100" s="35"/>
      <c r="IFH100" s="35"/>
      <c r="IFI100" s="35"/>
      <c r="IFJ100" s="35"/>
      <c r="IFK100" s="35"/>
      <c r="IFL100" s="35"/>
      <c r="IFM100" s="35"/>
      <c r="IFN100" s="35"/>
      <c r="IFO100" s="35"/>
      <c r="IFP100" s="35"/>
      <c r="IFQ100" s="35"/>
      <c r="IFR100" s="35"/>
      <c r="IFS100" s="35"/>
      <c r="IFT100" s="35"/>
      <c r="IFU100" s="35"/>
      <c r="IFV100" s="35"/>
      <c r="IFW100" s="35"/>
      <c r="IFX100" s="35"/>
      <c r="IFY100" s="35"/>
      <c r="IFZ100" s="35"/>
      <c r="IGA100" s="35"/>
      <c r="IGB100" s="35"/>
      <c r="IGC100" s="35"/>
      <c r="IGD100" s="35"/>
      <c r="IGE100" s="35"/>
      <c r="IGF100" s="35"/>
      <c r="IGG100" s="35"/>
      <c r="IGH100" s="35"/>
      <c r="IGI100" s="35"/>
      <c r="IGJ100" s="35"/>
      <c r="IGK100" s="35"/>
      <c r="IGL100" s="35"/>
      <c r="IGM100" s="35"/>
      <c r="IGN100" s="35"/>
      <c r="IGO100" s="35"/>
      <c r="IGP100" s="35"/>
      <c r="IGQ100" s="35"/>
      <c r="IGR100" s="35"/>
      <c r="IGS100" s="35"/>
      <c r="IGT100" s="35"/>
      <c r="IGU100" s="35"/>
      <c r="IGV100" s="35"/>
      <c r="IGW100" s="35"/>
      <c r="IGX100" s="35"/>
      <c r="IGY100" s="35"/>
      <c r="IGZ100" s="35"/>
      <c r="IHA100" s="35"/>
      <c r="IHB100" s="35"/>
      <c r="IHC100" s="35"/>
      <c r="IHD100" s="35"/>
      <c r="IHE100" s="35"/>
      <c r="IHF100" s="35"/>
      <c r="IHG100" s="35"/>
      <c r="IHH100" s="35"/>
      <c r="IHI100" s="35"/>
      <c r="IHJ100" s="35"/>
      <c r="IHK100" s="35"/>
      <c r="IHL100" s="35"/>
      <c r="IHM100" s="35"/>
      <c r="IHN100" s="35"/>
      <c r="IHO100" s="35"/>
      <c r="IHP100" s="35"/>
      <c r="IHQ100" s="35"/>
      <c r="IHR100" s="35"/>
      <c r="IHS100" s="35"/>
      <c r="IHT100" s="35"/>
      <c r="IHU100" s="35"/>
      <c r="IHV100" s="35"/>
      <c r="IHW100" s="35"/>
      <c r="IHX100" s="35"/>
      <c r="IHY100" s="35"/>
      <c r="IHZ100" s="35"/>
      <c r="IIA100" s="35"/>
      <c r="IIB100" s="35"/>
      <c r="IIC100" s="35"/>
      <c r="IID100" s="35"/>
      <c r="IIE100" s="35"/>
      <c r="IIF100" s="35"/>
      <c r="IIG100" s="35"/>
      <c r="IIH100" s="35"/>
      <c r="III100" s="35"/>
      <c r="IIJ100" s="35"/>
      <c r="IIK100" s="35"/>
      <c r="IIL100" s="35"/>
      <c r="IIM100" s="35"/>
      <c r="IIN100" s="35"/>
      <c r="IIO100" s="35"/>
      <c r="IIP100" s="35"/>
      <c r="IIQ100" s="35"/>
      <c r="IIR100" s="35"/>
      <c r="IIS100" s="35"/>
      <c r="IIT100" s="35"/>
      <c r="IIU100" s="35"/>
      <c r="IIV100" s="35"/>
      <c r="IIW100" s="35"/>
      <c r="IIX100" s="35"/>
      <c r="IIY100" s="35"/>
      <c r="IIZ100" s="35"/>
      <c r="IJA100" s="35"/>
      <c r="IJB100" s="35"/>
      <c r="IJC100" s="35"/>
      <c r="IJD100" s="35"/>
      <c r="IJE100" s="35"/>
      <c r="IJF100" s="35"/>
      <c r="IJG100" s="35"/>
      <c r="IJH100" s="35"/>
      <c r="IJI100" s="35"/>
      <c r="IJJ100" s="35"/>
      <c r="IJK100" s="35"/>
      <c r="IJL100" s="35"/>
      <c r="IJM100" s="35"/>
      <c r="IJN100" s="35"/>
      <c r="IJO100" s="35"/>
      <c r="IJP100" s="35"/>
      <c r="IJQ100" s="35"/>
      <c r="IJR100" s="35"/>
      <c r="IJS100" s="35"/>
      <c r="IJT100" s="35"/>
      <c r="IJU100" s="35"/>
      <c r="IJV100" s="35"/>
      <c r="IJW100" s="35"/>
      <c r="IJX100" s="35"/>
      <c r="IJY100" s="35"/>
      <c r="IJZ100" s="35"/>
      <c r="IKA100" s="35"/>
      <c r="IKB100" s="35"/>
      <c r="IKC100" s="35"/>
      <c r="IKD100" s="35"/>
      <c r="IKE100" s="35"/>
      <c r="IKF100" s="35"/>
      <c r="IKG100" s="35"/>
      <c r="IKH100" s="35"/>
      <c r="IKI100" s="35"/>
      <c r="IKJ100" s="35"/>
      <c r="IKK100" s="35"/>
      <c r="IKL100" s="35"/>
      <c r="IKM100" s="35"/>
      <c r="IKN100" s="35"/>
      <c r="IKO100" s="35"/>
      <c r="IKP100" s="35"/>
      <c r="IKQ100" s="35"/>
      <c r="IKR100" s="35"/>
      <c r="IKS100" s="35"/>
      <c r="IKT100" s="35"/>
      <c r="IKU100" s="35"/>
      <c r="IKV100" s="35"/>
      <c r="IKW100" s="35"/>
      <c r="IKX100" s="35"/>
      <c r="IKY100" s="35"/>
      <c r="IKZ100" s="35"/>
      <c r="ILA100" s="35"/>
      <c r="ILB100" s="35"/>
      <c r="ILC100" s="35"/>
      <c r="ILD100" s="35"/>
      <c r="ILE100" s="35"/>
      <c r="ILF100" s="35"/>
      <c r="ILG100" s="35"/>
      <c r="ILH100" s="35"/>
      <c r="ILI100" s="35"/>
      <c r="ILJ100" s="35"/>
      <c r="ILK100" s="35"/>
      <c r="ILL100" s="35"/>
      <c r="ILM100" s="35"/>
      <c r="ILN100" s="35"/>
      <c r="ILO100" s="35"/>
      <c r="ILP100" s="35"/>
      <c r="ILQ100" s="35"/>
      <c r="ILR100" s="35"/>
      <c r="ILS100" s="35"/>
      <c r="ILT100" s="35"/>
      <c r="ILU100" s="35"/>
      <c r="ILV100" s="35"/>
      <c r="ILW100" s="35"/>
      <c r="ILX100" s="35"/>
      <c r="ILY100" s="35"/>
      <c r="ILZ100" s="35"/>
      <c r="IMA100" s="35"/>
      <c r="IMB100" s="35"/>
      <c r="IMC100" s="35"/>
      <c r="IMD100" s="35"/>
      <c r="IME100" s="35"/>
      <c r="IMF100" s="35"/>
      <c r="IMG100" s="35"/>
      <c r="IMH100" s="35"/>
      <c r="IMI100" s="35"/>
      <c r="IMJ100" s="35"/>
      <c r="IMK100" s="35"/>
      <c r="IML100" s="35"/>
      <c r="IMM100" s="35"/>
      <c r="IMN100" s="35"/>
      <c r="IMO100" s="35"/>
      <c r="IMP100" s="35"/>
      <c r="IMQ100" s="35"/>
      <c r="IMR100" s="35"/>
      <c r="IMS100" s="35"/>
      <c r="IMT100" s="35"/>
      <c r="IMU100" s="35"/>
      <c r="IMV100" s="35"/>
      <c r="IMW100" s="35"/>
      <c r="IMX100" s="35"/>
      <c r="IMY100" s="35"/>
      <c r="IMZ100" s="35"/>
      <c r="INA100" s="35"/>
      <c r="INB100" s="35"/>
      <c r="INC100" s="35"/>
      <c r="IND100" s="35"/>
      <c r="INE100" s="35"/>
      <c r="INF100" s="35"/>
      <c r="ING100" s="35"/>
      <c r="INH100" s="35"/>
      <c r="INI100" s="35"/>
      <c r="INJ100" s="35"/>
      <c r="INK100" s="35"/>
      <c r="INL100" s="35"/>
      <c r="INM100" s="35"/>
      <c r="INN100" s="35"/>
      <c r="INO100" s="35"/>
      <c r="INP100" s="35"/>
      <c r="INQ100" s="35"/>
      <c r="INR100" s="35"/>
      <c r="INS100" s="35"/>
      <c r="INT100" s="35"/>
      <c r="INU100" s="35"/>
      <c r="INV100" s="35"/>
      <c r="INW100" s="35"/>
      <c r="INX100" s="35"/>
      <c r="INY100" s="35"/>
      <c r="INZ100" s="35"/>
      <c r="IOA100" s="35"/>
      <c r="IOB100" s="35"/>
      <c r="IOC100" s="35"/>
      <c r="IOD100" s="35"/>
      <c r="IOE100" s="35"/>
      <c r="IOF100" s="35"/>
      <c r="IOG100" s="35"/>
      <c r="IOH100" s="35"/>
      <c r="IOI100" s="35"/>
      <c r="IOJ100" s="35"/>
      <c r="IOK100" s="35"/>
      <c r="IOL100" s="35"/>
      <c r="IOM100" s="35"/>
      <c r="ION100" s="35"/>
      <c r="IOO100" s="35"/>
      <c r="IOP100" s="35"/>
      <c r="IOQ100" s="35"/>
      <c r="IOR100" s="35"/>
      <c r="IOS100" s="35"/>
      <c r="IOT100" s="35"/>
      <c r="IOU100" s="35"/>
      <c r="IOV100" s="35"/>
      <c r="IOW100" s="35"/>
      <c r="IOX100" s="35"/>
      <c r="IOY100" s="35"/>
      <c r="IOZ100" s="35"/>
      <c r="IPA100" s="35"/>
      <c r="IPB100" s="35"/>
      <c r="IPC100" s="35"/>
      <c r="IPD100" s="35"/>
      <c r="IPE100" s="35"/>
      <c r="IPF100" s="35"/>
      <c r="IPG100" s="35"/>
      <c r="IPH100" s="35"/>
      <c r="IPI100" s="35"/>
      <c r="IPJ100" s="35"/>
      <c r="IPK100" s="35"/>
      <c r="IPL100" s="35"/>
      <c r="IPM100" s="35"/>
      <c r="IPN100" s="35"/>
      <c r="IPO100" s="35"/>
      <c r="IPP100" s="35"/>
      <c r="IPQ100" s="35"/>
      <c r="IPR100" s="35"/>
      <c r="IPS100" s="35"/>
      <c r="IPT100" s="35"/>
      <c r="IPU100" s="35"/>
      <c r="IPV100" s="35"/>
      <c r="IPW100" s="35"/>
      <c r="IPX100" s="35"/>
      <c r="IPY100" s="35"/>
      <c r="IPZ100" s="35"/>
      <c r="IQA100" s="35"/>
      <c r="IQB100" s="35"/>
      <c r="IQC100" s="35"/>
      <c r="IQD100" s="35"/>
      <c r="IQE100" s="35"/>
      <c r="IQF100" s="35"/>
      <c r="IQG100" s="35"/>
      <c r="IQH100" s="35"/>
      <c r="IQI100" s="35"/>
      <c r="IQJ100" s="35"/>
      <c r="IQK100" s="35"/>
      <c r="IQL100" s="35"/>
      <c r="IQM100" s="35"/>
      <c r="IQN100" s="35"/>
      <c r="IQO100" s="35"/>
      <c r="IQP100" s="35"/>
      <c r="IQQ100" s="35"/>
      <c r="IQR100" s="35"/>
      <c r="IQS100" s="35"/>
      <c r="IQT100" s="35"/>
      <c r="IQU100" s="35"/>
      <c r="IQV100" s="35"/>
      <c r="IQW100" s="35"/>
      <c r="IQX100" s="35"/>
      <c r="IQY100" s="35"/>
      <c r="IQZ100" s="35"/>
      <c r="IRA100" s="35"/>
      <c r="IRB100" s="35"/>
      <c r="IRC100" s="35"/>
      <c r="IRD100" s="35"/>
      <c r="IRE100" s="35"/>
      <c r="IRF100" s="35"/>
      <c r="IRG100" s="35"/>
      <c r="IRH100" s="35"/>
      <c r="IRI100" s="35"/>
      <c r="IRJ100" s="35"/>
      <c r="IRK100" s="35"/>
      <c r="IRL100" s="35"/>
      <c r="IRM100" s="35"/>
      <c r="IRN100" s="35"/>
      <c r="IRO100" s="35"/>
      <c r="IRP100" s="35"/>
      <c r="IRQ100" s="35"/>
      <c r="IRR100" s="35"/>
      <c r="IRS100" s="35"/>
      <c r="IRT100" s="35"/>
      <c r="IRU100" s="35"/>
      <c r="IRV100" s="35"/>
      <c r="IRW100" s="35"/>
      <c r="IRX100" s="35"/>
      <c r="IRY100" s="35"/>
      <c r="IRZ100" s="35"/>
      <c r="ISA100" s="35"/>
      <c r="ISB100" s="35"/>
      <c r="ISC100" s="35"/>
      <c r="ISD100" s="35"/>
      <c r="ISE100" s="35"/>
      <c r="ISF100" s="35"/>
      <c r="ISG100" s="35"/>
      <c r="ISH100" s="35"/>
      <c r="ISI100" s="35"/>
      <c r="ISJ100" s="35"/>
      <c r="ISK100" s="35"/>
      <c r="ISL100" s="35"/>
      <c r="ISM100" s="35"/>
      <c r="ISN100" s="35"/>
      <c r="ISO100" s="35"/>
      <c r="ISP100" s="35"/>
      <c r="ISQ100" s="35"/>
      <c r="ISR100" s="35"/>
      <c r="ISS100" s="35"/>
      <c r="IST100" s="35"/>
      <c r="ISU100" s="35"/>
      <c r="ISV100" s="35"/>
      <c r="ISW100" s="35"/>
      <c r="ISX100" s="35"/>
      <c r="ISY100" s="35"/>
      <c r="ISZ100" s="35"/>
      <c r="ITA100" s="35"/>
      <c r="ITB100" s="35"/>
      <c r="ITC100" s="35"/>
      <c r="ITD100" s="35"/>
      <c r="ITE100" s="35"/>
      <c r="ITF100" s="35"/>
      <c r="ITG100" s="35"/>
      <c r="ITH100" s="35"/>
      <c r="ITI100" s="35"/>
      <c r="ITJ100" s="35"/>
      <c r="ITK100" s="35"/>
      <c r="ITL100" s="35"/>
      <c r="ITM100" s="35"/>
      <c r="ITN100" s="35"/>
      <c r="ITO100" s="35"/>
      <c r="ITP100" s="35"/>
      <c r="ITQ100" s="35"/>
      <c r="ITR100" s="35"/>
      <c r="ITS100" s="35"/>
      <c r="ITT100" s="35"/>
      <c r="ITU100" s="35"/>
      <c r="ITV100" s="35"/>
      <c r="ITW100" s="35"/>
      <c r="ITX100" s="35"/>
      <c r="ITY100" s="35"/>
      <c r="ITZ100" s="35"/>
      <c r="IUA100" s="35"/>
      <c r="IUB100" s="35"/>
      <c r="IUC100" s="35"/>
      <c r="IUD100" s="35"/>
      <c r="IUE100" s="35"/>
      <c r="IUF100" s="35"/>
      <c r="IUG100" s="35"/>
      <c r="IUH100" s="35"/>
      <c r="IUI100" s="35"/>
      <c r="IUJ100" s="35"/>
      <c r="IUK100" s="35"/>
      <c r="IUL100" s="35"/>
      <c r="IUM100" s="35"/>
      <c r="IUN100" s="35"/>
      <c r="IUO100" s="35"/>
      <c r="IUP100" s="35"/>
      <c r="IUQ100" s="35"/>
      <c r="IUR100" s="35"/>
      <c r="IUS100" s="35"/>
      <c r="IUT100" s="35"/>
      <c r="IUU100" s="35"/>
      <c r="IUV100" s="35"/>
      <c r="IUW100" s="35"/>
      <c r="IUX100" s="35"/>
      <c r="IUY100" s="35"/>
      <c r="IUZ100" s="35"/>
      <c r="IVA100" s="35"/>
      <c r="IVB100" s="35"/>
      <c r="IVC100" s="35"/>
      <c r="IVD100" s="35"/>
      <c r="IVE100" s="35"/>
      <c r="IVF100" s="35"/>
      <c r="IVG100" s="35"/>
      <c r="IVH100" s="35"/>
      <c r="IVI100" s="35"/>
      <c r="IVJ100" s="35"/>
      <c r="IVK100" s="35"/>
      <c r="IVL100" s="35"/>
      <c r="IVM100" s="35"/>
      <c r="IVN100" s="35"/>
      <c r="IVO100" s="35"/>
      <c r="IVP100" s="35"/>
      <c r="IVQ100" s="35"/>
      <c r="IVR100" s="35"/>
      <c r="IVS100" s="35"/>
      <c r="IVT100" s="35"/>
      <c r="IVU100" s="35"/>
      <c r="IVV100" s="35"/>
      <c r="IVW100" s="35"/>
      <c r="IVX100" s="35"/>
      <c r="IVY100" s="35"/>
      <c r="IVZ100" s="35"/>
      <c r="IWA100" s="35"/>
      <c r="IWB100" s="35"/>
      <c r="IWC100" s="35"/>
      <c r="IWD100" s="35"/>
      <c r="IWE100" s="35"/>
      <c r="IWF100" s="35"/>
      <c r="IWG100" s="35"/>
      <c r="IWH100" s="35"/>
      <c r="IWI100" s="35"/>
      <c r="IWJ100" s="35"/>
      <c r="IWK100" s="35"/>
      <c r="IWL100" s="35"/>
      <c r="IWM100" s="35"/>
      <c r="IWN100" s="35"/>
      <c r="IWO100" s="35"/>
      <c r="IWP100" s="35"/>
      <c r="IWQ100" s="35"/>
      <c r="IWR100" s="35"/>
      <c r="IWS100" s="35"/>
      <c r="IWT100" s="35"/>
      <c r="IWU100" s="35"/>
      <c r="IWV100" s="35"/>
      <c r="IWW100" s="35"/>
      <c r="IWX100" s="35"/>
      <c r="IWY100" s="35"/>
      <c r="IWZ100" s="35"/>
      <c r="IXA100" s="35"/>
      <c r="IXB100" s="35"/>
      <c r="IXC100" s="35"/>
      <c r="IXD100" s="35"/>
      <c r="IXE100" s="35"/>
      <c r="IXF100" s="35"/>
      <c r="IXG100" s="35"/>
      <c r="IXH100" s="35"/>
      <c r="IXI100" s="35"/>
      <c r="IXJ100" s="35"/>
      <c r="IXK100" s="35"/>
      <c r="IXL100" s="35"/>
      <c r="IXM100" s="35"/>
      <c r="IXN100" s="35"/>
      <c r="IXO100" s="35"/>
      <c r="IXP100" s="35"/>
      <c r="IXQ100" s="35"/>
      <c r="IXR100" s="35"/>
      <c r="IXS100" s="35"/>
      <c r="IXT100" s="35"/>
      <c r="IXU100" s="35"/>
      <c r="IXV100" s="35"/>
      <c r="IXW100" s="35"/>
      <c r="IXX100" s="35"/>
      <c r="IXY100" s="35"/>
      <c r="IXZ100" s="35"/>
      <c r="IYA100" s="35"/>
      <c r="IYB100" s="35"/>
      <c r="IYC100" s="35"/>
      <c r="IYD100" s="35"/>
      <c r="IYE100" s="35"/>
      <c r="IYF100" s="35"/>
      <c r="IYG100" s="35"/>
      <c r="IYH100" s="35"/>
      <c r="IYI100" s="35"/>
      <c r="IYJ100" s="35"/>
      <c r="IYK100" s="35"/>
      <c r="IYL100" s="35"/>
      <c r="IYM100" s="35"/>
      <c r="IYN100" s="35"/>
      <c r="IYO100" s="35"/>
      <c r="IYP100" s="35"/>
      <c r="IYQ100" s="35"/>
      <c r="IYR100" s="35"/>
      <c r="IYS100" s="35"/>
      <c r="IYT100" s="35"/>
      <c r="IYU100" s="35"/>
      <c r="IYV100" s="35"/>
      <c r="IYW100" s="35"/>
      <c r="IYX100" s="35"/>
      <c r="IYY100" s="35"/>
      <c r="IYZ100" s="35"/>
      <c r="IZA100" s="35"/>
      <c r="IZB100" s="35"/>
      <c r="IZC100" s="35"/>
      <c r="IZD100" s="35"/>
      <c r="IZE100" s="35"/>
      <c r="IZF100" s="35"/>
      <c r="IZG100" s="35"/>
      <c r="IZH100" s="35"/>
      <c r="IZI100" s="35"/>
      <c r="IZJ100" s="35"/>
      <c r="IZK100" s="35"/>
      <c r="IZL100" s="35"/>
      <c r="IZM100" s="35"/>
      <c r="IZN100" s="35"/>
      <c r="IZO100" s="35"/>
      <c r="IZP100" s="35"/>
      <c r="IZQ100" s="35"/>
      <c r="IZR100" s="35"/>
      <c r="IZS100" s="35"/>
      <c r="IZT100" s="35"/>
      <c r="IZU100" s="35"/>
      <c r="IZV100" s="35"/>
      <c r="IZW100" s="35"/>
      <c r="IZX100" s="35"/>
      <c r="IZY100" s="35"/>
      <c r="IZZ100" s="35"/>
      <c r="JAA100" s="35"/>
      <c r="JAB100" s="35"/>
      <c r="JAC100" s="35"/>
      <c r="JAD100" s="35"/>
      <c r="JAE100" s="35"/>
      <c r="JAF100" s="35"/>
      <c r="JAG100" s="35"/>
      <c r="JAH100" s="35"/>
      <c r="JAI100" s="35"/>
      <c r="JAJ100" s="35"/>
      <c r="JAK100" s="35"/>
      <c r="JAL100" s="35"/>
      <c r="JAM100" s="35"/>
      <c r="JAN100" s="35"/>
      <c r="JAO100" s="35"/>
      <c r="JAP100" s="35"/>
      <c r="JAQ100" s="35"/>
      <c r="JAR100" s="35"/>
      <c r="JAS100" s="35"/>
      <c r="JAT100" s="35"/>
      <c r="JAU100" s="35"/>
      <c r="JAV100" s="35"/>
      <c r="JAW100" s="35"/>
      <c r="JAX100" s="35"/>
      <c r="JAY100" s="35"/>
      <c r="JAZ100" s="35"/>
      <c r="JBA100" s="35"/>
      <c r="JBB100" s="35"/>
      <c r="JBC100" s="35"/>
      <c r="JBD100" s="35"/>
      <c r="JBE100" s="35"/>
      <c r="JBF100" s="35"/>
      <c r="JBG100" s="35"/>
      <c r="JBH100" s="35"/>
      <c r="JBI100" s="35"/>
      <c r="JBJ100" s="35"/>
      <c r="JBK100" s="35"/>
      <c r="JBL100" s="35"/>
      <c r="JBM100" s="35"/>
      <c r="JBN100" s="35"/>
      <c r="JBO100" s="35"/>
      <c r="JBP100" s="35"/>
      <c r="JBQ100" s="35"/>
      <c r="JBR100" s="35"/>
      <c r="JBS100" s="35"/>
      <c r="JBT100" s="35"/>
      <c r="JBU100" s="35"/>
      <c r="JBV100" s="35"/>
      <c r="JBW100" s="35"/>
      <c r="JBX100" s="35"/>
      <c r="JBY100" s="35"/>
      <c r="JBZ100" s="35"/>
      <c r="JCA100" s="35"/>
      <c r="JCB100" s="35"/>
      <c r="JCC100" s="35"/>
      <c r="JCD100" s="35"/>
      <c r="JCE100" s="35"/>
      <c r="JCF100" s="35"/>
      <c r="JCG100" s="35"/>
      <c r="JCH100" s="35"/>
      <c r="JCI100" s="35"/>
      <c r="JCJ100" s="35"/>
      <c r="JCK100" s="35"/>
      <c r="JCL100" s="35"/>
      <c r="JCM100" s="35"/>
      <c r="JCN100" s="35"/>
      <c r="JCO100" s="35"/>
      <c r="JCP100" s="35"/>
      <c r="JCQ100" s="35"/>
      <c r="JCR100" s="35"/>
      <c r="JCS100" s="35"/>
      <c r="JCT100" s="35"/>
      <c r="JCU100" s="35"/>
      <c r="JCV100" s="35"/>
      <c r="JCW100" s="35"/>
      <c r="JCX100" s="35"/>
      <c r="JCY100" s="35"/>
      <c r="JCZ100" s="35"/>
      <c r="JDA100" s="35"/>
      <c r="JDB100" s="35"/>
      <c r="JDC100" s="35"/>
      <c r="JDD100" s="35"/>
      <c r="JDE100" s="35"/>
      <c r="JDF100" s="35"/>
      <c r="JDG100" s="35"/>
      <c r="JDH100" s="35"/>
      <c r="JDI100" s="35"/>
      <c r="JDJ100" s="35"/>
      <c r="JDK100" s="35"/>
      <c r="JDL100" s="35"/>
      <c r="JDM100" s="35"/>
      <c r="JDN100" s="35"/>
      <c r="JDO100" s="35"/>
      <c r="JDP100" s="35"/>
      <c r="JDQ100" s="35"/>
      <c r="JDR100" s="35"/>
      <c r="JDS100" s="35"/>
      <c r="JDT100" s="35"/>
      <c r="JDU100" s="35"/>
      <c r="JDV100" s="35"/>
      <c r="JDW100" s="35"/>
      <c r="JDX100" s="35"/>
      <c r="JDY100" s="35"/>
      <c r="JDZ100" s="35"/>
      <c r="JEA100" s="35"/>
      <c r="JEB100" s="35"/>
      <c r="JEC100" s="35"/>
      <c r="JED100" s="35"/>
      <c r="JEE100" s="35"/>
      <c r="JEF100" s="35"/>
      <c r="JEG100" s="35"/>
      <c r="JEH100" s="35"/>
      <c r="JEI100" s="35"/>
      <c r="JEJ100" s="35"/>
      <c r="JEK100" s="35"/>
      <c r="JEL100" s="35"/>
      <c r="JEM100" s="35"/>
      <c r="JEN100" s="35"/>
      <c r="JEO100" s="35"/>
      <c r="JEP100" s="35"/>
      <c r="JEQ100" s="35"/>
      <c r="JER100" s="35"/>
      <c r="JES100" s="35"/>
      <c r="JET100" s="35"/>
      <c r="JEU100" s="35"/>
      <c r="JEV100" s="35"/>
      <c r="JEW100" s="35"/>
      <c r="JEX100" s="35"/>
      <c r="JEY100" s="35"/>
      <c r="JEZ100" s="35"/>
      <c r="JFA100" s="35"/>
      <c r="JFB100" s="35"/>
      <c r="JFC100" s="35"/>
      <c r="JFD100" s="35"/>
      <c r="JFE100" s="35"/>
      <c r="JFF100" s="35"/>
      <c r="JFG100" s="35"/>
      <c r="JFH100" s="35"/>
      <c r="JFI100" s="35"/>
      <c r="JFJ100" s="35"/>
      <c r="JFK100" s="35"/>
      <c r="JFL100" s="35"/>
      <c r="JFM100" s="35"/>
      <c r="JFN100" s="35"/>
      <c r="JFO100" s="35"/>
      <c r="JFP100" s="35"/>
      <c r="JFQ100" s="35"/>
      <c r="JFR100" s="35"/>
      <c r="JFS100" s="35"/>
      <c r="JFT100" s="35"/>
      <c r="JFU100" s="35"/>
      <c r="JFV100" s="35"/>
      <c r="JFW100" s="35"/>
      <c r="JFX100" s="35"/>
      <c r="JFY100" s="35"/>
      <c r="JFZ100" s="35"/>
      <c r="JGA100" s="35"/>
      <c r="JGB100" s="35"/>
      <c r="JGC100" s="35"/>
      <c r="JGD100" s="35"/>
      <c r="JGE100" s="35"/>
      <c r="JGF100" s="35"/>
      <c r="JGG100" s="35"/>
      <c r="JGH100" s="35"/>
      <c r="JGI100" s="35"/>
      <c r="JGJ100" s="35"/>
      <c r="JGK100" s="35"/>
      <c r="JGL100" s="35"/>
      <c r="JGM100" s="35"/>
      <c r="JGN100" s="35"/>
      <c r="JGO100" s="35"/>
      <c r="JGP100" s="35"/>
      <c r="JGQ100" s="35"/>
      <c r="JGR100" s="35"/>
      <c r="JGS100" s="35"/>
      <c r="JGT100" s="35"/>
      <c r="JGU100" s="35"/>
      <c r="JGV100" s="35"/>
      <c r="JGW100" s="35"/>
      <c r="JGX100" s="35"/>
      <c r="JGY100" s="35"/>
      <c r="JGZ100" s="35"/>
      <c r="JHA100" s="35"/>
      <c r="JHB100" s="35"/>
      <c r="JHC100" s="35"/>
      <c r="JHD100" s="35"/>
      <c r="JHE100" s="35"/>
      <c r="JHF100" s="35"/>
      <c r="JHG100" s="35"/>
      <c r="JHH100" s="35"/>
      <c r="JHI100" s="35"/>
      <c r="JHJ100" s="35"/>
      <c r="JHK100" s="35"/>
      <c r="JHL100" s="35"/>
      <c r="JHM100" s="35"/>
      <c r="JHN100" s="35"/>
      <c r="JHO100" s="35"/>
      <c r="JHP100" s="35"/>
      <c r="JHQ100" s="35"/>
      <c r="JHR100" s="35"/>
      <c r="JHS100" s="35"/>
      <c r="JHT100" s="35"/>
      <c r="JHU100" s="35"/>
      <c r="JHV100" s="35"/>
      <c r="JHW100" s="35"/>
      <c r="JHX100" s="35"/>
      <c r="JHY100" s="35"/>
      <c r="JHZ100" s="35"/>
      <c r="JIA100" s="35"/>
      <c r="JIB100" s="35"/>
      <c r="JIC100" s="35"/>
      <c r="JID100" s="35"/>
      <c r="JIE100" s="35"/>
      <c r="JIF100" s="35"/>
      <c r="JIG100" s="35"/>
      <c r="JIH100" s="35"/>
      <c r="JII100" s="35"/>
      <c r="JIJ100" s="35"/>
      <c r="JIK100" s="35"/>
      <c r="JIL100" s="35"/>
      <c r="JIM100" s="35"/>
      <c r="JIN100" s="35"/>
      <c r="JIO100" s="35"/>
      <c r="JIP100" s="35"/>
      <c r="JIQ100" s="35"/>
      <c r="JIR100" s="35"/>
      <c r="JIS100" s="35"/>
      <c r="JIT100" s="35"/>
      <c r="JIU100" s="35"/>
      <c r="JIV100" s="35"/>
      <c r="JIW100" s="35"/>
      <c r="JIX100" s="35"/>
      <c r="JIY100" s="35"/>
      <c r="JIZ100" s="35"/>
      <c r="JJA100" s="35"/>
      <c r="JJB100" s="35"/>
      <c r="JJC100" s="35"/>
      <c r="JJD100" s="35"/>
      <c r="JJE100" s="35"/>
      <c r="JJF100" s="35"/>
      <c r="JJG100" s="35"/>
      <c r="JJH100" s="35"/>
      <c r="JJI100" s="35"/>
      <c r="JJJ100" s="35"/>
      <c r="JJK100" s="35"/>
      <c r="JJL100" s="35"/>
      <c r="JJM100" s="35"/>
      <c r="JJN100" s="35"/>
      <c r="JJO100" s="35"/>
      <c r="JJP100" s="35"/>
      <c r="JJQ100" s="35"/>
      <c r="JJR100" s="35"/>
      <c r="JJS100" s="35"/>
      <c r="JJT100" s="35"/>
      <c r="JJU100" s="35"/>
      <c r="JJV100" s="35"/>
      <c r="JJW100" s="35"/>
      <c r="JJX100" s="35"/>
      <c r="JJY100" s="35"/>
      <c r="JJZ100" s="35"/>
      <c r="JKA100" s="35"/>
      <c r="JKB100" s="35"/>
      <c r="JKC100" s="35"/>
      <c r="JKD100" s="35"/>
      <c r="JKE100" s="35"/>
      <c r="JKF100" s="35"/>
      <c r="JKG100" s="35"/>
      <c r="JKH100" s="35"/>
      <c r="JKI100" s="35"/>
      <c r="JKJ100" s="35"/>
      <c r="JKK100" s="35"/>
      <c r="JKL100" s="35"/>
      <c r="JKM100" s="35"/>
      <c r="JKN100" s="35"/>
      <c r="JKO100" s="35"/>
      <c r="JKP100" s="35"/>
      <c r="JKQ100" s="35"/>
      <c r="JKR100" s="35"/>
      <c r="JKS100" s="35"/>
      <c r="JKT100" s="35"/>
      <c r="JKU100" s="35"/>
      <c r="JKV100" s="35"/>
      <c r="JKW100" s="35"/>
      <c r="JKX100" s="35"/>
      <c r="JKY100" s="35"/>
      <c r="JKZ100" s="35"/>
      <c r="JLA100" s="35"/>
      <c r="JLB100" s="35"/>
      <c r="JLC100" s="35"/>
      <c r="JLD100" s="35"/>
      <c r="JLE100" s="35"/>
      <c r="JLF100" s="35"/>
      <c r="JLG100" s="35"/>
      <c r="JLH100" s="35"/>
      <c r="JLI100" s="35"/>
      <c r="JLJ100" s="35"/>
      <c r="JLK100" s="35"/>
      <c r="JLL100" s="35"/>
      <c r="JLM100" s="35"/>
      <c r="JLN100" s="35"/>
      <c r="JLO100" s="35"/>
      <c r="JLP100" s="35"/>
      <c r="JLQ100" s="35"/>
      <c r="JLR100" s="35"/>
      <c r="JLS100" s="35"/>
      <c r="JLT100" s="35"/>
      <c r="JLU100" s="35"/>
      <c r="JLV100" s="35"/>
      <c r="JLW100" s="35"/>
      <c r="JLX100" s="35"/>
      <c r="JLY100" s="35"/>
      <c r="JLZ100" s="35"/>
      <c r="JMA100" s="35"/>
      <c r="JMB100" s="35"/>
      <c r="JMC100" s="35"/>
      <c r="JMD100" s="35"/>
      <c r="JME100" s="35"/>
      <c r="JMF100" s="35"/>
      <c r="JMG100" s="35"/>
      <c r="JMH100" s="35"/>
      <c r="JMI100" s="35"/>
      <c r="JMJ100" s="35"/>
      <c r="JMK100" s="35"/>
      <c r="JML100" s="35"/>
      <c r="JMM100" s="35"/>
      <c r="JMN100" s="35"/>
      <c r="JMO100" s="35"/>
      <c r="JMP100" s="35"/>
      <c r="JMQ100" s="35"/>
      <c r="JMR100" s="35"/>
      <c r="JMS100" s="35"/>
      <c r="JMT100" s="35"/>
      <c r="JMU100" s="35"/>
      <c r="JMV100" s="35"/>
      <c r="JMW100" s="35"/>
      <c r="JMX100" s="35"/>
      <c r="JMY100" s="35"/>
      <c r="JMZ100" s="35"/>
      <c r="JNA100" s="35"/>
      <c r="JNB100" s="35"/>
      <c r="JNC100" s="35"/>
      <c r="JND100" s="35"/>
      <c r="JNE100" s="35"/>
      <c r="JNF100" s="35"/>
      <c r="JNG100" s="35"/>
      <c r="JNH100" s="35"/>
      <c r="JNI100" s="35"/>
      <c r="JNJ100" s="35"/>
      <c r="JNK100" s="35"/>
      <c r="JNL100" s="35"/>
      <c r="JNM100" s="35"/>
      <c r="JNN100" s="35"/>
      <c r="JNO100" s="35"/>
      <c r="JNP100" s="35"/>
      <c r="JNQ100" s="35"/>
      <c r="JNR100" s="35"/>
      <c r="JNS100" s="35"/>
      <c r="JNT100" s="35"/>
      <c r="JNU100" s="35"/>
      <c r="JNV100" s="35"/>
      <c r="JNW100" s="35"/>
      <c r="JNX100" s="35"/>
      <c r="JNY100" s="35"/>
      <c r="JNZ100" s="35"/>
      <c r="JOA100" s="35"/>
      <c r="JOB100" s="35"/>
      <c r="JOC100" s="35"/>
      <c r="JOD100" s="35"/>
      <c r="JOE100" s="35"/>
      <c r="JOF100" s="35"/>
      <c r="JOG100" s="35"/>
      <c r="JOH100" s="35"/>
      <c r="JOI100" s="35"/>
      <c r="JOJ100" s="35"/>
      <c r="JOK100" s="35"/>
      <c r="JOL100" s="35"/>
      <c r="JOM100" s="35"/>
      <c r="JON100" s="35"/>
      <c r="JOO100" s="35"/>
      <c r="JOP100" s="35"/>
      <c r="JOQ100" s="35"/>
      <c r="JOR100" s="35"/>
      <c r="JOS100" s="35"/>
      <c r="JOT100" s="35"/>
      <c r="JOU100" s="35"/>
      <c r="JOV100" s="35"/>
      <c r="JOW100" s="35"/>
      <c r="JOX100" s="35"/>
      <c r="JOY100" s="35"/>
      <c r="JOZ100" s="35"/>
      <c r="JPA100" s="35"/>
      <c r="JPB100" s="35"/>
      <c r="JPC100" s="35"/>
      <c r="JPD100" s="35"/>
      <c r="JPE100" s="35"/>
      <c r="JPF100" s="35"/>
      <c r="JPG100" s="35"/>
      <c r="JPH100" s="35"/>
      <c r="JPI100" s="35"/>
      <c r="JPJ100" s="35"/>
      <c r="JPK100" s="35"/>
      <c r="JPL100" s="35"/>
      <c r="JPM100" s="35"/>
      <c r="JPN100" s="35"/>
      <c r="JPO100" s="35"/>
      <c r="JPP100" s="35"/>
      <c r="JPQ100" s="35"/>
      <c r="JPR100" s="35"/>
      <c r="JPS100" s="35"/>
      <c r="JPT100" s="35"/>
      <c r="JPU100" s="35"/>
      <c r="JPV100" s="35"/>
      <c r="JPW100" s="35"/>
      <c r="JPX100" s="35"/>
      <c r="JPY100" s="35"/>
      <c r="JPZ100" s="35"/>
      <c r="JQA100" s="35"/>
      <c r="JQB100" s="35"/>
      <c r="JQC100" s="35"/>
      <c r="JQD100" s="35"/>
      <c r="JQE100" s="35"/>
      <c r="JQF100" s="35"/>
      <c r="JQG100" s="35"/>
      <c r="JQH100" s="35"/>
      <c r="JQI100" s="35"/>
      <c r="JQJ100" s="35"/>
      <c r="JQK100" s="35"/>
      <c r="JQL100" s="35"/>
      <c r="JQM100" s="35"/>
      <c r="JQN100" s="35"/>
      <c r="JQO100" s="35"/>
      <c r="JQP100" s="35"/>
      <c r="JQQ100" s="35"/>
      <c r="JQR100" s="35"/>
      <c r="JQS100" s="35"/>
      <c r="JQT100" s="35"/>
      <c r="JQU100" s="35"/>
      <c r="JQV100" s="35"/>
      <c r="JQW100" s="35"/>
      <c r="JQX100" s="35"/>
      <c r="JQY100" s="35"/>
      <c r="JQZ100" s="35"/>
      <c r="JRA100" s="35"/>
      <c r="JRB100" s="35"/>
      <c r="JRC100" s="35"/>
      <c r="JRD100" s="35"/>
      <c r="JRE100" s="35"/>
      <c r="JRF100" s="35"/>
      <c r="JRG100" s="35"/>
      <c r="JRH100" s="35"/>
      <c r="JRI100" s="35"/>
      <c r="JRJ100" s="35"/>
      <c r="JRK100" s="35"/>
      <c r="JRL100" s="35"/>
      <c r="JRM100" s="35"/>
      <c r="JRN100" s="35"/>
      <c r="JRO100" s="35"/>
      <c r="JRP100" s="35"/>
      <c r="JRQ100" s="35"/>
      <c r="JRR100" s="35"/>
      <c r="JRS100" s="35"/>
      <c r="JRT100" s="35"/>
      <c r="JRU100" s="35"/>
      <c r="JRV100" s="35"/>
      <c r="JRW100" s="35"/>
      <c r="JRX100" s="35"/>
      <c r="JRY100" s="35"/>
      <c r="JRZ100" s="35"/>
      <c r="JSA100" s="35"/>
      <c r="JSB100" s="35"/>
      <c r="JSC100" s="35"/>
      <c r="JSD100" s="35"/>
      <c r="JSE100" s="35"/>
      <c r="JSF100" s="35"/>
      <c r="JSG100" s="35"/>
      <c r="JSH100" s="35"/>
      <c r="JSI100" s="35"/>
      <c r="JSJ100" s="35"/>
      <c r="JSK100" s="35"/>
      <c r="JSL100" s="35"/>
      <c r="JSM100" s="35"/>
      <c r="JSN100" s="35"/>
      <c r="JSO100" s="35"/>
      <c r="JSP100" s="35"/>
      <c r="JSQ100" s="35"/>
      <c r="JSR100" s="35"/>
      <c r="JSS100" s="35"/>
      <c r="JST100" s="35"/>
      <c r="JSU100" s="35"/>
      <c r="JSV100" s="35"/>
      <c r="JSW100" s="35"/>
      <c r="JSX100" s="35"/>
      <c r="JSY100" s="35"/>
      <c r="JSZ100" s="35"/>
      <c r="JTA100" s="35"/>
      <c r="JTB100" s="35"/>
      <c r="JTC100" s="35"/>
      <c r="JTD100" s="35"/>
      <c r="JTE100" s="35"/>
      <c r="JTF100" s="35"/>
      <c r="JTG100" s="35"/>
      <c r="JTH100" s="35"/>
      <c r="JTI100" s="35"/>
      <c r="JTJ100" s="35"/>
      <c r="JTK100" s="35"/>
      <c r="JTL100" s="35"/>
      <c r="JTM100" s="35"/>
      <c r="JTN100" s="35"/>
      <c r="JTO100" s="35"/>
      <c r="JTP100" s="35"/>
      <c r="JTQ100" s="35"/>
      <c r="JTR100" s="35"/>
      <c r="JTS100" s="35"/>
      <c r="JTT100" s="35"/>
      <c r="JTU100" s="35"/>
      <c r="JTV100" s="35"/>
      <c r="JTW100" s="35"/>
      <c r="JTX100" s="35"/>
      <c r="JTY100" s="35"/>
      <c r="JTZ100" s="35"/>
      <c r="JUA100" s="35"/>
      <c r="JUB100" s="35"/>
      <c r="JUC100" s="35"/>
      <c r="JUD100" s="35"/>
      <c r="JUE100" s="35"/>
      <c r="JUF100" s="35"/>
      <c r="JUG100" s="35"/>
      <c r="JUH100" s="35"/>
      <c r="JUI100" s="35"/>
      <c r="JUJ100" s="35"/>
      <c r="JUK100" s="35"/>
      <c r="JUL100" s="35"/>
      <c r="JUM100" s="35"/>
      <c r="JUN100" s="35"/>
      <c r="JUO100" s="35"/>
      <c r="JUP100" s="35"/>
      <c r="JUQ100" s="35"/>
      <c r="JUR100" s="35"/>
      <c r="JUS100" s="35"/>
      <c r="JUT100" s="35"/>
      <c r="JUU100" s="35"/>
      <c r="JUV100" s="35"/>
      <c r="JUW100" s="35"/>
      <c r="JUX100" s="35"/>
      <c r="JUY100" s="35"/>
      <c r="JUZ100" s="35"/>
      <c r="JVA100" s="35"/>
      <c r="JVB100" s="35"/>
      <c r="JVC100" s="35"/>
      <c r="JVD100" s="35"/>
      <c r="JVE100" s="35"/>
      <c r="JVF100" s="35"/>
      <c r="JVG100" s="35"/>
      <c r="JVH100" s="35"/>
      <c r="JVI100" s="35"/>
      <c r="JVJ100" s="35"/>
      <c r="JVK100" s="35"/>
      <c r="JVL100" s="35"/>
      <c r="JVM100" s="35"/>
      <c r="JVN100" s="35"/>
      <c r="JVO100" s="35"/>
      <c r="JVP100" s="35"/>
      <c r="JVQ100" s="35"/>
      <c r="JVR100" s="35"/>
      <c r="JVS100" s="35"/>
      <c r="JVT100" s="35"/>
      <c r="JVU100" s="35"/>
      <c r="JVV100" s="35"/>
      <c r="JVW100" s="35"/>
      <c r="JVX100" s="35"/>
      <c r="JVY100" s="35"/>
      <c r="JVZ100" s="35"/>
      <c r="JWA100" s="35"/>
      <c r="JWB100" s="35"/>
      <c r="JWC100" s="35"/>
      <c r="JWD100" s="35"/>
      <c r="JWE100" s="35"/>
      <c r="JWF100" s="35"/>
      <c r="JWG100" s="35"/>
      <c r="JWH100" s="35"/>
      <c r="JWI100" s="35"/>
      <c r="JWJ100" s="35"/>
      <c r="JWK100" s="35"/>
      <c r="JWL100" s="35"/>
      <c r="JWM100" s="35"/>
      <c r="JWN100" s="35"/>
      <c r="JWO100" s="35"/>
      <c r="JWP100" s="35"/>
      <c r="JWQ100" s="35"/>
      <c r="JWR100" s="35"/>
      <c r="JWS100" s="35"/>
      <c r="JWT100" s="35"/>
      <c r="JWU100" s="35"/>
      <c r="JWV100" s="35"/>
      <c r="JWW100" s="35"/>
      <c r="JWX100" s="35"/>
      <c r="JWY100" s="35"/>
      <c r="JWZ100" s="35"/>
      <c r="JXA100" s="35"/>
      <c r="JXB100" s="35"/>
      <c r="JXC100" s="35"/>
      <c r="JXD100" s="35"/>
      <c r="JXE100" s="35"/>
      <c r="JXF100" s="35"/>
      <c r="JXG100" s="35"/>
      <c r="JXH100" s="35"/>
      <c r="JXI100" s="35"/>
      <c r="JXJ100" s="35"/>
      <c r="JXK100" s="35"/>
      <c r="JXL100" s="35"/>
      <c r="JXM100" s="35"/>
      <c r="JXN100" s="35"/>
      <c r="JXO100" s="35"/>
      <c r="JXP100" s="35"/>
      <c r="JXQ100" s="35"/>
      <c r="JXR100" s="35"/>
      <c r="JXS100" s="35"/>
      <c r="JXT100" s="35"/>
      <c r="JXU100" s="35"/>
      <c r="JXV100" s="35"/>
      <c r="JXW100" s="35"/>
      <c r="JXX100" s="35"/>
      <c r="JXY100" s="35"/>
      <c r="JXZ100" s="35"/>
      <c r="JYA100" s="35"/>
      <c r="JYB100" s="35"/>
      <c r="JYC100" s="35"/>
      <c r="JYD100" s="35"/>
      <c r="JYE100" s="35"/>
      <c r="JYF100" s="35"/>
      <c r="JYG100" s="35"/>
      <c r="JYH100" s="35"/>
      <c r="JYI100" s="35"/>
      <c r="JYJ100" s="35"/>
      <c r="JYK100" s="35"/>
      <c r="JYL100" s="35"/>
      <c r="JYM100" s="35"/>
      <c r="JYN100" s="35"/>
      <c r="JYO100" s="35"/>
      <c r="JYP100" s="35"/>
      <c r="JYQ100" s="35"/>
      <c r="JYR100" s="35"/>
      <c r="JYS100" s="35"/>
      <c r="JYT100" s="35"/>
      <c r="JYU100" s="35"/>
      <c r="JYV100" s="35"/>
      <c r="JYW100" s="35"/>
      <c r="JYX100" s="35"/>
      <c r="JYY100" s="35"/>
      <c r="JYZ100" s="35"/>
      <c r="JZA100" s="35"/>
      <c r="JZB100" s="35"/>
      <c r="JZC100" s="35"/>
      <c r="JZD100" s="35"/>
      <c r="JZE100" s="35"/>
      <c r="JZF100" s="35"/>
      <c r="JZG100" s="35"/>
      <c r="JZH100" s="35"/>
      <c r="JZI100" s="35"/>
      <c r="JZJ100" s="35"/>
      <c r="JZK100" s="35"/>
      <c r="JZL100" s="35"/>
      <c r="JZM100" s="35"/>
      <c r="JZN100" s="35"/>
      <c r="JZO100" s="35"/>
      <c r="JZP100" s="35"/>
      <c r="JZQ100" s="35"/>
      <c r="JZR100" s="35"/>
      <c r="JZS100" s="35"/>
      <c r="JZT100" s="35"/>
      <c r="JZU100" s="35"/>
      <c r="JZV100" s="35"/>
      <c r="JZW100" s="35"/>
      <c r="JZX100" s="35"/>
      <c r="JZY100" s="35"/>
      <c r="JZZ100" s="35"/>
      <c r="KAA100" s="35"/>
      <c r="KAB100" s="35"/>
      <c r="KAC100" s="35"/>
      <c r="KAD100" s="35"/>
      <c r="KAE100" s="35"/>
      <c r="KAF100" s="35"/>
      <c r="KAG100" s="35"/>
      <c r="KAH100" s="35"/>
      <c r="KAI100" s="35"/>
      <c r="KAJ100" s="35"/>
      <c r="KAK100" s="35"/>
      <c r="KAL100" s="35"/>
      <c r="KAM100" s="35"/>
      <c r="KAN100" s="35"/>
      <c r="KAO100" s="35"/>
      <c r="KAP100" s="35"/>
      <c r="KAQ100" s="35"/>
      <c r="KAR100" s="35"/>
      <c r="KAS100" s="35"/>
      <c r="KAT100" s="35"/>
      <c r="KAU100" s="35"/>
      <c r="KAV100" s="35"/>
      <c r="KAW100" s="35"/>
      <c r="KAX100" s="35"/>
      <c r="KAY100" s="35"/>
      <c r="KAZ100" s="35"/>
      <c r="KBA100" s="35"/>
      <c r="KBB100" s="35"/>
      <c r="KBC100" s="35"/>
      <c r="KBD100" s="35"/>
      <c r="KBE100" s="35"/>
      <c r="KBF100" s="35"/>
      <c r="KBG100" s="35"/>
      <c r="KBH100" s="35"/>
      <c r="KBI100" s="35"/>
      <c r="KBJ100" s="35"/>
      <c r="KBK100" s="35"/>
      <c r="KBL100" s="35"/>
      <c r="KBM100" s="35"/>
      <c r="KBN100" s="35"/>
      <c r="KBO100" s="35"/>
      <c r="KBP100" s="35"/>
      <c r="KBQ100" s="35"/>
      <c r="KBR100" s="35"/>
      <c r="KBS100" s="35"/>
      <c r="KBT100" s="35"/>
      <c r="KBU100" s="35"/>
      <c r="KBV100" s="35"/>
      <c r="KBW100" s="35"/>
      <c r="KBX100" s="35"/>
      <c r="KBY100" s="35"/>
      <c r="KBZ100" s="35"/>
      <c r="KCA100" s="35"/>
      <c r="KCB100" s="35"/>
      <c r="KCC100" s="35"/>
      <c r="KCD100" s="35"/>
      <c r="KCE100" s="35"/>
      <c r="KCF100" s="35"/>
      <c r="KCG100" s="35"/>
      <c r="KCH100" s="35"/>
      <c r="KCI100" s="35"/>
      <c r="KCJ100" s="35"/>
      <c r="KCK100" s="35"/>
      <c r="KCL100" s="35"/>
      <c r="KCM100" s="35"/>
      <c r="KCN100" s="35"/>
      <c r="KCO100" s="35"/>
      <c r="KCP100" s="35"/>
      <c r="KCQ100" s="35"/>
      <c r="KCR100" s="35"/>
      <c r="KCS100" s="35"/>
      <c r="KCT100" s="35"/>
      <c r="KCU100" s="35"/>
      <c r="KCV100" s="35"/>
      <c r="KCW100" s="35"/>
      <c r="KCX100" s="35"/>
      <c r="KCY100" s="35"/>
      <c r="KCZ100" s="35"/>
      <c r="KDA100" s="35"/>
      <c r="KDB100" s="35"/>
      <c r="KDC100" s="35"/>
      <c r="KDD100" s="35"/>
      <c r="KDE100" s="35"/>
      <c r="KDF100" s="35"/>
      <c r="KDG100" s="35"/>
      <c r="KDH100" s="35"/>
      <c r="KDI100" s="35"/>
      <c r="KDJ100" s="35"/>
      <c r="KDK100" s="35"/>
      <c r="KDL100" s="35"/>
      <c r="KDM100" s="35"/>
      <c r="KDN100" s="35"/>
      <c r="KDO100" s="35"/>
      <c r="KDP100" s="35"/>
      <c r="KDQ100" s="35"/>
      <c r="KDR100" s="35"/>
      <c r="KDS100" s="35"/>
      <c r="KDT100" s="35"/>
      <c r="KDU100" s="35"/>
      <c r="KDV100" s="35"/>
      <c r="KDW100" s="35"/>
      <c r="KDX100" s="35"/>
      <c r="KDY100" s="35"/>
      <c r="KDZ100" s="35"/>
      <c r="KEA100" s="35"/>
      <c r="KEB100" s="35"/>
      <c r="KEC100" s="35"/>
      <c r="KED100" s="35"/>
      <c r="KEE100" s="35"/>
      <c r="KEF100" s="35"/>
      <c r="KEG100" s="35"/>
      <c r="KEH100" s="35"/>
      <c r="KEI100" s="35"/>
      <c r="KEJ100" s="35"/>
      <c r="KEK100" s="35"/>
      <c r="KEL100" s="35"/>
      <c r="KEM100" s="35"/>
      <c r="KEN100" s="35"/>
      <c r="KEO100" s="35"/>
      <c r="KEP100" s="35"/>
      <c r="KEQ100" s="35"/>
      <c r="KER100" s="35"/>
      <c r="KES100" s="35"/>
      <c r="KET100" s="35"/>
      <c r="KEU100" s="35"/>
      <c r="KEV100" s="35"/>
      <c r="KEW100" s="35"/>
      <c r="KEX100" s="35"/>
      <c r="KEY100" s="35"/>
      <c r="KEZ100" s="35"/>
      <c r="KFA100" s="35"/>
      <c r="KFB100" s="35"/>
      <c r="KFC100" s="35"/>
      <c r="KFD100" s="35"/>
      <c r="KFE100" s="35"/>
      <c r="KFF100" s="35"/>
      <c r="KFG100" s="35"/>
      <c r="KFH100" s="35"/>
      <c r="KFI100" s="35"/>
      <c r="KFJ100" s="35"/>
      <c r="KFK100" s="35"/>
      <c r="KFL100" s="35"/>
      <c r="KFM100" s="35"/>
      <c r="KFN100" s="35"/>
      <c r="KFO100" s="35"/>
      <c r="KFP100" s="35"/>
      <c r="KFQ100" s="35"/>
      <c r="KFR100" s="35"/>
      <c r="KFS100" s="35"/>
      <c r="KFT100" s="35"/>
      <c r="KFU100" s="35"/>
      <c r="KFV100" s="35"/>
      <c r="KFW100" s="35"/>
      <c r="KFX100" s="35"/>
      <c r="KFY100" s="35"/>
      <c r="KFZ100" s="35"/>
      <c r="KGA100" s="35"/>
      <c r="KGB100" s="35"/>
      <c r="KGC100" s="35"/>
      <c r="KGD100" s="35"/>
      <c r="KGE100" s="35"/>
      <c r="KGF100" s="35"/>
      <c r="KGG100" s="35"/>
      <c r="KGH100" s="35"/>
      <c r="KGI100" s="35"/>
      <c r="KGJ100" s="35"/>
      <c r="KGK100" s="35"/>
      <c r="KGL100" s="35"/>
      <c r="KGM100" s="35"/>
      <c r="KGN100" s="35"/>
      <c r="KGO100" s="35"/>
      <c r="KGP100" s="35"/>
      <c r="KGQ100" s="35"/>
      <c r="KGR100" s="35"/>
      <c r="KGS100" s="35"/>
      <c r="KGT100" s="35"/>
      <c r="KGU100" s="35"/>
      <c r="KGV100" s="35"/>
      <c r="KGW100" s="35"/>
      <c r="KGX100" s="35"/>
      <c r="KGY100" s="35"/>
      <c r="KGZ100" s="35"/>
      <c r="KHA100" s="35"/>
      <c r="KHB100" s="35"/>
      <c r="KHC100" s="35"/>
      <c r="KHD100" s="35"/>
      <c r="KHE100" s="35"/>
      <c r="KHF100" s="35"/>
      <c r="KHG100" s="35"/>
      <c r="KHH100" s="35"/>
      <c r="KHI100" s="35"/>
      <c r="KHJ100" s="35"/>
      <c r="KHK100" s="35"/>
      <c r="KHL100" s="35"/>
      <c r="KHM100" s="35"/>
      <c r="KHN100" s="35"/>
      <c r="KHO100" s="35"/>
      <c r="KHP100" s="35"/>
      <c r="KHQ100" s="35"/>
      <c r="KHR100" s="35"/>
      <c r="KHS100" s="35"/>
      <c r="KHT100" s="35"/>
      <c r="KHU100" s="35"/>
      <c r="KHV100" s="35"/>
      <c r="KHW100" s="35"/>
      <c r="KHX100" s="35"/>
      <c r="KHY100" s="35"/>
      <c r="KHZ100" s="35"/>
      <c r="KIA100" s="35"/>
      <c r="KIB100" s="35"/>
      <c r="KIC100" s="35"/>
      <c r="KID100" s="35"/>
      <c r="KIE100" s="35"/>
      <c r="KIF100" s="35"/>
      <c r="KIG100" s="35"/>
      <c r="KIH100" s="35"/>
      <c r="KII100" s="35"/>
      <c r="KIJ100" s="35"/>
      <c r="KIK100" s="35"/>
      <c r="KIL100" s="35"/>
      <c r="KIM100" s="35"/>
      <c r="KIN100" s="35"/>
      <c r="KIO100" s="35"/>
      <c r="KIP100" s="35"/>
      <c r="KIQ100" s="35"/>
      <c r="KIR100" s="35"/>
      <c r="KIS100" s="35"/>
      <c r="KIT100" s="35"/>
      <c r="KIU100" s="35"/>
      <c r="KIV100" s="35"/>
      <c r="KIW100" s="35"/>
      <c r="KIX100" s="35"/>
      <c r="KIY100" s="35"/>
      <c r="KIZ100" s="35"/>
      <c r="KJA100" s="35"/>
      <c r="KJB100" s="35"/>
      <c r="KJC100" s="35"/>
      <c r="KJD100" s="35"/>
      <c r="KJE100" s="35"/>
      <c r="KJF100" s="35"/>
      <c r="KJG100" s="35"/>
      <c r="KJH100" s="35"/>
      <c r="KJI100" s="35"/>
      <c r="KJJ100" s="35"/>
      <c r="KJK100" s="35"/>
      <c r="KJL100" s="35"/>
      <c r="KJM100" s="35"/>
      <c r="KJN100" s="35"/>
      <c r="KJO100" s="35"/>
      <c r="KJP100" s="35"/>
      <c r="KJQ100" s="35"/>
      <c r="KJR100" s="35"/>
      <c r="KJS100" s="35"/>
      <c r="KJT100" s="35"/>
      <c r="KJU100" s="35"/>
      <c r="KJV100" s="35"/>
      <c r="KJW100" s="35"/>
      <c r="KJX100" s="35"/>
      <c r="KJY100" s="35"/>
      <c r="KJZ100" s="35"/>
      <c r="KKA100" s="35"/>
      <c r="KKB100" s="35"/>
      <c r="KKC100" s="35"/>
      <c r="KKD100" s="35"/>
      <c r="KKE100" s="35"/>
      <c r="KKF100" s="35"/>
      <c r="KKG100" s="35"/>
      <c r="KKH100" s="35"/>
      <c r="KKI100" s="35"/>
      <c r="KKJ100" s="35"/>
      <c r="KKK100" s="35"/>
      <c r="KKL100" s="35"/>
      <c r="KKM100" s="35"/>
      <c r="KKN100" s="35"/>
      <c r="KKO100" s="35"/>
      <c r="KKP100" s="35"/>
      <c r="KKQ100" s="35"/>
      <c r="KKR100" s="35"/>
      <c r="KKS100" s="35"/>
      <c r="KKT100" s="35"/>
      <c r="KKU100" s="35"/>
      <c r="KKV100" s="35"/>
      <c r="KKW100" s="35"/>
      <c r="KKX100" s="35"/>
      <c r="KKY100" s="35"/>
      <c r="KKZ100" s="35"/>
      <c r="KLA100" s="35"/>
      <c r="KLB100" s="35"/>
      <c r="KLC100" s="35"/>
      <c r="KLD100" s="35"/>
      <c r="KLE100" s="35"/>
      <c r="KLF100" s="35"/>
      <c r="KLG100" s="35"/>
      <c r="KLH100" s="35"/>
      <c r="KLI100" s="35"/>
      <c r="KLJ100" s="35"/>
      <c r="KLK100" s="35"/>
      <c r="KLL100" s="35"/>
      <c r="KLM100" s="35"/>
      <c r="KLN100" s="35"/>
      <c r="KLO100" s="35"/>
      <c r="KLP100" s="35"/>
      <c r="KLQ100" s="35"/>
      <c r="KLR100" s="35"/>
      <c r="KLS100" s="35"/>
      <c r="KLT100" s="35"/>
      <c r="KLU100" s="35"/>
      <c r="KLV100" s="35"/>
      <c r="KLW100" s="35"/>
      <c r="KLX100" s="35"/>
      <c r="KLY100" s="35"/>
      <c r="KLZ100" s="35"/>
      <c r="KMA100" s="35"/>
      <c r="KMB100" s="35"/>
      <c r="KMC100" s="35"/>
      <c r="KMD100" s="35"/>
      <c r="KME100" s="35"/>
      <c r="KMF100" s="35"/>
      <c r="KMG100" s="35"/>
      <c r="KMH100" s="35"/>
      <c r="KMI100" s="35"/>
      <c r="KMJ100" s="35"/>
      <c r="KMK100" s="35"/>
      <c r="KML100" s="35"/>
      <c r="KMM100" s="35"/>
      <c r="KMN100" s="35"/>
      <c r="KMO100" s="35"/>
      <c r="KMP100" s="35"/>
      <c r="KMQ100" s="35"/>
      <c r="KMR100" s="35"/>
      <c r="KMS100" s="35"/>
      <c r="KMT100" s="35"/>
      <c r="KMU100" s="35"/>
      <c r="KMV100" s="35"/>
      <c r="KMW100" s="35"/>
      <c r="KMX100" s="35"/>
      <c r="KMY100" s="35"/>
      <c r="KMZ100" s="35"/>
      <c r="KNA100" s="35"/>
      <c r="KNB100" s="35"/>
      <c r="KNC100" s="35"/>
      <c r="KND100" s="35"/>
      <c r="KNE100" s="35"/>
      <c r="KNF100" s="35"/>
      <c r="KNG100" s="35"/>
      <c r="KNH100" s="35"/>
      <c r="KNI100" s="35"/>
      <c r="KNJ100" s="35"/>
      <c r="KNK100" s="35"/>
      <c r="KNL100" s="35"/>
      <c r="KNM100" s="35"/>
      <c r="KNN100" s="35"/>
      <c r="KNO100" s="35"/>
      <c r="KNP100" s="35"/>
      <c r="KNQ100" s="35"/>
      <c r="KNR100" s="35"/>
      <c r="KNS100" s="35"/>
      <c r="KNT100" s="35"/>
      <c r="KNU100" s="35"/>
      <c r="KNV100" s="35"/>
      <c r="KNW100" s="35"/>
      <c r="KNX100" s="35"/>
      <c r="KNY100" s="35"/>
      <c r="KNZ100" s="35"/>
      <c r="KOA100" s="35"/>
      <c r="KOB100" s="35"/>
      <c r="KOC100" s="35"/>
      <c r="KOD100" s="35"/>
      <c r="KOE100" s="35"/>
      <c r="KOF100" s="35"/>
      <c r="KOG100" s="35"/>
      <c r="KOH100" s="35"/>
      <c r="KOI100" s="35"/>
      <c r="KOJ100" s="35"/>
      <c r="KOK100" s="35"/>
      <c r="KOL100" s="35"/>
      <c r="KOM100" s="35"/>
      <c r="KON100" s="35"/>
      <c r="KOO100" s="35"/>
      <c r="KOP100" s="35"/>
      <c r="KOQ100" s="35"/>
      <c r="KOR100" s="35"/>
      <c r="KOS100" s="35"/>
      <c r="KOT100" s="35"/>
      <c r="KOU100" s="35"/>
      <c r="KOV100" s="35"/>
      <c r="KOW100" s="35"/>
      <c r="KOX100" s="35"/>
      <c r="KOY100" s="35"/>
      <c r="KOZ100" s="35"/>
      <c r="KPA100" s="35"/>
      <c r="KPB100" s="35"/>
      <c r="KPC100" s="35"/>
      <c r="KPD100" s="35"/>
      <c r="KPE100" s="35"/>
      <c r="KPF100" s="35"/>
      <c r="KPG100" s="35"/>
      <c r="KPH100" s="35"/>
      <c r="KPI100" s="35"/>
      <c r="KPJ100" s="35"/>
      <c r="KPK100" s="35"/>
      <c r="KPL100" s="35"/>
      <c r="KPM100" s="35"/>
      <c r="KPN100" s="35"/>
      <c r="KPO100" s="35"/>
      <c r="KPP100" s="35"/>
      <c r="KPQ100" s="35"/>
      <c r="KPR100" s="35"/>
      <c r="KPS100" s="35"/>
      <c r="KPT100" s="35"/>
      <c r="KPU100" s="35"/>
      <c r="KPV100" s="35"/>
      <c r="KPW100" s="35"/>
      <c r="KPX100" s="35"/>
      <c r="KPY100" s="35"/>
      <c r="KPZ100" s="35"/>
      <c r="KQA100" s="35"/>
      <c r="KQB100" s="35"/>
      <c r="KQC100" s="35"/>
      <c r="KQD100" s="35"/>
      <c r="KQE100" s="35"/>
      <c r="KQF100" s="35"/>
      <c r="KQG100" s="35"/>
      <c r="KQH100" s="35"/>
      <c r="KQI100" s="35"/>
      <c r="KQJ100" s="35"/>
      <c r="KQK100" s="35"/>
      <c r="KQL100" s="35"/>
      <c r="KQM100" s="35"/>
      <c r="KQN100" s="35"/>
      <c r="KQO100" s="35"/>
      <c r="KQP100" s="35"/>
      <c r="KQQ100" s="35"/>
      <c r="KQR100" s="35"/>
      <c r="KQS100" s="35"/>
      <c r="KQT100" s="35"/>
      <c r="KQU100" s="35"/>
      <c r="KQV100" s="35"/>
      <c r="KQW100" s="35"/>
      <c r="KQX100" s="35"/>
      <c r="KQY100" s="35"/>
      <c r="KQZ100" s="35"/>
      <c r="KRA100" s="35"/>
      <c r="KRB100" s="35"/>
      <c r="KRC100" s="35"/>
      <c r="KRD100" s="35"/>
      <c r="KRE100" s="35"/>
      <c r="KRF100" s="35"/>
      <c r="KRG100" s="35"/>
      <c r="KRH100" s="35"/>
      <c r="KRI100" s="35"/>
      <c r="KRJ100" s="35"/>
      <c r="KRK100" s="35"/>
      <c r="KRL100" s="35"/>
      <c r="KRM100" s="35"/>
      <c r="KRN100" s="35"/>
      <c r="KRO100" s="35"/>
      <c r="KRP100" s="35"/>
      <c r="KRQ100" s="35"/>
      <c r="KRR100" s="35"/>
      <c r="KRS100" s="35"/>
      <c r="KRT100" s="35"/>
      <c r="KRU100" s="35"/>
      <c r="KRV100" s="35"/>
      <c r="KRW100" s="35"/>
      <c r="KRX100" s="35"/>
      <c r="KRY100" s="35"/>
      <c r="KRZ100" s="35"/>
      <c r="KSA100" s="35"/>
      <c r="KSB100" s="35"/>
      <c r="KSC100" s="35"/>
      <c r="KSD100" s="35"/>
      <c r="KSE100" s="35"/>
      <c r="KSF100" s="35"/>
      <c r="KSG100" s="35"/>
      <c r="KSH100" s="35"/>
      <c r="KSI100" s="35"/>
      <c r="KSJ100" s="35"/>
      <c r="KSK100" s="35"/>
      <c r="KSL100" s="35"/>
      <c r="KSM100" s="35"/>
      <c r="KSN100" s="35"/>
      <c r="KSO100" s="35"/>
      <c r="KSP100" s="35"/>
      <c r="KSQ100" s="35"/>
      <c r="KSR100" s="35"/>
      <c r="KSS100" s="35"/>
      <c r="KST100" s="35"/>
      <c r="KSU100" s="35"/>
      <c r="KSV100" s="35"/>
      <c r="KSW100" s="35"/>
      <c r="KSX100" s="35"/>
      <c r="KSY100" s="35"/>
      <c r="KSZ100" s="35"/>
      <c r="KTA100" s="35"/>
      <c r="KTB100" s="35"/>
      <c r="KTC100" s="35"/>
      <c r="KTD100" s="35"/>
      <c r="KTE100" s="35"/>
      <c r="KTF100" s="35"/>
      <c r="KTG100" s="35"/>
      <c r="KTH100" s="35"/>
      <c r="KTI100" s="35"/>
      <c r="KTJ100" s="35"/>
      <c r="KTK100" s="35"/>
      <c r="KTL100" s="35"/>
      <c r="KTM100" s="35"/>
      <c r="KTN100" s="35"/>
      <c r="KTO100" s="35"/>
      <c r="KTP100" s="35"/>
      <c r="KTQ100" s="35"/>
      <c r="KTR100" s="35"/>
      <c r="KTS100" s="35"/>
      <c r="KTT100" s="35"/>
      <c r="KTU100" s="35"/>
      <c r="KTV100" s="35"/>
      <c r="KTW100" s="35"/>
      <c r="KTX100" s="35"/>
      <c r="KTY100" s="35"/>
      <c r="KTZ100" s="35"/>
      <c r="KUA100" s="35"/>
      <c r="KUB100" s="35"/>
      <c r="KUC100" s="35"/>
      <c r="KUD100" s="35"/>
      <c r="KUE100" s="35"/>
      <c r="KUF100" s="35"/>
      <c r="KUG100" s="35"/>
      <c r="KUH100" s="35"/>
      <c r="KUI100" s="35"/>
      <c r="KUJ100" s="35"/>
      <c r="KUK100" s="35"/>
      <c r="KUL100" s="35"/>
      <c r="KUM100" s="35"/>
      <c r="KUN100" s="35"/>
      <c r="KUO100" s="35"/>
      <c r="KUP100" s="35"/>
      <c r="KUQ100" s="35"/>
      <c r="KUR100" s="35"/>
      <c r="KUS100" s="35"/>
      <c r="KUT100" s="35"/>
      <c r="KUU100" s="35"/>
      <c r="KUV100" s="35"/>
      <c r="KUW100" s="35"/>
      <c r="KUX100" s="35"/>
      <c r="KUY100" s="35"/>
      <c r="KUZ100" s="35"/>
      <c r="KVA100" s="35"/>
      <c r="KVB100" s="35"/>
      <c r="KVC100" s="35"/>
      <c r="KVD100" s="35"/>
      <c r="KVE100" s="35"/>
      <c r="KVF100" s="35"/>
      <c r="KVG100" s="35"/>
      <c r="KVH100" s="35"/>
      <c r="KVI100" s="35"/>
      <c r="KVJ100" s="35"/>
      <c r="KVK100" s="35"/>
      <c r="KVL100" s="35"/>
      <c r="KVM100" s="35"/>
      <c r="KVN100" s="35"/>
      <c r="KVO100" s="35"/>
      <c r="KVP100" s="35"/>
      <c r="KVQ100" s="35"/>
      <c r="KVR100" s="35"/>
      <c r="KVS100" s="35"/>
      <c r="KVT100" s="35"/>
      <c r="KVU100" s="35"/>
      <c r="KVV100" s="35"/>
      <c r="KVW100" s="35"/>
      <c r="KVX100" s="35"/>
      <c r="KVY100" s="35"/>
      <c r="KVZ100" s="35"/>
      <c r="KWA100" s="35"/>
      <c r="KWB100" s="35"/>
      <c r="KWC100" s="35"/>
      <c r="KWD100" s="35"/>
      <c r="KWE100" s="35"/>
      <c r="KWF100" s="35"/>
      <c r="KWG100" s="35"/>
      <c r="KWH100" s="35"/>
      <c r="KWI100" s="35"/>
      <c r="KWJ100" s="35"/>
      <c r="KWK100" s="35"/>
      <c r="KWL100" s="35"/>
      <c r="KWM100" s="35"/>
      <c r="KWN100" s="35"/>
      <c r="KWO100" s="35"/>
      <c r="KWP100" s="35"/>
      <c r="KWQ100" s="35"/>
      <c r="KWR100" s="35"/>
      <c r="KWS100" s="35"/>
      <c r="KWT100" s="35"/>
      <c r="KWU100" s="35"/>
      <c r="KWV100" s="35"/>
      <c r="KWW100" s="35"/>
      <c r="KWX100" s="35"/>
      <c r="KWY100" s="35"/>
      <c r="KWZ100" s="35"/>
      <c r="KXA100" s="35"/>
      <c r="KXB100" s="35"/>
      <c r="KXC100" s="35"/>
      <c r="KXD100" s="35"/>
      <c r="KXE100" s="35"/>
      <c r="KXF100" s="35"/>
      <c r="KXG100" s="35"/>
      <c r="KXH100" s="35"/>
      <c r="KXI100" s="35"/>
      <c r="KXJ100" s="35"/>
      <c r="KXK100" s="35"/>
      <c r="KXL100" s="35"/>
      <c r="KXM100" s="35"/>
      <c r="KXN100" s="35"/>
      <c r="KXO100" s="35"/>
      <c r="KXP100" s="35"/>
      <c r="KXQ100" s="35"/>
      <c r="KXR100" s="35"/>
      <c r="KXS100" s="35"/>
      <c r="KXT100" s="35"/>
      <c r="KXU100" s="35"/>
      <c r="KXV100" s="35"/>
      <c r="KXW100" s="35"/>
      <c r="KXX100" s="35"/>
      <c r="KXY100" s="35"/>
      <c r="KXZ100" s="35"/>
      <c r="KYA100" s="35"/>
      <c r="KYB100" s="35"/>
      <c r="KYC100" s="35"/>
      <c r="KYD100" s="35"/>
      <c r="KYE100" s="35"/>
      <c r="KYF100" s="35"/>
      <c r="KYG100" s="35"/>
      <c r="KYH100" s="35"/>
      <c r="KYI100" s="35"/>
      <c r="KYJ100" s="35"/>
      <c r="KYK100" s="35"/>
      <c r="KYL100" s="35"/>
      <c r="KYM100" s="35"/>
      <c r="KYN100" s="35"/>
      <c r="KYO100" s="35"/>
      <c r="KYP100" s="35"/>
      <c r="KYQ100" s="35"/>
      <c r="KYR100" s="35"/>
      <c r="KYS100" s="35"/>
      <c r="KYT100" s="35"/>
      <c r="KYU100" s="35"/>
      <c r="KYV100" s="35"/>
      <c r="KYW100" s="35"/>
      <c r="KYX100" s="35"/>
      <c r="KYY100" s="35"/>
      <c r="KYZ100" s="35"/>
      <c r="KZA100" s="35"/>
      <c r="KZB100" s="35"/>
      <c r="KZC100" s="35"/>
      <c r="KZD100" s="35"/>
      <c r="KZE100" s="35"/>
      <c r="KZF100" s="35"/>
      <c r="KZG100" s="35"/>
      <c r="KZH100" s="35"/>
      <c r="KZI100" s="35"/>
      <c r="KZJ100" s="35"/>
      <c r="KZK100" s="35"/>
      <c r="KZL100" s="35"/>
      <c r="KZM100" s="35"/>
      <c r="KZN100" s="35"/>
      <c r="KZO100" s="35"/>
      <c r="KZP100" s="35"/>
      <c r="KZQ100" s="35"/>
      <c r="KZR100" s="35"/>
      <c r="KZS100" s="35"/>
      <c r="KZT100" s="35"/>
      <c r="KZU100" s="35"/>
      <c r="KZV100" s="35"/>
      <c r="KZW100" s="35"/>
      <c r="KZX100" s="35"/>
      <c r="KZY100" s="35"/>
      <c r="KZZ100" s="35"/>
      <c r="LAA100" s="35"/>
      <c r="LAB100" s="35"/>
      <c r="LAC100" s="35"/>
      <c r="LAD100" s="35"/>
      <c r="LAE100" s="35"/>
      <c r="LAF100" s="35"/>
      <c r="LAG100" s="35"/>
      <c r="LAH100" s="35"/>
      <c r="LAI100" s="35"/>
      <c r="LAJ100" s="35"/>
      <c r="LAK100" s="35"/>
      <c r="LAL100" s="35"/>
      <c r="LAM100" s="35"/>
      <c r="LAN100" s="35"/>
      <c r="LAO100" s="35"/>
      <c r="LAP100" s="35"/>
      <c r="LAQ100" s="35"/>
      <c r="LAR100" s="35"/>
      <c r="LAS100" s="35"/>
      <c r="LAT100" s="35"/>
      <c r="LAU100" s="35"/>
      <c r="LAV100" s="35"/>
      <c r="LAW100" s="35"/>
      <c r="LAX100" s="35"/>
      <c r="LAY100" s="35"/>
      <c r="LAZ100" s="35"/>
      <c r="LBA100" s="35"/>
      <c r="LBB100" s="35"/>
      <c r="LBC100" s="35"/>
      <c r="LBD100" s="35"/>
      <c r="LBE100" s="35"/>
      <c r="LBF100" s="35"/>
      <c r="LBG100" s="35"/>
      <c r="LBH100" s="35"/>
      <c r="LBI100" s="35"/>
      <c r="LBJ100" s="35"/>
      <c r="LBK100" s="35"/>
      <c r="LBL100" s="35"/>
      <c r="LBM100" s="35"/>
      <c r="LBN100" s="35"/>
      <c r="LBO100" s="35"/>
      <c r="LBP100" s="35"/>
      <c r="LBQ100" s="35"/>
      <c r="LBR100" s="35"/>
      <c r="LBS100" s="35"/>
      <c r="LBT100" s="35"/>
      <c r="LBU100" s="35"/>
      <c r="LBV100" s="35"/>
      <c r="LBW100" s="35"/>
      <c r="LBX100" s="35"/>
      <c r="LBY100" s="35"/>
      <c r="LBZ100" s="35"/>
      <c r="LCA100" s="35"/>
      <c r="LCB100" s="35"/>
      <c r="LCC100" s="35"/>
      <c r="LCD100" s="35"/>
      <c r="LCE100" s="35"/>
      <c r="LCF100" s="35"/>
      <c r="LCG100" s="35"/>
      <c r="LCH100" s="35"/>
      <c r="LCI100" s="35"/>
      <c r="LCJ100" s="35"/>
      <c r="LCK100" s="35"/>
      <c r="LCL100" s="35"/>
      <c r="LCM100" s="35"/>
      <c r="LCN100" s="35"/>
      <c r="LCO100" s="35"/>
      <c r="LCP100" s="35"/>
      <c r="LCQ100" s="35"/>
      <c r="LCR100" s="35"/>
      <c r="LCS100" s="35"/>
      <c r="LCT100" s="35"/>
      <c r="LCU100" s="35"/>
      <c r="LCV100" s="35"/>
      <c r="LCW100" s="35"/>
      <c r="LCX100" s="35"/>
      <c r="LCY100" s="35"/>
      <c r="LCZ100" s="35"/>
      <c r="LDA100" s="35"/>
      <c r="LDB100" s="35"/>
      <c r="LDC100" s="35"/>
      <c r="LDD100" s="35"/>
      <c r="LDE100" s="35"/>
      <c r="LDF100" s="35"/>
      <c r="LDG100" s="35"/>
      <c r="LDH100" s="35"/>
      <c r="LDI100" s="35"/>
      <c r="LDJ100" s="35"/>
      <c r="LDK100" s="35"/>
      <c r="LDL100" s="35"/>
      <c r="LDM100" s="35"/>
      <c r="LDN100" s="35"/>
      <c r="LDO100" s="35"/>
      <c r="LDP100" s="35"/>
      <c r="LDQ100" s="35"/>
      <c r="LDR100" s="35"/>
      <c r="LDS100" s="35"/>
      <c r="LDT100" s="35"/>
      <c r="LDU100" s="35"/>
      <c r="LDV100" s="35"/>
      <c r="LDW100" s="35"/>
      <c r="LDX100" s="35"/>
      <c r="LDY100" s="35"/>
      <c r="LDZ100" s="35"/>
      <c r="LEA100" s="35"/>
      <c r="LEB100" s="35"/>
      <c r="LEC100" s="35"/>
      <c r="LED100" s="35"/>
      <c r="LEE100" s="35"/>
      <c r="LEF100" s="35"/>
      <c r="LEG100" s="35"/>
      <c r="LEH100" s="35"/>
      <c r="LEI100" s="35"/>
      <c r="LEJ100" s="35"/>
      <c r="LEK100" s="35"/>
      <c r="LEL100" s="35"/>
      <c r="LEM100" s="35"/>
      <c r="LEN100" s="35"/>
      <c r="LEO100" s="35"/>
      <c r="LEP100" s="35"/>
      <c r="LEQ100" s="35"/>
      <c r="LER100" s="35"/>
      <c r="LES100" s="35"/>
      <c r="LET100" s="35"/>
      <c r="LEU100" s="35"/>
      <c r="LEV100" s="35"/>
      <c r="LEW100" s="35"/>
      <c r="LEX100" s="35"/>
      <c r="LEY100" s="35"/>
      <c r="LEZ100" s="35"/>
      <c r="LFA100" s="35"/>
      <c r="LFB100" s="35"/>
      <c r="LFC100" s="35"/>
      <c r="LFD100" s="35"/>
      <c r="LFE100" s="35"/>
      <c r="LFF100" s="35"/>
      <c r="LFG100" s="35"/>
      <c r="LFH100" s="35"/>
      <c r="LFI100" s="35"/>
      <c r="LFJ100" s="35"/>
      <c r="LFK100" s="35"/>
      <c r="LFL100" s="35"/>
      <c r="LFM100" s="35"/>
      <c r="LFN100" s="35"/>
      <c r="LFO100" s="35"/>
      <c r="LFP100" s="35"/>
      <c r="LFQ100" s="35"/>
      <c r="LFR100" s="35"/>
      <c r="LFS100" s="35"/>
      <c r="LFT100" s="35"/>
      <c r="LFU100" s="35"/>
      <c r="LFV100" s="35"/>
      <c r="LFW100" s="35"/>
      <c r="LFX100" s="35"/>
      <c r="LFY100" s="35"/>
      <c r="LFZ100" s="35"/>
      <c r="LGA100" s="35"/>
      <c r="LGB100" s="35"/>
      <c r="LGC100" s="35"/>
      <c r="LGD100" s="35"/>
      <c r="LGE100" s="35"/>
      <c r="LGF100" s="35"/>
      <c r="LGG100" s="35"/>
      <c r="LGH100" s="35"/>
      <c r="LGI100" s="35"/>
      <c r="LGJ100" s="35"/>
      <c r="LGK100" s="35"/>
      <c r="LGL100" s="35"/>
      <c r="LGM100" s="35"/>
      <c r="LGN100" s="35"/>
      <c r="LGO100" s="35"/>
      <c r="LGP100" s="35"/>
      <c r="LGQ100" s="35"/>
      <c r="LGR100" s="35"/>
      <c r="LGS100" s="35"/>
      <c r="LGT100" s="35"/>
      <c r="LGU100" s="35"/>
      <c r="LGV100" s="35"/>
      <c r="LGW100" s="35"/>
      <c r="LGX100" s="35"/>
      <c r="LGY100" s="35"/>
      <c r="LGZ100" s="35"/>
      <c r="LHA100" s="35"/>
      <c r="LHB100" s="35"/>
      <c r="LHC100" s="35"/>
      <c r="LHD100" s="35"/>
      <c r="LHE100" s="35"/>
      <c r="LHF100" s="35"/>
      <c r="LHG100" s="35"/>
      <c r="LHH100" s="35"/>
      <c r="LHI100" s="35"/>
      <c r="LHJ100" s="35"/>
      <c r="LHK100" s="35"/>
      <c r="LHL100" s="35"/>
      <c r="LHM100" s="35"/>
      <c r="LHN100" s="35"/>
      <c r="LHO100" s="35"/>
      <c r="LHP100" s="35"/>
      <c r="LHQ100" s="35"/>
      <c r="LHR100" s="35"/>
      <c r="LHS100" s="35"/>
      <c r="LHT100" s="35"/>
      <c r="LHU100" s="35"/>
      <c r="LHV100" s="35"/>
      <c r="LHW100" s="35"/>
      <c r="LHX100" s="35"/>
      <c r="LHY100" s="35"/>
      <c r="LHZ100" s="35"/>
      <c r="LIA100" s="35"/>
      <c r="LIB100" s="35"/>
      <c r="LIC100" s="35"/>
      <c r="LID100" s="35"/>
      <c r="LIE100" s="35"/>
      <c r="LIF100" s="35"/>
      <c r="LIG100" s="35"/>
      <c r="LIH100" s="35"/>
      <c r="LII100" s="35"/>
      <c r="LIJ100" s="35"/>
      <c r="LIK100" s="35"/>
      <c r="LIL100" s="35"/>
      <c r="LIM100" s="35"/>
      <c r="LIN100" s="35"/>
      <c r="LIO100" s="35"/>
      <c r="LIP100" s="35"/>
      <c r="LIQ100" s="35"/>
      <c r="LIR100" s="35"/>
      <c r="LIS100" s="35"/>
      <c r="LIT100" s="35"/>
      <c r="LIU100" s="35"/>
      <c r="LIV100" s="35"/>
      <c r="LIW100" s="35"/>
      <c r="LIX100" s="35"/>
      <c r="LIY100" s="35"/>
      <c r="LIZ100" s="35"/>
      <c r="LJA100" s="35"/>
      <c r="LJB100" s="35"/>
      <c r="LJC100" s="35"/>
      <c r="LJD100" s="35"/>
      <c r="LJE100" s="35"/>
      <c r="LJF100" s="35"/>
      <c r="LJG100" s="35"/>
      <c r="LJH100" s="35"/>
      <c r="LJI100" s="35"/>
      <c r="LJJ100" s="35"/>
      <c r="LJK100" s="35"/>
      <c r="LJL100" s="35"/>
      <c r="LJM100" s="35"/>
      <c r="LJN100" s="35"/>
      <c r="LJO100" s="35"/>
      <c r="LJP100" s="35"/>
      <c r="LJQ100" s="35"/>
      <c r="LJR100" s="35"/>
      <c r="LJS100" s="35"/>
      <c r="LJT100" s="35"/>
      <c r="LJU100" s="35"/>
      <c r="LJV100" s="35"/>
      <c r="LJW100" s="35"/>
      <c r="LJX100" s="35"/>
      <c r="LJY100" s="35"/>
      <c r="LJZ100" s="35"/>
      <c r="LKA100" s="35"/>
      <c r="LKB100" s="35"/>
      <c r="LKC100" s="35"/>
      <c r="LKD100" s="35"/>
      <c r="LKE100" s="35"/>
      <c r="LKF100" s="35"/>
      <c r="LKG100" s="35"/>
      <c r="LKH100" s="35"/>
      <c r="LKI100" s="35"/>
      <c r="LKJ100" s="35"/>
      <c r="LKK100" s="35"/>
      <c r="LKL100" s="35"/>
      <c r="LKM100" s="35"/>
      <c r="LKN100" s="35"/>
      <c r="LKO100" s="35"/>
      <c r="LKP100" s="35"/>
      <c r="LKQ100" s="35"/>
      <c r="LKR100" s="35"/>
      <c r="LKS100" s="35"/>
      <c r="LKT100" s="35"/>
      <c r="LKU100" s="35"/>
      <c r="LKV100" s="35"/>
      <c r="LKW100" s="35"/>
      <c r="LKX100" s="35"/>
      <c r="LKY100" s="35"/>
      <c r="LKZ100" s="35"/>
      <c r="LLA100" s="35"/>
      <c r="LLB100" s="35"/>
      <c r="LLC100" s="35"/>
      <c r="LLD100" s="35"/>
      <c r="LLE100" s="35"/>
      <c r="LLF100" s="35"/>
      <c r="LLG100" s="35"/>
      <c r="LLH100" s="35"/>
      <c r="LLI100" s="35"/>
      <c r="LLJ100" s="35"/>
      <c r="LLK100" s="35"/>
      <c r="LLL100" s="35"/>
      <c r="LLM100" s="35"/>
      <c r="LLN100" s="35"/>
      <c r="LLO100" s="35"/>
      <c r="LLP100" s="35"/>
      <c r="LLQ100" s="35"/>
      <c r="LLR100" s="35"/>
      <c r="LLS100" s="35"/>
      <c r="LLT100" s="35"/>
      <c r="LLU100" s="35"/>
      <c r="LLV100" s="35"/>
      <c r="LLW100" s="35"/>
      <c r="LLX100" s="35"/>
      <c r="LLY100" s="35"/>
      <c r="LLZ100" s="35"/>
      <c r="LMA100" s="35"/>
      <c r="LMB100" s="35"/>
      <c r="LMC100" s="35"/>
      <c r="LMD100" s="35"/>
      <c r="LME100" s="35"/>
      <c r="LMF100" s="35"/>
      <c r="LMG100" s="35"/>
      <c r="LMH100" s="35"/>
      <c r="LMI100" s="35"/>
      <c r="LMJ100" s="35"/>
      <c r="LMK100" s="35"/>
      <c r="LML100" s="35"/>
      <c r="LMM100" s="35"/>
      <c r="LMN100" s="35"/>
      <c r="LMO100" s="35"/>
      <c r="LMP100" s="35"/>
      <c r="LMQ100" s="35"/>
      <c r="LMR100" s="35"/>
      <c r="LMS100" s="35"/>
      <c r="LMT100" s="35"/>
      <c r="LMU100" s="35"/>
      <c r="LMV100" s="35"/>
      <c r="LMW100" s="35"/>
      <c r="LMX100" s="35"/>
      <c r="LMY100" s="35"/>
      <c r="LMZ100" s="35"/>
      <c r="LNA100" s="35"/>
      <c r="LNB100" s="35"/>
      <c r="LNC100" s="35"/>
      <c r="LND100" s="35"/>
      <c r="LNE100" s="35"/>
      <c r="LNF100" s="35"/>
      <c r="LNG100" s="35"/>
      <c r="LNH100" s="35"/>
      <c r="LNI100" s="35"/>
      <c r="LNJ100" s="35"/>
      <c r="LNK100" s="35"/>
      <c r="LNL100" s="35"/>
      <c r="LNM100" s="35"/>
      <c r="LNN100" s="35"/>
      <c r="LNO100" s="35"/>
      <c r="LNP100" s="35"/>
      <c r="LNQ100" s="35"/>
      <c r="LNR100" s="35"/>
      <c r="LNS100" s="35"/>
      <c r="LNT100" s="35"/>
      <c r="LNU100" s="35"/>
      <c r="LNV100" s="35"/>
      <c r="LNW100" s="35"/>
      <c r="LNX100" s="35"/>
      <c r="LNY100" s="35"/>
      <c r="LNZ100" s="35"/>
      <c r="LOA100" s="35"/>
      <c r="LOB100" s="35"/>
      <c r="LOC100" s="35"/>
      <c r="LOD100" s="35"/>
      <c r="LOE100" s="35"/>
      <c r="LOF100" s="35"/>
      <c r="LOG100" s="35"/>
      <c r="LOH100" s="35"/>
      <c r="LOI100" s="35"/>
      <c r="LOJ100" s="35"/>
      <c r="LOK100" s="35"/>
      <c r="LOL100" s="35"/>
      <c r="LOM100" s="35"/>
      <c r="LON100" s="35"/>
      <c r="LOO100" s="35"/>
      <c r="LOP100" s="35"/>
      <c r="LOQ100" s="35"/>
      <c r="LOR100" s="35"/>
      <c r="LOS100" s="35"/>
      <c r="LOT100" s="35"/>
      <c r="LOU100" s="35"/>
      <c r="LOV100" s="35"/>
      <c r="LOW100" s="35"/>
      <c r="LOX100" s="35"/>
      <c r="LOY100" s="35"/>
      <c r="LOZ100" s="35"/>
      <c r="LPA100" s="35"/>
      <c r="LPB100" s="35"/>
      <c r="LPC100" s="35"/>
      <c r="LPD100" s="35"/>
      <c r="LPE100" s="35"/>
      <c r="LPF100" s="35"/>
      <c r="LPG100" s="35"/>
      <c r="LPH100" s="35"/>
      <c r="LPI100" s="35"/>
      <c r="LPJ100" s="35"/>
      <c r="LPK100" s="35"/>
      <c r="LPL100" s="35"/>
      <c r="LPM100" s="35"/>
      <c r="LPN100" s="35"/>
      <c r="LPO100" s="35"/>
      <c r="LPP100" s="35"/>
      <c r="LPQ100" s="35"/>
      <c r="LPR100" s="35"/>
      <c r="LPS100" s="35"/>
      <c r="LPT100" s="35"/>
      <c r="LPU100" s="35"/>
      <c r="LPV100" s="35"/>
      <c r="LPW100" s="35"/>
      <c r="LPX100" s="35"/>
      <c r="LPY100" s="35"/>
      <c r="LPZ100" s="35"/>
      <c r="LQA100" s="35"/>
      <c r="LQB100" s="35"/>
      <c r="LQC100" s="35"/>
      <c r="LQD100" s="35"/>
      <c r="LQE100" s="35"/>
      <c r="LQF100" s="35"/>
      <c r="LQG100" s="35"/>
      <c r="LQH100" s="35"/>
      <c r="LQI100" s="35"/>
      <c r="LQJ100" s="35"/>
      <c r="LQK100" s="35"/>
      <c r="LQL100" s="35"/>
      <c r="LQM100" s="35"/>
      <c r="LQN100" s="35"/>
      <c r="LQO100" s="35"/>
      <c r="LQP100" s="35"/>
      <c r="LQQ100" s="35"/>
      <c r="LQR100" s="35"/>
      <c r="LQS100" s="35"/>
      <c r="LQT100" s="35"/>
      <c r="LQU100" s="35"/>
      <c r="LQV100" s="35"/>
      <c r="LQW100" s="35"/>
      <c r="LQX100" s="35"/>
      <c r="LQY100" s="35"/>
      <c r="LQZ100" s="35"/>
      <c r="LRA100" s="35"/>
      <c r="LRB100" s="35"/>
      <c r="LRC100" s="35"/>
      <c r="LRD100" s="35"/>
      <c r="LRE100" s="35"/>
      <c r="LRF100" s="35"/>
      <c r="LRG100" s="35"/>
      <c r="LRH100" s="35"/>
      <c r="LRI100" s="35"/>
      <c r="LRJ100" s="35"/>
      <c r="LRK100" s="35"/>
      <c r="LRL100" s="35"/>
      <c r="LRM100" s="35"/>
      <c r="LRN100" s="35"/>
      <c r="LRO100" s="35"/>
      <c r="LRP100" s="35"/>
      <c r="LRQ100" s="35"/>
      <c r="LRR100" s="35"/>
      <c r="LRS100" s="35"/>
      <c r="LRT100" s="35"/>
      <c r="LRU100" s="35"/>
      <c r="LRV100" s="35"/>
      <c r="LRW100" s="35"/>
      <c r="LRX100" s="35"/>
      <c r="LRY100" s="35"/>
      <c r="LRZ100" s="35"/>
      <c r="LSA100" s="35"/>
      <c r="LSB100" s="35"/>
      <c r="LSC100" s="35"/>
      <c r="LSD100" s="35"/>
      <c r="LSE100" s="35"/>
      <c r="LSF100" s="35"/>
      <c r="LSG100" s="35"/>
      <c r="LSH100" s="35"/>
      <c r="LSI100" s="35"/>
      <c r="LSJ100" s="35"/>
      <c r="LSK100" s="35"/>
      <c r="LSL100" s="35"/>
      <c r="LSM100" s="35"/>
      <c r="LSN100" s="35"/>
      <c r="LSO100" s="35"/>
      <c r="LSP100" s="35"/>
      <c r="LSQ100" s="35"/>
      <c r="LSR100" s="35"/>
      <c r="LSS100" s="35"/>
      <c r="LST100" s="35"/>
      <c r="LSU100" s="35"/>
      <c r="LSV100" s="35"/>
      <c r="LSW100" s="35"/>
      <c r="LSX100" s="35"/>
      <c r="LSY100" s="35"/>
      <c r="LSZ100" s="35"/>
      <c r="LTA100" s="35"/>
      <c r="LTB100" s="35"/>
      <c r="LTC100" s="35"/>
      <c r="LTD100" s="35"/>
      <c r="LTE100" s="35"/>
      <c r="LTF100" s="35"/>
      <c r="LTG100" s="35"/>
      <c r="LTH100" s="35"/>
      <c r="LTI100" s="35"/>
      <c r="LTJ100" s="35"/>
      <c r="LTK100" s="35"/>
      <c r="LTL100" s="35"/>
      <c r="LTM100" s="35"/>
      <c r="LTN100" s="35"/>
      <c r="LTO100" s="35"/>
      <c r="LTP100" s="35"/>
      <c r="LTQ100" s="35"/>
      <c r="LTR100" s="35"/>
      <c r="LTS100" s="35"/>
      <c r="LTT100" s="35"/>
      <c r="LTU100" s="35"/>
      <c r="LTV100" s="35"/>
      <c r="LTW100" s="35"/>
      <c r="LTX100" s="35"/>
      <c r="LTY100" s="35"/>
      <c r="LTZ100" s="35"/>
      <c r="LUA100" s="35"/>
      <c r="LUB100" s="35"/>
      <c r="LUC100" s="35"/>
      <c r="LUD100" s="35"/>
      <c r="LUE100" s="35"/>
      <c r="LUF100" s="35"/>
      <c r="LUG100" s="35"/>
      <c r="LUH100" s="35"/>
      <c r="LUI100" s="35"/>
      <c r="LUJ100" s="35"/>
      <c r="LUK100" s="35"/>
      <c r="LUL100" s="35"/>
      <c r="LUM100" s="35"/>
      <c r="LUN100" s="35"/>
      <c r="LUO100" s="35"/>
      <c r="LUP100" s="35"/>
      <c r="LUQ100" s="35"/>
      <c r="LUR100" s="35"/>
      <c r="LUS100" s="35"/>
      <c r="LUT100" s="35"/>
      <c r="LUU100" s="35"/>
      <c r="LUV100" s="35"/>
      <c r="LUW100" s="35"/>
      <c r="LUX100" s="35"/>
      <c r="LUY100" s="35"/>
      <c r="LUZ100" s="35"/>
      <c r="LVA100" s="35"/>
      <c r="LVB100" s="35"/>
      <c r="LVC100" s="35"/>
      <c r="LVD100" s="35"/>
      <c r="LVE100" s="35"/>
      <c r="LVF100" s="35"/>
      <c r="LVG100" s="35"/>
      <c r="LVH100" s="35"/>
      <c r="LVI100" s="35"/>
      <c r="LVJ100" s="35"/>
      <c r="LVK100" s="35"/>
      <c r="LVL100" s="35"/>
      <c r="LVM100" s="35"/>
      <c r="LVN100" s="35"/>
      <c r="LVO100" s="35"/>
      <c r="LVP100" s="35"/>
      <c r="LVQ100" s="35"/>
      <c r="LVR100" s="35"/>
      <c r="LVS100" s="35"/>
      <c r="LVT100" s="35"/>
      <c r="LVU100" s="35"/>
      <c r="LVV100" s="35"/>
      <c r="LVW100" s="35"/>
      <c r="LVX100" s="35"/>
      <c r="LVY100" s="35"/>
      <c r="LVZ100" s="35"/>
      <c r="LWA100" s="35"/>
      <c r="LWB100" s="35"/>
      <c r="LWC100" s="35"/>
      <c r="LWD100" s="35"/>
      <c r="LWE100" s="35"/>
      <c r="LWF100" s="35"/>
      <c r="LWG100" s="35"/>
      <c r="LWH100" s="35"/>
      <c r="LWI100" s="35"/>
      <c r="LWJ100" s="35"/>
      <c r="LWK100" s="35"/>
      <c r="LWL100" s="35"/>
      <c r="LWM100" s="35"/>
      <c r="LWN100" s="35"/>
      <c r="LWO100" s="35"/>
      <c r="LWP100" s="35"/>
      <c r="LWQ100" s="35"/>
      <c r="LWR100" s="35"/>
      <c r="LWS100" s="35"/>
      <c r="LWT100" s="35"/>
      <c r="LWU100" s="35"/>
      <c r="LWV100" s="35"/>
      <c r="LWW100" s="35"/>
      <c r="LWX100" s="35"/>
      <c r="LWY100" s="35"/>
      <c r="LWZ100" s="35"/>
      <c r="LXA100" s="35"/>
      <c r="LXB100" s="35"/>
      <c r="LXC100" s="35"/>
      <c r="LXD100" s="35"/>
      <c r="LXE100" s="35"/>
      <c r="LXF100" s="35"/>
      <c r="LXG100" s="35"/>
      <c r="LXH100" s="35"/>
      <c r="LXI100" s="35"/>
      <c r="LXJ100" s="35"/>
      <c r="LXK100" s="35"/>
      <c r="LXL100" s="35"/>
      <c r="LXM100" s="35"/>
      <c r="LXN100" s="35"/>
      <c r="LXO100" s="35"/>
      <c r="LXP100" s="35"/>
      <c r="LXQ100" s="35"/>
      <c r="LXR100" s="35"/>
      <c r="LXS100" s="35"/>
      <c r="LXT100" s="35"/>
      <c r="LXU100" s="35"/>
      <c r="LXV100" s="35"/>
      <c r="LXW100" s="35"/>
      <c r="LXX100" s="35"/>
      <c r="LXY100" s="35"/>
      <c r="LXZ100" s="35"/>
      <c r="LYA100" s="35"/>
      <c r="LYB100" s="35"/>
      <c r="LYC100" s="35"/>
      <c r="LYD100" s="35"/>
      <c r="LYE100" s="35"/>
      <c r="LYF100" s="35"/>
      <c r="LYG100" s="35"/>
      <c r="LYH100" s="35"/>
      <c r="LYI100" s="35"/>
      <c r="LYJ100" s="35"/>
      <c r="LYK100" s="35"/>
      <c r="LYL100" s="35"/>
      <c r="LYM100" s="35"/>
      <c r="LYN100" s="35"/>
      <c r="LYO100" s="35"/>
      <c r="LYP100" s="35"/>
      <c r="LYQ100" s="35"/>
      <c r="LYR100" s="35"/>
      <c r="LYS100" s="35"/>
      <c r="LYT100" s="35"/>
      <c r="LYU100" s="35"/>
      <c r="LYV100" s="35"/>
      <c r="LYW100" s="35"/>
      <c r="LYX100" s="35"/>
      <c r="LYY100" s="35"/>
      <c r="LYZ100" s="35"/>
      <c r="LZA100" s="35"/>
      <c r="LZB100" s="35"/>
      <c r="LZC100" s="35"/>
      <c r="LZD100" s="35"/>
      <c r="LZE100" s="35"/>
      <c r="LZF100" s="35"/>
      <c r="LZG100" s="35"/>
      <c r="LZH100" s="35"/>
      <c r="LZI100" s="35"/>
      <c r="LZJ100" s="35"/>
      <c r="LZK100" s="35"/>
      <c r="LZL100" s="35"/>
      <c r="LZM100" s="35"/>
      <c r="LZN100" s="35"/>
      <c r="LZO100" s="35"/>
      <c r="LZP100" s="35"/>
      <c r="LZQ100" s="35"/>
      <c r="LZR100" s="35"/>
      <c r="LZS100" s="35"/>
      <c r="LZT100" s="35"/>
      <c r="LZU100" s="35"/>
      <c r="LZV100" s="35"/>
      <c r="LZW100" s="35"/>
      <c r="LZX100" s="35"/>
      <c r="LZY100" s="35"/>
      <c r="LZZ100" s="35"/>
      <c r="MAA100" s="35"/>
      <c r="MAB100" s="35"/>
      <c r="MAC100" s="35"/>
      <c r="MAD100" s="35"/>
      <c r="MAE100" s="35"/>
      <c r="MAF100" s="35"/>
      <c r="MAG100" s="35"/>
      <c r="MAH100" s="35"/>
      <c r="MAI100" s="35"/>
      <c r="MAJ100" s="35"/>
      <c r="MAK100" s="35"/>
      <c r="MAL100" s="35"/>
      <c r="MAM100" s="35"/>
      <c r="MAN100" s="35"/>
      <c r="MAO100" s="35"/>
      <c r="MAP100" s="35"/>
      <c r="MAQ100" s="35"/>
      <c r="MAR100" s="35"/>
      <c r="MAS100" s="35"/>
      <c r="MAT100" s="35"/>
      <c r="MAU100" s="35"/>
      <c r="MAV100" s="35"/>
      <c r="MAW100" s="35"/>
      <c r="MAX100" s="35"/>
      <c r="MAY100" s="35"/>
      <c r="MAZ100" s="35"/>
      <c r="MBA100" s="35"/>
      <c r="MBB100" s="35"/>
      <c r="MBC100" s="35"/>
      <c r="MBD100" s="35"/>
      <c r="MBE100" s="35"/>
      <c r="MBF100" s="35"/>
      <c r="MBG100" s="35"/>
      <c r="MBH100" s="35"/>
      <c r="MBI100" s="35"/>
      <c r="MBJ100" s="35"/>
      <c r="MBK100" s="35"/>
      <c r="MBL100" s="35"/>
      <c r="MBM100" s="35"/>
      <c r="MBN100" s="35"/>
      <c r="MBO100" s="35"/>
      <c r="MBP100" s="35"/>
      <c r="MBQ100" s="35"/>
      <c r="MBR100" s="35"/>
      <c r="MBS100" s="35"/>
      <c r="MBT100" s="35"/>
      <c r="MBU100" s="35"/>
      <c r="MBV100" s="35"/>
      <c r="MBW100" s="35"/>
      <c r="MBX100" s="35"/>
      <c r="MBY100" s="35"/>
      <c r="MBZ100" s="35"/>
      <c r="MCA100" s="35"/>
      <c r="MCB100" s="35"/>
      <c r="MCC100" s="35"/>
      <c r="MCD100" s="35"/>
      <c r="MCE100" s="35"/>
      <c r="MCF100" s="35"/>
      <c r="MCG100" s="35"/>
      <c r="MCH100" s="35"/>
      <c r="MCI100" s="35"/>
      <c r="MCJ100" s="35"/>
      <c r="MCK100" s="35"/>
      <c r="MCL100" s="35"/>
      <c r="MCM100" s="35"/>
      <c r="MCN100" s="35"/>
      <c r="MCO100" s="35"/>
      <c r="MCP100" s="35"/>
      <c r="MCQ100" s="35"/>
      <c r="MCR100" s="35"/>
      <c r="MCS100" s="35"/>
      <c r="MCT100" s="35"/>
      <c r="MCU100" s="35"/>
      <c r="MCV100" s="35"/>
      <c r="MCW100" s="35"/>
      <c r="MCX100" s="35"/>
      <c r="MCY100" s="35"/>
      <c r="MCZ100" s="35"/>
      <c r="MDA100" s="35"/>
      <c r="MDB100" s="35"/>
      <c r="MDC100" s="35"/>
      <c r="MDD100" s="35"/>
      <c r="MDE100" s="35"/>
      <c r="MDF100" s="35"/>
      <c r="MDG100" s="35"/>
      <c r="MDH100" s="35"/>
      <c r="MDI100" s="35"/>
      <c r="MDJ100" s="35"/>
      <c r="MDK100" s="35"/>
      <c r="MDL100" s="35"/>
      <c r="MDM100" s="35"/>
      <c r="MDN100" s="35"/>
      <c r="MDO100" s="35"/>
      <c r="MDP100" s="35"/>
      <c r="MDQ100" s="35"/>
      <c r="MDR100" s="35"/>
      <c r="MDS100" s="35"/>
      <c r="MDT100" s="35"/>
      <c r="MDU100" s="35"/>
      <c r="MDV100" s="35"/>
      <c r="MDW100" s="35"/>
      <c r="MDX100" s="35"/>
      <c r="MDY100" s="35"/>
      <c r="MDZ100" s="35"/>
      <c r="MEA100" s="35"/>
      <c r="MEB100" s="35"/>
      <c r="MEC100" s="35"/>
      <c r="MED100" s="35"/>
      <c r="MEE100" s="35"/>
      <c r="MEF100" s="35"/>
      <c r="MEG100" s="35"/>
      <c r="MEH100" s="35"/>
      <c r="MEI100" s="35"/>
      <c r="MEJ100" s="35"/>
      <c r="MEK100" s="35"/>
      <c r="MEL100" s="35"/>
      <c r="MEM100" s="35"/>
      <c r="MEN100" s="35"/>
      <c r="MEO100" s="35"/>
      <c r="MEP100" s="35"/>
      <c r="MEQ100" s="35"/>
      <c r="MER100" s="35"/>
      <c r="MES100" s="35"/>
      <c r="MET100" s="35"/>
      <c r="MEU100" s="35"/>
      <c r="MEV100" s="35"/>
      <c r="MEW100" s="35"/>
      <c r="MEX100" s="35"/>
      <c r="MEY100" s="35"/>
      <c r="MEZ100" s="35"/>
      <c r="MFA100" s="35"/>
      <c r="MFB100" s="35"/>
      <c r="MFC100" s="35"/>
      <c r="MFD100" s="35"/>
      <c r="MFE100" s="35"/>
      <c r="MFF100" s="35"/>
      <c r="MFG100" s="35"/>
      <c r="MFH100" s="35"/>
      <c r="MFI100" s="35"/>
      <c r="MFJ100" s="35"/>
      <c r="MFK100" s="35"/>
      <c r="MFL100" s="35"/>
      <c r="MFM100" s="35"/>
      <c r="MFN100" s="35"/>
      <c r="MFO100" s="35"/>
      <c r="MFP100" s="35"/>
      <c r="MFQ100" s="35"/>
      <c r="MFR100" s="35"/>
      <c r="MFS100" s="35"/>
      <c r="MFT100" s="35"/>
      <c r="MFU100" s="35"/>
      <c r="MFV100" s="35"/>
      <c r="MFW100" s="35"/>
      <c r="MFX100" s="35"/>
      <c r="MFY100" s="35"/>
      <c r="MFZ100" s="35"/>
      <c r="MGA100" s="35"/>
      <c r="MGB100" s="35"/>
      <c r="MGC100" s="35"/>
      <c r="MGD100" s="35"/>
      <c r="MGE100" s="35"/>
      <c r="MGF100" s="35"/>
      <c r="MGG100" s="35"/>
      <c r="MGH100" s="35"/>
      <c r="MGI100" s="35"/>
      <c r="MGJ100" s="35"/>
      <c r="MGK100" s="35"/>
      <c r="MGL100" s="35"/>
      <c r="MGM100" s="35"/>
      <c r="MGN100" s="35"/>
      <c r="MGO100" s="35"/>
      <c r="MGP100" s="35"/>
      <c r="MGQ100" s="35"/>
      <c r="MGR100" s="35"/>
      <c r="MGS100" s="35"/>
      <c r="MGT100" s="35"/>
      <c r="MGU100" s="35"/>
      <c r="MGV100" s="35"/>
      <c r="MGW100" s="35"/>
      <c r="MGX100" s="35"/>
      <c r="MGY100" s="35"/>
      <c r="MGZ100" s="35"/>
      <c r="MHA100" s="35"/>
      <c r="MHB100" s="35"/>
      <c r="MHC100" s="35"/>
      <c r="MHD100" s="35"/>
      <c r="MHE100" s="35"/>
      <c r="MHF100" s="35"/>
      <c r="MHG100" s="35"/>
      <c r="MHH100" s="35"/>
      <c r="MHI100" s="35"/>
      <c r="MHJ100" s="35"/>
      <c r="MHK100" s="35"/>
      <c r="MHL100" s="35"/>
      <c r="MHM100" s="35"/>
      <c r="MHN100" s="35"/>
      <c r="MHO100" s="35"/>
      <c r="MHP100" s="35"/>
      <c r="MHQ100" s="35"/>
      <c r="MHR100" s="35"/>
      <c r="MHS100" s="35"/>
      <c r="MHT100" s="35"/>
      <c r="MHU100" s="35"/>
      <c r="MHV100" s="35"/>
      <c r="MHW100" s="35"/>
      <c r="MHX100" s="35"/>
      <c r="MHY100" s="35"/>
      <c r="MHZ100" s="35"/>
      <c r="MIA100" s="35"/>
      <c r="MIB100" s="35"/>
      <c r="MIC100" s="35"/>
      <c r="MID100" s="35"/>
      <c r="MIE100" s="35"/>
      <c r="MIF100" s="35"/>
      <c r="MIG100" s="35"/>
      <c r="MIH100" s="35"/>
      <c r="MII100" s="35"/>
      <c r="MIJ100" s="35"/>
      <c r="MIK100" s="35"/>
      <c r="MIL100" s="35"/>
      <c r="MIM100" s="35"/>
      <c r="MIN100" s="35"/>
      <c r="MIO100" s="35"/>
      <c r="MIP100" s="35"/>
      <c r="MIQ100" s="35"/>
      <c r="MIR100" s="35"/>
      <c r="MIS100" s="35"/>
      <c r="MIT100" s="35"/>
      <c r="MIU100" s="35"/>
      <c r="MIV100" s="35"/>
      <c r="MIW100" s="35"/>
      <c r="MIX100" s="35"/>
      <c r="MIY100" s="35"/>
      <c r="MIZ100" s="35"/>
      <c r="MJA100" s="35"/>
      <c r="MJB100" s="35"/>
      <c r="MJC100" s="35"/>
      <c r="MJD100" s="35"/>
      <c r="MJE100" s="35"/>
      <c r="MJF100" s="35"/>
      <c r="MJG100" s="35"/>
      <c r="MJH100" s="35"/>
      <c r="MJI100" s="35"/>
      <c r="MJJ100" s="35"/>
      <c r="MJK100" s="35"/>
      <c r="MJL100" s="35"/>
      <c r="MJM100" s="35"/>
      <c r="MJN100" s="35"/>
      <c r="MJO100" s="35"/>
      <c r="MJP100" s="35"/>
      <c r="MJQ100" s="35"/>
      <c r="MJR100" s="35"/>
      <c r="MJS100" s="35"/>
      <c r="MJT100" s="35"/>
      <c r="MJU100" s="35"/>
      <c r="MJV100" s="35"/>
      <c r="MJW100" s="35"/>
      <c r="MJX100" s="35"/>
      <c r="MJY100" s="35"/>
      <c r="MJZ100" s="35"/>
      <c r="MKA100" s="35"/>
      <c r="MKB100" s="35"/>
      <c r="MKC100" s="35"/>
      <c r="MKD100" s="35"/>
      <c r="MKE100" s="35"/>
      <c r="MKF100" s="35"/>
      <c r="MKG100" s="35"/>
      <c r="MKH100" s="35"/>
      <c r="MKI100" s="35"/>
      <c r="MKJ100" s="35"/>
      <c r="MKK100" s="35"/>
      <c r="MKL100" s="35"/>
      <c r="MKM100" s="35"/>
      <c r="MKN100" s="35"/>
      <c r="MKO100" s="35"/>
      <c r="MKP100" s="35"/>
      <c r="MKQ100" s="35"/>
      <c r="MKR100" s="35"/>
      <c r="MKS100" s="35"/>
      <c r="MKT100" s="35"/>
      <c r="MKU100" s="35"/>
      <c r="MKV100" s="35"/>
      <c r="MKW100" s="35"/>
      <c r="MKX100" s="35"/>
      <c r="MKY100" s="35"/>
      <c r="MKZ100" s="35"/>
      <c r="MLA100" s="35"/>
      <c r="MLB100" s="35"/>
      <c r="MLC100" s="35"/>
      <c r="MLD100" s="35"/>
      <c r="MLE100" s="35"/>
      <c r="MLF100" s="35"/>
      <c r="MLG100" s="35"/>
      <c r="MLH100" s="35"/>
      <c r="MLI100" s="35"/>
      <c r="MLJ100" s="35"/>
      <c r="MLK100" s="35"/>
      <c r="MLL100" s="35"/>
      <c r="MLM100" s="35"/>
      <c r="MLN100" s="35"/>
      <c r="MLO100" s="35"/>
      <c r="MLP100" s="35"/>
      <c r="MLQ100" s="35"/>
      <c r="MLR100" s="35"/>
      <c r="MLS100" s="35"/>
      <c r="MLT100" s="35"/>
      <c r="MLU100" s="35"/>
      <c r="MLV100" s="35"/>
      <c r="MLW100" s="35"/>
      <c r="MLX100" s="35"/>
      <c r="MLY100" s="35"/>
      <c r="MLZ100" s="35"/>
      <c r="MMA100" s="35"/>
      <c r="MMB100" s="35"/>
      <c r="MMC100" s="35"/>
      <c r="MMD100" s="35"/>
      <c r="MME100" s="35"/>
      <c r="MMF100" s="35"/>
      <c r="MMG100" s="35"/>
      <c r="MMH100" s="35"/>
      <c r="MMI100" s="35"/>
      <c r="MMJ100" s="35"/>
      <c r="MMK100" s="35"/>
      <c r="MML100" s="35"/>
      <c r="MMM100" s="35"/>
      <c r="MMN100" s="35"/>
      <c r="MMO100" s="35"/>
      <c r="MMP100" s="35"/>
      <c r="MMQ100" s="35"/>
      <c r="MMR100" s="35"/>
      <c r="MMS100" s="35"/>
      <c r="MMT100" s="35"/>
      <c r="MMU100" s="35"/>
      <c r="MMV100" s="35"/>
      <c r="MMW100" s="35"/>
      <c r="MMX100" s="35"/>
      <c r="MMY100" s="35"/>
      <c r="MMZ100" s="35"/>
      <c r="MNA100" s="35"/>
      <c r="MNB100" s="35"/>
      <c r="MNC100" s="35"/>
      <c r="MND100" s="35"/>
      <c r="MNE100" s="35"/>
      <c r="MNF100" s="35"/>
      <c r="MNG100" s="35"/>
      <c r="MNH100" s="35"/>
      <c r="MNI100" s="35"/>
      <c r="MNJ100" s="35"/>
      <c r="MNK100" s="35"/>
      <c r="MNL100" s="35"/>
      <c r="MNM100" s="35"/>
      <c r="MNN100" s="35"/>
      <c r="MNO100" s="35"/>
      <c r="MNP100" s="35"/>
      <c r="MNQ100" s="35"/>
      <c r="MNR100" s="35"/>
      <c r="MNS100" s="35"/>
      <c r="MNT100" s="35"/>
      <c r="MNU100" s="35"/>
      <c r="MNV100" s="35"/>
      <c r="MNW100" s="35"/>
      <c r="MNX100" s="35"/>
      <c r="MNY100" s="35"/>
      <c r="MNZ100" s="35"/>
      <c r="MOA100" s="35"/>
      <c r="MOB100" s="35"/>
      <c r="MOC100" s="35"/>
      <c r="MOD100" s="35"/>
      <c r="MOE100" s="35"/>
      <c r="MOF100" s="35"/>
      <c r="MOG100" s="35"/>
      <c r="MOH100" s="35"/>
      <c r="MOI100" s="35"/>
      <c r="MOJ100" s="35"/>
      <c r="MOK100" s="35"/>
      <c r="MOL100" s="35"/>
      <c r="MOM100" s="35"/>
      <c r="MON100" s="35"/>
      <c r="MOO100" s="35"/>
      <c r="MOP100" s="35"/>
      <c r="MOQ100" s="35"/>
      <c r="MOR100" s="35"/>
      <c r="MOS100" s="35"/>
      <c r="MOT100" s="35"/>
      <c r="MOU100" s="35"/>
      <c r="MOV100" s="35"/>
      <c r="MOW100" s="35"/>
      <c r="MOX100" s="35"/>
      <c r="MOY100" s="35"/>
      <c r="MOZ100" s="35"/>
      <c r="MPA100" s="35"/>
      <c r="MPB100" s="35"/>
      <c r="MPC100" s="35"/>
      <c r="MPD100" s="35"/>
      <c r="MPE100" s="35"/>
      <c r="MPF100" s="35"/>
      <c r="MPG100" s="35"/>
      <c r="MPH100" s="35"/>
      <c r="MPI100" s="35"/>
      <c r="MPJ100" s="35"/>
      <c r="MPK100" s="35"/>
      <c r="MPL100" s="35"/>
      <c r="MPM100" s="35"/>
      <c r="MPN100" s="35"/>
      <c r="MPO100" s="35"/>
      <c r="MPP100" s="35"/>
      <c r="MPQ100" s="35"/>
      <c r="MPR100" s="35"/>
      <c r="MPS100" s="35"/>
      <c r="MPT100" s="35"/>
      <c r="MPU100" s="35"/>
      <c r="MPV100" s="35"/>
      <c r="MPW100" s="35"/>
      <c r="MPX100" s="35"/>
      <c r="MPY100" s="35"/>
      <c r="MPZ100" s="35"/>
      <c r="MQA100" s="35"/>
      <c r="MQB100" s="35"/>
      <c r="MQC100" s="35"/>
      <c r="MQD100" s="35"/>
      <c r="MQE100" s="35"/>
      <c r="MQF100" s="35"/>
      <c r="MQG100" s="35"/>
      <c r="MQH100" s="35"/>
      <c r="MQI100" s="35"/>
      <c r="MQJ100" s="35"/>
      <c r="MQK100" s="35"/>
      <c r="MQL100" s="35"/>
      <c r="MQM100" s="35"/>
      <c r="MQN100" s="35"/>
      <c r="MQO100" s="35"/>
      <c r="MQP100" s="35"/>
      <c r="MQQ100" s="35"/>
      <c r="MQR100" s="35"/>
      <c r="MQS100" s="35"/>
      <c r="MQT100" s="35"/>
      <c r="MQU100" s="35"/>
      <c r="MQV100" s="35"/>
      <c r="MQW100" s="35"/>
      <c r="MQX100" s="35"/>
      <c r="MQY100" s="35"/>
      <c r="MQZ100" s="35"/>
      <c r="MRA100" s="35"/>
      <c r="MRB100" s="35"/>
      <c r="MRC100" s="35"/>
      <c r="MRD100" s="35"/>
      <c r="MRE100" s="35"/>
      <c r="MRF100" s="35"/>
      <c r="MRG100" s="35"/>
      <c r="MRH100" s="35"/>
      <c r="MRI100" s="35"/>
      <c r="MRJ100" s="35"/>
      <c r="MRK100" s="35"/>
      <c r="MRL100" s="35"/>
      <c r="MRM100" s="35"/>
      <c r="MRN100" s="35"/>
      <c r="MRO100" s="35"/>
      <c r="MRP100" s="35"/>
      <c r="MRQ100" s="35"/>
      <c r="MRR100" s="35"/>
      <c r="MRS100" s="35"/>
      <c r="MRT100" s="35"/>
      <c r="MRU100" s="35"/>
      <c r="MRV100" s="35"/>
      <c r="MRW100" s="35"/>
      <c r="MRX100" s="35"/>
      <c r="MRY100" s="35"/>
      <c r="MRZ100" s="35"/>
      <c r="MSA100" s="35"/>
      <c r="MSB100" s="35"/>
      <c r="MSC100" s="35"/>
      <c r="MSD100" s="35"/>
      <c r="MSE100" s="35"/>
      <c r="MSF100" s="35"/>
      <c r="MSG100" s="35"/>
      <c r="MSH100" s="35"/>
      <c r="MSI100" s="35"/>
      <c r="MSJ100" s="35"/>
      <c r="MSK100" s="35"/>
      <c r="MSL100" s="35"/>
      <c r="MSM100" s="35"/>
      <c r="MSN100" s="35"/>
      <c r="MSO100" s="35"/>
      <c r="MSP100" s="35"/>
      <c r="MSQ100" s="35"/>
      <c r="MSR100" s="35"/>
      <c r="MSS100" s="35"/>
      <c r="MST100" s="35"/>
      <c r="MSU100" s="35"/>
      <c r="MSV100" s="35"/>
      <c r="MSW100" s="35"/>
      <c r="MSX100" s="35"/>
      <c r="MSY100" s="35"/>
      <c r="MSZ100" s="35"/>
      <c r="MTA100" s="35"/>
      <c r="MTB100" s="35"/>
      <c r="MTC100" s="35"/>
      <c r="MTD100" s="35"/>
      <c r="MTE100" s="35"/>
      <c r="MTF100" s="35"/>
      <c r="MTG100" s="35"/>
      <c r="MTH100" s="35"/>
      <c r="MTI100" s="35"/>
      <c r="MTJ100" s="35"/>
      <c r="MTK100" s="35"/>
      <c r="MTL100" s="35"/>
      <c r="MTM100" s="35"/>
      <c r="MTN100" s="35"/>
      <c r="MTO100" s="35"/>
      <c r="MTP100" s="35"/>
      <c r="MTQ100" s="35"/>
      <c r="MTR100" s="35"/>
      <c r="MTS100" s="35"/>
      <c r="MTT100" s="35"/>
      <c r="MTU100" s="35"/>
      <c r="MTV100" s="35"/>
      <c r="MTW100" s="35"/>
      <c r="MTX100" s="35"/>
      <c r="MTY100" s="35"/>
      <c r="MTZ100" s="35"/>
      <c r="MUA100" s="35"/>
      <c r="MUB100" s="35"/>
      <c r="MUC100" s="35"/>
      <c r="MUD100" s="35"/>
      <c r="MUE100" s="35"/>
      <c r="MUF100" s="35"/>
      <c r="MUG100" s="35"/>
      <c r="MUH100" s="35"/>
      <c r="MUI100" s="35"/>
      <c r="MUJ100" s="35"/>
      <c r="MUK100" s="35"/>
      <c r="MUL100" s="35"/>
      <c r="MUM100" s="35"/>
      <c r="MUN100" s="35"/>
      <c r="MUO100" s="35"/>
      <c r="MUP100" s="35"/>
      <c r="MUQ100" s="35"/>
      <c r="MUR100" s="35"/>
      <c r="MUS100" s="35"/>
      <c r="MUT100" s="35"/>
      <c r="MUU100" s="35"/>
      <c r="MUV100" s="35"/>
      <c r="MUW100" s="35"/>
      <c r="MUX100" s="35"/>
      <c r="MUY100" s="35"/>
      <c r="MUZ100" s="35"/>
      <c r="MVA100" s="35"/>
      <c r="MVB100" s="35"/>
      <c r="MVC100" s="35"/>
      <c r="MVD100" s="35"/>
      <c r="MVE100" s="35"/>
      <c r="MVF100" s="35"/>
      <c r="MVG100" s="35"/>
      <c r="MVH100" s="35"/>
      <c r="MVI100" s="35"/>
      <c r="MVJ100" s="35"/>
      <c r="MVK100" s="35"/>
      <c r="MVL100" s="35"/>
      <c r="MVM100" s="35"/>
      <c r="MVN100" s="35"/>
      <c r="MVO100" s="35"/>
      <c r="MVP100" s="35"/>
      <c r="MVQ100" s="35"/>
      <c r="MVR100" s="35"/>
      <c r="MVS100" s="35"/>
      <c r="MVT100" s="35"/>
      <c r="MVU100" s="35"/>
      <c r="MVV100" s="35"/>
      <c r="MVW100" s="35"/>
      <c r="MVX100" s="35"/>
      <c r="MVY100" s="35"/>
      <c r="MVZ100" s="35"/>
      <c r="MWA100" s="35"/>
      <c r="MWB100" s="35"/>
      <c r="MWC100" s="35"/>
      <c r="MWD100" s="35"/>
      <c r="MWE100" s="35"/>
      <c r="MWF100" s="35"/>
      <c r="MWG100" s="35"/>
      <c r="MWH100" s="35"/>
      <c r="MWI100" s="35"/>
      <c r="MWJ100" s="35"/>
      <c r="MWK100" s="35"/>
      <c r="MWL100" s="35"/>
      <c r="MWM100" s="35"/>
      <c r="MWN100" s="35"/>
      <c r="MWO100" s="35"/>
      <c r="MWP100" s="35"/>
      <c r="MWQ100" s="35"/>
      <c r="MWR100" s="35"/>
      <c r="MWS100" s="35"/>
      <c r="MWT100" s="35"/>
      <c r="MWU100" s="35"/>
      <c r="MWV100" s="35"/>
      <c r="MWW100" s="35"/>
      <c r="MWX100" s="35"/>
      <c r="MWY100" s="35"/>
      <c r="MWZ100" s="35"/>
      <c r="MXA100" s="35"/>
      <c r="MXB100" s="35"/>
      <c r="MXC100" s="35"/>
      <c r="MXD100" s="35"/>
      <c r="MXE100" s="35"/>
      <c r="MXF100" s="35"/>
      <c r="MXG100" s="35"/>
      <c r="MXH100" s="35"/>
      <c r="MXI100" s="35"/>
      <c r="MXJ100" s="35"/>
      <c r="MXK100" s="35"/>
      <c r="MXL100" s="35"/>
      <c r="MXM100" s="35"/>
      <c r="MXN100" s="35"/>
      <c r="MXO100" s="35"/>
      <c r="MXP100" s="35"/>
      <c r="MXQ100" s="35"/>
      <c r="MXR100" s="35"/>
      <c r="MXS100" s="35"/>
      <c r="MXT100" s="35"/>
      <c r="MXU100" s="35"/>
      <c r="MXV100" s="35"/>
      <c r="MXW100" s="35"/>
      <c r="MXX100" s="35"/>
      <c r="MXY100" s="35"/>
      <c r="MXZ100" s="35"/>
      <c r="MYA100" s="35"/>
      <c r="MYB100" s="35"/>
      <c r="MYC100" s="35"/>
      <c r="MYD100" s="35"/>
      <c r="MYE100" s="35"/>
      <c r="MYF100" s="35"/>
      <c r="MYG100" s="35"/>
      <c r="MYH100" s="35"/>
      <c r="MYI100" s="35"/>
      <c r="MYJ100" s="35"/>
      <c r="MYK100" s="35"/>
      <c r="MYL100" s="35"/>
      <c r="MYM100" s="35"/>
      <c r="MYN100" s="35"/>
      <c r="MYO100" s="35"/>
      <c r="MYP100" s="35"/>
      <c r="MYQ100" s="35"/>
      <c r="MYR100" s="35"/>
      <c r="MYS100" s="35"/>
      <c r="MYT100" s="35"/>
      <c r="MYU100" s="35"/>
      <c r="MYV100" s="35"/>
      <c r="MYW100" s="35"/>
      <c r="MYX100" s="35"/>
      <c r="MYY100" s="35"/>
      <c r="MYZ100" s="35"/>
      <c r="MZA100" s="35"/>
      <c r="MZB100" s="35"/>
      <c r="MZC100" s="35"/>
      <c r="MZD100" s="35"/>
      <c r="MZE100" s="35"/>
      <c r="MZF100" s="35"/>
      <c r="MZG100" s="35"/>
      <c r="MZH100" s="35"/>
      <c r="MZI100" s="35"/>
      <c r="MZJ100" s="35"/>
      <c r="MZK100" s="35"/>
      <c r="MZL100" s="35"/>
      <c r="MZM100" s="35"/>
      <c r="MZN100" s="35"/>
      <c r="MZO100" s="35"/>
      <c r="MZP100" s="35"/>
      <c r="MZQ100" s="35"/>
      <c r="MZR100" s="35"/>
      <c r="MZS100" s="35"/>
      <c r="MZT100" s="35"/>
      <c r="MZU100" s="35"/>
      <c r="MZV100" s="35"/>
      <c r="MZW100" s="35"/>
      <c r="MZX100" s="35"/>
      <c r="MZY100" s="35"/>
      <c r="MZZ100" s="35"/>
      <c r="NAA100" s="35"/>
      <c r="NAB100" s="35"/>
      <c r="NAC100" s="35"/>
      <c r="NAD100" s="35"/>
      <c r="NAE100" s="35"/>
      <c r="NAF100" s="35"/>
      <c r="NAG100" s="35"/>
      <c r="NAH100" s="35"/>
      <c r="NAI100" s="35"/>
      <c r="NAJ100" s="35"/>
      <c r="NAK100" s="35"/>
      <c r="NAL100" s="35"/>
      <c r="NAM100" s="35"/>
      <c r="NAN100" s="35"/>
      <c r="NAO100" s="35"/>
      <c r="NAP100" s="35"/>
      <c r="NAQ100" s="35"/>
      <c r="NAR100" s="35"/>
      <c r="NAS100" s="35"/>
      <c r="NAT100" s="35"/>
      <c r="NAU100" s="35"/>
      <c r="NAV100" s="35"/>
      <c r="NAW100" s="35"/>
      <c r="NAX100" s="35"/>
      <c r="NAY100" s="35"/>
      <c r="NAZ100" s="35"/>
      <c r="NBA100" s="35"/>
      <c r="NBB100" s="35"/>
      <c r="NBC100" s="35"/>
      <c r="NBD100" s="35"/>
      <c r="NBE100" s="35"/>
      <c r="NBF100" s="35"/>
      <c r="NBG100" s="35"/>
      <c r="NBH100" s="35"/>
      <c r="NBI100" s="35"/>
      <c r="NBJ100" s="35"/>
      <c r="NBK100" s="35"/>
      <c r="NBL100" s="35"/>
      <c r="NBM100" s="35"/>
      <c r="NBN100" s="35"/>
      <c r="NBO100" s="35"/>
      <c r="NBP100" s="35"/>
      <c r="NBQ100" s="35"/>
      <c r="NBR100" s="35"/>
      <c r="NBS100" s="35"/>
      <c r="NBT100" s="35"/>
      <c r="NBU100" s="35"/>
      <c r="NBV100" s="35"/>
      <c r="NBW100" s="35"/>
      <c r="NBX100" s="35"/>
      <c r="NBY100" s="35"/>
      <c r="NBZ100" s="35"/>
      <c r="NCA100" s="35"/>
      <c r="NCB100" s="35"/>
      <c r="NCC100" s="35"/>
      <c r="NCD100" s="35"/>
      <c r="NCE100" s="35"/>
      <c r="NCF100" s="35"/>
      <c r="NCG100" s="35"/>
      <c r="NCH100" s="35"/>
      <c r="NCI100" s="35"/>
      <c r="NCJ100" s="35"/>
      <c r="NCK100" s="35"/>
      <c r="NCL100" s="35"/>
      <c r="NCM100" s="35"/>
      <c r="NCN100" s="35"/>
      <c r="NCO100" s="35"/>
      <c r="NCP100" s="35"/>
      <c r="NCQ100" s="35"/>
      <c r="NCR100" s="35"/>
      <c r="NCS100" s="35"/>
      <c r="NCT100" s="35"/>
      <c r="NCU100" s="35"/>
      <c r="NCV100" s="35"/>
      <c r="NCW100" s="35"/>
      <c r="NCX100" s="35"/>
      <c r="NCY100" s="35"/>
      <c r="NCZ100" s="35"/>
      <c r="NDA100" s="35"/>
      <c r="NDB100" s="35"/>
      <c r="NDC100" s="35"/>
      <c r="NDD100" s="35"/>
      <c r="NDE100" s="35"/>
      <c r="NDF100" s="35"/>
      <c r="NDG100" s="35"/>
      <c r="NDH100" s="35"/>
      <c r="NDI100" s="35"/>
      <c r="NDJ100" s="35"/>
      <c r="NDK100" s="35"/>
      <c r="NDL100" s="35"/>
      <c r="NDM100" s="35"/>
      <c r="NDN100" s="35"/>
      <c r="NDO100" s="35"/>
      <c r="NDP100" s="35"/>
      <c r="NDQ100" s="35"/>
      <c r="NDR100" s="35"/>
      <c r="NDS100" s="35"/>
      <c r="NDT100" s="35"/>
      <c r="NDU100" s="35"/>
      <c r="NDV100" s="35"/>
      <c r="NDW100" s="35"/>
      <c r="NDX100" s="35"/>
      <c r="NDY100" s="35"/>
      <c r="NDZ100" s="35"/>
      <c r="NEA100" s="35"/>
      <c r="NEB100" s="35"/>
      <c r="NEC100" s="35"/>
      <c r="NED100" s="35"/>
      <c r="NEE100" s="35"/>
      <c r="NEF100" s="35"/>
      <c r="NEG100" s="35"/>
      <c r="NEH100" s="35"/>
      <c r="NEI100" s="35"/>
      <c r="NEJ100" s="35"/>
      <c r="NEK100" s="35"/>
      <c r="NEL100" s="35"/>
      <c r="NEM100" s="35"/>
      <c r="NEN100" s="35"/>
      <c r="NEO100" s="35"/>
      <c r="NEP100" s="35"/>
      <c r="NEQ100" s="35"/>
      <c r="NER100" s="35"/>
      <c r="NES100" s="35"/>
      <c r="NET100" s="35"/>
      <c r="NEU100" s="35"/>
      <c r="NEV100" s="35"/>
      <c r="NEW100" s="35"/>
      <c r="NEX100" s="35"/>
      <c r="NEY100" s="35"/>
      <c r="NEZ100" s="35"/>
      <c r="NFA100" s="35"/>
      <c r="NFB100" s="35"/>
      <c r="NFC100" s="35"/>
      <c r="NFD100" s="35"/>
      <c r="NFE100" s="35"/>
      <c r="NFF100" s="35"/>
      <c r="NFG100" s="35"/>
      <c r="NFH100" s="35"/>
      <c r="NFI100" s="35"/>
      <c r="NFJ100" s="35"/>
      <c r="NFK100" s="35"/>
      <c r="NFL100" s="35"/>
      <c r="NFM100" s="35"/>
      <c r="NFN100" s="35"/>
      <c r="NFO100" s="35"/>
      <c r="NFP100" s="35"/>
      <c r="NFQ100" s="35"/>
      <c r="NFR100" s="35"/>
      <c r="NFS100" s="35"/>
      <c r="NFT100" s="35"/>
      <c r="NFU100" s="35"/>
      <c r="NFV100" s="35"/>
      <c r="NFW100" s="35"/>
      <c r="NFX100" s="35"/>
      <c r="NFY100" s="35"/>
      <c r="NFZ100" s="35"/>
      <c r="NGA100" s="35"/>
      <c r="NGB100" s="35"/>
      <c r="NGC100" s="35"/>
      <c r="NGD100" s="35"/>
      <c r="NGE100" s="35"/>
      <c r="NGF100" s="35"/>
      <c r="NGG100" s="35"/>
      <c r="NGH100" s="35"/>
      <c r="NGI100" s="35"/>
      <c r="NGJ100" s="35"/>
      <c r="NGK100" s="35"/>
      <c r="NGL100" s="35"/>
      <c r="NGM100" s="35"/>
      <c r="NGN100" s="35"/>
      <c r="NGO100" s="35"/>
      <c r="NGP100" s="35"/>
      <c r="NGQ100" s="35"/>
      <c r="NGR100" s="35"/>
      <c r="NGS100" s="35"/>
      <c r="NGT100" s="35"/>
      <c r="NGU100" s="35"/>
      <c r="NGV100" s="35"/>
      <c r="NGW100" s="35"/>
      <c r="NGX100" s="35"/>
      <c r="NGY100" s="35"/>
      <c r="NGZ100" s="35"/>
      <c r="NHA100" s="35"/>
      <c r="NHB100" s="35"/>
      <c r="NHC100" s="35"/>
      <c r="NHD100" s="35"/>
      <c r="NHE100" s="35"/>
      <c r="NHF100" s="35"/>
      <c r="NHG100" s="35"/>
      <c r="NHH100" s="35"/>
      <c r="NHI100" s="35"/>
      <c r="NHJ100" s="35"/>
      <c r="NHK100" s="35"/>
      <c r="NHL100" s="35"/>
      <c r="NHM100" s="35"/>
      <c r="NHN100" s="35"/>
      <c r="NHO100" s="35"/>
      <c r="NHP100" s="35"/>
      <c r="NHQ100" s="35"/>
      <c r="NHR100" s="35"/>
      <c r="NHS100" s="35"/>
      <c r="NHT100" s="35"/>
      <c r="NHU100" s="35"/>
      <c r="NHV100" s="35"/>
      <c r="NHW100" s="35"/>
      <c r="NHX100" s="35"/>
      <c r="NHY100" s="35"/>
      <c r="NHZ100" s="35"/>
      <c r="NIA100" s="35"/>
      <c r="NIB100" s="35"/>
      <c r="NIC100" s="35"/>
      <c r="NID100" s="35"/>
      <c r="NIE100" s="35"/>
      <c r="NIF100" s="35"/>
      <c r="NIG100" s="35"/>
      <c r="NIH100" s="35"/>
      <c r="NII100" s="35"/>
      <c r="NIJ100" s="35"/>
      <c r="NIK100" s="35"/>
      <c r="NIL100" s="35"/>
      <c r="NIM100" s="35"/>
      <c r="NIN100" s="35"/>
      <c r="NIO100" s="35"/>
      <c r="NIP100" s="35"/>
      <c r="NIQ100" s="35"/>
      <c r="NIR100" s="35"/>
      <c r="NIS100" s="35"/>
      <c r="NIT100" s="35"/>
      <c r="NIU100" s="35"/>
      <c r="NIV100" s="35"/>
      <c r="NIW100" s="35"/>
      <c r="NIX100" s="35"/>
      <c r="NIY100" s="35"/>
      <c r="NIZ100" s="35"/>
      <c r="NJA100" s="35"/>
      <c r="NJB100" s="35"/>
      <c r="NJC100" s="35"/>
      <c r="NJD100" s="35"/>
      <c r="NJE100" s="35"/>
      <c r="NJF100" s="35"/>
      <c r="NJG100" s="35"/>
      <c r="NJH100" s="35"/>
      <c r="NJI100" s="35"/>
      <c r="NJJ100" s="35"/>
      <c r="NJK100" s="35"/>
      <c r="NJL100" s="35"/>
      <c r="NJM100" s="35"/>
      <c r="NJN100" s="35"/>
      <c r="NJO100" s="35"/>
      <c r="NJP100" s="35"/>
      <c r="NJQ100" s="35"/>
      <c r="NJR100" s="35"/>
      <c r="NJS100" s="35"/>
      <c r="NJT100" s="35"/>
      <c r="NJU100" s="35"/>
      <c r="NJV100" s="35"/>
      <c r="NJW100" s="35"/>
      <c r="NJX100" s="35"/>
      <c r="NJY100" s="35"/>
      <c r="NJZ100" s="35"/>
      <c r="NKA100" s="35"/>
      <c r="NKB100" s="35"/>
      <c r="NKC100" s="35"/>
      <c r="NKD100" s="35"/>
      <c r="NKE100" s="35"/>
      <c r="NKF100" s="35"/>
      <c r="NKG100" s="35"/>
      <c r="NKH100" s="35"/>
      <c r="NKI100" s="35"/>
      <c r="NKJ100" s="35"/>
      <c r="NKK100" s="35"/>
      <c r="NKL100" s="35"/>
      <c r="NKM100" s="35"/>
      <c r="NKN100" s="35"/>
      <c r="NKO100" s="35"/>
      <c r="NKP100" s="35"/>
      <c r="NKQ100" s="35"/>
      <c r="NKR100" s="35"/>
      <c r="NKS100" s="35"/>
      <c r="NKT100" s="35"/>
      <c r="NKU100" s="35"/>
      <c r="NKV100" s="35"/>
      <c r="NKW100" s="35"/>
      <c r="NKX100" s="35"/>
      <c r="NKY100" s="35"/>
      <c r="NKZ100" s="35"/>
      <c r="NLA100" s="35"/>
      <c r="NLB100" s="35"/>
      <c r="NLC100" s="35"/>
      <c r="NLD100" s="35"/>
      <c r="NLE100" s="35"/>
      <c r="NLF100" s="35"/>
      <c r="NLG100" s="35"/>
      <c r="NLH100" s="35"/>
      <c r="NLI100" s="35"/>
      <c r="NLJ100" s="35"/>
      <c r="NLK100" s="35"/>
      <c r="NLL100" s="35"/>
      <c r="NLM100" s="35"/>
      <c r="NLN100" s="35"/>
      <c r="NLO100" s="35"/>
      <c r="NLP100" s="35"/>
      <c r="NLQ100" s="35"/>
      <c r="NLR100" s="35"/>
      <c r="NLS100" s="35"/>
      <c r="NLT100" s="35"/>
      <c r="NLU100" s="35"/>
      <c r="NLV100" s="35"/>
      <c r="NLW100" s="35"/>
      <c r="NLX100" s="35"/>
      <c r="NLY100" s="35"/>
      <c r="NLZ100" s="35"/>
      <c r="NMA100" s="35"/>
      <c r="NMB100" s="35"/>
      <c r="NMC100" s="35"/>
      <c r="NMD100" s="35"/>
      <c r="NME100" s="35"/>
      <c r="NMF100" s="35"/>
      <c r="NMG100" s="35"/>
      <c r="NMH100" s="35"/>
      <c r="NMI100" s="35"/>
      <c r="NMJ100" s="35"/>
      <c r="NMK100" s="35"/>
      <c r="NML100" s="35"/>
      <c r="NMM100" s="35"/>
      <c r="NMN100" s="35"/>
      <c r="NMO100" s="35"/>
      <c r="NMP100" s="35"/>
      <c r="NMQ100" s="35"/>
      <c r="NMR100" s="35"/>
      <c r="NMS100" s="35"/>
      <c r="NMT100" s="35"/>
      <c r="NMU100" s="35"/>
      <c r="NMV100" s="35"/>
      <c r="NMW100" s="35"/>
      <c r="NMX100" s="35"/>
      <c r="NMY100" s="35"/>
      <c r="NMZ100" s="35"/>
      <c r="NNA100" s="35"/>
      <c r="NNB100" s="35"/>
      <c r="NNC100" s="35"/>
      <c r="NND100" s="35"/>
      <c r="NNE100" s="35"/>
      <c r="NNF100" s="35"/>
      <c r="NNG100" s="35"/>
      <c r="NNH100" s="35"/>
      <c r="NNI100" s="35"/>
      <c r="NNJ100" s="35"/>
      <c r="NNK100" s="35"/>
      <c r="NNL100" s="35"/>
      <c r="NNM100" s="35"/>
      <c r="NNN100" s="35"/>
      <c r="NNO100" s="35"/>
      <c r="NNP100" s="35"/>
      <c r="NNQ100" s="35"/>
      <c r="NNR100" s="35"/>
      <c r="NNS100" s="35"/>
      <c r="NNT100" s="35"/>
      <c r="NNU100" s="35"/>
      <c r="NNV100" s="35"/>
      <c r="NNW100" s="35"/>
      <c r="NNX100" s="35"/>
      <c r="NNY100" s="35"/>
      <c r="NNZ100" s="35"/>
      <c r="NOA100" s="35"/>
      <c r="NOB100" s="35"/>
      <c r="NOC100" s="35"/>
      <c r="NOD100" s="35"/>
      <c r="NOE100" s="35"/>
      <c r="NOF100" s="35"/>
      <c r="NOG100" s="35"/>
      <c r="NOH100" s="35"/>
      <c r="NOI100" s="35"/>
      <c r="NOJ100" s="35"/>
      <c r="NOK100" s="35"/>
      <c r="NOL100" s="35"/>
      <c r="NOM100" s="35"/>
      <c r="NON100" s="35"/>
      <c r="NOO100" s="35"/>
      <c r="NOP100" s="35"/>
      <c r="NOQ100" s="35"/>
      <c r="NOR100" s="35"/>
      <c r="NOS100" s="35"/>
      <c r="NOT100" s="35"/>
      <c r="NOU100" s="35"/>
      <c r="NOV100" s="35"/>
      <c r="NOW100" s="35"/>
      <c r="NOX100" s="35"/>
      <c r="NOY100" s="35"/>
      <c r="NOZ100" s="35"/>
      <c r="NPA100" s="35"/>
      <c r="NPB100" s="35"/>
      <c r="NPC100" s="35"/>
      <c r="NPD100" s="35"/>
      <c r="NPE100" s="35"/>
      <c r="NPF100" s="35"/>
      <c r="NPG100" s="35"/>
      <c r="NPH100" s="35"/>
      <c r="NPI100" s="35"/>
      <c r="NPJ100" s="35"/>
      <c r="NPK100" s="35"/>
      <c r="NPL100" s="35"/>
      <c r="NPM100" s="35"/>
      <c r="NPN100" s="35"/>
      <c r="NPO100" s="35"/>
      <c r="NPP100" s="35"/>
      <c r="NPQ100" s="35"/>
      <c r="NPR100" s="35"/>
      <c r="NPS100" s="35"/>
      <c r="NPT100" s="35"/>
      <c r="NPU100" s="35"/>
      <c r="NPV100" s="35"/>
      <c r="NPW100" s="35"/>
      <c r="NPX100" s="35"/>
      <c r="NPY100" s="35"/>
      <c r="NPZ100" s="35"/>
      <c r="NQA100" s="35"/>
      <c r="NQB100" s="35"/>
      <c r="NQC100" s="35"/>
      <c r="NQD100" s="35"/>
      <c r="NQE100" s="35"/>
      <c r="NQF100" s="35"/>
      <c r="NQG100" s="35"/>
      <c r="NQH100" s="35"/>
      <c r="NQI100" s="35"/>
      <c r="NQJ100" s="35"/>
      <c r="NQK100" s="35"/>
      <c r="NQL100" s="35"/>
      <c r="NQM100" s="35"/>
      <c r="NQN100" s="35"/>
      <c r="NQO100" s="35"/>
      <c r="NQP100" s="35"/>
      <c r="NQQ100" s="35"/>
      <c r="NQR100" s="35"/>
      <c r="NQS100" s="35"/>
      <c r="NQT100" s="35"/>
      <c r="NQU100" s="35"/>
      <c r="NQV100" s="35"/>
      <c r="NQW100" s="35"/>
      <c r="NQX100" s="35"/>
      <c r="NQY100" s="35"/>
      <c r="NQZ100" s="35"/>
      <c r="NRA100" s="35"/>
      <c r="NRB100" s="35"/>
      <c r="NRC100" s="35"/>
      <c r="NRD100" s="35"/>
      <c r="NRE100" s="35"/>
      <c r="NRF100" s="35"/>
      <c r="NRG100" s="35"/>
      <c r="NRH100" s="35"/>
      <c r="NRI100" s="35"/>
      <c r="NRJ100" s="35"/>
      <c r="NRK100" s="35"/>
      <c r="NRL100" s="35"/>
      <c r="NRM100" s="35"/>
      <c r="NRN100" s="35"/>
      <c r="NRO100" s="35"/>
      <c r="NRP100" s="35"/>
      <c r="NRQ100" s="35"/>
      <c r="NRR100" s="35"/>
      <c r="NRS100" s="35"/>
      <c r="NRT100" s="35"/>
      <c r="NRU100" s="35"/>
      <c r="NRV100" s="35"/>
      <c r="NRW100" s="35"/>
      <c r="NRX100" s="35"/>
      <c r="NRY100" s="35"/>
      <c r="NRZ100" s="35"/>
      <c r="NSA100" s="35"/>
      <c r="NSB100" s="35"/>
      <c r="NSC100" s="35"/>
      <c r="NSD100" s="35"/>
      <c r="NSE100" s="35"/>
      <c r="NSF100" s="35"/>
      <c r="NSG100" s="35"/>
      <c r="NSH100" s="35"/>
      <c r="NSI100" s="35"/>
      <c r="NSJ100" s="35"/>
      <c r="NSK100" s="35"/>
      <c r="NSL100" s="35"/>
      <c r="NSM100" s="35"/>
      <c r="NSN100" s="35"/>
      <c r="NSO100" s="35"/>
      <c r="NSP100" s="35"/>
      <c r="NSQ100" s="35"/>
      <c r="NSR100" s="35"/>
      <c r="NSS100" s="35"/>
      <c r="NST100" s="35"/>
      <c r="NSU100" s="35"/>
      <c r="NSV100" s="35"/>
      <c r="NSW100" s="35"/>
      <c r="NSX100" s="35"/>
      <c r="NSY100" s="35"/>
      <c r="NSZ100" s="35"/>
      <c r="NTA100" s="35"/>
      <c r="NTB100" s="35"/>
      <c r="NTC100" s="35"/>
      <c r="NTD100" s="35"/>
      <c r="NTE100" s="35"/>
      <c r="NTF100" s="35"/>
      <c r="NTG100" s="35"/>
      <c r="NTH100" s="35"/>
      <c r="NTI100" s="35"/>
      <c r="NTJ100" s="35"/>
      <c r="NTK100" s="35"/>
      <c r="NTL100" s="35"/>
      <c r="NTM100" s="35"/>
      <c r="NTN100" s="35"/>
      <c r="NTO100" s="35"/>
      <c r="NTP100" s="35"/>
      <c r="NTQ100" s="35"/>
      <c r="NTR100" s="35"/>
      <c r="NTS100" s="35"/>
      <c r="NTT100" s="35"/>
      <c r="NTU100" s="35"/>
      <c r="NTV100" s="35"/>
      <c r="NTW100" s="35"/>
      <c r="NTX100" s="35"/>
      <c r="NTY100" s="35"/>
      <c r="NTZ100" s="35"/>
      <c r="NUA100" s="35"/>
      <c r="NUB100" s="35"/>
      <c r="NUC100" s="35"/>
      <c r="NUD100" s="35"/>
      <c r="NUE100" s="35"/>
      <c r="NUF100" s="35"/>
      <c r="NUG100" s="35"/>
      <c r="NUH100" s="35"/>
      <c r="NUI100" s="35"/>
      <c r="NUJ100" s="35"/>
      <c r="NUK100" s="35"/>
      <c r="NUL100" s="35"/>
      <c r="NUM100" s="35"/>
      <c r="NUN100" s="35"/>
      <c r="NUO100" s="35"/>
      <c r="NUP100" s="35"/>
      <c r="NUQ100" s="35"/>
      <c r="NUR100" s="35"/>
      <c r="NUS100" s="35"/>
      <c r="NUT100" s="35"/>
      <c r="NUU100" s="35"/>
      <c r="NUV100" s="35"/>
      <c r="NUW100" s="35"/>
      <c r="NUX100" s="35"/>
      <c r="NUY100" s="35"/>
      <c r="NUZ100" s="35"/>
      <c r="NVA100" s="35"/>
      <c r="NVB100" s="35"/>
      <c r="NVC100" s="35"/>
      <c r="NVD100" s="35"/>
      <c r="NVE100" s="35"/>
      <c r="NVF100" s="35"/>
      <c r="NVG100" s="35"/>
      <c r="NVH100" s="35"/>
      <c r="NVI100" s="35"/>
      <c r="NVJ100" s="35"/>
      <c r="NVK100" s="35"/>
      <c r="NVL100" s="35"/>
      <c r="NVM100" s="35"/>
      <c r="NVN100" s="35"/>
      <c r="NVO100" s="35"/>
      <c r="NVP100" s="35"/>
      <c r="NVQ100" s="35"/>
      <c r="NVR100" s="35"/>
      <c r="NVS100" s="35"/>
      <c r="NVT100" s="35"/>
      <c r="NVU100" s="35"/>
      <c r="NVV100" s="35"/>
      <c r="NVW100" s="35"/>
      <c r="NVX100" s="35"/>
      <c r="NVY100" s="35"/>
      <c r="NVZ100" s="35"/>
      <c r="NWA100" s="35"/>
      <c r="NWB100" s="35"/>
      <c r="NWC100" s="35"/>
      <c r="NWD100" s="35"/>
      <c r="NWE100" s="35"/>
      <c r="NWF100" s="35"/>
      <c r="NWG100" s="35"/>
      <c r="NWH100" s="35"/>
      <c r="NWI100" s="35"/>
      <c r="NWJ100" s="35"/>
      <c r="NWK100" s="35"/>
      <c r="NWL100" s="35"/>
      <c r="NWM100" s="35"/>
      <c r="NWN100" s="35"/>
      <c r="NWO100" s="35"/>
      <c r="NWP100" s="35"/>
      <c r="NWQ100" s="35"/>
      <c r="NWR100" s="35"/>
      <c r="NWS100" s="35"/>
      <c r="NWT100" s="35"/>
      <c r="NWU100" s="35"/>
      <c r="NWV100" s="35"/>
      <c r="NWW100" s="35"/>
      <c r="NWX100" s="35"/>
      <c r="NWY100" s="35"/>
      <c r="NWZ100" s="35"/>
      <c r="NXA100" s="35"/>
      <c r="NXB100" s="35"/>
      <c r="NXC100" s="35"/>
      <c r="NXD100" s="35"/>
      <c r="NXE100" s="35"/>
      <c r="NXF100" s="35"/>
      <c r="NXG100" s="35"/>
      <c r="NXH100" s="35"/>
      <c r="NXI100" s="35"/>
      <c r="NXJ100" s="35"/>
      <c r="NXK100" s="35"/>
      <c r="NXL100" s="35"/>
      <c r="NXM100" s="35"/>
      <c r="NXN100" s="35"/>
      <c r="NXO100" s="35"/>
      <c r="NXP100" s="35"/>
      <c r="NXQ100" s="35"/>
      <c r="NXR100" s="35"/>
      <c r="NXS100" s="35"/>
      <c r="NXT100" s="35"/>
      <c r="NXU100" s="35"/>
      <c r="NXV100" s="35"/>
      <c r="NXW100" s="35"/>
      <c r="NXX100" s="35"/>
      <c r="NXY100" s="35"/>
      <c r="NXZ100" s="35"/>
      <c r="NYA100" s="35"/>
      <c r="NYB100" s="35"/>
      <c r="NYC100" s="35"/>
      <c r="NYD100" s="35"/>
      <c r="NYE100" s="35"/>
      <c r="NYF100" s="35"/>
      <c r="NYG100" s="35"/>
      <c r="NYH100" s="35"/>
      <c r="NYI100" s="35"/>
      <c r="NYJ100" s="35"/>
      <c r="NYK100" s="35"/>
      <c r="NYL100" s="35"/>
      <c r="NYM100" s="35"/>
      <c r="NYN100" s="35"/>
      <c r="NYO100" s="35"/>
      <c r="NYP100" s="35"/>
      <c r="NYQ100" s="35"/>
      <c r="NYR100" s="35"/>
      <c r="NYS100" s="35"/>
      <c r="NYT100" s="35"/>
      <c r="NYU100" s="35"/>
      <c r="NYV100" s="35"/>
      <c r="NYW100" s="35"/>
      <c r="NYX100" s="35"/>
      <c r="NYY100" s="35"/>
      <c r="NYZ100" s="35"/>
      <c r="NZA100" s="35"/>
      <c r="NZB100" s="35"/>
      <c r="NZC100" s="35"/>
      <c r="NZD100" s="35"/>
      <c r="NZE100" s="35"/>
      <c r="NZF100" s="35"/>
      <c r="NZG100" s="35"/>
      <c r="NZH100" s="35"/>
      <c r="NZI100" s="35"/>
      <c r="NZJ100" s="35"/>
      <c r="NZK100" s="35"/>
      <c r="NZL100" s="35"/>
      <c r="NZM100" s="35"/>
      <c r="NZN100" s="35"/>
      <c r="NZO100" s="35"/>
      <c r="NZP100" s="35"/>
      <c r="NZQ100" s="35"/>
      <c r="NZR100" s="35"/>
      <c r="NZS100" s="35"/>
      <c r="NZT100" s="35"/>
      <c r="NZU100" s="35"/>
      <c r="NZV100" s="35"/>
      <c r="NZW100" s="35"/>
      <c r="NZX100" s="35"/>
      <c r="NZY100" s="35"/>
      <c r="NZZ100" s="35"/>
      <c r="OAA100" s="35"/>
      <c r="OAB100" s="35"/>
      <c r="OAC100" s="35"/>
      <c r="OAD100" s="35"/>
      <c r="OAE100" s="35"/>
      <c r="OAF100" s="35"/>
      <c r="OAG100" s="35"/>
      <c r="OAH100" s="35"/>
      <c r="OAI100" s="35"/>
      <c r="OAJ100" s="35"/>
      <c r="OAK100" s="35"/>
      <c r="OAL100" s="35"/>
      <c r="OAM100" s="35"/>
      <c r="OAN100" s="35"/>
      <c r="OAO100" s="35"/>
      <c r="OAP100" s="35"/>
      <c r="OAQ100" s="35"/>
      <c r="OAR100" s="35"/>
      <c r="OAS100" s="35"/>
      <c r="OAT100" s="35"/>
      <c r="OAU100" s="35"/>
      <c r="OAV100" s="35"/>
      <c r="OAW100" s="35"/>
      <c r="OAX100" s="35"/>
      <c r="OAY100" s="35"/>
      <c r="OAZ100" s="35"/>
      <c r="OBA100" s="35"/>
      <c r="OBB100" s="35"/>
      <c r="OBC100" s="35"/>
      <c r="OBD100" s="35"/>
      <c r="OBE100" s="35"/>
      <c r="OBF100" s="35"/>
      <c r="OBG100" s="35"/>
      <c r="OBH100" s="35"/>
      <c r="OBI100" s="35"/>
      <c r="OBJ100" s="35"/>
      <c r="OBK100" s="35"/>
      <c r="OBL100" s="35"/>
      <c r="OBM100" s="35"/>
      <c r="OBN100" s="35"/>
      <c r="OBO100" s="35"/>
      <c r="OBP100" s="35"/>
      <c r="OBQ100" s="35"/>
      <c r="OBR100" s="35"/>
      <c r="OBS100" s="35"/>
      <c r="OBT100" s="35"/>
      <c r="OBU100" s="35"/>
      <c r="OBV100" s="35"/>
      <c r="OBW100" s="35"/>
      <c r="OBX100" s="35"/>
      <c r="OBY100" s="35"/>
      <c r="OBZ100" s="35"/>
      <c r="OCA100" s="35"/>
      <c r="OCB100" s="35"/>
      <c r="OCC100" s="35"/>
      <c r="OCD100" s="35"/>
      <c r="OCE100" s="35"/>
      <c r="OCF100" s="35"/>
      <c r="OCG100" s="35"/>
      <c r="OCH100" s="35"/>
      <c r="OCI100" s="35"/>
      <c r="OCJ100" s="35"/>
      <c r="OCK100" s="35"/>
      <c r="OCL100" s="35"/>
      <c r="OCM100" s="35"/>
      <c r="OCN100" s="35"/>
      <c r="OCO100" s="35"/>
      <c r="OCP100" s="35"/>
      <c r="OCQ100" s="35"/>
      <c r="OCR100" s="35"/>
      <c r="OCS100" s="35"/>
      <c r="OCT100" s="35"/>
      <c r="OCU100" s="35"/>
      <c r="OCV100" s="35"/>
      <c r="OCW100" s="35"/>
      <c r="OCX100" s="35"/>
      <c r="OCY100" s="35"/>
      <c r="OCZ100" s="35"/>
      <c r="ODA100" s="35"/>
      <c r="ODB100" s="35"/>
      <c r="ODC100" s="35"/>
      <c r="ODD100" s="35"/>
      <c r="ODE100" s="35"/>
      <c r="ODF100" s="35"/>
      <c r="ODG100" s="35"/>
      <c r="ODH100" s="35"/>
      <c r="ODI100" s="35"/>
      <c r="ODJ100" s="35"/>
      <c r="ODK100" s="35"/>
      <c r="ODL100" s="35"/>
      <c r="ODM100" s="35"/>
      <c r="ODN100" s="35"/>
      <c r="ODO100" s="35"/>
      <c r="ODP100" s="35"/>
      <c r="ODQ100" s="35"/>
      <c r="ODR100" s="35"/>
      <c r="ODS100" s="35"/>
      <c r="ODT100" s="35"/>
      <c r="ODU100" s="35"/>
      <c r="ODV100" s="35"/>
      <c r="ODW100" s="35"/>
      <c r="ODX100" s="35"/>
      <c r="ODY100" s="35"/>
      <c r="ODZ100" s="35"/>
      <c r="OEA100" s="35"/>
      <c r="OEB100" s="35"/>
      <c r="OEC100" s="35"/>
      <c r="OED100" s="35"/>
      <c r="OEE100" s="35"/>
      <c r="OEF100" s="35"/>
      <c r="OEG100" s="35"/>
      <c r="OEH100" s="35"/>
      <c r="OEI100" s="35"/>
      <c r="OEJ100" s="35"/>
      <c r="OEK100" s="35"/>
      <c r="OEL100" s="35"/>
      <c r="OEM100" s="35"/>
      <c r="OEN100" s="35"/>
      <c r="OEO100" s="35"/>
      <c r="OEP100" s="35"/>
      <c r="OEQ100" s="35"/>
      <c r="OER100" s="35"/>
      <c r="OES100" s="35"/>
      <c r="OET100" s="35"/>
      <c r="OEU100" s="35"/>
      <c r="OEV100" s="35"/>
      <c r="OEW100" s="35"/>
      <c r="OEX100" s="35"/>
      <c r="OEY100" s="35"/>
      <c r="OEZ100" s="35"/>
      <c r="OFA100" s="35"/>
      <c r="OFB100" s="35"/>
      <c r="OFC100" s="35"/>
      <c r="OFD100" s="35"/>
      <c r="OFE100" s="35"/>
      <c r="OFF100" s="35"/>
      <c r="OFG100" s="35"/>
      <c r="OFH100" s="35"/>
      <c r="OFI100" s="35"/>
      <c r="OFJ100" s="35"/>
      <c r="OFK100" s="35"/>
      <c r="OFL100" s="35"/>
      <c r="OFM100" s="35"/>
      <c r="OFN100" s="35"/>
      <c r="OFO100" s="35"/>
      <c r="OFP100" s="35"/>
      <c r="OFQ100" s="35"/>
      <c r="OFR100" s="35"/>
      <c r="OFS100" s="35"/>
      <c r="OFT100" s="35"/>
      <c r="OFU100" s="35"/>
      <c r="OFV100" s="35"/>
      <c r="OFW100" s="35"/>
      <c r="OFX100" s="35"/>
      <c r="OFY100" s="35"/>
      <c r="OFZ100" s="35"/>
      <c r="OGA100" s="35"/>
      <c r="OGB100" s="35"/>
      <c r="OGC100" s="35"/>
      <c r="OGD100" s="35"/>
      <c r="OGE100" s="35"/>
      <c r="OGF100" s="35"/>
      <c r="OGG100" s="35"/>
      <c r="OGH100" s="35"/>
      <c r="OGI100" s="35"/>
      <c r="OGJ100" s="35"/>
      <c r="OGK100" s="35"/>
      <c r="OGL100" s="35"/>
      <c r="OGM100" s="35"/>
      <c r="OGN100" s="35"/>
      <c r="OGO100" s="35"/>
      <c r="OGP100" s="35"/>
      <c r="OGQ100" s="35"/>
      <c r="OGR100" s="35"/>
      <c r="OGS100" s="35"/>
      <c r="OGT100" s="35"/>
      <c r="OGU100" s="35"/>
      <c r="OGV100" s="35"/>
      <c r="OGW100" s="35"/>
      <c r="OGX100" s="35"/>
      <c r="OGY100" s="35"/>
      <c r="OGZ100" s="35"/>
      <c r="OHA100" s="35"/>
      <c r="OHB100" s="35"/>
      <c r="OHC100" s="35"/>
      <c r="OHD100" s="35"/>
      <c r="OHE100" s="35"/>
      <c r="OHF100" s="35"/>
      <c r="OHG100" s="35"/>
      <c r="OHH100" s="35"/>
      <c r="OHI100" s="35"/>
      <c r="OHJ100" s="35"/>
      <c r="OHK100" s="35"/>
      <c r="OHL100" s="35"/>
      <c r="OHM100" s="35"/>
      <c r="OHN100" s="35"/>
      <c r="OHO100" s="35"/>
      <c r="OHP100" s="35"/>
      <c r="OHQ100" s="35"/>
      <c r="OHR100" s="35"/>
      <c r="OHS100" s="35"/>
      <c r="OHT100" s="35"/>
      <c r="OHU100" s="35"/>
      <c r="OHV100" s="35"/>
      <c r="OHW100" s="35"/>
      <c r="OHX100" s="35"/>
      <c r="OHY100" s="35"/>
      <c r="OHZ100" s="35"/>
      <c r="OIA100" s="35"/>
      <c r="OIB100" s="35"/>
      <c r="OIC100" s="35"/>
      <c r="OID100" s="35"/>
      <c r="OIE100" s="35"/>
      <c r="OIF100" s="35"/>
      <c r="OIG100" s="35"/>
      <c r="OIH100" s="35"/>
      <c r="OII100" s="35"/>
      <c r="OIJ100" s="35"/>
      <c r="OIK100" s="35"/>
      <c r="OIL100" s="35"/>
      <c r="OIM100" s="35"/>
      <c r="OIN100" s="35"/>
      <c r="OIO100" s="35"/>
      <c r="OIP100" s="35"/>
      <c r="OIQ100" s="35"/>
      <c r="OIR100" s="35"/>
      <c r="OIS100" s="35"/>
      <c r="OIT100" s="35"/>
      <c r="OIU100" s="35"/>
      <c r="OIV100" s="35"/>
      <c r="OIW100" s="35"/>
      <c r="OIX100" s="35"/>
      <c r="OIY100" s="35"/>
      <c r="OIZ100" s="35"/>
      <c r="OJA100" s="35"/>
      <c r="OJB100" s="35"/>
      <c r="OJC100" s="35"/>
      <c r="OJD100" s="35"/>
      <c r="OJE100" s="35"/>
      <c r="OJF100" s="35"/>
      <c r="OJG100" s="35"/>
      <c r="OJH100" s="35"/>
      <c r="OJI100" s="35"/>
      <c r="OJJ100" s="35"/>
      <c r="OJK100" s="35"/>
      <c r="OJL100" s="35"/>
      <c r="OJM100" s="35"/>
      <c r="OJN100" s="35"/>
      <c r="OJO100" s="35"/>
      <c r="OJP100" s="35"/>
      <c r="OJQ100" s="35"/>
      <c r="OJR100" s="35"/>
      <c r="OJS100" s="35"/>
      <c r="OJT100" s="35"/>
      <c r="OJU100" s="35"/>
      <c r="OJV100" s="35"/>
      <c r="OJW100" s="35"/>
      <c r="OJX100" s="35"/>
      <c r="OJY100" s="35"/>
      <c r="OJZ100" s="35"/>
      <c r="OKA100" s="35"/>
      <c r="OKB100" s="35"/>
      <c r="OKC100" s="35"/>
      <c r="OKD100" s="35"/>
      <c r="OKE100" s="35"/>
      <c r="OKF100" s="35"/>
      <c r="OKG100" s="35"/>
      <c r="OKH100" s="35"/>
      <c r="OKI100" s="35"/>
      <c r="OKJ100" s="35"/>
      <c r="OKK100" s="35"/>
      <c r="OKL100" s="35"/>
      <c r="OKM100" s="35"/>
      <c r="OKN100" s="35"/>
      <c r="OKO100" s="35"/>
      <c r="OKP100" s="35"/>
      <c r="OKQ100" s="35"/>
      <c r="OKR100" s="35"/>
      <c r="OKS100" s="35"/>
      <c r="OKT100" s="35"/>
      <c r="OKU100" s="35"/>
      <c r="OKV100" s="35"/>
      <c r="OKW100" s="35"/>
      <c r="OKX100" s="35"/>
      <c r="OKY100" s="35"/>
      <c r="OKZ100" s="35"/>
      <c r="OLA100" s="35"/>
      <c r="OLB100" s="35"/>
      <c r="OLC100" s="35"/>
      <c r="OLD100" s="35"/>
      <c r="OLE100" s="35"/>
      <c r="OLF100" s="35"/>
      <c r="OLG100" s="35"/>
      <c r="OLH100" s="35"/>
      <c r="OLI100" s="35"/>
      <c r="OLJ100" s="35"/>
      <c r="OLK100" s="35"/>
      <c r="OLL100" s="35"/>
      <c r="OLM100" s="35"/>
      <c r="OLN100" s="35"/>
      <c r="OLO100" s="35"/>
      <c r="OLP100" s="35"/>
      <c r="OLQ100" s="35"/>
      <c r="OLR100" s="35"/>
      <c r="OLS100" s="35"/>
      <c r="OLT100" s="35"/>
      <c r="OLU100" s="35"/>
      <c r="OLV100" s="35"/>
      <c r="OLW100" s="35"/>
      <c r="OLX100" s="35"/>
      <c r="OLY100" s="35"/>
      <c r="OLZ100" s="35"/>
      <c r="OMA100" s="35"/>
      <c r="OMB100" s="35"/>
      <c r="OMC100" s="35"/>
      <c r="OMD100" s="35"/>
      <c r="OME100" s="35"/>
      <c r="OMF100" s="35"/>
      <c r="OMG100" s="35"/>
      <c r="OMH100" s="35"/>
      <c r="OMI100" s="35"/>
      <c r="OMJ100" s="35"/>
      <c r="OMK100" s="35"/>
      <c r="OML100" s="35"/>
      <c r="OMM100" s="35"/>
      <c r="OMN100" s="35"/>
      <c r="OMO100" s="35"/>
      <c r="OMP100" s="35"/>
      <c r="OMQ100" s="35"/>
      <c r="OMR100" s="35"/>
      <c r="OMS100" s="35"/>
      <c r="OMT100" s="35"/>
      <c r="OMU100" s="35"/>
      <c r="OMV100" s="35"/>
      <c r="OMW100" s="35"/>
      <c r="OMX100" s="35"/>
      <c r="OMY100" s="35"/>
      <c r="OMZ100" s="35"/>
      <c r="ONA100" s="35"/>
      <c r="ONB100" s="35"/>
      <c r="ONC100" s="35"/>
      <c r="OND100" s="35"/>
      <c r="ONE100" s="35"/>
      <c r="ONF100" s="35"/>
      <c r="ONG100" s="35"/>
      <c r="ONH100" s="35"/>
      <c r="ONI100" s="35"/>
      <c r="ONJ100" s="35"/>
      <c r="ONK100" s="35"/>
      <c r="ONL100" s="35"/>
      <c r="ONM100" s="35"/>
      <c r="ONN100" s="35"/>
      <c r="ONO100" s="35"/>
      <c r="ONP100" s="35"/>
      <c r="ONQ100" s="35"/>
      <c r="ONR100" s="35"/>
      <c r="ONS100" s="35"/>
      <c r="ONT100" s="35"/>
      <c r="ONU100" s="35"/>
      <c r="ONV100" s="35"/>
      <c r="ONW100" s="35"/>
      <c r="ONX100" s="35"/>
      <c r="ONY100" s="35"/>
      <c r="ONZ100" s="35"/>
      <c r="OOA100" s="35"/>
      <c r="OOB100" s="35"/>
      <c r="OOC100" s="35"/>
      <c r="OOD100" s="35"/>
      <c r="OOE100" s="35"/>
      <c r="OOF100" s="35"/>
      <c r="OOG100" s="35"/>
      <c r="OOH100" s="35"/>
      <c r="OOI100" s="35"/>
      <c r="OOJ100" s="35"/>
      <c r="OOK100" s="35"/>
      <c r="OOL100" s="35"/>
      <c r="OOM100" s="35"/>
      <c r="OON100" s="35"/>
      <c r="OOO100" s="35"/>
      <c r="OOP100" s="35"/>
      <c r="OOQ100" s="35"/>
      <c r="OOR100" s="35"/>
      <c r="OOS100" s="35"/>
      <c r="OOT100" s="35"/>
      <c r="OOU100" s="35"/>
      <c r="OOV100" s="35"/>
      <c r="OOW100" s="35"/>
      <c r="OOX100" s="35"/>
      <c r="OOY100" s="35"/>
      <c r="OOZ100" s="35"/>
      <c r="OPA100" s="35"/>
      <c r="OPB100" s="35"/>
      <c r="OPC100" s="35"/>
      <c r="OPD100" s="35"/>
      <c r="OPE100" s="35"/>
      <c r="OPF100" s="35"/>
      <c r="OPG100" s="35"/>
      <c r="OPH100" s="35"/>
      <c r="OPI100" s="35"/>
      <c r="OPJ100" s="35"/>
      <c r="OPK100" s="35"/>
      <c r="OPL100" s="35"/>
      <c r="OPM100" s="35"/>
      <c r="OPN100" s="35"/>
      <c r="OPO100" s="35"/>
      <c r="OPP100" s="35"/>
      <c r="OPQ100" s="35"/>
      <c r="OPR100" s="35"/>
      <c r="OPS100" s="35"/>
      <c r="OPT100" s="35"/>
      <c r="OPU100" s="35"/>
      <c r="OPV100" s="35"/>
      <c r="OPW100" s="35"/>
      <c r="OPX100" s="35"/>
      <c r="OPY100" s="35"/>
      <c r="OPZ100" s="35"/>
      <c r="OQA100" s="35"/>
      <c r="OQB100" s="35"/>
      <c r="OQC100" s="35"/>
      <c r="OQD100" s="35"/>
      <c r="OQE100" s="35"/>
      <c r="OQF100" s="35"/>
      <c r="OQG100" s="35"/>
      <c r="OQH100" s="35"/>
      <c r="OQI100" s="35"/>
      <c r="OQJ100" s="35"/>
      <c r="OQK100" s="35"/>
      <c r="OQL100" s="35"/>
      <c r="OQM100" s="35"/>
      <c r="OQN100" s="35"/>
      <c r="OQO100" s="35"/>
      <c r="OQP100" s="35"/>
      <c r="OQQ100" s="35"/>
      <c r="OQR100" s="35"/>
      <c r="OQS100" s="35"/>
      <c r="OQT100" s="35"/>
      <c r="OQU100" s="35"/>
      <c r="OQV100" s="35"/>
      <c r="OQW100" s="35"/>
      <c r="OQX100" s="35"/>
      <c r="OQY100" s="35"/>
      <c r="OQZ100" s="35"/>
      <c r="ORA100" s="35"/>
      <c r="ORB100" s="35"/>
      <c r="ORC100" s="35"/>
      <c r="ORD100" s="35"/>
      <c r="ORE100" s="35"/>
      <c r="ORF100" s="35"/>
      <c r="ORG100" s="35"/>
      <c r="ORH100" s="35"/>
      <c r="ORI100" s="35"/>
      <c r="ORJ100" s="35"/>
      <c r="ORK100" s="35"/>
      <c r="ORL100" s="35"/>
      <c r="ORM100" s="35"/>
      <c r="ORN100" s="35"/>
      <c r="ORO100" s="35"/>
      <c r="ORP100" s="35"/>
      <c r="ORQ100" s="35"/>
      <c r="ORR100" s="35"/>
      <c r="ORS100" s="35"/>
      <c r="ORT100" s="35"/>
      <c r="ORU100" s="35"/>
      <c r="ORV100" s="35"/>
      <c r="ORW100" s="35"/>
      <c r="ORX100" s="35"/>
      <c r="ORY100" s="35"/>
      <c r="ORZ100" s="35"/>
      <c r="OSA100" s="35"/>
      <c r="OSB100" s="35"/>
      <c r="OSC100" s="35"/>
      <c r="OSD100" s="35"/>
      <c r="OSE100" s="35"/>
      <c r="OSF100" s="35"/>
      <c r="OSG100" s="35"/>
      <c r="OSH100" s="35"/>
      <c r="OSI100" s="35"/>
      <c r="OSJ100" s="35"/>
      <c r="OSK100" s="35"/>
      <c r="OSL100" s="35"/>
      <c r="OSM100" s="35"/>
      <c r="OSN100" s="35"/>
      <c r="OSO100" s="35"/>
      <c r="OSP100" s="35"/>
      <c r="OSQ100" s="35"/>
      <c r="OSR100" s="35"/>
      <c r="OSS100" s="35"/>
      <c r="OST100" s="35"/>
      <c r="OSU100" s="35"/>
      <c r="OSV100" s="35"/>
      <c r="OSW100" s="35"/>
      <c r="OSX100" s="35"/>
      <c r="OSY100" s="35"/>
      <c r="OSZ100" s="35"/>
      <c r="OTA100" s="35"/>
      <c r="OTB100" s="35"/>
      <c r="OTC100" s="35"/>
      <c r="OTD100" s="35"/>
      <c r="OTE100" s="35"/>
      <c r="OTF100" s="35"/>
      <c r="OTG100" s="35"/>
      <c r="OTH100" s="35"/>
      <c r="OTI100" s="35"/>
      <c r="OTJ100" s="35"/>
      <c r="OTK100" s="35"/>
      <c r="OTL100" s="35"/>
      <c r="OTM100" s="35"/>
      <c r="OTN100" s="35"/>
      <c r="OTO100" s="35"/>
      <c r="OTP100" s="35"/>
      <c r="OTQ100" s="35"/>
      <c r="OTR100" s="35"/>
      <c r="OTS100" s="35"/>
      <c r="OTT100" s="35"/>
      <c r="OTU100" s="35"/>
      <c r="OTV100" s="35"/>
      <c r="OTW100" s="35"/>
      <c r="OTX100" s="35"/>
      <c r="OTY100" s="35"/>
      <c r="OTZ100" s="35"/>
      <c r="OUA100" s="35"/>
      <c r="OUB100" s="35"/>
      <c r="OUC100" s="35"/>
      <c r="OUD100" s="35"/>
      <c r="OUE100" s="35"/>
      <c r="OUF100" s="35"/>
      <c r="OUG100" s="35"/>
      <c r="OUH100" s="35"/>
      <c r="OUI100" s="35"/>
      <c r="OUJ100" s="35"/>
      <c r="OUK100" s="35"/>
      <c r="OUL100" s="35"/>
      <c r="OUM100" s="35"/>
      <c r="OUN100" s="35"/>
      <c r="OUO100" s="35"/>
      <c r="OUP100" s="35"/>
      <c r="OUQ100" s="35"/>
      <c r="OUR100" s="35"/>
      <c r="OUS100" s="35"/>
      <c r="OUT100" s="35"/>
      <c r="OUU100" s="35"/>
      <c r="OUV100" s="35"/>
      <c r="OUW100" s="35"/>
      <c r="OUX100" s="35"/>
      <c r="OUY100" s="35"/>
      <c r="OUZ100" s="35"/>
      <c r="OVA100" s="35"/>
      <c r="OVB100" s="35"/>
      <c r="OVC100" s="35"/>
      <c r="OVD100" s="35"/>
      <c r="OVE100" s="35"/>
      <c r="OVF100" s="35"/>
      <c r="OVG100" s="35"/>
      <c r="OVH100" s="35"/>
      <c r="OVI100" s="35"/>
      <c r="OVJ100" s="35"/>
      <c r="OVK100" s="35"/>
      <c r="OVL100" s="35"/>
      <c r="OVM100" s="35"/>
      <c r="OVN100" s="35"/>
      <c r="OVO100" s="35"/>
      <c r="OVP100" s="35"/>
      <c r="OVQ100" s="35"/>
      <c r="OVR100" s="35"/>
      <c r="OVS100" s="35"/>
      <c r="OVT100" s="35"/>
      <c r="OVU100" s="35"/>
      <c r="OVV100" s="35"/>
      <c r="OVW100" s="35"/>
      <c r="OVX100" s="35"/>
      <c r="OVY100" s="35"/>
      <c r="OVZ100" s="35"/>
      <c r="OWA100" s="35"/>
      <c r="OWB100" s="35"/>
      <c r="OWC100" s="35"/>
      <c r="OWD100" s="35"/>
      <c r="OWE100" s="35"/>
      <c r="OWF100" s="35"/>
      <c r="OWG100" s="35"/>
      <c r="OWH100" s="35"/>
      <c r="OWI100" s="35"/>
      <c r="OWJ100" s="35"/>
      <c r="OWK100" s="35"/>
      <c r="OWL100" s="35"/>
      <c r="OWM100" s="35"/>
      <c r="OWN100" s="35"/>
      <c r="OWO100" s="35"/>
      <c r="OWP100" s="35"/>
      <c r="OWQ100" s="35"/>
      <c r="OWR100" s="35"/>
      <c r="OWS100" s="35"/>
      <c r="OWT100" s="35"/>
      <c r="OWU100" s="35"/>
      <c r="OWV100" s="35"/>
      <c r="OWW100" s="35"/>
      <c r="OWX100" s="35"/>
      <c r="OWY100" s="35"/>
      <c r="OWZ100" s="35"/>
      <c r="OXA100" s="35"/>
      <c r="OXB100" s="35"/>
      <c r="OXC100" s="35"/>
      <c r="OXD100" s="35"/>
      <c r="OXE100" s="35"/>
      <c r="OXF100" s="35"/>
      <c r="OXG100" s="35"/>
      <c r="OXH100" s="35"/>
      <c r="OXI100" s="35"/>
      <c r="OXJ100" s="35"/>
      <c r="OXK100" s="35"/>
      <c r="OXL100" s="35"/>
      <c r="OXM100" s="35"/>
      <c r="OXN100" s="35"/>
      <c r="OXO100" s="35"/>
      <c r="OXP100" s="35"/>
      <c r="OXQ100" s="35"/>
      <c r="OXR100" s="35"/>
      <c r="OXS100" s="35"/>
      <c r="OXT100" s="35"/>
      <c r="OXU100" s="35"/>
      <c r="OXV100" s="35"/>
      <c r="OXW100" s="35"/>
      <c r="OXX100" s="35"/>
      <c r="OXY100" s="35"/>
      <c r="OXZ100" s="35"/>
      <c r="OYA100" s="35"/>
      <c r="OYB100" s="35"/>
      <c r="OYC100" s="35"/>
      <c r="OYD100" s="35"/>
      <c r="OYE100" s="35"/>
      <c r="OYF100" s="35"/>
      <c r="OYG100" s="35"/>
      <c r="OYH100" s="35"/>
      <c r="OYI100" s="35"/>
      <c r="OYJ100" s="35"/>
      <c r="OYK100" s="35"/>
      <c r="OYL100" s="35"/>
      <c r="OYM100" s="35"/>
      <c r="OYN100" s="35"/>
      <c r="OYO100" s="35"/>
      <c r="OYP100" s="35"/>
      <c r="OYQ100" s="35"/>
      <c r="OYR100" s="35"/>
      <c r="OYS100" s="35"/>
      <c r="OYT100" s="35"/>
      <c r="OYU100" s="35"/>
      <c r="OYV100" s="35"/>
      <c r="OYW100" s="35"/>
      <c r="OYX100" s="35"/>
      <c r="OYY100" s="35"/>
      <c r="OYZ100" s="35"/>
      <c r="OZA100" s="35"/>
      <c r="OZB100" s="35"/>
      <c r="OZC100" s="35"/>
      <c r="OZD100" s="35"/>
      <c r="OZE100" s="35"/>
      <c r="OZF100" s="35"/>
      <c r="OZG100" s="35"/>
      <c r="OZH100" s="35"/>
      <c r="OZI100" s="35"/>
      <c r="OZJ100" s="35"/>
      <c r="OZK100" s="35"/>
      <c r="OZL100" s="35"/>
      <c r="OZM100" s="35"/>
      <c r="OZN100" s="35"/>
      <c r="OZO100" s="35"/>
      <c r="OZP100" s="35"/>
      <c r="OZQ100" s="35"/>
      <c r="OZR100" s="35"/>
      <c r="OZS100" s="35"/>
      <c r="OZT100" s="35"/>
      <c r="OZU100" s="35"/>
      <c r="OZV100" s="35"/>
      <c r="OZW100" s="35"/>
      <c r="OZX100" s="35"/>
      <c r="OZY100" s="35"/>
      <c r="OZZ100" s="35"/>
      <c r="PAA100" s="35"/>
      <c r="PAB100" s="35"/>
      <c r="PAC100" s="35"/>
      <c r="PAD100" s="35"/>
      <c r="PAE100" s="35"/>
      <c r="PAF100" s="35"/>
      <c r="PAG100" s="35"/>
      <c r="PAH100" s="35"/>
      <c r="PAI100" s="35"/>
      <c r="PAJ100" s="35"/>
      <c r="PAK100" s="35"/>
      <c r="PAL100" s="35"/>
      <c r="PAM100" s="35"/>
      <c r="PAN100" s="35"/>
      <c r="PAO100" s="35"/>
      <c r="PAP100" s="35"/>
      <c r="PAQ100" s="35"/>
      <c r="PAR100" s="35"/>
      <c r="PAS100" s="35"/>
      <c r="PAT100" s="35"/>
      <c r="PAU100" s="35"/>
      <c r="PAV100" s="35"/>
      <c r="PAW100" s="35"/>
      <c r="PAX100" s="35"/>
      <c r="PAY100" s="35"/>
      <c r="PAZ100" s="35"/>
      <c r="PBA100" s="35"/>
      <c r="PBB100" s="35"/>
      <c r="PBC100" s="35"/>
      <c r="PBD100" s="35"/>
      <c r="PBE100" s="35"/>
      <c r="PBF100" s="35"/>
      <c r="PBG100" s="35"/>
      <c r="PBH100" s="35"/>
      <c r="PBI100" s="35"/>
      <c r="PBJ100" s="35"/>
      <c r="PBK100" s="35"/>
      <c r="PBL100" s="35"/>
      <c r="PBM100" s="35"/>
      <c r="PBN100" s="35"/>
      <c r="PBO100" s="35"/>
      <c r="PBP100" s="35"/>
      <c r="PBQ100" s="35"/>
      <c r="PBR100" s="35"/>
      <c r="PBS100" s="35"/>
      <c r="PBT100" s="35"/>
      <c r="PBU100" s="35"/>
      <c r="PBV100" s="35"/>
      <c r="PBW100" s="35"/>
      <c r="PBX100" s="35"/>
      <c r="PBY100" s="35"/>
      <c r="PBZ100" s="35"/>
      <c r="PCA100" s="35"/>
      <c r="PCB100" s="35"/>
      <c r="PCC100" s="35"/>
      <c r="PCD100" s="35"/>
      <c r="PCE100" s="35"/>
      <c r="PCF100" s="35"/>
      <c r="PCG100" s="35"/>
      <c r="PCH100" s="35"/>
      <c r="PCI100" s="35"/>
      <c r="PCJ100" s="35"/>
      <c r="PCK100" s="35"/>
      <c r="PCL100" s="35"/>
      <c r="PCM100" s="35"/>
      <c r="PCN100" s="35"/>
      <c r="PCO100" s="35"/>
      <c r="PCP100" s="35"/>
      <c r="PCQ100" s="35"/>
      <c r="PCR100" s="35"/>
      <c r="PCS100" s="35"/>
      <c r="PCT100" s="35"/>
      <c r="PCU100" s="35"/>
      <c r="PCV100" s="35"/>
      <c r="PCW100" s="35"/>
      <c r="PCX100" s="35"/>
      <c r="PCY100" s="35"/>
      <c r="PCZ100" s="35"/>
      <c r="PDA100" s="35"/>
      <c r="PDB100" s="35"/>
      <c r="PDC100" s="35"/>
      <c r="PDD100" s="35"/>
      <c r="PDE100" s="35"/>
      <c r="PDF100" s="35"/>
      <c r="PDG100" s="35"/>
      <c r="PDH100" s="35"/>
      <c r="PDI100" s="35"/>
      <c r="PDJ100" s="35"/>
      <c r="PDK100" s="35"/>
      <c r="PDL100" s="35"/>
      <c r="PDM100" s="35"/>
      <c r="PDN100" s="35"/>
      <c r="PDO100" s="35"/>
      <c r="PDP100" s="35"/>
      <c r="PDQ100" s="35"/>
      <c r="PDR100" s="35"/>
      <c r="PDS100" s="35"/>
      <c r="PDT100" s="35"/>
      <c r="PDU100" s="35"/>
      <c r="PDV100" s="35"/>
      <c r="PDW100" s="35"/>
      <c r="PDX100" s="35"/>
      <c r="PDY100" s="35"/>
      <c r="PDZ100" s="35"/>
      <c r="PEA100" s="35"/>
      <c r="PEB100" s="35"/>
      <c r="PEC100" s="35"/>
      <c r="PED100" s="35"/>
      <c r="PEE100" s="35"/>
      <c r="PEF100" s="35"/>
      <c r="PEG100" s="35"/>
      <c r="PEH100" s="35"/>
      <c r="PEI100" s="35"/>
      <c r="PEJ100" s="35"/>
      <c r="PEK100" s="35"/>
      <c r="PEL100" s="35"/>
      <c r="PEM100" s="35"/>
      <c r="PEN100" s="35"/>
      <c r="PEO100" s="35"/>
      <c r="PEP100" s="35"/>
      <c r="PEQ100" s="35"/>
      <c r="PER100" s="35"/>
      <c r="PES100" s="35"/>
      <c r="PET100" s="35"/>
      <c r="PEU100" s="35"/>
      <c r="PEV100" s="35"/>
      <c r="PEW100" s="35"/>
      <c r="PEX100" s="35"/>
      <c r="PEY100" s="35"/>
      <c r="PEZ100" s="35"/>
      <c r="PFA100" s="35"/>
      <c r="PFB100" s="35"/>
      <c r="PFC100" s="35"/>
      <c r="PFD100" s="35"/>
      <c r="PFE100" s="35"/>
      <c r="PFF100" s="35"/>
      <c r="PFG100" s="35"/>
      <c r="PFH100" s="35"/>
      <c r="PFI100" s="35"/>
      <c r="PFJ100" s="35"/>
      <c r="PFK100" s="35"/>
      <c r="PFL100" s="35"/>
      <c r="PFM100" s="35"/>
      <c r="PFN100" s="35"/>
      <c r="PFO100" s="35"/>
      <c r="PFP100" s="35"/>
      <c r="PFQ100" s="35"/>
      <c r="PFR100" s="35"/>
      <c r="PFS100" s="35"/>
      <c r="PFT100" s="35"/>
      <c r="PFU100" s="35"/>
      <c r="PFV100" s="35"/>
      <c r="PFW100" s="35"/>
      <c r="PFX100" s="35"/>
      <c r="PFY100" s="35"/>
      <c r="PFZ100" s="35"/>
      <c r="PGA100" s="35"/>
      <c r="PGB100" s="35"/>
      <c r="PGC100" s="35"/>
      <c r="PGD100" s="35"/>
      <c r="PGE100" s="35"/>
      <c r="PGF100" s="35"/>
      <c r="PGG100" s="35"/>
      <c r="PGH100" s="35"/>
      <c r="PGI100" s="35"/>
      <c r="PGJ100" s="35"/>
      <c r="PGK100" s="35"/>
      <c r="PGL100" s="35"/>
      <c r="PGM100" s="35"/>
      <c r="PGN100" s="35"/>
      <c r="PGO100" s="35"/>
      <c r="PGP100" s="35"/>
      <c r="PGQ100" s="35"/>
      <c r="PGR100" s="35"/>
      <c r="PGS100" s="35"/>
      <c r="PGT100" s="35"/>
      <c r="PGU100" s="35"/>
      <c r="PGV100" s="35"/>
      <c r="PGW100" s="35"/>
      <c r="PGX100" s="35"/>
      <c r="PGY100" s="35"/>
      <c r="PGZ100" s="35"/>
      <c r="PHA100" s="35"/>
      <c r="PHB100" s="35"/>
      <c r="PHC100" s="35"/>
      <c r="PHD100" s="35"/>
      <c r="PHE100" s="35"/>
      <c r="PHF100" s="35"/>
      <c r="PHG100" s="35"/>
      <c r="PHH100" s="35"/>
      <c r="PHI100" s="35"/>
      <c r="PHJ100" s="35"/>
      <c r="PHK100" s="35"/>
      <c r="PHL100" s="35"/>
      <c r="PHM100" s="35"/>
      <c r="PHN100" s="35"/>
      <c r="PHO100" s="35"/>
      <c r="PHP100" s="35"/>
      <c r="PHQ100" s="35"/>
      <c r="PHR100" s="35"/>
      <c r="PHS100" s="35"/>
      <c r="PHT100" s="35"/>
      <c r="PHU100" s="35"/>
      <c r="PHV100" s="35"/>
      <c r="PHW100" s="35"/>
      <c r="PHX100" s="35"/>
      <c r="PHY100" s="35"/>
      <c r="PHZ100" s="35"/>
      <c r="PIA100" s="35"/>
      <c r="PIB100" s="35"/>
      <c r="PIC100" s="35"/>
      <c r="PID100" s="35"/>
      <c r="PIE100" s="35"/>
      <c r="PIF100" s="35"/>
      <c r="PIG100" s="35"/>
      <c r="PIH100" s="35"/>
      <c r="PII100" s="35"/>
      <c r="PIJ100" s="35"/>
      <c r="PIK100" s="35"/>
      <c r="PIL100" s="35"/>
      <c r="PIM100" s="35"/>
      <c r="PIN100" s="35"/>
      <c r="PIO100" s="35"/>
      <c r="PIP100" s="35"/>
      <c r="PIQ100" s="35"/>
      <c r="PIR100" s="35"/>
      <c r="PIS100" s="35"/>
      <c r="PIT100" s="35"/>
      <c r="PIU100" s="35"/>
      <c r="PIV100" s="35"/>
      <c r="PIW100" s="35"/>
      <c r="PIX100" s="35"/>
      <c r="PIY100" s="35"/>
      <c r="PIZ100" s="35"/>
      <c r="PJA100" s="35"/>
      <c r="PJB100" s="35"/>
      <c r="PJC100" s="35"/>
      <c r="PJD100" s="35"/>
      <c r="PJE100" s="35"/>
      <c r="PJF100" s="35"/>
      <c r="PJG100" s="35"/>
      <c r="PJH100" s="35"/>
      <c r="PJI100" s="35"/>
      <c r="PJJ100" s="35"/>
      <c r="PJK100" s="35"/>
      <c r="PJL100" s="35"/>
      <c r="PJM100" s="35"/>
      <c r="PJN100" s="35"/>
      <c r="PJO100" s="35"/>
      <c r="PJP100" s="35"/>
      <c r="PJQ100" s="35"/>
      <c r="PJR100" s="35"/>
      <c r="PJS100" s="35"/>
      <c r="PJT100" s="35"/>
      <c r="PJU100" s="35"/>
      <c r="PJV100" s="35"/>
      <c r="PJW100" s="35"/>
      <c r="PJX100" s="35"/>
      <c r="PJY100" s="35"/>
      <c r="PJZ100" s="35"/>
      <c r="PKA100" s="35"/>
      <c r="PKB100" s="35"/>
      <c r="PKC100" s="35"/>
      <c r="PKD100" s="35"/>
      <c r="PKE100" s="35"/>
      <c r="PKF100" s="35"/>
      <c r="PKG100" s="35"/>
      <c r="PKH100" s="35"/>
      <c r="PKI100" s="35"/>
      <c r="PKJ100" s="35"/>
      <c r="PKK100" s="35"/>
      <c r="PKL100" s="35"/>
      <c r="PKM100" s="35"/>
      <c r="PKN100" s="35"/>
      <c r="PKO100" s="35"/>
      <c r="PKP100" s="35"/>
      <c r="PKQ100" s="35"/>
      <c r="PKR100" s="35"/>
      <c r="PKS100" s="35"/>
      <c r="PKT100" s="35"/>
      <c r="PKU100" s="35"/>
      <c r="PKV100" s="35"/>
      <c r="PKW100" s="35"/>
      <c r="PKX100" s="35"/>
      <c r="PKY100" s="35"/>
      <c r="PKZ100" s="35"/>
      <c r="PLA100" s="35"/>
      <c r="PLB100" s="35"/>
      <c r="PLC100" s="35"/>
      <c r="PLD100" s="35"/>
      <c r="PLE100" s="35"/>
      <c r="PLF100" s="35"/>
      <c r="PLG100" s="35"/>
      <c r="PLH100" s="35"/>
      <c r="PLI100" s="35"/>
      <c r="PLJ100" s="35"/>
      <c r="PLK100" s="35"/>
      <c r="PLL100" s="35"/>
      <c r="PLM100" s="35"/>
      <c r="PLN100" s="35"/>
      <c r="PLO100" s="35"/>
      <c r="PLP100" s="35"/>
      <c r="PLQ100" s="35"/>
      <c r="PLR100" s="35"/>
      <c r="PLS100" s="35"/>
      <c r="PLT100" s="35"/>
      <c r="PLU100" s="35"/>
      <c r="PLV100" s="35"/>
      <c r="PLW100" s="35"/>
      <c r="PLX100" s="35"/>
      <c r="PLY100" s="35"/>
      <c r="PLZ100" s="35"/>
      <c r="PMA100" s="35"/>
      <c r="PMB100" s="35"/>
      <c r="PMC100" s="35"/>
      <c r="PMD100" s="35"/>
      <c r="PME100" s="35"/>
      <c r="PMF100" s="35"/>
      <c r="PMG100" s="35"/>
      <c r="PMH100" s="35"/>
      <c r="PMI100" s="35"/>
      <c r="PMJ100" s="35"/>
      <c r="PMK100" s="35"/>
      <c r="PML100" s="35"/>
      <c r="PMM100" s="35"/>
      <c r="PMN100" s="35"/>
      <c r="PMO100" s="35"/>
      <c r="PMP100" s="35"/>
      <c r="PMQ100" s="35"/>
      <c r="PMR100" s="35"/>
      <c r="PMS100" s="35"/>
      <c r="PMT100" s="35"/>
      <c r="PMU100" s="35"/>
      <c r="PMV100" s="35"/>
      <c r="PMW100" s="35"/>
      <c r="PMX100" s="35"/>
      <c r="PMY100" s="35"/>
      <c r="PMZ100" s="35"/>
      <c r="PNA100" s="35"/>
      <c r="PNB100" s="35"/>
      <c r="PNC100" s="35"/>
      <c r="PND100" s="35"/>
      <c r="PNE100" s="35"/>
      <c r="PNF100" s="35"/>
      <c r="PNG100" s="35"/>
      <c r="PNH100" s="35"/>
      <c r="PNI100" s="35"/>
      <c r="PNJ100" s="35"/>
      <c r="PNK100" s="35"/>
      <c r="PNL100" s="35"/>
      <c r="PNM100" s="35"/>
      <c r="PNN100" s="35"/>
      <c r="PNO100" s="35"/>
      <c r="PNP100" s="35"/>
      <c r="PNQ100" s="35"/>
      <c r="PNR100" s="35"/>
      <c r="PNS100" s="35"/>
      <c r="PNT100" s="35"/>
      <c r="PNU100" s="35"/>
      <c r="PNV100" s="35"/>
      <c r="PNW100" s="35"/>
      <c r="PNX100" s="35"/>
      <c r="PNY100" s="35"/>
      <c r="PNZ100" s="35"/>
      <c r="POA100" s="35"/>
      <c r="POB100" s="35"/>
      <c r="POC100" s="35"/>
      <c r="POD100" s="35"/>
      <c r="POE100" s="35"/>
      <c r="POF100" s="35"/>
      <c r="POG100" s="35"/>
      <c r="POH100" s="35"/>
      <c r="POI100" s="35"/>
      <c r="POJ100" s="35"/>
      <c r="POK100" s="35"/>
      <c r="POL100" s="35"/>
      <c r="POM100" s="35"/>
      <c r="PON100" s="35"/>
      <c r="POO100" s="35"/>
      <c r="POP100" s="35"/>
      <c r="POQ100" s="35"/>
      <c r="POR100" s="35"/>
      <c r="POS100" s="35"/>
      <c r="POT100" s="35"/>
      <c r="POU100" s="35"/>
      <c r="POV100" s="35"/>
      <c r="POW100" s="35"/>
      <c r="POX100" s="35"/>
      <c r="POY100" s="35"/>
      <c r="POZ100" s="35"/>
      <c r="PPA100" s="35"/>
      <c r="PPB100" s="35"/>
      <c r="PPC100" s="35"/>
      <c r="PPD100" s="35"/>
      <c r="PPE100" s="35"/>
      <c r="PPF100" s="35"/>
      <c r="PPG100" s="35"/>
      <c r="PPH100" s="35"/>
      <c r="PPI100" s="35"/>
      <c r="PPJ100" s="35"/>
      <c r="PPK100" s="35"/>
      <c r="PPL100" s="35"/>
      <c r="PPM100" s="35"/>
      <c r="PPN100" s="35"/>
      <c r="PPO100" s="35"/>
      <c r="PPP100" s="35"/>
      <c r="PPQ100" s="35"/>
      <c r="PPR100" s="35"/>
      <c r="PPS100" s="35"/>
      <c r="PPT100" s="35"/>
      <c r="PPU100" s="35"/>
      <c r="PPV100" s="35"/>
      <c r="PPW100" s="35"/>
      <c r="PPX100" s="35"/>
      <c r="PPY100" s="35"/>
      <c r="PPZ100" s="35"/>
      <c r="PQA100" s="35"/>
      <c r="PQB100" s="35"/>
      <c r="PQC100" s="35"/>
      <c r="PQD100" s="35"/>
      <c r="PQE100" s="35"/>
      <c r="PQF100" s="35"/>
      <c r="PQG100" s="35"/>
      <c r="PQH100" s="35"/>
      <c r="PQI100" s="35"/>
      <c r="PQJ100" s="35"/>
      <c r="PQK100" s="35"/>
      <c r="PQL100" s="35"/>
      <c r="PQM100" s="35"/>
      <c r="PQN100" s="35"/>
      <c r="PQO100" s="35"/>
      <c r="PQP100" s="35"/>
      <c r="PQQ100" s="35"/>
      <c r="PQR100" s="35"/>
      <c r="PQS100" s="35"/>
      <c r="PQT100" s="35"/>
      <c r="PQU100" s="35"/>
      <c r="PQV100" s="35"/>
      <c r="PQW100" s="35"/>
      <c r="PQX100" s="35"/>
      <c r="PQY100" s="35"/>
      <c r="PQZ100" s="35"/>
      <c r="PRA100" s="35"/>
      <c r="PRB100" s="35"/>
      <c r="PRC100" s="35"/>
      <c r="PRD100" s="35"/>
      <c r="PRE100" s="35"/>
      <c r="PRF100" s="35"/>
      <c r="PRG100" s="35"/>
      <c r="PRH100" s="35"/>
      <c r="PRI100" s="35"/>
      <c r="PRJ100" s="35"/>
      <c r="PRK100" s="35"/>
      <c r="PRL100" s="35"/>
      <c r="PRM100" s="35"/>
      <c r="PRN100" s="35"/>
      <c r="PRO100" s="35"/>
      <c r="PRP100" s="35"/>
      <c r="PRQ100" s="35"/>
      <c r="PRR100" s="35"/>
      <c r="PRS100" s="35"/>
      <c r="PRT100" s="35"/>
      <c r="PRU100" s="35"/>
      <c r="PRV100" s="35"/>
      <c r="PRW100" s="35"/>
      <c r="PRX100" s="35"/>
      <c r="PRY100" s="35"/>
      <c r="PRZ100" s="35"/>
      <c r="PSA100" s="35"/>
      <c r="PSB100" s="35"/>
      <c r="PSC100" s="35"/>
      <c r="PSD100" s="35"/>
      <c r="PSE100" s="35"/>
      <c r="PSF100" s="35"/>
      <c r="PSG100" s="35"/>
      <c r="PSH100" s="35"/>
      <c r="PSI100" s="35"/>
      <c r="PSJ100" s="35"/>
      <c r="PSK100" s="35"/>
      <c r="PSL100" s="35"/>
      <c r="PSM100" s="35"/>
      <c r="PSN100" s="35"/>
      <c r="PSO100" s="35"/>
      <c r="PSP100" s="35"/>
      <c r="PSQ100" s="35"/>
      <c r="PSR100" s="35"/>
      <c r="PSS100" s="35"/>
      <c r="PST100" s="35"/>
      <c r="PSU100" s="35"/>
      <c r="PSV100" s="35"/>
      <c r="PSW100" s="35"/>
      <c r="PSX100" s="35"/>
      <c r="PSY100" s="35"/>
      <c r="PSZ100" s="35"/>
      <c r="PTA100" s="35"/>
      <c r="PTB100" s="35"/>
      <c r="PTC100" s="35"/>
      <c r="PTD100" s="35"/>
      <c r="PTE100" s="35"/>
      <c r="PTF100" s="35"/>
      <c r="PTG100" s="35"/>
      <c r="PTH100" s="35"/>
      <c r="PTI100" s="35"/>
      <c r="PTJ100" s="35"/>
      <c r="PTK100" s="35"/>
      <c r="PTL100" s="35"/>
      <c r="PTM100" s="35"/>
      <c r="PTN100" s="35"/>
      <c r="PTO100" s="35"/>
      <c r="PTP100" s="35"/>
      <c r="PTQ100" s="35"/>
      <c r="PTR100" s="35"/>
      <c r="PTS100" s="35"/>
      <c r="PTT100" s="35"/>
      <c r="PTU100" s="35"/>
      <c r="PTV100" s="35"/>
      <c r="PTW100" s="35"/>
      <c r="PTX100" s="35"/>
      <c r="PTY100" s="35"/>
      <c r="PTZ100" s="35"/>
      <c r="PUA100" s="35"/>
      <c r="PUB100" s="35"/>
      <c r="PUC100" s="35"/>
      <c r="PUD100" s="35"/>
      <c r="PUE100" s="35"/>
      <c r="PUF100" s="35"/>
      <c r="PUG100" s="35"/>
      <c r="PUH100" s="35"/>
      <c r="PUI100" s="35"/>
      <c r="PUJ100" s="35"/>
      <c r="PUK100" s="35"/>
      <c r="PUL100" s="35"/>
      <c r="PUM100" s="35"/>
      <c r="PUN100" s="35"/>
      <c r="PUO100" s="35"/>
      <c r="PUP100" s="35"/>
      <c r="PUQ100" s="35"/>
      <c r="PUR100" s="35"/>
      <c r="PUS100" s="35"/>
      <c r="PUT100" s="35"/>
      <c r="PUU100" s="35"/>
      <c r="PUV100" s="35"/>
      <c r="PUW100" s="35"/>
      <c r="PUX100" s="35"/>
      <c r="PUY100" s="35"/>
      <c r="PUZ100" s="35"/>
      <c r="PVA100" s="35"/>
      <c r="PVB100" s="35"/>
      <c r="PVC100" s="35"/>
      <c r="PVD100" s="35"/>
      <c r="PVE100" s="35"/>
      <c r="PVF100" s="35"/>
      <c r="PVG100" s="35"/>
      <c r="PVH100" s="35"/>
      <c r="PVI100" s="35"/>
      <c r="PVJ100" s="35"/>
      <c r="PVK100" s="35"/>
      <c r="PVL100" s="35"/>
      <c r="PVM100" s="35"/>
      <c r="PVN100" s="35"/>
      <c r="PVO100" s="35"/>
      <c r="PVP100" s="35"/>
      <c r="PVQ100" s="35"/>
      <c r="PVR100" s="35"/>
      <c r="PVS100" s="35"/>
      <c r="PVT100" s="35"/>
      <c r="PVU100" s="35"/>
      <c r="PVV100" s="35"/>
      <c r="PVW100" s="35"/>
      <c r="PVX100" s="35"/>
      <c r="PVY100" s="35"/>
      <c r="PVZ100" s="35"/>
      <c r="PWA100" s="35"/>
      <c r="PWB100" s="35"/>
      <c r="PWC100" s="35"/>
      <c r="PWD100" s="35"/>
      <c r="PWE100" s="35"/>
      <c r="PWF100" s="35"/>
      <c r="PWG100" s="35"/>
      <c r="PWH100" s="35"/>
      <c r="PWI100" s="35"/>
      <c r="PWJ100" s="35"/>
      <c r="PWK100" s="35"/>
      <c r="PWL100" s="35"/>
      <c r="PWM100" s="35"/>
      <c r="PWN100" s="35"/>
      <c r="PWO100" s="35"/>
      <c r="PWP100" s="35"/>
      <c r="PWQ100" s="35"/>
      <c r="PWR100" s="35"/>
      <c r="PWS100" s="35"/>
      <c r="PWT100" s="35"/>
      <c r="PWU100" s="35"/>
      <c r="PWV100" s="35"/>
      <c r="PWW100" s="35"/>
      <c r="PWX100" s="35"/>
      <c r="PWY100" s="35"/>
      <c r="PWZ100" s="35"/>
      <c r="PXA100" s="35"/>
      <c r="PXB100" s="35"/>
      <c r="PXC100" s="35"/>
      <c r="PXD100" s="35"/>
      <c r="PXE100" s="35"/>
      <c r="PXF100" s="35"/>
      <c r="PXG100" s="35"/>
      <c r="PXH100" s="35"/>
      <c r="PXI100" s="35"/>
      <c r="PXJ100" s="35"/>
      <c r="PXK100" s="35"/>
      <c r="PXL100" s="35"/>
      <c r="PXM100" s="35"/>
      <c r="PXN100" s="35"/>
      <c r="PXO100" s="35"/>
      <c r="PXP100" s="35"/>
      <c r="PXQ100" s="35"/>
      <c r="PXR100" s="35"/>
      <c r="PXS100" s="35"/>
      <c r="PXT100" s="35"/>
      <c r="PXU100" s="35"/>
      <c r="PXV100" s="35"/>
      <c r="PXW100" s="35"/>
      <c r="PXX100" s="35"/>
      <c r="PXY100" s="35"/>
      <c r="PXZ100" s="35"/>
      <c r="PYA100" s="35"/>
      <c r="PYB100" s="35"/>
      <c r="PYC100" s="35"/>
      <c r="PYD100" s="35"/>
      <c r="PYE100" s="35"/>
      <c r="PYF100" s="35"/>
      <c r="PYG100" s="35"/>
      <c r="PYH100" s="35"/>
      <c r="PYI100" s="35"/>
      <c r="PYJ100" s="35"/>
      <c r="PYK100" s="35"/>
      <c r="PYL100" s="35"/>
      <c r="PYM100" s="35"/>
      <c r="PYN100" s="35"/>
      <c r="PYO100" s="35"/>
      <c r="PYP100" s="35"/>
      <c r="PYQ100" s="35"/>
      <c r="PYR100" s="35"/>
      <c r="PYS100" s="35"/>
      <c r="PYT100" s="35"/>
      <c r="PYU100" s="35"/>
      <c r="PYV100" s="35"/>
      <c r="PYW100" s="35"/>
      <c r="PYX100" s="35"/>
      <c r="PYY100" s="35"/>
      <c r="PYZ100" s="35"/>
      <c r="PZA100" s="35"/>
      <c r="PZB100" s="35"/>
      <c r="PZC100" s="35"/>
      <c r="PZD100" s="35"/>
      <c r="PZE100" s="35"/>
      <c r="PZF100" s="35"/>
      <c r="PZG100" s="35"/>
      <c r="PZH100" s="35"/>
      <c r="PZI100" s="35"/>
      <c r="PZJ100" s="35"/>
      <c r="PZK100" s="35"/>
      <c r="PZL100" s="35"/>
      <c r="PZM100" s="35"/>
      <c r="PZN100" s="35"/>
      <c r="PZO100" s="35"/>
      <c r="PZP100" s="35"/>
      <c r="PZQ100" s="35"/>
      <c r="PZR100" s="35"/>
      <c r="PZS100" s="35"/>
      <c r="PZT100" s="35"/>
      <c r="PZU100" s="35"/>
      <c r="PZV100" s="35"/>
      <c r="PZW100" s="35"/>
      <c r="PZX100" s="35"/>
      <c r="PZY100" s="35"/>
      <c r="PZZ100" s="35"/>
      <c r="QAA100" s="35"/>
      <c r="QAB100" s="35"/>
      <c r="QAC100" s="35"/>
      <c r="QAD100" s="35"/>
      <c r="QAE100" s="35"/>
      <c r="QAF100" s="35"/>
      <c r="QAG100" s="35"/>
      <c r="QAH100" s="35"/>
      <c r="QAI100" s="35"/>
      <c r="QAJ100" s="35"/>
      <c r="QAK100" s="35"/>
      <c r="QAL100" s="35"/>
      <c r="QAM100" s="35"/>
      <c r="QAN100" s="35"/>
      <c r="QAO100" s="35"/>
      <c r="QAP100" s="35"/>
      <c r="QAQ100" s="35"/>
      <c r="QAR100" s="35"/>
      <c r="QAS100" s="35"/>
      <c r="QAT100" s="35"/>
      <c r="QAU100" s="35"/>
      <c r="QAV100" s="35"/>
      <c r="QAW100" s="35"/>
      <c r="QAX100" s="35"/>
      <c r="QAY100" s="35"/>
      <c r="QAZ100" s="35"/>
      <c r="QBA100" s="35"/>
      <c r="QBB100" s="35"/>
      <c r="QBC100" s="35"/>
      <c r="QBD100" s="35"/>
      <c r="QBE100" s="35"/>
      <c r="QBF100" s="35"/>
      <c r="QBG100" s="35"/>
      <c r="QBH100" s="35"/>
      <c r="QBI100" s="35"/>
      <c r="QBJ100" s="35"/>
      <c r="QBK100" s="35"/>
      <c r="QBL100" s="35"/>
      <c r="QBM100" s="35"/>
      <c r="QBN100" s="35"/>
      <c r="QBO100" s="35"/>
      <c r="QBP100" s="35"/>
      <c r="QBQ100" s="35"/>
      <c r="QBR100" s="35"/>
      <c r="QBS100" s="35"/>
      <c r="QBT100" s="35"/>
      <c r="QBU100" s="35"/>
      <c r="QBV100" s="35"/>
      <c r="QBW100" s="35"/>
      <c r="QBX100" s="35"/>
      <c r="QBY100" s="35"/>
      <c r="QBZ100" s="35"/>
      <c r="QCA100" s="35"/>
      <c r="QCB100" s="35"/>
      <c r="QCC100" s="35"/>
      <c r="QCD100" s="35"/>
      <c r="QCE100" s="35"/>
      <c r="QCF100" s="35"/>
      <c r="QCG100" s="35"/>
      <c r="QCH100" s="35"/>
      <c r="QCI100" s="35"/>
      <c r="QCJ100" s="35"/>
      <c r="QCK100" s="35"/>
      <c r="QCL100" s="35"/>
      <c r="QCM100" s="35"/>
      <c r="QCN100" s="35"/>
      <c r="QCO100" s="35"/>
      <c r="QCP100" s="35"/>
      <c r="QCQ100" s="35"/>
      <c r="QCR100" s="35"/>
      <c r="QCS100" s="35"/>
      <c r="QCT100" s="35"/>
      <c r="QCU100" s="35"/>
      <c r="QCV100" s="35"/>
      <c r="QCW100" s="35"/>
      <c r="QCX100" s="35"/>
      <c r="QCY100" s="35"/>
      <c r="QCZ100" s="35"/>
      <c r="QDA100" s="35"/>
      <c r="QDB100" s="35"/>
      <c r="QDC100" s="35"/>
      <c r="QDD100" s="35"/>
      <c r="QDE100" s="35"/>
      <c r="QDF100" s="35"/>
      <c r="QDG100" s="35"/>
      <c r="QDH100" s="35"/>
      <c r="QDI100" s="35"/>
      <c r="QDJ100" s="35"/>
      <c r="QDK100" s="35"/>
      <c r="QDL100" s="35"/>
      <c r="QDM100" s="35"/>
      <c r="QDN100" s="35"/>
      <c r="QDO100" s="35"/>
      <c r="QDP100" s="35"/>
      <c r="QDQ100" s="35"/>
      <c r="QDR100" s="35"/>
      <c r="QDS100" s="35"/>
      <c r="QDT100" s="35"/>
      <c r="QDU100" s="35"/>
      <c r="QDV100" s="35"/>
      <c r="QDW100" s="35"/>
      <c r="QDX100" s="35"/>
      <c r="QDY100" s="35"/>
      <c r="QDZ100" s="35"/>
      <c r="QEA100" s="35"/>
      <c r="QEB100" s="35"/>
      <c r="QEC100" s="35"/>
      <c r="QED100" s="35"/>
      <c r="QEE100" s="35"/>
      <c r="QEF100" s="35"/>
      <c r="QEG100" s="35"/>
      <c r="QEH100" s="35"/>
      <c r="QEI100" s="35"/>
      <c r="QEJ100" s="35"/>
      <c r="QEK100" s="35"/>
      <c r="QEL100" s="35"/>
      <c r="QEM100" s="35"/>
      <c r="QEN100" s="35"/>
      <c r="QEO100" s="35"/>
      <c r="QEP100" s="35"/>
      <c r="QEQ100" s="35"/>
      <c r="QER100" s="35"/>
      <c r="QES100" s="35"/>
      <c r="QET100" s="35"/>
      <c r="QEU100" s="35"/>
      <c r="QEV100" s="35"/>
      <c r="QEW100" s="35"/>
      <c r="QEX100" s="35"/>
      <c r="QEY100" s="35"/>
      <c r="QEZ100" s="35"/>
      <c r="QFA100" s="35"/>
      <c r="QFB100" s="35"/>
      <c r="QFC100" s="35"/>
      <c r="QFD100" s="35"/>
      <c r="QFE100" s="35"/>
      <c r="QFF100" s="35"/>
      <c r="QFG100" s="35"/>
      <c r="QFH100" s="35"/>
      <c r="QFI100" s="35"/>
      <c r="QFJ100" s="35"/>
      <c r="QFK100" s="35"/>
      <c r="QFL100" s="35"/>
      <c r="QFM100" s="35"/>
      <c r="QFN100" s="35"/>
      <c r="QFO100" s="35"/>
      <c r="QFP100" s="35"/>
      <c r="QFQ100" s="35"/>
      <c r="QFR100" s="35"/>
      <c r="QFS100" s="35"/>
      <c r="QFT100" s="35"/>
      <c r="QFU100" s="35"/>
      <c r="QFV100" s="35"/>
      <c r="QFW100" s="35"/>
      <c r="QFX100" s="35"/>
      <c r="QFY100" s="35"/>
      <c r="QFZ100" s="35"/>
      <c r="QGA100" s="35"/>
      <c r="QGB100" s="35"/>
      <c r="QGC100" s="35"/>
      <c r="QGD100" s="35"/>
      <c r="QGE100" s="35"/>
      <c r="QGF100" s="35"/>
      <c r="QGG100" s="35"/>
      <c r="QGH100" s="35"/>
      <c r="QGI100" s="35"/>
      <c r="QGJ100" s="35"/>
      <c r="QGK100" s="35"/>
      <c r="QGL100" s="35"/>
      <c r="QGM100" s="35"/>
      <c r="QGN100" s="35"/>
      <c r="QGO100" s="35"/>
      <c r="QGP100" s="35"/>
      <c r="QGQ100" s="35"/>
      <c r="QGR100" s="35"/>
      <c r="QGS100" s="35"/>
      <c r="QGT100" s="35"/>
      <c r="QGU100" s="35"/>
      <c r="QGV100" s="35"/>
      <c r="QGW100" s="35"/>
      <c r="QGX100" s="35"/>
      <c r="QGY100" s="35"/>
      <c r="QGZ100" s="35"/>
      <c r="QHA100" s="35"/>
      <c r="QHB100" s="35"/>
      <c r="QHC100" s="35"/>
      <c r="QHD100" s="35"/>
      <c r="QHE100" s="35"/>
      <c r="QHF100" s="35"/>
      <c r="QHG100" s="35"/>
      <c r="QHH100" s="35"/>
      <c r="QHI100" s="35"/>
      <c r="QHJ100" s="35"/>
      <c r="QHK100" s="35"/>
      <c r="QHL100" s="35"/>
      <c r="QHM100" s="35"/>
      <c r="QHN100" s="35"/>
      <c r="QHO100" s="35"/>
      <c r="QHP100" s="35"/>
      <c r="QHQ100" s="35"/>
      <c r="QHR100" s="35"/>
      <c r="QHS100" s="35"/>
      <c r="QHT100" s="35"/>
      <c r="QHU100" s="35"/>
      <c r="QHV100" s="35"/>
      <c r="QHW100" s="35"/>
      <c r="QHX100" s="35"/>
      <c r="QHY100" s="35"/>
      <c r="QHZ100" s="35"/>
      <c r="QIA100" s="35"/>
      <c r="QIB100" s="35"/>
      <c r="QIC100" s="35"/>
      <c r="QID100" s="35"/>
      <c r="QIE100" s="35"/>
      <c r="QIF100" s="35"/>
      <c r="QIG100" s="35"/>
      <c r="QIH100" s="35"/>
      <c r="QII100" s="35"/>
      <c r="QIJ100" s="35"/>
      <c r="QIK100" s="35"/>
      <c r="QIL100" s="35"/>
      <c r="QIM100" s="35"/>
      <c r="QIN100" s="35"/>
      <c r="QIO100" s="35"/>
      <c r="QIP100" s="35"/>
      <c r="QIQ100" s="35"/>
      <c r="QIR100" s="35"/>
      <c r="QIS100" s="35"/>
      <c r="QIT100" s="35"/>
      <c r="QIU100" s="35"/>
      <c r="QIV100" s="35"/>
      <c r="QIW100" s="35"/>
      <c r="QIX100" s="35"/>
      <c r="QIY100" s="35"/>
      <c r="QIZ100" s="35"/>
      <c r="QJA100" s="35"/>
      <c r="QJB100" s="35"/>
      <c r="QJC100" s="35"/>
      <c r="QJD100" s="35"/>
      <c r="QJE100" s="35"/>
      <c r="QJF100" s="35"/>
      <c r="QJG100" s="35"/>
      <c r="QJH100" s="35"/>
      <c r="QJI100" s="35"/>
      <c r="QJJ100" s="35"/>
      <c r="QJK100" s="35"/>
      <c r="QJL100" s="35"/>
      <c r="QJM100" s="35"/>
      <c r="QJN100" s="35"/>
      <c r="QJO100" s="35"/>
      <c r="QJP100" s="35"/>
      <c r="QJQ100" s="35"/>
      <c r="QJR100" s="35"/>
      <c r="QJS100" s="35"/>
      <c r="QJT100" s="35"/>
      <c r="QJU100" s="35"/>
      <c r="QJV100" s="35"/>
      <c r="QJW100" s="35"/>
      <c r="QJX100" s="35"/>
      <c r="QJY100" s="35"/>
      <c r="QJZ100" s="35"/>
      <c r="QKA100" s="35"/>
      <c r="QKB100" s="35"/>
      <c r="QKC100" s="35"/>
      <c r="QKD100" s="35"/>
      <c r="QKE100" s="35"/>
      <c r="QKF100" s="35"/>
      <c r="QKG100" s="35"/>
      <c r="QKH100" s="35"/>
      <c r="QKI100" s="35"/>
      <c r="QKJ100" s="35"/>
      <c r="QKK100" s="35"/>
      <c r="QKL100" s="35"/>
      <c r="QKM100" s="35"/>
      <c r="QKN100" s="35"/>
      <c r="QKO100" s="35"/>
      <c r="QKP100" s="35"/>
      <c r="QKQ100" s="35"/>
      <c r="QKR100" s="35"/>
      <c r="QKS100" s="35"/>
      <c r="QKT100" s="35"/>
      <c r="QKU100" s="35"/>
      <c r="QKV100" s="35"/>
      <c r="QKW100" s="35"/>
      <c r="QKX100" s="35"/>
      <c r="QKY100" s="35"/>
      <c r="QKZ100" s="35"/>
      <c r="QLA100" s="35"/>
      <c r="QLB100" s="35"/>
      <c r="QLC100" s="35"/>
      <c r="QLD100" s="35"/>
      <c r="QLE100" s="35"/>
      <c r="QLF100" s="35"/>
      <c r="QLG100" s="35"/>
      <c r="QLH100" s="35"/>
      <c r="QLI100" s="35"/>
      <c r="QLJ100" s="35"/>
      <c r="QLK100" s="35"/>
      <c r="QLL100" s="35"/>
      <c r="QLM100" s="35"/>
      <c r="QLN100" s="35"/>
      <c r="QLO100" s="35"/>
      <c r="QLP100" s="35"/>
      <c r="QLQ100" s="35"/>
      <c r="QLR100" s="35"/>
      <c r="QLS100" s="35"/>
      <c r="QLT100" s="35"/>
      <c r="QLU100" s="35"/>
      <c r="QLV100" s="35"/>
      <c r="QLW100" s="35"/>
      <c r="QLX100" s="35"/>
      <c r="QLY100" s="35"/>
      <c r="QLZ100" s="35"/>
      <c r="QMA100" s="35"/>
      <c r="QMB100" s="35"/>
      <c r="QMC100" s="35"/>
      <c r="QMD100" s="35"/>
      <c r="QME100" s="35"/>
      <c r="QMF100" s="35"/>
      <c r="QMG100" s="35"/>
      <c r="QMH100" s="35"/>
      <c r="QMI100" s="35"/>
      <c r="QMJ100" s="35"/>
      <c r="QMK100" s="35"/>
      <c r="QML100" s="35"/>
      <c r="QMM100" s="35"/>
      <c r="QMN100" s="35"/>
      <c r="QMO100" s="35"/>
      <c r="QMP100" s="35"/>
      <c r="QMQ100" s="35"/>
      <c r="QMR100" s="35"/>
      <c r="QMS100" s="35"/>
      <c r="QMT100" s="35"/>
      <c r="QMU100" s="35"/>
      <c r="QMV100" s="35"/>
      <c r="QMW100" s="35"/>
      <c r="QMX100" s="35"/>
      <c r="QMY100" s="35"/>
      <c r="QMZ100" s="35"/>
      <c r="QNA100" s="35"/>
      <c r="QNB100" s="35"/>
      <c r="QNC100" s="35"/>
      <c r="QND100" s="35"/>
      <c r="QNE100" s="35"/>
      <c r="QNF100" s="35"/>
      <c r="QNG100" s="35"/>
      <c r="QNH100" s="35"/>
      <c r="QNI100" s="35"/>
      <c r="QNJ100" s="35"/>
      <c r="QNK100" s="35"/>
      <c r="QNL100" s="35"/>
      <c r="QNM100" s="35"/>
      <c r="QNN100" s="35"/>
      <c r="QNO100" s="35"/>
      <c r="QNP100" s="35"/>
      <c r="QNQ100" s="35"/>
      <c r="QNR100" s="35"/>
      <c r="QNS100" s="35"/>
      <c r="QNT100" s="35"/>
      <c r="QNU100" s="35"/>
      <c r="QNV100" s="35"/>
      <c r="QNW100" s="35"/>
      <c r="QNX100" s="35"/>
      <c r="QNY100" s="35"/>
      <c r="QNZ100" s="35"/>
      <c r="QOA100" s="35"/>
      <c r="QOB100" s="35"/>
      <c r="QOC100" s="35"/>
      <c r="QOD100" s="35"/>
      <c r="QOE100" s="35"/>
      <c r="QOF100" s="35"/>
      <c r="QOG100" s="35"/>
      <c r="QOH100" s="35"/>
      <c r="QOI100" s="35"/>
      <c r="QOJ100" s="35"/>
      <c r="QOK100" s="35"/>
      <c r="QOL100" s="35"/>
      <c r="QOM100" s="35"/>
      <c r="QON100" s="35"/>
      <c r="QOO100" s="35"/>
      <c r="QOP100" s="35"/>
      <c r="QOQ100" s="35"/>
      <c r="QOR100" s="35"/>
      <c r="QOS100" s="35"/>
      <c r="QOT100" s="35"/>
      <c r="QOU100" s="35"/>
      <c r="QOV100" s="35"/>
      <c r="QOW100" s="35"/>
      <c r="QOX100" s="35"/>
      <c r="QOY100" s="35"/>
      <c r="QOZ100" s="35"/>
      <c r="QPA100" s="35"/>
      <c r="QPB100" s="35"/>
      <c r="QPC100" s="35"/>
      <c r="QPD100" s="35"/>
      <c r="QPE100" s="35"/>
      <c r="QPF100" s="35"/>
      <c r="QPG100" s="35"/>
      <c r="QPH100" s="35"/>
      <c r="QPI100" s="35"/>
      <c r="QPJ100" s="35"/>
      <c r="QPK100" s="35"/>
      <c r="QPL100" s="35"/>
      <c r="QPM100" s="35"/>
      <c r="QPN100" s="35"/>
      <c r="QPO100" s="35"/>
      <c r="QPP100" s="35"/>
      <c r="QPQ100" s="35"/>
      <c r="QPR100" s="35"/>
      <c r="QPS100" s="35"/>
      <c r="QPT100" s="35"/>
      <c r="QPU100" s="35"/>
      <c r="QPV100" s="35"/>
      <c r="QPW100" s="35"/>
      <c r="QPX100" s="35"/>
      <c r="QPY100" s="35"/>
      <c r="QPZ100" s="35"/>
      <c r="QQA100" s="35"/>
      <c r="QQB100" s="35"/>
      <c r="QQC100" s="35"/>
      <c r="QQD100" s="35"/>
      <c r="QQE100" s="35"/>
      <c r="QQF100" s="35"/>
      <c r="QQG100" s="35"/>
      <c r="QQH100" s="35"/>
      <c r="QQI100" s="35"/>
      <c r="QQJ100" s="35"/>
      <c r="QQK100" s="35"/>
      <c r="QQL100" s="35"/>
      <c r="QQM100" s="35"/>
      <c r="QQN100" s="35"/>
      <c r="QQO100" s="35"/>
      <c r="QQP100" s="35"/>
      <c r="QQQ100" s="35"/>
      <c r="QQR100" s="35"/>
      <c r="QQS100" s="35"/>
      <c r="QQT100" s="35"/>
      <c r="QQU100" s="35"/>
      <c r="QQV100" s="35"/>
      <c r="QQW100" s="35"/>
      <c r="QQX100" s="35"/>
      <c r="QQY100" s="35"/>
      <c r="QQZ100" s="35"/>
      <c r="QRA100" s="35"/>
      <c r="QRB100" s="35"/>
      <c r="QRC100" s="35"/>
      <c r="QRD100" s="35"/>
      <c r="QRE100" s="35"/>
      <c r="QRF100" s="35"/>
      <c r="QRG100" s="35"/>
      <c r="QRH100" s="35"/>
      <c r="QRI100" s="35"/>
      <c r="QRJ100" s="35"/>
      <c r="QRK100" s="35"/>
      <c r="QRL100" s="35"/>
      <c r="QRM100" s="35"/>
      <c r="QRN100" s="35"/>
      <c r="QRO100" s="35"/>
      <c r="QRP100" s="35"/>
      <c r="QRQ100" s="35"/>
      <c r="QRR100" s="35"/>
      <c r="QRS100" s="35"/>
      <c r="QRT100" s="35"/>
      <c r="QRU100" s="35"/>
      <c r="QRV100" s="35"/>
      <c r="QRW100" s="35"/>
      <c r="QRX100" s="35"/>
      <c r="QRY100" s="35"/>
      <c r="QRZ100" s="35"/>
      <c r="QSA100" s="35"/>
      <c r="QSB100" s="35"/>
      <c r="QSC100" s="35"/>
      <c r="QSD100" s="35"/>
      <c r="QSE100" s="35"/>
      <c r="QSF100" s="35"/>
      <c r="QSG100" s="35"/>
      <c r="QSH100" s="35"/>
      <c r="QSI100" s="35"/>
      <c r="QSJ100" s="35"/>
      <c r="QSK100" s="35"/>
      <c r="QSL100" s="35"/>
      <c r="QSM100" s="35"/>
      <c r="QSN100" s="35"/>
      <c r="QSO100" s="35"/>
      <c r="QSP100" s="35"/>
      <c r="QSQ100" s="35"/>
      <c r="QSR100" s="35"/>
      <c r="QSS100" s="35"/>
      <c r="QST100" s="35"/>
      <c r="QSU100" s="35"/>
      <c r="QSV100" s="35"/>
      <c r="QSW100" s="35"/>
      <c r="QSX100" s="35"/>
      <c r="QSY100" s="35"/>
      <c r="QSZ100" s="35"/>
      <c r="QTA100" s="35"/>
      <c r="QTB100" s="35"/>
      <c r="QTC100" s="35"/>
      <c r="QTD100" s="35"/>
      <c r="QTE100" s="35"/>
      <c r="QTF100" s="35"/>
      <c r="QTG100" s="35"/>
      <c r="QTH100" s="35"/>
      <c r="QTI100" s="35"/>
      <c r="QTJ100" s="35"/>
      <c r="QTK100" s="35"/>
      <c r="QTL100" s="35"/>
      <c r="QTM100" s="35"/>
      <c r="QTN100" s="35"/>
      <c r="QTO100" s="35"/>
      <c r="QTP100" s="35"/>
      <c r="QTQ100" s="35"/>
      <c r="QTR100" s="35"/>
      <c r="QTS100" s="35"/>
      <c r="QTT100" s="35"/>
      <c r="QTU100" s="35"/>
      <c r="QTV100" s="35"/>
      <c r="QTW100" s="35"/>
      <c r="QTX100" s="35"/>
      <c r="QTY100" s="35"/>
      <c r="QTZ100" s="35"/>
      <c r="QUA100" s="35"/>
      <c r="QUB100" s="35"/>
      <c r="QUC100" s="35"/>
      <c r="QUD100" s="35"/>
      <c r="QUE100" s="35"/>
      <c r="QUF100" s="35"/>
      <c r="QUG100" s="35"/>
      <c r="QUH100" s="35"/>
      <c r="QUI100" s="35"/>
      <c r="QUJ100" s="35"/>
      <c r="QUK100" s="35"/>
      <c r="QUL100" s="35"/>
      <c r="QUM100" s="35"/>
      <c r="QUN100" s="35"/>
      <c r="QUO100" s="35"/>
      <c r="QUP100" s="35"/>
      <c r="QUQ100" s="35"/>
      <c r="QUR100" s="35"/>
      <c r="QUS100" s="35"/>
      <c r="QUT100" s="35"/>
      <c r="QUU100" s="35"/>
      <c r="QUV100" s="35"/>
      <c r="QUW100" s="35"/>
      <c r="QUX100" s="35"/>
      <c r="QUY100" s="35"/>
      <c r="QUZ100" s="35"/>
      <c r="QVA100" s="35"/>
      <c r="QVB100" s="35"/>
      <c r="QVC100" s="35"/>
      <c r="QVD100" s="35"/>
      <c r="QVE100" s="35"/>
      <c r="QVF100" s="35"/>
      <c r="QVG100" s="35"/>
      <c r="QVH100" s="35"/>
      <c r="QVI100" s="35"/>
      <c r="QVJ100" s="35"/>
      <c r="QVK100" s="35"/>
      <c r="QVL100" s="35"/>
      <c r="QVM100" s="35"/>
      <c r="QVN100" s="35"/>
      <c r="QVO100" s="35"/>
      <c r="QVP100" s="35"/>
      <c r="QVQ100" s="35"/>
      <c r="QVR100" s="35"/>
      <c r="QVS100" s="35"/>
      <c r="QVT100" s="35"/>
      <c r="QVU100" s="35"/>
      <c r="QVV100" s="35"/>
      <c r="QVW100" s="35"/>
      <c r="QVX100" s="35"/>
      <c r="QVY100" s="35"/>
      <c r="QVZ100" s="35"/>
      <c r="QWA100" s="35"/>
      <c r="QWB100" s="35"/>
      <c r="QWC100" s="35"/>
      <c r="QWD100" s="35"/>
      <c r="QWE100" s="35"/>
      <c r="QWF100" s="35"/>
      <c r="QWG100" s="35"/>
      <c r="QWH100" s="35"/>
      <c r="QWI100" s="35"/>
      <c r="QWJ100" s="35"/>
      <c r="QWK100" s="35"/>
      <c r="QWL100" s="35"/>
      <c r="QWM100" s="35"/>
      <c r="QWN100" s="35"/>
      <c r="QWO100" s="35"/>
      <c r="QWP100" s="35"/>
      <c r="QWQ100" s="35"/>
      <c r="QWR100" s="35"/>
      <c r="QWS100" s="35"/>
      <c r="QWT100" s="35"/>
      <c r="QWU100" s="35"/>
      <c r="QWV100" s="35"/>
      <c r="QWW100" s="35"/>
      <c r="QWX100" s="35"/>
      <c r="QWY100" s="35"/>
      <c r="QWZ100" s="35"/>
      <c r="QXA100" s="35"/>
      <c r="QXB100" s="35"/>
      <c r="QXC100" s="35"/>
      <c r="QXD100" s="35"/>
      <c r="QXE100" s="35"/>
      <c r="QXF100" s="35"/>
      <c r="QXG100" s="35"/>
      <c r="QXH100" s="35"/>
      <c r="QXI100" s="35"/>
      <c r="QXJ100" s="35"/>
      <c r="QXK100" s="35"/>
      <c r="QXL100" s="35"/>
      <c r="QXM100" s="35"/>
      <c r="QXN100" s="35"/>
      <c r="QXO100" s="35"/>
      <c r="QXP100" s="35"/>
      <c r="QXQ100" s="35"/>
      <c r="QXR100" s="35"/>
      <c r="QXS100" s="35"/>
      <c r="QXT100" s="35"/>
      <c r="QXU100" s="35"/>
      <c r="QXV100" s="35"/>
      <c r="QXW100" s="35"/>
      <c r="QXX100" s="35"/>
      <c r="QXY100" s="35"/>
      <c r="QXZ100" s="35"/>
      <c r="QYA100" s="35"/>
      <c r="QYB100" s="35"/>
      <c r="QYC100" s="35"/>
      <c r="QYD100" s="35"/>
      <c r="QYE100" s="35"/>
      <c r="QYF100" s="35"/>
      <c r="QYG100" s="35"/>
      <c r="QYH100" s="35"/>
      <c r="QYI100" s="35"/>
      <c r="QYJ100" s="35"/>
      <c r="QYK100" s="35"/>
      <c r="QYL100" s="35"/>
      <c r="QYM100" s="35"/>
      <c r="QYN100" s="35"/>
      <c r="QYO100" s="35"/>
      <c r="QYP100" s="35"/>
      <c r="QYQ100" s="35"/>
      <c r="QYR100" s="35"/>
      <c r="QYS100" s="35"/>
      <c r="QYT100" s="35"/>
      <c r="QYU100" s="35"/>
      <c r="QYV100" s="35"/>
      <c r="QYW100" s="35"/>
      <c r="QYX100" s="35"/>
      <c r="QYY100" s="35"/>
      <c r="QYZ100" s="35"/>
      <c r="QZA100" s="35"/>
      <c r="QZB100" s="35"/>
      <c r="QZC100" s="35"/>
      <c r="QZD100" s="35"/>
      <c r="QZE100" s="35"/>
      <c r="QZF100" s="35"/>
      <c r="QZG100" s="35"/>
      <c r="QZH100" s="35"/>
      <c r="QZI100" s="35"/>
      <c r="QZJ100" s="35"/>
      <c r="QZK100" s="35"/>
      <c r="QZL100" s="35"/>
      <c r="QZM100" s="35"/>
      <c r="QZN100" s="35"/>
      <c r="QZO100" s="35"/>
      <c r="QZP100" s="35"/>
      <c r="QZQ100" s="35"/>
      <c r="QZR100" s="35"/>
      <c r="QZS100" s="35"/>
      <c r="QZT100" s="35"/>
      <c r="QZU100" s="35"/>
      <c r="QZV100" s="35"/>
      <c r="QZW100" s="35"/>
      <c r="QZX100" s="35"/>
      <c r="QZY100" s="35"/>
      <c r="QZZ100" s="35"/>
      <c r="RAA100" s="35"/>
      <c r="RAB100" s="35"/>
      <c r="RAC100" s="35"/>
      <c r="RAD100" s="35"/>
      <c r="RAE100" s="35"/>
      <c r="RAF100" s="35"/>
      <c r="RAG100" s="35"/>
      <c r="RAH100" s="35"/>
      <c r="RAI100" s="35"/>
      <c r="RAJ100" s="35"/>
      <c r="RAK100" s="35"/>
      <c r="RAL100" s="35"/>
      <c r="RAM100" s="35"/>
      <c r="RAN100" s="35"/>
      <c r="RAO100" s="35"/>
      <c r="RAP100" s="35"/>
      <c r="RAQ100" s="35"/>
      <c r="RAR100" s="35"/>
      <c r="RAS100" s="35"/>
      <c r="RAT100" s="35"/>
      <c r="RAU100" s="35"/>
      <c r="RAV100" s="35"/>
      <c r="RAW100" s="35"/>
      <c r="RAX100" s="35"/>
      <c r="RAY100" s="35"/>
      <c r="RAZ100" s="35"/>
      <c r="RBA100" s="35"/>
      <c r="RBB100" s="35"/>
      <c r="RBC100" s="35"/>
      <c r="RBD100" s="35"/>
      <c r="RBE100" s="35"/>
      <c r="RBF100" s="35"/>
      <c r="RBG100" s="35"/>
      <c r="RBH100" s="35"/>
      <c r="RBI100" s="35"/>
      <c r="RBJ100" s="35"/>
      <c r="RBK100" s="35"/>
      <c r="RBL100" s="35"/>
      <c r="RBM100" s="35"/>
      <c r="RBN100" s="35"/>
      <c r="RBO100" s="35"/>
      <c r="RBP100" s="35"/>
      <c r="RBQ100" s="35"/>
      <c r="RBR100" s="35"/>
      <c r="RBS100" s="35"/>
      <c r="RBT100" s="35"/>
      <c r="RBU100" s="35"/>
      <c r="RBV100" s="35"/>
      <c r="RBW100" s="35"/>
      <c r="RBX100" s="35"/>
      <c r="RBY100" s="35"/>
      <c r="RBZ100" s="35"/>
      <c r="RCA100" s="35"/>
      <c r="RCB100" s="35"/>
      <c r="RCC100" s="35"/>
      <c r="RCD100" s="35"/>
      <c r="RCE100" s="35"/>
      <c r="RCF100" s="35"/>
      <c r="RCG100" s="35"/>
      <c r="RCH100" s="35"/>
      <c r="RCI100" s="35"/>
      <c r="RCJ100" s="35"/>
      <c r="RCK100" s="35"/>
      <c r="RCL100" s="35"/>
      <c r="RCM100" s="35"/>
      <c r="RCN100" s="35"/>
      <c r="RCO100" s="35"/>
      <c r="RCP100" s="35"/>
      <c r="RCQ100" s="35"/>
      <c r="RCR100" s="35"/>
      <c r="RCS100" s="35"/>
      <c r="RCT100" s="35"/>
      <c r="RCU100" s="35"/>
      <c r="RCV100" s="35"/>
      <c r="RCW100" s="35"/>
      <c r="RCX100" s="35"/>
      <c r="RCY100" s="35"/>
      <c r="RCZ100" s="35"/>
      <c r="RDA100" s="35"/>
      <c r="RDB100" s="35"/>
      <c r="RDC100" s="35"/>
      <c r="RDD100" s="35"/>
      <c r="RDE100" s="35"/>
      <c r="RDF100" s="35"/>
      <c r="RDG100" s="35"/>
      <c r="RDH100" s="35"/>
      <c r="RDI100" s="35"/>
      <c r="RDJ100" s="35"/>
      <c r="RDK100" s="35"/>
      <c r="RDL100" s="35"/>
      <c r="RDM100" s="35"/>
      <c r="RDN100" s="35"/>
      <c r="RDO100" s="35"/>
      <c r="RDP100" s="35"/>
      <c r="RDQ100" s="35"/>
      <c r="RDR100" s="35"/>
      <c r="RDS100" s="35"/>
      <c r="RDT100" s="35"/>
      <c r="RDU100" s="35"/>
      <c r="RDV100" s="35"/>
      <c r="RDW100" s="35"/>
      <c r="RDX100" s="35"/>
      <c r="RDY100" s="35"/>
      <c r="RDZ100" s="35"/>
      <c r="REA100" s="35"/>
      <c r="REB100" s="35"/>
      <c r="REC100" s="35"/>
      <c r="RED100" s="35"/>
      <c r="REE100" s="35"/>
      <c r="REF100" s="35"/>
      <c r="REG100" s="35"/>
      <c r="REH100" s="35"/>
      <c r="REI100" s="35"/>
      <c r="REJ100" s="35"/>
      <c r="REK100" s="35"/>
      <c r="REL100" s="35"/>
      <c r="REM100" s="35"/>
      <c r="REN100" s="35"/>
      <c r="REO100" s="35"/>
      <c r="REP100" s="35"/>
      <c r="REQ100" s="35"/>
      <c r="RER100" s="35"/>
      <c r="RES100" s="35"/>
      <c r="RET100" s="35"/>
      <c r="REU100" s="35"/>
      <c r="REV100" s="35"/>
      <c r="REW100" s="35"/>
      <c r="REX100" s="35"/>
      <c r="REY100" s="35"/>
      <c r="REZ100" s="35"/>
      <c r="RFA100" s="35"/>
      <c r="RFB100" s="35"/>
      <c r="RFC100" s="35"/>
      <c r="RFD100" s="35"/>
      <c r="RFE100" s="35"/>
      <c r="RFF100" s="35"/>
      <c r="RFG100" s="35"/>
      <c r="RFH100" s="35"/>
      <c r="RFI100" s="35"/>
      <c r="RFJ100" s="35"/>
      <c r="RFK100" s="35"/>
      <c r="RFL100" s="35"/>
      <c r="RFM100" s="35"/>
      <c r="RFN100" s="35"/>
      <c r="RFO100" s="35"/>
      <c r="RFP100" s="35"/>
      <c r="RFQ100" s="35"/>
      <c r="RFR100" s="35"/>
      <c r="RFS100" s="35"/>
      <c r="RFT100" s="35"/>
      <c r="RFU100" s="35"/>
      <c r="RFV100" s="35"/>
      <c r="RFW100" s="35"/>
      <c r="RFX100" s="35"/>
      <c r="RFY100" s="35"/>
      <c r="RFZ100" s="35"/>
      <c r="RGA100" s="35"/>
      <c r="RGB100" s="35"/>
      <c r="RGC100" s="35"/>
      <c r="RGD100" s="35"/>
      <c r="RGE100" s="35"/>
      <c r="RGF100" s="35"/>
      <c r="RGG100" s="35"/>
      <c r="RGH100" s="35"/>
      <c r="RGI100" s="35"/>
      <c r="RGJ100" s="35"/>
      <c r="RGK100" s="35"/>
      <c r="RGL100" s="35"/>
      <c r="RGM100" s="35"/>
      <c r="RGN100" s="35"/>
      <c r="RGO100" s="35"/>
      <c r="RGP100" s="35"/>
      <c r="RGQ100" s="35"/>
      <c r="RGR100" s="35"/>
      <c r="RGS100" s="35"/>
      <c r="RGT100" s="35"/>
      <c r="RGU100" s="35"/>
      <c r="RGV100" s="35"/>
      <c r="RGW100" s="35"/>
      <c r="RGX100" s="35"/>
      <c r="RGY100" s="35"/>
      <c r="RGZ100" s="35"/>
      <c r="RHA100" s="35"/>
      <c r="RHB100" s="35"/>
      <c r="RHC100" s="35"/>
      <c r="RHD100" s="35"/>
      <c r="RHE100" s="35"/>
      <c r="RHF100" s="35"/>
      <c r="RHG100" s="35"/>
      <c r="RHH100" s="35"/>
      <c r="RHI100" s="35"/>
      <c r="RHJ100" s="35"/>
      <c r="RHK100" s="35"/>
      <c r="RHL100" s="35"/>
      <c r="RHM100" s="35"/>
      <c r="RHN100" s="35"/>
      <c r="RHO100" s="35"/>
      <c r="RHP100" s="35"/>
      <c r="RHQ100" s="35"/>
      <c r="RHR100" s="35"/>
      <c r="RHS100" s="35"/>
      <c r="RHT100" s="35"/>
      <c r="RHU100" s="35"/>
      <c r="RHV100" s="35"/>
      <c r="RHW100" s="35"/>
      <c r="RHX100" s="35"/>
      <c r="RHY100" s="35"/>
      <c r="RHZ100" s="35"/>
      <c r="RIA100" s="35"/>
      <c r="RIB100" s="35"/>
      <c r="RIC100" s="35"/>
      <c r="RID100" s="35"/>
      <c r="RIE100" s="35"/>
      <c r="RIF100" s="35"/>
      <c r="RIG100" s="35"/>
      <c r="RIH100" s="35"/>
      <c r="RII100" s="35"/>
      <c r="RIJ100" s="35"/>
      <c r="RIK100" s="35"/>
      <c r="RIL100" s="35"/>
      <c r="RIM100" s="35"/>
      <c r="RIN100" s="35"/>
      <c r="RIO100" s="35"/>
      <c r="RIP100" s="35"/>
      <c r="RIQ100" s="35"/>
      <c r="RIR100" s="35"/>
      <c r="RIS100" s="35"/>
      <c r="RIT100" s="35"/>
      <c r="RIU100" s="35"/>
      <c r="RIV100" s="35"/>
      <c r="RIW100" s="35"/>
      <c r="RIX100" s="35"/>
      <c r="RIY100" s="35"/>
      <c r="RIZ100" s="35"/>
      <c r="RJA100" s="35"/>
      <c r="RJB100" s="35"/>
      <c r="RJC100" s="35"/>
      <c r="RJD100" s="35"/>
      <c r="RJE100" s="35"/>
      <c r="RJF100" s="35"/>
      <c r="RJG100" s="35"/>
      <c r="RJH100" s="35"/>
      <c r="RJI100" s="35"/>
      <c r="RJJ100" s="35"/>
      <c r="RJK100" s="35"/>
      <c r="RJL100" s="35"/>
      <c r="RJM100" s="35"/>
      <c r="RJN100" s="35"/>
      <c r="RJO100" s="35"/>
      <c r="RJP100" s="35"/>
      <c r="RJQ100" s="35"/>
      <c r="RJR100" s="35"/>
      <c r="RJS100" s="35"/>
      <c r="RJT100" s="35"/>
      <c r="RJU100" s="35"/>
      <c r="RJV100" s="35"/>
      <c r="RJW100" s="35"/>
      <c r="RJX100" s="35"/>
      <c r="RJY100" s="35"/>
      <c r="RJZ100" s="35"/>
      <c r="RKA100" s="35"/>
      <c r="RKB100" s="35"/>
      <c r="RKC100" s="35"/>
      <c r="RKD100" s="35"/>
      <c r="RKE100" s="35"/>
      <c r="RKF100" s="35"/>
      <c r="RKG100" s="35"/>
      <c r="RKH100" s="35"/>
      <c r="RKI100" s="35"/>
      <c r="RKJ100" s="35"/>
      <c r="RKK100" s="35"/>
      <c r="RKL100" s="35"/>
      <c r="RKM100" s="35"/>
      <c r="RKN100" s="35"/>
      <c r="RKO100" s="35"/>
      <c r="RKP100" s="35"/>
      <c r="RKQ100" s="35"/>
      <c r="RKR100" s="35"/>
      <c r="RKS100" s="35"/>
      <c r="RKT100" s="35"/>
      <c r="RKU100" s="35"/>
      <c r="RKV100" s="35"/>
      <c r="RKW100" s="35"/>
      <c r="RKX100" s="35"/>
      <c r="RKY100" s="35"/>
      <c r="RKZ100" s="35"/>
      <c r="RLA100" s="35"/>
      <c r="RLB100" s="35"/>
      <c r="RLC100" s="35"/>
      <c r="RLD100" s="35"/>
      <c r="RLE100" s="35"/>
      <c r="RLF100" s="35"/>
      <c r="RLG100" s="35"/>
      <c r="RLH100" s="35"/>
      <c r="RLI100" s="35"/>
      <c r="RLJ100" s="35"/>
      <c r="RLK100" s="35"/>
      <c r="RLL100" s="35"/>
      <c r="RLM100" s="35"/>
      <c r="RLN100" s="35"/>
      <c r="RLO100" s="35"/>
      <c r="RLP100" s="35"/>
      <c r="RLQ100" s="35"/>
      <c r="RLR100" s="35"/>
      <c r="RLS100" s="35"/>
      <c r="RLT100" s="35"/>
      <c r="RLU100" s="35"/>
      <c r="RLV100" s="35"/>
      <c r="RLW100" s="35"/>
      <c r="RLX100" s="35"/>
      <c r="RLY100" s="35"/>
      <c r="RLZ100" s="35"/>
      <c r="RMA100" s="35"/>
      <c r="RMB100" s="35"/>
      <c r="RMC100" s="35"/>
      <c r="RMD100" s="35"/>
      <c r="RME100" s="35"/>
      <c r="RMF100" s="35"/>
      <c r="RMG100" s="35"/>
      <c r="RMH100" s="35"/>
      <c r="RMI100" s="35"/>
      <c r="RMJ100" s="35"/>
      <c r="RMK100" s="35"/>
      <c r="RML100" s="35"/>
      <c r="RMM100" s="35"/>
      <c r="RMN100" s="35"/>
      <c r="RMO100" s="35"/>
      <c r="RMP100" s="35"/>
      <c r="RMQ100" s="35"/>
      <c r="RMR100" s="35"/>
      <c r="RMS100" s="35"/>
      <c r="RMT100" s="35"/>
      <c r="RMU100" s="35"/>
      <c r="RMV100" s="35"/>
      <c r="RMW100" s="35"/>
      <c r="RMX100" s="35"/>
      <c r="RMY100" s="35"/>
      <c r="RMZ100" s="35"/>
      <c r="RNA100" s="35"/>
      <c r="RNB100" s="35"/>
      <c r="RNC100" s="35"/>
      <c r="RND100" s="35"/>
      <c r="RNE100" s="35"/>
      <c r="RNF100" s="35"/>
      <c r="RNG100" s="35"/>
      <c r="RNH100" s="35"/>
      <c r="RNI100" s="35"/>
      <c r="RNJ100" s="35"/>
      <c r="RNK100" s="35"/>
      <c r="RNL100" s="35"/>
      <c r="RNM100" s="35"/>
      <c r="RNN100" s="35"/>
      <c r="RNO100" s="35"/>
      <c r="RNP100" s="35"/>
      <c r="RNQ100" s="35"/>
      <c r="RNR100" s="35"/>
      <c r="RNS100" s="35"/>
      <c r="RNT100" s="35"/>
      <c r="RNU100" s="35"/>
      <c r="RNV100" s="35"/>
      <c r="RNW100" s="35"/>
      <c r="RNX100" s="35"/>
      <c r="RNY100" s="35"/>
      <c r="RNZ100" s="35"/>
      <c r="ROA100" s="35"/>
      <c r="ROB100" s="35"/>
      <c r="ROC100" s="35"/>
      <c r="ROD100" s="35"/>
      <c r="ROE100" s="35"/>
      <c r="ROF100" s="35"/>
      <c r="ROG100" s="35"/>
      <c r="ROH100" s="35"/>
      <c r="ROI100" s="35"/>
      <c r="ROJ100" s="35"/>
      <c r="ROK100" s="35"/>
      <c r="ROL100" s="35"/>
      <c r="ROM100" s="35"/>
      <c r="RON100" s="35"/>
      <c r="ROO100" s="35"/>
      <c r="ROP100" s="35"/>
      <c r="ROQ100" s="35"/>
      <c r="ROR100" s="35"/>
      <c r="ROS100" s="35"/>
      <c r="ROT100" s="35"/>
      <c r="ROU100" s="35"/>
      <c r="ROV100" s="35"/>
      <c r="ROW100" s="35"/>
      <c r="ROX100" s="35"/>
      <c r="ROY100" s="35"/>
      <c r="ROZ100" s="35"/>
      <c r="RPA100" s="35"/>
      <c r="RPB100" s="35"/>
      <c r="RPC100" s="35"/>
      <c r="RPD100" s="35"/>
      <c r="RPE100" s="35"/>
      <c r="RPF100" s="35"/>
      <c r="RPG100" s="35"/>
      <c r="RPH100" s="35"/>
      <c r="RPI100" s="35"/>
      <c r="RPJ100" s="35"/>
      <c r="RPK100" s="35"/>
      <c r="RPL100" s="35"/>
      <c r="RPM100" s="35"/>
      <c r="RPN100" s="35"/>
      <c r="RPO100" s="35"/>
      <c r="RPP100" s="35"/>
      <c r="RPQ100" s="35"/>
      <c r="RPR100" s="35"/>
      <c r="RPS100" s="35"/>
      <c r="RPT100" s="35"/>
      <c r="RPU100" s="35"/>
      <c r="RPV100" s="35"/>
      <c r="RPW100" s="35"/>
      <c r="RPX100" s="35"/>
      <c r="RPY100" s="35"/>
      <c r="RPZ100" s="35"/>
      <c r="RQA100" s="35"/>
      <c r="RQB100" s="35"/>
      <c r="RQC100" s="35"/>
      <c r="RQD100" s="35"/>
      <c r="RQE100" s="35"/>
      <c r="RQF100" s="35"/>
      <c r="RQG100" s="35"/>
      <c r="RQH100" s="35"/>
      <c r="RQI100" s="35"/>
      <c r="RQJ100" s="35"/>
      <c r="RQK100" s="35"/>
      <c r="RQL100" s="35"/>
      <c r="RQM100" s="35"/>
      <c r="RQN100" s="35"/>
      <c r="RQO100" s="35"/>
      <c r="RQP100" s="35"/>
      <c r="RQQ100" s="35"/>
      <c r="RQR100" s="35"/>
      <c r="RQS100" s="35"/>
      <c r="RQT100" s="35"/>
      <c r="RQU100" s="35"/>
      <c r="RQV100" s="35"/>
      <c r="RQW100" s="35"/>
      <c r="RQX100" s="35"/>
      <c r="RQY100" s="35"/>
      <c r="RQZ100" s="35"/>
      <c r="RRA100" s="35"/>
      <c r="RRB100" s="35"/>
      <c r="RRC100" s="35"/>
      <c r="RRD100" s="35"/>
      <c r="RRE100" s="35"/>
      <c r="RRF100" s="35"/>
      <c r="RRG100" s="35"/>
      <c r="RRH100" s="35"/>
      <c r="RRI100" s="35"/>
      <c r="RRJ100" s="35"/>
      <c r="RRK100" s="35"/>
      <c r="RRL100" s="35"/>
      <c r="RRM100" s="35"/>
      <c r="RRN100" s="35"/>
      <c r="RRO100" s="35"/>
      <c r="RRP100" s="35"/>
      <c r="RRQ100" s="35"/>
      <c r="RRR100" s="35"/>
      <c r="RRS100" s="35"/>
      <c r="RRT100" s="35"/>
      <c r="RRU100" s="35"/>
      <c r="RRV100" s="35"/>
      <c r="RRW100" s="35"/>
      <c r="RRX100" s="35"/>
      <c r="RRY100" s="35"/>
      <c r="RRZ100" s="35"/>
      <c r="RSA100" s="35"/>
      <c r="RSB100" s="35"/>
      <c r="RSC100" s="35"/>
      <c r="RSD100" s="35"/>
      <c r="RSE100" s="35"/>
      <c r="RSF100" s="35"/>
      <c r="RSG100" s="35"/>
      <c r="RSH100" s="35"/>
      <c r="RSI100" s="35"/>
      <c r="RSJ100" s="35"/>
      <c r="RSK100" s="35"/>
      <c r="RSL100" s="35"/>
      <c r="RSM100" s="35"/>
      <c r="RSN100" s="35"/>
      <c r="RSO100" s="35"/>
      <c r="RSP100" s="35"/>
      <c r="RSQ100" s="35"/>
      <c r="RSR100" s="35"/>
      <c r="RSS100" s="35"/>
      <c r="RST100" s="35"/>
      <c r="RSU100" s="35"/>
      <c r="RSV100" s="35"/>
      <c r="RSW100" s="35"/>
      <c r="RSX100" s="35"/>
      <c r="RSY100" s="35"/>
      <c r="RSZ100" s="35"/>
      <c r="RTA100" s="35"/>
      <c r="RTB100" s="35"/>
      <c r="RTC100" s="35"/>
      <c r="RTD100" s="35"/>
      <c r="RTE100" s="35"/>
      <c r="RTF100" s="35"/>
      <c r="RTG100" s="35"/>
      <c r="RTH100" s="35"/>
      <c r="RTI100" s="35"/>
      <c r="RTJ100" s="35"/>
      <c r="RTK100" s="35"/>
      <c r="RTL100" s="35"/>
      <c r="RTM100" s="35"/>
      <c r="RTN100" s="35"/>
      <c r="RTO100" s="35"/>
      <c r="RTP100" s="35"/>
      <c r="RTQ100" s="35"/>
      <c r="RTR100" s="35"/>
      <c r="RTS100" s="35"/>
      <c r="RTT100" s="35"/>
      <c r="RTU100" s="35"/>
      <c r="RTV100" s="35"/>
      <c r="RTW100" s="35"/>
      <c r="RTX100" s="35"/>
      <c r="RTY100" s="35"/>
      <c r="RTZ100" s="35"/>
      <c r="RUA100" s="35"/>
      <c r="RUB100" s="35"/>
      <c r="RUC100" s="35"/>
      <c r="RUD100" s="35"/>
      <c r="RUE100" s="35"/>
      <c r="RUF100" s="35"/>
      <c r="RUG100" s="35"/>
      <c r="RUH100" s="35"/>
      <c r="RUI100" s="35"/>
      <c r="RUJ100" s="35"/>
      <c r="RUK100" s="35"/>
      <c r="RUL100" s="35"/>
      <c r="RUM100" s="35"/>
      <c r="RUN100" s="35"/>
      <c r="RUO100" s="35"/>
      <c r="RUP100" s="35"/>
      <c r="RUQ100" s="35"/>
      <c r="RUR100" s="35"/>
      <c r="RUS100" s="35"/>
      <c r="RUT100" s="35"/>
      <c r="RUU100" s="35"/>
      <c r="RUV100" s="35"/>
      <c r="RUW100" s="35"/>
      <c r="RUX100" s="35"/>
      <c r="RUY100" s="35"/>
      <c r="RUZ100" s="35"/>
      <c r="RVA100" s="35"/>
      <c r="RVB100" s="35"/>
      <c r="RVC100" s="35"/>
      <c r="RVD100" s="35"/>
      <c r="RVE100" s="35"/>
      <c r="RVF100" s="35"/>
      <c r="RVG100" s="35"/>
      <c r="RVH100" s="35"/>
      <c r="RVI100" s="35"/>
      <c r="RVJ100" s="35"/>
      <c r="RVK100" s="35"/>
      <c r="RVL100" s="35"/>
      <c r="RVM100" s="35"/>
      <c r="RVN100" s="35"/>
      <c r="RVO100" s="35"/>
      <c r="RVP100" s="35"/>
      <c r="RVQ100" s="35"/>
      <c r="RVR100" s="35"/>
      <c r="RVS100" s="35"/>
      <c r="RVT100" s="35"/>
      <c r="RVU100" s="35"/>
      <c r="RVV100" s="35"/>
      <c r="RVW100" s="35"/>
      <c r="RVX100" s="35"/>
      <c r="RVY100" s="35"/>
      <c r="RVZ100" s="35"/>
      <c r="RWA100" s="35"/>
      <c r="RWB100" s="35"/>
      <c r="RWC100" s="35"/>
      <c r="RWD100" s="35"/>
      <c r="RWE100" s="35"/>
      <c r="RWF100" s="35"/>
      <c r="RWG100" s="35"/>
      <c r="RWH100" s="35"/>
      <c r="RWI100" s="35"/>
      <c r="RWJ100" s="35"/>
      <c r="RWK100" s="35"/>
      <c r="RWL100" s="35"/>
      <c r="RWM100" s="35"/>
      <c r="RWN100" s="35"/>
      <c r="RWO100" s="35"/>
      <c r="RWP100" s="35"/>
      <c r="RWQ100" s="35"/>
      <c r="RWR100" s="35"/>
      <c r="RWS100" s="35"/>
      <c r="RWT100" s="35"/>
      <c r="RWU100" s="35"/>
      <c r="RWV100" s="35"/>
      <c r="RWW100" s="35"/>
      <c r="RWX100" s="35"/>
      <c r="RWY100" s="35"/>
      <c r="RWZ100" s="35"/>
      <c r="RXA100" s="35"/>
      <c r="RXB100" s="35"/>
      <c r="RXC100" s="35"/>
      <c r="RXD100" s="35"/>
      <c r="RXE100" s="35"/>
      <c r="RXF100" s="35"/>
      <c r="RXG100" s="35"/>
      <c r="RXH100" s="35"/>
      <c r="RXI100" s="35"/>
      <c r="RXJ100" s="35"/>
      <c r="RXK100" s="35"/>
      <c r="RXL100" s="35"/>
      <c r="RXM100" s="35"/>
      <c r="RXN100" s="35"/>
      <c r="RXO100" s="35"/>
      <c r="RXP100" s="35"/>
      <c r="RXQ100" s="35"/>
      <c r="RXR100" s="35"/>
      <c r="RXS100" s="35"/>
      <c r="RXT100" s="35"/>
      <c r="RXU100" s="35"/>
      <c r="RXV100" s="35"/>
      <c r="RXW100" s="35"/>
      <c r="RXX100" s="35"/>
      <c r="RXY100" s="35"/>
      <c r="RXZ100" s="35"/>
      <c r="RYA100" s="35"/>
      <c r="RYB100" s="35"/>
      <c r="RYC100" s="35"/>
      <c r="RYD100" s="35"/>
      <c r="RYE100" s="35"/>
      <c r="RYF100" s="35"/>
      <c r="RYG100" s="35"/>
      <c r="RYH100" s="35"/>
      <c r="RYI100" s="35"/>
      <c r="RYJ100" s="35"/>
      <c r="RYK100" s="35"/>
      <c r="RYL100" s="35"/>
      <c r="RYM100" s="35"/>
      <c r="RYN100" s="35"/>
      <c r="RYO100" s="35"/>
      <c r="RYP100" s="35"/>
      <c r="RYQ100" s="35"/>
      <c r="RYR100" s="35"/>
      <c r="RYS100" s="35"/>
      <c r="RYT100" s="35"/>
      <c r="RYU100" s="35"/>
      <c r="RYV100" s="35"/>
      <c r="RYW100" s="35"/>
      <c r="RYX100" s="35"/>
      <c r="RYY100" s="35"/>
      <c r="RYZ100" s="35"/>
      <c r="RZA100" s="35"/>
      <c r="RZB100" s="35"/>
      <c r="RZC100" s="35"/>
      <c r="RZD100" s="35"/>
      <c r="RZE100" s="35"/>
      <c r="RZF100" s="35"/>
      <c r="RZG100" s="35"/>
      <c r="RZH100" s="35"/>
      <c r="RZI100" s="35"/>
      <c r="RZJ100" s="35"/>
      <c r="RZK100" s="35"/>
      <c r="RZL100" s="35"/>
      <c r="RZM100" s="35"/>
      <c r="RZN100" s="35"/>
      <c r="RZO100" s="35"/>
      <c r="RZP100" s="35"/>
      <c r="RZQ100" s="35"/>
      <c r="RZR100" s="35"/>
      <c r="RZS100" s="35"/>
      <c r="RZT100" s="35"/>
      <c r="RZU100" s="35"/>
      <c r="RZV100" s="35"/>
      <c r="RZW100" s="35"/>
      <c r="RZX100" s="35"/>
      <c r="RZY100" s="35"/>
      <c r="RZZ100" s="35"/>
      <c r="SAA100" s="35"/>
      <c r="SAB100" s="35"/>
      <c r="SAC100" s="35"/>
      <c r="SAD100" s="35"/>
      <c r="SAE100" s="35"/>
      <c r="SAF100" s="35"/>
      <c r="SAG100" s="35"/>
      <c r="SAH100" s="35"/>
      <c r="SAI100" s="35"/>
      <c r="SAJ100" s="35"/>
      <c r="SAK100" s="35"/>
      <c r="SAL100" s="35"/>
      <c r="SAM100" s="35"/>
      <c r="SAN100" s="35"/>
      <c r="SAO100" s="35"/>
      <c r="SAP100" s="35"/>
      <c r="SAQ100" s="35"/>
      <c r="SAR100" s="35"/>
      <c r="SAS100" s="35"/>
      <c r="SAT100" s="35"/>
      <c r="SAU100" s="35"/>
      <c r="SAV100" s="35"/>
      <c r="SAW100" s="35"/>
      <c r="SAX100" s="35"/>
      <c r="SAY100" s="35"/>
      <c r="SAZ100" s="35"/>
      <c r="SBA100" s="35"/>
      <c r="SBB100" s="35"/>
      <c r="SBC100" s="35"/>
      <c r="SBD100" s="35"/>
      <c r="SBE100" s="35"/>
      <c r="SBF100" s="35"/>
      <c r="SBG100" s="35"/>
      <c r="SBH100" s="35"/>
      <c r="SBI100" s="35"/>
      <c r="SBJ100" s="35"/>
      <c r="SBK100" s="35"/>
      <c r="SBL100" s="35"/>
      <c r="SBM100" s="35"/>
      <c r="SBN100" s="35"/>
      <c r="SBO100" s="35"/>
      <c r="SBP100" s="35"/>
      <c r="SBQ100" s="35"/>
      <c r="SBR100" s="35"/>
      <c r="SBS100" s="35"/>
      <c r="SBT100" s="35"/>
      <c r="SBU100" s="35"/>
      <c r="SBV100" s="35"/>
      <c r="SBW100" s="35"/>
      <c r="SBX100" s="35"/>
      <c r="SBY100" s="35"/>
      <c r="SBZ100" s="35"/>
      <c r="SCA100" s="35"/>
      <c r="SCB100" s="35"/>
      <c r="SCC100" s="35"/>
      <c r="SCD100" s="35"/>
      <c r="SCE100" s="35"/>
      <c r="SCF100" s="35"/>
      <c r="SCG100" s="35"/>
      <c r="SCH100" s="35"/>
      <c r="SCI100" s="35"/>
      <c r="SCJ100" s="35"/>
      <c r="SCK100" s="35"/>
      <c r="SCL100" s="35"/>
      <c r="SCM100" s="35"/>
      <c r="SCN100" s="35"/>
      <c r="SCO100" s="35"/>
      <c r="SCP100" s="35"/>
      <c r="SCQ100" s="35"/>
      <c r="SCR100" s="35"/>
      <c r="SCS100" s="35"/>
      <c r="SCT100" s="35"/>
      <c r="SCU100" s="35"/>
      <c r="SCV100" s="35"/>
      <c r="SCW100" s="35"/>
      <c r="SCX100" s="35"/>
      <c r="SCY100" s="35"/>
      <c r="SCZ100" s="35"/>
      <c r="SDA100" s="35"/>
      <c r="SDB100" s="35"/>
      <c r="SDC100" s="35"/>
      <c r="SDD100" s="35"/>
      <c r="SDE100" s="35"/>
      <c r="SDF100" s="35"/>
      <c r="SDG100" s="35"/>
      <c r="SDH100" s="35"/>
      <c r="SDI100" s="35"/>
      <c r="SDJ100" s="35"/>
      <c r="SDK100" s="35"/>
      <c r="SDL100" s="35"/>
      <c r="SDM100" s="35"/>
      <c r="SDN100" s="35"/>
      <c r="SDO100" s="35"/>
      <c r="SDP100" s="35"/>
      <c r="SDQ100" s="35"/>
      <c r="SDR100" s="35"/>
      <c r="SDS100" s="35"/>
      <c r="SDT100" s="35"/>
      <c r="SDU100" s="35"/>
      <c r="SDV100" s="35"/>
      <c r="SDW100" s="35"/>
      <c r="SDX100" s="35"/>
      <c r="SDY100" s="35"/>
      <c r="SDZ100" s="35"/>
      <c r="SEA100" s="35"/>
      <c r="SEB100" s="35"/>
      <c r="SEC100" s="35"/>
      <c r="SED100" s="35"/>
      <c r="SEE100" s="35"/>
      <c r="SEF100" s="35"/>
      <c r="SEG100" s="35"/>
      <c r="SEH100" s="35"/>
      <c r="SEI100" s="35"/>
      <c r="SEJ100" s="35"/>
      <c r="SEK100" s="35"/>
      <c r="SEL100" s="35"/>
      <c r="SEM100" s="35"/>
      <c r="SEN100" s="35"/>
      <c r="SEO100" s="35"/>
      <c r="SEP100" s="35"/>
      <c r="SEQ100" s="35"/>
      <c r="SER100" s="35"/>
      <c r="SES100" s="35"/>
      <c r="SET100" s="35"/>
      <c r="SEU100" s="35"/>
      <c r="SEV100" s="35"/>
      <c r="SEW100" s="35"/>
      <c r="SEX100" s="35"/>
      <c r="SEY100" s="35"/>
      <c r="SEZ100" s="35"/>
      <c r="SFA100" s="35"/>
      <c r="SFB100" s="35"/>
      <c r="SFC100" s="35"/>
      <c r="SFD100" s="35"/>
      <c r="SFE100" s="35"/>
      <c r="SFF100" s="35"/>
      <c r="SFG100" s="35"/>
      <c r="SFH100" s="35"/>
      <c r="SFI100" s="35"/>
      <c r="SFJ100" s="35"/>
      <c r="SFK100" s="35"/>
      <c r="SFL100" s="35"/>
      <c r="SFM100" s="35"/>
      <c r="SFN100" s="35"/>
      <c r="SFO100" s="35"/>
      <c r="SFP100" s="35"/>
      <c r="SFQ100" s="35"/>
      <c r="SFR100" s="35"/>
      <c r="SFS100" s="35"/>
      <c r="SFT100" s="35"/>
      <c r="SFU100" s="35"/>
      <c r="SFV100" s="35"/>
      <c r="SFW100" s="35"/>
      <c r="SFX100" s="35"/>
      <c r="SFY100" s="35"/>
      <c r="SFZ100" s="35"/>
      <c r="SGA100" s="35"/>
      <c r="SGB100" s="35"/>
      <c r="SGC100" s="35"/>
      <c r="SGD100" s="35"/>
      <c r="SGE100" s="35"/>
      <c r="SGF100" s="35"/>
      <c r="SGG100" s="35"/>
      <c r="SGH100" s="35"/>
      <c r="SGI100" s="35"/>
      <c r="SGJ100" s="35"/>
      <c r="SGK100" s="35"/>
      <c r="SGL100" s="35"/>
      <c r="SGM100" s="35"/>
      <c r="SGN100" s="35"/>
      <c r="SGO100" s="35"/>
      <c r="SGP100" s="35"/>
      <c r="SGQ100" s="35"/>
      <c r="SGR100" s="35"/>
      <c r="SGS100" s="35"/>
      <c r="SGT100" s="35"/>
      <c r="SGU100" s="35"/>
      <c r="SGV100" s="35"/>
      <c r="SGW100" s="35"/>
      <c r="SGX100" s="35"/>
      <c r="SGY100" s="35"/>
      <c r="SGZ100" s="35"/>
      <c r="SHA100" s="35"/>
      <c r="SHB100" s="35"/>
      <c r="SHC100" s="35"/>
      <c r="SHD100" s="35"/>
      <c r="SHE100" s="35"/>
      <c r="SHF100" s="35"/>
      <c r="SHG100" s="35"/>
      <c r="SHH100" s="35"/>
      <c r="SHI100" s="35"/>
      <c r="SHJ100" s="35"/>
      <c r="SHK100" s="35"/>
      <c r="SHL100" s="35"/>
      <c r="SHM100" s="35"/>
      <c r="SHN100" s="35"/>
      <c r="SHO100" s="35"/>
      <c r="SHP100" s="35"/>
      <c r="SHQ100" s="35"/>
      <c r="SHR100" s="35"/>
      <c r="SHS100" s="35"/>
      <c r="SHT100" s="35"/>
      <c r="SHU100" s="35"/>
      <c r="SHV100" s="35"/>
      <c r="SHW100" s="35"/>
      <c r="SHX100" s="35"/>
      <c r="SHY100" s="35"/>
      <c r="SHZ100" s="35"/>
      <c r="SIA100" s="35"/>
      <c r="SIB100" s="35"/>
      <c r="SIC100" s="35"/>
      <c r="SID100" s="35"/>
      <c r="SIE100" s="35"/>
      <c r="SIF100" s="35"/>
      <c r="SIG100" s="35"/>
      <c r="SIH100" s="35"/>
      <c r="SII100" s="35"/>
      <c r="SIJ100" s="35"/>
      <c r="SIK100" s="35"/>
      <c r="SIL100" s="35"/>
      <c r="SIM100" s="35"/>
      <c r="SIN100" s="35"/>
      <c r="SIO100" s="35"/>
      <c r="SIP100" s="35"/>
      <c r="SIQ100" s="35"/>
      <c r="SIR100" s="35"/>
      <c r="SIS100" s="35"/>
      <c r="SIT100" s="35"/>
      <c r="SIU100" s="35"/>
      <c r="SIV100" s="35"/>
      <c r="SIW100" s="35"/>
      <c r="SIX100" s="35"/>
      <c r="SIY100" s="35"/>
      <c r="SIZ100" s="35"/>
      <c r="SJA100" s="35"/>
      <c r="SJB100" s="35"/>
      <c r="SJC100" s="35"/>
      <c r="SJD100" s="35"/>
      <c r="SJE100" s="35"/>
      <c r="SJF100" s="35"/>
      <c r="SJG100" s="35"/>
      <c r="SJH100" s="35"/>
      <c r="SJI100" s="35"/>
      <c r="SJJ100" s="35"/>
      <c r="SJK100" s="35"/>
      <c r="SJL100" s="35"/>
      <c r="SJM100" s="35"/>
      <c r="SJN100" s="35"/>
      <c r="SJO100" s="35"/>
      <c r="SJP100" s="35"/>
      <c r="SJQ100" s="35"/>
      <c r="SJR100" s="35"/>
      <c r="SJS100" s="35"/>
      <c r="SJT100" s="35"/>
      <c r="SJU100" s="35"/>
      <c r="SJV100" s="35"/>
      <c r="SJW100" s="35"/>
      <c r="SJX100" s="35"/>
      <c r="SJY100" s="35"/>
      <c r="SJZ100" s="35"/>
      <c r="SKA100" s="35"/>
      <c r="SKB100" s="35"/>
      <c r="SKC100" s="35"/>
      <c r="SKD100" s="35"/>
      <c r="SKE100" s="35"/>
      <c r="SKF100" s="35"/>
      <c r="SKG100" s="35"/>
      <c r="SKH100" s="35"/>
      <c r="SKI100" s="35"/>
      <c r="SKJ100" s="35"/>
      <c r="SKK100" s="35"/>
      <c r="SKL100" s="35"/>
      <c r="SKM100" s="35"/>
      <c r="SKN100" s="35"/>
      <c r="SKO100" s="35"/>
      <c r="SKP100" s="35"/>
      <c r="SKQ100" s="35"/>
      <c r="SKR100" s="35"/>
      <c r="SKS100" s="35"/>
      <c r="SKT100" s="35"/>
      <c r="SKU100" s="35"/>
      <c r="SKV100" s="35"/>
      <c r="SKW100" s="35"/>
      <c r="SKX100" s="35"/>
      <c r="SKY100" s="35"/>
      <c r="SKZ100" s="35"/>
      <c r="SLA100" s="35"/>
      <c r="SLB100" s="35"/>
      <c r="SLC100" s="35"/>
      <c r="SLD100" s="35"/>
      <c r="SLE100" s="35"/>
      <c r="SLF100" s="35"/>
      <c r="SLG100" s="35"/>
      <c r="SLH100" s="35"/>
      <c r="SLI100" s="35"/>
      <c r="SLJ100" s="35"/>
      <c r="SLK100" s="35"/>
      <c r="SLL100" s="35"/>
      <c r="SLM100" s="35"/>
      <c r="SLN100" s="35"/>
      <c r="SLO100" s="35"/>
      <c r="SLP100" s="35"/>
      <c r="SLQ100" s="35"/>
      <c r="SLR100" s="35"/>
      <c r="SLS100" s="35"/>
      <c r="SLT100" s="35"/>
      <c r="SLU100" s="35"/>
      <c r="SLV100" s="35"/>
      <c r="SLW100" s="35"/>
      <c r="SLX100" s="35"/>
      <c r="SLY100" s="35"/>
      <c r="SLZ100" s="35"/>
      <c r="SMA100" s="35"/>
      <c r="SMB100" s="35"/>
      <c r="SMC100" s="35"/>
      <c r="SMD100" s="35"/>
      <c r="SME100" s="35"/>
      <c r="SMF100" s="35"/>
      <c r="SMG100" s="35"/>
      <c r="SMH100" s="35"/>
      <c r="SMI100" s="35"/>
      <c r="SMJ100" s="35"/>
      <c r="SMK100" s="35"/>
      <c r="SML100" s="35"/>
      <c r="SMM100" s="35"/>
      <c r="SMN100" s="35"/>
      <c r="SMO100" s="35"/>
      <c r="SMP100" s="35"/>
      <c r="SMQ100" s="35"/>
      <c r="SMR100" s="35"/>
      <c r="SMS100" s="35"/>
      <c r="SMT100" s="35"/>
      <c r="SMU100" s="35"/>
      <c r="SMV100" s="35"/>
      <c r="SMW100" s="35"/>
      <c r="SMX100" s="35"/>
      <c r="SMY100" s="35"/>
      <c r="SMZ100" s="35"/>
      <c r="SNA100" s="35"/>
      <c r="SNB100" s="35"/>
      <c r="SNC100" s="35"/>
      <c r="SND100" s="35"/>
      <c r="SNE100" s="35"/>
      <c r="SNF100" s="35"/>
      <c r="SNG100" s="35"/>
      <c r="SNH100" s="35"/>
      <c r="SNI100" s="35"/>
      <c r="SNJ100" s="35"/>
      <c r="SNK100" s="35"/>
      <c r="SNL100" s="35"/>
      <c r="SNM100" s="35"/>
      <c r="SNN100" s="35"/>
      <c r="SNO100" s="35"/>
      <c r="SNP100" s="35"/>
      <c r="SNQ100" s="35"/>
      <c r="SNR100" s="35"/>
      <c r="SNS100" s="35"/>
      <c r="SNT100" s="35"/>
      <c r="SNU100" s="35"/>
      <c r="SNV100" s="35"/>
      <c r="SNW100" s="35"/>
      <c r="SNX100" s="35"/>
      <c r="SNY100" s="35"/>
      <c r="SNZ100" s="35"/>
      <c r="SOA100" s="35"/>
      <c r="SOB100" s="35"/>
      <c r="SOC100" s="35"/>
      <c r="SOD100" s="35"/>
      <c r="SOE100" s="35"/>
      <c r="SOF100" s="35"/>
      <c r="SOG100" s="35"/>
      <c r="SOH100" s="35"/>
      <c r="SOI100" s="35"/>
      <c r="SOJ100" s="35"/>
      <c r="SOK100" s="35"/>
      <c r="SOL100" s="35"/>
      <c r="SOM100" s="35"/>
      <c r="SON100" s="35"/>
      <c r="SOO100" s="35"/>
      <c r="SOP100" s="35"/>
      <c r="SOQ100" s="35"/>
      <c r="SOR100" s="35"/>
      <c r="SOS100" s="35"/>
      <c r="SOT100" s="35"/>
      <c r="SOU100" s="35"/>
      <c r="SOV100" s="35"/>
      <c r="SOW100" s="35"/>
      <c r="SOX100" s="35"/>
      <c r="SOY100" s="35"/>
      <c r="SOZ100" s="35"/>
      <c r="SPA100" s="35"/>
      <c r="SPB100" s="35"/>
      <c r="SPC100" s="35"/>
      <c r="SPD100" s="35"/>
      <c r="SPE100" s="35"/>
      <c r="SPF100" s="35"/>
      <c r="SPG100" s="35"/>
      <c r="SPH100" s="35"/>
      <c r="SPI100" s="35"/>
      <c r="SPJ100" s="35"/>
      <c r="SPK100" s="35"/>
      <c r="SPL100" s="35"/>
      <c r="SPM100" s="35"/>
      <c r="SPN100" s="35"/>
      <c r="SPO100" s="35"/>
      <c r="SPP100" s="35"/>
      <c r="SPQ100" s="35"/>
      <c r="SPR100" s="35"/>
      <c r="SPS100" s="35"/>
      <c r="SPT100" s="35"/>
      <c r="SPU100" s="35"/>
      <c r="SPV100" s="35"/>
      <c r="SPW100" s="35"/>
      <c r="SPX100" s="35"/>
      <c r="SPY100" s="35"/>
      <c r="SPZ100" s="35"/>
      <c r="SQA100" s="35"/>
      <c r="SQB100" s="35"/>
      <c r="SQC100" s="35"/>
      <c r="SQD100" s="35"/>
      <c r="SQE100" s="35"/>
      <c r="SQF100" s="35"/>
      <c r="SQG100" s="35"/>
      <c r="SQH100" s="35"/>
      <c r="SQI100" s="35"/>
      <c r="SQJ100" s="35"/>
      <c r="SQK100" s="35"/>
      <c r="SQL100" s="35"/>
      <c r="SQM100" s="35"/>
      <c r="SQN100" s="35"/>
      <c r="SQO100" s="35"/>
      <c r="SQP100" s="35"/>
      <c r="SQQ100" s="35"/>
      <c r="SQR100" s="35"/>
      <c r="SQS100" s="35"/>
      <c r="SQT100" s="35"/>
      <c r="SQU100" s="35"/>
      <c r="SQV100" s="35"/>
      <c r="SQW100" s="35"/>
      <c r="SQX100" s="35"/>
      <c r="SQY100" s="35"/>
      <c r="SQZ100" s="35"/>
      <c r="SRA100" s="35"/>
      <c r="SRB100" s="35"/>
      <c r="SRC100" s="35"/>
      <c r="SRD100" s="35"/>
      <c r="SRE100" s="35"/>
      <c r="SRF100" s="35"/>
      <c r="SRG100" s="35"/>
      <c r="SRH100" s="35"/>
      <c r="SRI100" s="35"/>
      <c r="SRJ100" s="35"/>
      <c r="SRK100" s="35"/>
      <c r="SRL100" s="35"/>
      <c r="SRM100" s="35"/>
      <c r="SRN100" s="35"/>
      <c r="SRO100" s="35"/>
      <c r="SRP100" s="35"/>
      <c r="SRQ100" s="35"/>
      <c r="SRR100" s="35"/>
      <c r="SRS100" s="35"/>
      <c r="SRT100" s="35"/>
      <c r="SRU100" s="35"/>
      <c r="SRV100" s="35"/>
      <c r="SRW100" s="35"/>
      <c r="SRX100" s="35"/>
      <c r="SRY100" s="35"/>
      <c r="SRZ100" s="35"/>
      <c r="SSA100" s="35"/>
      <c r="SSB100" s="35"/>
      <c r="SSC100" s="35"/>
      <c r="SSD100" s="35"/>
      <c r="SSE100" s="35"/>
      <c r="SSF100" s="35"/>
      <c r="SSG100" s="35"/>
      <c r="SSH100" s="35"/>
      <c r="SSI100" s="35"/>
      <c r="SSJ100" s="35"/>
      <c r="SSK100" s="35"/>
      <c r="SSL100" s="35"/>
      <c r="SSM100" s="35"/>
      <c r="SSN100" s="35"/>
      <c r="SSO100" s="35"/>
      <c r="SSP100" s="35"/>
      <c r="SSQ100" s="35"/>
      <c r="SSR100" s="35"/>
      <c r="SSS100" s="35"/>
      <c r="SST100" s="35"/>
      <c r="SSU100" s="35"/>
      <c r="SSV100" s="35"/>
      <c r="SSW100" s="35"/>
      <c r="SSX100" s="35"/>
      <c r="SSY100" s="35"/>
      <c r="SSZ100" s="35"/>
      <c r="STA100" s="35"/>
      <c r="STB100" s="35"/>
      <c r="STC100" s="35"/>
      <c r="STD100" s="35"/>
      <c r="STE100" s="35"/>
      <c r="STF100" s="35"/>
      <c r="STG100" s="35"/>
      <c r="STH100" s="35"/>
      <c r="STI100" s="35"/>
      <c r="STJ100" s="35"/>
      <c r="STK100" s="35"/>
      <c r="STL100" s="35"/>
      <c r="STM100" s="35"/>
      <c r="STN100" s="35"/>
      <c r="STO100" s="35"/>
      <c r="STP100" s="35"/>
      <c r="STQ100" s="35"/>
      <c r="STR100" s="35"/>
      <c r="STS100" s="35"/>
      <c r="STT100" s="35"/>
      <c r="STU100" s="35"/>
      <c r="STV100" s="35"/>
      <c r="STW100" s="35"/>
      <c r="STX100" s="35"/>
      <c r="STY100" s="35"/>
      <c r="STZ100" s="35"/>
      <c r="SUA100" s="35"/>
      <c r="SUB100" s="35"/>
      <c r="SUC100" s="35"/>
      <c r="SUD100" s="35"/>
      <c r="SUE100" s="35"/>
      <c r="SUF100" s="35"/>
      <c r="SUG100" s="35"/>
      <c r="SUH100" s="35"/>
      <c r="SUI100" s="35"/>
      <c r="SUJ100" s="35"/>
      <c r="SUK100" s="35"/>
      <c r="SUL100" s="35"/>
      <c r="SUM100" s="35"/>
      <c r="SUN100" s="35"/>
      <c r="SUO100" s="35"/>
      <c r="SUP100" s="35"/>
      <c r="SUQ100" s="35"/>
      <c r="SUR100" s="35"/>
      <c r="SUS100" s="35"/>
      <c r="SUT100" s="35"/>
      <c r="SUU100" s="35"/>
      <c r="SUV100" s="35"/>
      <c r="SUW100" s="35"/>
      <c r="SUX100" s="35"/>
      <c r="SUY100" s="35"/>
      <c r="SUZ100" s="35"/>
      <c r="SVA100" s="35"/>
      <c r="SVB100" s="35"/>
      <c r="SVC100" s="35"/>
      <c r="SVD100" s="35"/>
      <c r="SVE100" s="35"/>
      <c r="SVF100" s="35"/>
      <c r="SVG100" s="35"/>
      <c r="SVH100" s="35"/>
      <c r="SVI100" s="35"/>
      <c r="SVJ100" s="35"/>
      <c r="SVK100" s="35"/>
      <c r="SVL100" s="35"/>
      <c r="SVM100" s="35"/>
      <c r="SVN100" s="35"/>
      <c r="SVO100" s="35"/>
      <c r="SVP100" s="35"/>
      <c r="SVQ100" s="35"/>
      <c r="SVR100" s="35"/>
      <c r="SVS100" s="35"/>
      <c r="SVT100" s="35"/>
      <c r="SVU100" s="35"/>
      <c r="SVV100" s="35"/>
      <c r="SVW100" s="35"/>
      <c r="SVX100" s="35"/>
      <c r="SVY100" s="35"/>
      <c r="SVZ100" s="35"/>
      <c r="SWA100" s="35"/>
      <c r="SWB100" s="35"/>
      <c r="SWC100" s="35"/>
      <c r="SWD100" s="35"/>
      <c r="SWE100" s="35"/>
      <c r="SWF100" s="35"/>
      <c r="SWG100" s="35"/>
      <c r="SWH100" s="35"/>
      <c r="SWI100" s="35"/>
      <c r="SWJ100" s="35"/>
      <c r="SWK100" s="35"/>
      <c r="SWL100" s="35"/>
      <c r="SWM100" s="35"/>
      <c r="SWN100" s="35"/>
      <c r="SWO100" s="35"/>
      <c r="SWP100" s="35"/>
      <c r="SWQ100" s="35"/>
      <c r="SWR100" s="35"/>
      <c r="SWS100" s="35"/>
      <c r="SWT100" s="35"/>
      <c r="SWU100" s="35"/>
      <c r="SWV100" s="35"/>
      <c r="SWW100" s="35"/>
      <c r="SWX100" s="35"/>
      <c r="SWY100" s="35"/>
      <c r="SWZ100" s="35"/>
      <c r="SXA100" s="35"/>
      <c r="SXB100" s="35"/>
      <c r="SXC100" s="35"/>
      <c r="SXD100" s="35"/>
      <c r="SXE100" s="35"/>
      <c r="SXF100" s="35"/>
      <c r="SXG100" s="35"/>
      <c r="SXH100" s="35"/>
      <c r="SXI100" s="35"/>
      <c r="SXJ100" s="35"/>
      <c r="SXK100" s="35"/>
      <c r="SXL100" s="35"/>
      <c r="SXM100" s="35"/>
      <c r="SXN100" s="35"/>
      <c r="SXO100" s="35"/>
      <c r="SXP100" s="35"/>
      <c r="SXQ100" s="35"/>
      <c r="SXR100" s="35"/>
      <c r="SXS100" s="35"/>
      <c r="SXT100" s="35"/>
      <c r="SXU100" s="35"/>
      <c r="SXV100" s="35"/>
      <c r="SXW100" s="35"/>
      <c r="SXX100" s="35"/>
      <c r="SXY100" s="35"/>
      <c r="SXZ100" s="35"/>
      <c r="SYA100" s="35"/>
      <c r="SYB100" s="35"/>
      <c r="SYC100" s="35"/>
      <c r="SYD100" s="35"/>
      <c r="SYE100" s="35"/>
      <c r="SYF100" s="35"/>
      <c r="SYG100" s="35"/>
      <c r="SYH100" s="35"/>
      <c r="SYI100" s="35"/>
      <c r="SYJ100" s="35"/>
      <c r="SYK100" s="35"/>
      <c r="SYL100" s="35"/>
      <c r="SYM100" s="35"/>
      <c r="SYN100" s="35"/>
      <c r="SYO100" s="35"/>
      <c r="SYP100" s="35"/>
      <c r="SYQ100" s="35"/>
      <c r="SYR100" s="35"/>
      <c r="SYS100" s="35"/>
      <c r="SYT100" s="35"/>
      <c r="SYU100" s="35"/>
      <c r="SYV100" s="35"/>
      <c r="SYW100" s="35"/>
      <c r="SYX100" s="35"/>
      <c r="SYY100" s="35"/>
      <c r="SYZ100" s="35"/>
      <c r="SZA100" s="35"/>
      <c r="SZB100" s="35"/>
      <c r="SZC100" s="35"/>
      <c r="SZD100" s="35"/>
      <c r="SZE100" s="35"/>
      <c r="SZF100" s="35"/>
      <c r="SZG100" s="35"/>
      <c r="SZH100" s="35"/>
      <c r="SZI100" s="35"/>
      <c r="SZJ100" s="35"/>
      <c r="SZK100" s="35"/>
      <c r="SZL100" s="35"/>
      <c r="SZM100" s="35"/>
      <c r="SZN100" s="35"/>
      <c r="SZO100" s="35"/>
      <c r="SZP100" s="35"/>
      <c r="SZQ100" s="35"/>
      <c r="SZR100" s="35"/>
      <c r="SZS100" s="35"/>
      <c r="SZT100" s="35"/>
      <c r="SZU100" s="35"/>
      <c r="SZV100" s="35"/>
      <c r="SZW100" s="35"/>
      <c r="SZX100" s="35"/>
      <c r="SZY100" s="35"/>
      <c r="SZZ100" s="35"/>
      <c r="TAA100" s="35"/>
      <c r="TAB100" s="35"/>
      <c r="TAC100" s="35"/>
      <c r="TAD100" s="35"/>
      <c r="TAE100" s="35"/>
      <c r="TAF100" s="35"/>
      <c r="TAG100" s="35"/>
      <c r="TAH100" s="35"/>
      <c r="TAI100" s="35"/>
      <c r="TAJ100" s="35"/>
      <c r="TAK100" s="35"/>
      <c r="TAL100" s="35"/>
      <c r="TAM100" s="35"/>
      <c r="TAN100" s="35"/>
      <c r="TAO100" s="35"/>
      <c r="TAP100" s="35"/>
      <c r="TAQ100" s="35"/>
      <c r="TAR100" s="35"/>
      <c r="TAS100" s="35"/>
      <c r="TAT100" s="35"/>
      <c r="TAU100" s="35"/>
      <c r="TAV100" s="35"/>
      <c r="TAW100" s="35"/>
      <c r="TAX100" s="35"/>
      <c r="TAY100" s="35"/>
      <c r="TAZ100" s="35"/>
      <c r="TBA100" s="35"/>
      <c r="TBB100" s="35"/>
      <c r="TBC100" s="35"/>
      <c r="TBD100" s="35"/>
      <c r="TBE100" s="35"/>
      <c r="TBF100" s="35"/>
      <c r="TBG100" s="35"/>
      <c r="TBH100" s="35"/>
      <c r="TBI100" s="35"/>
      <c r="TBJ100" s="35"/>
      <c r="TBK100" s="35"/>
      <c r="TBL100" s="35"/>
      <c r="TBM100" s="35"/>
      <c r="TBN100" s="35"/>
      <c r="TBO100" s="35"/>
      <c r="TBP100" s="35"/>
      <c r="TBQ100" s="35"/>
      <c r="TBR100" s="35"/>
      <c r="TBS100" s="35"/>
      <c r="TBT100" s="35"/>
      <c r="TBU100" s="35"/>
      <c r="TBV100" s="35"/>
      <c r="TBW100" s="35"/>
      <c r="TBX100" s="35"/>
      <c r="TBY100" s="35"/>
      <c r="TBZ100" s="35"/>
      <c r="TCA100" s="35"/>
      <c r="TCB100" s="35"/>
      <c r="TCC100" s="35"/>
      <c r="TCD100" s="35"/>
      <c r="TCE100" s="35"/>
      <c r="TCF100" s="35"/>
      <c r="TCG100" s="35"/>
      <c r="TCH100" s="35"/>
      <c r="TCI100" s="35"/>
      <c r="TCJ100" s="35"/>
      <c r="TCK100" s="35"/>
      <c r="TCL100" s="35"/>
      <c r="TCM100" s="35"/>
      <c r="TCN100" s="35"/>
      <c r="TCO100" s="35"/>
      <c r="TCP100" s="35"/>
      <c r="TCQ100" s="35"/>
      <c r="TCR100" s="35"/>
      <c r="TCS100" s="35"/>
      <c r="TCT100" s="35"/>
      <c r="TCU100" s="35"/>
      <c r="TCV100" s="35"/>
      <c r="TCW100" s="35"/>
      <c r="TCX100" s="35"/>
      <c r="TCY100" s="35"/>
      <c r="TCZ100" s="35"/>
      <c r="TDA100" s="35"/>
      <c r="TDB100" s="35"/>
      <c r="TDC100" s="35"/>
      <c r="TDD100" s="35"/>
      <c r="TDE100" s="35"/>
      <c r="TDF100" s="35"/>
      <c r="TDG100" s="35"/>
      <c r="TDH100" s="35"/>
      <c r="TDI100" s="35"/>
      <c r="TDJ100" s="35"/>
      <c r="TDK100" s="35"/>
      <c r="TDL100" s="35"/>
      <c r="TDM100" s="35"/>
      <c r="TDN100" s="35"/>
      <c r="TDO100" s="35"/>
      <c r="TDP100" s="35"/>
      <c r="TDQ100" s="35"/>
      <c r="TDR100" s="35"/>
      <c r="TDS100" s="35"/>
      <c r="TDT100" s="35"/>
      <c r="TDU100" s="35"/>
      <c r="TDV100" s="35"/>
      <c r="TDW100" s="35"/>
      <c r="TDX100" s="35"/>
      <c r="TDY100" s="35"/>
      <c r="TDZ100" s="35"/>
      <c r="TEA100" s="35"/>
      <c r="TEB100" s="35"/>
      <c r="TEC100" s="35"/>
      <c r="TED100" s="35"/>
      <c r="TEE100" s="35"/>
      <c r="TEF100" s="35"/>
      <c r="TEG100" s="35"/>
      <c r="TEH100" s="35"/>
      <c r="TEI100" s="35"/>
      <c r="TEJ100" s="35"/>
      <c r="TEK100" s="35"/>
      <c r="TEL100" s="35"/>
      <c r="TEM100" s="35"/>
      <c r="TEN100" s="35"/>
      <c r="TEO100" s="35"/>
      <c r="TEP100" s="35"/>
      <c r="TEQ100" s="35"/>
      <c r="TER100" s="35"/>
      <c r="TES100" s="35"/>
      <c r="TET100" s="35"/>
      <c r="TEU100" s="35"/>
      <c r="TEV100" s="35"/>
      <c r="TEW100" s="35"/>
      <c r="TEX100" s="35"/>
      <c r="TEY100" s="35"/>
      <c r="TEZ100" s="35"/>
      <c r="TFA100" s="35"/>
      <c r="TFB100" s="35"/>
      <c r="TFC100" s="35"/>
      <c r="TFD100" s="35"/>
      <c r="TFE100" s="35"/>
      <c r="TFF100" s="35"/>
      <c r="TFG100" s="35"/>
      <c r="TFH100" s="35"/>
      <c r="TFI100" s="35"/>
      <c r="TFJ100" s="35"/>
      <c r="TFK100" s="35"/>
      <c r="TFL100" s="35"/>
      <c r="TFM100" s="35"/>
      <c r="TFN100" s="35"/>
      <c r="TFO100" s="35"/>
      <c r="TFP100" s="35"/>
      <c r="TFQ100" s="35"/>
      <c r="TFR100" s="35"/>
      <c r="TFS100" s="35"/>
      <c r="TFT100" s="35"/>
      <c r="TFU100" s="35"/>
      <c r="TFV100" s="35"/>
      <c r="TFW100" s="35"/>
      <c r="TFX100" s="35"/>
      <c r="TFY100" s="35"/>
      <c r="TFZ100" s="35"/>
      <c r="TGA100" s="35"/>
      <c r="TGB100" s="35"/>
      <c r="TGC100" s="35"/>
      <c r="TGD100" s="35"/>
      <c r="TGE100" s="35"/>
      <c r="TGF100" s="35"/>
      <c r="TGG100" s="35"/>
      <c r="TGH100" s="35"/>
      <c r="TGI100" s="35"/>
      <c r="TGJ100" s="35"/>
      <c r="TGK100" s="35"/>
      <c r="TGL100" s="35"/>
      <c r="TGM100" s="35"/>
      <c r="TGN100" s="35"/>
      <c r="TGO100" s="35"/>
      <c r="TGP100" s="35"/>
      <c r="TGQ100" s="35"/>
      <c r="TGR100" s="35"/>
      <c r="TGS100" s="35"/>
      <c r="TGT100" s="35"/>
      <c r="TGU100" s="35"/>
      <c r="TGV100" s="35"/>
      <c r="TGW100" s="35"/>
      <c r="TGX100" s="35"/>
      <c r="TGY100" s="35"/>
      <c r="TGZ100" s="35"/>
      <c r="THA100" s="35"/>
      <c r="THB100" s="35"/>
      <c r="THC100" s="35"/>
      <c r="THD100" s="35"/>
      <c r="THE100" s="35"/>
      <c r="THF100" s="35"/>
      <c r="THG100" s="35"/>
      <c r="THH100" s="35"/>
      <c r="THI100" s="35"/>
      <c r="THJ100" s="35"/>
      <c r="THK100" s="35"/>
      <c r="THL100" s="35"/>
      <c r="THM100" s="35"/>
      <c r="THN100" s="35"/>
      <c r="THO100" s="35"/>
      <c r="THP100" s="35"/>
      <c r="THQ100" s="35"/>
      <c r="THR100" s="35"/>
      <c r="THS100" s="35"/>
      <c r="THT100" s="35"/>
      <c r="THU100" s="35"/>
      <c r="THV100" s="35"/>
      <c r="THW100" s="35"/>
      <c r="THX100" s="35"/>
      <c r="THY100" s="35"/>
      <c r="THZ100" s="35"/>
      <c r="TIA100" s="35"/>
      <c r="TIB100" s="35"/>
      <c r="TIC100" s="35"/>
      <c r="TID100" s="35"/>
      <c r="TIE100" s="35"/>
      <c r="TIF100" s="35"/>
      <c r="TIG100" s="35"/>
      <c r="TIH100" s="35"/>
      <c r="TII100" s="35"/>
      <c r="TIJ100" s="35"/>
      <c r="TIK100" s="35"/>
      <c r="TIL100" s="35"/>
      <c r="TIM100" s="35"/>
      <c r="TIN100" s="35"/>
      <c r="TIO100" s="35"/>
      <c r="TIP100" s="35"/>
      <c r="TIQ100" s="35"/>
      <c r="TIR100" s="35"/>
      <c r="TIS100" s="35"/>
      <c r="TIT100" s="35"/>
      <c r="TIU100" s="35"/>
      <c r="TIV100" s="35"/>
      <c r="TIW100" s="35"/>
      <c r="TIX100" s="35"/>
      <c r="TIY100" s="35"/>
      <c r="TIZ100" s="35"/>
      <c r="TJA100" s="35"/>
      <c r="TJB100" s="35"/>
      <c r="TJC100" s="35"/>
      <c r="TJD100" s="35"/>
      <c r="TJE100" s="35"/>
      <c r="TJF100" s="35"/>
      <c r="TJG100" s="35"/>
      <c r="TJH100" s="35"/>
      <c r="TJI100" s="35"/>
      <c r="TJJ100" s="35"/>
      <c r="TJK100" s="35"/>
      <c r="TJL100" s="35"/>
      <c r="TJM100" s="35"/>
      <c r="TJN100" s="35"/>
      <c r="TJO100" s="35"/>
      <c r="TJP100" s="35"/>
      <c r="TJQ100" s="35"/>
      <c r="TJR100" s="35"/>
      <c r="TJS100" s="35"/>
      <c r="TJT100" s="35"/>
      <c r="TJU100" s="35"/>
      <c r="TJV100" s="35"/>
      <c r="TJW100" s="35"/>
      <c r="TJX100" s="35"/>
      <c r="TJY100" s="35"/>
      <c r="TJZ100" s="35"/>
      <c r="TKA100" s="35"/>
      <c r="TKB100" s="35"/>
      <c r="TKC100" s="35"/>
      <c r="TKD100" s="35"/>
      <c r="TKE100" s="35"/>
      <c r="TKF100" s="35"/>
      <c r="TKG100" s="35"/>
      <c r="TKH100" s="35"/>
      <c r="TKI100" s="35"/>
      <c r="TKJ100" s="35"/>
      <c r="TKK100" s="35"/>
      <c r="TKL100" s="35"/>
      <c r="TKM100" s="35"/>
      <c r="TKN100" s="35"/>
      <c r="TKO100" s="35"/>
      <c r="TKP100" s="35"/>
      <c r="TKQ100" s="35"/>
      <c r="TKR100" s="35"/>
      <c r="TKS100" s="35"/>
      <c r="TKT100" s="35"/>
      <c r="TKU100" s="35"/>
      <c r="TKV100" s="35"/>
      <c r="TKW100" s="35"/>
      <c r="TKX100" s="35"/>
      <c r="TKY100" s="35"/>
      <c r="TKZ100" s="35"/>
      <c r="TLA100" s="35"/>
      <c r="TLB100" s="35"/>
      <c r="TLC100" s="35"/>
      <c r="TLD100" s="35"/>
      <c r="TLE100" s="35"/>
      <c r="TLF100" s="35"/>
      <c r="TLG100" s="35"/>
      <c r="TLH100" s="35"/>
      <c r="TLI100" s="35"/>
      <c r="TLJ100" s="35"/>
      <c r="TLK100" s="35"/>
      <c r="TLL100" s="35"/>
      <c r="TLM100" s="35"/>
      <c r="TLN100" s="35"/>
      <c r="TLO100" s="35"/>
      <c r="TLP100" s="35"/>
      <c r="TLQ100" s="35"/>
      <c r="TLR100" s="35"/>
      <c r="TLS100" s="35"/>
      <c r="TLT100" s="35"/>
      <c r="TLU100" s="35"/>
      <c r="TLV100" s="35"/>
      <c r="TLW100" s="35"/>
      <c r="TLX100" s="35"/>
      <c r="TLY100" s="35"/>
      <c r="TLZ100" s="35"/>
      <c r="TMA100" s="35"/>
      <c r="TMB100" s="35"/>
      <c r="TMC100" s="35"/>
      <c r="TMD100" s="35"/>
      <c r="TME100" s="35"/>
      <c r="TMF100" s="35"/>
      <c r="TMG100" s="35"/>
      <c r="TMH100" s="35"/>
      <c r="TMI100" s="35"/>
      <c r="TMJ100" s="35"/>
      <c r="TMK100" s="35"/>
      <c r="TML100" s="35"/>
      <c r="TMM100" s="35"/>
      <c r="TMN100" s="35"/>
      <c r="TMO100" s="35"/>
      <c r="TMP100" s="35"/>
      <c r="TMQ100" s="35"/>
      <c r="TMR100" s="35"/>
      <c r="TMS100" s="35"/>
      <c r="TMT100" s="35"/>
      <c r="TMU100" s="35"/>
      <c r="TMV100" s="35"/>
      <c r="TMW100" s="35"/>
      <c r="TMX100" s="35"/>
      <c r="TMY100" s="35"/>
      <c r="TMZ100" s="35"/>
      <c r="TNA100" s="35"/>
      <c r="TNB100" s="35"/>
      <c r="TNC100" s="35"/>
      <c r="TND100" s="35"/>
      <c r="TNE100" s="35"/>
      <c r="TNF100" s="35"/>
      <c r="TNG100" s="35"/>
      <c r="TNH100" s="35"/>
      <c r="TNI100" s="35"/>
      <c r="TNJ100" s="35"/>
      <c r="TNK100" s="35"/>
      <c r="TNL100" s="35"/>
      <c r="TNM100" s="35"/>
      <c r="TNN100" s="35"/>
      <c r="TNO100" s="35"/>
      <c r="TNP100" s="35"/>
      <c r="TNQ100" s="35"/>
      <c r="TNR100" s="35"/>
      <c r="TNS100" s="35"/>
      <c r="TNT100" s="35"/>
      <c r="TNU100" s="35"/>
      <c r="TNV100" s="35"/>
      <c r="TNW100" s="35"/>
      <c r="TNX100" s="35"/>
      <c r="TNY100" s="35"/>
      <c r="TNZ100" s="35"/>
      <c r="TOA100" s="35"/>
      <c r="TOB100" s="35"/>
      <c r="TOC100" s="35"/>
      <c r="TOD100" s="35"/>
      <c r="TOE100" s="35"/>
      <c r="TOF100" s="35"/>
      <c r="TOG100" s="35"/>
      <c r="TOH100" s="35"/>
      <c r="TOI100" s="35"/>
      <c r="TOJ100" s="35"/>
      <c r="TOK100" s="35"/>
      <c r="TOL100" s="35"/>
      <c r="TOM100" s="35"/>
      <c r="TON100" s="35"/>
      <c r="TOO100" s="35"/>
      <c r="TOP100" s="35"/>
      <c r="TOQ100" s="35"/>
      <c r="TOR100" s="35"/>
      <c r="TOS100" s="35"/>
      <c r="TOT100" s="35"/>
      <c r="TOU100" s="35"/>
      <c r="TOV100" s="35"/>
      <c r="TOW100" s="35"/>
      <c r="TOX100" s="35"/>
      <c r="TOY100" s="35"/>
      <c r="TOZ100" s="35"/>
      <c r="TPA100" s="35"/>
      <c r="TPB100" s="35"/>
      <c r="TPC100" s="35"/>
      <c r="TPD100" s="35"/>
      <c r="TPE100" s="35"/>
      <c r="TPF100" s="35"/>
      <c r="TPG100" s="35"/>
      <c r="TPH100" s="35"/>
      <c r="TPI100" s="35"/>
      <c r="TPJ100" s="35"/>
      <c r="TPK100" s="35"/>
      <c r="TPL100" s="35"/>
      <c r="TPM100" s="35"/>
      <c r="TPN100" s="35"/>
      <c r="TPO100" s="35"/>
      <c r="TPP100" s="35"/>
      <c r="TPQ100" s="35"/>
      <c r="TPR100" s="35"/>
      <c r="TPS100" s="35"/>
      <c r="TPT100" s="35"/>
      <c r="TPU100" s="35"/>
      <c r="TPV100" s="35"/>
      <c r="TPW100" s="35"/>
      <c r="TPX100" s="35"/>
      <c r="TPY100" s="35"/>
      <c r="TPZ100" s="35"/>
      <c r="TQA100" s="35"/>
      <c r="TQB100" s="35"/>
      <c r="TQC100" s="35"/>
      <c r="TQD100" s="35"/>
      <c r="TQE100" s="35"/>
      <c r="TQF100" s="35"/>
      <c r="TQG100" s="35"/>
      <c r="TQH100" s="35"/>
      <c r="TQI100" s="35"/>
      <c r="TQJ100" s="35"/>
      <c r="TQK100" s="35"/>
      <c r="TQL100" s="35"/>
      <c r="TQM100" s="35"/>
      <c r="TQN100" s="35"/>
      <c r="TQO100" s="35"/>
      <c r="TQP100" s="35"/>
      <c r="TQQ100" s="35"/>
      <c r="TQR100" s="35"/>
      <c r="TQS100" s="35"/>
      <c r="TQT100" s="35"/>
      <c r="TQU100" s="35"/>
      <c r="TQV100" s="35"/>
      <c r="TQW100" s="35"/>
      <c r="TQX100" s="35"/>
      <c r="TQY100" s="35"/>
      <c r="TQZ100" s="35"/>
      <c r="TRA100" s="35"/>
      <c r="TRB100" s="35"/>
      <c r="TRC100" s="35"/>
      <c r="TRD100" s="35"/>
      <c r="TRE100" s="35"/>
      <c r="TRF100" s="35"/>
      <c r="TRG100" s="35"/>
      <c r="TRH100" s="35"/>
      <c r="TRI100" s="35"/>
      <c r="TRJ100" s="35"/>
      <c r="TRK100" s="35"/>
      <c r="TRL100" s="35"/>
      <c r="TRM100" s="35"/>
      <c r="TRN100" s="35"/>
      <c r="TRO100" s="35"/>
      <c r="TRP100" s="35"/>
      <c r="TRQ100" s="35"/>
      <c r="TRR100" s="35"/>
      <c r="TRS100" s="35"/>
      <c r="TRT100" s="35"/>
      <c r="TRU100" s="35"/>
      <c r="TRV100" s="35"/>
      <c r="TRW100" s="35"/>
      <c r="TRX100" s="35"/>
      <c r="TRY100" s="35"/>
      <c r="TRZ100" s="35"/>
      <c r="TSA100" s="35"/>
      <c r="TSB100" s="35"/>
      <c r="TSC100" s="35"/>
      <c r="TSD100" s="35"/>
      <c r="TSE100" s="35"/>
      <c r="TSF100" s="35"/>
      <c r="TSG100" s="35"/>
      <c r="TSH100" s="35"/>
      <c r="TSI100" s="35"/>
      <c r="TSJ100" s="35"/>
      <c r="TSK100" s="35"/>
      <c r="TSL100" s="35"/>
      <c r="TSM100" s="35"/>
      <c r="TSN100" s="35"/>
      <c r="TSO100" s="35"/>
      <c r="TSP100" s="35"/>
      <c r="TSQ100" s="35"/>
      <c r="TSR100" s="35"/>
      <c r="TSS100" s="35"/>
      <c r="TST100" s="35"/>
      <c r="TSU100" s="35"/>
      <c r="TSV100" s="35"/>
      <c r="TSW100" s="35"/>
      <c r="TSX100" s="35"/>
      <c r="TSY100" s="35"/>
      <c r="TSZ100" s="35"/>
      <c r="TTA100" s="35"/>
      <c r="TTB100" s="35"/>
      <c r="TTC100" s="35"/>
      <c r="TTD100" s="35"/>
      <c r="TTE100" s="35"/>
      <c r="TTF100" s="35"/>
      <c r="TTG100" s="35"/>
      <c r="TTH100" s="35"/>
      <c r="TTI100" s="35"/>
      <c r="TTJ100" s="35"/>
      <c r="TTK100" s="35"/>
      <c r="TTL100" s="35"/>
      <c r="TTM100" s="35"/>
      <c r="TTN100" s="35"/>
      <c r="TTO100" s="35"/>
      <c r="TTP100" s="35"/>
      <c r="TTQ100" s="35"/>
      <c r="TTR100" s="35"/>
      <c r="TTS100" s="35"/>
      <c r="TTT100" s="35"/>
      <c r="TTU100" s="35"/>
      <c r="TTV100" s="35"/>
      <c r="TTW100" s="35"/>
      <c r="TTX100" s="35"/>
      <c r="TTY100" s="35"/>
      <c r="TTZ100" s="35"/>
      <c r="TUA100" s="35"/>
      <c r="TUB100" s="35"/>
      <c r="TUC100" s="35"/>
      <c r="TUD100" s="35"/>
      <c r="TUE100" s="35"/>
      <c r="TUF100" s="35"/>
      <c r="TUG100" s="35"/>
      <c r="TUH100" s="35"/>
      <c r="TUI100" s="35"/>
      <c r="TUJ100" s="35"/>
      <c r="TUK100" s="35"/>
      <c r="TUL100" s="35"/>
      <c r="TUM100" s="35"/>
      <c r="TUN100" s="35"/>
      <c r="TUO100" s="35"/>
      <c r="TUP100" s="35"/>
      <c r="TUQ100" s="35"/>
      <c r="TUR100" s="35"/>
      <c r="TUS100" s="35"/>
      <c r="TUT100" s="35"/>
      <c r="TUU100" s="35"/>
      <c r="TUV100" s="35"/>
      <c r="TUW100" s="35"/>
      <c r="TUX100" s="35"/>
      <c r="TUY100" s="35"/>
      <c r="TUZ100" s="35"/>
      <c r="TVA100" s="35"/>
      <c r="TVB100" s="35"/>
      <c r="TVC100" s="35"/>
      <c r="TVD100" s="35"/>
      <c r="TVE100" s="35"/>
      <c r="TVF100" s="35"/>
      <c r="TVG100" s="35"/>
      <c r="TVH100" s="35"/>
      <c r="TVI100" s="35"/>
      <c r="TVJ100" s="35"/>
      <c r="TVK100" s="35"/>
      <c r="TVL100" s="35"/>
      <c r="TVM100" s="35"/>
      <c r="TVN100" s="35"/>
      <c r="TVO100" s="35"/>
      <c r="TVP100" s="35"/>
      <c r="TVQ100" s="35"/>
      <c r="TVR100" s="35"/>
      <c r="TVS100" s="35"/>
      <c r="TVT100" s="35"/>
      <c r="TVU100" s="35"/>
      <c r="TVV100" s="35"/>
      <c r="TVW100" s="35"/>
      <c r="TVX100" s="35"/>
      <c r="TVY100" s="35"/>
      <c r="TVZ100" s="35"/>
      <c r="TWA100" s="35"/>
      <c r="TWB100" s="35"/>
      <c r="TWC100" s="35"/>
      <c r="TWD100" s="35"/>
      <c r="TWE100" s="35"/>
      <c r="TWF100" s="35"/>
      <c r="TWG100" s="35"/>
      <c r="TWH100" s="35"/>
      <c r="TWI100" s="35"/>
      <c r="TWJ100" s="35"/>
      <c r="TWK100" s="35"/>
      <c r="TWL100" s="35"/>
      <c r="TWM100" s="35"/>
      <c r="TWN100" s="35"/>
      <c r="TWO100" s="35"/>
      <c r="TWP100" s="35"/>
      <c r="TWQ100" s="35"/>
      <c r="TWR100" s="35"/>
      <c r="TWS100" s="35"/>
      <c r="TWT100" s="35"/>
      <c r="TWU100" s="35"/>
      <c r="TWV100" s="35"/>
      <c r="TWW100" s="35"/>
      <c r="TWX100" s="35"/>
      <c r="TWY100" s="35"/>
      <c r="TWZ100" s="35"/>
      <c r="TXA100" s="35"/>
      <c r="TXB100" s="35"/>
      <c r="TXC100" s="35"/>
      <c r="TXD100" s="35"/>
      <c r="TXE100" s="35"/>
      <c r="TXF100" s="35"/>
      <c r="TXG100" s="35"/>
      <c r="TXH100" s="35"/>
      <c r="TXI100" s="35"/>
      <c r="TXJ100" s="35"/>
      <c r="TXK100" s="35"/>
      <c r="TXL100" s="35"/>
      <c r="TXM100" s="35"/>
      <c r="TXN100" s="35"/>
      <c r="TXO100" s="35"/>
      <c r="TXP100" s="35"/>
      <c r="TXQ100" s="35"/>
      <c r="TXR100" s="35"/>
      <c r="TXS100" s="35"/>
      <c r="TXT100" s="35"/>
      <c r="TXU100" s="35"/>
      <c r="TXV100" s="35"/>
      <c r="TXW100" s="35"/>
      <c r="TXX100" s="35"/>
      <c r="TXY100" s="35"/>
      <c r="TXZ100" s="35"/>
      <c r="TYA100" s="35"/>
      <c r="TYB100" s="35"/>
      <c r="TYC100" s="35"/>
      <c r="TYD100" s="35"/>
      <c r="TYE100" s="35"/>
      <c r="TYF100" s="35"/>
      <c r="TYG100" s="35"/>
      <c r="TYH100" s="35"/>
      <c r="TYI100" s="35"/>
      <c r="TYJ100" s="35"/>
      <c r="TYK100" s="35"/>
      <c r="TYL100" s="35"/>
      <c r="TYM100" s="35"/>
      <c r="TYN100" s="35"/>
      <c r="TYO100" s="35"/>
      <c r="TYP100" s="35"/>
      <c r="TYQ100" s="35"/>
      <c r="TYR100" s="35"/>
      <c r="TYS100" s="35"/>
      <c r="TYT100" s="35"/>
      <c r="TYU100" s="35"/>
      <c r="TYV100" s="35"/>
      <c r="TYW100" s="35"/>
      <c r="TYX100" s="35"/>
      <c r="TYY100" s="35"/>
      <c r="TYZ100" s="35"/>
      <c r="TZA100" s="35"/>
      <c r="TZB100" s="35"/>
      <c r="TZC100" s="35"/>
      <c r="TZD100" s="35"/>
      <c r="TZE100" s="35"/>
      <c r="TZF100" s="35"/>
      <c r="TZG100" s="35"/>
      <c r="TZH100" s="35"/>
      <c r="TZI100" s="35"/>
      <c r="TZJ100" s="35"/>
      <c r="TZK100" s="35"/>
      <c r="TZL100" s="35"/>
      <c r="TZM100" s="35"/>
      <c r="TZN100" s="35"/>
      <c r="TZO100" s="35"/>
      <c r="TZP100" s="35"/>
      <c r="TZQ100" s="35"/>
      <c r="TZR100" s="35"/>
      <c r="TZS100" s="35"/>
      <c r="TZT100" s="35"/>
      <c r="TZU100" s="35"/>
      <c r="TZV100" s="35"/>
      <c r="TZW100" s="35"/>
      <c r="TZX100" s="35"/>
      <c r="TZY100" s="35"/>
      <c r="TZZ100" s="35"/>
      <c r="UAA100" s="35"/>
      <c r="UAB100" s="35"/>
      <c r="UAC100" s="35"/>
      <c r="UAD100" s="35"/>
      <c r="UAE100" s="35"/>
      <c r="UAF100" s="35"/>
      <c r="UAG100" s="35"/>
      <c r="UAH100" s="35"/>
      <c r="UAI100" s="35"/>
      <c r="UAJ100" s="35"/>
      <c r="UAK100" s="35"/>
      <c r="UAL100" s="35"/>
      <c r="UAM100" s="35"/>
      <c r="UAN100" s="35"/>
      <c r="UAO100" s="35"/>
      <c r="UAP100" s="35"/>
      <c r="UAQ100" s="35"/>
      <c r="UAR100" s="35"/>
      <c r="UAS100" s="35"/>
      <c r="UAT100" s="35"/>
      <c r="UAU100" s="35"/>
      <c r="UAV100" s="35"/>
      <c r="UAW100" s="35"/>
      <c r="UAX100" s="35"/>
      <c r="UAY100" s="35"/>
      <c r="UAZ100" s="35"/>
      <c r="UBA100" s="35"/>
      <c r="UBB100" s="35"/>
      <c r="UBC100" s="35"/>
      <c r="UBD100" s="35"/>
      <c r="UBE100" s="35"/>
      <c r="UBF100" s="35"/>
      <c r="UBG100" s="35"/>
      <c r="UBH100" s="35"/>
      <c r="UBI100" s="35"/>
      <c r="UBJ100" s="35"/>
      <c r="UBK100" s="35"/>
      <c r="UBL100" s="35"/>
      <c r="UBM100" s="35"/>
      <c r="UBN100" s="35"/>
      <c r="UBO100" s="35"/>
      <c r="UBP100" s="35"/>
      <c r="UBQ100" s="35"/>
      <c r="UBR100" s="35"/>
      <c r="UBS100" s="35"/>
      <c r="UBT100" s="35"/>
      <c r="UBU100" s="35"/>
      <c r="UBV100" s="35"/>
      <c r="UBW100" s="35"/>
      <c r="UBX100" s="35"/>
      <c r="UBY100" s="35"/>
      <c r="UBZ100" s="35"/>
      <c r="UCA100" s="35"/>
      <c r="UCB100" s="35"/>
      <c r="UCC100" s="35"/>
      <c r="UCD100" s="35"/>
      <c r="UCE100" s="35"/>
      <c r="UCF100" s="35"/>
      <c r="UCG100" s="35"/>
      <c r="UCH100" s="35"/>
      <c r="UCI100" s="35"/>
      <c r="UCJ100" s="35"/>
      <c r="UCK100" s="35"/>
      <c r="UCL100" s="35"/>
      <c r="UCM100" s="35"/>
      <c r="UCN100" s="35"/>
      <c r="UCO100" s="35"/>
      <c r="UCP100" s="35"/>
      <c r="UCQ100" s="35"/>
      <c r="UCR100" s="35"/>
      <c r="UCS100" s="35"/>
      <c r="UCT100" s="35"/>
      <c r="UCU100" s="35"/>
      <c r="UCV100" s="35"/>
      <c r="UCW100" s="35"/>
      <c r="UCX100" s="35"/>
      <c r="UCY100" s="35"/>
      <c r="UCZ100" s="35"/>
      <c r="UDA100" s="35"/>
      <c r="UDB100" s="35"/>
      <c r="UDC100" s="35"/>
      <c r="UDD100" s="35"/>
      <c r="UDE100" s="35"/>
      <c r="UDF100" s="35"/>
      <c r="UDG100" s="35"/>
      <c r="UDH100" s="35"/>
      <c r="UDI100" s="35"/>
      <c r="UDJ100" s="35"/>
      <c r="UDK100" s="35"/>
      <c r="UDL100" s="35"/>
      <c r="UDM100" s="35"/>
      <c r="UDN100" s="35"/>
      <c r="UDO100" s="35"/>
      <c r="UDP100" s="35"/>
      <c r="UDQ100" s="35"/>
      <c r="UDR100" s="35"/>
      <c r="UDS100" s="35"/>
      <c r="UDT100" s="35"/>
      <c r="UDU100" s="35"/>
      <c r="UDV100" s="35"/>
      <c r="UDW100" s="35"/>
      <c r="UDX100" s="35"/>
      <c r="UDY100" s="35"/>
      <c r="UDZ100" s="35"/>
      <c r="UEA100" s="35"/>
      <c r="UEB100" s="35"/>
      <c r="UEC100" s="35"/>
      <c r="UED100" s="35"/>
      <c r="UEE100" s="35"/>
      <c r="UEF100" s="35"/>
      <c r="UEG100" s="35"/>
      <c r="UEH100" s="35"/>
      <c r="UEI100" s="35"/>
      <c r="UEJ100" s="35"/>
      <c r="UEK100" s="35"/>
      <c r="UEL100" s="35"/>
      <c r="UEM100" s="35"/>
      <c r="UEN100" s="35"/>
      <c r="UEO100" s="35"/>
      <c r="UEP100" s="35"/>
      <c r="UEQ100" s="35"/>
      <c r="UER100" s="35"/>
      <c r="UES100" s="35"/>
      <c r="UET100" s="35"/>
      <c r="UEU100" s="35"/>
      <c r="UEV100" s="35"/>
      <c r="UEW100" s="35"/>
      <c r="UEX100" s="35"/>
      <c r="UEY100" s="35"/>
      <c r="UEZ100" s="35"/>
      <c r="UFA100" s="35"/>
      <c r="UFB100" s="35"/>
      <c r="UFC100" s="35"/>
      <c r="UFD100" s="35"/>
      <c r="UFE100" s="35"/>
      <c r="UFF100" s="35"/>
      <c r="UFG100" s="35"/>
      <c r="UFH100" s="35"/>
      <c r="UFI100" s="35"/>
      <c r="UFJ100" s="35"/>
      <c r="UFK100" s="35"/>
      <c r="UFL100" s="35"/>
      <c r="UFM100" s="35"/>
      <c r="UFN100" s="35"/>
      <c r="UFO100" s="35"/>
      <c r="UFP100" s="35"/>
      <c r="UFQ100" s="35"/>
      <c r="UFR100" s="35"/>
      <c r="UFS100" s="35"/>
      <c r="UFT100" s="35"/>
      <c r="UFU100" s="35"/>
      <c r="UFV100" s="35"/>
      <c r="UFW100" s="35"/>
      <c r="UFX100" s="35"/>
      <c r="UFY100" s="35"/>
      <c r="UFZ100" s="35"/>
      <c r="UGA100" s="35"/>
      <c r="UGB100" s="35"/>
      <c r="UGC100" s="35"/>
      <c r="UGD100" s="35"/>
      <c r="UGE100" s="35"/>
      <c r="UGF100" s="35"/>
      <c r="UGG100" s="35"/>
      <c r="UGH100" s="35"/>
      <c r="UGI100" s="35"/>
      <c r="UGJ100" s="35"/>
      <c r="UGK100" s="35"/>
      <c r="UGL100" s="35"/>
      <c r="UGM100" s="35"/>
      <c r="UGN100" s="35"/>
      <c r="UGO100" s="35"/>
      <c r="UGP100" s="35"/>
      <c r="UGQ100" s="35"/>
      <c r="UGR100" s="35"/>
      <c r="UGS100" s="35"/>
      <c r="UGT100" s="35"/>
      <c r="UGU100" s="35"/>
      <c r="UGV100" s="35"/>
      <c r="UGW100" s="35"/>
      <c r="UGX100" s="35"/>
      <c r="UGY100" s="35"/>
      <c r="UGZ100" s="35"/>
      <c r="UHA100" s="35"/>
      <c r="UHB100" s="35"/>
      <c r="UHC100" s="35"/>
      <c r="UHD100" s="35"/>
      <c r="UHE100" s="35"/>
      <c r="UHF100" s="35"/>
      <c r="UHG100" s="35"/>
      <c r="UHH100" s="35"/>
      <c r="UHI100" s="35"/>
      <c r="UHJ100" s="35"/>
      <c r="UHK100" s="35"/>
      <c r="UHL100" s="35"/>
      <c r="UHM100" s="35"/>
      <c r="UHN100" s="35"/>
      <c r="UHO100" s="35"/>
      <c r="UHP100" s="35"/>
      <c r="UHQ100" s="35"/>
      <c r="UHR100" s="35"/>
      <c r="UHS100" s="35"/>
      <c r="UHT100" s="35"/>
      <c r="UHU100" s="35"/>
      <c r="UHV100" s="35"/>
      <c r="UHW100" s="35"/>
      <c r="UHX100" s="35"/>
      <c r="UHY100" s="35"/>
      <c r="UHZ100" s="35"/>
      <c r="UIA100" s="35"/>
      <c r="UIB100" s="35"/>
      <c r="UIC100" s="35"/>
      <c r="UID100" s="35"/>
      <c r="UIE100" s="35"/>
      <c r="UIF100" s="35"/>
      <c r="UIG100" s="35"/>
      <c r="UIH100" s="35"/>
      <c r="UII100" s="35"/>
      <c r="UIJ100" s="35"/>
      <c r="UIK100" s="35"/>
      <c r="UIL100" s="35"/>
      <c r="UIM100" s="35"/>
      <c r="UIN100" s="35"/>
      <c r="UIO100" s="35"/>
      <c r="UIP100" s="35"/>
      <c r="UIQ100" s="35"/>
      <c r="UIR100" s="35"/>
      <c r="UIS100" s="35"/>
      <c r="UIT100" s="35"/>
      <c r="UIU100" s="35"/>
      <c r="UIV100" s="35"/>
      <c r="UIW100" s="35"/>
      <c r="UIX100" s="35"/>
      <c r="UIY100" s="35"/>
      <c r="UIZ100" s="35"/>
      <c r="UJA100" s="35"/>
      <c r="UJB100" s="35"/>
      <c r="UJC100" s="35"/>
      <c r="UJD100" s="35"/>
      <c r="UJE100" s="35"/>
      <c r="UJF100" s="35"/>
      <c r="UJG100" s="35"/>
      <c r="UJH100" s="35"/>
      <c r="UJI100" s="35"/>
      <c r="UJJ100" s="35"/>
      <c r="UJK100" s="35"/>
      <c r="UJL100" s="35"/>
      <c r="UJM100" s="35"/>
      <c r="UJN100" s="35"/>
      <c r="UJO100" s="35"/>
      <c r="UJP100" s="35"/>
      <c r="UJQ100" s="35"/>
      <c r="UJR100" s="35"/>
      <c r="UJS100" s="35"/>
      <c r="UJT100" s="35"/>
      <c r="UJU100" s="35"/>
      <c r="UJV100" s="35"/>
      <c r="UJW100" s="35"/>
      <c r="UJX100" s="35"/>
      <c r="UJY100" s="35"/>
      <c r="UJZ100" s="35"/>
      <c r="UKA100" s="35"/>
      <c r="UKB100" s="35"/>
      <c r="UKC100" s="35"/>
      <c r="UKD100" s="35"/>
      <c r="UKE100" s="35"/>
      <c r="UKF100" s="35"/>
      <c r="UKG100" s="35"/>
      <c r="UKH100" s="35"/>
      <c r="UKI100" s="35"/>
      <c r="UKJ100" s="35"/>
      <c r="UKK100" s="35"/>
      <c r="UKL100" s="35"/>
      <c r="UKM100" s="35"/>
      <c r="UKN100" s="35"/>
      <c r="UKO100" s="35"/>
      <c r="UKP100" s="35"/>
      <c r="UKQ100" s="35"/>
      <c r="UKR100" s="35"/>
      <c r="UKS100" s="35"/>
      <c r="UKT100" s="35"/>
      <c r="UKU100" s="35"/>
      <c r="UKV100" s="35"/>
      <c r="UKW100" s="35"/>
      <c r="UKX100" s="35"/>
      <c r="UKY100" s="35"/>
      <c r="UKZ100" s="35"/>
      <c r="ULA100" s="35"/>
      <c r="ULB100" s="35"/>
      <c r="ULC100" s="35"/>
      <c r="ULD100" s="35"/>
      <c r="ULE100" s="35"/>
      <c r="ULF100" s="35"/>
      <c r="ULG100" s="35"/>
      <c r="ULH100" s="35"/>
      <c r="ULI100" s="35"/>
      <c r="ULJ100" s="35"/>
      <c r="ULK100" s="35"/>
      <c r="ULL100" s="35"/>
      <c r="ULM100" s="35"/>
      <c r="ULN100" s="35"/>
      <c r="ULO100" s="35"/>
      <c r="ULP100" s="35"/>
      <c r="ULQ100" s="35"/>
      <c r="ULR100" s="35"/>
      <c r="ULS100" s="35"/>
      <c r="ULT100" s="35"/>
      <c r="ULU100" s="35"/>
      <c r="ULV100" s="35"/>
      <c r="ULW100" s="35"/>
      <c r="ULX100" s="35"/>
      <c r="ULY100" s="35"/>
      <c r="ULZ100" s="35"/>
      <c r="UMA100" s="35"/>
      <c r="UMB100" s="35"/>
      <c r="UMC100" s="35"/>
      <c r="UMD100" s="35"/>
      <c r="UME100" s="35"/>
      <c r="UMF100" s="35"/>
      <c r="UMG100" s="35"/>
      <c r="UMH100" s="35"/>
      <c r="UMI100" s="35"/>
      <c r="UMJ100" s="35"/>
      <c r="UMK100" s="35"/>
      <c r="UML100" s="35"/>
      <c r="UMM100" s="35"/>
      <c r="UMN100" s="35"/>
      <c r="UMO100" s="35"/>
      <c r="UMP100" s="35"/>
      <c r="UMQ100" s="35"/>
      <c r="UMR100" s="35"/>
      <c r="UMS100" s="35"/>
      <c r="UMT100" s="35"/>
      <c r="UMU100" s="35"/>
      <c r="UMV100" s="35"/>
      <c r="UMW100" s="35"/>
      <c r="UMX100" s="35"/>
      <c r="UMY100" s="35"/>
      <c r="UMZ100" s="35"/>
      <c r="UNA100" s="35"/>
      <c r="UNB100" s="35"/>
      <c r="UNC100" s="35"/>
      <c r="UND100" s="35"/>
      <c r="UNE100" s="35"/>
      <c r="UNF100" s="35"/>
      <c r="UNG100" s="35"/>
      <c r="UNH100" s="35"/>
      <c r="UNI100" s="35"/>
      <c r="UNJ100" s="35"/>
      <c r="UNK100" s="35"/>
      <c r="UNL100" s="35"/>
      <c r="UNM100" s="35"/>
      <c r="UNN100" s="35"/>
      <c r="UNO100" s="35"/>
      <c r="UNP100" s="35"/>
      <c r="UNQ100" s="35"/>
      <c r="UNR100" s="35"/>
      <c r="UNS100" s="35"/>
      <c r="UNT100" s="35"/>
      <c r="UNU100" s="35"/>
      <c r="UNV100" s="35"/>
      <c r="UNW100" s="35"/>
      <c r="UNX100" s="35"/>
      <c r="UNY100" s="35"/>
      <c r="UNZ100" s="35"/>
      <c r="UOA100" s="35"/>
      <c r="UOB100" s="35"/>
      <c r="UOC100" s="35"/>
      <c r="UOD100" s="35"/>
      <c r="UOE100" s="35"/>
      <c r="UOF100" s="35"/>
      <c r="UOG100" s="35"/>
      <c r="UOH100" s="35"/>
      <c r="UOI100" s="35"/>
      <c r="UOJ100" s="35"/>
      <c r="UOK100" s="35"/>
      <c r="UOL100" s="35"/>
      <c r="UOM100" s="35"/>
      <c r="UON100" s="35"/>
      <c r="UOO100" s="35"/>
      <c r="UOP100" s="35"/>
      <c r="UOQ100" s="35"/>
      <c r="UOR100" s="35"/>
      <c r="UOS100" s="35"/>
      <c r="UOT100" s="35"/>
      <c r="UOU100" s="35"/>
      <c r="UOV100" s="35"/>
      <c r="UOW100" s="35"/>
      <c r="UOX100" s="35"/>
      <c r="UOY100" s="35"/>
      <c r="UOZ100" s="35"/>
      <c r="UPA100" s="35"/>
      <c r="UPB100" s="35"/>
      <c r="UPC100" s="35"/>
      <c r="UPD100" s="35"/>
      <c r="UPE100" s="35"/>
      <c r="UPF100" s="35"/>
      <c r="UPG100" s="35"/>
      <c r="UPH100" s="35"/>
      <c r="UPI100" s="35"/>
      <c r="UPJ100" s="35"/>
      <c r="UPK100" s="35"/>
      <c r="UPL100" s="35"/>
      <c r="UPM100" s="35"/>
      <c r="UPN100" s="35"/>
      <c r="UPO100" s="35"/>
      <c r="UPP100" s="35"/>
      <c r="UPQ100" s="35"/>
      <c r="UPR100" s="35"/>
      <c r="UPS100" s="35"/>
      <c r="UPT100" s="35"/>
      <c r="UPU100" s="35"/>
      <c r="UPV100" s="35"/>
      <c r="UPW100" s="35"/>
      <c r="UPX100" s="35"/>
      <c r="UPY100" s="35"/>
      <c r="UPZ100" s="35"/>
      <c r="UQA100" s="35"/>
      <c r="UQB100" s="35"/>
      <c r="UQC100" s="35"/>
      <c r="UQD100" s="35"/>
      <c r="UQE100" s="35"/>
      <c r="UQF100" s="35"/>
      <c r="UQG100" s="35"/>
      <c r="UQH100" s="35"/>
      <c r="UQI100" s="35"/>
      <c r="UQJ100" s="35"/>
      <c r="UQK100" s="35"/>
      <c r="UQL100" s="35"/>
      <c r="UQM100" s="35"/>
      <c r="UQN100" s="35"/>
      <c r="UQO100" s="35"/>
      <c r="UQP100" s="35"/>
      <c r="UQQ100" s="35"/>
      <c r="UQR100" s="35"/>
      <c r="UQS100" s="35"/>
      <c r="UQT100" s="35"/>
      <c r="UQU100" s="35"/>
      <c r="UQV100" s="35"/>
      <c r="UQW100" s="35"/>
      <c r="UQX100" s="35"/>
      <c r="UQY100" s="35"/>
      <c r="UQZ100" s="35"/>
      <c r="URA100" s="35"/>
      <c r="URB100" s="35"/>
      <c r="URC100" s="35"/>
      <c r="URD100" s="35"/>
      <c r="URE100" s="35"/>
      <c r="URF100" s="35"/>
      <c r="URG100" s="35"/>
      <c r="URH100" s="35"/>
      <c r="URI100" s="35"/>
      <c r="URJ100" s="35"/>
      <c r="URK100" s="35"/>
      <c r="URL100" s="35"/>
      <c r="URM100" s="35"/>
      <c r="URN100" s="35"/>
      <c r="URO100" s="35"/>
      <c r="URP100" s="35"/>
      <c r="URQ100" s="35"/>
      <c r="URR100" s="35"/>
      <c r="URS100" s="35"/>
      <c r="URT100" s="35"/>
      <c r="URU100" s="35"/>
      <c r="URV100" s="35"/>
      <c r="URW100" s="35"/>
      <c r="URX100" s="35"/>
      <c r="URY100" s="35"/>
      <c r="URZ100" s="35"/>
      <c r="USA100" s="35"/>
      <c r="USB100" s="35"/>
      <c r="USC100" s="35"/>
      <c r="USD100" s="35"/>
      <c r="USE100" s="35"/>
      <c r="USF100" s="35"/>
      <c r="USG100" s="35"/>
      <c r="USH100" s="35"/>
      <c r="USI100" s="35"/>
      <c r="USJ100" s="35"/>
      <c r="USK100" s="35"/>
      <c r="USL100" s="35"/>
      <c r="USM100" s="35"/>
      <c r="USN100" s="35"/>
      <c r="USO100" s="35"/>
      <c r="USP100" s="35"/>
      <c r="USQ100" s="35"/>
      <c r="USR100" s="35"/>
      <c r="USS100" s="35"/>
      <c r="UST100" s="35"/>
      <c r="USU100" s="35"/>
      <c r="USV100" s="35"/>
      <c r="USW100" s="35"/>
      <c r="USX100" s="35"/>
      <c r="USY100" s="35"/>
      <c r="USZ100" s="35"/>
      <c r="UTA100" s="35"/>
      <c r="UTB100" s="35"/>
      <c r="UTC100" s="35"/>
      <c r="UTD100" s="35"/>
      <c r="UTE100" s="35"/>
      <c r="UTF100" s="35"/>
      <c r="UTG100" s="35"/>
      <c r="UTH100" s="35"/>
      <c r="UTI100" s="35"/>
      <c r="UTJ100" s="35"/>
      <c r="UTK100" s="35"/>
      <c r="UTL100" s="35"/>
      <c r="UTM100" s="35"/>
      <c r="UTN100" s="35"/>
      <c r="UTO100" s="35"/>
      <c r="UTP100" s="35"/>
      <c r="UTQ100" s="35"/>
      <c r="UTR100" s="35"/>
      <c r="UTS100" s="35"/>
      <c r="UTT100" s="35"/>
      <c r="UTU100" s="35"/>
      <c r="UTV100" s="35"/>
      <c r="UTW100" s="35"/>
      <c r="UTX100" s="35"/>
      <c r="UTY100" s="35"/>
      <c r="UTZ100" s="35"/>
      <c r="UUA100" s="35"/>
      <c r="UUB100" s="35"/>
      <c r="UUC100" s="35"/>
      <c r="UUD100" s="35"/>
      <c r="UUE100" s="35"/>
      <c r="UUF100" s="35"/>
      <c r="UUG100" s="35"/>
      <c r="UUH100" s="35"/>
      <c r="UUI100" s="35"/>
      <c r="UUJ100" s="35"/>
      <c r="UUK100" s="35"/>
      <c r="UUL100" s="35"/>
      <c r="UUM100" s="35"/>
      <c r="UUN100" s="35"/>
      <c r="UUO100" s="35"/>
      <c r="UUP100" s="35"/>
      <c r="UUQ100" s="35"/>
      <c r="UUR100" s="35"/>
      <c r="UUS100" s="35"/>
      <c r="UUT100" s="35"/>
      <c r="UUU100" s="35"/>
      <c r="UUV100" s="35"/>
      <c r="UUW100" s="35"/>
      <c r="UUX100" s="35"/>
      <c r="UUY100" s="35"/>
      <c r="UUZ100" s="35"/>
      <c r="UVA100" s="35"/>
      <c r="UVB100" s="35"/>
      <c r="UVC100" s="35"/>
      <c r="UVD100" s="35"/>
      <c r="UVE100" s="35"/>
      <c r="UVF100" s="35"/>
      <c r="UVG100" s="35"/>
      <c r="UVH100" s="35"/>
      <c r="UVI100" s="35"/>
      <c r="UVJ100" s="35"/>
      <c r="UVK100" s="35"/>
      <c r="UVL100" s="35"/>
      <c r="UVM100" s="35"/>
      <c r="UVN100" s="35"/>
      <c r="UVO100" s="35"/>
      <c r="UVP100" s="35"/>
      <c r="UVQ100" s="35"/>
      <c r="UVR100" s="35"/>
      <c r="UVS100" s="35"/>
      <c r="UVT100" s="35"/>
      <c r="UVU100" s="35"/>
      <c r="UVV100" s="35"/>
      <c r="UVW100" s="35"/>
      <c r="UVX100" s="35"/>
      <c r="UVY100" s="35"/>
      <c r="UVZ100" s="35"/>
      <c r="UWA100" s="35"/>
      <c r="UWB100" s="35"/>
      <c r="UWC100" s="35"/>
      <c r="UWD100" s="35"/>
      <c r="UWE100" s="35"/>
      <c r="UWF100" s="35"/>
      <c r="UWG100" s="35"/>
      <c r="UWH100" s="35"/>
      <c r="UWI100" s="35"/>
      <c r="UWJ100" s="35"/>
      <c r="UWK100" s="35"/>
      <c r="UWL100" s="35"/>
      <c r="UWM100" s="35"/>
      <c r="UWN100" s="35"/>
      <c r="UWO100" s="35"/>
      <c r="UWP100" s="35"/>
      <c r="UWQ100" s="35"/>
      <c r="UWR100" s="35"/>
      <c r="UWS100" s="35"/>
      <c r="UWT100" s="35"/>
      <c r="UWU100" s="35"/>
      <c r="UWV100" s="35"/>
      <c r="UWW100" s="35"/>
      <c r="UWX100" s="35"/>
      <c r="UWY100" s="35"/>
      <c r="UWZ100" s="35"/>
      <c r="UXA100" s="35"/>
      <c r="UXB100" s="35"/>
      <c r="UXC100" s="35"/>
      <c r="UXD100" s="35"/>
      <c r="UXE100" s="35"/>
      <c r="UXF100" s="35"/>
      <c r="UXG100" s="35"/>
      <c r="UXH100" s="35"/>
      <c r="UXI100" s="35"/>
      <c r="UXJ100" s="35"/>
      <c r="UXK100" s="35"/>
      <c r="UXL100" s="35"/>
      <c r="UXM100" s="35"/>
      <c r="UXN100" s="35"/>
      <c r="UXO100" s="35"/>
      <c r="UXP100" s="35"/>
      <c r="UXQ100" s="35"/>
      <c r="UXR100" s="35"/>
      <c r="UXS100" s="35"/>
      <c r="UXT100" s="35"/>
      <c r="UXU100" s="35"/>
      <c r="UXV100" s="35"/>
      <c r="UXW100" s="35"/>
      <c r="UXX100" s="35"/>
      <c r="UXY100" s="35"/>
      <c r="UXZ100" s="35"/>
      <c r="UYA100" s="35"/>
      <c r="UYB100" s="35"/>
      <c r="UYC100" s="35"/>
      <c r="UYD100" s="35"/>
      <c r="UYE100" s="35"/>
      <c r="UYF100" s="35"/>
      <c r="UYG100" s="35"/>
      <c r="UYH100" s="35"/>
      <c r="UYI100" s="35"/>
      <c r="UYJ100" s="35"/>
      <c r="UYK100" s="35"/>
      <c r="UYL100" s="35"/>
      <c r="UYM100" s="35"/>
      <c r="UYN100" s="35"/>
      <c r="UYO100" s="35"/>
      <c r="UYP100" s="35"/>
      <c r="UYQ100" s="35"/>
      <c r="UYR100" s="35"/>
      <c r="UYS100" s="35"/>
      <c r="UYT100" s="35"/>
      <c r="UYU100" s="35"/>
      <c r="UYV100" s="35"/>
      <c r="UYW100" s="35"/>
      <c r="UYX100" s="35"/>
      <c r="UYY100" s="35"/>
      <c r="UYZ100" s="35"/>
      <c r="UZA100" s="35"/>
      <c r="UZB100" s="35"/>
      <c r="UZC100" s="35"/>
      <c r="UZD100" s="35"/>
      <c r="UZE100" s="35"/>
      <c r="UZF100" s="35"/>
      <c r="UZG100" s="35"/>
      <c r="UZH100" s="35"/>
      <c r="UZI100" s="35"/>
      <c r="UZJ100" s="35"/>
      <c r="UZK100" s="35"/>
      <c r="UZL100" s="35"/>
      <c r="UZM100" s="35"/>
      <c r="UZN100" s="35"/>
      <c r="UZO100" s="35"/>
      <c r="UZP100" s="35"/>
      <c r="UZQ100" s="35"/>
      <c r="UZR100" s="35"/>
      <c r="UZS100" s="35"/>
      <c r="UZT100" s="35"/>
      <c r="UZU100" s="35"/>
      <c r="UZV100" s="35"/>
      <c r="UZW100" s="35"/>
      <c r="UZX100" s="35"/>
      <c r="UZY100" s="35"/>
      <c r="UZZ100" s="35"/>
      <c r="VAA100" s="35"/>
      <c r="VAB100" s="35"/>
      <c r="VAC100" s="35"/>
      <c r="VAD100" s="35"/>
      <c r="VAE100" s="35"/>
      <c r="VAF100" s="35"/>
      <c r="VAG100" s="35"/>
      <c r="VAH100" s="35"/>
      <c r="VAI100" s="35"/>
      <c r="VAJ100" s="35"/>
      <c r="VAK100" s="35"/>
      <c r="VAL100" s="35"/>
      <c r="VAM100" s="35"/>
      <c r="VAN100" s="35"/>
      <c r="VAO100" s="35"/>
      <c r="VAP100" s="35"/>
      <c r="VAQ100" s="35"/>
      <c r="VAR100" s="35"/>
      <c r="VAS100" s="35"/>
      <c r="VAT100" s="35"/>
      <c r="VAU100" s="35"/>
      <c r="VAV100" s="35"/>
      <c r="VAW100" s="35"/>
      <c r="VAX100" s="35"/>
      <c r="VAY100" s="35"/>
      <c r="VAZ100" s="35"/>
      <c r="VBA100" s="35"/>
      <c r="VBB100" s="35"/>
      <c r="VBC100" s="35"/>
      <c r="VBD100" s="35"/>
      <c r="VBE100" s="35"/>
      <c r="VBF100" s="35"/>
      <c r="VBG100" s="35"/>
      <c r="VBH100" s="35"/>
      <c r="VBI100" s="35"/>
      <c r="VBJ100" s="35"/>
      <c r="VBK100" s="35"/>
      <c r="VBL100" s="35"/>
      <c r="VBM100" s="35"/>
      <c r="VBN100" s="35"/>
      <c r="VBO100" s="35"/>
      <c r="VBP100" s="35"/>
      <c r="VBQ100" s="35"/>
      <c r="VBR100" s="35"/>
      <c r="VBS100" s="35"/>
      <c r="VBT100" s="35"/>
      <c r="VBU100" s="35"/>
      <c r="VBV100" s="35"/>
      <c r="VBW100" s="35"/>
      <c r="VBX100" s="35"/>
      <c r="VBY100" s="35"/>
      <c r="VBZ100" s="35"/>
      <c r="VCA100" s="35"/>
      <c r="VCB100" s="35"/>
      <c r="VCC100" s="35"/>
      <c r="VCD100" s="35"/>
      <c r="VCE100" s="35"/>
      <c r="VCF100" s="35"/>
      <c r="VCG100" s="35"/>
      <c r="VCH100" s="35"/>
      <c r="VCI100" s="35"/>
      <c r="VCJ100" s="35"/>
      <c r="VCK100" s="35"/>
      <c r="VCL100" s="35"/>
      <c r="VCM100" s="35"/>
      <c r="VCN100" s="35"/>
      <c r="VCO100" s="35"/>
      <c r="VCP100" s="35"/>
      <c r="VCQ100" s="35"/>
      <c r="VCR100" s="35"/>
      <c r="VCS100" s="35"/>
      <c r="VCT100" s="35"/>
      <c r="VCU100" s="35"/>
      <c r="VCV100" s="35"/>
      <c r="VCW100" s="35"/>
      <c r="VCX100" s="35"/>
      <c r="VCY100" s="35"/>
      <c r="VCZ100" s="35"/>
      <c r="VDA100" s="35"/>
      <c r="VDB100" s="35"/>
      <c r="VDC100" s="35"/>
      <c r="VDD100" s="35"/>
      <c r="VDE100" s="35"/>
      <c r="VDF100" s="35"/>
      <c r="VDG100" s="35"/>
      <c r="VDH100" s="35"/>
      <c r="VDI100" s="35"/>
      <c r="VDJ100" s="35"/>
      <c r="VDK100" s="35"/>
      <c r="VDL100" s="35"/>
      <c r="VDM100" s="35"/>
      <c r="VDN100" s="35"/>
      <c r="VDO100" s="35"/>
      <c r="VDP100" s="35"/>
      <c r="VDQ100" s="35"/>
      <c r="VDR100" s="35"/>
      <c r="VDS100" s="35"/>
      <c r="VDT100" s="35"/>
      <c r="VDU100" s="35"/>
      <c r="VDV100" s="35"/>
      <c r="VDW100" s="35"/>
      <c r="VDX100" s="35"/>
      <c r="VDY100" s="35"/>
      <c r="VDZ100" s="35"/>
      <c r="VEA100" s="35"/>
      <c r="VEB100" s="35"/>
      <c r="VEC100" s="35"/>
      <c r="VED100" s="35"/>
      <c r="VEE100" s="35"/>
      <c r="VEF100" s="35"/>
      <c r="VEG100" s="35"/>
      <c r="VEH100" s="35"/>
      <c r="VEI100" s="35"/>
      <c r="VEJ100" s="35"/>
      <c r="VEK100" s="35"/>
      <c r="VEL100" s="35"/>
      <c r="VEM100" s="35"/>
      <c r="VEN100" s="35"/>
      <c r="VEO100" s="35"/>
      <c r="VEP100" s="35"/>
      <c r="VEQ100" s="35"/>
      <c r="VER100" s="35"/>
      <c r="VES100" s="35"/>
      <c r="VET100" s="35"/>
      <c r="VEU100" s="35"/>
      <c r="VEV100" s="35"/>
      <c r="VEW100" s="35"/>
      <c r="VEX100" s="35"/>
      <c r="VEY100" s="35"/>
      <c r="VEZ100" s="35"/>
      <c r="VFA100" s="35"/>
      <c r="VFB100" s="35"/>
      <c r="VFC100" s="35"/>
      <c r="VFD100" s="35"/>
      <c r="VFE100" s="35"/>
      <c r="VFF100" s="35"/>
      <c r="VFG100" s="35"/>
      <c r="VFH100" s="35"/>
      <c r="VFI100" s="35"/>
      <c r="VFJ100" s="35"/>
      <c r="VFK100" s="35"/>
      <c r="VFL100" s="35"/>
      <c r="VFM100" s="35"/>
      <c r="VFN100" s="35"/>
      <c r="VFO100" s="35"/>
      <c r="VFP100" s="35"/>
      <c r="VFQ100" s="35"/>
      <c r="VFR100" s="35"/>
      <c r="VFS100" s="35"/>
      <c r="VFT100" s="35"/>
      <c r="VFU100" s="35"/>
      <c r="VFV100" s="35"/>
      <c r="VFW100" s="35"/>
      <c r="VFX100" s="35"/>
      <c r="VFY100" s="35"/>
      <c r="VFZ100" s="35"/>
      <c r="VGA100" s="35"/>
      <c r="VGB100" s="35"/>
      <c r="VGC100" s="35"/>
      <c r="VGD100" s="35"/>
      <c r="VGE100" s="35"/>
      <c r="VGF100" s="35"/>
      <c r="VGG100" s="35"/>
      <c r="VGH100" s="35"/>
      <c r="VGI100" s="35"/>
      <c r="VGJ100" s="35"/>
      <c r="VGK100" s="35"/>
      <c r="VGL100" s="35"/>
      <c r="VGM100" s="35"/>
      <c r="VGN100" s="35"/>
      <c r="VGO100" s="35"/>
      <c r="VGP100" s="35"/>
      <c r="VGQ100" s="35"/>
      <c r="VGR100" s="35"/>
      <c r="VGS100" s="35"/>
      <c r="VGT100" s="35"/>
      <c r="VGU100" s="35"/>
      <c r="VGV100" s="35"/>
      <c r="VGW100" s="35"/>
      <c r="VGX100" s="35"/>
      <c r="VGY100" s="35"/>
      <c r="VGZ100" s="35"/>
      <c r="VHA100" s="35"/>
      <c r="VHB100" s="35"/>
      <c r="VHC100" s="35"/>
      <c r="VHD100" s="35"/>
      <c r="VHE100" s="35"/>
      <c r="VHF100" s="35"/>
      <c r="VHG100" s="35"/>
      <c r="VHH100" s="35"/>
      <c r="VHI100" s="35"/>
      <c r="VHJ100" s="35"/>
      <c r="VHK100" s="35"/>
      <c r="VHL100" s="35"/>
      <c r="VHM100" s="35"/>
      <c r="VHN100" s="35"/>
      <c r="VHO100" s="35"/>
      <c r="VHP100" s="35"/>
      <c r="VHQ100" s="35"/>
      <c r="VHR100" s="35"/>
      <c r="VHS100" s="35"/>
      <c r="VHT100" s="35"/>
      <c r="VHU100" s="35"/>
      <c r="VHV100" s="35"/>
      <c r="VHW100" s="35"/>
      <c r="VHX100" s="35"/>
      <c r="VHY100" s="35"/>
      <c r="VHZ100" s="35"/>
      <c r="VIA100" s="35"/>
      <c r="VIB100" s="35"/>
      <c r="VIC100" s="35"/>
      <c r="VID100" s="35"/>
      <c r="VIE100" s="35"/>
      <c r="VIF100" s="35"/>
      <c r="VIG100" s="35"/>
      <c r="VIH100" s="35"/>
      <c r="VII100" s="35"/>
      <c r="VIJ100" s="35"/>
      <c r="VIK100" s="35"/>
      <c r="VIL100" s="35"/>
      <c r="VIM100" s="35"/>
      <c r="VIN100" s="35"/>
      <c r="VIO100" s="35"/>
      <c r="VIP100" s="35"/>
      <c r="VIQ100" s="35"/>
      <c r="VIR100" s="35"/>
      <c r="VIS100" s="35"/>
      <c r="VIT100" s="35"/>
      <c r="VIU100" s="35"/>
      <c r="VIV100" s="35"/>
      <c r="VIW100" s="35"/>
      <c r="VIX100" s="35"/>
      <c r="VIY100" s="35"/>
      <c r="VIZ100" s="35"/>
      <c r="VJA100" s="35"/>
      <c r="VJB100" s="35"/>
      <c r="VJC100" s="35"/>
      <c r="VJD100" s="35"/>
      <c r="VJE100" s="35"/>
      <c r="VJF100" s="35"/>
      <c r="VJG100" s="35"/>
      <c r="VJH100" s="35"/>
      <c r="VJI100" s="35"/>
      <c r="VJJ100" s="35"/>
      <c r="VJK100" s="35"/>
      <c r="VJL100" s="35"/>
      <c r="VJM100" s="35"/>
      <c r="VJN100" s="35"/>
      <c r="VJO100" s="35"/>
      <c r="VJP100" s="35"/>
      <c r="VJQ100" s="35"/>
      <c r="VJR100" s="35"/>
      <c r="VJS100" s="35"/>
      <c r="VJT100" s="35"/>
      <c r="VJU100" s="35"/>
      <c r="VJV100" s="35"/>
      <c r="VJW100" s="35"/>
      <c r="VJX100" s="35"/>
      <c r="VJY100" s="35"/>
      <c r="VJZ100" s="35"/>
      <c r="VKA100" s="35"/>
      <c r="VKB100" s="35"/>
      <c r="VKC100" s="35"/>
      <c r="VKD100" s="35"/>
      <c r="VKE100" s="35"/>
      <c r="VKF100" s="35"/>
      <c r="VKG100" s="35"/>
      <c r="VKH100" s="35"/>
      <c r="VKI100" s="35"/>
      <c r="VKJ100" s="35"/>
      <c r="VKK100" s="35"/>
      <c r="VKL100" s="35"/>
      <c r="VKM100" s="35"/>
      <c r="VKN100" s="35"/>
      <c r="VKO100" s="35"/>
      <c r="VKP100" s="35"/>
      <c r="VKQ100" s="35"/>
      <c r="VKR100" s="35"/>
      <c r="VKS100" s="35"/>
      <c r="VKT100" s="35"/>
      <c r="VKU100" s="35"/>
      <c r="VKV100" s="35"/>
      <c r="VKW100" s="35"/>
      <c r="VKX100" s="35"/>
      <c r="VKY100" s="35"/>
      <c r="VKZ100" s="35"/>
      <c r="VLA100" s="35"/>
      <c r="VLB100" s="35"/>
      <c r="VLC100" s="35"/>
      <c r="VLD100" s="35"/>
      <c r="VLE100" s="35"/>
      <c r="VLF100" s="35"/>
      <c r="VLG100" s="35"/>
      <c r="VLH100" s="35"/>
      <c r="VLI100" s="35"/>
      <c r="VLJ100" s="35"/>
      <c r="VLK100" s="35"/>
      <c r="VLL100" s="35"/>
      <c r="VLM100" s="35"/>
      <c r="VLN100" s="35"/>
      <c r="VLO100" s="35"/>
      <c r="VLP100" s="35"/>
      <c r="VLQ100" s="35"/>
      <c r="VLR100" s="35"/>
      <c r="VLS100" s="35"/>
      <c r="VLT100" s="35"/>
      <c r="VLU100" s="35"/>
      <c r="VLV100" s="35"/>
      <c r="VLW100" s="35"/>
      <c r="VLX100" s="35"/>
      <c r="VLY100" s="35"/>
      <c r="VLZ100" s="35"/>
      <c r="VMA100" s="35"/>
      <c r="VMB100" s="35"/>
      <c r="VMC100" s="35"/>
      <c r="VMD100" s="35"/>
      <c r="VME100" s="35"/>
      <c r="VMF100" s="35"/>
      <c r="VMG100" s="35"/>
      <c r="VMH100" s="35"/>
      <c r="VMI100" s="35"/>
      <c r="VMJ100" s="35"/>
      <c r="VMK100" s="35"/>
      <c r="VML100" s="35"/>
      <c r="VMM100" s="35"/>
      <c r="VMN100" s="35"/>
      <c r="VMO100" s="35"/>
      <c r="VMP100" s="35"/>
      <c r="VMQ100" s="35"/>
      <c r="VMR100" s="35"/>
      <c r="VMS100" s="35"/>
      <c r="VMT100" s="35"/>
      <c r="VMU100" s="35"/>
      <c r="VMV100" s="35"/>
      <c r="VMW100" s="35"/>
      <c r="VMX100" s="35"/>
      <c r="VMY100" s="35"/>
      <c r="VMZ100" s="35"/>
      <c r="VNA100" s="35"/>
      <c r="VNB100" s="35"/>
      <c r="VNC100" s="35"/>
      <c r="VND100" s="35"/>
      <c r="VNE100" s="35"/>
      <c r="VNF100" s="35"/>
      <c r="VNG100" s="35"/>
      <c r="VNH100" s="35"/>
      <c r="VNI100" s="35"/>
      <c r="VNJ100" s="35"/>
      <c r="VNK100" s="35"/>
      <c r="VNL100" s="35"/>
      <c r="VNM100" s="35"/>
      <c r="VNN100" s="35"/>
      <c r="VNO100" s="35"/>
      <c r="VNP100" s="35"/>
      <c r="VNQ100" s="35"/>
      <c r="VNR100" s="35"/>
      <c r="VNS100" s="35"/>
      <c r="VNT100" s="35"/>
      <c r="VNU100" s="35"/>
      <c r="VNV100" s="35"/>
      <c r="VNW100" s="35"/>
      <c r="VNX100" s="35"/>
      <c r="VNY100" s="35"/>
      <c r="VNZ100" s="35"/>
      <c r="VOA100" s="35"/>
      <c r="VOB100" s="35"/>
      <c r="VOC100" s="35"/>
      <c r="VOD100" s="35"/>
      <c r="VOE100" s="35"/>
      <c r="VOF100" s="35"/>
      <c r="VOG100" s="35"/>
      <c r="VOH100" s="35"/>
      <c r="VOI100" s="35"/>
      <c r="VOJ100" s="35"/>
      <c r="VOK100" s="35"/>
      <c r="VOL100" s="35"/>
      <c r="VOM100" s="35"/>
      <c r="VON100" s="35"/>
      <c r="VOO100" s="35"/>
      <c r="VOP100" s="35"/>
      <c r="VOQ100" s="35"/>
      <c r="VOR100" s="35"/>
      <c r="VOS100" s="35"/>
      <c r="VOT100" s="35"/>
      <c r="VOU100" s="35"/>
      <c r="VOV100" s="35"/>
      <c r="VOW100" s="35"/>
      <c r="VOX100" s="35"/>
      <c r="VOY100" s="35"/>
      <c r="VOZ100" s="35"/>
      <c r="VPA100" s="35"/>
      <c r="VPB100" s="35"/>
      <c r="VPC100" s="35"/>
      <c r="VPD100" s="35"/>
      <c r="VPE100" s="35"/>
      <c r="VPF100" s="35"/>
      <c r="VPG100" s="35"/>
      <c r="VPH100" s="35"/>
      <c r="VPI100" s="35"/>
      <c r="VPJ100" s="35"/>
      <c r="VPK100" s="35"/>
      <c r="VPL100" s="35"/>
      <c r="VPM100" s="35"/>
      <c r="VPN100" s="35"/>
      <c r="VPO100" s="35"/>
      <c r="VPP100" s="35"/>
      <c r="VPQ100" s="35"/>
      <c r="VPR100" s="35"/>
      <c r="VPS100" s="35"/>
      <c r="VPT100" s="35"/>
      <c r="VPU100" s="35"/>
      <c r="VPV100" s="35"/>
      <c r="VPW100" s="35"/>
      <c r="VPX100" s="35"/>
      <c r="VPY100" s="35"/>
      <c r="VPZ100" s="35"/>
      <c r="VQA100" s="35"/>
      <c r="VQB100" s="35"/>
      <c r="VQC100" s="35"/>
      <c r="VQD100" s="35"/>
      <c r="VQE100" s="35"/>
      <c r="VQF100" s="35"/>
      <c r="VQG100" s="35"/>
      <c r="VQH100" s="35"/>
      <c r="VQI100" s="35"/>
      <c r="VQJ100" s="35"/>
      <c r="VQK100" s="35"/>
      <c r="VQL100" s="35"/>
      <c r="VQM100" s="35"/>
      <c r="VQN100" s="35"/>
      <c r="VQO100" s="35"/>
      <c r="VQP100" s="35"/>
      <c r="VQQ100" s="35"/>
      <c r="VQR100" s="35"/>
      <c r="VQS100" s="35"/>
      <c r="VQT100" s="35"/>
      <c r="VQU100" s="35"/>
      <c r="VQV100" s="35"/>
      <c r="VQW100" s="35"/>
      <c r="VQX100" s="35"/>
      <c r="VQY100" s="35"/>
      <c r="VQZ100" s="35"/>
      <c r="VRA100" s="35"/>
      <c r="VRB100" s="35"/>
      <c r="VRC100" s="35"/>
      <c r="VRD100" s="35"/>
      <c r="VRE100" s="35"/>
      <c r="VRF100" s="35"/>
      <c r="VRG100" s="35"/>
      <c r="VRH100" s="35"/>
      <c r="VRI100" s="35"/>
      <c r="VRJ100" s="35"/>
      <c r="VRK100" s="35"/>
      <c r="VRL100" s="35"/>
      <c r="VRM100" s="35"/>
      <c r="VRN100" s="35"/>
      <c r="VRO100" s="35"/>
      <c r="VRP100" s="35"/>
      <c r="VRQ100" s="35"/>
      <c r="VRR100" s="35"/>
      <c r="VRS100" s="35"/>
      <c r="VRT100" s="35"/>
      <c r="VRU100" s="35"/>
      <c r="VRV100" s="35"/>
      <c r="VRW100" s="35"/>
      <c r="VRX100" s="35"/>
      <c r="VRY100" s="35"/>
      <c r="VRZ100" s="35"/>
      <c r="VSA100" s="35"/>
      <c r="VSB100" s="35"/>
      <c r="VSC100" s="35"/>
      <c r="VSD100" s="35"/>
      <c r="VSE100" s="35"/>
      <c r="VSF100" s="35"/>
      <c r="VSG100" s="35"/>
      <c r="VSH100" s="35"/>
      <c r="VSI100" s="35"/>
      <c r="VSJ100" s="35"/>
      <c r="VSK100" s="35"/>
      <c r="VSL100" s="35"/>
      <c r="VSM100" s="35"/>
      <c r="VSN100" s="35"/>
      <c r="VSO100" s="35"/>
      <c r="VSP100" s="35"/>
      <c r="VSQ100" s="35"/>
      <c r="VSR100" s="35"/>
      <c r="VSS100" s="35"/>
      <c r="VST100" s="35"/>
      <c r="VSU100" s="35"/>
      <c r="VSV100" s="35"/>
      <c r="VSW100" s="35"/>
      <c r="VSX100" s="35"/>
      <c r="VSY100" s="35"/>
      <c r="VSZ100" s="35"/>
      <c r="VTA100" s="35"/>
      <c r="VTB100" s="35"/>
      <c r="VTC100" s="35"/>
      <c r="VTD100" s="35"/>
      <c r="VTE100" s="35"/>
      <c r="VTF100" s="35"/>
      <c r="VTG100" s="35"/>
      <c r="VTH100" s="35"/>
      <c r="VTI100" s="35"/>
      <c r="VTJ100" s="35"/>
      <c r="VTK100" s="35"/>
      <c r="VTL100" s="35"/>
      <c r="VTM100" s="35"/>
      <c r="VTN100" s="35"/>
      <c r="VTO100" s="35"/>
      <c r="VTP100" s="35"/>
      <c r="VTQ100" s="35"/>
      <c r="VTR100" s="35"/>
      <c r="VTS100" s="35"/>
      <c r="VTT100" s="35"/>
      <c r="VTU100" s="35"/>
      <c r="VTV100" s="35"/>
      <c r="VTW100" s="35"/>
      <c r="VTX100" s="35"/>
      <c r="VTY100" s="35"/>
      <c r="VTZ100" s="35"/>
      <c r="VUA100" s="35"/>
      <c r="VUB100" s="35"/>
      <c r="VUC100" s="35"/>
      <c r="VUD100" s="35"/>
      <c r="VUE100" s="35"/>
      <c r="VUF100" s="35"/>
      <c r="VUG100" s="35"/>
      <c r="VUH100" s="35"/>
      <c r="VUI100" s="35"/>
      <c r="VUJ100" s="35"/>
      <c r="VUK100" s="35"/>
      <c r="VUL100" s="35"/>
      <c r="VUM100" s="35"/>
      <c r="VUN100" s="35"/>
      <c r="VUO100" s="35"/>
      <c r="VUP100" s="35"/>
      <c r="VUQ100" s="35"/>
      <c r="VUR100" s="35"/>
      <c r="VUS100" s="35"/>
      <c r="VUT100" s="35"/>
      <c r="VUU100" s="35"/>
      <c r="VUV100" s="35"/>
      <c r="VUW100" s="35"/>
      <c r="VUX100" s="35"/>
      <c r="VUY100" s="35"/>
      <c r="VUZ100" s="35"/>
      <c r="VVA100" s="35"/>
      <c r="VVB100" s="35"/>
      <c r="VVC100" s="35"/>
      <c r="VVD100" s="35"/>
      <c r="VVE100" s="35"/>
      <c r="VVF100" s="35"/>
      <c r="VVG100" s="35"/>
      <c r="VVH100" s="35"/>
      <c r="VVI100" s="35"/>
      <c r="VVJ100" s="35"/>
      <c r="VVK100" s="35"/>
      <c r="VVL100" s="35"/>
      <c r="VVM100" s="35"/>
      <c r="VVN100" s="35"/>
      <c r="VVO100" s="35"/>
      <c r="VVP100" s="35"/>
      <c r="VVQ100" s="35"/>
      <c r="VVR100" s="35"/>
      <c r="VVS100" s="35"/>
      <c r="VVT100" s="35"/>
      <c r="VVU100" s="35"/>
      <c r="VVV100" s="35"/>
      <c r="VVW100" s="35"/>
      <c r="VVX100" s="35"/>
      <c r="VVY100" s="35"/>
      <c r="VVZ100" s="35"/>
      <c r="VWA100" s="35"/>
      <c r="VWB100" s="35"/>
      <c r="VWC100" s="35"/>
      <c r="VWD100" s="35"/>
      <c r="VWE100" s="35"/>
      <c r="VWF100" s="35"/>
      <c r="VWG100" s="35"/>
      <c r="VWH100" s="35"/>
      <c r="VWI100" s="35"/>
      <c r="VWJ100" s="35"/>
      <c r="VWK100" s="35"/>
      <c r="VWL100" s="35"/>
      <c r="VWM100" s="35"/>
      <c r="VWN100" s="35"/>
      <c r="VWO100" s="35"/>
      <c r="VWP100" s="35"/>
      <c r="VWQ100" s="35"/>
      <c r="VWR100" s="35"/>
      <c r="VWS100" s="35"/>
      <c r="VWT100" s="35"/>
      <c r="VWU100" s="35"/>
      <c r="VWV100" s="35"/>
      <c r="VWW100" s="35"/>
      <c r="VWX100" s="35"/>
      <c r="VWY100" s="35"/>
      <c r="VWZ100" s="35"/>
      <c r="VXA100" s="35"/>
      <c r="VXB100" s="35"/>
      <c r="VXC100" s="35"/>
      <c r="VXD100" s="35"/>
      <c r="VXE100" s="35"/>
      <c r="VXF100" s="35"/>
      <c r="VXG100" s="35"/>
      <c r="VXH100" s="35"/>
      <c r="VXI100" s="35"/>
      <c r="VXJ100" s="35"/>
      <c r="VXK100" s="35"/>
      <c r="VXL100" s="35"/>
      <c r="VXM100" s="35"/>
      <c r="VXN100" s="35"/>
      <c r="VXO100" s="35"/>
      <c r="VXP100" s="35"/>
      <c r="VXQ100" s="35"/>
      <c r="VXR100" s="35"/>
      <c r="VXS100" s="35"/>
      <c r="VXT100" s="35"/>
      <c r="VXU100" s="35"/>
      <c r="VXV100" s="35"/>
      <c r="VXW100" s="35"/>
      <c r="VXX100" s="35"/>
      <c r="VXY100" s="35"/>
      <c r="VXZ100" s="35"/>
      <c r="VYA100" s="35"/>
      <c r="VYB100" s="35"/>
      <c r="VYC100" s="35"/>
      <c r="VYD100" s="35"/>
      <c r="VYE100" s="35"/>
      <c r="VYF100" s="35"/>
      <c r="VYG100" s="35"/>
      <c r="VYH100" s="35"/>
      <c r="VYI100" s="35"/>
      <c r="VYJ100" s="35"/>
      <c r="VYK100" s="35"/>
      <c r="VYL100" s="35"/>
      <c r="VYM100" s="35"/>
      <c r="VYN100" s="35"/>
      <c r="VYO100" s="35"/>
      <c r="VYP100" s="35"/>
      <c r="VYQ100" s="35"/>
      <c r="VYR100" s="35"/>
      <c r="VYS100" s="35"/>
      <c r="VYT100" s="35"/>
      <c r="VYU100" s="35"/>
      <c r="VYV100" s="35"/>
      <c r="VYW100" s="35"/>
      <c r="VYX100" s="35"/>
      <c r="VYY100" s="35"/>
      <c r="VYZ100" s="35"/>
      <c r="VZA100" s="35"/>
      <c r="VZB100" s="35"/>
      <c r="VZC100" s="35"/>
      <c r="VZD100" s="35"/>
      <c r="VZE100" s="35"/>
      <c r="VZF100" s="35"/>
      <c r="VZG100" s="35"/>
      <c r="VZH100" s="35"/>
      <c r="VZI100" s="35"/>
      <c r="VZJ100" s="35"/>
      <c r="VZK100" s="35"/>
      <c r="VZL100" s="35"/>
      <c r="VZM100" s="35"/>
      <c r="VZN100" s="35"/>
      <c r="VZO100" s="35"/>
      <c r="VZP100" s="35"/>
      <c r="VZQ100" s="35"/>
      <c r="VZR100" s="35"/>
      <c r="VZS100" s="35"/>
      <c r="VZT100" s="35"/>
      <c r="VZU100" s="35"/>
      <c r="VZV100" s="35"/>
      <c r="VZW100" s="35"/>
      <c r="VZX100" s="35"/>
      <c r="VZY100" s="35"/>
      <c r="VZZ100" s="35"/>
      <c r="WAA100" s="35"/>
      <c r="WAB100" s="35"/>
      <c r="WAC100" s="35"/>
      <c r="WAD100" s="35"/>
      <c r="WAE100" s="35"/>
      <c r="WAF100" s="35"/>
      <c r="WAG100" s="35"/>
      <c r="WAH100" s="35"/>
      <c r="WAI100" s="35"/>
      <c r="WAJ100" s="35"/>
      <c r="WAK100" s="35"/>
      <c r="WAL100" s="35"/>
      <c r="WAM100" s="35"/>
      <c r="WAN100" s="35"/>
      <c r="WAO100" s="35"/>
      <c r="WAP100" s="35"/>
      <c r="WAQ100" s="35"/>
      <c r="WAR100" s="35"/>
      <c r="WAS100" s="35"/>
      <c r="WAT100" s="35"/>
      <c r="WAU100" s="35"/>
      <c r="WAV100" s="35"/>
      <c r="WAW100" s="35"/>
      <c r="WAX100" s="35"/>
      <c r="WAY100" s="35"/>
      <c r="WAZ100" s="35"/>
      <c r="WBA100" s="35"/>
      <c r="WBB100" s="35"/>
      <c r="WBC100" s="35"/>
      <c r="WBD100" s="35"/>
      <c r="WBE100" s="35"/>
      <c r="WBF100" s="35"/>
      <c r="WBG100" s="35"/>
      <c r="WBH100" s="35"/>
      <c r="WBI100" s="35"/>
      <c r="WBJ100" s="35"/>
      <c r="WBK100" s="35"/>
      <c r="WBL100" s="35"/>
      <c r="WBM100" s="35"/>
      <c r="WBN100" s="35"/>
      <c r="WBO100" s="35"/>
      <c r="WBP100" s="35"/>
      <c r="WBQ100" s="35"/>
      <c r="WBR100" s="35"/>
      <c r="WBS100" s="35"/>
      <c r="WBT100" s="35"/>
      <c r="WBU100" s="35"/>
      <c r="WBV100" s="35"/>
      <c r="WBW100" s="35"/>
      <c r="WBX100" s="35"/>
      <c r="WBY100" s="35"/>
      <c r="WBZ100" s="35"/>
      <c r="WCA100" s="35"/>
      <c r="WCB100" s="35"/>
      <c r="WCC100" s="35"/>
      <c r="WCD100" s="35"/>
      <c r="WCE100" s="35"/>
      <c r="WCF100" s="35"/>
      <c r="WCG100" s="35"/>
      <c r="WCH100" s="35"/>
      <c r="WCI100" s="35"/>
      <c r="WCJ100" s="35"/>
      <c r="WCK100" s="35"/>
      <c r="WCL100" s="35"/>
      <c r="WCM100" s="35"/>
      <c r="WCN100" s="35"/>
      <c r="WCO100" s="35"/>
      <c r="WCP100" s="35"/>
      <c r="WCQ100" s="35"/>
      <c r="WCR100" s="35"/>
      <c r="WCS100" s="35"/>
      <c r="WCT100" s="35"/>
      <c r="WCU100" s="35"/>
      <c r="WCV100" s="35"/>
      <c r="WCW100" s="35"/>
      <c r="WCX100" s="35"/>
      <c r="WCY100" s="35"/>
      <c r="WCZ100" s="35"/>
      <c r="WDA100" s="35"/>
      <c r="WDB100" s="35"/>
      <c r="WDC100" s="35"/>
      <c r="WDD100" s="35"/>
      <c r="WDE100" s="35"/>
      <c r="WDF100" s="35"/>
      <c r="WDG100" s="35"/>
      <c r="WDH100" s="35"/>
      <c r="WDI100" s="35"/>
      <c r="WDJ100" s="35"/>
      <c r="WDK100" s="35"/>
      <c r="WDL100" s="35"/>
      <c r="WDM100" s="35"/>
      <c r="WDN100" s="35"/>
      <c r="WDO100" s="35"/>
      <c r="WDP100" s="35"/>
      <c r="WDQ100" s="35"/>
      <c r="WDR100" s="35"/>
      <c r="WDS100" s="35"/>
      <c r="WDT100" s="35"/>
      <c r="WDU100" s="35"/>
      <c r="WDV100" s="35"/>
      <c r="WDW100" s="35"/>
      <c r="WDX100" s="35"/>
      <c r="WDY100" s="35"/>
      <c r="WDZ100" s="35"/>
      <c r="WEA100" s="35"/>
      <c r="WEB100" s="35"/>
      <c r="WEC100" s="35"/>
      <c r="WED100" s="35"/>
      <c r="WEE100" s="35"/>
      <c r="WEF100" s="35"/>
      <c r="WEG100" s="35"/>
      <c r="WEH100" s="35"/>
      <c r="WEI100" s="35"/>
      <c r="WEJ100" s="35"/>
      <c r="WEK100" s="35"/>
      <c r="WEL100" s="35"/>
      <c r="WEM100" s="35"/>
      <c r="WEN100" s="35"/>
      <c r="WEO100" s="35"/>
      <c r="WEP100" s="35"/>
      <c r="WEQ100" s="35"/>
      <c r="WER100" s="35"/>
      <c r="WES100" s="35"/>
      <c r="WET100" s="35"/>
      <c r="WEU100" s="35"/>
      <c r="WEV100" s="35"/>
      <c r="WEW100" s="35"/>
      <c r="WEX100" s="35"/>
      <c r="WEY100" s="35"/>
      <c r="WEZ100" s="35"/>
      <c r="WFA100" s="35"/>
      <c r="WFB100" s="35"/>
      <c r="WFC100" s="35"/>
      <c r="WFD100" s="35"/>
      <c r="WFE100" s="35"/>
      <c r="WFF100" s="35"/>
      <c r="WFG100" s="35"/>
      <c r="WFH100" s="35"/>
      <c r="WFI100" s="35"/>
      <c r="WFJ100" s="35"/>
      <c r="WFK100" s="35"/>
      <c r="WFL100" s="35"/>
      <c r="WFM100" s="35"/>
      <c r="WFN100" s="35"/>
      <c r="WFO100" s="35"/>
      <c r="WFP100" s="35"/>
      <c r="WFQ100" s="35"/>
      <c r="WFR100" s="35"/>
      <c r="WFS100" s="35"/>
      <c r="WFT100" s="35"/>
      <c r="WFU100" s="35"/>
      <c r="WFV100" s="35"/>
      <c r="WFW100" s="35"/>
      <c r="WFX100" s="35"/>
      <c r="WFY100" s="35"/>
      <c r="WFZ100" s="35"/>
      <c r="WGA100" s="35"/>
      <c r="WGB100" s="35"/>
      <c r="WGC100" s="35"/>
      <c r="WGD100" s="35"/>
      <c r="WGE100" s="35"/>
      <c r="WGF100" s="35"/>
      <c r="WGG100" s="35"/>
      <c r="WGH100" s="35"/>
      <c r="WGI100" s="35"/>
      <c r="WGJ100" s="35"/>
      <c r="WGK100" s="35"/>
      <c r="WGL100" s="35"/>
      <c r="WGM100" s="35"/>
      <c r="WGN100" s="35"/>
      <c r="WGO100" s="35"/>
      <c r="WGP100" s="35"/>
      <c r="WGQ100" s="35"/>
      <c r="WGR100" s="35"/>
      <c r="WGS100" s="35"/>
      <c r="WGT100" s="35"/>
      <c r="WGU100" s="35"/>
      <c r="WGV100" s="35"/>
      <c r="WGW100" s="35"/>
      <c r="WGX100" s="35"/>
      <c r="WGY100" s="35"/>
      <c r="WGZ100" s="35"/>
      <c r="WHA100" s="35"/>
      <c r="WHB100" s="35"/>
      <c r="WHC100" s="35"/>
      <c r="WHD100" s="35"/>
      <c r="WHE100" s="35"/>
      <c r="WHF100" s="35"/>
      <c r="WHG100" s="35"/>
      <c r="WHH100" s="35"/>
      <c r="WHI100" s="35"/>
      <c r="WHJ100" s="35"/>
      <c r="WHK100" s="35"/>
      <c r="WHL100" s="35"/>
      <c r="WHM100" s="35"/>
      <c r="WHN100" s="35"/>
      <c r="WHO100" s="35"/>
      <c r="WHP100" s="35"/>
      <c r="WHQ100" s="35"/>
      <c r="WHR100" s="35"/>
      <c r="WHS100" s="35"/>
      <c r="WHT100" s="35"/>
      <c r="WHU100" s="35"/>
      <c r="WHV100" s="35"/>
      <c r="WHW100" s="35"/>
      <c r="WHX100" s="35"/>
      <c r="WHY100" s="35"/>
      <c r="WHZ100" s="35"/>
      <c r="WIA100" s="35"/>
      <c r="WIB100" s="35"/>
      <c r="WIC100" s="35"/>
      <c r="WID100" s="35"/>
      <c r="WIE100" s="35"/>
      <c r="WIF100" s="35"/>
      <c r="WIG100" s="35"/>
      <c r="WIH100" s="35"/>
      <c r="WII100" s="35"/>
      <c r="WIJ100" s="35"/>
      <c r="WIK100" s="35"/>
      <c r="WIL100" s="35"/>
      <c r="WIM100" s="35"/>
      <c r="WIN100" s="35"/>
      <c r="WIO100" s="35"/>
      <c r="WIP100" s="35"/>
      <c r="WIQ100" s="35"/>
      <c r="WIR100" s="35"/>
      <c r="WIS100" s="35"/>
      <c r="WIT100" s="35"/>
      <c r="WIU100" s="35"/>
      <c r="WIV100" s="35"/>
      <c r="WIW100" s="35"/>
      <c r="WIX100" s="35"/>
      <c r="WIY100" s="35"/>
      <c r="WIZ100" s="35"/>
      <c r="WJA100" s="35"/>
      <c r="WJB100" s="35"/>
      <c r="WJC100" s="35"/>
      <c r="WJD100" s="35"/>
      <c r="WJE100" s="35"/>
      <c r="WJF100" s="35"/>
      <c r="WJG100" s="35"/>
      <c r="WJH100" s="35"/>
      <c r="WJI100" s="35"/>
      <c r="WJJ100" s="35"/>
      <c r="WJK100" s="35"/>
      <c r="WJL100" s="35"/>
      <c r="WJM100" s="35"/>
      <c r="WJN100" s="35"/>
      <c r="WJO100" s="35"/>
      <c r="WJP100" s="35"/>
      <c r="WJQ100" s="35"/>
      <c r="WJR100" s="35"/>
      <c r="WJS100" s="35"/>
      <c r="WJT100" s="35"/>
      <c r="WJU100" s="35"/>
      <c r="WJV100" s="35"/>
      <c r="WJW100" s="35"/>
      <c r="WJX100" s="35"/>
      <c r="WJY100" s="35"/>
      <c r="WJZ100" s="35"/>
      <c r="WKA100" s="35"/>
      <c r="WKB100" s="35"/>
      <c r="WKC100" s="35"/>
      <c r="WKD100" s="35"/>
      <c r="WKE100" s="35"/>
      <c r="WKF100" s="35"/>
      <c r="WKG100" s="35"/>
      <c r="WKH100" s="35"/>
      <c r="WKI100" s="35"/>
      <c r="WKJ100" s="35"/>
      <c r="WKK100" s="35"/>
      <c r="WKL100" s="35"/>
      <c r="WKM100" s="35"/>
      <c r="WKN100" s="35"/>
      <c r="WKO100" s="35"/>
      <c r="WKP100" s="35"/>
      <c r="WKQ100" s="35"/>
      <c r="WKR100" s="35"/>
      <c r="WKS100" s="35"/>
      <c r="WKT100" s="35"/>
      <c r="WKU100" s="35"/>
      <c r="WKV100" s="35"/>
      <c r="WKW100" s="35"/>
      <c r="WKX100" s="35"/>
      <c r="WKY100" s="35"/>
      <c r="WKZ100" s="35"/>
      <c r="WLA100" s="35"/>
      <c r="WLB100" s="35"/>
      <c r="WLC100" s="35"/>
      <c r="WLD100" s="35"/>
      <c r="WLE100" s="35"/>
      <c r="WLF100" s="35"/>
      <c r="WLG100" s="35"/>
      <c r="WLH100" s="35"/>
      <c r="WLI100" s="35"/>
      <c r="WLJ100" s="35"/>
      <c r="WLK100" s="35"/>
      <c r="WLL100" s="35"/>
      <c r="WLM100" s="35"/>
      <c r="WLN100" s="35"/>
      <c r="WLO100" s="35"/>
      <c r="WLP100" s="35"/>
      <c r="WLQ100" s="35"/>
      <c r="WLR100" s="35"/>
      <c r="WLS100" s="35"/>
      <c r="WLT100" s="35"/>
      <c r="WLU100" s="35"/>
      <c r="WLV100" s="35"/>
      <c r="WLW100" s="35"/>
      <c r="WLX100" s="35"/>
      <c r="WLY100" s="35"/>
      <c r="WLZ100" s="35"/>
      <c r="WMA100" s="35"/>
      <c r="WMB100" s="35"/>
      <c r="WMC100" s="35"/>
      <c r="WMD100" s="35"/>
      <c r="WME100" s="35"/>
      <c r="WMF100" s="35"/>
      <c r="WMG100" s="35"/>
      <c r="WMH100" s="35"/>
      <c r="WMI100" s="35"/>
      <c r="WMJ100" s="35"/>
      <c r="WMK100" s="35"/>
      <c r="WML100" s="35"/>
      <c r="WMM100" s="35"/>
      <c r="WMN100" s="35"/>
      <c r="WMO100" s="35"/>
      <c r="WMP100" s="35"/>
      <c r="WMQ100" s="35"/>
      <c r="WMR100" s="35"/>
      <c r="WMS100" s="35"/>
      <c r="WMT100" s="35"/>
      <c r="WMU100" s="35"/>
      <c r="WMV100" s="35"/>
      <c r="WMW100" s="35"/>
      <c r="WMX100" s="35"/>
      <c r="WMY100" s="35"/>
      <c r="WMZ100" s="35"/>
      <c r="WNA100" s="35"/>
      <c r="WNB100" s="35"/>
      <c r="WNC100" s="35"/>
      <c r="WND100" s="35"/>
      <c r="WNE100" s="35"/>
      <c r="WNF100" s="35"/>
      <c r="WNG100" s="35"/>
      <c r="WNH100" s="35"/>
      <c r="WNI100" s="35"/>
      <c r="WNJ100" s="35"/>
      <c r="WNK100" s="35"/>
      <c r="WNL100" s="35"/>
      <c r="WNM100" s="35"/>
      <c r="WNN100" s="35"/>
      <c r="WNO100" s="35"/>
      <c r="WNP100" s="35"/>
      <c r="WNQ100" s="35"/>
      <c r="WNR100" s="35"/>
      <c r="WNS100" s="35"/>
      <c r="WNT100" s="35"/>
      <c r="WNU100" s="35"/>
      <c r="WNV100" s="35"/>
      <c r="WNW100" s="35"/>
      <c r="WNX100" s="35"/>
      <c r="WNY100" s="35"/>
      <c r="WNZ100" s="35"/>
      <c r="WOA100" s="35"/>
      <c r="WOB100" s="35"/>
      <c r="WOC100" s="35"/>
      <c r="WOD100" s="35"/>
      <c r="WOE100" s="35"/>
      <c r="WOF100" s="35"/>
      <c r="WOG100" s="35"/>
      <c r="WOH100" s="35"/>
      <c r="WOI100" s="35"/>
      <c r="WOJ100" s="35"/>
      <c r="WOK100" s="35"/>
      <c r="WOL100" s="35"/>
      <c r="WOM100" s="35"/>
      <c r="WON100" s="35"/>
      <c r="WOO100" s="35"/>
      <c r="WOP100" s="35"/>
      <c r="WOQ100" s="35"/>
      <c r="WOR100" s="35"/>
      <c r="WOS100" s="35"/>
      <c r="WOT100" s="35"/>
      <c r="WOU100" s="35"/>
      <c r="WOV100" s="35"/>
      <c r="WOW100" s="35"/>
      <c r="WOX100" s="35"/>
      <c r="WOY100" s="35"/>
      <c r="WOZ100" s="35"/>
      <c r="WPA100" s="35"/>
      <c r="WPB100" s="35"/>
      <c r="WPC100" s="35"/>
      <c r="WPD100" s="35"/>
      <c r="WPE100" s="35"/>
      <c r="WPF100" s="35"/>
      <c r="WPG100" s="35"/>
      <c r="WPH100" s="35"/>
      <c r="WPI100" s="35"/>
      <c r="WPJ100" s="35"/>
      <c r="WPK100" s="35"/>
      <c r="WPL100" s="35"/>
      <c r="WPM100" s="35"/>
      <c r="WPN100" s="35"/>
      <c r="WPO100" s="35"/>
      <c r="WPP100" s="35"/>
      <c r="WPQ100" s="35"/>
      <c r="WPR100" s="35"/>
      <c r="WPS100" s="35"/>
      <c r="WPT100" s="35"/>
      <c r="WPU100" s="35"/>
      <c r="WPV100" s="35"/>
      <c r="WPW100" s="35"/>
      <c r="WPX100" s="35"/>
      <c r="WPY100" s="35"/>
      <c r="WPZ100" s="35"/>
      <c r="WQA100" s="35"/>
      <c r="WQB100" s="35"/>
      <c r="WQC100" s="35"/>
      <c r="WQD100" s="35"/>
      <c r="WQE100" s="35"/>
      <c r="WQF100" s="35"/>
      <c r="WQG100" s="35"/>
      <c r="WQH100" s="35"/>
      <c r="WQI100" s="35"/>
      <c r="WQJ100" s="35"/>
      <c r="WQK100" s="35"/>
      <c r="WQL100" s="35"/>
      <c r="WQM100" s="35"/>
      <c r="WQN100" s="35"/>
      <c r="WQO100" s="35"/>
      <c r="WQP100" s="35"/>
      <c r="WQQ100" s="35"/>
      <c r="WQR100" s="35"/>
      <c r="WQS100" s="35"/>
      <c r="WQT100" s="35"/>
      <c r="WQU100" s="35"/>
      <c r="WQV100" s="35"/>
      <c r="WQW100" s="35"/>
      <c r="WQX100" s="35"/>
      <c r="WQY100" s="35"/>
      <c r="WQZ100" s="35"/>
      <c r="WRA100" s="35"/>
      <c r="WRB100" s="35"/>
      <c r="WRC100" s="35"/>
      <c r="WRD100" s="35"/>
      <c r="WRE100" s="35"/>
      <c r="WRF100" s="35"/>
      <c r="WRG100" s="35"/>
      <c r="WRH100" s="35"/>
      <c r="WRI100" s="35"/>
      <c r="WRJ100" s="35"/>
      <c r="WRK100" s="35"/>
      <c r="WRL100" s="35"/>
      <c r="WRM100" s="35"/>
      <c r="WRN100" s="35"/>
      <c r="WRO100" s="35"/>
      <c r="WRP100" s="35"/>
      <c r="WRQ100" s="35"/>
      <c r="WRR100" s="35"/>
      <c r="WRS100" s="35"/>
      <c r="WRT100" s="35"/>
      <c r="WRU100" s="35"/>
      <c r="WRV100" s="35"/>
      <c r="WRW100" s="35"/>
      <c r="WRX100" s="35"/>
      <c r="WRY100" s="35"/>
      <c r="WRZ100" s="35"/>
      <c r="WSA100" s="35"/>
      <c r="WSB100" s="35"/>
      <c r="WSC100" s="35"/>
      <c r="WSD100" s="35"/>
      <c r="WSE100" s="35"/>
      <c r="WSF100" s="35"/>
      <c r="WSG100" s="35"/>
      <c r="WSH100" s="35"/>
      <c r="WSI100" s="35"/>
      <c r="WSJ100" s="35"/>
      <c r="WSK100" s="35"/>
      <c r="WSL100" s="35"/>
      <c r="WSM100" s="35"/>
      <c r="WSN100" s="35"/>
      <c r="WSO100" s="35"/>
      <c r="WSP100" s="35"/>
      <c r="WSQ100" s="35"/>
      <c r="WSR100" s="35"/>
      <c r="WSS100" s="35"/>
      <c r="WST100" s="35"/>
      <c r="WSU100" s="35"/>
      <c r="WSV100" s="35"/>
      <c r="WSW100" s="35"/>
      <c r="WSX100" s="35"/>
      <c r="WSY100" s="35"/>
      <c r="WSZ100" s="35"/>
      <c r="WTA100" s="35"/>
      <c r="WTB100" s="35"/>
      <c r="WTC100" s="35"/>
      <c r="WTD100" s="35"/>
      <c r="WTE100" s="35"/>
      <c r="WTF100" s="35"/>
      <c r="WTG100" s="35"/>
      <c r="WTH100" s="35"/>
      <c r="WTI100" s="35"/>
      <c r="WTJ100" s="35"/>
      <c r="WTK100" s="35"/>
      <c r="WTL100" s="35"/>
      <c r="WTM100" s="35"/>
      <c r="WTN100" s="35"/>
      <c r="WTO100" s="35"/>
      <c r="WTP100" s="35"/>
      <c r="WTQ100" s="35"/>
      <c r="WTR100" s="35"/>
      <c r="WTS100" s="35"/>
      <c r="WTT100" s="35"/>
      <c r="WTU100" s="35"/>
      <c r="WTV100" s="35"/>
      <c r="WTW100" s="35"/>
      <c r="WTX100" s="35"/>
      <c r="WTY100" s="35"/>
      <c r="WTZ100" s="35"/>
      <c r="WUA100" s="35"/>
      <c r="WUB100" s="35"/>
      <c r="WUC100" s="35"/>
      <c r="WUD100" s="35"/>
      <c r="WUE100" s="35"/>
      <c r="WUF100" s="35"/>
      <c r="WUG100" s="35"/>
      <c r="WUH100" s="35"/>
      <c r="WUI100" s="35"/>
      <c r="WUJ100" s="35"/>
      <c r="WUK100" s="35"/>
      <c r="WUL100" s="35"/>
      <c r="WUM100" s="35"/>
      <c r="WUN100" s="35"/>
      <c r="WUO100" s="35"/>
      <c r="WUP100" s="35"/>
      <c r="WUQ100" s="35"/>
      <c r="WUR100" s="35"/>
      <c r="WUS100" s="35"/>
      <c r="WUT100" s="35"/>
      <c r="WUU100" s="35"/>
      <c r="WUV100" s="35"/>
      <c r="WUW100" s="35"/>
      <c r="WUX100" s="35"/>
      <c r="WUY100" s="35"/>
      <c r="WUZ100" s="35"/>
      <c r="WVA100" s="35"/>
      <c r="WVB100" s="35"/>
      <c r="WVC100" s="35"/>
      <c r="WVD100" s="35"/>
      <c r="WVE100" s="35"/>
      <c r="WVF100" s="35"/>
      <c r="WVG100" s="35"/>
      <c r="WVH100" s="35"/>
      <c r="WVI100" s="35"/>
      <c r="WVJ100" s="35"/>
      <c r="WVK100" s="35"/>
      <c r="WVL100" s="35"/>
      <c r="WVM100" s="35"/>
      <c r="WVN100" s="35"/>
      <c r="WVO100" s="35"/>
      <c r="WVP100" s="35"/>
      <c r="WVQ100" s="35"/>
      <c r="WVR100" s="35"/>
      <c r="WVS100" s="35"/>
      <c r="WVT100" s="35"/>
      <c r="WVU100" s="35"/>
      <c r="WVV100" s="35"/>
      <c r="WVW100" s="35"/>
      <c r="WVX100" s="35"/>
      <c r="WVY100" s="35"/>
      <c r="WVZ100" s="35"/>
      <c r="WWA100" s="35"/>
      <c r="WWB100" s="35"/>
      <c r="WWC100" s="35"/>
      <c r="WWD100" s="35"/>
      <c r="WWE100" s="35"/>
      <c r="WWF100" s="35"/>
      <c r="WWG100" s="35"/>
      <c r="WWH100" s="35"/>
      <c r="WWI100" s="35"/>
      <c r="WWJ100" s="35"/>
      <c r="WWK100" s="35"/>
      <c r="WWL100" s="35"/>
      <c r="WWM100" s="35"/>
      <c r="WWN100" s="35"/>
      <c r="WWO100" s="35"/>
      <c r="WWP100" s="35"/>
      <c r="WWQ100" s="35"/>
      <c r="WWR100" s="35"/>
      <c r="WWS100" s="35"/>
      <c r="WWT100" s="35"/>
      <c r="WWU100" s="35"/>
      <c r="WWV100" s="35"/>
      <c r="WWW100" s="35"/>
      <c r="WWX100" s="35"/>
      <c r="WWY100" s="35"/>
      <c r="WWZ100" s="35"/>
      <c r="WXA100" s="35"/>
      <c r="WXB100" s="35"/>
      <c r="WXC100" s="35"/>
      <c r="WXD100" s="35"/>
      <c r="WXE100" s="35"/>
      <c r="WXF100" s="35"/>
      <c r="WXG100" s="35"/>
      <c r="WXH100" s="35"/>
      <c r="WXI100" s="35"/>
      <c r="WXJ100" s="35"/>
      <c r="WXK100" s="35"/>
      <c r="WXL100" s="35"/>
      <c r="WXM100" s="35"/>
      <c r="WXN100" s="35"/>
      <c r="WXO100" s="35"/>
      <c r="WXP100" s="35"/>
      <c r="WXQ100" s="35"/>
      <c r="WXR100" s="35"/>
      <c r="WXS100" s="35"/>
      <c r="WXT100" s="35"/>
      <c r="WXU100" s="35"/>
      <c r="WXV100" s="35"/>
      <c r="WXW100" s="35"/>
      <c r="WXX100" s="35"/>
      <c r="WXY100" s="35"/>
      <c r="WXZ100" s="35"/>
      <c r="WYA100" s="35"/>
      <c r="WYB100" s="35"/>
      <c r="WYC100" s="35"/>
      <c r="WYD100" s="35"/>
      <c r="WYE100" s="35"/>
      <c r="WYF100" s="35"/>
      <c r="WYG100" s="35"/>
      <c r="WYH100" s="35"/>
      <c r="WYI100" s="35"/>
      <c r="WYJ100" s="35"/>
      <c r="WYK100" s="35"/>
      <c r="WYL100" s="35"/>
      <c r="WYM100" s="35"/>
      <c r="WYN100" s="35"/>
      <c r="WYO100" s="35"/>
      <c r="WYP100" s="35"/>
      <c r="WYQ100" s="35"/>
      <c r="WYR100" s="35"/>
      <c r="WYS100" s="35"/>
      <c r="WYT100" s="35"/>
      <c r="WYU100" s="35"/>
      <c r="WYV100" s="35"/>
      <c r="WYW100" s="35"/>
      <c r="WYX100" s="35"/>
      <c r="WYY100" s="35"/>
      <c r="WYZ100" s="35"/>
      <c r="WZA100" s="35"/>
      <c r="WZB100" s="35"/>
      <c r="WZC100" s="35"/>
      <c r="WZD100" s="35"/>
      <c r="WZE100" s="35"/>
      <c r="WZF100" s="35"/>
      <c r="WZG100" s="35"/>
      <c r="WZH100" s="35"/>
      <c r="WZI100" s="35"/>
      <c r="WZJ100" s="35"/>
      <c r="WZK100" s="35"/>
      <c r="WZL100" s="35"/>
      <c r="WZM100" s="35"/>
      <c r="WZN100" s="35"/>
      <c r="WZO100" s="35"/>
      <c r="WZP100" s="35"/>
      <c r="WZQ100" s="35"/>
      <c r="WZR100" s="35"/>
      <c r="WZS100" s="35"/>
      <c r="WZT100" s="35"/>
      <c r="WZU100" s="35"/>
      <c r="WZV100" s="35"/>
      <c r="WZW100" s="35"/>
      <c r="WZX100" s="35"/>
      <c r="WZY100" s="35"/>
      <c r="WZZ100" s="35"/>
      <c r="XAA100" s="35"/>
      <c r="XAB100" s="35"/>
      <c r="XAC100" s="35"/>
      <c r="XAD100" s="35"/>
      <c r="XAE100" s="35"/>
      <c r="XAF100" s="35"/>
      <c r="XAG100" s="35"/>
      <c r="XAH100" s="35"/>
      <c r="XAI100" s="35"/>
      <c r="XAJ100" s="35"/>
      <c r="XAK100" s="35"/>
      <c r="XAL100" s="35"/>
      <c r="XAM100" s="35"/>
      <c r="XAN100" s="35"/>
      <c r="XAO100" s="35"/>
      <c r="XAP100" s="35"/>
      <c r="XAQ100" s="35"/>
      <c r="XAR100" s="35"/>
      <c r="XAS100" s="35"/>
      <c r="XAT100" s="35"/>
      <c r="XAU100" s="35"/>
      <c r="XAV100" s="35"/>
      <c r="XAW100" s="35"/>
      <c r="XAX100" s="35"/>
      <c r="XAY100" s="35"/>
      <c r="XAZ100" s="35"/>
      <c r="XBA100" s="35"/>
      <c r="XBB100" s="35"/>
      <c r="XBC100" s="35"/>
      <c r="XBD100" s="35"/>
      <c r="XBE100" s="35"/>
      <c r="XBF100" s="35"/>
      <c r="XBG100" s="35"/>
      <c r="XBH100" s="35"/>
      <c r="XBI100" s="35"/>
      <c r="XBJ100" s="35"/>
      <c r="XBK100" s="35"/>
      <c r="XBL100" s="35"/>
      <c r="XBM100" s="35"/>
      <c r="XBN100" s="35"/>
      <c r="XBO100" s="35"/>
      <c r="XBP100" s="35"/>
      <c r="XBQ100" s="35"/>
      <c r="XBR100" s="35"/>
      <c r="XBS100" s="35"/>
      <c r="XBT100" s="35"/>
      <c r="XBU100" s="35"/>
      <c r="XBV100" s="35"/>
      <c r="XBW100" s="35"/>
      <c r="XBX100" s="35"/>
      <c r="XBY100" s="35"/>
      <c r="XBZ100" s="35"/>
      <c r="XCA100" s="35"/>
      <c r="XCB100" s="35"/>
      <c r="XCC100" s="35"/>
      <c r="XCD100" s="35"/>
      <c r="XCE100" s="35"/>
      <c r="XCF100" s="35"/>
      <c r="XCG100" s="35"/>
      <c r="XCH100" s="35"/>
      <c r="XCI100" s="35"/>
      <c r="XCJ100" s="35"/>
      <c r="XCK100" s="35"/>
      <c r="XCL100" s="35"/>
      <c r="XCM100" s="35"/>
      <c r="XCN100" s="35"/>
      <c r="XCO100" s="35"/>
      <c r="XCP100" s="35"/>
      <c r="XCQ100" s="35"/>
      <c r="XCR100" s="35"/>
      <c r="XCS100" s="35"/>
      <c r="XCT100" s="35"/>
      <c r="XCU100" s="35"/>
      <c r="XCV100" s="35"/>
      <c r="XCW100" s="35"/>
      <c r="XCX100" s="35"/>
      <c r="XCY100" s="35"/>
      <c r="XCZ100" s="35"/>
      <c r="XDA100" s="35"/>
      <c r="XDB100" s="35"/>
      <c r="XDC100" s="35"/>
      <c r="XDD100" s="35"/>
      <c r="XDE100" s="35"/>
      <c r="XDF100" s="35"/>
      <c r="XDG100" s="35"/>
      <c r="XDH100" s="35"/>
      <c r="XDI100" s="35"/>
      <c r="XDJ100" s="35"/>
      <c r="XDK100" s="35"/>
      <c r="XDL100" s="35"/>
      <c r="XDM100" s="35"/>
      <c r="XDN100" s="35"/>
      <c r="XDO100" s="35"/>
      <c r="XDP100" s="35"/>
      <c r="XDQ100" s="35"/>
      <c r="XDR100" s="35"/>
      <c r="XDS100" s="35"/>
      <c r="XDT100" s="35"/>
      <c r="XDU100" s="35"/>
      <c r="XDV100" s="35"/>
      <c r="XDW100" s="35"/>
      <c r="XDX100" s="35"/>
      <c r="XDY100" s="35"/>
      <c r="XDZ100" s="35"/>
      <c r="XEA100" s="35"/>
      <c r="XEB100" s="35"/>
    </row>
    <row r="101" spans="1:16356" hidden="1">
      <c r="A101" s="28" t="s">
        <v>82</v>
      </c>
      <c r="B101" s="28" t="s">
        <v>83</v>
      </c>
      <c r="C101" s="28" t="s">
        <v>0</v>
      </c>
      <c r="D101" s="77" t="s">
        <v>1</v>
      </c>
      <c r="E101" s="77" t="s">
        <v>127</v>
      </c>
      <c r="F101" s="28" t="s">
        <v>9</v>
      </c>
      <c r="G101" s="77" t="s">
        <v>88</v>
      </c>
      <c r="H101" s="257" t="s">
        <v>201</v>
      </c>
      <c r="I101" s="78" t="s">
        <v>125</v>
      </c>
      <c r="J101" s="18">
        <v>20</v>
      </c>
      <c r="K101" s="18">
        <v>4</v>
      </c>
      <c r="L101" s="18">
        <f>J101+K101</f>
        <v>24</v>
      </c>
      <c r="M101" s="164">
        <v>46220</v>
      </c>
      <c r="N101" s="164"/>
      <c r="O101" s="164">
        <v>46223</v>
      </c>
      <c r="P101" s="134">
        <v>46231</v>
      </c>
      <c r="Q101" s="164">
        <v>46232</v>
      </c>
      <c r="R101" s="134">
        <v>46255</v>
      </c>
      <c r="S101" s="164">
        <v>46258</v>
      </c>
      <c r="T101" s="134">
        <v>46269</v>
      </c>
      <c r="U101" s="254">
        <v>46272</v>
      </c>
      <c r="V101" s="135">
        <v>46325</v>
      </c>
      <c r="W101" s="135">
        <v>46328</v>
      </c>
      <c r="X101" s="89" t="s">
        <v>139</v>
      </c>
      <c r="Y101" s="8" t="s">
        <v>139</v>
      </c>
      <c r="Z101" s="8"/>
      <c r="AA101" s="8"/>
      <c r="AB101" s="8"/>
      <c r="AC101" s="8"/>
      <c r="AD101" s="8" t="s">
        <v>3</v>
      </c>
      <c r="AE101" s="18" t="s">
        <v>4</v>
      </c>
      <c r="AG101" s="17"/>
      <c r="AH101" s="17"/>
      <c r="AI101" s="17"/>
      <c r="AJ101" s="17"/>
      <c r="AK101" s="17"/>
      <c r="AL101" s="17"/>
      <c r="AM101" s="17"/>
      <c r="AN101" s="17"/>
      <c r="AO101" s="17"/>
      <c r="AP101" s="17"/>
      <c r="AW101" s="10" t="s">
        <v>125</v>
      </c>
      <c r="AX101" s="29" t="s">
        <v>103</v>
      </c>
      <c r="AY101" s="30">
        <v>1</v>
      </c>
      <c r="AZ101" s="30">
        <v>2</v>
      </c>
      <c r="BA101" s="30">
        <v>3</v>
      </c>
      <c r="BB101" s="30">
        <v>4</v>
      </c>
      <c r="BC101" s="31" t="s">
        <v>104</v>
      </c>
      <c r="BD101" s="31" t="s">
        <v>104</v>
      </c>
      <c r="BE101" s="32" t="s">
        <v>105</v>
      </c>
      <c r="BF101" s="32" t="s">
        <v>105</v>
      </c>
      <c r="BG101" s="32" t="s">
        <v>105</v>
      </c>
      <c r="BH101" s="32" t="s">
        <v>105</v>
      </c>
      <c r="BI101" s="32" t="s">
        <v>105</v>
      </c>
      <c r="BJ101" s="32" t="s">
        <v>105</v>
      </c>
      <c r="BK101" s="32" t="s">
        <v>105</v>
      </c>
      <c r="BL101" s="32" t="s">
        <v>105</v>
      </c>
      <c r="BM101" s="33" t="s">
        <v>106</v>
      </c>
    </row>
    <row r="102" spans="1:16356" hidden="1">
      <c r="A102" s="28" t="s">
        <v>82</v>
      </c>
      <c r="B102" s="28" t="s">
        <v>83</v>
      </c>
      <c r="C102" s="28" t="s">
        <v>0</v>
      </c>
      <c r="D102" s="77" t="s">
        <v>14</v>
      </c>
      <c r="E102" s="77" t="s">
        <v>127</v>
      </c>
      <c r="F102" s="28" t="s">
        <v>2</v>
      </c>
      <c r="G102" s="77" t="s">
        <v>88</v>
      </c>
      <c r="H102" s="257" t="s">
        <v>202</v>
      </c>
      <c r="I102" s="78" t="s">
        <v>125</v>
      </c>
      <c r="J102" s="18">
        <v>20</v>
      </c>
      <c r="K102" s="18">
        <v>4</v>
      </c>
      <c r="L102" s="18">
        <f t="shared" ref="L102:L115" si="23">J102+K102</f>
        <v>24</v>
      </c>
      <c r="M102" s="164">
        <v>46234</v>
      </c>
      <c r="N102" s="164"/>
      <c r="O102" s="164">
        <v>46237</v>
      </c>
      <c r="P102" s="134">
        <v>46245</v>
      </c>
      <c r="Q102" s="164">
        <v>46246</v>
      </c>
      <c r="R102" s="134">
        <v>46269</v>
      </c>
      <c r="S102" s="164">
        <v>46272</v>
      </c>
      <c r="T102" s="134">
        <v>46283</v>
      </c>
      <c r="U102" s="254">
        <v>46286</v>
      </c>
      <c r="V102" s="135">
        <v>46339</v>
      </c>
      <c r="W102" s="135">
        <v>46342</v>
      </c>
      <c r="X102" s="89" t="s">
        <v>119</v>
      </c>
      <c r="Y102" s="8" t="s">
        <v>119</v>
      </c>
      <c r="Z102" s="8"/>
      <c r="AA102" s="8"/>
      <c r="AB102" s="8"/>
      <c r="AC102" s="8"/>
      <c r="AD102" s="8" t="s">
        <v>3</v>
      </c>
      <c r="AE102" s="18" t="s">
        <v>4</v>
      </c>
      <c r="AG102" s="17"/>
      <c r="AH102" s="17"/>
      <c r="AI102" s="17"/>
      <c r="AJ102" s="17"/>
      <c r="AK102" s="17"/>
      <c r="AL102" s="17"/>
      <c r="AM102" s="17"/>
      <c r="AN102" s="17"/>
      <c r="AO102" s="17"/>
      <c r="AP102" s="17"/>
      <c r="AY102" s="10" t="s">
        <v>125</v>
      </c>
      <c r="AZ102" s="29" t="s">
        <v>103</v>
      </c>
      <c r="BA102" s="30">
        <v>1</v>
      </c>
      <c r="BB102" s="30">
        <v>2</v>
      </c>
      <c r="BC102" s="30">
        <v>3</v>
      </c>
      <c r="BD102" s="30">
        <v>4</v>
      </c>
      <c r="BE102" s="31" t="s">
        <v>104</v>
      </c>
      <c r="BF102" s="31" t="s">
        <v>104</v>
      </c>
      <c r="BG102" s="32" t="s">
        <v>105</v>
      </c>
      <c r="BH102" s="32" t="s">
        <v>105</v>
      </c>
      <c r="BI102" s="32" t="s">
        <v>105</v>
      </c>
      <c r="BJ102" s="32" t="s">
        <v>105</v>
      </c>
      <c r="BK102" s="32" t="s">
        <v>105</v>
      </c>
      <c r="BL102" s="32" t="s">
        <v>105</v>
      </c>
      <c r="BM102" s="32" t="s">
        <v>105</v>
      </c>
      <c r="BN102" s="32" t="s">
        <v>105</v>
      </c>
      <c r="BO102" s="33" t="s">
        <v>106</v>
      </c>
    </row>
    <row r="103" spans="1:16356" hidden="1">
      <c r="A103" s="28" t="s">
        <v>82</v>
      </c>
      <c r="B103" s="28" t="s">
        <v>83</v>
      </c>
      <c r="C103" s="28" t="s">
        <v>0</v>
      </c>
      <c r="D103" s="77" t="s">
        <v>1</v>
      </c>
      <c r="E103" s="77" t="s">
        <v>127</v>
      </c>
      <c r="F103" s="28" t="s">
        <v>9</v>
      </c>
      <c r="G103" s="77" t="s">
        <v>88</v>
      </c>
      <c r="H103" s="257" t="s">
        <v>203</v>
      </c>
      <c r="I103" s="78" t="s">
        <v>125</v>
      </c>
      <c r="J103" s="18">
        <v>20</v>
      </c>
      <c r="K103" s="18">
        <v>4</v>
      </c>
      <c r="L103" s="18">
        <f t="shared" si="23"/>
        <v>24</v>
      </c>
      <c r="M103" s="164">
        <v>46241</v>
      </c>
      <c r="N103" s="164"/>
      <c r="O103" s="164">
        <v>46244</v>
      </c>
      <c r="P103" s="134">
        <v>46252</v>
      </c>
      <c r="Q103" s="164">
        <v>46253</v>
      </c>
      <c r="R103" s="134">
        <v>46276</v>
      </c>
      <c r="S103" s="164">
        <v>46279</v>
      </c>
      <c r="T103" s="134">
        <v>46290</v>
      </c>
      <c r="U103" s="254">
        <v>46293</v>
      </c>
      <c r="V103" s="135">
        <v>46346</v>
      </c>
      <c r="W103" s="135">
        <v>46349</v>
      </c>
      <c r="X103" s="89" t="s">
        <v>141</v>
      </c>
      <c r="Y103" s="8" t="s">
        <v>141</v>
      </c>
      <c r="Z103" s="8"/>
      <c r="AA103" s="8"/>
      <c r="AB103" s="8"/>
      <c r="AC103" s="8"/>
      <c r="AD103" s="8" t="s">
        <v>3</v>
      </c>
      <c r="AE103" s="18" t="s">
        <v>4</v>
      </c>
      <c r="AG103" s="17"/>
      <c r="AH103" s="17"/>
      <c r="AI103" s="17"/>
      <c r="AJ103" s="17"/>
      <c r="AK103" s="17"/>
      <c r="AL103" s="17"/>
      <c r="AM103" s="17"/>
      <c r="AN103" s="17"/>
      <c r="AO103" s="17"/>
      <c r="AP103" s="17"/>
      <c r="AZ103" s="10" t="s">
        <v>125</v>
      </c>
      <c r="BA103" s="29" t="s">
        <v>103</v>
      </c>
      <c r="BB103" s="30">
        <v>1</v>
      </c>
      <c r="BC103" s="30">
        <v>2</v>
      </c>
      <c r="BD103" s="30">
        <v>3</v>
      </c>
      <c r="BE103" s="30">
        <v>4</v>
      </c>
      <c r="BF103" s="31" t="s">
        <v>104</v>
      </c>
      <c r="BG103" s="31" t="s">
        <v>104</v>
      </c>
      <c r="BH103" s="32" t="s">
        <v>105</v>
      </c>
      <c r="BI103" s="32" t="s">
        <v>105</v>
      </c>
      <c r="BJ103" s="32" t="s">
        <v>105</v>
      </c>
      <c r="BK103" s="32" t="s">
        <v>105</v>
      </c>
      <c r="BL103" s="32" t="s">
        <v>105</v>
      </c>
      <c r="BM103" s="32" t="s">
        <v>105</v>
      </c>
      <c r="BN103" s="32" t="s">
        <v>105</v>
      </c>
      <c r="BO103" s="32" t="s">
        <v>105</v>
      </c>
      <c r="BP103" s="33" t="s">
        <v>106</v>
      </c>
    </row>
    <row r="104" spans="1:16356" ht="13" hidden="1" customHeight="1">
      <c r="A104" s="28" t="s">
        <v>82</v>
      </c>
      <c r="B104" s="28" t="s">
        <v>83</v>
      </c>
      <c r="C104" s="28" t="s">
        <v>0</v>
      </c>
      <c r="D104" s="77" t="s">
        <v>14</v>
      </c>
      <c r="E104" s="77" t="s">
        <v>127</v>
      </c>
      <c r="F104" s="28" t="s">
        <v>2</v>
      </c>
      <c r="G104" s="77" t="s">
        <v>88</v>
      </c>
      <c r="H104" s="257" t="s">
        <v>204</v>
      </c>
      <c r="I104" s="78" t="s">
        <v>125</v>
      </c>
      <c r="J104" s="18">
        <v>20</v>
      </c>
      <c r="K104" s="18">
        <v>4</v>
      </c>
      <c r="L104" s="18">
        <f t="shared" si="23"/>
        <v>24</v>
      </c>
      <c r="M104" s="164">
        <v>46248</v>
      </c>
      <c r="N104" s="164"/>
      <c r="O104" s="164">
        <v>46251</v>
      </c>
      <c r="P104" s="134">
        <v>46259</v>
      </c>
      <c r="Q104" s="164">
        <v>46260</v>
      </c>
      <c r="R104" s="134">
        <v>46283</v>
      </c>
      <c r="S104" s="164">
        <v>46286</v>
      </c>
      <c r="T104" s="134">
        <v>46297</v>
      </c>
      <c r="U104" s="254">
        <v>46300</v>
      </c>
      <c r="V104" s="135">
        <v>46353</v>
      </c>
      <c r="W104" s="135">
        <v>46356</v>
      </c>
      <c r="X104" s="89" t="s">
        <v>205</v>
      </c>
      <c r="Y104" s="8" t="s">
        <v>205</v>
      </c>
      <c r="Z104" s="8"/>
      <c r="AA104" s="8"/>
      <c r="AB104" s="8"/>
      <c r="AC104" s="8"/>
      <c r="AD104" s="8" t="s">
        <v>3</v>
      </c>
      <c r="AE104" s="18" t="s">
        <v>4</v>
      </c>
      <c r="AG104" s="17"/>
      <c r="AH104" s="17"/>
      <c r="AI104" s="17"/>
      <c r="AJ104" s="17"/>
      <c r="AK104" s="17"/>
      <c r="AL104" s="17"/>
      <c r="AM104" s="17"/>
      <c r="AN104" s="17"/>
      <c r="AO104" s="17"/>
      <c r="AP104" s="17"/>
      <c r="BA104" s="10" t="s">
        <v>125</v>
      </c>
      <c r="BB104" s="29" t="s">
        <v>103</v>
      </c>
      <c r="BC104" s="30">
        <v>1</v>
      </c>
      <c r="BD104" s="30">
        <v>2</v>
      </c>
      <c r="BE104" s="30">
        <v>3</v>
      </c>
      <c r="BF104" s="30">
        <v>4</v>
      </c>
      <c r="BG104" s="31" t="s">
        <v>104</v>
      </c>
      <c r="BH104" s="31" t="s">
        <v>104</v>
      </c>
      <c r="BI104" s="32" t="s">
        <v>105</v>
      </c>
      <c r="BJ104" s="32" t="s">
        <v>105</v>
      </c>
      <c r="BK104" s="32" t="s">
        <v>105</v>
      </c>
      <c r="BL104" s="32" t="s">
        <v>105</v>
      </c>
      <c r="BM104" s="32" t="s">
        <v>105</v>
      </c>
      <c r="BN104" s="32" t="s">
        <v>105</v>
      </c>
      <c r="BO104" s="32" t="s">
        <v>105</v>
      </c>
      <c r="BP104" s="32" t="s">
        <v>105</v>
      </c>
      <c r="BQ104" s="33" t="s">
        <v>106</v>
      </c>
    </row>
    <row r="105" spans="1:16356" ht="13" hidden="1" customHeight="1">
      <c r="A105" s="28" t="s">
        <v>82</v>
      </c>
      <c r="B105" s="28" t="s">
        <v>83</v>
      </c>
      <c r="C105" s="28" t="s">
        <v>0</v>
      </c>
      <c r="D105" s="77" t="s">
        <v>1</v>
      </c>
      <c r="E105" s="77" t="s">
        <v>127</v>
      </c>
      <c r="F105" s="28" t="s">
        <v>9</v>
      </c>
      <c r="G105" s="77" t="s">
        <v>88</v>
      </c>
      <c r="H105" s="257" t="s">
        <v>206</v>
      </c>
      <c r="I105" s="78" t="s">
        <v>125</v>
      </c>
      <c r="J105" s="18">
        <v>20</v>
      </c>
      <c r="K105" s="18">
        <v>4</v>
      </c>
      <c r="L105" s="18">
        <f t="shared" si="23"/>
        <v>24</v>
      </c>
      <c r="M105" s="164">
        <v>46248</v>
      </c>
      <c r="N105" s="164"/>
      <c r="O105" s="164">
        <v>46251</v>
      </c>
      <c r="P105" s="134">
        <v>46259</v>
      </c>
      <c r="Q105" s="164">
        <v>46260</v>
      </c>
      <c r="R105" s="134">
        <v>46283</v>
      </c>
      <c r="S105" s="164">
        <v>46286</v>
      </c>
      <c r="T105" s="134">
        <v>46297</v>
      </c>
      <c r="U105" s="254">
        <v>46300</v>
      </c>
      <c r="V105" s="135">
        <v>46353</v>
      </c>
      <c r="W105" s="135">
        <v>46356</v>
      </c>
      <c r="X105" s="89" t="s">
        <v>207</v>
      </c>
      <c r="Y105" s="89" t="s">
        <v>207</v>
      </c>
      <c r="Z105" s="89"/>
      <c r="AA105" s="89"/>
      <c r="AB105" s="89"/>
      <c r="AC105" s="89"/>
      <c r="AD105" s="8" t="s">
        <v>3</v>
      </c>
      <c r="AE105" s="18" t="s">
        <v>4</v>
      </c>
      <c r="AG105" s="17"/>
      <c r="AH105" s="17"/>
      <c r="AI105" s="17"/>
      <c r="AJ105" s="17"/>
      <c r="AK105" s="17"/>
      <c r="AL105" s="17"/>
      <c r="AM105" s="17"/>
      <c r="AN105" s="17"/>
      <c r="AO105" s="17"/>
      <c r="AP105" s="17"/>
      <c r="AT105" s="7" t="s">
        <v>208</v>
      </c>
      <c r="AU105" s="7" t="s">
        <v>209</v>
      </c>
      <c r="AV105" s="7" t="s">
        <v>209</v>
      </c>
      <c r="AW105" s="7" t="s">
        <v>209</v>
      </c>
      <c r="AX105" s="7" t="s">
        <v>209</v>
      </c>
      <c r="AY105" s="7" t="s">
        <v>210</v>
      </c>
      <c r="AZ105" s="7" t="s">
        <v>210</v>
      </c>
      <c r="BA105" s="10" t="s">
        <v>125</v>
      </c>
      <c r="BB105" s="29" t="s">
        <v>103</v>
      </c>
      <c r="BC105" s="30">
        <v>1</v>
      </c>
      <c r="BD105" s="30">
        <v>2</v>
      </c>
      <c r="BE105" s="30">
        <v>3</v>
      </c>
      <c r="BF105" s="30">
        <v>4</v>
      </c>
      <c r="BG105" s="31" t="s">
        <v>104</v>
      </c>
      <c r="BH105" s="31" t="s">
        <v>104</v>
      </c>
      <c r="BI105" s="32" t="s">
        <v>105</v>
      </c>
      <c r="BJ105" s="32" t="s">
        <v>105</v>
      </c>
      <c r="BK105" s="32" t="s">
        <v>105</v>
      </c>
      <c r="BL105" s="32" t="s">
        <v>105</v>
      </c>
      <c r="BM105" s="32" t="s">
        <v>105</v>
      </c>
      <c r="BN105" s="32" t="s">
        <v>105</v>
      </c>
      <c r="BO105" s="32" t="s">
        <v>105</v>
      </c>
      <c r="BP105" s="32" t="s">
        <v>105</v>
      </c>
      <c r="BQ105" s="33" t="s">
        <v>106</v>
      </c>
    </row>
    <row r="106" spans="1:16356" ht="13" hidden="1" customHeight="1">
      <c r="A106" s="28" t="s">
        <v>82</v>
      </c>
      <c r="B106" s="28" t="s">
        <v>83</v>
      </c>
      <c r="C106" s="28" t="s">
        <v>0</v>
      </c>
      <c r="D106" s="77" t="s">
        <v>14</v>
      </c>
      <c r="E106" s="77" t="s">
        <v>127</v>
      </c>
      <c r="F106" s="28" t="s">
        <v>9</v>
      </c>
      <c r="G106" s="77" t="s">
        <v>88</v>
      </c>
      <c r="H106" s="257" t="s">
        <v>211</v>
      </c>
      <c r="I106" s="78" t="s">
        <v>125</v>
      </c>
      <c r="J106" s="18">
        <v>20</v>
      </c>
      <c r="K106" s="18">
        <v>4</v>
      </c>
      <c r="L106" s="18">
        <f t="shared" si="23"/>
        <v>24</v>
      </c>
      <c r="M106" s="164">
        <v>46255</v>
      </c>
      <c r="N106" s="164"/>
      <c r="O106" s="164">
        <v>46258</v>
      </c>
      <c r="P106" s="134">
        <v>46266</v>
      </c>
      <c r="Q106" s="164">
        <v>46267</v>
      </c>
      <c r="R106" s="134">
        <v>46290</v>
      </c>
      <c r="S106" s="164">
        <v>46293</v>
      </c>
      <c r="T106" s="134">
        <v>46304</v>
      </c>
      <c r="U106" s="254">
        <v>46307</v>
      </c>
      <c r="V106" s="135">
        <v>46360</v>
      </c>
      <c r="W106" s="135">
        <v>46363</v>
      </c>
      <c r="X106" s="89" t="s">
        <v>212</v>
      </c>
      <c r="Y106" s="89" t="s">
        <v>212</v>
      </c>
      <c r="Z106" s="89"/>
      <c r="AA106" s="89"/>
      <c r="AB106" s="89"/>
      <c r="AC106" s="89"/>
      <c r="AD106" s="8" t="s">
        <v>3</v>
      </c>
      <c r="AE106" s="18" t="s">
        <v>4</v>
      </c>
      <c r="AG106" s="17"/>
      <c r="AH106" s="17"/>
      <c r="AI106" s="17"/>
      <c r="AJ106" s="17"/>
      <c r="AK106" s="17"/>
      <c r="AL106" s="17"/>
      <c r="AM106" s="17"/>
      <c r="AN106" s="17"/>
      <c r="AO106" s="17"/>
      <c r="AP106" s="17"/>
      <c r="AU106" s="7" t="s">
        <v>213</v>
      </c>
      <c r="AV106" s="7" t="s">
        <v>209</v>
      </c>
      <c r="AW106" s="7" t="s">
        <v>209</v>
      </c>
      <c r="AX106" s="7" t="s">
        <v>209</v>
      </c>
      <c r="AY106" s="7" t="s">
        <v>214</v>
      </c>
      <c r="AZ106" s="7" t="s">
        <v>210</v>
      </c>
      <c r="BA106" s="7" t="s">
        <v>210</v>
      </c>
      <c r="BB106" s="10" t="s">
        <v>125</v>
      </c>
      <c r="BC106" s="29" t="s">
        <v>103</v>
      </c>
      <c r="BD106" s="30">
        <v>1</v>
      </c>
      <c r="BE106" s="30">
        <v>2</v>
      </c>
      <c r="BF106" s="30">
        <v>3</v>
      </c>
      <c r="BG106" s="30">
        <v>4</v>
      </c>
      <c r="BH106" s="31" t="s">
        <v>104</v>
      </c>
      <c r="BI106" s="31" t="s">
        <v>104</v>
      </c>
      <c r="BJ106" s="32" t="s">
        <v>105</v>
      </c>
      <c r="BK106" s="32" t="s">
        <v>105</v>
      </c>
      <c r="BL106" s="32" t="s">
        <v>105</v>
      </c>
      <c r="BM106" s="32" t="s">
        <v>105</v>
      </c>
      <c r="BN106" s="32" t="s">
        <v>105</v>
      </c>
      <c r="BO106" s="32" t="s">
        <v>105</v>
      </c>
      <c r="BP106" s="32" t="s">
        <v>105</v>
      </c>
      <c r="BQ106" s="32" t="s">
        <v>105</v>
      </c>
      <c r="BR106" s="33" t="s">
        <v>106</v>
      </c>
    </row>
    <row r="107" spans="1:16356" ht="13.5" hidden="1" customHeight="1">
      <c r="A107" s="28" t="s">
        <v>82</v>
      </c>
      <c r="B107" s="28" t="s">
        <v>83</v>
      </c>
      <c r="C107" s="28" t="s">
        <v>0</v>
      </c>
      <c r="D107" s="77" t="s">
        <v>1</v>
      </c>
      <c r="E107" s="77" t="s">
        <v>127</v>
      </c>
      <c r="F107" s="28" t="s">
        <v>9</v>
      </c>
      <c r="G107" s="77" t="s">
        <v>88</v>
      </c>
      <c r="H107" s="257" t="s">
        <v>215</v>
      </c>
      <c r="I107" s="78" t="s">
        <v>125</v>
      </c>
      <c r="J107" s="18">
        <v>20</v>
      </c>
      <c r="K107" s="18">
        <v>4</v>
      </c>
      <c r="L107" s="18">
        <f t="shared" si="23"/>
        <v>24</v>
      </c>
      <c r="M107" s="164">
        <v>46262</v>
      </c>
      <c r="N107" s="164"/>
      <c r="O107" s="164">
        <v>46265</v>
      </c>
      <c r="P107" s="134">
        <v>46273</v>
      </c>
      <c r="Q107" s="164">
        <v>46274</v>
      </c>
      <c r="R107" s="134">
        <v>46297</v>
      </c>
      <c r="S107" s="164">
        <v>46300</v>
      </c>
      <c r="T107" s="134">
        <v>46311</v>
      </c>
      <c r="U107" s="254">
        <v>46314</v>
      </c>
      <c r="V107" s="135">
        <v>46367</v>
      </c>
      <c r="W107" s="135">
        <v>46370</v>
      </c>
      <c r="X107" s="89" t="s">
        <v>216</v>
      </c>
      <c r="Y107" s="89" t="s">
        <v>216</v>
      </c>
      <c r="Z107" s="89"/>
      <c r="AA107" s="89"/>
      <c r="AB107" s="89"/>
      <c r="AC107" s="89"/>
      <c r="AD107" s="8" t="s">
        <v>3</v>
      </c>
      <c r="AE107" s="18" t="s">
        <v>4</v>
      </c>
      <c r="AG107" s="17"/>
      <c r="AH107" s="17"/>
      <c r="AI107" s="17"/>
      <c r="AJ107" s="17"/>
      <c r="AK107" s="17"/>
      <c r="AL107" s="17"/>
      <c r="AM107" s="17"/>
      <c r="AN107" s="17"/>
      <c r="AO107" s="17"/>
      <c r="AP107" s="17"/>
      <c r="AV107" s="7" t="s">
        <v>208</v>
      </c>
      <c r="AW107" s="7" t="s">
        <v>209</v>
      </c>
      <c r="AX107" s="7" t="s">
        <v>209</v>
      </c>
      <c r="AY107" s="7" t="s">
        <v>209</v>
      </c>
      <c r="AZ107" s="7" t="s">
        <v>214</v>
      </c>
      <c r="BA107" s="7" t="s">
        <v>210</v>
      </c>
      <c r="BB107" s="7" t="s">
        <v>210</v>
      </c>
      <c r="BC107" s="10" t="s">
        <v>125</v>
      </c>
      <c r="BD107" s="29" t="s">
        <v>103</v>
      </c>
      <c r="BE107" s="30">
        <v>1</v>
      </c>
      <c r="BF107" s="30">
        <v>2</v>
      </c>
      <c r="BG107" s="30">
        <v>3</v>
      </c>
      <c r="BH107" s="30">
        <v>4</v>
      </c>
      <c r="BI107" s="31" t="s">
        <v>104</v>
      </c>
      <c r="BJ107" s="31" t="s">
        <v>104</v>
      </c>
      <c r="BK107" s="32" t="s">
        <v>105</v>
      </c>
      <c r="BL107" s="32" t="s">
        <v>105</v>
      </c>
      <c r="BM107" s="32" t="s">
        <v>105</v>
      </c>
      <c r="BN107" s="32" t="s">
        <v>105</v>
      </c>
      <c r="BO107" s="32" t="s">
        <v>105</v>
      </c>
      <c r="BP107" s="32" t="s">
        <v>105</v>
      </c>
      <c r="BQ107" s="32" t="s">
        <v>105</v>
      </c>
      <c r="BR107" s="32" t="s">
        <v>105</v>
      </c>
      <c r="BS107" s="33" t="s">
        <v>106</v>
      </c>
    </row>
    <row r="108" spans="1:16356" ht="13" hidden="1" customHeight="1">
      <c r="A108" s="28" t="s">
        <v>82</v>
      </c>
      <c r="B108" s="28" t="s">
        <v>83</v>
      </c>
      <c r="C108" s="28" t="s">
        <v>0</v>
      </c>
      <c r="D108" s="77" t="s">
        <v>14</v>
      </c>
      <c r="E108" s="77" t="s">
        <v>127</v>
      </c>
      <c r="F108" s="28" t="s">
        <v>9</v>
      </c>
      <c r="G108" s="77" t="s">
        <v>88</v>
      </c>
      <c r="H108" s="257" t="s">
        <v>217</v>
      </c>
      <c r="I108" s="78" t="s">
        <v>125</v>
      </c>
      <c r="J108" s="18">
        <v>20</v>
      </c>
      <c r="K108" s="18">
        <v>4</v>
      </c>
      <c r="L108" s="18">
        <f t="shared" si="23"/>
        <v>24</v>
      </c>
      <c r="M108" s="164">
        <v>46269</v>
      </c>
      <c r="N108" s="164"/>
      <c r="O108" s="164">
        <v>46272</v>
      </c>
      <c r="P108" s="134">
        <v>46280</v>
      </c>
      <c r="Q108" s="164">
        <v>46281</v>
      </c>
      <c r="R108" s="134">
        <v>46304</v>
      </c>
      <c r="S108" s="164">
        <v>46307</v>
      </c>
      <c r="T108" s="134">
        <v>46318</v>
      </c>
      <c r="U108" s="254">
        <v>46321</v>
      </c>
      <c r="V108" s="135">
        <v>46374</v>
      </c>
      <c r="W108" s="135">
        <v>46377</v>
      </c>
      <c r="X108" s="89" t="s">
        <v>218</v>
      </c>
      <c r="Y108" s="89" t="s">
        <v>218</v>
      </c>
      <c r="Z108" s="89"/>
      <c r="AA108" s="89"/>
      <c r="AB108" s="89"/>
      <c r="AC108" s="89"/>
      <c r="AD108" s="8" t="s">
        <v>3</v>
      </c>
      <c r="AE108" s="18" t="s">
        <v>4</v>
      </c>
      <c r="AG108" s="17"/>
      <c r="AH108" s="17"/>
      <c r="AI108" s="17"/>
      <c r="AJ108" s="17"/>
      <c r="AK108" s="17"/>
      <c r="AL108" s="17"/>
      <c r="AM108" s="17"/>
      <c r="AN108" s="17"/>
      <c r="AO108" s="17"/>
      <c r="AP108" s="17"/>
      <c r="AW108" s="7" t="s">
        <v>208</v>
      </c>
      <c r="AX108" s="7" t="s">
        <v>209</v>
      </c>
      <c r="AY108" s="7" t="s">
        <v>209</v>
      </c>
      <c r="AZ108" s="7" t="s">
        <v>209</v>
      </c>
      <c r="BA108" s="7" t="s">
        <v>214</v>
      </c>
      <c r="BB108" s="7" t="s">
        <v>210</v>
      </c>
      <c r="BC108" s="7" t="s">
        <v>210</v>
      </c>
      <c r="BD108" s="10" t="s">
        <v>125</v>
      </c>
      <c r="BE108" s="29" t="s">
        <v>103</v>
      </c>
      <c r="BF108" s="30">
        <v>1</v>
      </c>
      <c r="BG108" s="30">
        <v>2</v>
      </c>
      <c r="BH108" s="30">
        <v>3</v>
      </c>
      <c r="BI108" s="30">
        <v>4</v>
      </c>
      <c r="BJ108" s="31" t="s">
        <v>104</v>
      </c>
      <c r="BK108" s="31" t="s">
        <v>104</v>
      </c>
      <c r="BL108" s="32" t="s">
        <v>105</v>
      </c>
      <c r="BM108" s="32" t="s">
        <v>105</v>
      </c>
      <c r="BN108" s="32" t="s">
        <v>105</v>
      </c>
      <c r="BO108" s="32" t="s">
        <v>105</v>
      </c>
      <c r="BP108" s="32" t="s">
        <v>105</v>
      </c>
      <c r="BQ108" s="32" t="s">
        <v>105</v>
      </c>
      <c r="BR108" s="32" t="s">
        <v>105</v>
      </c>
      <c r="BS108" s="32" t="s">
        <v>105</v>
      </c>
      <c r="BT108" s="33" t="s">
        <v>106</v>
      </c>
    </row>
    <row r="109" spans="1:16356" ht="13" hidden="1" customHeight="1">
      <c r="A109" s="28" t="s">
        <v>82</v>
      </c>
      <c r="B109" s="28" t="s">
        <v>83</v>
      </c>
      <c r="C109" s="28" t="s">
        <v>0</v>
      </c>
      <c r="D109" s="77" t="s">
        <v>14</v>
      </c>
      <c r="E109" s="77" t="s">
        <v>127</v>
      </c>
      <c r="F109" s="28" t="s">
        <v>9</v>
      </c>
      <c r="G109" s="77" t="s">
        <v>88</v>
      </c>
      <c r="H109" s="257" t="s">
        <v>219</v>
      </c>
      <c r="I109" s="78" t="s">
        <v>125</v>
      </c>
      <c r="J109" s="18">
        <v>20</v>
      </c>
      <c r="K109" s="18">
        <v>4</v>
      </c>
      <c r="L109" s="18">
        <f t="shared" si="23"/>
        <v>24</v>
      </c>
      <c r="M109" s="164">
        <v>46269</v>
      </c>
      <c r="N109" s="164"/>
      <c r="O109" s="164">
        <v>46272</v>
      </c>
      <c r="P109" s="134">
        <v>46280</v>
      </c>
      <c r="Q109" s="164">
        <v>46281</v>
      </c>
      <c r="R109" s="134">
        <v>46304</v>
      </c>
      <c r="S109" s="164">
        <v>46307</v>
      </c>
      <c r="T109" s="134">
        <v>46318</v>
      </c>
      <c r="U109" s="254">
        <v>46321</v>
      </c>
      <c r="V109" s="135">
        <v>46374</v>
      </c>
      <c r="W109" s="135">
        <v>46377</v>
      </c>
      <c r="X109" s="89" t="s">
        <v>220</v>
      </c>
      <c r="Y109" s="89" t="s">
        <v>220</v>
      </c>
      <c r="Z109" s="89"/>
      <c r="AA109" s="89"/>
      <c r="AB109" s="89"/>
      <c r="AC109" s="89"/>
      <c r="AD109" s="8" t="s">
        <v>3</v>
      </c>
      <c r="AE109" s="18" t="s">
        <v>4</v>
      </c>
      <c r="AG109" s="17"/>
      <c r="AH109" s="17"/>
      <c r="AI109" s="17"/>
      <c r="AJ109" s="17"/>
      <c r="AK109" s="17"/>
      <c r="AL109" s="17"/>
      <c r="AM109" s="17"/>
      <c r="AN109" s="17"/>
      <c r="AO109" s="17"/>
      <c r="AP109" s="17"/>
      <c r="AW109" s="7" t="s">
        <v>208</v>
      </c>
      <c r="AX109" s="7" t="s">
        <v>209</v>
      </c>
      <c r="AY109" s="7" t="s">
        <v>209</v>
      </c>
      <c r="AZ109" s="7" t="s">
        <v>209</v>
      </c>
      <c r="BA109" s="7" t="s">
        <v>214</v>
      </c>
      <c r="BB109" s="7" t="s">
        <v>210</v>
      </c>
      <c r="BC109" s="7" t="s">
        <v>210</v>
      </c>
      <c r="BD109" s="10" t="s">
        <v>125</v>
      </c>
      <c r="BE109" s="29" t="s">
        <v>103</v>
      </c>
      <c r="BF109" s="30">
        <v>1</v>
      </c>
      <c r="BG109" s="30">
        <v>2</v>
      </c>
      <c r="BH109" s="30">
        <v>3</v>
      </c>
      <c r="BI109" s="30">
        <v>4</v>
      </c>
      <c r="BJ109" s="31" t="s">
        <v>104</v>
      </c>
      <c r="BK109" s="31" t="s">
        <v>104</v>
      </c>
      <c r="BL109" s="32" t="s">
        <v>105</v>
      </c>
      <c r="BM109" s="32" t="s">
        <v>105</v>
      </c>
      <c r="BN109" s="32" t="s">
        <v>105</v>
      </c>
      <c r="BO109" s="32" t="s">
        <v>105</v>
      </c>
      <c r="BP109" s="32" t="s">
        <v>105</v>
      </c>
      <c r="BQ109" s="32" t="s">
        <v>105</v>
      </c>
      <c r="BR109" s="32" t="s">
        <v>105</v>
      </c>
      <c r="BS109" s="32" t="s">
        <v>105</v>
      </c>
      <c r="BT109" s="33" t="s">
        <v>106</v>
      </c>
    </row>
    <row r="110" spans="1:16356" ht="13" hidden="1" customHeight="1">
      <c r="A110" s="28" t="s">
        <v>82</v>
      </c>
      <c r="B110" s="28" t="s">
        <v>83</v>
      </c>
      <c r="C110" s="28" t="s">
        <v>0</v>
      </c>
      <c r="D110" s="77" t="s">
        <v>8</v>
      </c>
      <c r="E110" s="77" t="s">
        <v>127</v>
      </c>
      <c r="F110" s="28" t="s">
        <v>2</v>
      </c>
      <c r="G110" s="77" t="s">
        <v>88</v>
      </c>
      <c r="H110" s="257" t="s">
        <v>221</v>
      </c>
      <c r="I110" s="78" t="s">
        <v>125</v>
      </c>
      <c r="J110" s="18">
        <v>20</v>
      </c>
      <c r="K110" s="18">
        <v>4</v>
      </c>
      <c r="L110" s="18">
        <f t="shared" si="23"/>
        <v>24</v>
      </c>
      <c r="M110" s="164">
        <v>46276</v>
      </c>
      <c r="N110" s="164"/>
      <c r="O110" s="164">
        <v>46279</v>
      </c>
      <c r="P110" s="134">
        <v>46287</v>
      </c>
      <c r="Q110" s="164">
        <v>46288</v>
      </c>
      <c r="R110" s="134">
        <v>46311</v>
      </c>
      <c r="S110" s="164">
        <v>46314</v>
      </c>
      <c r="T110" s="134">
        <v>46325</v>
      </c>
      <c r="U110" s="254">
        <v>46328</v>
      </c>
      <c r="V110" s="135">
        <v>46381</v>
      </c>
      <c r="W110" s="135">
        <v>46384</v>
      </c>
      <c r="X110" s="77" t="s">
        <v>93</v>
      </c>
      <c r="Y110" s="18" t="s">
        <v>93</v>
      </c>
      <c r="Z110" s="18"/>
      <c r="AA110" s="18"/>
      <c r="AB110" s="18"/>
      <c r="AC110" s="18"/>
      <c r="AD110" s="8" t="s">
        <v>3</v>
      </c>
      <c r="AE110" s="18" t="s">
        <v>4</v>
      </c>
      <c r="AG110" s="17"/>
      <c r="AH110" s="17"/>
      <c r="AI110" s="17"/>
      <c r="AJ110" s="17"/>
      <c r="AK110" s="17"/>
      <c r="AL110" s="17"/>
      <c r="AM110" s="17"/>
      <c r="AN110" s="17"/>
      <c r="AO110" s="17"/>
      <c r="AP110" s="17"/>
      <c r="BE110" s="10" t="s">
        <v>125</v>
      </c>
      <c r="BF110" s="29" t="s">
        <v>103</v>
      </c>
      <c r="BG110" s="30">
        <v>1</v>
      </c>
      <c r="BH110" s="30">
        <v>2</v>
      </c>
      <c r="BI110" s="30">
        <v>3</v>
      </c>
      <c r="BJ110" s="30">
        <v>4</v>
      </c>
      <c r="BK110" s="31" t="s">
        <v>104</v>
      </c>
      <c r="BL110" s="31" t="s">
        <v>104</v>
      </c>
      <c r="BM110" s="32" t="s">
        <v>105</v>
      </c>
      <c r="BN110" s="32" t="s">
        <v>105</v>
      </c>
      <c r="BO110" s="32" t="s">
        <v>105</v>
      </c>
      <c r="BP110" s="32" t="s">
        <v>105</v>
      </c>
      <c r="BQ110" s="32" t="s">
        <v>105</v>
      </c>
      <c r="BR110" s="32" t="s">
        <v>105</v>
      </c>
      <c r="BS110" s="32" t="s">
        <v>105</v>
      </c>
      <c r="BT110" s="32" t="s">
        <v>105</v>
      </c>
      <c r="BU110" s="33" t="s">
        <v>106</v>
      </c>
    </row>
    <row r="111" spans="1:16356" ht="13" hidden="1" customHeight="1">
      <c r="A111" s="28" t="s">
        <v>82</v>
      </c>
      <c r="B111" s="28" t="s">
        <v>83</v>
      </c>
      <c r="C111" s="28" t="s">
        <v>0</v>
      </c>
      <c r="D111" s="77" t="s">
        <v>1</v>
      </c>
      <c r="E111" s="77" t="s">
        <v>127</v>
      </c>
      <c r="F111" s="28" t="s">
        <v>9</v>
      </c>
      <c r="G111" s="77" t="s">
        <v>88</v>
      </c>
      <c r="H111" s="257" t="s">
        <v>222</v>
      </c>
      <c r="I111" s="78" t="s">
        <v>125</v>
      </c>
      <c r="J111" s="18">
        <v>15</v>
      </c>
      <c r="K111" s="18">
        <v>4</v>
      </c>
      <c r="L111" s="18">
        <f t="shared" si="23"/>
        <v>19</v>
      </c>
      <c r="M111" s="164">
        <v>46276</v>
      </c>
      <c r="N111" s="164"/>
      <c r="O111" s="164">
        <v>46279</v>
      </c>
      <c r="P111" s="134">
        <v>46287</v>
      </c>
      <c r="Q111" s="164">
        <v>46288</v>
      </c>
      <c r="R111" s="134">
        <v>46311</v>
      </c>
      <c r="S111" s="164">
        <v>46314</v>
      </c>
      <c r="T111" s="134">
        <v>46325</v>
      </c>
      <c r="U111" s="254">
        <v>46328</v>
      </c>
      <c r="V111" s="135">
        <v>46381</v>
      </c>
      <c r="W111" s="135">
        <v>46384</v>
      </c>
      <c r="X111" s="89" t="s">
        <v>223</v>
      </c>
      <c r="Y111" s="89" t="s">
        <v>223</v>
      </c>
      <c r="Z111" s="89"/>
      <c r="AA111" s="89"/>
      <c r="AB111" s="89"/>
      <c r="AC111" s="89"/>
      <c r="AD111" s="8" t="s">
        <v>3</v>
      </c>
      <c r="AE111" s="18" t="s">
        <v>4</v>
      </c>
      <c r="AG111" s="17"/>
      <c r="AH111" s="17"/>
      <c r="AI111" s="17"/>
      <c r="AJ111" s="17"/>
      <c r="AK111" s="17"/>
      <c r="AL111" s="17"/>
      <c r="AM111" s="17"/>
      <c r="AN111" s="17"/>
      <c r="AO111" s="17"/>
      <c r="AP111" s="17"/>
      <c r="BE111" s="10" t="s">
        <v>125</v>
      </c>
      <c r="BF111" s="29" t="s">
        <v>103</v>
      </c>
      <c r="BG111" s="30">
        <v>1</v>
      </c>
      <c r="BH111" s="30">
        <v>2</v>
      </c>
      <c r="BI111" s="30">
        <v>3</v>
      </c>
      <c r="BJ111" s="30">
        <v>4</v>
      </c>
      <c r="BK111" s="31" t="s">
        <v>104</v>
      </c>
      <c r="BL111" s="31" t="s">
        <v>104</v>
      </c>
      <c r="BM111" s="32" t="s">
        <v>105</v>
      </c>
      <c r="BN111" s="32" t="s">
        <v>105</v>
      </c>
      <c r="BO111" s="32" t="s">
        <v>105</v>
      </c>
      <c r="BP111" s="32" t="s">
        <v>105</v>
      </c>
      <c r="BQ111" s="32" t="s">
        <v>105</v>
      </c>
      <c r="BR111" s="32" t="s">
        <v>105</v>
      </c>
      <c r="BS111" s="32" t="s">
        <v>105</v>
      </c>
      <c r="BT111" s="32" t="s">
        <v>105</v>
      </c>
      <c r="BU111" s="33" t="s">
        <v>106</v>
      </c>
    </row>
    <row r="112" spans="1:16356" ht="13.5" hidden="1" customHeight="1">
      <c r="A112" s="28" t="s">
        <v>82</v>
      </c>
      <c r="B112" s="28" t="s">
        <v>83</v>
      </c>
      <c r="C112" s="28" t="s">
        <v>0</v>
      </c>
      <c r="D112" s="77" t="s">
        <v>8</v>
      </c>
      <c r="E112" s="77" t="s">
        <v>127</v>
      </c>
      <c r="F112" s="28" t="s">
        <v>2</v>
      </c>
      <c r="G112" s="77" t="s">
        <v>88</v>
      </c>
      <c r="H112" s="257" t="s">
        <v>224</v>
      </c>
      <c r="I112" s="78" t="s">
        <v>125</v>
      </c>
      <c r="J112" s="18">
        <v>20</v>
      </c>
      <c r="K112" s="18">
        <v>4</v>
      </c>
      <c r="L112" s="18">
        <f t="shared" si="23"/>
        <v>24</v>
      </c>
      <c r="M112" s="164">
        <v>46283</v>
      </c>
      <c r="N112" s="164"/>
      <c r="O112" s="164">
        <v>46286</v>
      </c>
      <c r="P112" s="134">
        <v>46294</v>
      </c>
      <c r="Q112" s="164">
        <v>46295</v>
      </c>
      <c r="R112" s="134">
        <v>46318</v>
      </c>
      <c r="S112" s="164">
        <v>46321</v>
      </c>
      <c r="T112" s="134">
        <v>46332</v>
      </c>
      <c r="U112" s="254">
        <v>46335</v>
      </c>
      <c r="V112" s="135">
        <v>46388</v>
      </c>
      <c r="W112" s="135">
        <v>46391</v>
      </c>
      <c r="X112" s="77" t="s">
        <v>110</v>
      </c>
      <c r="Y112" s="18" t="s">
        <v>110</v>
      </c>
      <c r="Z112" s="18"/>
      <c r="AA112" s="18"/>
      <c r="AB112" s="18"/>
      <c r="AC112" s="18"/>
      <c r="AD112" s="8" t="s">
        <v>3</v>
      </c>
      <c r="AE112" s="18" t="s">
        <v>4</v>
      </c>
      <c r="AG112" s="17"/>
      <c r="AH112" s="17"/>
      <c r="AI112" s="17"/>
      <c r="AJ112" s="17"/>
      <c r="AK112" s="17"/>
      <c r="AL112" s="17"/>
      <c r="AM112" s="17"/>
      <c r="AN112" s="17"/>
      <c r="AO112" s="17"/>
      <c r="AP112" s="17"/>
      <c r="BF112" s="10" t="s">
        <v>125</v>
      </c>
      <c r="BG112" s="29" t="s">
        <v>103</v>
      </c>
      <c r="BH112" s="30">
        <v>1</v>
      </c>
      <c r="BI112" s="30">
        <v>2</v>
      </c>
      <c r="BJ112" s="30">
        <v>3</v>
      </c>
      <c r="BK112" s="30">
        <v>4</v>
      </c>
      <c r="BL112" s="31" t="s">
        <v>104</v>
      </c>
      <c r="BM112" s="31" t="s">
        <v>104</v>
      </c>
      <c r="BN112" s="32" t="s">
        <v>105</v>
      </c>
      <c r="BO112" s="32" t="s">
        <v>105</v>
      </c>
      <c r="BP112" s="32" t="s">
        <v>105</v>
      </c>
      <c r="BQ112" s="32" t="s">
        <v>105</v>
      </c>
      <c r="BR112" s="32" t="s">
        <v>105</v>
      </c>
      <c r="BS112" s="32" t="s">
        <v>105</v>
      </c>
      <c r="BT112" s="32" t="s">
        <v>105</v>
      </c>
      <c r="BU112" s="32" t="s">
        <v>105</v>
      </c>
      <c r="BV112" s="33" t="s">
        <v>106</v>
      </c>
    </row>
    <row r="113" spans="1:76" hidden="1">
      <c r="A113" s="28" t="s">
        <v>82</v>
      </c>
      <c r="B113" s="28" t="s">
        <v>83</v>
      </c>
      <c r="C113" s="28" t="s">
        <v>0</v>
      </c>
      <c r="D113" s="77" t="s">
        <v>14</v>
      </c>
      <c r="E113" s="77" t="s">
        <v>127</v>
      </c>
      <c r="F113" s="28" t="s">
        <v>9</v>
      </c>
      <c r="G113" s="77" t="s">
        <v>88</v>
      </c>
      <c r="H113" s="257" t="s">
        <v>225</v>
      </c>
      <c r="I113" s="78" t="s">
        <v>125</v>
      </c>
      <c r="J113" s="18">
        <v>20</v>
      </c>
      <c r="K113" s="18">
        <v>4</v>
      </c>
      <c r="L113" s="18">
        <f t="shared" si="23"/>
        <v>24</v>
      </c>
      <c r="M113" s="164">
        <v>46283</v>
      </c>
      <c r="N113" s="164"/>
      <c r="O113" s="164">
        <v>46286</v>
      </c>
      <c r="P113" s="134">
        <v>46294</v>
      </c>
      <c r="Q113" s="164">
        <v>46295</v>
      </c>
      <c r="R113" s="134">
        <v>46318</v>
      </c>
      <c r="S113" s="164">
        <v>46321</v>
      </c>
      <c r="T113" s="134">
        <v>46332</v>
      </c>
      <c r="U113" s="254">
        <v>46335</v>
      </c>
      <c r="V113" s="135">
        <v>46388</v>
      </c>
      <c r="W113" s="135">
        <v>46391</v>
      </c>
      <c r="X113" s="89" t="s">
        <v>226</v>
      </c>
      <c r="Y113" s="8" t="s">
        <v>226</v>
      </c>
      <c r="Z113" s="8"/>
      <c r="AA113" s="8"/>
      <c r="AB113" s="8"/>
      <c r="AC113" s="8"/>
      <c r="AD113" s="8" t="s">
        <v>3</v>
      </c>
      <c r="AE113" s="18" t="s">
        <v>4</v>
      </c>
      <c r="AG113" s="17"/>
      <c r="AH113" s="17"/>
      <c r="AI113" s="17"/>
      <c r="AJ113" s="17"/>
      <c r="AK113" s="17"/>
      <c r="AL113" s="17"/>
      <c r="AM113" s="17"/>
      <c r="AN113" s="17"/>
      <c r="AO113" s="17"/>
      <c r="AP113" s="17"/>
      <c r="AU113" s="7" t="s">
        <v>208</v>
      </c>
      <c r="AV113" s="7" t="s">
        <v>209</v>
      </c>
      <c r="AW113" s="7" t="s">
        <v>209</v>
      </c>
      <c r="AX113" s="7" t="s">
        <v>209</v>
      </c>
      <c r="AY113" s="7" t="s">
        <v>210</v>
      </c>
      <c r="AZ113" s="7" t="s">
        <v>210</v>
      </c>
      <c r="BF113" s="10" t="s">
        <v>125</v>
      </c>
      <c r="BG113" s="29" t="s">
        <v>103</v>
      </c>
      <c r="BH113" s="30">
        <v>1</v>
      </c>
      <c r="BI113" s="30">
        <v>2</v>
      </c>
      <c r="BJ113" s="30">
        <v>3</v>
      </c>
      <c r="BK113" s="30">
        <v>4</v>
      </c>
      <c r="BL113" s="31" t="s">
        <v>104</v>
      </c>
      <c r="BM113" s="31" t="s">
        <v>104</v>
      </c>
      <c r="BN113" s="32" t="s">
        <v>105</v>
      </c>
      <c r="BO113" s="32" t="s">
        <v>105</v>
      </c>
      <c r="BP113" s="32" t="s">
        <v>105</v>
      </c>
      <c r="BQ113" s="32" t="s">
        <v>105</v>
      </c>
      <c r="BR113" s="32" t="s">
        <v>105</v>
      </c>
      <c r="BS113" s="32" t="s">
        <v>105</v>
      </c>
      <c r="BT113" s="32" t="s">
        <v>105</v>
      </c>
      <c r="BU113" s="32" t="s">
        <v>105</v>
      </c>
      <c r="BV113" s="33" t="s">
        <v>106</v>
      </c>
    </row>
    <row r="114" spans="1:76" hidden="1">
      <c r="A114" s="28" t="s">
        <v>82</v>
      </c>
      <c r="B114" s="28" t="s">
        <v>83</v>
      </c>
      <c r="C114" s="28" t="s">
        <v>0</v>
      </c>
      <c r="D114" s="77" t="s">
        <v>14</v>
      </c>
      <c r="E114" s="77" t="s">
        <v>127</v>
      </c>
      <c r="F114" s="28" t="s">
        <v>2</v>
      </c>
      <c r="G114" s="77" t="s">
        <v>88</v>
      </c>
      <c r="H114" s="257" t="s">
        <v>227</v>
      </c>
      <c r="I114" s="78" t="s">
        <v>125</v>
      </c>
      <c r="J114" s="18">
        <v>20</v>
      </c>
      <c r="K114" s="18">
        <v>4</v>
      </c>
      <c r="L114" s="18">
        <f t="shared" si="23"/>
        <v>24</v>
      </c>
      <c r="M114" s="164">
        <v>46290</v>
      </c>
      <c r="N114" s="164"/>
      <c r="O114" s="164">
        <v>46293</v>
      </c>
      <c r="P114" s="134">
        <v>46301</v>
      </c>
      <c r="Q114" s="164">
        <v>46302</v>
      </c>
      <c r="R114" s="134">
        <v>46325</v>
      </c>
      <c r="S114" s="164">
        <v>46328</v>
      </c>
      <c r="T114" s="134">
        <v>46339</v>
      </c>
      <c r="U114" s="254">
        <v>46342</v>
      </c>
      <c r="V114" s="135">
        <v>46395</v>
      </c>
      <c r="W114" s="135">
        <v>46398</v>
      </c>
      <c r="X114" s="89" t="s">
        <v>119</v>
      </c>
      <c r="Y114" s="8" t="s">
        <v>119</v>
      </c>
      <c r="Z114" s="8"/>
      <c r="AA114" s="8"/>
      <c r="AB114" s="8"/>
      <c r="AC114" s="8"/>
      <c r="AD114" s="8" t="s">
        <v>3</v>
      </c>
      <c r="AE114" s="18" t="s">
        <v>4</v>
      </c>
      <c r="AG114" s="17"/>
      <c r="AH114" s="17"/>
      <c r="AI114" s="17"/>
      <c r="AJ114" s="17"/>
      <c r="AK114" s="17"/>
      <c r="AL114" s="17"/>
      <c r="AM114" s="17"/>
      <c r="AN114" s="17"/>
      <c r="AO114" s="17"/>
      <c r="AP114" s="17"/>
      <c r="BG114" s="10" t="s">
        <v>125</v>
      </c>
      <c r="BH114" s="29" t="s">
        <v>103</v>
      </c>
      <c r="BI114" s="30">
        <v>1</v>
      </c>
      <c r="BJ114" s="30">
        <v>2</v>
      </c>
      <c r="BK114" s="30">
        <v>3</v>
      </c>
      <c r="BL114" s="30">
        <v>4</v>
      </c>
      <c r="BM114" s="31" t="s">
        <v>104</v>
      </c>
      <c r="BN114" s="31" t="s">
        <v>104</v>
      </c>
      <c r="BO114" s="32" t="s">
        <v>105</v>
      </c>
      <c r="BP114" s="32" t="s">
        <v>105</v>
      </c>
      <c r="BQ114" s="32" t="s">
        <v>105</v>
      </c>
      <c r="BR114" s="32" t="s">
        <v>105</v>
      </c>
      <c r="BS114" s="32" t="s">
        <v>105</v>
      </c>
      <c r="BT114" s="32" t="s">
        <v>105</v>
      </c>
      <c r="BU114" s="32" t="s">
        <v>105</v>
      </c>
      <c r="BV114" s="32" t="s">
        <v>105</v>
      </c>
      <c r="BW114" s="33" t="s">
        <v>106</v>
      </c>
    </row>
    <row r="115" spans="1:76" hidden="1">
      <c r="A115" s="28" t="s">
        <v>82</v>
      </c>
      <c r="B115" s="28" t="s">
        <v>83</v>
      </c>
      <c r="C115" s="28" t="s">
        <v>0</v>
      </c>
      <c r="D115" s="77" t="s">
        <v>1</v>
      </c>
      <c r="E115" s="77" t="s">
        <v>127</v>
      </c>
      <c r="F115" s="28" t="s">
        <v>2</v>
      </c>
      <c r="G115" s="77" t="s">
        <v>88</v>
      </c>
      <c r="H115" s="257" t="s">
        <v>228</v>
      </c>
      <c r="I115" s="78" t="s">
        <v>125</v>
      </c>
      <c r="J115" s="18">
        <v>20</v>
      </c>
      <c r="K115" s="18">
        <v>4</v>
      </c>
      <c r="L115" s="18">
        <f t="shared" si="23"/>
        <v>24</v>
      </c>
      <c r="M115" s="164">
        <v>46297</v>
      </c>
      <c r="N115" s="164"/>
      <c r="O115" s="164">
        <v>46300</v>
      </c>
      <c r="P115" s="134">
        <v>46308</v>
      </c>
      <c r="Q115" s="164">
        <v>46309</v>
      </c>
      <c r="R115" s="134">
        <v>46332</v>
      </c>
      <c r="S115" s="164">
        <v>46335</v>
      </c>
      <c r="T115" s="134">
        <v>46346</v>
      </c>
      <c r="U115" s="254">
        <v>46349</v>
      </c>
      <c r="V115" s="135">
        <v>46402</v>
      </c>
      <c r="W115" s="135">
        <v>46405</v>
      </c>
      <c r="X115" s="89" t="s">
        <v>139</v>
      </c>
      <c r="Y115" s="8" t="s">
        <v>139</v>
      </c>
      <c r="Z115" s="8"/>
      <c r="AA115" s="8"/>
      <c r="AB115" s="8"/>
      <c r="AC115" s="8"/>
      <c r="AD115" s="8" t="s">
        <v>3</v>
      </c>
      <c r="AE115" s="18" t="s">
        <v>4</v>
      </c>
      <c r="AG115" s="17"/>
      <c r="AH115" s="17"/>
      <c r="AI115" s="17"/>
      <c r="AJ115" s="17"/>
      <c r="AK115" s="17"/>
      <c r="AL115" s="17"/>
      <c r="AM115" s="17"/>
      <c r="AN115" s="17"/>
      <c r="AO115" s="17"/>
      <c r="AP115" s="17"/>
      <c r="BH115" s="10" t="s">
        <v>125</v>
      </c>
      <c r="BI115" s="29" t="s">
        <v>103</v>
      </c>
      <c r="BJ115" s="30">
        <v>1</v>
      </c>
      <c r="BK115" s="30">
        <v>2</v>
      </c>
      <c r="BL115" s="30">
        <v>3</v>
      </c>
      <c r="BM115" s="30">
        <v>4</v>
      </c>
      <c r="BN115" s="31" t="s">
        <v>104</v>
      </c>
      <c r="BO115" s="31" t="s">
        <v>104</v>
      </c>
      <c r="BP115" s="32" t="s">
        <v>105</v>
      </c>
      <c r="BQ115" s="32" t="s">
        <v>105</v>
      </c>
      <c r="BR115" s="32" t="s">
        <v>105</v>
      </c>
      <c r="BS115" s="32" t="s">
        <v>105</v>
      </c>
      <c r="BT115" s="32" t="s">
        <v>105</v>
      </c>
      <c r="BU115" s="32" t="s">
        <v>105</v>
      </c>
      <c r="BV115" s="32" t="s">
        <v>105</v>
      </c>
      <c r="BW115" s="32" t="s">
        <v>105</v>
      </c>
      <c r="BX115" s="33" t="s">
        <v>106</v>
      </c>
    </row>
    <row r="116" spans="1:76" hidden="1">
      <c r="J116" s="18"/>
      <c r="K116" s="18"/>
      <c r="L116" s="18"/>
      <c r="M116" s="8"/>
      <c r="N116" s="8"/>
      <c r="O116" s="8"/>
      <c r="P116" s="8"/>
      <c r="Q116" s="8"/>
      <c r="R116" s="8"/>
      <c r="S116" s="8"/>
      <c r="T116" s="8"/>
      <c r="U116" s="8"/>
      <c r="V116" s="8"/>
      <c r="W116" s="8"/>
      <c r="AG116" s="17"/>
      <c r="AH116" s="17"/>
      <c r="AI116" s="17"/>
      <c r="AJ116" s="17"/>
      <c r="AK116" s="17"/>
      <c r="AL116" s="17"/>
      <c r="AM116" s="17"/>
      <c r="AN116" s="17"/>
      <c r="AO116" s="17"/>
      <c r="AP116" s="17"/>
    </row>
    <row r="117" spans="1:76" ht="14.5" hidden="1">
      <c r="A117" s="260" t="s">
        <v>156</v>
      </c>
      <c r="B117" s="217" t="s">
        <v>9</v>
      </c>
      <c r="C117" s="217" t="s">
        <v>2</v>
      </c>
      <c r="D117" s="260" t="s">
        <v>157</v>
      </c>
      <c r="J117" s="18"/>
      <c r="K117" s="18"/>
      <c r="L117" s="18"/>
      <c r="M117" s="8"/>
      <c r="N117" s="8"/>
      <c r="O117" s="8"/>
      <c r="P117" s="8"/>
      <c r="Q117" s="8"/>
      <c r="R117" s="8"/>
      <c r="S117" s="8"/>
      <c r="T117" s="8"/>
      <c r="U117" s="8"/>
      <c r="V117" s="8"/>
      <c r="W117" s="8"/>
      <c r="AG117" s="17"/>
      <c r="AH117" s="17"/>
      <c r="AI117" s="17"/>
      <c r="AJ117" s="17"/>
      <c r="AK117" s="17"/>
      <c r="AL117" s="17"/>
      <c r="AM117" s="17"/>
      <c r="AN117" s="17"/>
      <c r="AO117" s="17"/>
      <c r="AP117" s="17"/>
    </row>
    <row r="118" spans="1:76" ht="14" hidden="1">
      <c r="A118" s="204" t="s">
        <v>14</v>
      </c>
      <c r="B118" s="204">
        <v>80</v>
      </c>
      <c r="C118" s="204">
        <v>60</v>
      </c>
      <c r="D118" s="204">
        <v>140</v>
      </c>
      <c r="J118" s="18"/>
      <c r="K118" s="18"/>
      <c r="L118" s="18"/>
      <c r="M118" s="8"/>
      <c r="N118" s="8"/>
      <c r="O118" s="8"/>
      <c r="P118" s="8"/>
      <c r="Q118" s="8"/>
      <c r="R118" s="8"/>
      <c r="S118" s="8"/>
      <c r="T118" s="8"/>
      <c r="U118" s="8"/>
      <c r="V118" s="8"/>
      <c r="W118" s="8"/>
      <c r="AG118" s="17"/>
      <c r="AH118" s="17"/>
      <c r="AI118" s="17"/>
      <c r="AJ118" s="17"/>
      <c r="AK118" s="17"/>
      <c r="AL118" s="17"/>
      <c r="AM118" s="17"/>
      <c r="AN118" s="17"/>
      <c r="AO118" s="17"/>
      <c r="AP118" s="17"/>
    </row>
    <row r="119" spans="1:76" ht="14" hidden="1">
      <c r="A119" s="204" t="s">
        <v>1</v>
      </c>
      <c r="B119" s="204">
        <v>95</v>
      </c>
      <c r="C119" s="204">
        <v>20</v>
      </c>
      <c r="D119" s="204">
        <v>115</v>
      </c>
      <c r="J119" s="18"/>
      <c r="K119" s="18"/>
      <c r="L119" s="18"/>
      <c r="M119" s="8"/>
      <c r="N119" s="8"/>
      <c r="O119" s="8"/>
      <c r="P119" s="8"/>
      <c r="Q119" s="8"/>
      <c r="R119" s="8"/>
      <c r="S119" s="8"/>
      <c r="T119" s="8"/>
      <c r="U119" s="8"/>
      <c r="V119" s="8"/>
      <c r="W119" s="8"/>
      <c r="AG119" s="17"/>
      <c r="AH119" s="17"/>
      <c r="AI119" s="17"/>
      <c r="AJ119" s="17"/>
      <c r="AK119" s="17"/>
      <c r="AL119" s="17"/>
      <c r="AM119" s="17"/>
      <c r="AN119" s="17"/>
      <c r="AO119" s="17"/>
      <c r="AP119" s="17"/>
    </row>
    <row r="120" spans="1:76" ht="14" hidden="1">
      <c r="A120" s="204" t="s">
        <v>8</v>
      </c>
      <c r="B120" s="204">
        <v>0</v>
      </c>
      <c r="C120" s="204">
        <v>40</v>
      </c>
      <c r="D120" s="204">
        <v>40</v>
      </c>
      <c r="J120" s="18"/>
      <c r="K120" s="18"/>
      <c r="L120" s="18"/>
      <c r="M120" s="137"/>
      <c r="N120" s="137"/>
      <c r="O120" s="8"/>
      <c r="P120" s="8"/>
      <c r="Q120" s="8"/>
      <c r="R120" s="8"/>
      <c r="S120" s="8"/>
      <c r="T120" s="8"/>
      <c r="U120" s="8"/>
      <c r="V120" s="8"/>
      <c r="W120" s="8"/>
      <c r="AG120" s="17"/>
      <c r="AH120" s="17"/>
      <c r="AI120" s="17"/>
      <c r="AJ120" s="17"/>
      <c r="AK120" s="17"/>
      <c r="AL120" s="17"/>
      <c r="AM120" s="17"/>
      <c r="AN120" s="17"/>
      <c r="AO120" s="17"/>
      <c r="AP120" s="17"/>
    </row>
    <row r="121" spans="1:76" ht="14.5" hidden="1">
      <c r="A121" s="260" t="s">
        <v>160</v>
      </c>
      <c r="B121" s="217">
        <f>SUM(B118:B120)</f>
        <v>175</v>
      </c>
      <c r="C121" s="217">
        <f>SUM(C118:C120)</f>
        <v>120</v>
      </c>
      <c r="D121" s="260">
        <v>295</v>
      </c>
      <c r="J121" s="18"/>
      <c r="K121" s="18"/>
      <c r="L121" s="18"/>
      <c r="M121" s="136"/>
      <c r="N121" s="136"/>
      <c r="O121" s="8"/>
      <c r="P121" s="8"/>
      <c r="Q121" s="8"/>
      <c r="R121" s="8"/>
      <c r="S121" s="8"/>
      <c r="T121" s="8"/>
      <c r="U121" s="8"/>
      <c r="V121" s="8"/>
      <c r="W121" s="8"/>
      <c r="AG121" s="17"/>
      <c r="AH121" s="17"/>
      <c r="AI121" s="17"/>
      <c r="AJ121" s="17"/>
      <c r="AK121" s="17"/>
      <c r="AL121" s="17"/>
      <c r="AM121" s="17"/>
      <c r="AN121" s="17"/>
      <c r="AO121" s="17"/>
      <c r="AP121" s="17"/>
    </row>
    <row r="122" spans="1:76" ht="14" hidden="1">
      <c r="A122" s="49"/>
      <c r="B122" s="49"/>
      <c r="C122" s="49"/>
      <c r="D122" s="49"/>
      <c r="E122" s="49"/>
      <c r="J122" s="18"/>
      <c r="K122" s="18"/>
      <c r="L122" s="18"/>
      <c r="M122" s="136"/>
      <c r="N122" s="136"/>
      <c r="O122" s="8"/>
      <c r="P122" s="8"/>
      <c r="Q122" s="8"/>
      <c r="R122" s="8"/>
      <c r="S122" s="8"/>
      <c r="T122" s="8"/>
      <c r="U122" s="8"/>
      <c r="V122" s="8"/>
      <c r="W122" s="8"/>
      <c r="AG122" s="17"/>
      <c r="AH122" s="17"/>
      <c r="AI122" s="17"/>
      <c r="AJ122" s="17"/>
      <c r="AK122" s="17"/>
      <c r="AL122" s="17"/>
      <c r="AM122" s="17"/>
      <c r="AN122" s="17"/>
      <c r="AO122" s="17"/>
      <c r="AP122" s="17"/>
    </row>
    <row r="123" spans="1:76" ht="14.5" hidden="1">
      <c r="A123" s="218" t="s">
        <v>39</v>
      </c>
      <c r="B123" s="218" t="s">
        <v>157</v>
      </c>
      <c r="C123" s="49"/>
      <c r="D123" s="49"/>
      <c r="E123" s="49"/>
      <c r="J123" s="18"/>
      <c r="K123" s="18"/>
      <c r="L123" s="18"/>
      <c r="M123" s="8"/>
      <c r="N123" s="8"/>
      <c r="O123" s="8"/>
      <c r="P123" s="8"/>
      <c r="Q123" s="8"/>
      <c r="R123" s="8"/>
      <c r="S123" s="8"/>
      <c r="T123" s="8"/>
      <c r="U123" s="8"/>
      <c r="V123" s="8"/>
      <c r="W123" s="8"/>
      <c r="AG123" s="17"/>
      <c r="AH123" s="17"/>
      <c r="AI123" s="17"/>
      <c r="AJ123" s="17"/>
      <c r="AK123" s="17"/>
      <c r="AL123" s="17"/>
      <c r="AM123" s="17"/>
      <c r="AN123" s="17"/>
      <c r="AO123" s="17"/>
      <c r="AP123" s="17"/>
    </row>
    <row r="124" spans="1:76" ht="14" hidden="1">
      <c r="A124" s="204" t="s">
        <v>2</v>
      </c>
      <c r="B124" s="204">
        <v>120</v>
      </c>
      <c r="C124" s="49"/>
      <c r="D124" s="49"/>
      <c r="E124" s="49"/>
      <c r="J124" s="18"/>
      <c r="K124" s="18"/>
      <c r="L124" s="18"/>
      <c r="M124" s="8"/>
      <c r="N124" s="8"/>
      <c r="O124" s="8"/>
      <c r="P124" s="8"/>
      <c r="Q124" s="8"/>
      <c r="R124" s="8"/>
      <c r="S124" s="8"/>
      <c r="T124" s="8"/>
      <c r="U124" s="8"/>
      <c r="V124" s="8"/>
      <c r="W124" s="8"/>
      <c r="AG124" s="17"/>
      <c r="AH124" s="17"/>
      <c r="AI124" s="17"/>
      <c r="AJ124" s="17"/>
      <c r="AK124" s="17"/>
      <c r="AL124" s="17"/>
      <c r="AM124" s="17"/>
      <c r="AN124" s="17"/>
      <c r="AO124" s="17"/>
      <c r="AP124" s="17"/>
    </row>
    <row r="125" spans="1:76" ht="14" hidden="1">
      <c r="A125" s="204" t="s">
        <v>9</v>
      </c>
      <c r="B125" s="204">
        <v>175</v>
      </c>
      <c r="C125" s="49"/>
      <c r="D125" s="49"/>
      <c r="E125" s="49"/>
      <c r="J125" s="18"/>
      <c r="K125" s="18"/>
      <c r="L125" s="18"/>
      <c r="M125" s="8"/>
      <c r="N125" s="8"/>
      <c r="O125" s="8"/>
      <c r="P125" s="8"/>
      <c r="Q125" s="8"/>
      <c r="R125" s="8"/>
      <c r="S125" s="8"/>
      <c r="T125" s="8"/>
      <c r="U125" s="8"/>
      <c r="V125" s="8"/>
      <c r="W125" s="8"/>
      <c r="AG125" s="17"/>
      <c r="AH125" s="17"/>
      <c r="AI125" s="17"/>
      <c r="AJ125" s="17"/>
      <c r="AK125" s="17"/>
      <c r="AL125" s="17"/>
      <c r="AM125" s="17"/>
      <c r="AN125" s="17"/>
      <c r="AO125" s="17"/>
      <c r="AP125" s="17"/>
    </row>
    <row r="126" spans="1:76" ht="14.5" hidden="1">
      <c r="A126" s="218" t="s">
        <v>160</v>
      </c>
      <c r="B126" s="218">
        <v>295</v>
      </c>
      <c r="C126" s="49"/>
      <c r="D126" s="49"/>
      <c r="E126" s="49"/>
      <c r="J126" s="18"/>
      <c r="K126" s="18"/>
      <c r="L126" s="18"/>
      <c r="M126" s="8"/>
      <c r="N126" s="8"/>
      <c r="O126" s="8"/>
      <c r="P126" s="8"/>
      <c r="Q126" s="8"/>
      <c r="R126" s="8"/>
      <c r="S126" s="8"/>
      <c r="T126" s="8"/>
      <c r="U126" s="8"/>
      <c r="V126" s="8"/>
      <c r="W126" s="8"/>
      <c r="AG126" s="17"/>
      <c r="AH126" s="17"/>
      <c r="AI126" s="17"/>
      <c r="AJ126" s="17"/>
      <c r="AK126" s="17"/>
      <c r="AL126" s="17"/>
      <c r="AM126" s="17"/>
      <c r="AN126" s="17"/>
      <c r="AO126" s="17"/>
      <c r="AP126" s="17"/>
    </row>
    <row r="127" spans="1:76" ht="14" hidden="1">
      <c r="A127" s="49"/>
      <c r="B127" s="49"/>
      <c r="C127" s="49"/>
      <c r="D127" s="49"/>
      <c r="E127" s="49"/>
      <c r="J127" s="18"/>
      <c r="K127" s="18"/>
      <c r="L127" s="18"/>
      <c r="M127" s="8"/>
      <c r="N127" s="8"/>
      <c r="O127" s="8"/>
      <c r="P127" s="8"/>
      <c r="Q127" s="8"/>
      <c r="R127" s="8"/>
      <c r="S127" s="8"/>
      <c r="T127" s="8"/>
      <c r="U127" s="8"/>
      <c r="V127" s="8"/>
      <c r="W127" s="8"/>
      <c r="AG127" s="17"/>
      <c r="AH127" s="17"/>
      <c r="AI127" s="17"/>
      <c r="AJ127" s="17"/>
      <c r="AK127" s="17"/>
      <c r="AL127" s="17"/>
      <c r="AM127" s="17"/>
      <c r="AN127" s="17"/>
      <c r="AO127" s="17"/>
      <c r="AP127" s="17"/>
    </row>
    <row r="128" spans="1:76" ht="14.5" hidden="1">
      <c r="A128" s="221" t="s">
        <v>164</v>
      </c>
      <c r="B128" s="221"/>
      <c r="C128" s="49"/>
      <c r="D128" s="49"/>
      <c r="E128" s="49"/>
      <c r="J128" s="18"/>
      <c r="K128" s="18"/>
      <c r="L128" s="18"/>
      <c r="M128" s="8"/>
      <c r="N128" s="8"/>
      <c r="O128" s="8"/>
      <c r="P128" s="8"/>
      <c r="Q128" s="8"/>
      <c r="R128" s="8"/>
      <c r="S128" s="8"/>
      <c r="T128" s="8"/>
      <c r="U128" s="8"/>
      <c r="V128" s="8"/>
      <c r="W128" s="8"/>
      <c r="AG128" s="17"/>
      <c r="AH128" s="17"/>
      <c r="AI128" s="17"/>
      <c r="AJ128" s="17"/>
      <c r="AK128" s="17"/>
      <c r="AL128" s="17"/>
      <c r="AM128" s="17"/>
      <c r="AN128" s="17"/>
      <c r="AO128" s="17"/>
      <c r="AP128" s="17"/>
    </row>
    <row r="129" spans="1:16356" ht="14.5" hidden="1">
      <c r="A129" s="219" t="s">
        <v>165</v>
      </c>
      <c r="B129" s="219" t="s">
        <v>14</v>
      </c>
      <c r="C129" s="219" t="s">
        <v>1</v>
      </c>
      <c r="D129" s="219" t="s">
        <v>8</v>
      </c>
      <c r="E129" s="259" t="s">
        <v>195</v>
      </c>
      <c r="F129" s="219" t="s">
        <v>166</v>
      </c>
      <c r="J129" s="18"/>
      <c r="K129" s="18"/>
      <c r="L129" s="18"/>
      <c r="M129" s="8"/>
      <c r="N129" s="8"/>
      <c r="O129" s="8"/>
      <c r="P129" s="8"/>
      <c r="Q129" s="8"/>
      <c r="R129" s="8"/>
      <c r="S129" s="8"/>
      <c r="T129" s="8"/>
      <c r="U129" s="8"/>
      <c r="V129" s="8"/>
      <c r="W129" s="8"/>
      <c r="AG129" s="17"/>
      <c r="AH129" s="17"/>
      <c r="AI129" s="17"/>
      <c r="AJ129" s="17"/>
      <c r="AK129" s="17"/>
      <c r="AL129" s="17"/>
      <c r="AM129" s="17"/>
      <c r="AN129" s="17"/>
      <c r="AO129" s="17"/>
      <c r="AP129" s="17"/>
    </row>
    <row r="130" spans="1:16356" ht="14.5" hidden="1">
      <c r="A130" s="220" t="s">
        <v>167</v>
      </c>
      <c r="B130" s="220">
        <v>0</v>
      </c>
      <c r="C130" s="220">
        <v>1</v>
      </c>
      <c r="D130" s="220">
        <v>0</v>
      </c>
      <c r="E130" s="220">
        <v>0</v>
      </c>
      <c r="F130" s="204">
        <f>SUM(B130:E130)</f>
        <v>1</v>
      </c>
      <c r="J130" s="18"/>
      <c r="K130" s="18"/>
      <c r="L130" s="18"/>
      <c r="M130" s="8"/>
      <c r="N130" s="8"/>
      <c r="O130" s="8"/>
      <c r="P130" s="8"/>
      <c r="Q130" s="8"/>
      <c r="R130" s="8"/>
      <c r="S130" s="8"/>
      <c r="T130" s="8"/>
      <c r="U130" s="8"/>
      <c r="V130" s="8"/>
      <c r="W130" s="8"/>
      <c r="AG130" s="17"/>
      <c r="AH130" s="17"/>
      <c r="AI130" s="17"/>
      <c r="AJ130" s="17"/>
      <c r="AK130" s="17"/>
      <c r="AL130" s="17"/>
      <c r="AM130" s="17"/>
      <c r="AN130" s="17"/>
      <c r="AO130" s="17"/>
      <c r="AP130" s="17"/>
    </row>
    <row r="131" spans="1:16356" ht="14.5" hidden="1">
      <c r="A131" s="220" t="s">
        <v>168</v>
      </c>
      <c r="B131" s="220">
        <v>6</v>
      </c>
      <c r="C131" s="220">
        <v>4</v>
      </c>
      <c r="D131" s="220">
        <v>2</v>
      </c>
      <c r="E131" s="220">
        <v>2</v>
      </c>
      <c r="F131" s="204">
        <f t="shared" ref="F131:F135" si="24">SUM(B131:E131)</f>
        <v>14</v>
      </c>
      <c r="J131" s="18"/>
      <c r="K131" s="18"/>
      <c r="L131" s="18"/>
      <c r="M131" s="8"/>
      <c r="N131" s="8"/>
      <c r="O131" s="8"/>
      <c r="P131" s="8"/>
      <c r="Q131" s="8"/>
      <c r="R131" s="8"/>
      <c r="S131" s="8"/>
      <c r="T131" s="8"/>
      <c r="U131" s="8"/>
      <c r="V131" s="8"/>
      <c r="W131" s="8"/>
      <c r="AG131" s="17"/>
      <c r="AH131" s="17"/>
      <c r="AI131" s="17"/>
      <c r="AJ131" s="17"/>
      <c r="AK131" s="17"/>
      <c r="AL131" s="17"/>
      <c r="AM131" s="17"/>
      <c r="AN131" s="17"/>
      <c r="AO131" s="17"/>
      <c r="AP131" s="17"/>
    </row>
    <row r="132" spans="1:16356" ht="14.5" hidden="1">
      <c r="A132" s="220" t="s">
        <v>169</v>
      </c>
      <c r="B132" s="220">
        <v>7</v>
      </c>
      <c r="C132" s="220">
        <v>6</v>
      </c>
      <c r="D132" s="220">
        <v>2</v>
      </c>
      <c r="E132" s="220">
        <v>0</v>
      </c>
      <c r="F132" s="204">
        <f t="shared" si="24"/>
        <v>15</v>
      </c>
      <c r="J132" s="18"/>
      <c r="K132" s="18"/>
      <c r="L132" s="18"/>
      <c r="M132" s="8"/>
      <c r="N132" s="8"/>
      <c r="O132" s="8"/>
      <c r="P132" s="8"/>
      <c r="Q132" s="8"/>
      <c r="R132" s="8"/>
      <c r="S132" s="8"/>
      <c r="T132" s="8"/>
      <c r="U132" s="8"/>
      <c r="V132" s="8"/>
      <c r="W132" s="8"/>
      <c r="AG132" s="17"/>
      <c r="AH132" s="17"/>
      <c r="AI132" s="17"/>
      <c r="AJ132" s="17"/>
      <c r="AK132" s="17"/>
      <c r="AL132" s="17"/>
      <c r="AM132" s="17"/>
      <c r="AN132" s="17"/>
      <c r="AO132" s="17"/>
      <c r="AP132" s="17"/>
    </row>
    <row r="133" spans="1:16356" ht="14.5" hidden="1">
      <c r="A133" s="220" t="s">
        <v>170</v>
      </c>
      <c r="B133" s="220" t="s">
        <v>196</v>
      </c>
      <c r="C133" s="220" t="s">
        <v>196</v>
      </c>
      <c r="D133" s="220" t="s">
        <v>196</v>
      </c>
      <c r="E133" s="220">
        <v>0</v>
      </c>
      <c r="F133" s="204">
        <f t="shared" si="24"/>
        <v>0</v>
      </c>
      <c r="J133" s="18"/>
      <c r="K133" s="18"/>
      <c r="L133" s="18"/>
      <c r="M133" s="8"/>
      <c r="N133" s="8"/>
      <c r="O133" s="8"/>
      <c r="P133" s="8"/>
      <c r="Q133" s="8"/>
      <c r="R133" s="8"/>
      <c r="S133" s="8"/>
      <c r="T133" s="8"/>
      <c r="U133" s="8"/>
      <c r="V133" s="8"/>
      <c r="W133" s="8"/>
      <c r="AG133" s="17"/>
      <c r="AH133" s="17"/>
      <c r="AI133" s="17"/>
      <c r="AJ133" s="17"/>
      <c r="AK133" s="17"/>
      <c r="AL133" s="17"/>
      <c r="AM133" s="17"/>
      <c r="AN133" s="17"/>
      <c r="AO133" s="17"/>
      <c r="AP133" s="17"/>
    </row>
    <row r="134" spans="1:16356" ht="14.5" hidden="1">
      <c r="A134" s="220" t="s">
        <v>171</v>
      </c>
      <c r="B134" s="220" t="s">
        <v>196</v>
      </c>
      <c r="C134" s="220" t="s">
        <v>196</v>
      </c>
      <c r="D134" s="220" t="s">
        <v>196</v>
      </c>
      <c r="E134" s="220">
        <v>0</v>
      </c>
      <c r="F134" s="204">
        <f t="shared" si="24"/>
        <v>0</v>
      </c>
      <c r="J134" s="18"/>
      <c r="K134" s="18"/>
      <c r="L134" s="18"/>
      <c r="M134" s="8"/>
      <c r="N134" s="8"/>
      <c r="O134" s="8"/>
      <c r="P134" s="8"/>
      <c r="Q134" s="8"/>
      <c r="R134" s="8"/>
      <c r="S134" s="8"/>
      <c r="T134" s="8"/>
      <c r="U134" s="8"/>
      <c r="V134" s="8"/>
      <c r="W134" s="8"/>
      <c r="AG134" s="17"/>
      <c r="AH134" s="17"/>
      <c r="AI134" s="17"/>
      <c r="AJ134" s="17"/>
      <c r="AK134" s="17"/>
      <c r="AL134" s="17"/>
      <c r="AM134" s="17"/>
      <c r="AN134" s="17"/>
      <c r="AO134" s="17"/>
      <c r="AP134" s="17"/>
    </row>
    <row r="135" spans="1:16356" ht="14.5" hidden="1">
      <c r="A135" s="220" t="s">
        <v>172</v>
      </c>
      <c r="B135" s="220">
        <v>14</v>
      </c>
      <c r="C135" s="220">
        <v>12</v>
      </c>
      <c r="D135" s="220">
        <v>4</v>
      </c>
      <c r="E135" s="220">
        <v>0</v>
      </c>
      <c r="F135" s="204">
        <f t="shared" si="24"/>
        <v>30</v>
      </c>
      <c r="J135" s="18"/>
      <c r="K135" s="18"/>
      <c r="L135" s="18"/>
      <c r="M135" s="8"/>
      <c r="N135" s="8"/>
      <c r="O135" s="8"/>
      <c r="P135" s="8"/>
      <c r="Q135" s="8"/>
      <c r="R135" s="8"/>
      <c r="S135" s="8"/>
      <c r="T135" s="8"/>
      <c r="U135" s="8"/>
      <c r="V135" s="8"/>
      <c r="W135" s="8"/>
      <c r="AG135" s="17"/>
      <c r="AH135" s="17"/>
      <c r="AI135" s="17"/>
      <c r="AJ135" s="17"/>
      <c r="AK135" s="17"/>
      <c r="AL135" s="17"/>
      <c r="AM135" s="17"/>
      <c r="AN135" s="17"/>
      <c r="AO135" s="17"/>
      <c r="AP135" s="17"/>
    </row>
    <row r="136" spans="1:16356" ht="14.5" hidden="1">
      <c r="A136" s="219" t="s">
        <v>166</v>
      </c>
      <c r="B136" s="219">
        <f>SUM(B130:B135)</f>
        <v>27</v>
      </c>
      <c r="C136" s="219">
        <f t="shared" ref="C136:F136" si="25">SUM(C130:C135)</f>
        <v>23</v>
      </c>
      <c r="D136" s="219">
        <f t="shared" si="25"/>
        <v>8</v>
      </c>
      <c r="E136" s="259">
        <f t="shared" si="25"/>
        <v>2</v>
      </c>
      <c r="F136" s="219">
        <f t="shared" si="25"/>
        <v>60</v>
      </c>
      <c r="J136" s="18"/>
      <c r="K136" s="18"/>
      <c r="L136" s="18"/>
      <c r="M136" s="8"/>
      <c r="N136" s="8"/>
      <c r="O136" s="8"/>
      <c r="P136" s="8"/>
      <c r="Q136" s="8"/>
      <c r="R136" s="8"/>
      <c r="S136" s="8"/>
      <c r="T136" s="8"/>
      <c r="U136" s="8"/>
      <c r="V136" s="8"/>
      <c r="W136" s="8"/>
      <c r="AG136" s="17"/>
      <c r="AH136" s="17"/>
      <c r="AI136" s="17"/>
      <c r="AJ136" s="17"/>
      <c r="AK136" s="17"/>
      <c r="AL136" s="17"/>
      <c r="AM136" s="17"/>
      <c r="AN136" s="17"/>
      <c r="AO136" s="17"/>
      <c r="AP136" s="17"/>
    </row>
    <row r="137" spans="1:16356" hidden="1"/>
    <row r="138" spans="1:16356" s="8" customFormat="1" hidden="1">
      <c r="A138" s="136" t="s">
        <v>229</v>
      </c>
      <c r="B138" s="8" t="s">
        <v>230</v>
      </c>
    </row>
    <row r="139" spans="1:16356" s="8" customFormat="1" hidden="1">
      <c r="A139" s="136" t="s">
        <v>231</v>
      </c>
      <c r="B139" s="8" t="s">
        <v>232</v>
      </c>
    </row>
    <row r="140" spans="1:16356" hidden="1"/>
    <row r="141" spans="1:16356" hidden="1"/>
    <row r="142" spans="1:16356" ht="14" hidden="1">
      <c r="A142" s="49"/>
      <c r="B142" s="49"/>
      <c r="C142" s="49"/>
      <c r="D142" s="49"/>
      <c r="E142" s="49"/>
      <c r="J142" s="18"/>
      <c r="K142" s="18"/>
      <c r="L142" s="18"/>
      <c r="O142" s="216" t="s">
        <v>173</v>
      </c>
      <c r="Q142" s="216" t="s">
        <v>174</v>
      </c>
      <c r="S142" s="216" t="s">
        <v>175</v>
      </c>
      <c r="T142" s="17"/>
      <c r="U142" s="216" t="s">
        <v>197</v>
      </c>
      <c r="V142" s="8"/>
      <c r="W142" s="8"/>
      <c r="X142" s="8"/>
      <c r="Y142" s="8"/>
      <c r="Z142" s="8"/>
      <c r="AA142" s="8"/>
      <c r="AB142" s="8"/>
      <c r="AC142" s="8"/>
      <c r="AD142" s="8"/>
      <c r="AG142" s="17"/>
      <c r="AH142" s="17"/>
      <c r="AI142" s="17"/>
      <c r="AJ142" s="17"/>
      <c r="AK142" s="17"/>
      <c r="AL142" s="17"/>
      <c r="AM142" s="17"/>
      <c r="AN142" s="17"/>
      <c r="AO142" s="17"/>
      <c r="AP142" s="17"/>
    </row>
    <row r="143" spans="1:16356" hidden="1">
      <c r="A143" s="216" t="s">
        <v>233</v>
      </c>
      <c r="J143" s="18"/>
      <c r="K143" s="18"/>
      <c r="L143" s="18"/>
      <c r="M143" s="8"/>
      <c r="N143" s="8"/>
      <c r="O143" s="1190" t="s">
        <v>32</v>
      </c>
      <c r="P143" s="1191"/>
      <c r="Q143" s="1191"/>
      <c r="R143" s="1192"/>
      <c r="S143" s="1193" t="s">
        <v>33</v>
      </c>
      <c r="T143" s="1193"/>
      <c r="U143" s="1193"/>
      <c r="V143" s="1193"/>
      <c r="W143" s="1193"/>
      <c r="AA143" s="17" t="s">
        <v>234</v>
      </c>
      <c r="AB143" s="17" t="s">
        <v>235</v>
      </c>
      <c r="AG143" s="17"/>
      <c r="AH143" s="17"/>
      <c r="AI143" s="17"/>
      <c r="AJ143" s="17"/>
      <c r="AK143" s="17"/>
      <c r="AL143" s="17"/>
      <c r="AM143" s="17"/>
      <c r="AN143" s="17"/>
      <c r="AO143" s="17"/>
      <c r="AP143" s="17"/>
    </row>
    <row r="144" spans="1:16356" ht="75.75" hidden="1" customHeight="1">
      <c r="A144" s="19" t="s">
        <v>34</v>
      </c>
      <c r="B144" s="19" t="s">
        <v>45</v>
      </c>
      <c r="C144" s="19" t="s">
        <v>36</v>
      </c>
      <c r="D144" s="19" t="s">
        <v>37</v>
      </c>
      <c r="E144" s="19" t="s">
        <v>199</v>
      </c>
      <c r="F144" s="19" t="s">
        <v>39</v>
      </c>
      <c r="G144" s="19" t="s">
        <v>40</v>
      </c>
      <c r="H144" s="19" t="s">
        <v>48</v>
      </c>
      <c r="I144" s="19" t="s">
        <v>49</v>
      </c>
      <c r="J144" s="19" t="s">
        <v>50</v>
      </c>
      <c r="K144" s="19" t="s">
        <v>165</v>
      </c>
      <c r="L144" s="19" t="s">
        <v>200</v>
      </c>
      <c r="M144" s="19" t="s">
        <v>25</v>
      </c>
      <c r="N144" s="26" t="s">
        <v>236</v>
      </c>
      <c r="O144" s="1165" t="s">
        <v>237</v>
      </c>
      <c r="P144" s="1165" t="s">
        <v>238</v>
      </c>
      <c r="Q144" s="21" t="s">
        <v>61</v>
      </c>
      <c r="R144" s="21" t="s">
        <v>62</v>
      </c>
      <c r="S144" s="22" t="s">
        <v>63</v>
      </c>
      <c r="T144" s="22" t="s">
        <v>64</v>
      </c>
      <c r="U144" s="23" t="s">
        <v>65</v>
      </c>
      <c r="V144" s="23" t="s">
        <v>66</v>
      </c>
      <c r="W144" s="24" t="s">
        <v>67</v>
      </c>
      <c r="X144" s="19" t="s">
        <v>68</v>
      </c>
      <c r="Y144" s="19" t="s">
        <v>69</v>
      </c>
      <c r="Z144" s="19" t="s">
        <v>239</v>
      </c>
      <c r="AA144" s="19" t="s">
        <v>240</v>
      </c>
      <c r="AB144" s="19" t="s">
        <v>241</v>
      </c>
      <c r="AC144" s="19"/>
      <c r="AD144" s="19" t="s">
        <v>70</v>
      </c>
      <c r="AE144" s="26" t="s">
        <v>80</v>
      </c>
      <c r="AF144" s="27" t="s">
        <v>81</v>
      </c>
      <c r="AG144" s="34">
        <v>46104</v>
      </c>
      <c r="AH144" s="34">
        <v>46111</v>
      </c>
      <c r="AI144" s="34">
        <v>46118</v>
      </c>
      <c r="AJ144" s="34">
        <v>46125</v>
      </c>
      <c r="AK144" s="34">
        <v>46132</v>
      </c>
      <c r="AL144" s="34">
        <v>46139</v>
      </c>
      <c r="AM144" s="34">
        <v>46146</v>
      </c>
      <c r="AN144" s="34">
        <v>46153</v>
      </c>
      <c r="AO144" s="34">
        <v>46160</v>
      </c>
      <c r="AP144" s="34">
        <v>46167</v>
      </c>
      <c r="AQ144" s="34">
        <v>46174</v>
      </c>
      <c r="AR144" s="34">
        <v>46181</v>
      </c>
      <c r="AS144" s="34">
        <v>46188</v>
      </c>
      <c r="AT144" s="34">
        <v>46195</v>
      </c>
      <c r="AU144" s="34">
        <v>46202</v>
      </c>
      <c r="AV144" s="34">
        <v>46209</v>
      </c>
      <c r="AW144" s="261">
        <v>46216</v>
      </c>
      <c r="AX144" s="261">
        <v>46223</v>
      </c>
      <c r="AY144" s="261">
        <v>46230</v>
      </c>
      <c r="AZ144" s="261">
        <v>46237</v>
      </c>
      <c r="BA144" s="261">
        <v>46244</v>
      </c>
      <c r="BB144" s="261">
        <f>BA144+7</f>
        <v>46251</v>
      </c>
      <c r="BC144" s="261">
        <f>BB144+7</f>
        <v>46258</v>
      </c>
      <c r="BD144" s="261">
        <f>BC144+7</f>
        <v>46265</v>
      </c>
      <c r="BE144" s="261">
        <f>BD144+7</f>
        <v>46272</v>
      </c>
      <c r="BF144" s="261">
        <v>46279</v>
      </c>
      <c r="BG144" s="261">
        <v>46286</v>
      </c>
      <c r="BH144" s="261">
        <v>46293</v>
      </c>
      <c r="BI144" s="261">
        <v>46300</v>
      </c>
      <c r="BJ144" s="261">
        <v>46307</v>
      </c>
      <c r="BK144" s="261">
        <v>46314</v>
      </c>
      <c r="BL144" s="261">
        <v>46321</v>
      </c>
      <c r="BM144" s="261">
        <v>46328</v>
      </c>
      <c r="BN144" s="261">
        <v>46335</v>
      </c>
      <c r="BO144" s="261">
        <v>46342</v>
      </c>
      <c r="BP144" s="261">
        <v>46349</v>
      </c>
      <c r="BQ144" s="261">
        <v>46356</v>
      </c>
      <c r="BR144" s="261">
        <v>46363</v>
      </c>
      <c r="BS144" s="261">
        <v>46370</v>
      </c>
      <c r="BT144" s="261">
        <v>46377</v>
      </c>
      <c r="BU144" s="261">
        <v>46384</v>
      </c>
      <c r="BV144" s="261">
        <v>46391</v>
      </c>
      <c r="BW144" s="261">
        <v>46398</v>
      </c>
      <c r="BX144" s="261">
        <v>46405</v>
      </c>
      <c r="BY144" s="261">
        <v>46412</v>
      </c>
      <c r="BZ144" s="261">
        <v>46419</v>
      </c>
      <c r="CA144" s="261">
        <v>46426</v>
      </c>
      <c r="CB144" s="261">
        <v>46433</v>
      </c>
      <c r="CC144" s="261">
        <v>46440</v>
      </c>
      <c r="CD144" s="261">
        <v>46447</v>
      </c>
      <c r="CE144" s="261">
        <v>46454</v>
      </c>
      <c r="CF144" s="261">
        <v>46461</v>
      </c>
      <c r="CG144" s="261">
        <v>46468</v>
      </c>
      <c r="CH144" s="261">
        <v>46475</v>
      </c>
      <c r="CI144" s="261">
        <v>46482</v>
      </c>
      <c r="CJ144" s="35"/>
      <c r="CK144" s="35"/>
      <c r="CL144" s="35"/>
      <c r="CM144" s="35"/>
      <c r="CN144" s="35"/>
      <c r="CO144" s="35"/>
      <c r="CP144" s="35"/>
      <c r="CQ144" s="35"/>
      <c r="CR144" s="35"/>
      <c r="CS144" s="35"/>
      <c r="CT144" s="35"/>
      <c r="CU144" s="35"/>
      <c r="CV144" s="35"/>
      <c r="CW144" s="35"/>
      <c r="CX144" s="35"/>
      <c r="CY144" s="35"/>
      <c r="CZ144" s="35"/>
      <c r="DA144" s="35"/>
      <c r="DB144" s="35"/>
      <c r="DC144" s="35"/>
      <c r="DD144" s="35"/>
      <c r="DE144" s="35"/>
      <c r="DF144" s="35"/>
      <c r="DG144" s="35"/>
      <c r="DH144" s="35"/>
      <c r="DI144" s="35"/>
      <c r="DJ144" s="35"/>
      <c r="DK144" s="35"/>
      <c r="DL144" s="35"/>
      <c r="DM144" s="35"/>
      <c r="DN144" s="35"/>
      <c r="DO144" s="35"/>
      <c r="DP144" s="35"/>
      <c r="DQ144" s="35"/>
      <c r="DR144" s="35"/>
      <c r="DS144" s="35"/>
      <c r="DT144" s="35"/>
      <c r="DU144" s="35"/>
      <c r="DV144" s="35"/>
      <c r="DW144" s="35"/>
      <c r="DX144" s="35"/>
      <c r="DY144" s="35"/>
      <c r="DZ144" s="35"/>
      <c r="EA144" s="35"/>
      <c r="EB144" s="35"/>
      <c r="EC144" s="35"/>
      <c r="ED144" s="35"/>
      <c r="EE144" s="35"/>
      <c r="EF144" s="35"/>
      <c r="EG144" s="35"/>
      <c r="EH144" s="35"/>
      <c r="EI144" s="35"/>
      <c r="EJ144" s="35"/>
      <c r="EK144" s="35"/>
      <c r="EL144" s="35"/>
      <c r="EM144" s="35"/>
      <c r="EN144" s="35"/>
      <c r="EO144" s="35"/>
      <c r="EP144" s="35"/>
      <c r="EQ144" s="35"/>
      <c r="ER144" s="35"/>
      <c r="ES144" s="35"/>
      <c r="ET144" s="35"/>
      <c r="EU144" s="35"/>
      <c r="EV144" s="35"/>
      <c r="EW144" s="35"/>
      <c r="EX144" s="35"/>
      <c r="EY144" s="35"/>
      <c r="EZ144" s="35"/>
      <c r="FA144" s="35"/>
      <c r="FB144" s="35"/>
      <c r="FC144" s="35"/>
      <c r="FD144" s="35"/>
      <c r="FE144" s="35"/>
      <c r="FF144" s="35"/>
      <c r="FG144" s="35"/>
      <c r="FH144" s="35"/>
      <c r="FI144" s="35"/>
      <c r="FJ144" s="35"/>
      <c r="FK144" s="35"/>
      <c r="FL144" s="35"/>
      <c r="FM144" s="35"/>
      <c r="FN144" s="35"/>
      <c r="FO144" s="35"/>
      <c r="FP144" s="35"/>
      <c r="FQ144" s="35"/>
      <c r="FR144" s="35"/>
      <c r="FS144" s="35"/>
      <c r="FT144" s="35"/>
      <c r="FU144" s="35"/>
      <c r="FV144" s="35"/>
      <c r="FW144" s="35"/>
      <c r="FX144" s="35"/>
      <c r="FY144" s="35"/>
      <c r="FZ144" s="35"/>
      <c r="GA144" s="35"/>
      <c r="GB144" s="35"/>
      <c r="GC144" s="35"/>
      <c r="GD144" s="35"/>
      <c r="GE144" s="35"/>
      <c r="GF144" s="35"/>
      <c r="GG144" s="35"/>
      <c r="GH144" s="35"/>
      <c r="GI144" s="35"/>
      <c r="GJ144" s="35"/>
      <c r="GK144" s="35"/>
      <c r="GL144" s="35"/>
      <c r="GM144" s="35"/>
      <c r="GN144" s="35"/>
      <c r="GO144" s="35"/>
      <c r="GP144" s="35"/>
      <c r="GQ144" s="35"/>
      <c r="GR144" s="35"/>
      <c r="GS144" s="35"/>
      <c r="GT144" s="35"/>
      <c r="GU144" s="35"/>
      <c r="GV144" s="35"/>
      <c r="GW144" s="35"/>
      <c r="GX144" s="35"/>
      <c r="GY144" s="35"/>
      <c r="GZ144" s="35"/>
      <c r="HA144" s="35"/>
      <c r="HB144" s="35"/>
      <c r="HC144" s="35"/>
      <c r="HD144" s="35"/>
      <c r="HE144" s="35"/>
      <c r="HF144" s="35"/>
      <c r="HG144" s="35"/>
      <c r="HH144" s="35"/>
      <c r="HI144" s="35"/>
      <c r="HJ144" s="35"/>
      <c r="HK144" s="35"/>
      <c r="HL144" s="35"/>
      <c r="HM144" s="35"/>
      <c r="HN144" s="35"/>
      <c r="HO144" s="35"/>
      <c r="HP144" s="35"/>
      <c r="HQ144" s="35"/>
      <c r="HR144" s="35"/>
      <c r="HS144" s="35"/>
      <c r="HT144" s="35"/>
      <c r="HU144" s="35"/>
      <c r="HV144" s="35"/>
      <c r="HW144" s="35"/>
      <c r="HX144" s="35"/>
      <c r="HY144" s="35"/>
      <c r="HZ144" s="35"/>
      <c r="IA144" s="35"/>
      <c r="IB144" s="35"/>
      <c r="IC144" s="35"/>
      <c r="ID144" s="35"/>
      <c r="IE144" s="35"/>
      <c r="IF144" s="35"/>
      <c r="IG144" s="35"/>
      <c r="IH144" s="35"/>
      <c r="II144" s="35"/>
      <c r="IJ144" s="35"/>
      <c r="IK144" s="35"/>
      <c r="IL144" s="35"/>
      <c r="IM144" s="35"/>
      <c r="IN144" s="35"/>
      <c r="IO144" s="35"/>
      <c r="IP144" s="35"/>
      <c r="IQ144" s="35"/>
      <c r="IR144" s="35"/>
      <c r="IS144" s="35"/>
      <c r="IT144" s="35"/>
      <c r="IU144" s="35"/>
      <c r="IV144" s="35"/>
      <c r="IW144" s="35"/>
      <c r="IX144" s="35"/>
      <c r="IY144" s="35"/>
      <c r="IZ144" s="35"/>
      <c r="JA144" s="35"/>
      <c r="JB144" s="35"/>
      <c r="JC144" s="35"/>
      <c r="JD144" s="35"/>
      <c r="JE144" s="35"/>
      <c r="JF144" s="35"/>
      <c r="JG144" s="35"/>
      <c r="JH144" s="35"/>
      <c r="JI144" s="35"/>
      <c r="JJ144" s="35"/>
      <c r="JK144" s="35"/>
      <c r="JL144" s="35"/>
      <c r="JM144" s="35"/>
      <c r="JN144" s="35"/>
      <c r="JO144" s="35"/>
      <c r="JP144" s="35"/>
      <c r="JQ144" s="35"/>
      <c r="JR144" s="35"/>
      <c r="JS144" s="35"/>
      <c r="JT144" s="35"/>
      <c r="JU144" s="35"/>
      <c r="JV144" s="35"/>
      <c r="JW144" s="35"/>
      <c r="JX144" s="35"/>
      <c r="JY144" s="35"/>
      <c r="JZ144" s="35"/>
      <c r="KA144" s="35"/>
      <c r="KB144" s="35"/>
      <c r="KC144" s="35"/>
      <c r="KD144" s="35"/>
      <c r="KE144" s="35"/>
      <c r="KF144" s="35"/>
      <c r="KG144" s="35"/>
      <c r="KH144" s="35"/>
      <c r="KI144" s="35"/>
      <c r="KJ144" s="35"/>
      <c r="KK144" s="35"/>
      <c r="KL144" s="35"/>
      <c r="KM144" s="35"/>
      <c r="KN144" s="35"/>
      <c r="KO144" s="35"/>
      <c r="KP144" s="35"/>
      <c r="KQ144" s="35"/>
      <c r="KR144" s="35"/>
      <c r="KS144" s="35"/>
      <c r="KT144" s="35"/>
      <c r="KU144" s="35"/>
      <c r="KV144" s="35"/>
      <c r="KW144" s="35"/>
      <c r="KX144" s="35"/>
      <c r="KY144" s="35"/>
      <c r="KZ144" s="35"/>
      <c r="LA144" s="35"/>
      <c r="LB144" s="35"/>
      <c r="LC144" s="35"/>
      <c r="LD144" s="35"/>
      <c r="LE144" s="35"/>
      <c r="LF144" s="35"/>
      <c r="LG144" s="35"/>
      <c r="LH144" s="35"/>
      <c r="LI144" s="35"/>
      <c r="LJ144" s="35"/>
      <c r="LK144" s="35"/>
      <c r="LL144" s="35"/>
      <c r="LM144" s="35"/>
      <c r="LN144" s="35"/>
      <c r="LO144" s="35"/>
      <c r="LP144" s="35"/>
      <c r="LQ144" s="35"/>
      <c r="LR144" s="35"/>
      <c r="LS144" s="35"/>
      <c r="LT144" s="35"/>
      <c r="LU144" s="35"/>
      <c r="LV144" s="35"/>
      <c r="LW144" s="35"/>
      <c r="LX144" s="35"/>
      <c r="LY144" s="35"/>
      <c r="LZ144" s="35"/>
      <c r="MA144" s="35"/>
      <c r="MB144" s="35"/>
      <c r="MC144" s="35"/>
      <c r="MD144" s="35"/>
      <c r="ME144" s="35"/>
      <c r="MF144" s="35"/>
      <c r="MG144" s="35"/>
      <c r="MH144" s="35"/>
      <c r="MI144" s="35"/>
      <c r="MJ144" s="35"/>
      <c r="MK144" s="35"/>
      <c r="ML144" s="35"/>
      <c r="MM144" s="35"/>
      <c r="MN144" s="35"/>
      <c r="MO144" s="35"/>
      <c r="MP144" s="35"/>
      <c r="MQ144" s="35"/>
      <c r="MR144" s="35"/>
      <c r="MS144" s="35"/>
      <c r="MT144" s="35"/>
      <c r="MU144" s="35"/>
      <c r="MV144" s="35"/>
      <c r="MW144" s="35"/>
      <c r="MX144" s="35"/>
      <c r="MY144" s="35"/>
      <c r="MZ144" s="35"/>
      <c r="NA144" s="35"/>
      <c r="NB144" s="35"/>
      <c r="NC144" s="35"/>
      <c r="ND144" s="35"/>
      <c r="NE144" s="35"/>
      <c r="NF144" s="35"/>
      <c r="NG144" s="35"/>
      <c r="NH144" s="35"/>
      <c r="NI144" s="35"/>
      <c r="NJ144" s="35"/>
      <c r="NK144" s="35"/>
      <c r="NL144" s="35"/>
      <c r="NM144" s="35"/>
      <c r="NN144" s="35"/>
      <c r="NO144" s="35"/>
      <c r="NP144" s="35"/>
      <c r="NQ144" s="35"/>
      <c r="NR144" s="35"/>
      <c r="NS144" s="35"/>
      <c r="NT144" s="35"/>
      <c r="NU144" s="35"/>
      <c r="NV144" s="35"/>
      <c r="NW144" s="35"/>
      <c r="NX144" s="35"/>
      <c r="NY144" s="35"/>
      <c r="NZ144" s="35"/>
      <c r="OA144" s="35"/>
      <c r="OB144" s="35"/>
      <c r="OC144" s="35"/>
      <c r="OD144" s="35"/>
      <c r="OE144" s="35"/>
      <c r="OF144" s="35"/>
      <c r="OG144" s="35"/>
      <c r="OH144" s="35"/>
      <c r="OI144" s="35"/>
      <c r="OJ144" s="35"/>
      <c r="OK144" s="35"/>
      <c r="OL144" s="35"/>
      <c r="OM144" s="35"/>
      <c r="ON144" s="35"/>
      <c r="OO144" s="35"/>
      <c r="OP144" s="35"/>
      <c r="OQ144" s="35"/>
      <c r="OR144" s="35"/>
      <c r="OS144" s="35"/>
      <c r="OT144" s="35"/>
      <c r="OU144" s="35"/>
      <c r="OV144" s="35"/>
      <c r="OW144" s="35"/>
      <c r="OX144" s="35"/>
      <c r="OY144" s="35"/>
      <c r="OZ144" s="35"/>
      <c r="PA144" s="35"/>
      <c r="PB144" s="35"/>
      <c r="PC144" s="35"/>
      <c r="PD144" s="35"/>
      <c r="PE144" s="35"/>
      <c r="PF144" s="35"/>
      <c r="PG144" s="35"/>
      <c r="PH144" s="35"/>
      <c r="PI144" s="35"/>
      <c r="PJ144" s="35"/>
      <c r="PK144" s="35"/>
      <c r="PL144" s="35"/>
      <c r="PM144" s="35"/>
      <c r="PN144" s="35"/>
      <c r="PO144" s="35"/>
      <c r="PP144" s="35"/>
      <c r="PQ144" s="35"/>
      <c r="PR144" s="35"/>
      <c r="PS144" s="35"/>
      <c r="PT144" s="35"/>
      <c r="PU144" s="35"/>
      <c r="PV144" s="35"/>
      <c r="PW144" s="35"/>
      <c r="PX144" s="35"/>
      <c r="PY144" s="35"/>
      <c r="PZ144" s="35"/>
      <c r="QA144" s="35"/>
      <c r="QB144" s="35"/>
      <c r="QC144" s="35"/>
      <c r="QD144" s="35"/>
      <c r="QE144" s="35"/>
      <c r="QF144" s="35"/>
      <c r="QG144" s="35"/>
      <c r="QH144" s="35"/>
      <c r="QI144" s="35"/>
      <c r="QJ144" s="35"/>
      <c r="QK144" s="35"/>
      <c r="QL144" s="35"/>
      <c r="QM144" s="35"/>
      <c r="QN144" s="35"/>
      <c r="QO144" s="35"/>
      <c r="QP144" s="35"/>
      <c r="QQ144" s="35"/>
      <c r="QR144" s="35"/>
      <c r="QS144" s="35"/>
      <c r="QT144" s="35"/>
      <c r="QU144" s="35"/>
      <c r="QV144" s="35"/>
      <c r="QW144" s="35"/>
      <c r="QX144" s="35"/>
      <c r="QY144" s="35"/>
      <c r="QZ144" s="35"/>
      <c r="RA144" s="35"/>
      <c r="RB144" s="35"/>
      <c r="RC144" s="35"/>
      <c r="RD144" s="35"/>
      <c r="RE144" s="35"/>
      <c r="RF144" s="35"/>
      <c r="RG144" s="35"/>
      <c r="RH144" s="35"/>
      <c r="RI144" s="35"/>
      <c r="RJ144" s="35"/>
      <c r="RK144" s="35"/>
      <c r="RL144" s="35"/>
      <c r="RM144" s="35"/>
      <c r="RN144" s="35"/>
      <c r="RO144" s="35"/>
      <c r="RP144" s="35"/>
      <c r="RQ144" s="35"/>
      <c r="RR144" s="35"/>
      <c r="RS144" s="35"/>
      <c r="RT144" s="35"/>
      <c r="RU144" s="35"/>
      <c r="RV144" s="35"/>
      <c r="RW144" s="35"/>
      <c r="RX144" s="35"/>
      <c r="RY144" s="35"/>
      <c r="RZ144" s="35"/>
      <c r="SA144" s="35"/>
      <c r="SB144" s="35"/>
      <c r="SC144" s="35"/>
      <c r="SD144" s="35"/>
      <c r="SE144" s="35"/>
      <c r="SF144" s="35"/>
      <c r="SG144" s="35"/>
      <c r="SH144" s="35"/>
      <c r="SI144" s="35"/>
      <c r="SJ144" s="35"/>
      <c r="SK144" s="35"/>
      <c r="SL144" s="35"/>
      <c r="SM144" s="35"/>
      <c r="SN144" s="35"/>
      <c r="SO144" s="35"/>
      <c r="SP144" s="35"/>
      <c r="SQ144" s="35"/>
      <c r="SR144" s="35"/>
      <c r="SS144" s="35"/>
      <c r="ST144" s="35"/>
      <c r="SU144" s="35"/>
      <c r="SV144" s="35"/>
      <c r="SW144" s="35"/>
      <c r="SX144" s="35"/>
      <c r="SY144" s="35"/>
      <c r="SZ144" s="35"/>
      <c r="TA144" s="35"/>
      <c r="TB144" s="35"/>
      <c r="TC144" s="35"/>
      <c r="TD144" s="35"/>
      <c r="TE144" s="35"/>
      <c r="TF144" s="35"/>
      <c r="TG144" s="35"/>
      <c r="TH144" s="35"/>
      <c r="TI144" s="35"/>
      <c r="TJ144" s="35"/>
      <c r="TK144" s="35"/>
      <c r="TL144" s="35"/>
      <c r="TM144" s="35"/>
      <c r="TN144" s="35"/>
      <c r="TO144" s="35"/>
      <c r="TP144" s="35"/>
      <c r="TQ144" s="35"/>
      <c r="TR144" s="35"/>
      <c r="TS144" s="35"/>
      <c r="TT144" s="35"/>
      <c r="TU144" s="35"/>
      <c r="TV144" s="35"/>
      <c r="TW144" s="35"/>
      <c r="TX144" s="35"/>
      <c r="TY144" s="35"/>
      <c r="TZ144" s="35"/>
      <c r="UA144" s="35"/>
      <c r="UB144" s="35"/>
      <c r="UC144" s="35"/>
      <c r="UD144" s="35"/>
      <c r="UE144" s="35"/>
      <c r="UF144" s="35"/>
      <c r="UG144" s="35"/>
      <c r="UH144" s="35"/>
      <c r="UI144" s="35"/>
      <c r="UJ144" s="35"/>
      <c r="UK144" s="35"/>
      <c r="UL144" s="35"/>
      <c r="UM144" s="35"/>
      <c r="UN144" s="35"/>
      <c r="UO144" s="35"/>
      <c r="UP144" s="35"/>
      <c r="UQ144" s="35"/>
      <c r="UR144" s="35"/>
      <c r="US144" s="35"/>
      <c r="UT144" s="35"/>
      <c r="UU144" s="35"/>
      <c r="UV144" s="35"/>
      <c r="UW144" s="35"/>
      <c r="UX144" s="35"/>
      <c r="UY144" s="35"/>
      <c r="UZ144" s="35"/>
      <c r="VA144" s="35"/>
      <c r="VB144" s="35"/>
      <c r="VC144" s="35"/>
      <c r="VD144" s="35"/>
      <c r="VE144" s="35"/>
      <c r="VF144" s="35"/>
      <c r="VG144" s="35"/>
      <c r="VH144" s="35"/>
      <c r="VI144" s="35"/>
      <c r="VJ144" s="35"/>
      <c r="VK144" s="35"/>
      <c r="VL144" s="35"/>
      <c r="VM144" s="35"/>
      <c r="VN144" s="35"/>
      <c r="VO144" s="35"/>
      <c r="VP144" s="35"/>
      <c r="VQ144" s="35"/>
      <c r="VR144" s="35"/>
      <c r="VS144" s="35"/>
      <c r="VT144" s="35"/>
      <c r="VU144" s="35"/>
      <c r="VV144" s="35"/>
      <c r="VW144" s="35"/>
      <c r="VX144" s="35"/>
      <c r="VY144" s="35"/>
      <c r="VZ144" s="35"/>
      <c r="WA144" s="35"/>
      <c r="WB144" s="35"/>
      <c r="WC144" s="35"/>
      <c r="WD144" s="35"/>
      <c r="WE144" s="35"/>
      <c r="WF144" s="35"/>
      <c r="WG144" s="35"/>
      <c r="WH144" s="35"/>
      <c r="WI144" s="35"/>
      <c r="WJ144" s="35"/>
      <c r="WK144" s="35"/>
      <c r="WL144" s="35"/>
      <c r="WM144" s="35"/>
      <c r="WN144" s="35"/>
      <c r="WO144" s="35"/>
      <c r="WP144" s="35"/>
      <c r="WQ144" s="35"/>
      <c r="WR144" s="35"/>
      <c r="WS144" s="35"/>
      <c r="WT144" s="35"/>
      <c r="WU144" s="35"/>
      <c r="WV144" s="35"/>
      <c r="WW144" s="35"/>
      <c r="WX144" s="35"/>
      <c r="WY144" s="35"/>
      <c r="WZ144" s="35"/>
      <c r="XA144" s="35"/>
      <c r="XB144" s="35"/>
      <c r="XC144" s="35"/>
      <c r="XD144" s="35"/>
      <c r="XE144" s="35"/>
      <c r="XF144" s="35"/>
      <c r="XG144" s="35"/>
      <c r="XH144" s="35"/>
      <c r="XI144" s="35"/>
      <c r="XJ144" s="35"/>
      <c r="XK144" s="35"/>
      <c r="XL144" s="35"/>
      <c r="XM144" s="35"/>
      <c r="XN144" s="35"/>
      <c r="XO144" s="35"/>
      <c r="XP144" s="35"/>
      <c r="XQ144" s="35"/>
      <c r="XR144" s="35"/>
      <c r="XS144" s="35"/>
      <c r="XT144" s="35"/>
      <c r="XU144" s="35"/>
      <c r="XV144" s="35"/>
      <c r="XW144" s="35"/>
      <c r="XX144" s="35"/>
      <c r="XY144" s="35"/>
      <c r="XZ144" s="35"/>
      <c r="YA144" s="35"/>
      <c r="YB144" s="35"/>
      <c r="YC144" s="35"/>
      <c r="YD144" s="35"/>
      <c r="YE144" s="35"/>
      <c r="YF144" s="35"/>
      <c r="YG144" s="35"/>
      <c r="YH144" s="35"/>
      <c r="YI144" s="35"/>
      <c r="YJ144" s="35"/>
      <c r="YK144" s="35"/>
      <c r="YL144" s="35"/>
      <c r="YM144" s="35"/>
      <c r="YN144" s="35"/>
      <c r="YO144" s="35"/>
      <c r="YP144" s="35"/>
      <c r="YQ144" s="35"/>
      <c r="YR144" s="35"/>
      <c r="YS144" s="35"/>
      <c r="YT144" s="35"/>
      <c r="YU144" s="35"/>
      <c r="YV144" s="35"/>
      <c r="YW144" s="35"/>
      <c r="YX144" s="35"/>
      <c r="YY144" s="35"/>
      <c r="YZ144" s="35"/>
      <c r="ZA144" s="35"/>
      <c r="ZB144" s="35"/>
      <c r="ZC144" s="35"/>
      <c r="ZD144" s="35"/>
      <c r="ZE144" s="35"/>
      <c r="ZF144" s="35"/>
      <c r="ZG144" s="35"/>
      <c r="ZH144" s="35"/>
      <c r="ZI144" s="35"/>
      <c r="ZJ144" s="35"/>
      <c r="ZK144" s="35"/>
      <c r="ZL144" s="35"/>
      <c r="ZM144" s="35"/>
      <c r="ZN144" s="35"/>
      <c r="ZO144" s="35"/>
      <c r="ZP144" s="35"/>
      <c r="ZQ144" s="35"/>
      <c r="ZR144" s="35"/>
      <c r="ZS144" s="35"/>
      <c r="ZT144" s="35"/>
      <c r="ZU144" s="35"/>
      <c r="ZV144" s="35"/>
      <c r="ZW144" s="35"/>
      <c r="ZX144" s="35"/>
      <c r="ZY144" s="35"/>
      <c r="ZZ144" s="35"/>
      <c r="AAA144" s="35"/>
      <c r="AAB144" s="35"/>
      <c r="AAC144" s="35"/>
      <c r="AAD144" s="35"/>
      <c r="AAE144" s="35"/>
      <c r="AAF144" s="35"/>
      <c r="AAG144" s="35"/>
      <c r="AAH144" s="35"/>
      <c r="AAI144" s="35"/>
      <c r="AAJ144" s="35"/>
      <c r="AAK144" s="35"/>
      <c r="AAL144" s="35"/>
      <c r="AAM144" s="35"/>
      <c r="AAN144" s="35"/>
      <c r="AAO144" s="35"/>
      <c r="AAP144" s="35"/>
      <c r="AAQ144" s="35"/>
      <c r="AAR144" s="35"/>
      <c r="AAS144" s="35"/>
      <c r="AAT144" s="35"/>
      <c r="AAU144" s="35"/>
      <c r="AAV144" s="35"/>
      <c r="AAW144" s="35"/>
      <c r="AAX144" s="35"/>
      <c r="AAY144" s="35"/>
      <c r="AAZ144" s="35"/>
      <c r="ABA144" s="35"/>
      <c r="ABB144" s="35"/>
      <c r="ABC144" s="35"/>
      <c r="ABD144" s="35"/>
      <c r="ABE144" s="35"/>
      <c r="ABF144" s="35"/>
      <c r="ABG144" s="35"/>
      <c r="ABH144" s="35"/>
      <c r="ABI144" s="35"/>
      <c r="ABJ144" s="35"/>
      <c r="ABK144" s="35"/>
      <c r="ABL144" s="35"/>
      <c r="ABM144" s="35"/>
      <c r="ABN144" s="35"/>
      <c r="ABO144" s="35"/>
      <c r="ABP144" s="35"/>
      <c r="ABQ144" s="35"/>
      <c r="ABR144" s="35"/>
      <c r="ABS144" s="35"/>
      <c r="ABT144" s="35"/>
      <c r="ABU144" s="35"/>
      <c r="ABV144" s="35"/>
      <c r="ABW144" s="35"/>
      <c r="ABX144" s="35"/>
      <c r="ABY144" s="35"/>
      <c r="ABZ144" s="35"/>
      <c r="ACA144" s="35"/>
      <c r="ACB144" s="35"/>
      <c r="ACC144" s="35"/>
      <c r="ACD144" s="35"/>
      <c r="ACE144" s="35"/>
      <c r="ACF144" s="35"/>
      <c r="ACG144" s="35"/>
      <c r="ACH144" s="35"/>
      <c r="ACI144" s="35"/>
      <c r="ACJ144" s="35"/>
      <c r="ACK144" s="35"/>
      <c r="ACL144" s="35"/>
      <c r="ACM144" s="35"/>
      <c r="ACN144" s="35"/>
      <c r="ACO144" s="35"/>
      <c r="ACP144" s="35"/>
      <c r="ACQ144" s="35"/>
      <c r="ACR144" s="35"/>
      <c r="ACS144" s="35"/>
      <c r="ACT144" s="35"/>
      <c r="ACU144" s="35"/>
      <c r="ACV144" s="35"/>
      <c r="ACW144" s="35"/>
      <c r="ACX144" s="35"/>
      <c r="ACY144" s="35"/>
      <c r="ACZ144" s="35"/>
      <c r="ADA144" s="35"/>
      <c r="ADB144" s="35"/>
      <c r="ADC144" s="35"/>
      <c r="ADD144" s="35"/>
      <c r="ADE144" s="35"/>
      <c r="ADF144" s="35"/>
      <c r="ADG144" s="35"/>
      <c r="ADH144" s="35"/>
      <c r="ADI144" s="35"/>
      <c r="ADJ144" s="35"/>
      <c r="ADK144" s="35"/>
      <c r="ADL144" s="35"/>
      <c r="ADM144" s="35"/>
      <c r="ADN144" s="35"/>
      <c r="ADO144" s="35"/>
      <c r="ADP144" s="35"/>
      <c r="ADQ144" s="35"/>
      <c r="ADR144" s="35"/>
      <c r="ADS144" s="35"/>
      <c r="ADT144" s="35"/>
      <c r="ADU144" s="35"/>
      <c r="ADV144" s="35"/>
      <c r="ADW144" s="35"/>
      <c r="ADX144" s="35"/>
      <c r="ADY144" s="35"/>
      <c r="ADZ144" s="35"/>
      <c r="AEA144" s="35"/>
      <c r="AEB144" s="35"/>
      <c r="AEC144" s="35"/>
      <c r="AED144" s="35"/>
      <c r="AEE144" s="35"/>
      <c r="AEF144" s="35"/>
      <c r="AEG144" s="35"/>
      <c r="AEH144" s="35"/>
      <c r="AEI144" s="35"/>
      <c r="AEJ144" s="35"/>
      <c r="AEK144" s="35"/>
      <c r="AEL144" s="35"/>
      <c r="AEM144" s="35"/>
      <c r="AEN144" s="35"/>
      <c r="AEO144" s="35"/>
      <c r="AEP144" s="35"/>
      <c r="AEQ144" s="35"/>
      <c r="AER144" s="35"/>
      <c r="AES144" s="35"/>
      <c r="AET144" s="35"/>
      <c r="AEU144" s="35"/>
      <c r="AEV144" s="35"/>
      <c r="AEW144" s="35"/>
      <c r="AEX144" s="35"/>
      <c r="AEY144" s="35"/>
      <c r="AEZ144" s="35"/>
      <c r="AFA144" s="35"/>
      <c r="AFB144" s="35"/>
      <c r="AFC144" s="35"/>
      <c r="AFD144" s="35"/>
      <c r="AFE144" s="35"/>
      <c r="AFF144" s="35"/>
      <c r="AFG144" s="35"/>
      <c r="AFH144" s="35"/>
      <c r="AFI144" s="35"/>
      <c r="AFJ144" s="35"/>
      <c r="AFK144" s="35"/>
      <c r="AFL144" s="35"/>
      <c r="AFM144" s="35"/>
      <c r="AFN144" s="35"/>
      <c r="AFO144" s="35"/>
      <c r="AFP144" s="35"/>
      <c r="AFQ144" s="35"/>
      <c r="AFR144" s="35"/>
      <c r="AFS144" s="35"/>
      <c r="AFT144" s="35"/>
      <c r="AFU144" s="35"/>
      <c r="AFV144" s="35"/>
      <c r="AFW144" s="35"/>
      <c r="AFX144" s="35"/>
      <c r="AFY144" s="35"/>
      <c r="AFZ144" s="35"/>
      <c r="AGA144" s="35"/>
      <c r="AGB144" s="35"/>
      <c r="AGC144" s="35"/>
      <c r="AGD144" s="35"/>
      <c r="AGE144" s="35"/>
      <c r="AGF144" s="35"/>
      <c r="AGG144" s="35"/>
      <c r="AGH144" s="35"/>
      <c r="AGI144" s="35"/>
      <c r="AGJ144" s="35"/>
      <c r="AGK144" s="35"/>
      <c r="AGL144" s="35"/>
      <c r="AGM144" s="35"/>
      <c r="AGN144" s="35"/>
      <c r="AGO144" s="35"/>
      <c r="AGP144" s="35"/>
      <c r="AGQ144" s="35"/>
      <c r="AGR144" s="35"/>
      <c r="AGS144" s="35"/>
      <c r="AGT144" s="35"/>
      <c r="AGU144" s="35"/>
      <c r="AGV144" s="35"/>
      <c r="AGW144" s="35"/>
      <c r="AGX144" s="35"/>
      <c r="AGY144" s="35"/>
      <c r="AGZ144" s="35"/>
      <c r="AHA144" s="35"/>
      <c r="AHB144" s="35"/>
      <c r="AHC144" s="35"/>
      <c r="AHD144" s="35"/>
      <c r="AHE144" s="35"/>
      <c r="AHF144" s="35"/>
      <c r="AHG144" s="35"/>
      <c r="AHH144" s="35"/>
      <c r="AHI144" s="35"/>
      <c r="AHJ144" s="35"/>
      <c r="AHK144" s="35"/>
      <c r="AHL144" s="35"/>
      <c r="AHM144" s="35"/>
      <c r="AHN144" s="35"/>
      <c r="AHO144" s="35"/>
      <c r="AHP144" s="35"/>
      <c r="AHQ144" s="35"/>
      <c r="AHR144" s="35"/>
      <c r="AHS144" s="35"/>
      <c r="AHT144" s="35"/>
      <c r="AHU144" s="35"/>
      <c r="AHV144" s="35"/>
      <c r="AHW144" s="35"/>
      <c r="AHX144" s="35"/>
      <c r="AHY144" s="35"/>
      <c r="AHZ144" s="35"/>
      <c r="AIA144" s="35"/>
      <c r="AIB144" s="35"/>
      <c r="AIC144" s="35"/>
      <c r="AID144" s="35"/>
      <c r="AIE144" s="35"/>
      <c r="AIF144" s="35"/>
      <c r="AIG144" s="35"/>
      <c r="AIH144" s="35"/>
      <c r="AII144" s="35"/>
      <c r="AIJ144" s="35"/>
      <c r="AIK144" s="35"/>
      <c r="AIL144" s="35"/>
      <c r="AIM144" s="35"/>
      <c r="AIN144" s="35"/>
      <c r="AIO144" s="35"/>
      <c r="AIP144" s="35"/>
      <c r="AIQ144" s="35"/>
      <c r="AIR144" s="35"/>
      <c r="AIS144" s="35"/>
      <c r="AIT144" s="35"/>
      <c r="AIU144" s="35"/>
      <c r="AIV144" s="35"/>
      <c r="AIW144" s="35"/>
      <c r="AIX144" s="35"/>
      <c r="AIY144" s="35"/>
      <c r="AIZ144" s="35"/>
      <c r="AJA144" s="35"/>
      <c r="AJB144" s="35"/>
      <c r="AJC144" s="35"/>
      <c r="AJD144" s="35"/>
      <c r="AJE144" s="35"/>
      <c r="AJF144" s="35"/>
      <c r="AJG144" s="35"/>
      <c r="AJH144" s="35"/>
      <c r="AJI144" s="35"/>
      <c r="AJJ144" s="35"/>
      <c r="AJK144" s="35"/>
      <c r="AJL144" s="35"/>
      <c r="AJM144" s="35"/>
      <c r="AJN144" s="35"/>
      <c r="AJO144" s="35"/>
      <c r="AJP144" s="35"/>
      <c r="AJQ144" s="35"/>
      <c r="AJR144" s="35"/>
      <c r="AJS144" s="35"/>
      <c r="AJT144" s="35"/>
      <c r="AJU144" s="35"/>
      <c r="AJV144" s="35"/>
      <c r="AJW144" s="35"/>
      <c r="AJX144" s="35"/>
      <c r="AJY144" s="35"/>
      <c r="AJZ144" s="35"/>
      <c r="AKA144" s="35"/>
      <c r="AKB144" s="35"/>
      <c r="AKC144" s="35"/>
      <c r="AKD144" s="35"/>
      <c r="AKE144" s="35"/>
      <c r="AKF144" s="35"/>
      <c r="AKG144" s="35"/>
      <c r="AKH144" s="35"/>
      <c r="AKI144" s="35"/>
      <c r="AKJ144" s="35"/>
      <c r="AKK144" s="35"/>
      <c r="AKL144" s="35"/>
      <c r="AKM144" s="35"/>
      <c r="AKN144" s="35"/>
      <c r="AKO144" s="35"/>
      <c r="AKP144" s="35"/>
      <c r="AKQ144" s="35"/>
      <c r="AKR144" s="35"/>
      <c r="AKS144" s="35"/>
      <c r="AKT144" s="35"/>
      <c r="AKU144" s="35"/>
      <c r="AKV144" s="35"/>
      <c r="AKW144" s="35"/>
      <c r="AKX144" s="35"/>
      <c r="AKY144" s="35"/>
      <c r="AKZ144" s="35"/>
      <c r="ALA144" s="35"/>
      <c r="ALB144" s="35"/>
      <c r="ALC144" s="35"/>
      <c r="ALD144" s="35"/>
      <c r="ALE144" s="35"/>
      <c r="ALF144" s="35"/>
      <c r="ALG144" s="35"/>
      <c r="ALH144" s="35"/>
      <c r="ALI144" s="35"/>
      <c r="ALJ144" s="35"/>
      <c r="ALK144" s="35"/>
      <c r="ALL144" s="35"/>
      <c r="ALM144" s="35"/>
      <c r="ALN144" s="35"/>
      <c r="ALO144" s="35"/>
      <c r="ALP144" s="35"/>
      <c r="ALQ144" s="35"/>
      <c r="ALR144" s="35"/>
      <c r="ALS144" s="35"/>
      <c r="ALT144" s="35"/>
      <c r="ALU144" s="35"/>
      <c r="ALV144" s="35"/>
      <c r="ALW144" s="35"/>
      <c r="ALX144" s="35"/>
      <c r="ALY144" s="35"/>
      <c r="ALZ144" s="35"/>
      <c r="AMA144" s="35"/>
      <c r="AMB144" s="35"/>
      <c r="AMC144" s="35"/>
      <c r="AMD144" s="35"/>
      <c r="AME144" s="35"/>
      <c r="AMF144" s="35"/>
      <c r="AMG144" s="35"/>
      <c r="AMH144" s="35"/>
      <c r="AMI144" s="35"/>
      <c r="AMJ144" s="35"/>
      <c r="AMK144" s="35"/>
      <c r="AML144" s="35"/>
      <c r="AMM144" s="35"/>
      <c r="AMN144" s="35"/>
      <c r="AMO144" s="35"/>
      <c r="AMP144" s="35"/>
      <c r="AMQ144" s="35"/>
      <c r="AMR144" s="35"/>
      <c r="AMS144" s="35"/>
      <c r="AMT144" s="35"/>
      <c r="AMU144" s="35"/>
      <c r="AMV144" s="35"/>
      <c r="AMW144" s="35"/>
      <c r="AMX144" s="35"/>
      <c r="AMY144" s="35"/>
      <c r="AMZ144" s="35"/>
      <c r="ANA144" s="35"/>
      <c r="ANB144" s="35"/>
      <c r="ANC144" s="35"/>
      <c r="AND144" s="35"/>
      <c r="ANE144" s="35"/>
      <c r="ANF144" s="35"/>
      <c r="ANG144" s="35"/>
      <c r="ANH144" s="35"/>
      <c r="ANI144" s="35"/>
      <c r="ANJ144" s="35"/>
      <c r="ANK144" s="35"/>
      <c r="ANL144" s="35"/>
      <c r="ANM144" s="35"/>
      <c r="ANN144" s="35"/>
      <c r="ANO144" s="35"/>
      <c r="ANP144" s="35"/>
      <c r="ANQ144" s="35"/>
      <c r="ANR144" s="35"/>
      <c r="ANS144" s="35"/>
      <c r="ANT144" s="35"/>
      <c r="ANU144" s="35"/>
      <c r="ANV144" s="35"/>
      <c r="ANW144" s="35"/>
      <c r="ANX144" s="35"/>
      <c r="ANY144" s="35"/>
      <c r="ANZ144" s="35"/>
      <c r="AOA144" s="35"/>
      <c r="AOB144" s="35"/>
      <c r="AOC144" s="35"/>
      <c r="AOD144" s="35"/>
      <c r="AOE144" s="35"/>
      <c r="AOF144" s="35"/>
      <c r="AOG144" s="35"/>
      <c r="AOH144" s="35"/>
      <c r="AOI144" s="35"/>
      <c r="AOJ144" s="35"/>
      <c r="AOK144" s="35"/>
      <c r="AOL144" s="35"/>
      <c r="AOM144" s="35"/>
      <c r="AON144" s="35"/>
      <c r="AOO144" s="35"/>
      <c r="AOP144" s="35"/>
      <c r="AOQ144" s="35"/>
      <c r="AOR144" s="35"/>
      <c r="AOS144" s="35"/>
      <c r="AOT144" s="35"/>
      <c r="AOU144" s="35"/>
      <c r="AOV144" s="35"/>
      <c r="AOW144" s="35"/>
      <c r="AOX144" s="35"/>
      <c r="AOY144" s="35"/>
      <c r="AOZ144" s="35"/>
      <c r="APA144" s="35"/>
      <c r="APB144" s="35"/>
      <c r="APC144" s="35"/>
      <c r="APD144" s="35"/>
      <c r="APE144" s="35"/>
      <c r="APF144" s="35"/>
      <c r="APG144" s="35"/>
      <c r="APH144" s="35"/>
      <c r="API144" s="35"/>
      <c r="APJ144" s="35"/>
      <c r="APK144" s="35"/>
      <c r="APL144" s="35"/>
      <c r="APM144" s="35"/>
      <c r="APN144" s="35"/>
      <c r="APO144" s="35"/>
      <c r="APP144" s="35"/>
      <c r="APQ144" s="35"/>
      <c r="APR144" s="35"/>
      <c r="APS144" s="35"/>
      <c r="APT144" s="35"/>
      <c r="APU144" s="35"/>
      <c r="APV144" s="35"/>
      <c r="APW144" s="35"/>
      <c r="APX144" s="35"/>
      <c r="APY144" s="35"/>
      <c r="APZ144" s="35"/>
      <c r="AQA144" s="35"/>
      <c r="AQB144" s="35"/>
      <c r="AQC144" s="35"/>
      <c r="AQD144" s="35"/>
      <c r="AQE144" s="35"/>
      <c r="AQF144" s="35"/>
      <c r="AQG144" s="35"/>
      <c r="AQH144" s="35"/>
      <c r="AQI144" s="35"/>
      <c r="AQJ144" s="35"/>
      <c r="AQK144" s="35"/>
      <c r="AQL144" s="35"/>
      <c r="AQM144" s="35"/>
      <c r="AQN144" s="35"/>
      <c r="AQO144" s="35"/>
      <c r="AQP144" s="35"/>
      <c r="AQQ144" s="35"/>
      <c r="AQR144" s="35"/>
      <c r="AQS144" s="35"/>
      <c r="AQT144" s="35"/>
      <c r="AQU144" s="35"/>
      <c r="AQV144" s="35"/>
      <c r="AQW144" s="35"/>
      <c r="AQX144" s="35"/>
      <c r="AQY144" s="35"/>
      <c r="AQZ144" s="35"/>
      <c r="ARA144" s="35"/>
      <c r="ARB144" s="35"/>
      <c r="ARC144" s="35"/>
      <c r="ARD144" s="35"/>
      <c r="ARE144" s="35"/>
      <c r="ARF144" s="35"/>
      <c r="ARG144" s="35"/>
      <c r="ARH144" s="35"/>
      <c r="ARI144" s="35"/>
      <c r="ARJ144" s="35"/>
      <c r="ARK144" s="35"/>
      <c r="ARL144" s="35"/>
      <c r="ARM144" s="35"/>
      <c r="ARN144" s="35"/>
      <c r="ARO144" s="35"/>
      <c r="ARP144" s="35"/>
      <c r="ARQ144" s="35"/>
      <c r="ARR144" s="35"/>
      <c r="ARS144" s="35"/>
      <c r="ART144" s="35"/>
      <c r="ARU144" s="35"/>
      <c r="ARV144" s="35"/>
      <c r="ARW144" s="35"/>
      <c r="ARX144" s="35"/>
      <c r="ARY144" s="35"/>
      <c r="ARZ144" s="35"/>
      <c r="ASA144" s="35"/>
      <c r="ASB144" s="35"/>
      <c r="ASC144" s="35"/>
      <c r="ASD144" s="35"/>
      <c r="ASE144" s="35"/>
      <c r="ASF144" s="35"/>
      <c r="ASG144" s="35"/>
      <c r="ASH144" s="35"/>
      <c r="ASI144" s="35"/>
      <c r="ASJ144" s="35"/>
      <c r="ASK144" s="35"/>
      <c r="ASL144" s="35"/>
      <c r="ASM144" s="35"/>
      <c r="ASN144" s="35"/>
      <c r="ASO144" s="35"/>
      <c r="ASP144" s="35"/>
      <c r="ASQ144" s="35"/>
      <c r="ASR144" s="35"/>
      <c r="ASS144" s="35"/>
      <c r="AST144" s="35"/>
      <c r="ASU144" s="35"/>
      <c r="ASV144" s="35"/>
      <c r="ASW144" s="35"/>
      <c r="ASX144" s="35"/>
      <c r="ASY144" s="35"/>
      <c r="ASZ144" s="35"/>
      <c r="ATA144" s="35"/>
      <c r="ATB144" s="35"/>
      <c r="ATC144" s="35"/>
      <c r="ATD144" s="35"/>
      <c r="ATE144" s="35"/>
      <c r="ATF144" s="35"/>
      <c r="ATG144" s="35"/>
      <c r="ATH144" s="35"/>
      <c r="ATI144" s="35"/>
      <c r="ATJ144" s="35"/>
      <c r="ATK144" s="35"/>
      <c r="ATL144" s="35"/>
      <c r="ATM144" s="35"/>
      <c r="ATN144" s="35"/>
      <c r="ATO144" s="35"/>
      <c r="ATP144" s="35"/>
      <c r="ATQ144" s="35"/>
      <c r="ATR144" s="35"/>
      <c r="ATS144" s="35"/>
      <c r="ATT144" s="35"/>
      <c r="ATU144" s="35"/>
      <c r="ATV144" s="35"/>
      <c r="ATW144" s="35"/>
      <c r="ATX144" s="35"/>
      <c r="ATY144" s="35"/>
      <c r="ATZ144" s="35"/>
      <c r="AUA144" s="35"/>
      <c r="AUB144" s="35"/>
      <c r="AUC144" s="35"/>
      <c r="AUD144" s="35"/>
      <c r="AUE144" s="35"/>
      <c r="AUF144" s="35"/>
      <c r="AUG144" s="35"/>
      <c r="AUH144" s="35"/>
      <c r="AUI144" s="35"/>
      <c r="AUJ144" s="35"/>
      <c r="AUK144" s="35"/>
      <c r="AUL144" s="35"/>
      <c r="AUM144" s="35"/>
      <c r="AUN144" s="35"/>
      <c r="AUO144" s="35"/>
      <c r="AUP144" s="35"/>
      <c r="AUQ144" s="35"/>
      <c r="AUR144" s="35"/>
      <c r="AUS144" s="35"/>
      <c r="AUT144" s="35"/>
      <c r="AUU144" s="35"/>
      <c r="AUV144" s="35"/>
      <c r="AUW144" s="35"/>
      <c r="AUX144" s="35"/>
      <c r="AUY144" s="35"/>
      <c r="AUZ144" s="35"/>
      <c r="AVA144" s="35"/>
      <c r="AVB144" s="35"/>
      <c r="AVC144" s="35"/>
      <c r="AVD144" s="35"/>
      <c r="AVE144" s="35"/>
      <c r="AVF144" s="35"/>
      <c r="AVG144" s="35"/>
      <c r="AVH144" s="35"/>
      <c r="AVI144" s="35"/>
      <c r="AVJ144" s="35"/>
      <c r="AVK144" s="35"/>
      <c r="AVL144" s="35"/>
      <c r="AVM144" s="35"/>
      <c r="AVN144" s="35"/>
      <c r="AVO144" s="35"/>
      <c r="AVP144" s="35"/>
      <c r="AVQ144" s="35"/>
      <c r="AVR144" s="35"/>
      <c r="AVS144" s="35"/>
      <c r="AVT144" s="35"/>
      <c r="AVU144" s="35"/>
      <c r="AVV144" s="35"/>
      <c r="AVW144" s="35"/>
      <c r="AVX144" s="35"/>
      <c r="AVY144" s="35"/>
      <c r="AVZ144" s="35"/>
      <c r="AWA144" s="35"/>
      <c r="AWB144" s="35"/>
      <c r="AWC144" s="35"/>
      <c r="AWD144" s="35"/>
      <c r="AWE144" s="35"/>
      <c r="AWF144" s="35"/>
      <c r="AWG144" s="35"/>
      <c r="AWH144" s="35"/>
      <c r="AWI144" s="35"/>
      <c r="AWJ144" s="35"/>
      <c r="AWK144" s="35"/>
      <c r="AWL144" s="35"/>
      <c r="AWM144" s="35"/>
      <c r="AWN144" s="35"/>
      <c r="AWO144" s="35"/>
      <c r="AWP144" s="35"/>
      <c r="AWQ144" s="35"/>
      <c r="AWR144" s="35"/>
      <c r="AWS144" s="35"/>
      <c r="AWT144" s="35"/>
      <c r="AWU144" s="35"/>
      <c r="AWV144" s="35"/>
      <c r="AWW144" s="35"/>
      <c r="AWX144" s="35"/>
      <c r="AWY144" s="35"/>
      <c r="AWZ144" s="35"/>
      <c r="AXA144" s="35"/>
      <c r="AXB144" s="35"/>
      <c r="AXC144" s="35"/>
      <c r="AXD144" s="35"/>
      <c r="AXE144" s="35"/>
      <c r="AXF144" s="35"/>
      <c r="AXG144" s="35"/>
      <c r="AXH144" s="35"/>
      <c r="AXI144" s="35"/>
      <c r="AXJ144" s="35"/>
      <c r="AXK144" s="35"/>
      <c r="AXL144" s="35"/>
      <c r="AXM144" s="35"/>
      <c r="AXN144" s="35"/>
      <c r="AXO144" s="35"/>
      <c r="AXP144" s="35"/>
      <c r="AXQ144" s="35"/>
      <c r="AXR144" s="35"/>
      <c r="AXS144" s="35"/>
      <c r="AXT144" s="35"/>
      <c r="AXU144" s="35"/>
      <c r="AXV144" s="35"/>
      <c r="AXW144" s="35"/>
      <c r="AXX144" s="35"/>
      <c r="AXY144" s="35"/>
      <c r="AXZ144" s="35"/>
      <c r="AYA144" s="35"/>
      <c r="AYB144" s="35"/>
      <c r="AYC144" s="35"/>
      <c r="AYD144" s="35"/>
      <c r="AYE144" s="35"/>
      <c r="AYF144" s="35"/>
      <c r="AYG144" s="35"/>
      <c r="AYH144" s="35"/>
      <c r="AYI144" s="35"/>
      <c r="AYJ144" s="35"/>
      <c r="AYK144" s="35"/>
      <c r="AYL144" s="35"/>
      <c r="AYM144" s="35"/>
      <c r="AYN144" s="35"/>
      <c r="AYO144" s="35"/>
      <c r="AYP144" s="35"/>
      <c r="AYQ144" s="35"/>
      <c r="AYR144" s="35"/>
      <c r="AYS144" s="35"/>
      <c r="AYT144" s="35"/>
      <c r="AYU144" s="35"/>
      <c r="AYV144" s="35"/>
      <c r="AYW144" s="35"/>
      <c r="AYX144" s="35"/>
      <c r="AYY144" s="35"/>
      <c r="AYZ144" s="35"/>
      <c r="AZA144" s="35"/>
      <c r="AZB144" s="35"/>
      <c r="AZC144" s="35"/>
      <c r="AZD144" s="35"/>
      <c r="AZE144" s="35"/>
      <c r="AZF144" s="35"/>
      <c r="AZG144" s="35"/>
      <c r="AZH144" s="35"/>
      <c r="AZI144" s="35"/>
      <c r="AZJ144" s="35"/>
      <c r="AZK144" s="35"/>
      <c r="AZL144" s="35"/>
      <c r="AZM144" s="35"/>
      <c r="AZN144" s="35"/>
      <c r="AZO144" s="35"/>
      <c r="AZP144" s="35"/>
      <c r="AZQ144" s="35"/>
      <c r="AZR144" s="35"/>
      <c r="AZS144" s="35"/>
      <c r="AZT144" s="35"/>
      <c r="AZU144" s="35"/>
      <c r="AZV144" s="35"/>
      <c r="AZW144" s="35"/>
      <c r="AZX144" s="35"/>
      <c r="AZY144" s="35"/>
      <c r="AZZ144" s="35"/>
      <c r="BAA144" s="35"/>
      <c r="BAB144" s="35"/>
      <c r="BAC144" s="35"/>
      <c r="BAD144" s="35"/>
      <c r="BAE144" s="35"/>
      <c r="BAF144" s="35"/>
      <c r="BAG144" s="35"/>
      <c r="BAH144" s="35"/>
      <c r="BAI144" s="35"/>
      <c r="BAJ144" s="35"/>
      <c r="BAK144" s="35"/>
      <c r="BAL144" s="35"/>
      <c r="BAM144" s="35"/>
      <c r="BAN144" s="35"/>
      <c r="BAO144" s="35"/>
      <c r="BAP144" s="35"/>
      <c r="BAQ144" s="35"/>
      <c r="BAR144" s="35"/>
      <c r="BAS144" s="35"/>
      <c r="BAT144" s="35"/>
      <c r="BAU144" s="35"/>
      <c r="BAV144" s="35"/>
      <c r="BAW144" s="35"/>
      <c r="BAX144" s="35"/>
      <c r="BAY144" s="35"/>
      <c r="BAZ144" s="35"/>
      <c r="BBA144" s="35"/>
      <c r="BBB144" s="35"/>
      <c r="BBC144" s="35"/>
      <c r="BBD144" s="35"/>
      <c r="BBE144" s="35"/>
      <c r="BBF144" s="35"/>
      <c r="BBG144" s="35"/>
      <c r="BBH144" s="35"/>
      <c r="BBI144" s="35"/>
      <c r="BBJ144" s="35"/>
      <c r="BBK144" s="35"/>
      <c r="BBL144" s="35"/>
      <c r="BBM144" s="35"/>
      <c r="BBN144" s="35"/>
      <c r="BBO144" s="35"/>
      <c r="BBP144" s="35"/>
      <c r="BBQ144" s="35"/>
      <c r="BBR144" s="35"/>
      <c r="BBS144" s="35"/>
      <c r="BBT144" s="35"/>
      <c r="BBU144" s="35"/>
      <c r="BBV144" s="35"/>
      <c r="BBW144" s="35"/>
      <c r="BBX144" s="35"/>
      <c r="BBY144" s="35"/>
      <c r="BBZ144" s="35"/>
      <c r="BCA144" s="35"/>
      <c r="BCB144" s="35"/>
      <c r="BCC144" s="35"/>
      <c r="BCD144" s="35"/>
      <c r="BCE144" s="35"/>
      <c r="BCF144" s="35"/>
      <c r="BCG144" s="35"/>
      <c r="BCH144" s="35"/>
      <c r="BCI144" s="35"/>
      <c r="BCJ144" s="35"/>
      <c r="BCK144" s="35"/>
      <c r="BCL144" s="35"/>
      <c r="BCM144" s="35"/>
      <c r="BCN144" s="35"/>
      <c r="BCO144" s="35"/>
      <c r="BCP144" s="35"/>
      <c r="BCQ144" s="35"/>
      <c r="BCR144" s="35"/>
      <c r="BCS144" s="35"/>
      <c r="BCT144" s="35"/>
      <c r="BCU144" s="35"/>
      <c r="BCV144" s="35"/>
      <c r="BCW144" s="35"/>
      <c r="BCX144" s="35"/>
      <c r="BCY144" s="35"/>
      <c r="BCZ144" s="35"/>
      <c r="BDA144" s="35"/>
      <c r="BDB144" s="35"/>
      <c r="BDC144" s="35"/>
      <c r="BDD144" s="35"/>
      <c r="BDE144" s="35"/>
      <c r="BDF144" s="35"/>
      <c r="BDG144" s="35"/>
      <c r="BDH144" s="35"/>
      <c r="BDI144" s="35"/>
      <c r="BDJ144" s="35"/>
      <c r="BDK144" s="35"/>
      <c r="BDL144" s="35"/>
      <c r="BDM144" s="35"/>
      <c r="BDN144" s="35"/>
      <c r="BDO144" s="35"/>
      <c r="BDP144" s="35"/>
      <c r="BDQ144" s="35"/>
      <c r="BDR144" s="35"/>
      <c r="BDS144" s="35"/>
      <c r="BDT144" s="35"/>
      <c r="BDU144" s="35"/>
      <c r="BDV144" s="35"/>
      <c r="BDW144" s="35"/>
      <c r="BDX144" s="35"/>
      <c r="BDY144" s="35"/>
      <c r="BDZ144" s="35"/>
      <c r="BEA144" s="35"/>
      <c r="BEB144" s="35"/>
      <c r="BEC144" s="35"/>
      <c r="BED144" s="35"/>
      <c r="BEE144" s="35"/>
      <c r="BEF144" s="35"/>
      <c r="BEG144" s="35"/>
      <c r="BEH144" s="35"/>
      <c r="BEI144" s="35"/>
      <c r="BEJ144" s="35"/>
      <c r="BEK144" s="35"/>
      <c r="BEL144" s="35"/>
      <c r="BEM144" s="35"/>
      <c r="BEN144" s="35"/>
      <c r="BEO144" s="35"/>
      <c r="BEP144" s="35"/>
      <c r="BEQ144" s="35"/>
      <c r="BER144" s="35"/>
      <c r="BES144" s="35"/>
      <c r="BET144" s="35"/>
      <c r="BEU144" s="35"/>
      <c r="BEV144" s="35"/>
      <c r="BEW144" s="35"/>
      <c r="BEX144" s="35"/>
      <c r="BEY144" s="35"/>
      <c r="BEZ144" s="35"/>
      <c r="BFA144" s="35"/>
      <c r="BFB144" s="35"/>
      <c r="BFC144" s="35"/>
      <c r="BFD144" s="35"/>
      <c r="BFE144" s="35"/>
      <c r="BFF144" s="35"/>
      <c r="BFG144" s="35"/>
      <c r="BFH144" s="35"/>
      <c r="BFI144" s="35"/>
      <c r="BFJ144" s="35"/>
      <c r="BFK144" s="35"/>
      <c r="BFL144" s="35"/>
      <c r="BFM144" s="35"/>
      <c r="BFN144" s="35"/>
      <c r="BFO144" s="35"/>
      <c r="BFP144" s="35"/>
      <c r="BFQ144" s="35"/>
      <c r="BFR144" s="35"/>
      <c r="BFS144" s="35"/>
      <c r="BFT144" s="35"/>
      <c r="BFU144" s="35"/>
      <c r="BFV144" s="35"/>
      <c r="BFW144" s="35"/>
      <c r="BFX144" s="35"/>
      <c r="BFY144" s="35"/>
      <c r="BFZ144" s="35"/>
      <c r="BGA144" s="35"/>
      <c r="BGB144" s="35"/>
      <c r="BGC144" s="35"/>
      <c r="BGD144" s="35"/>
      <c r="BGE144" s="35"/>
      <c r="BGF144" s="35"/>
      <c r="BGG144" s="35"/>
      <c r="BGH144" s="35"/>
      <c r="BGI144" s="35"/>
      <c r="BGJ144" s="35"/>
      <c r="BGK144" s="35"/>
      <c r="BGL144" s="35"/>
      <c r="BGM144" s="35"/>
      <c r="BGN144" s="35"/>
      <c r="BGO144" s="35"/>
      <c r="BGP144" s="35"/>
      <c r="BGQ144" s="35"/>
      <c r="BGR144" s="35"/>
      <c r="BGS144" s="35"/>
      <c r="BGT144" s="35"/>
      <c r="BGU144" s="35"/>
      <c r="BGV144" s="35"/>
      <c r="BGW144" s="35"/>
      <c r="BGX144" s="35"/>
      <c r="BGY144" s="35"/>
      <c r="BGZ144" s="35"/>
      <c r="BHA144" s="35"/>
      <c r="BHB144" s="35"/>
      <c r="BHC144" s="35"/>
      <c r="BHD144" s="35"/>
      <c r="BHE144" s="35"/>
      <c r="BHF144" s="35"/>
      <c r="BHG144" s="35"/>
      <c r="BHH144" s="35"/>
      <c r="BHI144" s="35"/>
      <c r="BHJ144" s="35"/>
      <c r="BHK144" s="35"/>
      <c r="BHL144" s="35"/>
      <c r="BHM144" s="35"/>
      <c r="BHN144" s="35"/>
      <c r="BHO144" s="35"/>
      <c r="BHP144" s="35"/>
      <c r="BHQ144" s="35"/>
      <c r="BHR144" s="35"/>
      <c r="BHS144" s="35"/>
      <c r="BHT144" s="35"/>
      <c r="BHU144" s="35"/>
      <c r="BHV144" s="35"/>
      <c r="BHW144" s="35"/>
      <c r="BHX144" s="35"/>
      <c r="BHY144" s="35"/>
      <c r="BHZ144" s="35"/>
      <c r="BIA144" s="35"/>
      <c r="BIB144" s="35"/>
      <c r="BIC144" s="35"/>
      <c r="BID144" s="35"/>
      <c r="BIE144" s="35"/>
      <c r="BIF144" s="35"/>
      <c r="BIG144" s="35"/>
      <c r="BIH144" s="35"/>
      <c r="BII144" s="35"/>
      <c r="BIJ144" s="35"/>
      <c r="BIK144" s="35"/>
      <c r="BIL144" s="35"/>
      <c r="BIM144" s="35"/>
      <c r="BIN144" s="35"/>
      <c r="BIO144" s="35"/>
      <c r="BIP144" s="35"/>
      <c r="BIQ144" s="35"/>
      <c r="BIR144" s="35"/>
      <c r="BIS144" s="35"/>
      <c r="BIT144" s="35"/>
      <c r="BIU144" s="35"/>
      <c r="BIV144" s="35"/>
      <c r="BIW144" s="35"/>
      <c r="BIX144" s="35"/>
      <c r="BIY144" s="35"/>
      <c r="BIZ144" s="35"/>
      <c r="BJA144" s="35"/>
      <c r="BJB144" s="35"/>
      <c r="BJC144" s="35"/>
      <c r="BJD144" s="35"/>
      <c r="BJE144" s="35"/>
      <c r="BJF144" s="35"/>
      <c r="BJG144" s="35"/>
      <c r="BJH144" s="35"/>
      <c r="BJI144" s="35"/>
      <c r="BJJ144" s="35"/>
      <c r="BJK144" s="35"/>
      <c r="BJL144" s="35"/>
      <c r="BJM144" s="35"/>
      <c r="BJN144" s="35"/>
      <c r="BJO144" s="35"/>
      <c r="BJP144" s="35"/>
      <c r="BJQ144" s="35"/>
      <c r="BJR144" s="35"/>
      <c r="BJS144" s="35"/>
      <c r="BJT144" s="35"/>
      <c r="BJU144" s="35"/>
      <c r="BJV144" s="35"/>
      <c r="BJW144" s="35"/>
      <c r="BJX144" s="35"/>
      <c r="BJY144" s="35"/>
      <c r="BJZ144" s="35"/>
      <c r="BKA144" s="35"/>
      <c r="BKB144" s="35"/>
      <c r="BKC144" s="35"/>
      <c r="BKD144" s="35"/>
      <c r="BKE144" s="35"/>
      <c r="BKF144" s="35"/>
      <c r="BKG144" s="35"/>
      <c r="BKH144" s="35"/>
      <c r="BKI144" s="35"/>
      <c r="BKJ144" s="35"/>
      <c r="BKK144" s="35"/>
      <c r="BKL144" s="35"/>
      <c r="BKM144" s="35"/>
      <c r="BKN144" s="35"/>
      <c r="BKO144" s="35"/>
      <c r="BKP144" s="35"/>
      <c r="BKQ144" s="35"/>
      <c r="BKR144" s="35"/>
      <c r="BKS144" s="35"/>
      <c r="BKT144" s="35"/>
      <c r="BKU144" s="35"/>
      <c r="BKV144" s="35"/>
      <c r="BKW144" s="35"/>
      <c r="BKX144" s="35"/>
      <c r="BKY144" s="35"/>
      <c r="BKZ144" s="35"/>
      <c r="BLA144" s="35"/>
      <c r="BLB144" s="35"/>
      <c r="BLC144" s="35"/>
      <c r="BLD144" s="35"/>
      <c r="BLE144" s="35"/>
      <c r="BLF144" s="35"/>
      <c r="BLG144" s="35"/>
      <c r="BLH144" s="35"/>
      <c r="BLI144" s="35"/>
      <c r="BLJ144" s="35"/>
      <c r="BLK144" s="35"/>
      <c r="BLL144" s="35"/>
      <c r="BLM144" s="35"/>
      <c r="BLN144" s="35"/>
      <c r="BLO144" s="35"/>
      <c r="BLP144" s="35"/>
      <c r="BLQ144" s="35"/>
      <c r="BLR144" s="35"/>
      <c r="BLS144" s="35"/>
      <c r="BLT144" s="35"/>
      <c r="BLU144" s="35"/>
      <c r="BLV144" s="35"/>
      <c r="BLW144" s="35"/>
      <c r="BLX144" s="35"/>
      <c r="BLY144" s="35"/>
      <c r="BLZ144" s="35"/>
      <c r="BMA144" s="35"/>
      <c r="BMB144" s="35"/>
      <c r="BMC144" s="35"/>
      <c r="BMD144" s="35"/>
      <c r="BME144" s="35"/>
      <c r="BMF144" s="35"/>
      <c r="BMG144" s="35"/>
      <c r="BMH144" s="35"/>
      <c r="BMI144" s="35"/>
      <c r="BMJ144" s="35"/>
      <c r="BMK144" s="35"/>
      <c r="BML144" s="35"/>
      <c r="BMM144" s="35"/>
      <c r="BMN144" s="35"/>
      <c r="BMO144" s="35"/>
      <c r="BMP144" s="35"/>
      <c r="BMQ144" s="35"/>
      <c r="BMR144" s="35"/>
      <c r="BMS144" s="35"/>
      <c r="BMT144" s="35"/>
      <c r="BMU144" s="35"/>
      <c r="BMV144" s="35"/>
      <c r="BMW144" s="35"/>
      <c r="BMX144" s="35"/>
      <c r="BMY144" s="35"/>
      <c r="BMZ144" s="35"/>
      <c r="BNA144" s="35"/>
      <c r="BNB144" s="35"/>
      <c r="BNC144" s="35"/>
      <c r="BND144" s="35"/>
      <c r="BNE144" s="35"/>
      <c r="BNF144" s="35"/>
      <c r="BNG144" s="35"/>
      <c r="BNH144" s="35"/>
      <c r="BNI144" s="35"/>
      <c r="BNJ144" s="35"/>
      <c r="BNK144" s="35"/>
      <c r="BNL144" s="35"/>
      <c r="BNM144" s="35"/>
      <c r="BNN144" s="35"/>
      <c r="BNO144" s="35"/>
      <c r="BNP144" s="35"/>
      <c r="BNQ144" s="35"/>
      <c r="BNR144" s="35"/>
      <c r="BNS144" s="35"/>
      <c r="BNT144" s="35"/>
      <c r="BNU144" s="35"/>
      <c r="BNV144" s="35"/>
      <c r="BNW144" s="35"/>
      <c r="BNX144" s="35"/>
      <c r="BNY144" s="35"/>
      <c r="BNZ144" s="35"/>
      <c r="BOA144" s="35"/>
      <c r="BOB144" s="35"/>
      <c r="BOC144" s="35"/>
      <c r="BOD144" s="35"/>
      <c r="BOE144" s="35"/>
      <c r="BOF144" s="35"/>
      <c r="BOG144" s="35"/>
      <c r="BOH144" s="35"/>
      <c r="BOI144" s="35"/>
      <c r="BOJ144" s="35"/>
      <c r="BOK144" s="35"/>
      <c r="BOL144" s="35"/>
      <c r="BOM144" s="35"/>
      <c r="BON144" s="35"/>
      <c r="BOO144" s="35"/>
      <c r="BOP144" s="35"/>
      <c r="BOQ144" s="35"/>
      <c r="BOR144" s="35"/>
      <c r="BOS144" s="35"/>
      <c r="BOT144" s="35"/>
      <c r="BOU144" s="35"/>
      <c r="BOV144" s="35"/>
      <c r="BOW144" s="35"/>
      <c r="BOX144" s="35"/>
      <c r="BOY144" s="35"/>
      <c r="BOZ144" s="35"/>
      <c r="BPA144" s="35"/>
      <c r="BPB144" s="35"/>
      <c r="BPC144" s="35"/>
      <c r="BPD144" s="35"/>
      <c r="BPE144" s="35"/>
      <c r="BPF144" s="35"/>
      <c r="BPG144" s="35"/>
      <c r="BPH144" s="35"/>
      <c r="BPI144" s="35"/>
      <c r="BPJ144" s="35"/>
      <c r="BPK144" s="35"/>
      <c r="BPL144" s="35"/>
      <c r="BPM144" s="35"/>
      <c r="BPN144" s="35"/>
      <c r="BPO144" s="35"/>
      <c r="BPP144" s="35"/>
      <c r="BPQ144" s="35"/>
      <c r="BPR144" s="35"/>
      <c r="BPS144" s="35"/>
      <c r="BPT144" s="35"/>
      <c r="BPU144" s="35"/>
      <c r="BPV144" s="35"/>
      <c r="BPW144" s="35"/>
      <c r="BPX144" s="35"/>
      <c r="BPY144" s="35"/>
      <c r="BPZ144" s="35"/>
      <c r="BQA144" s="35"/>
      <c r="BQB144" s="35"/>
      <c r="BQC144" s="35"/>
      <c r="BQD144" s="35"/>
      <c r="BQE144" s="35"/>
      <c r="BQF144" s="35"/>
      <c r="BQG144" s="35"/>
      <c r="BQH144" s="35"/>
      <c r="BQI144" s="35"/>
      <c r="BQJ144" s="35"/>
      <c r="BQK144" s="35"/>
      <c r="BQL144" s="35"/>
      <c r="BQM144" s="35"/>
      <c r="BQN144" s="35"/>
      <c r="BQO144" s="35"/>
      <c r="BQP144" s="35"/>
      <c r="BQQ144" s="35"/>
      <c r="BQR144" s="35"/>
      <c r="BQS144" s="35"/>
      <c r="BQT144" s="35"/>
      <c r="BQU144" s="35"/>
      <c r="BQV144" s="35"/>
      <c r="BQW144" s="35"/>
      <c r="BQX144" s="35"/>
      <c r="BQY144" s="35"/>
      <c r="BQZ144" s="35"/>
      <c r="BRA144" s="35"/>
      <c r="BRB144" s="35"/>
      <c r="BRC144" s="35"/>
      <c r="BRD144" s="35"/>
      <c r="BRE144" s="35"/>
      <c r="BRF144" s="35"/>
      <c r="BRG144" s="35"/>
      <c r="BRH144" s="35"/>
      <c r="BRI144" s="35"/>
      <c r="BRJ144" s="35"/>
      <c r="BRK144" s="35"/>
      <c r="BRL144" s="35"/>
      <c r="BRM144" s="35"/>
      <c r="BRN144" s="35"/>
      <c r="BRO144" s="35"/>
      <c r="BRP144" s="35"/>
      <c r="BRQ144" s="35"/>
      <c r="BRR144" s="35"/>
      <c r="BRS144" s="35"/>
      <c r="BRT144" s="35"/>
      <c r="BRU144" s="35"/>
      <c r="BRV144" s="35"/>
      <c r="BRW144" s="35"/>
      <c r="BRX144" s="35"/>
      <c r="BRY144" s="35"/>
      <c r="BRZ144" s="35"/>
      <c r="BSA144" s="35"/>
      <c r="BSB144" s="35"/>
      <c r="BSC144" s="35"/>
      <c r="BSD144" s="35"/>
      <c r="BSE144" s="35"/>
      <c r="BSF144" s="35"/>
      <c r="BSG144" s="35"/>
      <c r="BSH144" s="35"/>
      <c r="BSI144" s="35"/>
      <c r="BSJ144" s="35"/>
      <c r="BSK144" s="35"/>
      <c r="BSL144" s="35"/>
      <c r="BSM144" s="35"/>
      <c r="BSN144" s="35"/>
      <c r="BSO144" s="35"/>
      <c r="BSP144" s="35"/>
      <c r="BSQ144" s="35"/>
      <c r="BSR144" s="35"/>
      <c r="BSS144" s="35"/>
      <c r="BST144" s="35"/>
      <c r="BSU144" s="35"/>
      <c r="BSV144" s="35"/>
      <c r="BSW144" s="35"/>
      <c r="BSX144" s="35"/>
      <c r="BSY144" s="35"/>
      <c r="BSZ144" s="35"/>
      <c r="BTA144" s="35"/>
      <c r="BTB144" s="35"/>
      <c r="BTC144" s="35"/>
      <c r="BTD144" s="35"/>
      <c r="BTE144" s="35"/>
      <c r="BTF144" s="35"/>
      <c r="BTG144" s="35"/>
      <c r="BTH144" s="35"/>
      <c r="BTI144" s="35"/>
      <c r="BTJ144" s="35"/>
      <c r="BTK144" s="35"/>
      <c r="BTL144" s="35"/>
      <c r="BTM144" s="35"/>
      <c r="BTN144" s="35"/>
      <c r="BTO144" s="35"/>
      <c r="BTP144" s="35"/>
      <c r="BTQ144" s="35"/>
      <c r="BTR144" s="35"/>
      <c r="BTS144" s="35"/>
      <c r="BTT144" s="35"/>
      <c r="BTU144" s="35"/>
      <c r="BTV144" s="35"/>
      <c r="BTW144" s="35"/>
      <c r="BTX144" s="35"/>
      <c r="BTY144" s="35"/>
      <c r="BTZ144" s="35"/>
      <c r="BUA144" s="35"/>
      <c r="BUB144" s="35"/>
      <c r="BUC144" s="35"/>
      <c r="BUD144" s="35"/>
      <c r="BUE144" s="35"/>
      <c r="BUF144" s="35"/>
      <c r="BUG144" s="35"/>
      <c r="BUH144" s="35"/>
      <c r="BUI144" s="35"/>
      <c r="BUJ144" s="35"/>
      <c r="BUK144" s="35"/>
      <c r="BUL144" s="35"/>
      <c r="BUM144" s="35"/>
      <c r="BUN144" s="35"/>
      <c r="BUO144" s="35"/>
      <c r="BUP144" s="35"/>
      <c r="BUQ144" s="35"/>
      <c r="BUR144" s="35"/>
      <c r="BUS144" s="35"/>
      <c r="BUT144" s="35"/>
      <c r="BUU144" s="35"/>
      <c r="BUV144" s="35"/>
      <c r="BUW144" s="35"/>
      <c r="BUX144" s="35"/>
      <c r="BUY144" s="35"/>
      <c r="BUZ144" s="35"/>
      <c r="BVA144" s="35"/>
      <c r="BVB144" s="35"/>
      <c r="BVC144" s="35"/>
      <c r="BVD144" s="35"/>
      <c r="BVE144" s="35"/>
      <c r="BVF144" s="35"/>
      <c r="BVG144" s="35"/>
      <c r="BVH144" s="35"/>
      <c r="BVI144" s="35"/>
      <c r="BVJ144" s="35"/>
      <c r="BVK144" s="35"/>
      <c r="BVL144" s="35"/>
      <c r="BVM144" s="35"/>
      <c r="BVN144" s="35"/>
      <c r="BVO144" s="35"/>
      <c r="BVP144" s="35"/>
      <c r="BVQ144" s="35"/>
      <c r="BVR144" s="35"/>
      <c r="BVS144" s="35"/>
      <c r="BVT144" s="35"/>
      <c r="BVU144" s="35"/>
      <c r="BVV144" s="35"/>
      <c r="BVW144" s="35"/>
      <c r="BVX144" s="35"/>
      <c r="BVY144" s="35"/>
      <c r="BVZ144" s="35"/>
      <c r="BWA144" s="35"/>
      <c r="BWB144" s="35"/>
      <c r="BWC144" s="35"/>
      <c r="BWD144" s="35"/>
      <c r="BWE144" s="35"/>
      <c r="BWF144" s="35"/>
      <c r="BWG144" s="35"/>
      <c r="BWH144" s="35"/>
      <c r="BWI144" s="35"/>
      <c r="BWJ144" s="35"/>
      <c r="BWK144" s="35"/>
      <c r="BWL144" s="35"/>
      <c r="BWM144" s="35"/>
      <c r="BWN144" s="35"/>
      <c r="BWO144" s="35"/>
      <c r="BWP144" s="35"/>
      <c r="BWQ144" s="35"/>
      <c r="BWR144" s="35"/>
      <c r="BWS144" s="35"/>
      <c r="BWT144" s="35"/>
      <c r="BWU144" s="35"/>
      <c r="BWV144" s="35"/>
      <c r="BWW144" s="35"/>
      <c r="BWX144" s="35"/>
      <c r="BWY144" s="35"/>
      <c r="BWZ144" s="35"/>
      <c r="BXA144" s="35"/>
      <c r="BXB144" s="35"/>
      <c r="BXC144" s="35"/>
      <c r="BXD144" s="35"/>
      <c r="BXE144" s="35"/>
      <c r="BXF144" s="35"/>
      <c r="BXG144" s="35"/>
      <c r="BXH144" s="35"/>
      <c r="BXI144" s="35"/>
      <c r="BXJ144" s="35"/>
      <c r="BXK144" s="35"/>
      <c r="BXL144" s="35"/>
      <c r="BXM144" s="35"/>
      <c r="BXN144" s="35"/>
      <c r="BXO144" s="35"/>
      <c r="BXP144" s="35"/>
      <c r="BXQ144" s="35"/>
      <c r="BXR144" s="35"/>
      <c r="BXS144" s="35"/>
      <c r="BXT144" s="35"/>
      <c r="BXU144" s="35"/>
      <c r="BXV144" s="35"/>
      <c r="BXW144" s="35"/>
      <c r="BXX144" s="35"/>
      <c r="BXY144" s="35"/>
      <c r="BXZ144" s="35"/>
      <c r="BYA144" s="35"/>
      <c r="BYB144" s="35"/>
      <c r="BYC144" s="35"/>
      <c r="BYD144" s="35"/>
      <c r="BYE144" s="35"/>
      <c r="BYF144" s="35"/>
      <c r="BYG144" s="35"/>
      <c r="BYH144" s="35"/>
      <c r="BYI144" s="35"/>
      <c r="BYJ144" s="35"/>
      <c r="BYK144" s="35"/>
      <c r="BYL144" s="35"/>
      <c r="BYM144" s="35"/>
      <c r="BYN144" s="35"/>
      <c r="BYO144" s="35"/>
      <c r="BYP144" s="35"/>
      <c r="BYQ144" s="35"/>
      <c r="BYR144" s="35"/>
      <c r="BYS144" s="35"/>
      <c r="BYT144" s="35"/>
      <c r="BYU144" s="35"/>
      <c r="BYV144" s="35"/>
      <c r="BYW144" s="35"/>
      <c r="BYX144" s="35"/>
      <c r="BYY144" s="35"/>
      <c r="BYZ144" s="35"/>
      <c r="BZA144" s="35"/>
      <c r="BZB144" s="35"/>
      <c r="BZC144" s="35"/>
      <c r="BZD144" s="35"/>
      <c r="BZE144" s="35"/>
      <c r="BZF144" s="35"/>
      <c r="BZG144" s="35"/>
      <c r="BZH144" s="35"/>
      <c r="BZI144" s="35"/>
      <c r="BZJ144" s="35"/>
      <c r="BZK144" s="35"/>
      <c r="BZL144" s="35"/>
      <c r="BZM144" s="35"/>
      <c r="BZN144" s="35"/>
      <c r="BZO144" s="35"/>
      <c r="BZP144" s="35"/>
      <c r="BZQ144" s="35"/>
      <c r="BZR144" s="35"/>
      <c r="BZS144" s="35"/>
      <c r="BZT144" s="35"/>
      <c r="BZU144" s="35"/>
      <c r="BZV144" s="35"/>
      <c r="BZW144" s="35"/>
      <c r="BZX144" s="35"/>
      <c r="BZY144" s="35"/>
      <c r="BZZ144" s="35"/>
      <c r="CAA144" s="35"/>
      <c r="CAB144" s="35"/>
      <c r="CAC144" s="35"/>
      <c r="CAD144" s="35"/>
      <c r="CAE144" s="35"/>
      <c r="CAF144" s="35"/>
      <c r="CAG144" s="35"/>
      <c r="CAH144" s="35"/>
      <c r="CAI144" s="35"/>
      <c r="CAJ144" s="35"/>
      <c r="CAK144" s="35"/>
      <c r="CAL144" s="35"/>
      <c r="CAM144" s="35"/>
      <c r="CAN144" s="35"/>
      <c r="CAO144" s="35"/>
      <c r="CAP144" s="35"/>
      <c r="CAQ144" s="35"/>
      <c r="CAR144" s="35"/>
      <c r="CAS144" s="35"/>
      <c r="CAT144" s="35"/>
      <c r="CAU144" s="35"/>
      <c r="CAV144" s="35"/>
      <c r="CAW144" s="35"/>
      <c r="CAX144" s="35"/>
      <c r="CAY144" s="35"/>
      <c r="CAZ144" s="35"/>
      <c r="CBA144" s="35"/>
      <c r="CBB144" s="35"/>
      <c r="CBC144" s="35"/>
      <c r="CBD144" s="35"/>
      <c r="CBE144" s="35"/>
      <c r="CBF144" s="35"/>
      <c r="CBG144" s="35"/>
      <c r="CBH144" s="35"/>
      <c r="CBI144" s="35"/>
      <c r="CBJ144" s="35"/>
      <c r="CBK144" s="35"/>
      <c r="CBL144" s="35"/>
      <c r="CBM144" s="35"/>
      <c r="CBN144" s="35"/>
      <c r="CBO144" s="35"/>
      <c r="CBP144" s="35"/>
      <c r="CBQ144" s="35"/>
      <c r="CBR144" s="35"/>
      <c r="CBS144" s="35"/>
      <c r="CBT144" s="35"/>
      <c r="CBU144" s="35"/>
      <c r="CBV144" s="35"/>
      <c r="CBW144" s="35"/>
      <c r="CBX144" s="35"/>
      <c r="CBY144" s="35"/>
      <c r="CBZ144" s="35"/>
      <c r="CCA144" s="35"/>
      <c r="CCB144" s="35"/>
      <c r="CCC144" s="35"/>
      <c r="CCD144" s="35"/>
      <c r="CCE144" s="35"/>
      <c r="CCF144" s="35"/>
      <c r="CCG144" s="35"/>
      <c r="CCH144" s="35"/>
      <c r="CCI144" s="35"/>
      <c r="CCJ144" s="35"/>
      <c r="CCK144" s="35"/>
      <c r="CCL144" s="35"/>
      <c r="CCM144" s="35"/>
      <c r="CCN144" s="35"/>
      <c r="CCO144" s="35"/>
      <c r="CCP144" s="35"/>
      <c r="CCQ144" s="35"/>
      <c r="CCR144" s="35"/>
      <c r="CCS144" s="35"/>
      <c r="CCT144" s="35"/>
      <c r="CCU144" s="35"/>
      <c r="CCV144" s="35"/>
      <c r="CCW144" s="35"/>
      <c r="CCX144" s="35"/>
      <c r="CCY144" s="35"/>
      <c r="CCZ144" s="35"/>
      <c r="CDA144" s="35"/>
      <c r="CDB144" s="35"/>
      <c r="CDC144" s="35"/>
      <c r="CDD144" s="35"/>
      <c r="CDE144" s="35"/>
      <c r="CDF144" s="35"/>
      <c r="CDG144" s="35"/>
      <c r="CDH144" s="35"/>
      <c r="CDI144" s="35"/>
      <c r="CDJ144" s="35"/>
      <c r="CDK144" s="35"/>
      <c r="CDL144" s="35"/>
      <c r="CDM144" s="35"/>
      <c r="CDN144" s="35"/>
      <c r="CDO144" s="35"/>
      <c r="CDP144" s="35"/>
      <c r="CDQ144" s="35"/>
      <c r="CDR144" s="35"/>
      <c r="CDS144" s="35"/>
      <c r="CDT144" s="35"/>
      <c r="CDU144" s="35"/>
      <c r="CDV144" s="35"/>
      <c r="CDW144" s="35"/>
      <c r="CDX144" s="35"/>
      <c r="CDY144" s="35"/>
      <c r="CDZ144" s="35"/>
      <c r="CEA144" s="35"/>
      <c r="CEB144" s="35"/>
      <c r="CEC144" s="35"/>
      <c r="CED144" s="35"/>
      <c r="CEE144" s="35"/>
      <c r="CEF144" s="35"/>
      <c r="CEG144" s="35"/>
      <c r="CEH144" s="35"/>
      <c r="CEI144" s="35"/>
      <c r="CEJ144" s="35"/>
      <c r="CEK144" s="35"/>
      <c r="CEL144" s="35"/>
      <c r="CEM144" s="35"/>
      <c r="CEN144" s="35"/>
      <c r="CEO144" s="35"/>
      <c r="CEP144" s="35"/>
      <c r="CEQ144" s="35"/>
      <c r="CER144" s="35"/>
      <c r="CES144" s="35"/>
      <c r="CET144" s="35"/>
      <c r="CEU144" s="35"/>
      <c r="CEV144" s="35"/>
      <c r="CEW144" s="35"/>
      <c r="CEX144" s="35"/>
      <c r="CEY144" s="35"/>
      <c r="CEZ144" s="35"/>
      <c r="CFA144" s="35"/>
      <c r="CFB144" s="35"/>
      <c r="CFC144" s="35"/>
      <c r="CFD144" s="35"/>
      <c r="CFE144" s="35"/>
      <c r="CFF144" s="35"/>
      <c r="CFG144" s="35"/>
      <c r="CFH144" s="35"/>
      <c r="CFI144" s="35"/>
      <c r="CFJ144" s="35"/>
      <c r="CFK144" s="35"/>
      <c r="CFL144" s="35"/>
      <c r="CFM144" s="35"/>
      <c r="CFN144" s="35"/>
      <c r="CFO144" s="35"/>
      <c r="CFP144" s="35"/>
      <c r="CFQ144" s="35"/>
      <c r="CFR144" s="35"/>
      <c r="CFS144" s="35"/>
      <c r="CFT144" s="35"/>
      <c r="CFU144" s="35"/>
      <c r="CFV144" s="35"/>
      <c r="CFW144" s="35"/>
      <c r="CFX144" s="35"/>
      <c r="CFY144" s="35"/>
      <c r="CFZ144" s="35"/>
      <c r="CGA144" s="35"/>
      <c r="CGB144" s="35"/>
      <c r="CGC144" s="35"/>
      <c r="CGD144" s="35"/>
      <c r="CGE144" s="35"/>
      <c r="CGF144" s="35"/>
      <c r="CGG144" s="35"/>
      <c r="CGH144" s="35"/>
      <c r="CGI144" s="35"/>
      <c r="CGJ144" s="35"/>
      <c r="CGK144" s="35"/>
      <c r="CGL144" s="35"/>
      <c r="CGM144" s="35"/>
      <c r="CGN144" s="35"/>
      <c r="CGO144" s="35"/>
      <c r="CGP144" s="35"/>
      <c r="CGQ144" s="35"/>
      <c r="CGR144" s="35"/>
      <c r="CGS144" s="35"/>
      <c r="CGT144" s="35"/>
      <c r="CGU144" s="35"/>
      <c r="CGV144" s="35"/>
      <c r="CGW144" s="35"/>
      <c r="CGX144" s="35"/>
      <c r="CGY144" s="35"/>
      <c r="CGZ144" s="35"/>
      <c r="CHA144" s="35"/>
      <c r="CHB144" s="35"/>
      <c r="CHC144" s="35"/>
      <c r="CHD144" s="35"/>
      <c r="CHE144" s="35"/>
      <c r="CHF144" s="35"/>
      <c r="CHG144" s="35"/>
      <c r="CHH144" s="35"/>
      <c r="CHI144" s="35"/>
      <c r="CHJ144" s="35"/>
      <c r="CHK144" s="35"/>
      <c r="CHL144" s="35"/>
      <c r="CHM144" s="35"/>
      <c r="CHN144" s="35"/>
      <c r="CHO144" s="35"/>
      <c r="CHP144" s="35"/>
      <c r="CHQ144" s="35"/>
      <c r="CHR144" s="35"/>
      <c r="CHS144" s="35"/>
      <c r="CHT144" s="35"/>
      <c r="CHU144" s="35"/>
      <c r="CHV144" s="35"/>
      <c r="CHW144" s="35"/>
      <c r="CHX144" s="35"/>
      <c r="CHY144" s="35"/>
      <c r="CHZ144" s="35"/>
      <c r="CIA144" s="35"/>
      <c r="CIB144" s="35"/>
      <c r="CIC144" s="35"/>
      <c r="CID144" s="35"/>
      <c r="CIE144" s="35"/>
      <c r="CIF144" s="35"/>
      <c r="CIG144" s="35"/>
      <c r="CIH144" s="35"/>
      <c r="CII144" s="35"/>
      <c r="CIJ144" s="35"/>
      <c r="CIK144" s="35"/>
      <c r="CIL144" s="35"/>
      <c r="CIM144" s="35"/>
      <c r="CIN144" s="35"/>
      <c r="CIO144" s="35"/>
      <c r="CIP144" s="35"/>
      <c r="CIQ144" s="35"/>
      <c r="CIR144" s="35"/>
      <c r="CIS144" s="35"/>
      <c r="CIT144" s="35"/>
      <c r="CIU144" s="35"/>
      <c r="CIV144" s="35"/>
      <c r="CIW144" s="35"/>
      <c r="CIX144" s="35"/>
      <c r="CIY144" s="35"/>
      <c r="CIZ144" s="35"/>
      <c r="CJA144" s="35"/>
      <c r="CJB144" s="35"/>
      <c r="CJC144" s="35"/>
      <c r="CJD144" s="35"/>
      <c r="CJE144" s="35"/>
      <c r="CJF144" s="35"/>
      <c r="CJG144" s="35"/>
      <c r="CJH144" s="35"/>
      <c r="CJI144" s="35"/>
      <c r="CJJ144" s="35"/>
      <c r="CJK144" s="35"/>
      <c r="CJL144" s="35"/>
      <c r="CJM144" s="35"/>
      <c r="CJN144" s="35"/>
      <c r="CJO144" s="35"/>
      <c r="CJP144" s="35"/>
      <c r="CJQ144" s="35"/>
      <c r="CJR144" s="35"/>
      <c r="CJS144" s="35"/>
      <c r="CJT144" s="35"/>
      <c r="CJU144" s="35"/>
      <c r="CJV144" s="35"/>
      <c r="CJW144" s="35"/>
      <c r="CJX144" s="35"/>
      <c r="CJY144" s="35"/>
      <c r="CJZ144" s="35"/>
      <c r="CKA144" s="35"/>
      <c r="CKB144" s="35"/>
      <c r="CKC144" s="35"/>
      <c r="CKD144" s="35"/>
      <c r="CKE144" s="35"/>
      <c r="CKF144" s="35"/>
      <c r="CKG144" s="35"/>
      <c r="CKH144" s="35"/>
      <c r="CKI144" s="35"/>
      <c r="CKJ144" s="35"/>
      <c r="CKK144" s="35"/>
      <c r="CKL144" s="35"/>
      <c r="CKM144" s="35"/>
      <c r="CKN144" s="35"/>
      <c r="CKO144" s="35"/>
      <c r="CKP144" s="35"/>
      <c r="CKQ144" s="35"/>
      <c r="CKR144" s="35"/>
      <c r="CKS144" s="35"/>
      <c r="CKT144" s="35"/>
      <c r="CKU144" s="35"/>
      <c r="CKV144" s="35"/>
      <c r="CKW144" s="35"/>
      <c r="CKX144" s="35"/>
      <c r="CKY144" s="35"/>
      <c r="CKZ144" s="35"/>
      <c r="CLA144" s="35"/>
      <c r="CLB144" s="35"/>
      <c r="CLC144" s="35"/>
      <c r="CLD144" s="35"/>
      <c r="CLE144" s="35"/>
      <c r="CLF144" s="35"/>
      <c r="CLG144" s="35"/>
      <c r="CLH144" s="35"/>
      <c r="CLI144" s="35"/>
      <c r="CLJ144" s="35"/>
      <c r="CLK144" s="35"/>
      <c r="CLL144" s="35"/>
      <c r="CLM144" s="35"/>
      <c r="CLN144" s="35"/>
      <c r="CLO144" s="35"/>
      <c r="CLP144" s="35"/>
      <c r="CLQ144" s="35"/>
      <c r="CLR144" s="35"/>
      <c r="CLS144" s="35"/>
      <c r="CLT144" s="35"/>
      <c r="CLU144" s="35"/>
      <c r="CLV144" s="35"/>
      <c r="CLW144" s="35"/>
      <c r="CLX144" s="35"/>
      <c r="CLY144" s="35"/>
      <c r="CLZ144" s="35"/>
      <c r="CMA144" s="35"/>
      <c r="CMB144" s="35"/>
      <c r="CMC144" s="35"/>
      <c r="CMD144" s="35"/>
      <c r="CME144" s="35"/>
      <c r="CMF144" s="35"/>
      <c r="CMG144" s="35"/>
      <c r="CMH144" s="35"/>
      <c r="CMI144" s="35"/>
      <c r="CMJ144" s="35"/>
      <c r="CMK144" s="35"/>
      <c r="CML144" s="35"/>
      <c r="CMM144" s="35"/>
      <c r="CMN144" s="35"/>
      <c r="CMO144" s="35"/>
      <c r="CMP144" s="35"/>
      <c r="CMQ144" s="35"/>
      <c r="CMR144" s="35"/>
      <c r="CMS144" s="35"/>
      <c r="CMT144" s="35"/>
      <c r="CMU144" s="35"/>
      <c r="CMV144" s="35"/>
      <c r="CMW144" s="35"/>
      <c r="CMX144" s="35"/>
      <c r="CMY144" s="35"/>
      <c r="CMZ144" s="35"/>
      <c r="CNA144" s="35"/>
      <c r="CNB144" s="35"/>
      <c r="CNC144" s="35"/>
      <c r="CND144" s="35"/>
      <c r="CNE144" s="35"/>
      <c r="CNF144" s="35"/>
      <c r="CNG144" s="35"/>
      <c r="CNH144" s="35"/>
      <c r="CNI144" s="35"/>
      <c r="CNJ144" s="35"/>
      <c r="CNK144" s="35"/>
      <c r="CNL144" s="35"/>
      <c r="CNM144" s="35"/>
      <c r="CNN144" s="35"/>
      <c r="CNO144" s="35"/>
      <c r="CNP144" s="35"/>
      <c r="CNQ144" s="35"/>
      <c r="CNR144" s="35"/>
      <c r="CNS144" s="35"/>
      <c r="CNT144" s="35"/>
      <c r="CNU144" s="35"/>
      <c r="CNV144" s="35"/>
      <c r="CNW144" s="35"/>
      <c r="CNX144" s="35"/>
      <c r="CNY144" s="35"/>
      <c r="CNZ144" s="35"/>
      <c r="COA144" s="35"/>
      <c r="COB144" s="35"/>
      <c r="COC144" s="35"/>
      <c r="COD144" s="35"/>
      <c r="COE144" s="35"/>
      <c r="COF144" s="35"/>
      <c r="COG144" s="35"/>
      <c r="COH144" s="35"/>
      <c r="COI144" s="35"/>
      <c r="COJ144" s="35"/>
      <c r="COK144" s="35"/>
      <c r="COL144" s="35"/>
      <c r="COM144" s="35"/>
      <c r="CON144" s="35"/>
      <c r="COO144" s="35"/>
      <c r="COP144" s="35"/>
      <c r="COQ144" s="35"/>
      <c r="COR144" s="35"/>
      <c r="COS144" s="35"/>
      <c r="COT144" s="35"/>
      <c r="COU144" s="35"/>
      <c r="COV144" s="35"/>
      <c r="COW144" s="35"/>
      <c r="COX144" s="35"/>
      <c r="COY144" s="35"/>
      <c r="COZ144" s="35"/>
      <c r="CPA144" s="35"/>
      <c r="CPB144" s="35"/>
      <c r="CPC144" s="35"/>
      <c r="CPD144" s="35"/>
      <c r="CPE144" s="35"/>
      <c r="CPF144" s="35"/>
      <c r="CPG144" s="35"/>
      <c r="CPH144" s="35"/>
      <c r="CPI144" s="35"/>
      <c r="CPJ144" s="35"/>
      <c r="CPK144" s="35"/>
      <c r="CPL144" s="35"/>
      <c r="CPM144" s="35"/>
      <c r="CPN144" s="35"/>
      <c r="CPO144" s="35"/>
      <c r="CPP144" s="35"/>
      <c r="CPQ144" s="35"/>
      <c r="CPR144" s="35"/>
      <c r="CPS144" s="35"/>
      <c r="CPT144" s="35"/>
      <c r="CPU144" s="35"/>
      <c r="CPV144" s="35"/>
      <c r="CPW144" s="35"/>
      <c r="CPX144" s="35"/>
      <c r="CPY144" s="35"/>
      <c r="CPZ144" s="35"/>
      <c r="CQA144" s="35"/>
      <c r="CQB144" s="35"/>
      <c r="CQC144" s="35"/>
      <c r="CQD144" s="35"/>
      <c r="CQE144" s="35"/>
      <c r="CQF144" s="35"/>
      <c r="CQG144" s="35"/>
      <c r="CQH144" s="35"/>
      <c r="CQI144" s="35"/>
      <c r="CQJ144" s="35"/>
      <c r="CQK144" s="35"/>
      <c r="CQL144" s="35"/>
      <c r="CQM144" s="35"/>
      <c r="CQN144" s="35"/>
      <c r="CQO144" s="35"/>
      <c r="CQP144" s="35"/>
      <c r="CQQ144" s="35"/>
      <c r="CQR144" s="35"/>
      <c r="CQS144" s="35"/>
      <c r="CQT144" s="35"/>
      <c r="CQU144" s="35"/>
      <c r="CQV144" s="35"/>
      <c r="CQW144" s="35"/>
      <c r="CQX144" s="35"/>
      <c r="CQY144" s="35"/>
      <c r="CQZ144" s="35"/>
      <c r="CRA144" s="35"/>
      <c r="CRB144" s="35"/>
      <c r="CRC144" s="35"/>
      <c r="CRD144" s="35"/>
      <c r="CRE144" s="35"/>
      <c r="CRF144" s="35"/>
      <c r="CRG144" s="35"/>
      <c r="CRH144" s="35"/>
      <c r="CRI144" s="35"/>
      <c r="CRJ144" s="35"/>
      <c r="CRK144" s="35"/>
      <c r="CRL144" s="35"/>
      <c r="CRM144" s="35"/>
      <c r="CRN144" s="35"/>
      <c r="CRO144" s="35"/>
      <c r="CRP144" s="35"/>
      <c r="CRQ144" s="35"/>
      <c r="CRR144" s="35"/>
      <c r="CRS144" s="35"/>
      <c r="CRT144" s="35"/>
      <c r="CRU144" s="35"/>
      <c r="CRV144" s="35"/>
      <c r="CRW144" s="35"/>
      <c r="CRX144" s="35"/>
      <c r="CRY144" s="35"/>
      <c r="CRZ144" s="35"/>
      <c r="CSA144" s="35"/>
      <c r="CSB144" s="35"/>
      <c r="CSC144" s="35"/>
      <c r="CSD144" s="35"/>
      <c r="CSE144" s="35"/>
      <c r="CSF144" s="35"/>
      <c r="CSG144" s="35"/>
      <c r="CSH144" s="35"/>
      <c r="CSI144" s="35"/>
      <c r="CSJ144" s="35"/>
      <c r="CSK144" s="35"/>
      <c r="CSL144" s="35"/>
      <c r="CSM144" s="35"/>
      <c r="CSN144" s="35"/>
      <c r="CSO144" s="35"/>
      <c r="CSP144" s="35"/>
      <c r="CSQ144" s="35"/>
      <c r="CSR144" s="35"/>
      <c r="CSS144" s="35"/>
      <c r="CST144" s="35"/>
      <c r="CSU144" s="35"/>
      <c r="CSV144" s="35"/>
      <c r="CSW144" s="35"/>
      <c r="CSX144" s="35"/>
      <c r="CSY144" s="35"/>
      <c r="CSZ144" s="35"/>
      <c r="CTA144" s="35"/>
      <c r="CTB144" s="35"/>
      <c r="CTC144" s="35"/>
      <c r="CTD144" s="35"/>
      <c r="CTE144" s="35"/>
      <c r="CTF144" s="35"/>
      <c r="CTG144" s="35"/>
      <c r="CTH144" s="35"/>
      <c r="CTI144" s="35"/>
      <c r="CTJ144" s="35"/>
      <c r="CTK144" s="35"/>
      <c r="CTL144" s="35"/>
      <c r="CTM144" s="35"/>
      <c r="CTN144" s="35"/>
      <c r="CTO144" s="35"/>
      <c r="CTP144" s="35"/>
      <c r="CTQ144" s="35"/>
      <c r="CTR144" s="35"/>
      <c r="CTS144" s="35"/>
      <c r="CTT144" s="35"/>
      <c r="CTU144" s="35"/>
      <c r="CTV144" s="35"/>
      <c r="CTW144" s="35"/>
      <c r="CTX144" s="35"/>
      <c r="CTY144" s="35"/>
      <c r="CTZ144" s="35"/>
      <c r="CUA144" s="35"/>
      <c r="CUB144" s="35"/>
      <c r="CUC144" s="35"/>
      <c r="CUD144" s="35"/>
      <c r="CUE144" s="35"/>
      <c r="CUF144" s="35"/>
      <c r="CUG144" s="35"/>
      <c r="CUH144" s="35"/>
      <c r="CUI144" s="35"/>
      <c r="CUJ144" s="35"/>
      <c r="CUK144" s="35"/>
      <c r="CUL144" s="35"/>
      <c r="CUM144" s="35"/>
      <c r="CUN144" s="35"/>
      <c r="CUO144" s="35"/>
      <c r="CUP144" s="35"/>
      <c r="CUQ144" s="35"/>
      <c r="CUR144" s="35"/>
      <c r="CUS144" s="35"/>
      <c r="CUT144" s="35"/>
      <c r="CUU144" s="35"/>
      <c r="CUV144" s="35"/>
      <c r="CUW144" s="35"/>
      <c r="CUX144" s="35"/>
      <c r="CUY144" s="35"/>
      <c r="CUZ144" s="35"/>
      <c r="CVA144" s="35"/>
      <c r="CVB144" s="35"/>
      <c r="CVC144" s="35"/>
      <c r="CVD144" s="35"/>
      <c r="CVE144" s="35"/>
      <c r="CVF144" s="35"/>
      <c r="CVG144" s="35"/>
      <c r="CVH144" s="35"/>
      <c r="CVI144" s="35"/>
      <c r="CVJ144" s="35"/>
      <c r="CVK144" s="35"/>
      <c r="CVL144" s="35"/>
      <c r="CVM144" s="35"/>
      <c r="CVN144" s="35"/>
      <c r="CVO144" s="35"/>
      <c r="CVP144" s="35"/>
      <c r="CVQ144" s="35"/>
      <c r="CVR144" s="35"/>
      <c r="CVS144" s="35"/>
      <c r="CVT144" s="35"/>
      <c r="CVU144" s="35"/>
      <c r="CVV144" s="35"/>
      <c r="CVW144" s="35"/>
      <c r="CVX144" s="35"/>
      <c r="CVY144" s="35"/>
      <c r="CVZ144" s="35"/>
      <c r="CWA144" s="35"/>
      <c r="CWB144" s="35"/>
      <c r="CWC144" s="35"/>
      <c r="CWD144" s="35"/>
      <c r="CWE144" s="35"/>
      <c r="CWF144" s="35"/>
      <c r="CWG144" s="35"/>
      <c r="CWH144" s="35"/>
      <c r="CWI144" s="35"/>
      <c r="CWJ144" s="35"/>
      <c r="CWK144" s="35"/>
      <c r="CWL144" s="35"/>
      <c r="CWM144" s="35"/>
      <c r="CWN144" s="35"/>
      <c r="CWO144" s="35"/>
      <c r="CWP144" s="35"/>
      <c r="CWQ144" s="35"/>
      <c r="CWR144" s="35"/>
      <c r="CWS144" s="35"/>
      <c r="CWT144" s="35"/>
      <c r="CWU144" s="35"/>
      <c r="CWV144" s="35"/>
      <c r="CWW144" s="35"/>
      <c r="CWX144" s="35"/>
      <c r="CWY144" s="35"/>
      <c r="CWZ144" s="35"/>
      <c r="CXA144" s="35"/>
      <c r="CXB144" s="35"/>
      <c r="CXC144" s="35"/>
      <c r="CXD144" s="35"/>
      <c r="CXE144" s="35"/>
      <c r="CXF144" s="35"/>
      <c r="CXG144" s="35"/>
      <c r="CXH144" s="35"/>
      <c r="CXI144" s="35"/>
      <c r="CXJ144" s="35"/>
      <c r="CXK144" s="35"/>
      <c r="CXL144" s="35"/>
      <c r="CXM144" s="35"/>
      <c r="CXN144" s="35"/>
      <c r="CXO144" s="35"/>
      <c r="CXP144" s="35"/>
      <c r="CXQ144" s="35"/>
      <c r="CXR144" s="35"/>
      <c r="CXS144" s="35"/>
      <c r="CXT144" s="35"/>
      <c r="CXU144" s="35"/>
      <c r="CXV144" s="35"/>
      <c r="CXW144" s="35"/>
      <c r="CXX144" s="35"/>
      <c r="CXY144" s="35"/>
      <c r="CXZ144" s="35"/>
      <c r="CYA144" s="35"/>
      <c r="CYB144" s="35"/>
      <c r="CYC144" s="35"/>
      <c r="CYD144" s="35"/>
      <c r="CYE144" s="35"/>
      <c r="CYF144" s="35"/>
      <c r="CYG144" s="35"/>
      <c r="CYH144" s="35"/>
      <c r="CYI144" s="35"/>
      <c r="CYJ144" s="35"/>
      <c r="CYK144" s="35"/>
      <c r="CYL144" s="35"/>
      <c r="CYM144" s="35"/>
      <c r="CYN144" s="35"/>
      <c r="CYO144" s="35"/>
      <c r="CYP144" s="35"/>
      <c r="CYQ144" s="35"/>
      <c r="CYR144" s="35"/>
      <c r="CYS144" s="35"/>
      <c r="CYT144" s="35"/>
      <c r="CYU144" s="35"/>
      <c r="CYV144" s="35"/>
      <c r="CYW144" s="35"/>
      <c r="CYX144" s="35"/>
      <c r="CYY144" s="35"/>
      <c r="CYZ144" s="35"/>
      <c r="CZA144" s="35"/>
      <c r="CZB144" s="35"/>
      <c r="CZC144" s="35"/>
      <c r="CZD144" s="35"/>
      <c r="CZE144" s="35"/>
      <c r="CZF144" s="35"/>
      <c r="CZG144" s="35"/>
      <c r="CZH144" s="35"/>
      <c r="CZI144" s="35"/>
      <c r="CZJ144" s="35"/>
      <c r="CZK144" s="35"/>
      <c r="CZL144" s="35"/>
      <c r="CZM144" s="35"/>
      <c r="CZN144" s="35"/>
      <c r="CZO144" s="35"/>
      <c r="CZP144" s="35"/>
      <c r="CZQ144" s="35"/>
      <c r="CZR144" s="35"/>
      <c r="CZS144" s="35"/>
      <c r="CZT144" s="35"/>
      <c r="CZU144" s="35"/>
      <c r="CZV144" s="35"/>
      <c r="CZW144" s="35"/>
      <c r="CZX144" s="35"/>
      <c r="CZY144" s="35"/>
      <c r="CZZ144" s="35"/>
      <c r="DAA144" s="35"/>
      <c r="DAB144" s="35"/>
      <c r="DAC144" s="35"/>
      <c r="DAD144" s="35"/>
      <c r="DAE144" s="35"/>
      <c r="DAF144" s="35"/>
      <c r="DAG144" s="35"/>
      <c r="DAH144" s="35"/>
      <c r="DAI144" s="35"/>
      <c r="DAJ144" s="35"/>
      <c r="DAK144" s="35"/>
      <c r="DAL144" s="35"/>
      <c r="DAM144" s="35"/>
      <c r="DAN144" s="35"/>
      <c r="DAO144" s="35"/>
      <c r="DAP144" s="35"/>
      <c r="DAQ144" s="35"/>
      <c r="DAR144" s="35"/>
      <c r="DAS144" s="35"/>
      <c r="DAT144" s="35"/>
      <c r="DAU144" s="35"/>
      <c r="DAV144" s="35"/>
      <c r="DAW144" s="35"/>
      <c r="DAX144" s="35"/>
      <c r="DAY144" s="35"/>
      <c r="DAZ144" s="35"/>
      <c r="DBA144" s="35"/>
      <c r="DBB144" s="35"/>
      <c r="DBC144" s="35"/>
      <c r="DBD144" s="35"/>
      <c r="DBE144" s="35"/>
      <c r="DBF144" s="35"/>
      <c r="DBG144" s="35"/>
      <c r="DBH144" s="35"/>
      <c r="DBI144" s="35"/>
      <c r="DBJ144" s="35"/>
      <c r="DBK144" s="35"/>
      <c r="DBL144" s="35"/>
      <c r="DBM144" s="35"/>
      <c r="DBN144" s="35"/>
      <c r="DBO144" s="35"/>
      <c r="DBP144" s="35"/>
      <c r="DBQ144" s="35"/>
      <c r="DBR144" s="35"/>
      <c r="DBS144" s="35"/>
      <c r="DBT144" s="35"/>
      <c r="DBU144" s="35"/>
      <c r="DBV144" s="35"/>
      <c r="DBW144" s="35"/>
      <c r="DBX144" s="35"/>
      <c r="DBY144" s="35"/>
      <c r="DBZ144" s="35"/>
      <c r="DCA144" s="35"/>
      <c r="DCB144" s="35"/>
      <c r="DCC144" s="35"/>
      <c r="DCD144" s="35"/>
      <c r="DCE144" s="35"/>
      <c r="DCF144" s="35"/>
      <c r="DCG144" s="35"/>
      <c r="DCH144" s="35"/>
      <c r="DCI144" s="35"/>
      <c r="DCJ144" s="35"/>
      <c r="DCK144" s="35"/>
      <c r="DCL144" s="35"/>
      <c r="DCM144" s="35"/>
      <c r="DCN144" s="35"/>
      <c r="DCO144" s="35"/>
      <c r="DCP144" s="35"/>
      <c r="DCQ144" s="35"/>
      <c r="DCR144" s="35"/>
      <c r="DCS144" s="35"/>
      <c r="DCT144" s="35"/>
      <c r="DCU144" s="35"/>
      <c r="DCV144" s="35"/>
      <c r="DCW144" s="35"/>
      <c r="DCX144" s="35"/>
      <c r="DCY144" s="35"/>
      <c r="DCZ144" s="35"/>
      <c r="DDA144" s="35"/>
      <c r="DDB144" s="35"/>
      <c r="DDC144" s="35"/>
      <c r="DDD144" s="35"/>
      <c r="DDE144" s="35"/>
      <c r="DDF144" s="35"/>
      <c r="DDG144" s="35"/>
      <c r="DDH144" s="35"/>
      <c r="DDI144" s="35"/>
      <c r="DDJ144" s="35"/>
      <c r="DDK144" s="35"/>
      <c r="DDL144" s="35"/>
      <c r="DDM144" s="35"/>
      <c r="DDN144" s="35"/>
      <c r="DDO144" s="35"/>
      <c r="DDP144" s="35"/>
      <c r="DDQ144" s="35"/>
      <c r="DDR144" s="35"/>
      <c r="DDS144" s="35"/>
      <c r="DDT144" s="35"/>
      <c r="DDU144" s="35"/>
      <c r="DDV144" s="35"/>
      <c r="DDW144" s="35"/>
      <c r="DDX144" s="35"/>
      <c r="DDY144" s="35"/>
      <c r="DDZ144" s="35"/>
      <c r="DEA144" s="35"/>
      <c r="DEB144" s="35"/>
      <c r="DEC144" s="35"/>
      <c r="DED144" s="35"/>
      <c r="DEE144" s="35"/>
      <c r="DEF144" s="35"/>
      <c r="DEG144" s="35"/>
      <c r="DEH144" s="35"/>
      <c r="DEI144" s="35"/>
      <c r="DEJ144" s="35"/>
      <c r="DEK144" s="35"/>
      <c r="DEL144" s="35"/>
      <c r="DEM144" s="35"/>
      <c r="DEN144" s="35"/>
      <c r="DEO144" s="35"/>
      <c r="DEP144" s="35"/>
      <c r="DEQ144" s="35"/>
      <c r="DER144" s="35"/>
      <c r="DES144" s="35"/>
      <c r="DET144" s="35"/>
      <c r="DEU144" s="35"/>
      <c r="DEV144" s="35"/>
      <c r="DEW144" s="35"/>
      <c r="DEX144" s="35"/>
      <c r="DEY144" s="35"/>
      <c r="DEZ144" s="35"/>
      <c r="DFA144" s="35"/>
      <c r="DFB144" s="35"/>
      <c r="DFC144" s="35"/>
      <c r="DFD144" s="35"/>
      <c r="DFE144" s="35"/>
      <c r="DFF144" s="35"/>
      <c r="DFG144" s="35"/>
      <c r="DFH144" s="35"/>
      <c r="DFI144" s="35"/>
      <c r="DFJ144" s="35"/>
      <c r="DFK144" s="35"/>
      <c r="DFL144" s="35"/>
      <c r="DFM144" s="35"/>
      <c r="DFN144" s="35"/>
      <c r="DFO144" s="35"/>
      <c r="DFP144" s="35"/>
      <c r="DFQ144" s="35"/>
      <c r="DFR144" s="35"/>
      <c r="DFS144" s="35"/>
      <c r="DFT144" s="35"/>
      <c r="DFU144" s="35"/>
      <c r="DFV144" s="35"/>
      <c r="DFW144" s="35"/>
      <c r="DFX144" s="35"/>
      <c r="DFY144" s="35"/>
      <c r="DFZ144" s="35"/>
      <c r="DGA144" s="35"/>
      <c r="DGB144" s="35"/>
      <c r="DGC144" s="35"/>
      <c r="DGD144" s="35"/>
      <c r="DGE144" s="35"/>
      <c r="DGF144" s="35"/>
      <c r="DGG144" s="35"/>
      <c r="DGH144" s="35"/>
      <c r="DGI144" s="35"/>
      <c r="DGJ144" s="35"/>
      <c r="DGK144" s="35"/>
      <c r="DGL144" s="35"/>
      <c r="DGM144" s="35"/>
      <c r="DGN144" s="35"/>
      <c r="DGO144" s="35"/>
      <c r="DGP144" s="35"/>
      <c r="DGQ144" s="35"/>
      <c r="DGR144" s="35"/>
      <c r="DGS144" s="35"/>
      <c r="DGT144" s="35"/>
      <c r="DGU144" s="35"/>
      <c r="DGV144" s="35"/>
      <c r="DGW144" s="35"/>
      <c r="DGX144" s="35"/>
      <c r="DGY144" s="35"/>
      <c r="DGZ144" s="35"/>
      <c r="DHA144" s="35"/>
      <c r="DHB144" s="35"/>
      <c r="DHC144" s="35"/>
      <c r="DHD144" s="35"/>
      <c r="DHE144" s="35"/>
      <c r="DHF144" s="35"/>
      <c r="DHG144" s="35"/>
      <c r="DHH144" s="35"/>
      <c r="DHI144" s="35"/>
      <c r="DHJ144" s="35"/>
      <c r="DHK144" s="35"/>
      <c r="DHL144" s="35"/>
      <c r="DHM144" s="35"/>
      <c r="DHN144" s="35"/>
      <c r="DHO144" s="35"/>
      <c r="DHP144" s="35"/>
      <c r="DHQ144" s="35"/>
      <c r="DHR144" s="35"/>
      <c r="DHS144" s="35"/>
      <c r="DHT144" s="35"/>
      <c r="DHU144" s="35"/>
      <c r="DHV144" s="35"/>
      <c r="DHW144" s="35"/>
      <c r="DHX144" s="35"/>
      <c r="DHY144" s="35"/>
      <c r="DHZ144" s="35"/>
      <c r="DIA144" s="35"/>
      <c r="DIB144" s="35"/>
      <c r="DIC144" s="35"/>
      <c r="DID144" s="35"/>
      <c r="DIE144" s="35"/>
      <c r="DIF144" s="35"/>
      <c r="DIG144" s="35"/>
      <c r="DIH144" s="35"/>
      <c r="DII144" s="35"/>
      <c r="DIJ144" s="35"/>
      <c r="DIK144" s="35"/>
      <c r="DIL144" s="35"/>
      <c r="DIM144" s="35"/>
      <c r="DIN144" s="35"/>
      <c r="DIO144" s="35"/>
      <c r="DIP144" s="35"/>
      <c r="DIQ144" s="35"/>
      <c r="DIR144" s="35"/>
      <c r="DIS144" s="35"/>
      <c r="DIT144" s="35"/>
      <c r="DIU144" s="35"/>
      <c r="DIV144" s="35"/>
      <c r="DIW144" s="35"/>
      <c r="DIX144" s="35"/>
      <c r="DIY144" s="35"/>
      <c r="DIZ144" s="35"/>
      <c r="DJA144" s="35"/>
      <c r="DJB144" s="35"/>
      <c r="DJC144" s="35"/>
      <c r="DJD144" s="35"/>
      <c r="DJE144" s="35"/>
      <c r="DJF144" s="35"/>
      <c r="DJG144" s="35"/>
      <c r="DJH144" s="35"/>
      <c r="DJI144" s="35"/>
      <c r="DJJ144" s="35"/>
      <c r="DJK144" s="35"/>
      <c r="DJL144" s="35"/>
      <c r="DJM144" s="35"/>
      <c r="DJN144" s="35"/>
      <c r="DJO144" s="35"/>
      <c r="DJP144" s="35"/>
      <c r="DJQ144" s="35"/>
      <c r="DJR144" s="35"/>
      <c r="DJS144" s="35"/>
      <c r="DJT144" s="35"/>
      <c r="DJU144" s="35"/>
      <c r="DJV144" s="35"/>
      <c r="DJW144" s="35"/>
      <c r="DJX144" s="35"/>
      <c r="DJY144" s="35"/>
      <c r="DJZ144" s="35"/>
      <c r="DKA144" s="35"/>
      <c r="DKB144" s="35"/>
      <c r="DKC144" s="35"/>
      <c r="DKD144" s="35"/>
      <c r="DKE144" s="35"/>
      <c r="DKF144" s="35"/>
      <c r="DKG144" s="35"/>
      <c r="DKH144" s="35"/>
      <c r="DKI144" s="35"/>
      <c r="DKJ144" s="35"/>
      <c r="DKK144" s="35"/>
      <c r="DKL144" s="35"/>
      <c r="DKM144" s="35"/>
      <c r="DKN144" s="35"/>
      <c r="DKO144" s="35"/>
      <c r="DKP144" s="35"/>
      <c r="DKQ144" s="35"/>
      <c r="DKR144" s="35"/>
      <c r="DKS144" s="35"/>
      <c r="DKT144" s="35"/>
      <c r="DKU144" s="35"/>
      <c r="DKV144" s="35"/>
      <c r="DKW144" s="35"/>
      <c r="DKX144" s="35"/>
      <c r="DKY144" s="35"/>
      <c r="DKZ144" s="35"/>
      <c r="DLA144" s="35"/>
      <c r="DLB144" s="35"/>
      <c r="DLC144" s="35"/>
      <c r="DLD144" s="35"/>
      <c r="DLE144" s="35"/>
      <c r="DLF144" s="35"/>
      <c r="DLG144" s="35"/>
      <c r="DLH144" s="35"/>
      <c r="DLI144" s="35"/>
      <c r="DLJ144" s="35"/>
      <c r="DLK144" s="35"/>
      <c r="DLL144" s="35"/>
      <c r="DLM144" s="35"/>
      <c r="DLN144" s="35"/>
      <c r="DLO144" s="35"/>
      <c r="DLP144" s="35"/>
      <c r="DLQ144" s="35"/>
      <c r="DLR144" s="35"/>
      <c r="DLS144" s="35"/>
      <c r="DLT144" s="35"/>
      <c r="DLU144" s="35"/>
      <c r="DLV144" s="35"/>
      <c r="DLW144" s="35"/>
      <c r="DLX144" s="35"/>
      <c r="DLY144" s="35"/>
      <c r="DLZ144" s="35"/>
      <c r="DMA144" s="35"/>
      <c r="DMB144" s="35"/>
      <c r="DMC144" s="35"/>
      <c r="DMD144" s="35"/>
      <c r="DME144" s="35"/>
      <c r="DMF144" s="35"/>
      <c r="DMG144" s="35"/>
      <c r="DMH144" s="35"/>
      <c r="DMI144" s="35"/>
      <c r="DMJ144" s="35"/>
      <c r="DMK144" s="35"/>
      <c r="DML144" s="35"/>
      <c r="DMM144" s="35"/>
      <c r="DMN144" s="35"/>
      <c r="DMO144" s="35"/>
      <c r="DMP144" s="35"/>
      <c r="DMQ144" s="35"/>
      <c r="DMR144" s="35"/>
      <c r="DMS144" s="35"/>
      <c r="DMT144" s="35"/>
      <c r="DMU144" s="35"/>
      <c r="DMV144" s="35"/>
      <c r="DMW144" s="35"/>
      <c r="DMX144" s="35"/>
      <c r="DMY144" s="35"/>
      <c r="DMZ144" s="35"/>
      <c r="DNA144" s="35"/>
      <c r="DNB144" s="35"/>
      <c r="DNC144" s="35"/>
      <c r="DND144" s="35"/>
      <c r="DNE144" s="35"/>
      <c r="DNF144" s="35"/>
      <c r="DNG144" s="35"/>
      <c r="DNH144" s="35"/>
      <c r="DNI144" s="35"/>
      <c r="DNJ144" s="35"/>
      <c r="DNK144" s="35"/>
      <c r="DNL144" s="35"/>
      <c r="DNM144" s="35"/>
      <c r="DNN144" s="35"/>
      <c r="DNO144" s="35"/>
      <c r="DNP144" s="35"/>
      <c r="DNQ144" s="35"/>
      <c r="DNR144" s="35"/>
      <c r="DNS144" s="35"/>
      <c r="DNT144" s="35"/>
      <c r="DNU144" s="35"/>
      <c r="DNV144" s="35"/>
      <c r="DNW144" s="35"/>
      <c r="DNX144" s="35"/>
      <c r="DNY144" s="35"/>
      <c r="DNZ144" s="35"/>
      <c r="DOA144" s="35"/>
      <c r="DOB144" s="35"/>
      <c r="DOC144" s="35"/>
      <c r="DOD144" s="35"/>
      <c r="DOE144" s="35"/>
      <c r="DOF144" s="35"/>
      <c r="DOG144" s="35"/>
      <c r="DOH144" s="35"/>
      <c r="DOI144" s="35"/>
      <c r="DOJ144" s="35"/>
      <c r="DOK144" s="35"/>
      <c r="DOL144" s="35"/>
      <c r="DOM144" s="35"/>
      <c r="DON144" s="35"/>
      <c r="DOO144" s="35"/>
      <c r="DOP144" s="35"/>
      <c r="DOQ144" s="35"/>
      <c r="DOR144" s="35"/>
      <c r="DOS144" s="35"/>
      <c r="DOT144" s="35"/>
      <c r="DOU144" s="35"/>
      <c r="DOV144" s="35"/>
      <c r="DOW144" s="35"/>
      <c r="DOX144" s="35"/>
      <c r="DOY144" s="35"/>
      <c r="DOZ144" s="35"/>
      <c r="DPA144" s="35"/>
      <c r="DPB144" s="35"/>
      <c r="DPC144" s="35"/>
      <c r="DPD144" s="35"/>
      <c r="DPE144" s="35"/>
      <c r="DPF144" s="35"/>
      <c r="DPG144" s="35"/>
      <c r="DPH144" s="35"/>
      <c r="DPI144" s="35"/>
      <c r="DPJ144" s="35"/>
      <c r="DPK144" s="35"/>
      <c r="DPL144" s="35"/>
      <c r="DPM144" s="35"/>
      <c r="DPN144" s="35"/>
      <c r="DPO144" s="35"/>
      <c r="DPP144" s="35"/>
      <c r="DPQ144" s="35"/>
      <c r="DPR144" s="35"/>
      <c r="DPS144" s="35"/>
      <c r="DPT144" s="35"/>
      <c r="DPU144" s="35"/>
      <c r="DPV144" s="35"/>
      <c r="DPW144" s="35"/>
      <c r="DPX144" s="35"/>
      <c r="DPY144" s="35"/>
      <c r="DPZ144" s="35"/>
      <c r="DQA144" s="35"/>
      <c r="DQB144" s="35"/>
      <c r="DQC144" s="35"/>
      <c r="DQD144" s="35"/>
      <c r="DQE144" s="35"/>
      <c r="DQF144" s="35"/>
      <c r="DQG144" s="35"/>
      <c r="DQH144" s="35"/>
      <c r="DQI144" s="35"/>
      <c r="DQJ144" s="35"/>
      <c r="DQK144" s="35"/>
      <c r="DQL144" s="35"/>
      <c r="DQM144" s="35"/>
      <c r="DQN144" s="35"/>
      <c r="DQO144" s="35"/>
      <c r="DQP144" s="35"/>
      <c r="DQQ144" s="35"/>
      <c r="DQR144" s="35"/>
      <c r="DQS144" s="35"/>
      <c r="DQT144" s="35"/>
      <c r="DQU144" s="35"/>
      <c r="DQV144" s="35"/>
      <c r="DQW144" s="35"/>
      <c r="DQX144" s="35"/>
      <c r="DQY144" s="35"/>
      <c r="DQZ144" s="35"/>
      <c r="DRA144" s="35"/>
      <c r="DRB144" s="35"/>
      <c r="DRC144" s="35"/>
      <c r="DRD144" s="35"/>
      <c r="DRE144" s="35"/>
      <c r="DRF144" s="35"/>
      <c r="DRG144" s="35"/>
      <c r="DRH144" s="35"/>
      <c r="DRI144" s="35"/>
      <c r="DRJ144" s="35"/>
      <c r="DRK144" s="35"/>
      <c r="DRL144" s="35"/>
      <c r="DRM144" s="35"/>
      <c r="DRN144" s="35"/>
      <c r="DRO144" s="35"/>
      <c r="DRP144" s="35"/>
      <c r="DRQ144" s="35"/>
      <c r="DRR144" s="35"/>
      <c r="DRS144" s="35"/>
      <c r="DRT144" s="35"/>
      <c r="DRU144" s="35"/>
      <c r="DRV144" s="35"/>
      <c r="DRW144" s="35"/>
      <c r="DRX144" s="35"/>
      <c r="DRY144" s="35"/>
      <c r="DRZ144" s="35"/>
      <c r="DSA144" s="35"/>
      <c r="DSB144" s="35"/>
      <c r="DSC144" s="35"/>
      <c r="DSD144" s="35"/>
      <c r="DSE144" s="35"/>
      <c r="DSF144" s="35"/>
      <c r="DSG144" s="35"/>
      <c r="DSH144" s="35"/>
      <c r="DSI144" s="35"/>
      <c r="DSJ144" s="35"/>
      <c r="DSK144" s="35"/>
      <c r="DSL144" s="35"/>
      <c r="DSM144" s="35"/>
      <c r="DSN144" s="35"/>
      <c r="DSO144" s="35"/>
      <c r="DSP144" s="35"/>
      <c r="DSQ144" s="35"/>
      <c r="DSR144" s="35"/>
      <c r="DSS144" s="35"/>
      <c r="DST144" s="35"/>
      <c r="DSU144" s="35"/>
      <c r="DSV144" s="35"/>
      <c r="DSW144" s="35"/>
      <c r="DSX144" s="35"/>
      <c r="DSY144" s="35"/>
      <c r="DSZ144" s="35"/>
      <c r="DTA144" s="35"/>
      <c r="DTB144" s="35"/>
      <c r="DTC144" s="35"/>
      <c r="DTD144" s="35"/>
      <c r="DTE144" s="35"/>
      <c r="DTF144" s="35"/>
      <c r="DTG144" s="35"/>
      <c r="DTH144" s="35"/>
      <c r="DTI144" s="35"/>
      <c r="DTJ144" s="35"/>
      <c r="DTK144" s="35"/>
      <c r="DTL144" s="35"/>
      <c r="DTM144" s="35"/>
      <c r="DTN144" s="35"/>
      <c r="DTO144" s="35"/>
      <c r="DTP144" s="35"/>
      <c r="DTQ144" s="35"/>
      <c r="DTR144" s="35"/>
      <c r="DTS144" s="35"/>
      <c r="DTT144" s="35"/>
      <c r="DTU144" s="35"/>
      <c r="DTV144" s="35"/>
      <c r="DTW144" s="35"/>
      <c r="DTX144" s="35"/>
      <c r="DTY144" s="35"/>
      <c r="DTZ144" s="35"/>
      <c r="DUA144" s="35"/>
      <c r="DUB144" s="35"/>
      <c r="DUC144" s="35"/>
      <c r="DUD144" s="35"/>
      <c r="DUE144" s="35"/>
      <c r="DUF144" s="35"/>
      <c r="DUG144" s="35"/>
      <c r="DUH144" s="35"/>
      <c r="DUI144" s="35"/>
      <c r="DUJ144" s="35"/>
      <c r="DUK144" s="35"/>
      <c r="DUL144" s="35"/>
      <c r="DUM144" s="35"/>
      <c r="DUN144" s="35"/>
      <c r="DUO144" s="35"/>
      <c r="DUP144" s="35"/>
      <c r="DUQ144" s="35"/>
      <c r="DUR144" s="35"/>
      <c r="DUS144" s="35"/>
      <c r="DUT144" s="35"/>
      <c r="DUU144" s="35"/>
      <c r="DUV144" s="35"/>
      <c r="DUW144" s="35"/>
      <c r="DUX144" s="35"/>
      <c r="DUY144" s="35"/>
      <c r="DUZ144" s="35"/>
      <c r="DVA144" s="35"/>
      <c r="DVB144" s="35"/>
      <c r="DVC144" s="35"/>
      <c r="DVD144" s="35"/>
      <c r="DVE144" s="35"/>
      <c r="DVF144" s="35"/>
      <c r="DVG144" s="35"/>
      <c r="DVH144" s="35"/>
      <c r="DVI144" s="35"/>
      <c r="DVJ144" s="35"/>
      <c r="DVK144" s="35"/>
      <c r="DVL144" s="35"/>
      <c r="DVM144" s="35"/>
      <c r="DVN144" s="35"/>
      <c r="DVO144" s="35"/>
      <c r="DVP144" s="35"/>
      <c r="DVQ144" s="35"/>
      <c r="DVR144" s="35"/>
      <c r="DVS144" s="35"/>
      <c r="DVT144" s="35"/>
      <c r="DVU144" s="35"/>
      <c r="DVV144" s="35"/>
      <c r="DVW144" s="35"/>
      <c r="DVX144" s="35"/>
      <c r="DVY144" s="35"/>
      <c r="DVZ144" s="35"/>
      <c r="DWA144" s="35"/>
      <c r="DWB144" s="35"/>
      <c r="DWC144" s="35"/>
      <c r="DWD144" s="35"/>
      <c r="DWE144" s="35"/>
      <c r="DWF144" s="35"/>
      <c r="DWG144" s="35"/>
      <c r="DWH144" s="35"/>
      <c r="DWI144" s="35"/>
      <c r="DWJ144" s="35"/>
      <c r="DWK144" s="35"/>
      <c r="DWL144" s="35"/>
      <c r="DWM144" s="35"/>
      <c r="DWN144" s="35"/>
      <c r="DWO144" s="35"/>
      <c r="DWP144" s="35"/>
      <c r="DWQ144" s="35"/>
      <c r="DWR144" s="35"/>
      <c r="DWS144" s="35"/>
      <c r="DWT144" s="35"/>
      <c r="DWU144" s="35"/>
      <c r="DWV144" s="35"/>
      <c r="DWW144" s="35"/>
      <c r="DWX144" s="35"/>
      <c r="DWY144" s="35"/>
      <c r="DWZ144" s="35"/>
      <c r="DXA144" s="35"/>
      <c r="DXB144" s="35"/>
      <c r="DXC144" s="35"/>
      <c r="DXD144" s="35"/>
      <c r="DXE144" s="35"/>
      <c r="DXF144" s="35"/>
      <c r="DXG144" s="35"/>
      <c r="DXH144" s="35"/>
      <c r="DXI144" s="35"/>
      <c r="DXJ144" s="35"/>
      <c r="DXK144" s="35"/>
      <c r="DXL144" s="35"/>
      <c r="DXM144" s="35"/>
      <c r="DXN144" s="35"/>
      <c r="DXO144" s="35"/>
      <c r="DXP144" s="35"/>
      <c r="DXQ144" s="35"/>
      <c r="DXR144" s="35"/>
      <c r="DXS144" s="35"/>
      <c r="DXT144" s="35"/>
      <c r="DXU144" s="35"/>
      <c r="DXV144" s="35"/>
      <c r="DXW144" s="35"/>
      <c r="DXX144" s="35"/>
      <c r="DXY144" s="35"/>
      <c r="DXZ144" s="35"/>
      <c r="DYA144" s="35"/>
      <c r="DYB144" s="35"/>
      <c r="DYC144" s="35"/>
      <c r="DYD144" s="35"/>
      <c r="DYE144" s="35"/>
      <c r="DYF144" s="35"/>
      <c r="DYG144" s="35"/>
      <c r="DYH144" s="35"/>
      <c r="DYI144" s="35"/>
      <c r="DYJ144" s="35"/>
      <c r="DYK144" s="35"/>
      <c r="DYL144" s="35"/>
      <c r="DYM144" s="35"/>
      <c r="DYN144" s="35"/>
      <c r="DYO144" s="35"/>
      <c r="DYP144" s="35"/>
      <c r="DYQ144" s="35"/>
      <c r="DYR144" s="35"/>
      <c r="DYS144" s="35"/>
      <c r="DYT144" s="35"/>
      <c r="DYU144" s="35"/>
      <c r="DYV144" s="35"/>
      <c r="DYW144" s="35"/>
      <c r="DYX144" s="35"/>
      <c r="DYY144" s="35"/>
      <c r="DYZ144" s="35"/>
      <c r="DZA144" s="35"/>
      <c r="DZB144" s="35"/>
      <c r="DZC144" s="35"/>
      <c r="DZD144" s="35"/>
      <c r="DZE144" s="35"/>
      <c r="DZF144" s="35"/>
      <c r="DZG144" s="35"/>
      <c r="DZH144" s="35"/>
      <c r="DZI144" s="35"/>
      <c r="DZJ144" s="35"/>
      <c r="DZK144" s="35"/>
      <c r="DZL144" s="35"/>
      <c r="DZM144" s="35"/>
      <c r="DZN144" s="35"/>
      <c r="DZO144" s="35"/>
      <c r="DZP144" s="35"/>
      <c r="DZQ144" s="35"/>
      <c r="DZR144" s="35"/>
      <c r="DZS144" s="35"/>
      <c r="DZT144" s="35"/>
      <c r="DZU144" s="35"/>
      <c r="DZV144" s="35"/>
      <c r="DZW144" s="35"/>
      <c r="DZX144" s="35"/>
      <c r="DZY144" s="35"/>
      <c r="DZZ144" s="35"/>
      <c r="EAA144" s="35"/>
      <c r="EAB144" s="35"/>
      <c r="EAC144" s="35"/>
      <c r="EAD144" s="35"/>
      <c r="EAE144" s="35"/>
      <c r="EAF144" s="35"/>
      <c r="EAG144" s="35"/>
      <c r="EAH144" s="35"/>
      <c r="EAI144" s="35"/>
      <c r="EAJ144" s="35"/>
      <c r="EAK144" s="35"/>
      <c r="EAL144" s="35"/>
      <c r="EAM144" s="35"/>
      <c r="EAN144" s="35"/>
      <c r="EAO144" s="35"/>
      <c r="EAP144" s="35"/>
      <c r="EAQ144" s="35"/>
      <c r="EAR144" s="35"/>
      <c r="EAS144" s="35"/>
      <c r="EAT144" s="35"/>
      <c r="EAU144" s="35"/>
      <c r="EAV144" s="35"/>
      <c r="EAW144" s="35"/>
      <c r="EAX144" s="35"/>
      <c r="EAY144" s="35"/>
      <c r="EAZ144" s="35"/>
      <c r="EBA144" s="35"/>
      <c r="EBB144" s="35"/>
      <c r="EBC144" s="35"/>
      <c r="EBD144" s="35"/>
      <c r="EBE144" s="35"/>
      <c r="EBF144" s="35"/>
      <c r="EBG144" s="35"/>
      <c r="EBH144" s="35"/>
      <c r="EBI144" s="35"/>
      <c r="EBJ144" s="35"/>
      <c r="EBK144" s="35"/>
      <c r="EBL144" s="35"/>
      <c r="EBM144" s="35"/>
      <c r="EBN144" s="35"/>
      <c r="EBO144" s="35"/>
      <c r="EBP144" s="35"/>
      <c r="EBQ144" s="35"/>
      <c r="EBR144" s="35"/>
      <c r="EBS144" s="35"/>
      <c r="EBT144" s="35"/>
      <c r="EBU144" s="35"/>
      <c r="EBV144" s="35"/>
      <c r="EBW144" s="35"/>
      <c r="EBX144" s="35"/>
      <c r="EBY144" s="35"/>
      <c r="EBZ144" s="35"/>
      <c r="ECA144" s="35"/>
      <c r="ECB144" s="35"/>
      <c r="ECC144" s="35"/>
      <c r="ECD144" s="35"/>
      <c r="ECE144" s="35"/>
      <c r="ECF144" s="35"/>
      <c r="ECG144" s="35"/>
      <c r="ECH144" s="35"/>
      <c r="ECI144" s="35"/>
      <c r="ECJ144" s="35"/>
      <c r="ECK144" s="35"/>
      <c r="ECL144" s="35"/>
      <c r="ECM144" s="35"/>
      <c r="ECN144" s="35"/>
      <c r="ECO144" s="35"/>
      <c r="ECP144" s="35"/>
      <c r="ECQ144" s="35"/>
      <c r="ECR144" s="35"/>
      <c r="ECS144" s="35"/>
      <c r="ECT144" s="35"/>
      <c r="ECU144" s="35"/>
      <c r="ECV144" s="35"/>
      <c r="ECW144" s="35"/>
      <c r="ECX144" s="35"/>
      <c r="ECY144" s="35"/>
      <c r="ECZ144" s="35"/>
      <c r="EDA144" s="35"/>
      <c r="EDB144" s="35"/>
      <c r="EDC144" s="35"/>
      <c r="EDD144" s="35"/>
      <c r="EDE144" s="35"/>
      <c r="EDF144" s="35"/>
      <c r="EDG144" s="35"/>
      <c r="EDH144" s="35"/>
      <c r="EDI144" s="35"/>
      <c r="EDJ144" s="35"/>
      <c r="EDK144" s="35"/>
      <c r="EDL144" s="35"/>
      <c r="EDM144" s="35"/>
      <c r="EDN144" s="35"/>
      <c r="EDO144" s="35"/>
      <c r="EDP144" s="35"/>
      <c r="EDQ144" s="35"/>
      <c r="EDR144" s="35"/>
      <c r="EDS144" s="35"/>
      <c r="EDT144" s="35"/>
      <c r="EDU144" s="35"/>
      <c r="EDV144" s="35"/>
      <c r="EDW144" s="35"/>
      <c r="EDX144" s="35"/>
      <c r="EDY144" s="35"/>
      <c r="EDZ144" s="35"/>
      <c r="EEA144" s="35"/>
      <c r="EEB144" s="35"/>
      <c r="EEC144" s="35"/>
      <c r="EED144" s="35"/>
      <c r="EEE144" s="35"/>
      <c r="EEF144" s="35"/>
      <c r="EEG144" s="35"/>
      <c r="EEH144" s="35"/>
      <c r="EEI144" s="35"/>
      <c r="EEJ144" s="35"/>
      <c r="EEK144" s="35"/>
      <c r="EEL144" s="35"/>
      <c r="EEM144" s="35"/>
      <c r="EEN144" s="35"/>
      <c r="EEO144" s="35"/>
      <c r="EEP144" s="35"/>
      <c r="EEQ144" s="35"/>
      <c r="EER144" s="35"/>
      <c r="EES144" s="35"/>
      <c r="EET144" s="35"/>
      <c r="EEU144" s="35"/>
      <c r="EEV144" s="35"/>
      <c r="EEW144" s="35"/>
      <c r="EEX144" s="35"/>
      <c r="EEY144" s="35"/>
      <c r="EEZ144" s="35"/>
      <c r="EFA144" s="35"/>
      <c r="EFB144" s="35"/>
      <c r="EFC144" s="35"/>
      <c r="EFD144" s="35"/>
      <c r="EFE144" s="35"/>
      <c r="EFF144" s="35"/>
      <c r="EFG144" s="35"/>
      <c r="EFH144" s="35"/>
      <c r="EFI144" s="35"/>
      <c r="EFJ144" s="35"/>
      <c r="EFK144" s="35"/>
      <c r="EFL144" s="35"/>
      <c r="EFM144" s="35"/>
      <c r="EFN144" s="35"/>
      <c r="EFO144" s="35"/>
      <c r="EFP144" s="35"/>
      <c r="EFQ144" s="35"/>
      <c r="EFR144" s="35"/>
      <c r="EFS144" s="35"/>
      <c r="EFT144" s="35"/>
      <c r="EFU144" s="35"/>
      <c r="EFV144" s="35"/>
      <c r="EFW144" s="35"/>
      <c r="EFX144" s="35"/>
      <c r="EFY144" s="35"/>
      <c r="EFZ144" s="35"/>
      <c r="EGA144" s="35"/>
      <c r="EGB144" s="35"/>
      <c r="EGC144" s="35"/>
      <c r="EGD144" s="35"/>
      <c r="EGE144" s="35"/>
      <c r="EGF144" s="35"/>
      <c r="EGG144" s="35"/>
      <c r="EGH144" s="35"/>
      <c r="EGI144" s="35"/>
      <c r="EGJ144" s="35"/>
      <c r="EGK144" s="35"/>
      <c r="EGL144" s="35"/>
      <c r="EGM144" s="35"/>
      <c r="EGN144" s="35"/>
      <c r="EGO144" s="35"/>
      <c r="EGP144" s="35"/>
      <c r="EGQ144" s="35"/>
      <c r="EGR144" s="35"/>
      <c r="EGS144" s="35"/>
      <c r="EGT144" s="35"/>
      <c r="EGU144" s="35"/>
      <c r="EGV144" s="35"/>
      <c r="EGW144" s="35"/>
      <c r="EGX144" s="35"/>
      <c r="EGY144" s="35"/>
      <c r="EGZ144" s="35"/>
      <c r="EHA144" s="35"/>
      <c r="EHB144" s="35"/>
      <c r="EHC144" s="35"/>
      <c r="EHD144" s="35"/>
      <c r="EHE144" s="35"/>
      <c r="EHF144" s="35"/>
      <c r="EHG144" s="35"/>
      <c r="EHH144" s="35"/>
      <c r="EHI144" s="35"/>
      <c r="EHJ144" s="35"/>
      <c r="EHK144" s="35"/>
      <c r="EHL144" s="35"/>
      <c r="EHM144" s="35"/>
      <c r="EHN144" s="35"/>
      <c r="EHO144" s="35"/>
      <c r="EHP144" s="35"/>
      <c r="EHQ144" s="35"/>
      <c r="EHR144" s="35"/>
      <c r="EHS144" s="35"/>
      <c r="EHT144" s="35"/>
      <c r="EHU144" s="35"/>
      <c r="EHV144" s="35"/>
      <c r="EHW144" s="35"/>
      <c r="EHX144" s="35"/>
      <c r="EHY144" s="35"/>
      <c r="EHZ144" s="35"/>
      <c r="EIA144" s="35"/>
      <c r="EIB144" s="35"/>
      <c r="EIC144" s="35"/>
      <c r="EID144" s="35"/>
      <c r="EIE144" s="35"/>
      <c r="EIF144" s="35"/>
      <c r="EIG144" s="35"/>
      <c r="EIH144" s="35"/>
      <c r="EII144" s="35"/>
      <c r="EIJ144" s="35"/>
      <c r="EIK144" s="35"/>
      <c r="EIL144" s="35"/>
      <c r="EIM144" s="35"/>
      <c r="EIN144" s="35"/>
      <c r="EIO144" s="35"/>
      <c r="EIP144" s="35"/>
      <c r="EIQ144" s="35"/>
      <c r="EIR144" s="35"/>
      <c r="EIS144" s="35"/>
      <c r="EIT144" s="35"/>
      <c r="EIU144" s="35"/>
      <c r="EIV144" s="35"/>
      <c r="EIW144" s="35"/>
      <c r="EIX144" s="35"/>
      <c r="EIY144" s="35"/>
      <c r="EIZ144" s="35"/>
      <c r="EJA144" s="35"/>
      <c r="EJB144" s="35"/>
      <c r="EJC144" s="35"/>
      <c r="EJD144" s="35"/>
      <c r="EJE144" s="35"/>
      <c r="EJF144" s="35"/>
      <c r="EJG144" s="35"/>
      <c r="EJH144" s="35"/>
      <c r="EJI144" s="35"/>
      <c r="EJJ144" s="35"/>
      <c r="EJK144" s="35"/>
      <c r="EJL144" s="35"/>
      <c r="EJM144" s="35"/>
      <c r="EJN144" s="35"/>
      <c r="EJO144" s="35"/>
      <c r="EJP144" s="35"/>
      <c r="EJQ144" s="35"/>
      <c r="EJR144" s="35"/>
      <c r="EJS144" s="35"/>
      <c r="EJT144" s="35"/>
      <c r="EJU144" s="35"/>
      <c r="EJV144" s="35"/>
      <c r="EJW144" s="35"/>
      <c r="EJX144" s="35"/>
      <c r="EJY144" s="35"/>
      <c r="EJZ144" s="35"/>
      <c r="EKA144" s="35"/>
      <c r="EKB144" s="35"/>
      <c r="EKC144" s="35"/>
      <c r="EKD144" s="35"/>
      <c r="EKE144" s="35"/>
      <c r="EKF144" s="35"/>
      <c r="EKG144" s="35"/>
      <c r="EKH144" s="35"/>
      <c r="EKI144" s="35"/>
      <c r="EKJ144" s="35"/>
      <c r="EKK144" s="35"/>
      <c r="EKL144" s="35"/>
      <c r="EKM144" s="35"/>
      <c r="EKN144" s="35"/>
      <c r="EKO144" s="35"/>
      <c r="EKP144" s="35"/>
      <c r="EKQ144" s="35"/>
      <c r="EKR144" s="35"/>
      <c r="EKS144" s="35"/>
      <c r="EKT144" s="35"/>
      <c r="EKU144" s="35"/>
      <c r="EKV144" s="35"/>
      <c r="EKW144" s="35"/>
      <c r="EKX144" s="35"/>
      <c r="EKY144" s="35"/>
      <c r="EKZ144" s="35"/>
      <c r="ELA144" s="35"/>
      <c r="ELB144" s="35"/>
      <c r="ELC144" s="35"/>
      <c r="ELD144" s="35"/>
      <c r="ELE144" s="35"/>
      <c r="ELF144" s="35"/>
      <c r="ELG144" s="35"/>
      <c r="ELH144" s="35"/>
      <c r="ELI144" s="35"/>
      <c r="ELJ144" s="35"/>
      <c r="ELK144" s="35"/>
      <c r="ELL144" s="35"/>
      <c r="ELM144" s="35"/>
      <c r="ELN144" s="35"/>
      <c r="ELO144" s="35"/>
      <c r="ELP144" s="35"/>
      <c r="ELQ144" s="35"/>
      <c r="ELR144" s="35"/>
      <c r="ELS144" s="35"/>
      <c r="ELT144" s="35"/>
      <c r="ELU144" s="35"/>
      <c r="ELV144" s="35"/>
      <c r="ELW144" s="35"/>
      <c r="ELX144" s="35"/>
      <c r="ELY144" s="35"/>
      <c r="ELZ144" s="35"/>
      <c r="EMA144" s="35"/>
      <c r="EMB144" s="35"/>
      <c r="EMC144" s="35"/>
      <c r="EMD144" s="35"/>
      <c r="EME144" s="35"/>
      <c r="EMF144" s="35"/>
      <c r="EMG144" s="35"/>
      <c r="EMH144" s="35"/>
      <c r="EMI144" s="35"/>
      <c r="EMJ144" s="35"/>
      <c r="EMK144" s="35"/>
      <c r="EML144" s="35"/>
      <c r="EMM144" s="35"/>
      <c r="EMN144" s="35"/>
      <c r="EMO144" s="35"/>
      <c r="EMP144" s="35"/>
      <c r="EMQ144" s="35"/>
      <c r="EMR144" s="35"/>
      <c r="EMS144" s="35"/>
      <c r="EMT144" s="35"/>
      <c r="EMU144" s="35"/>
      <c r="EMV144" s="35"/>
      <c r="EMW144" s="35"/>
      <c r="EMX144" s="35"/>
      <c r="EMY144" s="35"/>
      <c r="EMZ144" s="35"/>
      <c r="ENA144" s="35"/>
      <c r="ENB144" s="35"/>
      <c r="ENC144" s="35"/>
      <c r="END144" s="35"/>
      <c r="ENE144" s="35"/>
      <c r="ENF144" s="35"/>
      <c r="ENG144" s="35"/>
      <c r="ENH144" s="35"/>
      <c r="ENI144" s="35"/>
      <c r="ENJ144" s="35"/>
      <c r="ENK144" s="35"/>
      <c r="ENL144" s="35"/>
      <c r="ENM144" s="35"/>
      <c r="ENN144" s="35"/>
      <c r="ENO144" s="35"/>
      <c r="ENP144" s="35"/>
      <c r="ENQ144" s="35"/>
      <c r="ENR144" s="35"/>
      <c r="ENS144" s="35"/>
      <c r="ENT144" s="35"/>
      <c r="ENU144" s="35"/>
      <c r="ENV144" s="35"/>
      <c r="ENW144" s="35"/>
      <c r="ENX144" s="35"/>
      <c r="ENY144" s="35"/>
      <c r="ENZ144" s="35"/>
      <c r="EOA144" s="35"/>
      <c r="EOB144" s="35"/>
      <c r="EOC144" s="35"/>
      <c r="EOD144" s="35"/>
      <c r="EOE144" s="35"/>
      <c r="EOF144" s="35"/>
      <c r="EOG144" s="35"/>
      <c r="EOH144" s="35"/>
      <c r="EOI144" s="35"/>
      <c r="EOJ144" s="35"/>
      <c r="EOK144" s="35"/>
      <c r="EOL144" s="35"/>
      <c r="EOM144" s="35"/>
      <c r="EON144" s="35"/>
      <c r="EOO144" s="35"/>
      <c r="EOP144" s="35"/>
      <c r="EOQ144" s="35"/>
      <c r="EOR144" s="35"/>
      <c r="EOS144" s="35"/>
      <c r="EOT144" s="35"/>
      <c r="EOU144" s="35"/>
      <c r="EOV144" s="35"/>
      <c r="EOW144" s="35"/>
      <c r="EOX144" s="35"/>
      <c r="EOY144" s="35"/>
      <c r="EOZ144" s="35"/>
      <c r="EPA144" s="35"/>
      <c r="EPB144" s="35"/>
      <c r="EPC144" s="35"/>
      <c r="EPD144" s="35"/>
      <c r="EPE144" s="35"/>
      <c r="EPF144" s="35"/>
      <c r="EPG144" s="35"/>
      <c r="EPH144" s="35"/>
      <c r="EPI144" s="35"/>
      <c r="EPJ144" s="35"/>
      <c r="EPK144" s="35"/>
      <c r="EPL144" s="35"/>
      <c r="EPM144" s="35"/>
      <c r="EPN144" s="35"/>
      <c r="EPO144" s="35"/>
      <c r="EPP144" s="35"/>
      <c r="EPQ144" s="35"/>
      <c r="EPR144" s="35"/>
      <c r="EPS144" s="35"/>
      <c r="EPT144" s="35"/>
      <c r="EPU144" s="35"/>
      <c r="EPV144" s="35"/>
      <c r="EPW144" s="35"/>
      <c r="EPX144" s="35"/>
      <c r="EPY144" s="35"/>
      <c r="EPZ144" s="35"/>
      <c r="EQA144" s="35"/>
      <c r="EQB144" s="35"/>
      <c r="EQC144" s="35"/>
      <c r="EQD144" s="35"/>
      <c r="EQE144" s="35"/>
      <c r="EQF144" s="35"/>
      <c r="EQG144" s="35"/>
      <c r="EQH144" s="35"/>
      <c r="EQI144" s="35"/>
      <c r="EQJ144" s="35"/>
      <c r="EQK144" s="35"/>
      <c r="EQL144" s="35"/>
      <c r="EQM144" s="35"/>
      <c r="EQN144" s="35"/>
      <c r="EQO144" s="35"/>
      <c r="EQP144" s="35"/>
      <c r="EQQ144" s="35"/>
      <c r="EQR144" s="35"/>
      <c r="EQS144" s="35"/>
      <c r="EQT144" s="35"/>
      <c r="EQU144" s="35"/>
      <c r="EQV144" s="35"/>
      <c r="EQW144" s="35"/>
      <c r="EQX144" s="35"/>
      <c r="EQY144" s="35"/>
      <c r="EQZ144" s="35"/>
      <c r="ERA144" s="35"/>
      <c r="ERB144" s="35"/>
      <c r="ERC144" s="35"/>
      <c r="ERD144" s="35"/>
      <c r="ERE144" s="35"/>
      <c r="ERF144" s="35"/>
      <c r="ERG144" s="35"/>
      <c r="ERH144" s="35"/>
      <c r="ERI144" s="35"/>
      <c r="ERJ144" s="35"/>
      <c r="ERK144" s="35"/>
      <c r="ERL144" s="35"/>
      <c r="ERM144" s="35"/>
      <c r="ERN144" s="35"/>
      <c r="ERO144" s="35"/>
      <c r="ERP144" s="35"/>
      <c r="ERQ144" s="35"/>
      <c r="ERR144" s="35"/>
      <c r="ERS144" s="35"/>
      <c r="ERT144" s="35"/>
      <c r="ERU144" s="35"/>
      <c r="ERV144" s="35"/>
      <c r="ERW144" s="35"/>
      <c r="ERX144" s="35"/>
      <c r="ERY144" s="35"/>
      <c r="ERZ144" s="35"/>
      <c r="ESA144" s="35"/>
      <c r="ESB144" s="35"/>
      <c r="ESC144" s="35"/>
      <c r="ESD144" s="35"/>
      <c r="ESE144" s="35"/>
      <c r="ESF144" s="35"/>
      <c r="ESG144" s="35"/>
      <c r="ESH144" s="35"/>
      <c r="ESI144" s="35"/>
      <c r="ESJ144" s="35"/>
      <c r="ESK144" s="35"/>
      <c r="ESL144" s="35"/>
      <c r="ESM144" s="35"/>
      <c r="ESN144" s="35"/>
      <c r="ESO144" s="35"/>
      <c r="ESP144" s="35"/>
      <c r="ESQ144" s="35"/>
      <c r="ESR144" s="35"/>
      <c r="ESS144" s="35"/>
      <c r="EST144" s="35"/>
      <c r="ESU144" s="35"/>
      <c r="ESV144" s="35"/>
      <c r="ESW144" s="35"/>
      <c r="ESX144" s="35"/>
      <c r="ESY144" s="35"/>
      <c r="ESZ144" s="35"/>
      <c r="ETA144" s="35"/>
      <c r="ETB144" s="35"/>
      <c r="ETC144" s="35"/>
      <c r="ETD144" s="35"/>
      <c r="ETE144" s="35"/>
      <c r="ETF144" s="35"/>
      <c r="ETG144" s="35"/>
      <c r="ETH144" s="35"/>
      <c r="ETI144" s="35"/>
      <c r="ETJ144" s="35"/>
      <c r="ETK144" s="35"/>
      <c r="ETL144" s="35"/>
      <c r="ETM144" s="35"/>
      <c r="ETN144" s="35"/>
      <c r="ETO144" s="35"/>
      <c r="ETP144" s="35"/>
      <c r="ETQ144" s="35"/>
      <c r="ETR144" s="35"/>
      <c r="ETS144" s="35"/>
      <c r="ETT144" s="35"/>
      <c r="ETU144" s="35"/>
      <c r="ETV144" s="35"/>
      <c r="ETW144" s="35"/>
      <c r="ETX144" s="35"/>
      <c r="ETY144" s="35"/>
      <c r="ETZ144" s="35"/>
      <c r="EUA144" s="35"/>
      <c r="EUB144" s="35"/>
      <c r="EUC144" s="35"/>
      <c r="EUD144" s="35"/>
      <c r="EUE144" s="35"/>
      <c r="EUF144" s="35"/>
      <c r="EUG144" s="35"/>
      <c r="EUH144" s="35"/>
      <c r="EUI144" s="35"/>
      <c r="EUJ144" s="35"/>
      <c r="EUK144" s="35"/>
      <c r="EUL144" s="35"/>
      <c r="EUM144" s="35"/>
      <c r="EUN144" s="35"/>
      <c r="EUO144" s="35"/>
      <c r="EUP144" s="35"/>
      <c r="EUQ144" s="35"/>
      <c r="EUR144" s="35"/>
      <c r="EUS144" s="35"/>
      <c r="EUT144" s="35"/>
      <c r="EUU144" s="35"/>
      <c r="EUV144" s="35"/>
      <c r="EUW144" s="35"/>
      <c r="EUX144" s="35"/>
      <c r="EUY144" s="35"/>
      <c r="EUZ144" s="35"/>
      <c r="EVA144" s="35"/>
      <c r="EVB144" s="35"/>
      <c r="EVC144" s="35"/>
      <c r="EVD144" s="35"/>
      <c r="EVE144" s="35"/>
      <c r="EVF144" s="35"/>
      <c r="EVG144" s="35"/>
      <c r="EVH144" s="35"/>
      <c r="EVI144" s="35"/>
      <c r="EVJ144" s="35"/>
      <c r="EVK144" s="35"/>
      <c r="EVL144" s="35"/>
      <c r="EVM144" s="35"/>
      <c r="EVN144" s="35"/>
      <c r="EVO144" s="35"/>
      <c r="EVP144" s="35"/>
      <c r="EVQ144" s="35"/>
      <c r="EVR144" s="35"/>
      <c r="EVS144" s="35"/>
      <c r="EVT144" s="35"/>
      <c r="EVU144" s="35"/>
      <c r="EVV144" s="35"/>
      <c r="EVW144" s="35"/>
      <c r="EVX144" s="35"/>
      <c r="EVY144" s="35"/>
      <c r="EVZ144" s="35"/>
      <c r="EWA144" s="35"/>
      <c r="EWB144" s="35"/>
      <c r="EWC144" s="35"/>
      <c r="EWD144" s="35"/>
      <c r="EWE144" s="35"/>
      <c r="EWF144" s="35"/>
      <c r="EWG144" s="35"/>
      <c r="EWH144" s="35"/>
      <c r="EWI144" s="35"/>
      <c r="EWJ144" s="35"/>
      <c r="EWK144" s="35"/>
      <c r="EWL144" s="35"/>
      <c r="EWM144" s="35"/>
      <c r="EWN144" s="35"/>
      <c r="EWO144" s="35"/>
      <c r="EWP144" s="35"/>
      <c r="EWQ144" s="35"/>
      <c r="EWR144" s="35"/>
      <c r="EWS144" s="35"/>
      <c r="EWT144" s="35"/>
      <c r="EWU144" s="35"/>
      <c r="EWV144" s="35"/>
      <c r="EWW144" s="35"/>
      <c r="EWX144" s="35"/>
      <c r="EWY144" s="35"/>
      <c r="EWZ144" s="35"/>
      <c r="EXA144" s="35"/>
      <c r="EXB144" s="35"/>
      <c r="EXC144" s="35"/>
      <c r="EXD144" s="35"/>
      <c r="EXE144" s="35"/>
      <c r="EXF144" s="35"/>
      <c r="EXG144" s="35"/>
      <c r="EXH144" s="35"/>
      <c r="EXI144" s="35"/>
      <c r="EXJ144" s="35"/>
      <c r="EXK144" s="35"/>
      <c r="EXL144" s="35"/>
      <c r="EXM144" s="35"/>
      <c r="EXN144" s="35"/>
      <c r="EXO144" s="35"/>
      <c r="EXP144" s="35"/>
      <c r="EXQ144" s="35"/>
      <c r="EXR144" s="35"/>
      <c r="EXS144" s="35"/>
      <c r="EXT144" s="35"/>
      <c r="EXU144" s="35"/>
      <c r="EXV144" s="35"/>
      <c r="EXW144" s="35"/>
      <c r="EXX144" s="35"/>
      <c r="EXY144" s="35"/>
      <c r="EXZ144" s="35"/>
      <c r="EYA144" s="35"/>
      <c r="EYB144" s="35"/>
      <c r="EYC144" s="35"/>
      <c r="EYD144" s="35"/>
      <c r="EYE144" s="35"/>
      <c r="EYF144" s="35"/>
      <c r="EYG144" s="35"/>
      <c r="EYH144" s="35"/>
      <c r="EYI144" s="35"/>
      <c r="EYJ144" s="35"/>
      <c r="EYK144" s="35"/>
      <c r="EYL144" s="35"/>
      <c r="EYM144" s="35"/>
      <c r="EYN144" s="35"/>
      <c r="EYO144" s="35"/>
      <c r="EYP144" s="35"/>
      <c r="EYQ144" s="35"/>
      <c r="EYR144" s="35"/>
      <c r="EYS144" s="35"/>
      <c r="EYT144" s="35"/>
      <c r="EYU144" s="35"/>
      <c r="EYV144" s="35"/>
      <c r="EYW144" s="35"/>
      <c r="EYX144" s="35"/>
      <c r="EYY144" s="35"/>
      <c r="EYZ144" s="35"/>
      <c r="EZA144" s="35"/>
      <c r="EZB144" s="35"/>
      <c r="EZC144" s="35"/>
      <c r="EZD144" s="35"/>
      <c r="EZE144" s="35"/>
      <c r="EZF144" s="35"/>
      <c r="EZG144" s="35"/>
      <c r="EZH144" s="35"/>
      <c r="EZI144" s="35"/>
      <c r="EZJ144" s="35"/>
      <c r="EZK144" s="35"/>
      <c r="EZL144" s="35"/>
      <c r="EZM144" s="35"/>
      <c r="EZN144" s="35"/>
      <c r="EZO144" s="35"/>
      <c r="EZP144" s="35"/>
      <c r="EZQ144" s="35"/>
      <c r="EZR144" s="35"/>
      <c r="EZS144" s="35"/>
      <c r="EZT144" s="35"/>
      <c r="EZU144" s="35"/>
      <c r="EZV144" s="35"/>
      <c r="EZW144" s="35"/>
      <c r="EZX144" s="35"/>
      <c r="EZY144" s="35"/>
      <c r="EZZ144" s="35"/>
      <c r="FAA144" s="35"/>
      <c r="FAB144" s="35"/>
      <c r="FAC144" s="35"/>
      <c r="FAD144" s="35"/>
      <c r="FAE144" s="35"/>
      <c r="FAF144" s="35"/>
      <c r="FAG144" s="35"/>
      <c r="FAH144" s="35"/>
      <c r="FAI144" s="35"/>
      <c r="FAJ144" s="35"/>
      <c r="FAK144" s="35"/>
      <c r="FAL144" s="35"/>
      <c r="FAM144" s="35"/>
      <c r="FAN144" s="35"/>
      <c r="FAO144" s="35"/>
      <c r="FAP144" s="35"/>
      <c r="FAQ144" s="35"/>
      <c r="FAR144" s="35"/>
      <c r="FAS144" s="35"/>
      <c r="FAT144" s="35"/>
      <c r="FAU144" s="35"/>
      <c r="FAV144" s="35"/>
      <c r="FAW144" s="35"/>
      <c r="FAX144" s="35"/>
      <c r="FAY144" s="35"/>
      <c r="FAZ144" s="35"/>
      <c r="FBA144" s="35"/>
      <c r="FBB144" s="35"/>
      <c r="FBC144" s="35"/>
      <c r="FBD144" s="35"/>
      <c r="FBE144" s="35"/>
      <c r="FBF144" s="35"/>
      <c r="FBG144" s="35"/>
      <c r="FBH144" s="35"/>
      <c r="FBI144" s="35"/>
      <c r="FBJ144" s="35"/>
      <c r="FBK144" s="35"/>
      <c r="FBL144" s="35"/>
      <c r="FBM144" s="35"/>
      <c r="FBN144" s="35"/>
      <c r="FBO144" s="35"/>
      <c r="FBP144" s="35"/>
      <c r="FBQ144" s="35"/>
      <c r="FBR144" s="35"/>
      <c r="FBS144" s="35"/>
      <c r="FBT144" s="35"/>
      <c r="FBU144" s="35"/>
      <c r="FBV144" s="35"/>
      <c r="FBW144" s="35"/>
      <c r="FBX144" s="35"/>
      <c r="FBY144" s="35"/>
      <c r="FBZ144" s="35"/>
      <c r="FCA144" s="35"/>
      <c r="FCB144" s="35"/>
      <c r="FCC144" s="35"/>
      <c r="FCD144" s="35"/>
      <c r="FCE144" s="35"/>
      <c r="FCF144" s="35"/>
      <c r="FCG144" s="35"/>
      <c r="FCH144" s="35"/>
      <c r="FCI144" s="35"/>
      <c r="FCJ144" s="35"/>
      <c r="FCK144" s="35"/>
      <c r="FCL144" s="35"/>
      <c r="FCM144" s="35"/>
      <c r="FCN144" s="35"/>
      <c r="FCO144" s="35"/>
      <c r="FCP144" s="35"/>
      <c r="FCQ144" s="35"/>
      <c r="FCR144" s="35"/>
      <c r="FCS144" s="35"/>
      <c r="FCT144" s="35"/>
      <c r="FCU144" s="35"/>
      <c r="FCV144" s="35"/>
      <c r="FCW144" s="35"/>
      <c r="FCX144" s="35"/>
      <c r="FCY144" s="35"/>
      <c r="FCZ144" s="35"/>
      <c r="FDA144" s="35"/>
      <c r="FDB144" s="35"/>
      <c r="FDC144" s="35"/>
      <c r="FDD144" s="35"/>
      <c r="FDE144" s="35"/>
      <c r="FDF144" s="35"/>
      <c r="FDG144" s="35"/>
      <c r="FDH144" s="35"/>
      <c r="FDI144" s="35"/>
      <c r="FDJ144" s="35"/>
      <c r="FDK144" s="35"/>
      <c r="FDL144" s="35"/>
      <c r="FDM144" s="35"/>
      <c r="FDN144" s="35"/>
      <c r="FDO144" s="35"/>
      <c r="FDP144" s="35"/>
      <c r="FDQ144" s="35"/>
      <c r="FDR144" s="35"/>
      <c r="FDS144" s="35"/>
      <c r="FDT144" s="35"/>
      <c r="FDU144" s="35"/>
      <c r="FDV144" s="35"/>
      <c r="FDW144" s="35"/>
      <c r="FDX144" s="35"/>
      <c r="FDY144" s="35"/>
      <c r="FDZ144" s="35"/>
      <c r="FEA144" s="35"/>
      <c r="FEB144" s="35"/>
      <c r="FEC144" s="35"/>
      <c r="FED144" s="35"/>
      <c r="FEE144" s="35"/>
      <c r="FEF144" s="35"/>
      <c r="FEG144" s="35"/>
      <c r="FEH144" s="35"/>
      <c r="FEI144" s="35"/>
      <c r="FEJ144" s="35"/>
      <c r="FEK144" s="35"/>
      <c r="FEL144" s="35"/>
      <c r="FEM144" s="35"/>
      <c r="FEN144" s="35"/>
      <c r="FEO144" s="35"/>
      <c r="FEP144" s="35"/>
      <c r="FEQ144" s="35"/>
      <c r="FER144" s="35"/>
      <c r="FES144" s="35"/>
      <c r="FET144" s="35"/>
      <c r="FEU144" s="35"/>
      <c r="FEV144" s="35"/>
      <c r="FEW144" s="35"/>
      <c r="FEX144" s="35"/>
      <c r="FEY144" s="35"/>
      <c r="FEZ144" s="35"/>
      <c r="FFA144" s="35"/>
      <c r="FFB144" s="35"/>
      <c r="FFC144" s="35"/>
      <c r="FFD144" s="35"/>
      <c r="FFE144" s="35"/>
      <c r="FFF144" s="35"/>
      <c r="FFG144" s="35"/>
      <c r="FFH144" s="35"/>
      <c r="FFI144" s="35"/>
      <c r="FFJ144" s="35"/>
      <c r="FFK144" s="35"/>
      <c r="FFL144" s="35"/>
      <c r="FFM144" s="35"/>
      <c r="FFN144" s="35"/>
      <c r="FFO144" s="35"/>
      <c r="FFP144" s="35"/>
      <c r="FFQ144" s="35"/>
      <c r="FFR144" s="35"/>
      <c r="FFS144" s="35"/>
      <c r="FFT144" s="35"/>
      <c r="FFU144" s="35"/>
      <c r="FFV144" s="35"/>
      <c r="FFW144" s="35"/>
      <c r="FFX144" s="35"/>
      <c r="FFY144" s="35"/>
      <c r="FFZ144" s="35"/>
      <c r="FGA144" s="35"/>
      <c r="FGB144" s="35"/>
      <c r="FGC144" s="35"/>
      <c r="FGD144" s="35"/>
      <c r="FGE144" s="35"/>
      <c r="FGF144" s="35"/>
      <c r="FGG144" s="35"/>
      <c r="FGH144" s="35"/>
      <c r="FGI144" s="35"/>
      <c r="FGJ144" s="35"/>
      <c r="FGK144" s="35"/>
      <c r="FGL144" s="35"/>
      <c r="FGM144" s="35"/>
      <c r="FGN144" s="35"/>
      <c r="FGO144" s="35"/>
      <c r="FGP144" s="35"/>
      <c r="FGQ144" s="35"/>
      <c r="FGR144" s="35"/>
      <c r="FGS144" s="35"/>
      <c r="FGT144" s="35"/>
      <c r="FGU144" s="35"/>
      <c r="FGV144" s="35"/>
      <c r="FGW144" s="35"/>
      <c r="FGX144" s="35"/>
      <c r="FGY144" s="35"/>
      <c r="FGZ144" s="35"/>
      <c r="FHA144" s="35"/>
      <c r="FHB144" s="35"/>
      <c r="FHC144" s="35"/>
      <c r="FHD144" s="35"/>
      <c r="FHE144" s="35"/>
      <c r="FHF144" s="35"/>
      <c r="FHG144" s="35"/>
      <c r="FHH144" s="35"/>
      <c r="FHI144" s="35"/>
      <c r="FHJ144" s="35"/>
      <c r="FHK144" s="35"/>
      <c r="FHL144" s="35"/>
      <c r="FHM144" s="35"/>
      <c r="FHN144" s="35"/>
      <c r="FHO144" s="35"/>
      <c r="FHP144" s="35"/>
      <c r="FHQ144" s="35"/>
      <c r="FHR144" s="35"/>
      <c r="FHS144" s="35"/>
      <c r="FHT144" s="35"/>
      <c r="FHU144" s="35"/>
      <c r="FHV144" s="35"/>
      <c r="FHW144" s="35"/>
      <c r="FHX144" s="35"/>
      <c r="FHY144" s="35"/>
      <c r="FHZ144" s="35"/>
      <c r="FIA144" s="35"/>
      <c r="FIB144" s="35"/>
      <c r="FIC144" s="35"/>
      <c r="FID144" s="35"/>
      <c r="FIE144" s="35"/>
      <c r="FIF144" s="35"/>
      <c r="FIG144" s="35"/>
      <c r="FIH144" s="35"/>
      <c r="FII144" s="35"/>
      <c r="FIJ144" s="35"/>
      <c r="FIK144" s="35"/>
      <c r="FIL144" s="35"/>
      <c r="FIM144" s="35"/>
      <c r="FIN144" s="35"/>
      <c r="FIO144" s="35"/>
      <c r="FIP144" s="35"/>
      <c r="FIQ144" s="35"/>
      <c r="FIR144" s="35"/>
      <c r="FIS144" s="35"/>
      <c r="FIT144" s="35"/>
      <c r="FIU144" s="35"/>
      <c r="FIV144" s="35"/>
      <c r="FIW144" s="35"/>
      <c r="FIX144" s="35"/>
      <c r="FIY144" s="35"/>
      <c r="FIZ144" s="35"/>
      <c r="FJA144" s="35"/>
      <c r="FJB144" s="35"/>
      <c r="FJC144" s="35"/>
      <c r="FJD144" s="35"/>
      <c r="FJE144" s="35"/>
      <c r="FJF144" s="35"/>
      <c r="FJG144" s="35"/>
      <c r="FJH144" s="35"/>
      <c r="FJI144" s="35"/>
      <c r="FJJ144" s="35"/>
      <c r="FJK144" s="35"/>
      <c r="FJL144" s="35"/>
      <c r="FJM144" s="35"/>
      <c r="FJN144" s="35"/>
      <c r="FJO144" s="35"/>
      <c r="FJP144" s="35"/>
      <c r="FJQ144" s="35"/>
      <c r="FJR144" s="35"/>
      <c r="FJS144" s="35"/>
      <c r="FJT144" s="35"/>
      <c r="FJU144" s="35"/>
      <c r="FJV144" s="35"/>
      <c r="FJW144" s="35"/>
      <c r="FJX144" s="35"/>
      <c r="FJY144" s="35"/>
      <c r="FJZ144" s="35"/>
      <c r="FKA144" s="35"/>
      <c r="FKB144" s="35"/>
      <c r="FKC144" s="35"/>
      <c r="FKD144" s="35"/>
      <c r="FKE144" s="35"/>
      <c r="FKF144" s="35"/>
      <c r="FKG144" s="35"/>
      <c r="FKH144" s="35"/>
      <c r="FKI144" s="35"/>
      <c r="FKJ144" s="35"/>
      <c r="FKK144" s="35"/>
      <c r="FKL144" s="35"/>
      <c r="FKM144" s="35"/>
      <c r="FKN144" s="35"/>
      <c r="FKO144" s="35"/>
      <c r="FKP144" s="35"/>
      <c r="FKQ144" s="35"/>
      <c r="FKR144" s="35"/>
      <c r="FKS144" s="35"/>
      <c r="FKT144" s="35"/>
      <c r="FKU144" s="35"/>
      <c r="FKV144" s="35"/>
      <c r="FKW144" s="35"/>
      <c r="FKX144" s="35"/>
      <c r="FKY144" s="35"/>
      <c r="FKZ144" s="35"/>
      <c r="FLA144" s="35"/>
      <c r="FLB144" s="35"/>
      <c r="FLC144" s="35"/>
      <c r="FLD144" s="35"/>
      <c r="FLE144" s="35"/>
      <c r="FLF144" s="35"/>
      <c r="FLG144" s="35"/>
      <c r="FLH144" s="35"/>
      <c r="FLI144" s="35"/>
      <c r="FLJ144" s="35"/>
      <c r="FLK144" s="35"/>
      <c r="FLL144" s="35"/>
      <c r="FLM144" s="35"/>
      <c r="FLN144" s="35"/>
      <c r="FLO144" s="35"/>
      <c r="FLP144" s="35"/>
      <c r="FLQ144" s="35"/>
      <c r="FLR144" s="35"/>
      <c r="FLS144" s="35"/>
      <c r="FLT144" s="35"/>
      <c r="FLU144" s="35"/>
      <c r="FLV144" s="35"/>
      <c r="FLW144" s="35"/>
      <c r="FLX144" s="35"/>
      <c r="FLY144" s="35"/>
      <c r="FLZ144" s="35"/>
      <c r="FMA144" s="35"/>
      <c r="FMB144" s="35"/>
      <c r="FMC144" s="35"/>
      <c r="FMD144" s="35"/>
      <c r="FME144" s="35"/>
      <c r="FMF144" s="35"/>
      <c r="FMG144" s="35"/>
      <c r="FMH144" s="35"/>
      <c r="FMI144" s="35"/>
      <c r="FMJ144" s="35"/>
      <c r="FMK144" s="35"/>
      <c r="FML144" s="35"/>
      <c r="FMM144" s="35"/>
      <c r="FMN144" s="35"/>
      <c r="FMO144" s="35"/>
      <c r="FMP144" s="35"/>
      <c r="FMQ144" s="35"/>
      <c r="FMR144" s="35"/>
      <c r="FMS144" s="35"/>
      <c r="FMT144" s="35"/>
      <c r="FMU144" s="35"/>
      <c r="FMV144" s="35"/>
      <c r="FMW144" s="35"/>
      <c r="FMX144" s="35"/>
      <c r="FMY144" s="35"/>
      <c r="FMZ144" s="35"/>
      <c r="FNA144" s="35"/>
      <c r="FNB144" s="35"/>
      <c r="FNC144" s="35"/>
      <c r="FND144" s="35"/>
      <c r="FNE144" s="35"/>
      <c r="FNF144" s="35"/>
      <c r="FNG144" s="35"/>
      <c r="FNH144" s="35"/>
      <c r="FNI144" s="35"/>
      <c r="FNJ144" s="35"/>
      <c r="FNK144" s="35"/>
      <c r="FNL144" s="35"/>
      <c r="FNM144" s="35"/>
      <c r="FNN144" s="35"/>
      <c r="FNO144" s="35"/>
      <c r="FNP144" s="35"/>
      <c r="FNQ144" s="35"/>
      <c r="FNR144" s="35"/>
      <c r="FNS144" s="35"/>
      <c r="FNT144" s="35"/>
      <c r="FNU144" s="35"/>
      <c r="FNV144" s="35"/>
      <c r="FNW144" s="35"/>
      <c r="FNX144" s="35"/>
      <c r="FNY144" s="35"/>
      <c r="FNZ144" s="35"/>
      <c r="FOA144" s="35"/>
      <c r="FOB144" s="35"/>
      <c r="FOC144" s="35"/>
      <c r="FOD144" s="35"/>
      <c r="FOE144" s="35"/>
      <c r="FOF144" s="35"/>
      <c r="FOG144" s="35"/>
      <c r="FOH144" s="35"/>
      <c r="FOI144" s="35"/>
      <c r="FOJ144" s="35"/>
      <c r="FOK144" s="35"/>
      <c r="FOL144" s="35"/>
      <c r="FOM144" s="35"/>
      <c r="FON144" s="35"/>
      <c r="FOO144" s="35"/>
      <c r="FOP144" s="35"/>
      <c r="FOQ144" s="35"/>
      <c r="FOR144" s="35"/>
      <c r="FOS144" s="35"/>
      <c r="FOT144" s="35"/>
      <c r="FOU144" s="35"/>
      <c r="FOV144" s="35"/>
      <c r="FOW144" s="35"/>
      <c r="FOX144" s="35"/>
      <c r="FOY144" s="35"/>
      <c r="FOZ144" s="35"/>
      <c r="FPA144" s="35"/>
      <c r="FPB144" s="35"/>
      <c r="FPC144" s="35"/>
      <c r="FPD144" s="35"/>
      <c r="FPE144" s="35"/>
      <c r="FPF144" s="35"/>
      <c r="FPG144" s="35"/>
      <c r="FPH144" s="35"/>
      <c r="FPI144" s="35"/>
      <c r="FPJ144" s="35"/>
      <c r="FPK144" s="35"/>
      <c r="FPL144" s="35"/>
      <c r="FPM144" s="35"/>
      <c r="FPN144" s="35"/>
      <c r="FPO144" s="35"/>
      <c r="FPP144" s="35"/>
      <c r="FPQ144" s="35"/>
      <c r="FPR144" s="35"/>
      <c r="FPS144" s="35"/>
      <c r="FPT144" s="35"/>
      <c r="FPU144" s="35"/>
      <c r="FPV144" s="35"/>
      <c r="FPW144" s="35"/>
      <c r="FPX144" s="35"/>
      <c r="FPY144" s="35"/>
      <c r="FPZ144" s="35"/>
      <c r="FQA144" s="35"/>
      <c r="FQB144" s="35"/>
      <c r="FQC144" s="35"/>
      <c r="FQD144" s="35"/>
      <c r="FQE144" s="35"/>
      <c r="FQF144" s="35"/>
      <c r="FQG144" s="35"/>
      <c r="FQH144" s="35"/>
      <c r="FQI144" s="35"/>
      <c r="FQJ144" s="35"/>
      <c r="FQK144" s="35"/>
      <c r="FQL144" s="35"/>
      <c r="FQM144" s="35"/>
      <c r="FQN144" s="35"/>
      <c r="FQO144" s="35"/>
      <c r="FQP144" s="35"/>
      <c r="FQQ144" s="35"/>
      <c r="FQR144" s="35"/>
      <c r="FQS144" s="35"/>
      <c r="FQT144" s="35"/>
      <c r="FQU144" s="35"/>
      <c r="FQV144" s="35"/>
      <c r="FQW144" s="35"/>
      <c r="FQX144" s="35"/>
      <c r="FQY144" s="35"/>
      <c r="FQZ144" s="35"/>
      <c r="FRA144" s="35"/>
      <c r="FRB144" s="35"/>
      <c r="FRC144" s="35"/>
      <c r="FRD144" s="35"/>
      <c r="FRE144" s="35"/>
      <c r="FRF144" s="35"/>
      <c r="FRG144" s="35"/>
      <c r="FRH144" s="35"/>
      <c r="FRI144" s="35"/>
      <c r="FRJ144" s="35"/>
      <c r="FRK144" s="35"/>
      <c r="FRL144" s="35"/>
      <c r="FRM144" s="35"/>
      <c r="FRN144" s="35"/>
      <c r="FRO144" s="35"/>
      <c r="FRP144" s="35"/>
      <c r="FRQ144" s="35"/>
      <c r="FRR144" s="35"/>
      <c r="FRS144" s="35"/>
      <c r="FRT144" s="35"/>
      <c r="FRU144" s="35"/>
      <c r="FRV144" s="35"/>
      <c r="FRW144" s="35"/>
      <c r="FRX144" s="35"/>
      <c r="FRY144" s="35"/>
      <c r="FRZ144" s="35"/>
      <c r="FSA144" s="35"/>
      <c r="FSB144" s="35"/>
      <c r="FSC144" s="35"/>
      <c r="FSD144" s="35"/>
      <c r="FSE144" s="35"/>
      <c r="FSF144" s="35"/>
      <c r="FSG144" s="35"/>
      <c r="FSH144" s="35"/>
      <c r="FSI144" s="35"/>
      <c r="FSJ144" s="35"/>
      <c r="FSK144" s="35"/>
      <c r="FSL144" s="35"/>
      <c r="FSM144" s="35"/>
      <c r="FSN144" s="35"/>
      <c r="FSO144" s="35"/>
      <c r="FSP144" s="35"/>
      <c r="FSQ144" s="35"/>
      <c r="FSR144" s="35"/>
      <c r="FSS144" s="35"/>
      <c r="FST144" s="35"/>
      <c r="FSU144" s="35"/>
      <c r="FSV144" s="35"/>
      <c r="FSW144" s="35"/>
      <c r="FSX144" s="35"/>
      <c r="FSY144" s="35"/>
      <c r="FSZ144" s="35"/>
      <c r="FTA144" s="35"/>
      <c r="FTB144" s="35"/>
      <c r="FTC144" s="35"/>
      <c r="FTD144" s="35"/>
      <c r="FTE144" s="35"/>
      <c r="FTF144" s="35"/>
      <c r="FTG144" s="35"/>
      <c r="FTH144" s="35"/>
      <c r="FTI144" s="35"/>
      <c r="FTJ144" s="35"/>
      <c r="FTK144" s="35"/>
      <c r="FTL144" s="35"/>
      <c r="FTM144" s="35"/>
      <c r="FTN144" s="35"/>
      <c r="FTO144" s="35"/>
      <c r="FTP144" s="35"/>
      <c r="FTQ144" s="35"/>
      <c r="FTR144" s="35"/>
      <c r="FTS144" s="35"/>
      <c r="FTT144" s="35"/>
      <c r="FTU144" s="35"/>
      <c r="FTV144" s="35"/>
      <c r="FTW144" s="35"/>
      <c r="FTX144" s="35"/>
      <c r="FTY144" s="35"/>
      <c r="FTZ144" s="35"/>
      <c r="FUA144" s="35"/>
      <c r="FUB144" s="35"/>
      <c r="FUC144" s="35"/>
      <c r="FUD144" s="35"/>
      <c r="FUE144" s="35"/>
      <c r="FUF144" s="35"/>
      <c r="FUG144" s="35"/>
      <c r="FUH144" s="35"/>
      <c r="FUI144" s="35"/>
      <c r="FUJ144" s="35"/>
      <c r="FUK144" s="35"/>
      <c r="FUL144" s="35"/>
      <c r="FUM144" s="35"/>
      <c r="FUN144" s="35"/>
      <c r="FUO144" s="35"/>
      <c r="FUP144" s="35"/>
      <c r="FUQ144" s="35"/>
      <c r="FUR144" s="35"/>
      <c r="FUS144" s="35"/>
      <c r="FUT144" s="35"/>
      <c r="FUU144" s="35"/>
      <c r="FUV144" s="35"/>
      <c r="FUW144" s="35"/>
      <c r="FUX144" s="35"/>
      <c r="FUY144" s="35"/>
      <c r="FUZ144" s="35"/>
      <c r="FVA144" s="35"/>
      <c r="FVB144" s="35"/>
      <c r="FVC144" s="35"/>
      <c r="FVD144" s="35"/>
      <c r="FVE144" s="35"/>
      <c r="FVF144" s="35"/>
      <c r="FVG144" s="35"/>
      <c r="FVH144" s="35"/>
      <c r="FVI144" s="35"/>
      <c r="FVJ144" s="35"/>
      <c r="FVK144" s="35"/>
      <c r="FVL144" s="35"/>
      <c r="FVM144" s="35"/>
      <c r="FVN144" s="35"/>
      <c r="FVO144" s="35"/>
      <c r="FVP144" s="35"/>
      <c r="FVQ144" s="35"/>
      <c r="FVR144" s="35"/>
      <c r="FVS144" s="35"/>
      <c r="FVT144" s="35"/>
      <c r="FVU144" s="35"/>
      <c r="FVV144" s="35"/>
      <c r="FVW144" s="35"/>
      <c r="FVX144" s="35"/>
      <c r="FVY144" s="35"/>
      <c r="FVZ144" s="35"/>
      <c r="FWA144" s="35"/>
      <c r="FWB144" s="35"/>
      <c r="FWC144" s="35"/>
      <c r="FWD144" s="35"/>
      <c r="FWE144" s="35"/>
      <c r="FWF144" s="35"/>
      <c r="FWG144" s="35"/>
      <c r="FWH144" s="35"/>
      <c r="FWI144" s="35"/>
      <c r="FWJ144" s="35"/>
      <c r="FWK144" s="35"/>
      <c r="FWL144" s="35"/>
      <c r="FWM144" s="35"/>
      <c r="FWN144" s="35"/>
      <c r="FWO144" s="35"/>
      <c r="FWP144" s="35"/>
      <c r="FWQ144" s="35"/>
      <c r="FWR144" s="35"/>
      <c r="FWS144" s="35"/>
      <c r="FWT144" s="35"/>
      <c r="FWU144" s="35"/>
      <c r="FWV144" s="35"/>
      <c r="FWW144" s="35"/>
      <c r="FWX144" s="35"/>
      <c r="FWY144" s="35"/>
      <c r="FWZ144" s="35"/>
      <c r="FXA144" s="35"/>
      <c r="FXB144" s="35"/>
      <c r="FXC144" s="35"/>
      <c r="FXD144" s="35"/>
      <c r="FXE144" s="35"/>
      <c r="FXF144" s="35"/>
      <c r="FXG144" s="35"/>
      <c r="FXH144" s="35"/>
      <c r="FXI144" s="35"/>
      <c r="FXJ144" s="35"/>
      <c r="FXK144" s="35"/>
      <c r="FXL144" s="35"/>
      <c r="FXM144" s="35"/>
      <c r="FXN144" s="35"/>
      <c r="FXO144" s="35"/>
      <c r="FXP144" s="35"/>
      <c r="FXQ144" s="35"/>
      <c r="FXR144" s="35"/>
      <c r="FXS144" s="35"/>
      <c r="FXT144" s="35"/>
      <c r="FXU144" s="35"/>
      <c r="FXV144" s="35"/>
      <c r="FXW144" s="35"/>
      <c r="FXX144" s="35"/>
      <c r="FXY144" s="35"/>
      <c r="FXZ144" s="35"/>
      <c r="FYA144" s="35"/>
      <c r="FYB144" s="35"/>
      <c r="FYC144" s="35"/>
      <c r="FYD144" s="35"/>
      <c r="FYE144" s="35"/>
      <c r="FYF144" s="35"/>
      <c r="FYG144" s="35"/>
      <c r="FYH144" s="35"/>
      <c r="FYI144" s="35"/>
      <c r="FYJ144" s="35"/>
      <c r="FYK144" s="35"/>
      <c r="FYL144" s="35"/>
      <c r="FYM144" s="35"/>
      <c r="FYN144" s="35"/>
      <c r="FYO144" s="35"/>
      <c r="FYP144" s="35"/>
      <c r="FYQ144" s="35"/>
      <c r="FYR144" s="35"/>
      <c r="FYS144" s="35"/>
      <c r="FYT144" s="35"/>
      <c r="FYU144" s="35"/>
      <c r="FYV144" s="35"/>
      <c r="FYW144" s="35"/>
      <c r="FYX144" s="35"/>
      <c r="FYY144" s="35"/>
      <c r="FYZ144" s="35"/>
      <c r="FZA144" s="35"/>
      <c r="FZB144" s="35"/>
      <c r="FZC144" s="35"/>
      <c r="FZD144" s="35"/>
      <c r="FZE144" s="35"/>
      <c r="FZF144" s="35"/>
      <c r="FZG144" s="35"/>
      <c r="FZH144" s="35"/>
      <c r="FZI144" s="35"/>
      <c r="FZJ144" s="35"/>
      <c r="FZK144" s="35"/>
      <c r="FZL144" s="35"/>
      <c r="FZM144" s="35"/>
      <c r="FZN144" s="35"/>
      <c r="FZO144" s="35"/>
      <c r="FZP144" s="35"/>
      <c r="FZQ144" s="35"/>
      <c r="FZR144" s="35"/>
      <c r="FZS144" s="35"/>
      <c r="FZT144" s="35"/>
      <c r="FZU144" s="35"/>
      <c r="FZV144" s="35"/>
      <c r="FZW144" s="35"/>
      <c r="FZX144" s="35"/>
      <c r="FZY144" s="35"/>
      <c r="FZZ144" s="35"/>
      <c r="GAA144" s="35"/>
      <c r="GAB144" s="35"/>
      <c r="GAC144" s="35"/>
      <c r="GAD144" s="35"/>
      <c r="GAE144" s="35"/>
      <c r="GAF144" s="35"/>
      <c r="GAG144" s="35"/>
      <c r="GAH144" s="35"/>
      <c r="GAI144" s="35"/>
      <c r="GAJ144" s="35"/>
      <c r="GAK144" s="35"/>
      <c r="GAL144" s="35"/>
      <c r="GAM144" s="35"/>
      <c r="GAN144" s="35"/>
      <c r="GAO144" s="35"/>
      <c r="GAP144" s="35"/>
      <c r="GAQ144" s="35"/>
      <c r="GAR144" s="35"/>
      <c r="GAS144" s="35"/>
      <c r="GAT144" s="35"/>
      <c r="GAU144" s="35"/>
      <c r="GAV144" s="35"/>
      <c r="GAW144" s="35"/>
      <c r="GAX144" s="35"/>
      <c r="GAY144" s="35"/>
      <c r="GAZ144" s="35"/>
      <c r="GBA144" s="35"/>
      <c r="GBB144" s="35"/>
      <c r="GBC144" s="35"/>
      <c r="GBD144" s="35"/>
      <c r="GBE144" s="35"/>
      <c r="GBF144" s="35"/>
      <c r="GBG144" s="35"/>
      <c r="GBH144" s="35"/>
      <c r="GBI144" s="35"/>
      <c r="GBJ144" s="35"/>
      <c r="GBK144" s="35"/>
      <c r="GBL144" s="35"/>
      <c r="GBM144" s="35"/>
      <c r="GBN144" s="35"/>
      <c r="GBO144" s="35"/>
      <c r="GBP144" s="35"/>
      <c r="GBQ144" s="35"/>
      <c r="GBR144" s="35"/>
      <c r="GBS144" s="35"/>
      <c r="GBT144" s="35"/>
      <c r="GBU144" s="35"/>
      <c r="GBV144" s="35"/>
      <c r="GBW144" s="35"/>
      <c r="GBX144" s="35"/>
      <c r="GBY144" s="35"/>
      <c r="GBZ144" s="35"/>
      <c r="GCA144" s="35"/>
      <c r="GCB144" s="35"/>
      <c r="GCC144" s="35"/>
      <c r="GCD144" s="35"/>
      <c r="GCE144" s="35"/>
      <c r="GCF144" s="35"/>
      <c r="GCG144" s="35"/>
      <c r="GCH144" s="35"/>
      <c r="GCI144" s="35"/>
      <c r="GCJ144" s="35"/>
      <c r="GCK144" s="35"/>
      <c r="GCL144" s="35"/>
      <c r="GCM144" s="35"/>
      <c r="GCN144" s="35"/>
      <c r="GCO144" s="35"/>
      <c r="GCP144" s="35"/>
      <c r="GCQ144" s="35"/>
      <c r="GCR144" s="35"/>
      <c r="GCS144" s="35"/>
      <c r="GCT144" s="35"/>
      <c r="GCU144" s="35"/>
      <c r="GCV144" s="35"/>
      <c r="GCW144" s="35"/>
      <c r="GCX144" s="35"/>
      <c r="GCY144" s="35"/>
      <c r="GCZ144" s="35"/>
      <c r="GDA144" s="35"/>
      <c r="GDB144" s="35"/>
      <c r="GDC144" s="35"/>
      <c r="GDD144" s="35"/>
      <c r="GDE144" s="35"/>
      <c r="GDF144" s="35"/>
      <c r="GDG144" s="35"/>
      <c r="GDH144" s="35"/>
      <c r="GDI144" s="35"/>
      <c r="GDJ144" s="35"/>
      <c r="GDK144" s="35"/>
      <c r="GDL144" s="35"/>
      <c r="GDM144" s="35"/>
      <c r="GDN144" s="35"/>
      <c r="GDO144" s="35"/>
      <c r="GDP144" s="35"/>
      <c r="GDQ144" s="35"/>
      <c r="GDR144" s="35"/>
      <c r="GDS144" s="35"/>
      <c r="GDT144" s="35"/>
      <c r="GDU144" s="35"/>
      <c r="GDV144" s="35"/>
      <c r="GDW144" s="35"/>
      <c r="GDX144" s="35"/>
      <c r="GDY144" s="35"/>
      <c r="GDZ144" s="35"/>
      <c r="GEA144" s="35"/>
      <c r="GEB144" s="35"/>
      <c r="GEC144" s="35"/>
      <c r="GED144" s="35"/>
      <c r="GEE144" s="35"/>
      <c r="GEF144" s="35"/>
      <c r="GEG144" s="35"/>
      <c r="GEH144" s="35"/>
      <c r="GEI144" s="35"/>
      <c r="GEJ144" s="35"/>
      <c r="GEK144" s="35"/>
      <c r="GEL144" s="35"/>
      <c r="GEM144" s="35"/>
      <c r="GEN144" s="35"/>
      <c r="GEO144" s="35"/>
      <c r="GEP144" s="35"/>
      <c r="GEQ144" s="35"/>
      <c r="GER144" s="35"/>
      <c r="GES144" s="35"/>
      <c r="GET144" s="35"/>
      <c r="GEU144" s="35"/>
      <c r="GEV144" s="35"/>
      <c r="GEW144" s="35"/>
      <c r="GEX144" s="35"/>
      <c r="GEY144" s="35"/>
      <c r="GEZ144" s="35"/>
      <c r="GFA144" s="35"/>
      <c r="GFB144" s="35"/>
      <c r="GFC144" s="35"/>
      <c r="GFD144" s="35"/>
      <c r="GFE144" s="35"/>
      <c r="GFF144" s="35"/>
      <c r="GFG144" s="35"/>
      <c r="GFH144" s="35"/>
      <c r="GFI144" s="35"/>
      <c r="GFJ144" s="35"/>
      <c r="GFK144" s="35"/>
      <c r="GFL144" s="35"/>
      <c r="GFM144" s="35"/>
      <c r="GFN144" s="35"/>
      <c r="GFO144" s="35"/>
      <c r="GFP144" s="35"/>
      <c r="GFQ144" s="35"/>
      <c r="GFR144" s="35"/>
      <c r="GFS144" s="35"/>
      <c r="GFT144" s="35"/>
      <c r="GFU144" s="35"/>
      <c r="GFV144" s="35"/>
      <c r="GFW144" s="35"/>
      <c r="GFX144" s="35"/>
      <c r="GFY144" s="35"/>
      <c r="GFZ144" s="35"/>
      <c r="GGA144" s="35"/>
      <c r="GGB144" s="35"/>
      <c r="GGC144" s="35"/>
      <c r="GGD144" s="35"/>
      <c r="GGE144" s="35"/>
      <c r="GGF144" s="35"/>
      <c r="GGG144" s="35"/>
      <c r="GGH144" s="35"/>
      <c r="GGI144" s="35"/>
      <c r="GGJ144" s="35"/>
      <c r="GGK144" s="35"/>
      <c r="GGL144" s="35"/>
      <c r="GGM144" s="35"/>
      <c r="GGN144" s="35"/>
      <c r="GGO144" s="35"/>
      <c r="GGP144" s="35"/>
      <c r="GGQ144" s="35"/>
      <c r="GGR144" s="35"/>
      <c r="GGS144" s="35"/>
      <c r="GGT144" s="35"/>
      <c r="GGU144" s="35"/>
      <c r="GGV144" s="35"/>
      <c r="GGW144" s="35"/>
      <c r="GGX144" s="35"/>
      <c r="GGY144" s="35"/>
      <c r="GGZ144" s="35"/>
      <c r="GHA144" s="35"/>
      <c r="GHB144" s="35"/>
      <c r="GHC144" s="35"/>
      <c r="GHD144" s="35"/>
      <c r="GHE144" s="35"/>
      <c r="GHF144" s="35"/>
      <c r="GHG144" s="35"/>
      <c r="GHH144" s="35"/>
      <c r="GHI144" s="35"/>
      <c r="GHJ144" s="35"/>
      <c r="GHK144" s="35"/>
      <c r="GHL144" s="35"/>
      <c r="GHM144" s="35"/>
      <c r="GHN144" s="35"/>
      <c r="GHO144" s="35"/>
      <c r="GHP144" s="35"/>
      <c r="GHQ144" s="35"/>
      <c r="GHR144" s="35"/>
      <c r="GHS144" s="35"/>
      <c r="GHT144" s="35"/>
      <c r="GHU144" s="35"/>
      <c r="GHV144" s="35"/>
      <c r="GHW144" s="35"/>
      <c r="GHX144" s="35"/>
      <c r="GHY144" s="35"/>
      <c r="GHZ144" s="35"/>
      <c r="GIA144" s="35"/>
      <c r="GIB144" s="35"/>
      <c r="GIC144" s="35"/>
      <c r="GID144" s="35"/>
      <c r="GIE144" s="35"/>
      <c r="GIF144" s="35"/>
      <c r="GIG144" s="35"/>
      <c r="GIH144" s="35"/>
      <c r="GII144" s="35"/>
      <c r="GIJ144" s="35"/>
      <c r="GIK144" s="35"/>
      <c r="GIL144" s="35"/>
      <c r="GIM144" s="35"/>
      <c r="GIN144" s="35"/>
      <c r="GIO144" s="35"/>
      <c r="GIP144" s="35"/>
      <c r="GIQ144" s="35"/>
      <c r="GIR144" s="35"/>
      <c r="GIS144" s="35"/>
      <c r="GIT144" s="35"/>
      <c r="GIU144" s="35"/>
      <c r="GIV144" s="35"/>
      <c r="GIW144" s="35"/>
      <c r="GIX144" s="35"/>
      <c r="GIY144" s="35"/>
      <c r="GIZ144" s="35"/>
      <c r="GJA144" s="35"/>
      <c r="GJB144" s="35"/>
      <c r="GJC144" s="35"/>
      <c r="GJD144" s="35"/>
      <c r="GJE144" s="35"/>
      <c r="GJF144" s="35"/>
      <c r="GJG144" s="35"/>
      <c r="GJH144" s="35"/>
      <c r="GJI144" s="35"/>
      <c r="GJJ144" s="35"/>
      <c r="GJK144" s="35"/>
      <c r="GJL144" s="35"/>
      <c r="GJM144" s="35"/>
      <c r="GJN144" s="35"/>
      <c r="GJO144" s="35"/>
      <c r="GJP144" s="35"/>
      <c r="GJQ144" s="35"/>
      <c r="GJR144" s="35"/>
      <c r="GJS144" s="35"/>
      <c r="GJT144" s="35"/>
      <c r="GJU144" s="35"/>
      <c r="GJV144" s="35"/>
      <c r="GJW144" s="35"/>
      <c r="GJX144" s="35"/>
      <c r="GJY144" s="35"/>
      <c r="GJZ144" s="35"/>
      <c r="GKA144" s="35"/>
      <c r="GKB144" s="35"/>
      <c r="GKC144" s="35"/>
      <c r="GKD144" s="35"/>
      <c r="GKE144" s="35"/>
      <c r="GKF144" s="35"/>
      <c r="GKG144" s="35"/>
      <c r="GKH144" s="35"/>
      <c r="GKI144" s="35"/>
      <c r="GKJ144" s="35"/>
      <c r="GKK144" s="35"/>
      <c r="GKL144" s="35"/>
      <c r="GKM144" s="35"/>
      <c r="GKN144" s="35"/>
      <c r="GKO144" s="35"/>
      <c r="GKP144" s="35"/>
      <c r="GKQ144" s="35"/>
      <c r="GKR144" s="35"/>
      <c r="GKS144" s="35"/>
      <c r="GKT144" s="35"/>
      <c r="GKU144" s="35"/>
      <c r="GKV144" s="35"/>
      <c r="GKW144" s="35"/>
      <c r="GKX144" s="35"/>
      <c r="GKY144" s="35"/>
      <c r="GKZ144" s="35"/>
      <c r="GLA144" s="35"/>
      <c r="GLB144" s="35"/>
      <c r="GLC144" s="35"/>
      <c r="GLD144" s="35"/>
      <c r="GLE144" s="35"/>
      <c r="GLF144" s="35"/>
      <c r="GLG144" s="35"/>
      <c r="GLH144" s="35"/>
      <c r="GLI144" s="35"/>
      <c r="GLJ144" s="35"/>
      <c r="GLK144" s="35"/>
      <c r="GLL144" s="35"/>
      <c r="GLM144" s="35"/>
      <c r="GLN144" s="35"/>
      <c r="GLO144" s="35"/>
      <c r="GLP144" s="35"/>
      <c r="GLQ144" s="35"/>
      <c r="GLR144" s="35"/>
      <c r="GLS144" s="35"/>
      <c r="GLT144" s="35"/>
      <c r="GLU144" s="35"/>
      <c r="GLV144" s="35"/>
      <c r="GLW144" s="35"/>
      <c r="GLX144" s="35"/>
      <c r="GLY144" s="35"/>
      <c r="GLZ144" s="35"/>
      <c r="GMA144" s="35"/>
      <c r="GMB144" s="35"/>
      <c r="GMC144" s="35"/>
      <c r="GMD144" s="35"/>
      <c r="GME144" s="35"/>
      <c r="GMF144" s="35"/>
      <c r="GMG144" s="35"/>
      <c r="GMH144" s="35"/>
      <c r="GMI144" s="35"/>
      <c r="GMJ144" s="35"/>
      <c r="GMK144" s="35"/>
      <c r="GML144" s="35"/>
      <c r="GMM144" s="35"/>
      <c r="GMN144" s="35"/>
      <c r="GMO144" s="35"/>
      <c r="GMP144" s="35"/>
      <c r="GMQ144" s="35"/>
      <c r="GMR144" s="35"/>
      <c r="GMS144" s="35"/>
      <c r="GMT144" s="35"/>
      <c r="GMU144" s="35"/>
      <c r="GMV144" s="35"/>
      <c r="GMW144" s="35"/>
      <c r="GMX144" s="35"/>
      <c r="GMY144" s="35"/>
      <c r="GMZ144" s="35"/>
      <c r="GNA144" s="35"/>
      <c r="GNB144" s="35"/>
      <c r="GNC144" s="35"/>
      <c r="GND144" s="35"/>
      <c r="GNE144" s="35"/>
      <c r="GNF144" s="35"/>
      <c r="GNG144" s="35"/>
      <c r="GNH144" s="35"/>
      <c r="GNI144" s="35"/>
      <c r="GNJ144" s="35"/>
      <c r="GNK144" s="35"/>
      <c r="GNL144" s="35"/>
      <c r="GNM144" s="35"/>
      <c r="GNN144" s="35"/>
      <c r="GNO144" s="35"/>
      <c r="GNP144" s="35"/>
      <c r="GNQ144" s="35"/>
      <c r="GNR144" s="35"/>
      <c r="GNS144" s="35"/>
      <c r="GNT144" s="35"/>
      <c r="GNU144" s="35"/>
      <c r="GNV144" s="35"/>
      <c r="GNW144" s="35"/>
      <c r="GNX144" s="35"/>
      <c r="GNY144" s="35"/>
      <c r="GNZ144" s="35"/>
      <c r="GOA144" s="35"/>
      <c r="GOB144" s="35"/>
      <c r="GOC144" s="35"/>
      <c r="GOD144" s="35"/>
      <c r="GOE144" s="35"/>
      <c r="GOF144" s="35"/>
      <c r="GOG144" s="35"/>
      <c r="GOH144" s="35"/>
      <c r="GOI144" s="35"/>
      <c r="GOJ144" s="35"/>
      <c r="GOK144" s="35"/>
      <c r="GOL144" s="35"/>
      <c r="GOM144" s="35"/>
      <c r="GON144" s="35"/>
      <c r="GOO144" s="35"/>
      <c r="GOP144" s="35"/>
      <c r="GOQ144" s="35"/>
      <c r="GOR144" s="35"/>
      <c r="GOS144" s="35"/>
      <c r="GOT144" s="35"/>
      <c r="GOU144" s="35"/>
      <c r="GOV144" s="35"/>
      <c r="GOW144" s="35"/>
      <c r="GOX144" s="35"/>
      <c r="GOY144" s="35"/>
      <c r="GOZ144" s="35"/>
      <c r="GPA144" s="35"/>
      <c r="GPB144" s="35"/>
      <c r="GPC144" s="35"/>
      <c r="GPD144" s="35"/>
      <c r="GPE144" s="35"/>
      <c r="GPF144" s="35"/>
      <c r="GPG144" s="35"/>
      <c r="GPH144" s="35"/>
      <c r="GPI144" s="35"/>
      <c r="GPJ144" s="35"/>
      <c r="GPK144" s="35"/>
      <c r="GPL144" s="35"/>
      <c r="GPM144" s="35"/>
      <c r="GPN144" s="35"/>
      <c r="GPO144" s="35"/>
      <c r="GPP144" s="35"/>
      <c r="GPQ144" s="35"/>
      <c r="GPR144" s="35"/>
      <c r="GPS144" s="35"/>
      <c r="GPT144" s="35"/>
      <c r="GPU144" s="35"/>
      <c r="GPV144" s="35"/>
      <c r="GPW144" s="35"/>
      <c r="GPX144" s="35"/>
      <c r="GPY144" s="35"/>
      <c r="GPZ144" s="35"/>
      <c r="GQA144" s="35"/>
      <c r="GQB144" s="35"/>
      <c r="GQC144" s="35"/>
      <c r="GQD144" s="35"/>
      <c r="GQE144" s="35"/>
      <c r="GQF144" s="35"/>
      <c r="GQG144" s="35"/>
      <c r="GQH144" s="35"/>
      <c r="GQI144" s="35"/>
      <c r="GQJ144" s="35"/>
      <c r="GQK144" s="35"/>
      <c r="GQL144" s="35"/>
      <c r="GQM144" s="35"/>
      <c r="GQN144" s="35"/>
      <c r="GQO144" s="35"/>
      <c r="GQP144" s="35"/>
      <c r="GQQ144" s="35"/>
      <c r="GQR144" s="35"/>
      <c r="GQS144" s="35"/>
      <c r="GQT144" s="35"/>
      <c r="GQU144" s="35"/>
      <c r="GQV144" s="35"/>
      <c r="GQW144" s="35"/>
      <c r="GQX144" s="35"/>
      <c r="GQY144" s="35"/>
      <c r="GQZ144" s="35"/>
      <c r="GRA144" s="35"/>
      <c r="GRB144" s="35"/>
      <c r="GRC144" s="35"/>
      <c r="GRD144" s="35"/>
      <c r="GRE144" s="35"/>
      <c r="GRF144" s="35"/>
      <c r="GRG144" s="35"/>
      <c r="GRH144" s="35"/>
      <c r="GRI144" s="35"/>
      <c r="GRJ144" s="35"/>
      <c r="GRK144" s="35"/>
      <c r="GRL144" s="35"/>
      <c r="GRM144" s="35"/>
      <c r="GRN144" s="35"/>
      <c r="GRO144" s="35"/>
      <c r="GRP144" s="35"/>
      <c r="GRQ144" s="35"/>
      <c r="GRR144" s="35"/>
      <c r="GRS144" s="35"/>
      <c r="GRT144" s="35"/>
      <c r="GRU144" s="35"/>
      <c r="GRV144" s="35"/>
      <c r="GRW144" s="35"/>
      <c r="GRX144" s="35"/>
      <c r="GRY144" s="35"/>
      <c r="GRZ144" s="35"/>
      <c r="GSA144" s="35"/>
      <c r="GSB144" s="35"/>
      <c r="GSC144" s="35"/>
      <c r="GSD144" s="35"/>
      <c r="GSE144" s="35"/>
      <c r="GSF144" s="35"/>
      <c r="GSG144" s="35"/>
      <c r="GSH144" s="35"/>
      <c r="GSI144" s="35"/>
      <c r="GSJ144" s="35"/>
      <c r="GSK144" s="35"/>
      <c r="GSL144" s="35"/>
      <c r="GSM144" s="35"/>
      <c r="GSN144" s="35"/>
      <c r="GSO144" s="35"/>
      <c r="GSP144" s="35"/>
      <c r="GSQ144" s="35"/>
      <c r="GSR144" s="35"/>
      <c r="GSS144" s="35"/>
      <c r="GST144" s="35"/>
      <c r="GSU144" s="35"/>
      <c r="GSV144" s="35"/>
      <c r="GSW144" s="35"/>
      <c r="GSX144" s="35"/>
      <c r="GSY144" s="35"/>
      <c r="GSZ144" s="35"/>
      <c r="GTA144" s="35"/>
      <c r="GTB144" s="35"/>
      <c r="GTC144" s="35"/>
      <c r="GTD144" s="35"/>
      <c r="GTE144" s="35"/>
      <c r="GTF144" s="35"/>
      <c r="GTG144" s="35"/>
      <c r="GTH144" s="35"/>
      <c r="GTI144" s="35"/>
      <c r="GTJ144" s="35"/>
      <c r="GTK144" s="35"/>
      <c r="GTL144" s="35"/>
      <c r="GTM144" s="35"/>
      <c r="GTN144" s="35"/>
      <c r="GTO144" s="35"/>
      <c r="GTP144" s="35"/>
      <c r="GTQ144" s="35"/>
      <c r="GTR144" s="35"/>
      <c r="GTS144" s="35"/>
      <c r="GTT144" s="35"/>
      <c r="GTU144" s="35"/>
      <c r="GTV144" s="35"/>
      <c r="GTW144" s="35"/>
      <c r="GTX144" s="35"/>
      <c r="GTY144" s="35"/>
      <c r="GTZ144" s="35"/>
      <c r="GUA144" s="35"/>
      <c r="GUB144" s="35"/>
      <c r="GUC144" s="35"/>
      <c r="GUD144" s="35"/>
      <c r="GUE144" s="35"/>
      <c r="GUF144" s="35"/>
      <c r="GUG144" s="35"/>
      <c r="GUH144" s="35"/>
      <c r="GUI144" s="35"/>
      <c r="GUJ144" s="35"/>
      <c r="GUK144" s="35"/>
      <c r="GUL144" s="35"/>
      <c r="GUM144" s="35"/>
      <c r="GUN144" s="35"/>
      <c r="GUO144" s="35"/>
      <c r="GUP144" s="35"/>
      <c r="GUQ144" s="35"/>
      <c r="GUR144" s="35"/>
      <c r="GUS144" s="35"/>
      <c r="GUT144" s="35"/>
      <c r="GUU144" s="35"/>
      <c r="GUV144" s="35"/>
      <c r="GUW144" s="35"/>
      <c r="GUX144" s="35"/>
      <c r="GUY144" s="35"/>
      <c r="GUZ144" s="35"/>
      <c r="GVA144" s="35"/>
      <c r="GVB144" s="35"/>
      <c r="GVC144" s="35"/>
      <c r="GVD144" s="35"/>
      <c r="GVE144" s="35"/>
      <c r="GVF144" s="35"/>
      <c r="GVG144" s="35"/>
      <c r="GVH144" s="35"/>
      <c r="GVI144" s="35"/>
      <c r="GVJ144" s="35"/>
      <c r="GVK144" s="35"/>
      <c r="GVL144" s="35"/>
      <c r="GVM144" s="35"/>
      <c r="GVN144" s="35"/>
      <c r="GVO144" s="35"/>
      <c r="GVP144" s="35"/>
      <c r="GVQ144" s="35"/>
      <c r="GVR144" s="35"/>
      <c r="GVS144" s="35"/>
      <c r="GVT144" s="35"/>
      <c r="GVU144" s="35"/>
      <c r="GVV144" s="35"/>
      <c r="GVW144" s="35"/>
      <c r="GVX144" s="35"/>
      <c r="GVY144" s="35"/>
      <c r="GVZ144" s="35"/>
      <c r="GWA144" s="35"/>
      <c r="GWB144" s="35"/>
      <c r="GWC144" s="35"/>
      <c r="GWD144" s="35"/>
      <c r="GWE144" s="35"/>
      <c r="GWF144" s="35"/>
      <c r="GWG144" s="35"/>
      <c r="GWH144" s="35"/>
      <c r="GWI144" s="35"/>
      <c r="GWJ144" s="35"/>
      <c r="GWK144" s="35"/>
      <c r="GWL144" s="35"/>
      <c r="GWM144" s="35"/>
      <c r="GWN144" s="35"/>
      <c r="GWO144" s="35"/>
      <c r="GWP144" s="35"/>
      <c r="GWQ144" s="35"/>
      <c r="GWR144" s="35"/>
      <c r="GWS144" s="35"/>
      <c r="GWT144" s="35"/>
      <c r="GWU144" s="35"/>
      <c r="GWV144" s="35"/>
      <c r="GWW144" s="35"/>
      <c r="GWX144" s="35"/>
      <c r="GWY144" s="35"/>
      <c r="GWZ144" s="35"/>
      <c r="GXA144" s="35"/>
      <c r="GXB144" s="35"/>
      <c r="GXC144" s="35"/>
      <c r="GXD144" s="35"/>
      <c r="GXE144" s="35"/>
      <c r="GXF144" s="35"/>
      <c r="GXG144" s="35"/>
      <c r="GXH144" s="35"/>
      <c r="GXI144" s="35"/>
      <c r="GXJ144" s="35"/>
      <c r="GXK144" s="35"/>
      <c r="GXL144" s="35"/>
      <c r="GXM144" s="35"/>
      <c r="GXN144" s="35"/>
      <c r="GXO144" s="35"/>
      <c r="GXP144" s="35"/>
      <c r="GXQ144" s="35"/>
      <c r="GXR144" s="35"/>
      <c r="GXS144" s="35"/>
      <c r="GXT144" s="35"/>
      <c r="GXU144" s="35"/>
      <c r="GXV144" s="35"/>
      <c r="GXW144" s="35"/>
      <c r="GXX144" s="35"/>
      <c r="GXY144" s="35"/>
      <c r="GXZ144" s="35"/>
      <c r="GYA144" s="35"/>
      <c r="GYB144" s="35"/>
      <c r="GYC144" s="35"/>
      <c r="GYD144" s="35"/>
      <c r="GYE144" s="35"/>
      <c r="GYF144" s="35"/>
      <c r="GYG144" s="35"/>
      <c r="GYH144" s="35"/>
      <c r="GYI144" s="35"/>
      <c r="GYJ144" s="35"/>
      <c r="GYK144" s="35"/>
      <c r="GYL144" s="35"/>
      <c r="GYM144" s="35"/>
      <c r="GYN144" s="35"/>
      <c r="GYO144" s="35"/>
      <c r="GYP144" s="35"/>
      <c r="GYQ144" s="35"/>
      <c r="GYR144" s="35"/>
      <c r="GYS144" s="35"/>
      <c r="GYT144" s="35"/>
      <c r="GYU144" s="35"/>
      <c r="GYV144" s="35"/>
      <c r="GYW144" s="35"/>
      <c r="GYX144" s="35"/>
      <c r="GYY144" s="35"/>
      <c r="GYZ144" s="35"/>
      <c r="GZA144" s="35"/>
      <c r="GZB144" s="35"/>
      <c r="GZC144" s="35"/>
      <c r="GZD144" s="35"/>
      <c r="GZE144" s="35"/>
      <c r="GZF144" s="35"/>
      <c r="GZG144" s="35"/>
      <c r="GZH144" s="35"/>
      <c r="GZI144" s="35"/>
      <c r="GZJ144" s="35"/>
      <c r="GZK144" s="35"/>
      <c r="GZL144" s="35"/>
      <c r="GZM144" s="35"/>
      <c r="GZN144" s="35"/>
      <c r="GZO144" s="35"/>
      <c r="GZP144" s="35"/>
      <c r="GZQ144" s="35"/>
      <c r="GZR144" s="35"/>
      <c r="GZS144" s="35"/>
      <c r="GZT144" s="35"/>
      <c r="GZU144" s="35"/>
      <c r="GZV144" s="35"/>
      <c r="GZW144" s="35"/>
      <c r="GZX144" s="35"/>
      <c r="GZY144" s="35"/>
      <c r="GZZ144" s="35"/>
      <c r="HAA144" s="35"/>
      <c r="HAB144" s="35"/>
      <c r="HAC144" s="35"/>
      <c r="HAD144" s="35"/>
      <c r="HAE144" s="35"/>
      <c r="HAF144" s="35"/>
      <c r="HAG144" s="35"/>
      <c r="HAH144" s="35"/>
      <c r="HAI144" s="35"/>
      <c r="HAJ144" s="35"/>
      <c r="HAK144" s="35"/>
      <c r="HAL144" s="35"/>
      <c r="HAM144" s="35"/>
      <c r="HAN144" s="35"/>
      <c r="HAO144" s="35"/>
      <c r="HAP144" s="35"/>
      <c r="HAQ144" s="35"/>
      <c r="HAR144" s="35"/>
      <c r="HAS144" s="35"/>
      <c r="HAT144" s="35"/>
      <c r="HAU144" s="35"/>
      <c r="HAV144" s="35"/>
      <c r="HAW144" s="35"/>
      <c r="HAX144" s="35"/>
      <c r="HAY144" s="35"/>
      <c r="HAZ144" s="35"/>
      <c r="HBA144" s="35"/>
      <c r="HBB144" s="35"/>
      <c r="HBC144" s="35"/>
      <c r="HBD144" s="35"/>
      <c r="HBE144" s="35"/>
      <c r="HBF144" s="35"/>
      <c r="HBG144" s="35"/>
      <c r="HBH144" s="35"/>
      <c r="HBI144" s="35"/>
      <c r="HBJ144" s="35"/>
      <c r="HBK144" s="35"/>
      <c r="HBL144" s="35"/>
      <c r="HBM144" s="35"/>
      <c r="HBN144" s="35"/>
      <c r="HBO144" s="35"/>
      <c r="HBP144" s="35"/>
      <c r="HBQ144" s="35"/>
      <c r="HBR144" s="35"/>
      <c r="HBS144" s="35"/>
      <c r="HBT144" s="35"/>
      <c r="HBU144" s="35"/>
      <c r="HBV144" s="35"/>
      <c r="HBW144" s="35"/>
      <c r="HBX144" s="35"/>
      <c r="HBY144" s="35"/>
      <c r="HBZ144" s="35"/>
      <c r="HCA144" s="35"/>
      <c r="HCB144" s="35"/>
      <c r="HCC144" s="35"/>
      <c r="HCD144" s="35"/>
      <c r="HCE144" s="35"/>
      <c r="HCF144" s="35"/>
      <c r="HCG144" s="35"/>
      <c r="HCH144" s="35"/>
      <c r="HCI144" s="35"/>
      <c r="HCJ144" s="35"/>
      <c r="HCK144" s="35"/>
      <c r="HCL144" s="35"/>
      <c r="HCM144" s="35"/>
      <c r="HCN144" s="35"/>
      <c r="HCO144" s="35"/>
      <c r="HCP144" s="35"/>
      <c r="HCQ144" s="35"/>
      <c r="HCR144" s="35"/>
      <c r="HCS144" s="35"/>
      <c r="HCT144" s="35"/>
      <c r="HCU144" s="35"/>
      <c r="HCV144" s="35"/>
      <c r="HCW144" s="35"/>
      <c r="HCX144" s="35"/>
      <c r="HCY144" s="35"/>
      <c r="HCZ144" s="35"/>
      <c r="HDA144" s="35"/>
      <c r="HDB144" s="35"/>
      <c r="HDC144" s="35"/>
      <c r="HDD144" s="35"/>
      <c r="HDE144" s="35"/>
      <c r="HDF144" s="35"/>
      <c r="HDG144" s="35"/>
      <c r="HDH144" s="35"/>
      <c r="HDI144" s="35"/>
      <c r="HDJ144" s="35"/>
      <c r="HDK144" s="35"/>
      <c r="HDL144" s="35"/>
      <c r="HDM144" s="35"/>
      <c r="HDN144" s="35"/>
      <c r="HDO144" s="35"/>
      <c r="HDP144" s="35"/>
      <c r="HDQ144" s="35"/>
      <c r="HDR144" s="35"/>
      <c r="HDS144" s="35"/>
      <c r="HDT144" s="35"/>
      <c r="HDU144" s="35"/>
      <c r="HDV144" s="35"/>
      <c r="HDW144" s="35"/>
      <c r="HDX144" s="35"/>
      <c r="HDY144" s="35"/>
      <c r="HDZ144" s="35"/>
      <c r="HEA144" s="35"/>
      <c r="HEB144" s="35"/>
      <c r="HEC144" s="35"/>
      <c r="HED144" s="35"/>
      <c r="HEE144" s="35"/>
      <c r="HEF144" s="35"/>
      <c r="HEG144" s="35"/>
      <c r="HEH144" s="35"/>
      <c r="HEI144" s="35"/>
      <c r="HEJ144" s="35"/>
      <c r="HEK144" s="35"/>
      <c r="HEL144" s="35"/>
      <c r="HEM144" s="35"/>
      <c r="HEN144" s="35"/>
      <c r="HEO144" s="35"/>
      <c r="HEP144" s="35"/>
      <c r="HEQ144" s="35"/>
      <c r="HER144" s="35"/>
      <c r="HES144" s="35"/>
      <c r="HET144" s="35"/>
      <c r="HEU144" s="35"/>
      <c r="HEV144" s="35"/>
      <c r="HEW144" s="35"/>
      <c r="HEX144" s="35"/>
      <c r="HEY144" s="35"/>
      <c r="HEZ144" s="35"/>
      <c r="HFA144" s="35"/>
      <c r="HFB144" s="35"/>
      <c r="HFC144" s="35"/>
      <c r="HFD144" s="35"/>
      <c r="HFE144" s="35"/>
      <c r="HFF144" s="35"/>
      <c r="HFG144" s="35"/>
      <c r="HFH144" s="35"/>
      <c r="HFI144" s="35"/>
      <c r="HFJ144" s="35"/>
      <c r="HFK144" s="35"/>
      <c r="HFL144" s="35"/>
      <c r="HFM144" s="35"/>
      <c r="HFN144" s="35"/>
      <c r="HFO144" s="35"/>
      <c r="HFP144" s="35"/>
      <c r="HFQ144" s="35"/>
      <c r="HFR144" s="35"/>
      <c r="HFS144" s="35"/>
      <c r="HFT144" s="35"/>
      <c r="HFU144" s="35"/>
      <c r="HFV144" s="35"/>
      <c r="HFW144" s="35"/>
      <c r="HFX144" s="35"/>
      <c r="HFY144" s="35"/>
      <c r="HFZ144" s="35"/>
      <c r="HGA144" s="35"/>
      <c r="HGB144" s="35"/>
      <c r="HGC144" s="35"/>
      <c r="HGD144" s="35"/>
      <c r="HGE144" s="35"/>
      <c r="HGF144" s="35"/>
      <c r="HGG144" s="35"/>
      <c r="HGH144" s="35"/>
      <c r="HGI144" s="35"/>
      <c r="HGJ144" s="35"/>
      <c r="HGK144" s="35"/>
      <c r="HGL144" s="35"/>
      <c r="HGM144" s="35"/>
      <c r="HGN144" s="35"/>
      <c r="HGO144" s="35"/>
      <c r="HGP144" s="35"/>
      <c r="HGQ144" s="35"/>
      <c r="HGR144" s="35"/>
      <c r="HGS144" s="35"/>
      <c r="HGT144" s="35"/>
      <c r="HGU144" s="35"/>
      <c r="HGV144" s="35"/>
      <c r="HGW144" s="35"/>
      <c r="HGX144" s="35"/>
      <c r="HGY144" s="35"/>
      <c r="HGZ144" s="35"/>
      <c r="HHA144" s="35"/>
      <c r="HHB144" s="35"/>
      <c r="HHC144" s="35"/>
      <c r="HHD144" s="35"/>
      <c r="HHE144" s="35"/>
      <c r="HHF144" s="35"/>
      <c r="HHG144" s="35"/>
      <c r="HHH144" s="35"/>
      <c r="HHI144" s="35"/>
      <c r="HHJ144" s="35"/>
      <c r="HHK144" s="35"/>
      <c r="HHL144" s="35"/>
      <c r="HHM144" s="35"/>
      <c r="HHN144" s="35"/>
      <c r="HHO144" s="35"/>
      <c r="HHP144" s="35"/>
      <c r="HHQ144" s="35"/>
      <c r="HHR144" s="35"/>
      <c r="HHS144" s="35"/>
      <c r="HHT144" s="35"/>
      <c r="HHU144" s="35"/>
      <c r="HHV144" s="35"/>
      <c r="HHW144" s="35"/>
      <c r="HHX144" s="35"/>
      <c r="HHY144" s="35"/>
      <c r="HHZ144" s="35"/>
      <c r="HIA144" s="35"/>
      <c r="HIB144" s="35"/>
      <c r="HIC144" s="35"/>
      <c r="HID144" s="35"/>
      <c r="HIE144" s="35"/>
      <c r="HIF144" s="35"/>
      <c r="HIG144" s="35"/>
      <c r="HIH144" s="35"/>
      <c r="HII144" s="35"/>
      <c r="HIJ144" s="35"/>
      <c r="HIK144" s="35"/>
      <c r="HIL144" s="35"/>
      <c r="HIM144" s="35"/>
      <c r="HIN144" s="35"/>
      <c r="HIO144" s="35"/>
      <c r="HIP144" s="35"/>
      <c r="HIQ144" s="35"/>
      <c r="HIR144" s="35"/>
      <c r="HIS144" s="35"/>
      <c r="HIT144" s="35"/>
      <c r="HIU144" s="35"/>
      <c r="HIV144" s="35"/>
      <c r="HIW144" s="35"/>
      <c r="HIX144" s="35"/>
      <c r="HIY144" s="35"/>
      <c r="HIZ144" s="35"/>
      <c r="HJA144" s="35"/>
      <c r="HJB144" s="35"/>
      <c r="HJC144" s="35"/>
      <c r="HJD144" s="35"/>
      <c r="HJE144" s="35"/>
      <c r="HJF144" s="35"/>
      <c r="HJG144" s="35"/>
      <c r="HJH144" s="35"/>
      <c r="HJI144" s="35"/>
      <c r="HJJ144" s="35"/>
      <c r="HJK144" s="35"/>
      <c r="HJL144" s="35"/>
      <c r="HJM144" s="35"/>
      <c r="HJN144" s="35"/>
      <c r="HJO144" s="35"/>
      <c r="HJP144" s="35"/>
      <c r="HJQ144" s="35"/>
      <c r="HJR144" s="35"/>
      <c r="HJS144" s="35"/>
      <c r="HJT144" s="35"/>
      <c r="HJU144" s="35"/>
      <c r="HJV144" s="35"/>
      <c r="HJW144" s="35"/>
      <c r="HJX144" s="35"/>
      <c r="HJY144" s="35"/>
      <c r="HJZ144" s="35"/>
      <c r="HKA144" s="35"/>
      <c r="HKB144" s="35"/>
      <c r="HKC144" s="35"/>
      <c r="HKD144" s="35"/>
      <c r="HKE144" s="35"/>
      <c r="HKF144" s="35"/>
      <c r="HKG144" s="35"/>
      <c r="HKH144" s="35"/>
      <c r="HKI144" s="35"/>
      <c r="HKJ144" s="35"/>
      <c r="HKK144" s="35"/>
      <c r="HKL144" s="35"/>
      <c r="HKM144" s="35"/>
      <c r="HKN144" s="35"/>
      <c r="HKO144" s="35"/>
      <c r="HKP144" s="35"/>
      <c r="HKQ144" s="35"/>
      <c r="HKR144" s="35"/>
      <c r="HKS144" s="35"/>
      <c r="HKT144" s="35"/>
      <c r="HKU144" s="35"/>
      <c r="HKV144" s="35"/>
      <c r="HKW144" s="35"/>
      <c r="HKX144" s="35"/>
      <c r="HKY144" s="35"/>
      <c r="HKZ144" s="35"/>
      <c r="HLA144" s="35"/>
      <c r="HLB144" s="35"/>
      <c r="HLC144" s="35"/>
      <c r="HLD144" s="35"/>
      <c r="HLE144" s="35"/>
      <c r="HLF144" s="35"/>
      <c r="HLG144" s="35"/>
      <c r="HLH144" s="35"/>
      <c r="HLI144" s="35"/>
      <c r="HLJ144" s="35"/>
      <c r="HLK144" s="35"/>
      <c r="HLL144" s="35"/>
      <c r="HLM144" s="35"/>
      <c r="HLN144" s="35"/>
      <c r="HLO144" s="35"/>
      <c r="HLP144" s="35"/>
      <c r="HLQ144" s="35"/>
      <c r="HLR144" s="35"/>
      <c r="HLS144" s="35"/>
      <c r="HLT144" s="35"/>
      <c r="HLU144" s="35"/>
      <c r="HLV144" s="35"/>
      <c r="HLW144" s="35"/>
      <c r="HLX144" s="35"/>
      <c r="HLY144" s="35"/>
      <c r="HLZ144" s="35"/>
      <c r="HMA144" s="35"/>
      <c r="HMB144" s="35"/>
      <c r="HMC144" s="35"/>
      <c r="HMD144" s="35"/>
      <c r="HME144" s="35"/>
      <c r="HMF144" s="35"/>
      <c r="HMG144" s="35"/>
      <c r="HMH144" s="35"/>
      <c r="HMI144" s="35"/>
      <c r="HMJ144" s="35"/>
      <c r="HMK144" s="35"/>
      <c r="HML144" s="35"/>
      <c r="HMM144" s="35"/>
      <c r="HMN144" s="35"/>
      <c r="HMO144" s="35"/>
      <c r="HMP144" s="35"/>
      <c r="HMQ144" s="35"/>
      <c r="HMR144" s="35"/>
      <c r="HMS144" s="35"/>
      <c r="HMT144" s="35"/>
      <c r="HMU144" s="35"/>
      <c r="HMV144" s="35"/>
      <c r="HMW144" s="35"/>
      <c r="HMX144" s="35"/>
      <c r="HMY144" s="35"/>
      <c r="HMZ144" s="35"/>
      <c r="HNA144" s="35"/>
      <c r="HNB144" s="35"/>
      <c r="HNC144" s="35"/>
      <c r="HND144" s="35"/>
      <c r="HNE144" s="35"/>
      <c r="HNF144" s="35"/>
      <c r="HNG144" s="35"/>
      <c r="HNH144" s="35"/>
      <c r="HNI144" s="35"/>
      <c r="HNJ144" s="35"/>
      <c r="HNK144" s="35"/>
      <c r="HNL144" s="35"/>
      <c r="HNM144" s="35"/>
      <c r="HNN144" s="35"/>
      <c r="HNO144" s="35"/>
      <c r="HNP144" s="35"/>
      <c r="HNQ144" s="35"/>
      <c r="HNR144" s="35"/>
      <c r="HNS144" s="35"/>
      <c r="HNT144" s="35"/>
      <c r="HNU144" s="35"/>
      <c r="HNV144" s="35"/>
      <c r="HNW144" s="35"/>
      <c r="HNX144" s="35"/>
      <c r="HNY144" s="35"/>
      <c r="HNZ144" s="35"/>
      <c r="HOA144" s="35"/>
      <c r="HOB144" s="35"/>
      <c r="HOC144" s="35"/>
      <c r="HOD144" s="35"/>
      <c r="HOE144" s="35"/>
      <c r="HOF144" s="35"/>
      <c r="HOG144" s="35"/>
      <c r="HOH144" s="35"/>
      <c r="HOI144" s="35"/>
      <c r="HOJ144" s="35"/>
      <c r="HOK144" s="35"/>
      <c r="HOL144" s="35"/>
      <c r="HOM144" s="35"/>
      <c r="HON144" s="35"/>
      <c r="HOO144" s="35"/>
      <c r="HOP144" s="35"/>
      <c r="HOQ144" s="35"/>
      <c r="HOR144" s="35"/>
      <c r="HOS144" s="35"/>
      <c r="HOT144" s="35"/>
      <c r="HOU144" s="35"/>
      <c r="HOV144" s="35"/>
      <c r="HOW144" s="35"/>
      <c r="HOX144" s="35"/>
      <c r="HOY144" s="35"/>
      <c r="HOZ144" s="35"/>
      <c r="HPA144" s="35"/>
      <c r="HPB144" s="35"/>
      <c r="HPC144" s="35"/>
      <c r="HPD144" s="35"/>
      <c r="HPE144" s="35"/>
      <c r="HPF144" s="35"/>
      <c r="HPG144" s="35"/>
      <c r="HPH144" s="35"/>
      <c r="HPI144" s="35"/>
      <c r="HPJ144" s="35"/>
      <c r="HPK144" s="35"/>
      <c r="HPL144" s="35"/>
      <c r="HPM144" s="35"/>
      <c r="HPN144" s="35"/>
      <c r="HPO144" s="35"/>
      <c r="HPP144" s="35"/>
      <c r="HPQ144" s="35"/>
      <c r="HPR144" s="35"/>
      <c r="HPS144" s="35"/>
      <c r="HPT144" s="35"/>
      <c r="HPU144" s="35"/>
      <c r="HPV144" s="35"/>
      <c r="HPW144" s="35"/>
      <c r="HPX144" s="35"/>
      <c r="HPY144" s="35"/>
      <c r="HPZ144" s="35"/>
      <c r="HQA144" s="35"/>
      <c r="HQB144" s="35"/>
      <c r="HQC144" s="35"/>
      <c r="HQD144" s="35"/>
      <c r="HQE144" s="35"/>
      <c r="HQF144" s="35"/>
      <c r="HQG144" s="35"/>
      <c r="HQH144" s="35"/>
      <c r="HQI144" s="35"/>
      <c r="HQJ144" s="35"/>
      <c r="HQK144" s="35"/>
      <c r="HQL144" s="35"/>
      <c r="HQM144" s="35"/>
      <c r="HQN144" s="35"/>
      <c r="HQO144" s="35"/>
      <c r="HQP144" s="35"/>
      <c r="HQQ144" s="35"/>
      <c r="HQR144" s="35"/>
      <c r="HQS144" s="35"/>
      <c r="HQT144" s="35"/>
      <c r="HQU144" s="35"/>
      <c r="HQV144" s="35"/>
      <c r="HQW144" s="35"/>
      <c r="HQX144" s="35"/>
      <c r="HQY144" s="35"/>
      <c r="HQZ144" s="35"/>
      <c r="HRA144" s="35"/>
      <c r="HRB144" s="35"/>
      <c r="HRC144" s="35"/>
      <c r="HRD144" s="35"/>
      <c r="HRE144" s="35"/>
      <c r="HRF144" s="35"/>
      <c r="HRG144" s="35"/>
      <c r="HRH144" s="35"/>
      <c r="HRI144" s="35"/>
      <c r="HRJ144" s="35"/>
      <c r="HRK144" s="35"/>
      <c r="HRL144" s="35"/>
      <c r="HRM144" s="35"/>
      <c r="HRN144" s="35"/>
      <c r="HRO144" s="35"/>
      <c r="HRP144" s="35"/>
      <c r="HRQ144" s="35"/>
      <c r="HRR144" s="35"/>
      <c r="HRS144" s="35"/>
      <c r="HRT144" s="35"/>
      <c r="HRU144" s="35"/>
      <c r="HRV144" s="35"/>
      <c r="HRW144" s="35"/>
      <c r="HRX144" s="35"/>
      <c r="HRY144" s="35"/>
      <c r="HRZ144" s="35"/>
      <c r="HSA144" s="35"/>
      <c r="HSB144" s="35"/>
      <c r="HSC144" s="35"/>
      <c r="HSD144" s="35"/>
      <c r="HSE144" s="35"/>
      <c r="HSF144" s="35"/>
      <c r="HSG144" s="35"/>
      <c r="HSH144" s="35"/>
      <c r="HSI144" s="35"/>
      <c r="HSJ144" s="35"/>
      <c r="HSK144" s="35"/>
      <c r="HSL144" s="35"/>
      <c r="HSM144" s="35"/>
      <c r="HSN144" s="35"/>
      <c r="HSO144" s="35"/>
      <c r="HSP144" s="35"/>
      <c r="HSQ144" s="35"/>
      <c r="HSR144" s="35"/>
      <c r="HSS144" s="35"/>
      <c r="HST144" s="35"/>
      <c r="HSU144" s="35"/>
      <c r="HSV144" s="35"/>
      <c r="HSW144" s="35"/>
      <c r="HSX144" s="35"/>
      <c r="HSY144" s="35"/>
      <c r="HSZ144" s="35"/>
      <c r="HTA144" s="35"/>
      <c r="HTB144" s="35"/>
      <c r="HTC144" s="35"/>
      <c r="HTD144" s="35"/>
      <c r="HTE144" s="35"/>
      <c r="HTF144" s="35"/>
      <c r="HTG144" s="35"/>
      <c r="HTH144" s="35"/>
      <c r="HTI144" s="35"/>
      <c r="HTJ144" s="35"/>
      <c r="HTK144" s="35"/>
      <c r="HTL144" s="35"/>
      <c r="HTM144" s="35"/>
      <c r="HTN144" s="35"/>
      <c r="HTO144" s="35"/>
      <c r="HTP144" s="35"/>
      <c r="HTQ144" s="35"/>
      <c r="HTR144" s="35"/>
      <c r="HTS144" s="35"/>
      <c r="HTT144" s="35"/>
      <c r="HTU144" s="35"/>
      <c r="HTV144" s="35"/>
      <c r="HTW144" s="35"/>
      <c r="HTX144" s="35"/>
      <c r="HTY144" s="35"/>
      <c r="HTZ144" s="35"/>
      <c r="HUA144" s="35"/>
      <c r="HUB144" s="35"/>
      <c r="HUC144" s="35"/>
      <c r="HUD144" s="35"/>
      <c r="HUE144" s="35"/>
      <c r="HUF144" s="35"/>
      <c r="HUG144" s="35"/>
      <c r="HUH144" s="35"/>
      <c r="HUI144" s="35"/>
      <c r="HUJ144" s="35"/>
      <c r="HUK144" s="35"/>
      <c r="HUL144" s="35"/>
      <c r="HUM144" s="35"/>
      <c r="HUN144" s="35"/>
      <c r="HUO144" s="35"/>
      <c r="HUP144" s="35"/>
      <c r="HUQ144" s="35"/>
      <c r="HUR144" s="35"/>
      <c r="HUS144" s="35"/>
      <c r="HUT144" s="35"/>
      <c r="HUU144" s="35"/>
      <c r="HUV144" s="35"/>
      <c r="HUW144" s="35"/>
      <c r="HUX144" s="35"/>
      <c r="HUY144" s="35"/>
      <c r="HUZ144" s="35"/>
      <c r="HVA144" s="35"/>
      <c r="HVB144" s="35"/>
      <c r="HVC144" s="35"/>
      <c r="HVD144" s="35"/>
      <c r="HVE144" s="35"/>
      <c r="HVF144" s="35"/>
      <c r="HVG144" s="35"/>
      <c r="HVH144" s="35"/>
      <c r="HVI144" s="35"/>
      <c r="HVJ144" s="35"/>
      <c r="HVK144" s="35"/>
      <c r="HVL144" s="35"/>
      <c r="HVM144" s="35"/>
      <c r="HVN144" s="35"/>
      <c r="HVO144" s="35"/>
      <c r="HVP144" s="35"/>
      <c r="HVQ144" s="35"/>
      <c r="HVR144" s="35"/>
      <c r="HVS144" s="35"/>
      <c r="HVT144" s="35"/>
      <c r="HVU144" s="35"/>
      <c r="HVV144" s="35"/>
      <c r="HVW144" s="35"/>
      <c r="HVX144" s="35"/>
      <c r="HVY144" s="35"/>
      <c r="HVZ144" s="35"/>
      <c r="HWA144" s="35"/>
      <c r="HWB144" s="35"/>
      <c r="HWC144" s="35"/>
      <c r="HWD144" s="35"/>
      <c r="HWE144" s="35"/>
      <c r="HWF144" s="35"/>
      <c r="HWG144" s="35"/>
      <c r="HWH144" s="35"/>
      <c r="HWI144" s="35"/>
      <c r="HWJ144" s="35"/>
      <c r="HWK144" s="35"/>
      <c r="HWL144" s="35"/>
      <c r="HWM144" s="35"/>
      <c r="HWN144" s="35"/>
      <c r="HWO144" s="35"/>
      <c r="HWP144" s="35"/>
      <c r="HWQ144" s="35"/>
      <c r="HWR144" s="35"/>
      <c r="HWS144" s="35"/>
      <c r="HWT144" s="35"/>
      <c r="HWU144" s="35"/>
      <c r="HWV144" s="35"/>
      <c r="HWW144" s="35"/>
      <c r="HWX144" s="35"/>
      <c r="HWY144" s="35"/>
      <c r="HWZ144" s="35"/>
      <c r="HXA144" s="35"/>
      <c r="HXB144" s="35"/>
      <c r="HXC144" s="35"/>
      <c r="HXD144" s="35"/>
      <c r="HXE144" s="35"/>
      <c r="HXF144" s="35"/>
      <c r="HXG144" s="35"/>
      <c r="HXH144" s="35"/>
      <c r="HXI144" s="35"/>
      <c r="HXJ144" s="35"/>
      <c r="HXK144" s="35"/>
      <c r="HXL144" s="35"/>
      <c r="HXM144" s="35"/>
      <c r="HXN144" s="35"/>
      <c r="HXO144" s="35"/>
      <c r="HXP144" s="35"/>
      <c r="HXQ144" s="35"/>
      <c r="HXR144" s="35"/>
      <c r="HXS144" s="35"/>
      <c r="HXT144" s="35"/>
      <c r="HXU144" s="35"/>
      <c r="HXV144" s="35"/>
      <c r="HXW144" s="35"/>
      <c r="HXX144" s="35"/>
      <c r="HXY144" s="35"/>
      <c r="HXZ144" s="35"/>
      <c r="HYA144" s="35"/>
      <c r="HYB144" s="35"/>
      <c r="HYC144" s="35"/>
      <c r="HYD144" s="35"/>
      <c r="HYE144" s="35"/>
      <c r="HYF144" s="35"/>
      <c r="HYG144" s="35"/>
      <c r="HYH144" s="35"/>
      <c r="HYI144" s="35"/>
      <c r="HYJ144" s="35"/>
      <c r="HYK144" s="35"/>
      <c r="HYL144" s="35"/>
      <c r="HYM144" s="35"/>
      <c r="HYN144" s="35"/>
      <c r="HYO144" s="35"/>
      <c r="HYP144" s="35"/>
      <c r="HYQ144" s="35"/>
      <c r="HYR144" s="35"/>
      <c r="HYS144" s="35"/>
      <c r="HYT144" s="35"/>
      <c r="HYU144" s="35"/>
      <c r="HYV144" s="35"/>
      <c r="HYW144" s="35"/>
      <c r="HYX144" s="35"/>
      <c r="HYY144" s="35"/>
      <c r="HYZ144" s="35"/>
      <c r="HZA144" s="35"/>
      <c r="HZB144" s="35"/>
      <c r="HZC144" s="35"/>
      <c r="HZD144" s="35"/>
      <c r="HZE144" s="35"/>
      <c r="HZF144" s="35"/>
      <c r="HZG144" s="35"/>
      <c r="HZH144" s="35"/>
      <c r="HZI144" s="35"/>
      <c r="HZJ144" s="35"/>
      <c r="HZK144" s="35"/>
      <c r="HZL144" s="35"/>
      <c r="HZM144" s="35"/>
      <c r="HZN144" s="35"/>
      <c r="HZO144" s="35"/>
      <c r="HZP144" s="35"/>
      <c r="HZQ144" s="35"/>
      <c r="HZR144" s="35"/>
      <c r="HZS144" s="35"/>
      <c r="HZT144" s="35"/>
      <c r="HZU144" s="35"/>
      <c r="HZV144" s="35"/>
      <c r="HZW144" s="35"/>
      <c r="HZX144" s="35"/>
      <c r="HZY144" s="35"/>
      <c r="HZZ144" s="35"/>
      <c r="IAA144" s="35"/>
      <c r="IAB144" s="35"/>
      <c r="IAC144" s="35"/>
      <c r="IAD144" s="35"/>
      <c r="IAE144" s="35"/>
      <c r="IAF144" s="35"/>
      <c r="IAG144" s="35"/>
      <c r="IAH144" s="35"/>
      <c r="IAI144" s="35"/>
      <c r="IAJ144" s="35"/>
      <c r="IAK144" s="35"/>
      <c r="IAL144" s="35"/>
      <c r="IAM144" s="35"/>
      <c r="IAN144" s="35"/>
      <c r="IAO144" s="35"/>
      <c r="IAP144" s="35"/>
      <c r="IAQ144" s="35"/>
      <c r="IAR144" s="35"/>
      <c r="IAS144" s="35"/>
      <c r="IAT144" s="35"/>
      <c r="IAU144" s="35"/>
      <c r="IAV144" s="35"/>
      <c r="IAW144" s="35"/>
      <c r="IAX144" s="35"/>
      <c r="IAY144" s="35"/>
      <c r="IAZ144" s="35"/>
      <c r="IBA144" s="35"/>
      <c r="IBB144" s="35"/>
      <c r="IBC144" s="35"/>
      <c r="IBD144" s="35"/>
      <c r="IBE144" s="35"/>
      <c r="IBF144" s="35"/>
      <c r="IBG144" s="35"/>
      <c r="IBH144" s="35"/>
      <c r="IBI144" s="35"/>
      <c r="IBJ144" s="35"/>
      <c r="IBK144" s="35"/>
      <c r="IBL144" s="35"/>
      <c r="IBM144" s="35"/>
      <c r="IBN144" s="35"/>
      <c r="IBO144" s="35"/>
      <c r="IBP144" s="35"/>
      <c r="IBQ144" s="35"/>
      <c r="IBR144" s="35"/>
      <c r="IBS144" s="35"/>
      <c r="IBT144" s="35"/>
      <c r="IBU144" s="35"/>
      <c r="IBV144" s="35"/>
      <c r="IBW144" s="35"/>
      <c r="IBX144" s="35"/>
      <c r="IBY144" s="35"/>
      <c r="IBZ144" s="35"/>
      <c r="ICA144" s="35"/>
      <c r="ICB144" s="35"/>
      <c r="ICC144" s="35"/>
      <c r="ICD144" s="35"/>
      <c r="ICE144" s="35"/>
      <c r="ICF144" s="35"/>
      <c r="ICG144" s="35"/>
      <c r="ICH144" s="35"/>
      <c r="ICI144" s="35"/>
      <c r="ICJ144" s="35"/>
      <c r="ICK144" s="35"/>
      <c r="ICL144" s="35"/>
      <c r="ICM144" s="35"/>
      <c r="ICN144" s="35"/>
      <c r="ICO144" s="35"/>
      <c r="ICP144" s="35"/>
      <c r="ICQ144" s="35"/>
      <c r="ICR144" s="35"/>
      <c r="ICS144" s="35"/>
      <c r="ICT144" s="35"/>
      <c r="ICU144" s="35"/>
      <c r="ICV144" s="35"/>
      <c r="ICW144" s="35"/>
      <c r="ICX144" s="35"/>
      <c r="ICY144" s="35"/>
      <c r="ICZ144" s="35"/>
      <c r="IDA144" s="35"/>
      <c r="IDB144" s="35"/>
      <c r="IDC144" s="35"/>
      <c r="IDD144" s="35"/>
      <c r="IDE144" s="35"/>
      <c r="IDF144" s="35"/>
      <c r="IDG144" s="35"/>
      <c r="IDH144" s="35"/>
      <c r="IDI144" s="35"/>
      <c r="IDJ144" s="35"/>
      <c r="IDK144" s="35"/>
      <c r="IDL144" s="35"/>
      <c r="IDM144" s="35"/>
      <c r="IDN144" s="35"/>
      <c r="IDO144" s="35"/>
      <c r="IDP144" s="35"/>
      <c r="IDQ144" s="35"/>
      <c r="IDR144" s="35"/>
      <c r="IDS144" s="35"/>
      <c r="IDT144" s="35"/>
      <c r="IDU144" s="35"/>
      <c r="IDV144" s="35"/>
      <c r="IDW144" s="35"/>
      <c r="IDX144" s="35"/>
      <c r="IDY144" s="35"/>
      <c r="IDZ144" s="35"/>
      <c r="IEA144" s="35"/>
      <c r="IEB144" s="35"/>
      <c r="IEC144" s="35"/>
      <c r="IED144" s="35"/>
      <c r="IEE144" s="35"/>
      <c r="IEF144" s="35"/>
      <c r="IEG144" s="35"/>
      <c r="IEH144" s="35"/>
      <c r="IEI144" s="35"/>
      <c r="IEJ144" s="35"/>
      <c r="IEK144" s="35"/>
      <c r="IEL144" s="35"/>
      <c r="IEM144" s="35"/>
      <c r="IEN144" s="35"/>
      <c r="IEO144" s="35"/>
      <c r="IEP144" s="35"/>
      <c r="IEQ144" s="35"/>
      <c r="IER144" s="35"/>
      <c r="IES144" s="35"/>
      <c r="IET144" s="35"/>
      <c r="IEU144" s="35"/>
      <c r="IEV144" s="35"/>
      <c r="IEW144" s="35"/>
      <c r="IEX144" s="35"/>
      <c r="IEY144" s="35"/>
      <c r="IEZ144" s="35"/>
      <c r="IFA144" s="35"/>
      <c r="IFB144" s="35"/>
      <c r="IFC144" s="35"/>
      <c r="IFD144" s="35"/>
      <c r="IFE144" s="35"/>
      <c r="IFF144" s="35"/>
      <c r="IFG144" s="35"/>
      <c r="IFH144" s="35"/>
      <c r="IFI144" s="35"/>
      <c r="IFJ144" s="35"/>
      <c r="IFK144" s="35"/>
      <c r="IFL144" s="35"/>
      <c r="IFM144" s="35"/>
      <c r="IFN144" s="35"/>
      <c r="IFO144" s="35"/>
      <c r="IFP144" s="35"/>
      <c r="IFQ144" s="35"/>
      <c r="IFR144" s="35"/>
      <c r="IFS144" s="35"/>
      <c r="IFT144" s="35"/>
      <c r="IFU144" s="35"/>
      <c r="IFV144" s="35"/>
      <c r="IFW144" s="35"/>
      <c r="IFX144" s="35"/>
      <c r="IFY144" s="35"/>
      <c r="IFZ144" s="35"/>
      <c r="IGA144" s="35"/>
      <c r="IGB144" s="35"/>
      <c r="IGC144" s="35"/>
      <c r="IGD144" s="35"/>
      <c r="IGE144" s="35"/>
      <c r="IGF144" s="35"/>
      <c r="IGG144" s="35"/>
      <c r="IGH144" s="35"/>
      <c r="IGI144" s="35"/>
      <c r="IGJ144" s="35"/>
      <c r="IGK144" s="35"/>
      <c r="IGL144" s="35"/>
      <c r="IGM144" s="35"/>
      <c r="IGN144" s="35"/>
      <c r="IGO144" s="35"/>
      <c r="IGP144" s="35"/>
      <c r="IGQ144" s="35"/>
      <c r="IGR144" s="35"/>
      <c r="IGS144" s="35"/>
      <c r="IGT144" s="35"/>
      <c r="IGU144" s="35"/>
      <c r="IGV144" s="35"/>
      <c r="IGW144" s="35"/>
      <c r="IGX144" s="35"/>
      <c r="IGY144" s="35"/>
      <c r="IGZ144" s="35"/>
      <c r="IHA144" s="35"/>
      <c r="IHB144" s="35"/>
      <c r="IHC144" s="35"/>
      <c r="IHD144" s="35"/>
      <c r="IHE144" s="35"/>
      <c r="IHF144" s="35"/>
      <c r="IHG144" s="35"/>
      <c r="IHH144" s="35"/>
      <c r="IHI144" s="35"/>
      <c r="IHJ144" s="35"/>
      <c r="IHK144" s="35"/>
      <c r="IHL144" s="35"/>
      <c r="IHM144" s="35"/>
      <c r="IHN144" s="35"/>
      <c r="IHO144" s="35"/>
      <c r="IHP144" s="35"/>
      <c r="IHQ144" s="35"/>
      <c r="IHR144" s="35"/>
      <c r="IHS144" s="35"/>
      <c r="IHT144" s="35"/>
      <c r="IHU144" s="35"/>
      <c r="IHV144" s="35"/>
      <c r="IHW144" s="35"/>
      <c r="IHX144" s="35"/>
      <c r="IHY144" s="35"/>
      <c r="IHZ144" s="35"/>
      <c r="IIA144" s="35"/>
      <c r="IIB144" s="35"/>
      <c r="IIC144" s="35"/>
      <c r="IID144" s="35"/>
      <c r="IIE144" s="35"/>
      <c r="IIF144" s="35"/>
      <c r="IIG144" s="35"/>
      <c r="IIH144" s="35"/>
      <c r="III144" s="35"/>
      <c r="IIJ144" s="35"/>
      <c r="IIK144" s="35"/>
      <c r="IIL144" s="35"/>
      <c r="IIM144" s="35"/>
      <c r="IIN144" s="35"/>
      <c r="IIO144" s="35"/>
      <c r="IIP144" s="35"/>
      <c r="IIQ144" s="35"/>
      <c r="IIR144" s="35"/>
      <c r="IIS144" s="35"/>
      <c r="IIT144" s="35"/>
      <c r="IIU144" s="35"/>
      <c r="IIV144" s="35"/>
      <c r="IIW144" s="35"/>
      <c r="IIX144" s="35"/>
      <c r="IIY144" s="35"/>
      <c r="IIZ144" s="35"/>
      <c r="IJA144" s="35"/>
      <c r="IJB144" s="35"/>
      <c r="IJC144" s="35"/>
      <c r="IJD144" s="35"/>
      <c r="IJE144" s="35"/>
      <c r="IJF144" s="35"/>
      <c r="IJG144" s="35"/>
      <c r="IJH144" s="35"/>
      <c r="IJI144" s="35"/>
      <c r="IJJ144" s="35"/>
      <c r="IJK144" s="35"/>
      <c r="IJL144" s="35"/>
      <c r="IJM144" s="35"/>
      <c r="IJN144" s="35"/>
      <c r="IJO144" s="35"/>
      <c r="IJP144" s="35"/>
      <c r="IJQ144" s="35"/>
      <c r="IJR144" s="35"/>
      <c r="IJS144" s="35"/>
      <c r="IJT144" s="35"/>
      <c r="IJU144" s="35"/>
      <c r="IJV144" s="35"/>
      <c r="IJW144" s="35"/>
      <c r="IJX144" s="35"/>
      <c r="IJY144" s="35"/>
      <c r="IJZ144" s="35"/>
      <c r="IKA144" s="35"/>
      <c r="IKB144" s="35"/>
      <c r="IKC144" s="35"/>
      <c r="IKD144" s="35"/>
      <c r="IKE144" s="35"/>
      <c r="IKF144" s="35"/>
      <c r="IKG144" s="35"/>
      <c r="IKH144" s="35"/>
      <c r="IKI144" s="35"/>
      <c r="IKJ144" s="35"/>
      <c r="IKK144" s="35"/>
      <c r="IKL144" s="35"/>
      <c r="IKM144" s="35"/>
      <c r="IKN144" s="35"/>
      <c r="IKO144" s="35"/>
      <c r="IKP144" s="35"/>
      <c r="IKQ144" s="35"/>
      <c r="IKR144" s="35"/>
      <c r="IKS144" s="35"/>
      <c r="IKT144" s="35"/>
      <c r="IKU144" s="35"/>
      <c r="IKV144" s="35"/>
      <c r="IKW144" s="35"/>
      <c r="IKX144" s="35"/>
      <c r="IKY144" s="35"/>
      <c r="IKZ144" s="35"/>
      <c r="ILA144" s="35"/>
      <c r="ILB144" s="35"/>
      <c r="ILC144" s="35"/>
      <c r="ILD144" s="35"/>
      <c r="ILE144" s="35"/>
      <c r="ILF144" s="35"/>
      <c r="ILG144" s="35"/>
      <c r="ILH144" s="35"/>
      <c r="ILI144" s="35"/>
      <c r="ILJ144" s="35"/>
      <c r="ILK144" s="35"/>
      <c r="ILL144" s="35"/>
      <c r="ILM144" s="35"/>
      <c r="ILN144" s="35"/>
      <c r="ILO144" s="35"/>
      <c r="ILP144" s="35"/>
      <c r="ILQ144" s="35"/>
      <c r="ILR144" s="35"/>
      <c r="ILS144" s="35"/>
      <c r="ILT144" s="35"/>
      <c r="ILU144" s="35"/>
      <c r="ILV144" s="35"/>
      <c r="ILW144" s="35"/>
      <c r="ILX144" s="35"/>
      <c r="ILY144" s="35"/>
      <c r="ILZ144" s="35"/>
      <c r="IMA144" s="35"/>
      <c r="IMB144" s="35"/>
      <c r="IMC144" s="35"/>
      <c r="IMD144" s="35"/>
      <c r="IME144" s="35"/>
      <c r="IMF144" s="35"/>
      <c r="IMG144" s="35"/>
      <c r="IMH144" s="35"/>
      <c r="IMI144" s="35"/>
      <c r="IMJ144" s="35"/>
      <c r="IMK144" s="35"/>
      <c r="IML144" s="35"/>
      <c r="IMM144" s="35"/>
      <c r="IMN144" s="35"/>
      <c r="IMO144" s="35"/>
      <c r="IMP144" s="35"/>
      <c r="IMQ144" s="35"/>
      <c r="IMR144" s="35"/>
      <c r="IMS144" s="35"/>
      <c r="IMT144" s="35"/>
      <c r="IMU144" s="35"/>
      <c r="IMV144" s="35"/>
      <c r="IMW144" s="35"/>
      <c r="IMX144" s="35"/>
      <c r="IMY144" s="35"/>
      <c r="IMZ144" s="35"/>
      <c r="INA144" s="35"/>
      <c r="INB144" s="35"/>
      <c r="INC144" s="35"/>
      <c r="IND144" s="35"/>
      <c r="INE144" s="35"/>
      <c r="INF144" s="35"/>
      <c r="ING144" s="35"/>
      <c r="INH144" s="35"/>
      <c r="INI144" s="35"/>
      <c r="INJ144" s="35"/>
      <c r="INK144" s="35"/>
      <c r="INL144" s="35"/>
      <c r="INM144" s="35"/>
      <c r="INN144" s="35"/>
      <c r="INO144" s="35"/>
      <c r="INP144" s="35"/>
      <c r="INQ144" s="35"/>
      <c r="INR144" s="35"/>
      <c r="INS144" s="35"/>
      <c r="INT144" s="35"/>
      <c r="INU144" s="35"/>
      <c r="INV144" s="35"/>
      <c r="INW144" s="35"/>
      <c r="INX144" s="35"/>
      <c r="INY144" s="35"/>
      <c r="INZ144" s="35"/>
      <c r="IOA144" s="35"/>
      <c r="IOB144" s="35"/>
      <c r="IOC144" s="35"/>
      <c r="IOD144" s="35"/>
      <c r="IOE144" s="35"/>
      <c r="IOF144" s="35"/>
      <c r="IOG144" s="35"/>
      <c r="IOH144" s="35"/>
      <c r="IOI144" s="35"/>
      <c r="IOJ144" s="35"/>
      <c r="IOK144" s="35"/>
      <c r="IOL144" s="35"/>
      <c r="IOM144" s="35"/>
      <c r="ION144" s="35"/>
      <c r="IOO144" s="35"/>
      <c r="IOP144" s="35"/>
      <c r="IOQ144" s="35"/>
      <c r="IOR144" s="35"/>
      <c r="IOS144" s="35"/>
      <c r="IOT144" s="35"/>
      <c r="IOU144" s="35"/>
      <c r="IOV144" s="35"/>
      <c r="IOW144" s="35"/>
      <c r="IOX144" s="35"/>
      <c r="IOY144" s="35"/>
      <c r="IOZ144" s="35"/>
      <c r="IPA144" s="35"/>
      <c r="IPB144" s="35"/>
      <c r="IPC144" s="35"/>
      <c r="IPD144" s="35"/>
      <c r="IPE144" s="35"/>
      <c r="IPF144" s="35"/>
      <c r="IPG144" s="35"/>
      <c r="IPH144" s="35"/>
      <c r="IPI144" s="35"/>
      <c r="IPJ144" s="35"/>
      <c r="IPK144" s="35"/>
      <c r="IPL144" s="35"/>
      <c r="IPM144" s="35"/>
      <c r="IPN144" s="35"/>
      <c r="IPO144" s="35"/>
      <c r="IPP144" s="35"/>
      <c r="IPQ144" s="35"/>
      <c r="IPR144" s="35"/>
      <c r="IPS144" s="35"/>
      <c r="IPT144" s="35"/>
      <c r="IPU144" s="35"/>
      <c r="IPV144" s="35"/>
      <c r="IPW144" s="35"/>
      <c r="IPX144" s="35"/>
      <c r="IPY144" s="35"/>
      <c r="IPZ144" s="35"/>
      <c r="IQA144" s="35"/>
      <c r="IQB144" s="35"/>
      <c r="IQC144" s="35"/>
      <c r="IQD144" s="35"/>
      <c r="IQE144" s="35"/>
      <c r="IQF144" s="35"/>
      <c r="IQG144" s="35"/>
      <c r="IQH144" s="35"/>
      <c r="IQI144" s="35"/>
      <c r="IQJ144" s="35"/>
      <c r="IQK144" s="35"/>
      <c r="IQL144" s="35"/>
      <c r="IQM144" s="35"/>
      <c r="IQN144" s="35"/>
      <c r="IQO144" s="35"/>
      <c r="IQP144" s="35"/>
      <c r="IQQ144" s="35"/>
      <c r="IQR144" s="35"/>
      <c r="IQS144" s="35"/>
      <c r="IQT144" s="35"/>
      <c r="IQU144" s="35"/>
      <c r="IQV144" s="35"/>
      <c r="IQW144" s="35"/>
      <c r="IQX144" s="35"/>
      <c r="IQY144" s="35"/>
      <c r="IQZ144" s="35"/>
      <c r="IRA144" s="35"/>
      <c r="IRB144" s="35"/>
      <c r="IRC144" s="35"/>
      <c r="IRD144" s="35"/>
      <c r="IRE144" s="35"/>
      <c r="IRF144" s="35"/>
      <c r="IRG144" s="35"/>
      <c r="IRH144" s="35"/>
      <c r="IRI144" s="35"/>
      <c r="IRJ144" s="35"/>
      <c r="IRK144" s="35"/>
      <c r="IRL144" s="35"/>
      <c r="IRM144" s="35"/>
      <c r="IRN144" s="35"/>
      <c r="IRO144" s="35"/>
      <c r="IRP144" s="35"/>
      <c r="IRQ144" s="35"/>
      <c r="IRR144" s="35"/>
      <c r="IRS144" s="35"/>
      <c r="IRT144" s="35"/>
      <c r="IRU144" s="35"/>
      <c r="IRV144" s="35"/>
      <c r="IRW144" s="35"/>
      <c r="IRX144" s="35"/>
      <c r="IRY144" s="35"/>
      <c r="IRZ144" s="35"/>
      <c r="ISA144" s="35"/>
      <c r="ISB144" s="35"/>
      <c r="ISC144" s="35"/>
      <c r="ISD144" s="35"/>
      <c r="ISE144" s="35"/>
      <c r="ISF144" s="35"/>
      <c r="ISG144" s="35"/>
      <c r="ISH144" s="35"/>
      <c r="ISI144" s="35"/>
      <c r="ISJ144" s="35"/>
      <c r="ISK144" s="35"/>
      <c r="ISL144" s="35"/>
      <c r="ISM144" s="35"/>
      <c r="ISN144" s="35"/>
      <c r="ISO144" s="35"/>
      <c r="ISP144" s="35"/>
      <c r="ISQ144" s="35"/>
      <c r="ISR144" s="35"/>
      <c r="ISS144" s="35"/>
      <c r="IST144" s="35"/>
      <c r="ISU144" s="35"/>
      <c r="ISV144" s="35"/>
      <c r="ISW144" s="35"/>
      <c r="ISX144" s="35"/>
      <c r="ISY144" s="35"/>
      <c r="ISZ144" s="35"/>
      <c r="ITA144" s="35"/>
      <c r="ITB144" s="35"/>
      <c r="ITC144" s="35"/>
      <c r="ITD144" s="35"/>
      <c r="ITE144" s="35"/>
      <c r="ITF144" s="35"/>
      <c r="ITG144" s="35"/>
      <c r="ITH144" s="35"/>
      <c r="ITI144" s="35"/>
      <c r="ITJ144" s="35"/>
      <c r="ITK144" s="35"/>
      <c r="ITL144" s="35"/>
      <c r="ITM144" s="35"/>
      <c r="ITN144" s="35"/>
      <c r="ITO144" s="35"/>
      <c r="ITP144" s="35"/>
      <c r="ITQ144" s="35"/>
      <c r="ITR144" s="35"/>
      <c r="ITS144" s="35"/>
      <c r="ITT144" s="35"/>
      <c r="ITU144" s="35"/>
      <c r="ITV144" s="35"/>
      <c r="ITW144" s="35"/>
      <c r="ITX144" s="35"/>
      <c r="ITY144" s="35"/>
      <c r="ITZ144" s="35"/>
      <c r="IUA144" s="35"/>
      <c r="IUB144" s="35"/>
      <c r="IUC144" s="35"/>
      <c r="IUD144" s="35"/>
      <c r="IUE144" s="35"/>
      <c r="IUF144" s="35"/>
      <c r="IUG144" s="35"/>
      <c r="IUH144" s="35"/>
      <c r="IUI144" s="35"/>
      <c r="IUJ144" s="35"/>
      <c r="IUK144" s="35"/>
      <c r="IUL144" s="35"/>
      <c r="IUM144" s="35"/>
      <c r="IUN144" s="35"/>
      <c r="IUO144" s="35"/>
      <c r="IUP144" s="35"/>
      <c r="IUQ144" s="35"/>
      <c r="IUR144" s="35"/>
      <c r="IUS144" s="35"/>
      <c r="IUT144" s="35"/>
      <c r="IUU144" s="35"/>
      <c r="IUV144" s="35"/>
      <c r="IUW144" s="35"/>
      <c r="IUX144" s="35"/>
      <c r="IUY144" s="35"/>
      <c r="IUZ144" s="35"/>
      <c r="IVA144" s="35"/>
      <c r="IVB144" s="35"/>
      <c r="IVC144" s="35"/>
      <c r="IVD144" s="35"/>
      <c r="IVE144" s="35"/>
      <c r="IVF144" s="35"/>
      <c r="IVG144" s="35"/>
      <c r="IVH144" s="35"/>
      <c r="IVI144" s="35"/>
      <c r="IVJ144" s="35"/>
      <c r="IVK144" s="35"/>
      <c r="IVL144" s="35"/>
      <c r="IVM144" s="35"/>
      <c r="IVN144" s="35"/>
      <c r="IVO144" s="35"/>
      <c r="IVP144" s="35"/>
      <c r="IVQ144" s="35"/>
      <c r="IVR144" s="35"/>
      <c r="IVS144" s="35"/>
      <c r="IVT144" s="35"/>
      <c r="IVU144" s="35"/>
      <c r="IVV144" s="35"/>
      <c r="IVW144" s="35"/>
      <c r="IVX144" s="35"/>
      <c r="IVY144" s="35"/>
      <c r="IVZ144" s="35"/>
      <c r="IWA144" s="35"/>
      <c r="IWB144" s="35"/>
      <c r="IWC144" s="35"/>
      <c r="IWD144" s="35"/>
      <c r="IWE144" s="35"/>
      <c r="IWF144" s="35"/>
      <c r="IWG144" s="35"/>
      <c r="IWH144" s="35"/>
      <c r="IWI144" s="35"/>
      <c r="IWJ144" s="35"/>
      <c r="IWK144" s="35"/>
      <c r="IWL144" s="35"/>
      <c r="IWM144" s="35"/>
      <c r="IWN144" s="35"/>
      <c r="IWO144" s="35"/>
      <c r="IWP144" s="35"/>
      <c r="IWQ144" s="35"/>
      <c r="IWR144" s="35"/>
      <c r="IWS144" s="35"/>
      <c r="IWT144" s="35"/>
      <c r="IWU144" s="35"/>
      <c r="IWV144" s="35"/>
      <c r="IWW144" s="35"/>
      <c r="IWX144" s="35"/>
      <c r="IWY144" s="35"/>
      <c r="IWZ144" s="35"/>
      <c r="IXA144" s="35"/>
      <c r="IXB144" s="35"/>
      <c r="IXC144" s="35"/>
      <c r="IXD144" s="35"/>
      <c r="IXE144" s="35"/>
      <c r="IXF144" s="35"/>
      <c r="IXG144" s="35"/>
      <c r="IXH144" s="35"/>
      <c r="IXI144" s="35"/>
      <c r="IXJ144" s="35"/>
      <c r="IXK144" s="35"/>
      <c r="IXL144" s="35"/>
      <c r="IXM144" s="35"/>
      <c r="IXN144" s="35"/>
      <c r="IXO144" s="35"/>
      <c r="IXP144" s="35"/>
      <c r="IXQ144" s="35"/>
      <c r="IXR144" s="35"/>
      <c r="IXS144" s="35"/>
      <c r="IXT144" s="35"/>
      <c r="IXU144" s="35"/>
      <c r="IXV144" s="35"/>
      <c r="IXW144" s="35"/>
      <c r="IXX144" s="35"/>
      <c r="IXY144" s="35"/>
      <c r="IXZ144" s="35"/>
      <c r="IYA144" s="35"/>
      <c r="IYB144" s="35"/>
      <c r="IYC144" s="35"/>
      <c r="IYD144" s="35"/>
      <c r="IYE144" s="35"/>
      <c r="IYF144" s="35"/>
      <c r="IYG144" s="35"/>
      <c r="IYH144" s="35"/>
      <c r="IYI144" s="35"/>
      <c r="IYJ144" s="35"/>
      <c r="IYK144" s="35"/>
      <c r="IYL144" s="35"/>
      <c r="IYM144" s="35"/>
      <c r="IYN144" s="35"/>
      <c r="IYO144" s="35"/>
      <c r="IYP144" s="35"/>
      <c r="IYQ144" s="35"/>
      <c r="IYR144" s="35"/>
      <c r="IYS144" s="35"/>
      <c r="IYT144" s="35"/>
      <c r="IYU144" s="35"/>
      <c r="IYV144" s="35"/>
      <c r="IYW144" s="35"/>
      <c r="IYX144" s="35"/>
      <c r="IYY144" s="35"/>
      <c r="IYZ144" s="35"/>
      <c r="IZA144" s="35"/>
      <c r="IZB144" s="35"/>
      <c r="IZC144" s="35"/>
      <c r="IZD144" s="35"/>
      <c r="IZE144" s="35"/>
      <c r="IZF144" s="35"/>
      <c r="IZG144" s="35"/>
      <c r="IZH144" s="35"/>
      <c r="IZI144" s="35"/>
      <c r="IZJ144" s="35"/>
      <c r="IZK144" s="35"/>
      <c r="IZL144" s="35"/>
      <c r="IZM144" s="35"/>
      <c r="IZN144" s="35"/>
      <c r="IZO144" s="35"/>
      <c r="IZP144" s="35"/>
      <c r="IZQ144" s="35"/>
      <c r="IZR144" s="35"/>
      <c r="IZS144" s="35"/>
      <c r="IZT144" s="35"/>
      <c r="IZU144" s="35"/>
      <c r="IZV144" s="35"/>
      <c r="IZW144" s="35"/>
      <c r="IZX144" s="35"/>
      <c r="IZY144" s="35"/>
      <c r="IZZ144" s="35"/>
      <c r="JAA144" s="35"/>
      <c r="JAB144" s="35"/>
      <c r="JAC144" s="35"/>
      <c r="JAD144" s="35"/>
      <c r="JAE144" s="35"/>
      <c r="JAF144" s="35"/>
      <c r="JAG144" s="35"/>
      <c r="JAH144" s="35"/>
      <c r="JAI144" s="35"/>
      <c r="JAJ144" s="35"/>
      <c r="JAK144" s="35"/>
      <c r="JAL144" s="35"/>
      <c r="JAM144" s="35"/>
      <c r="JAN144" s="35"/>
      <c r="JAO144" s="35"/>
      <c r="JAP144" s="35"/>
      <c r="JAQ144" s="35"/>
      <c r="JAR144" s="35"/>
      <c r="JAS144" s="35"/>
      <c r="JAT144" s="35"/>
      <c r="JAU144" s="35"/>
      <c r="JAV144" s="35"/>
      <c r="JAW144" s="35"/>
      <c r="JAX144" s="35"/>
      <c r="JAY144" s="35"/>
      <c r="JAZ144" s="35"/>
      <c r="JBA144" s="35"/>
      <c r="JBB144" s="35"/>
      <c r="JBC144" s="35"/>
      <c r="JBD144" s="35"/>
      <c r="JBE144" s="35"/>
      <c r="JBF144" s="35"/>
      <c r="JBG144" s="35"/>
      <c r="JBH144" s="35"/>
      <c r="JBI144" s="35"/>
      <c r="JBJ144" s="35"/>
      <c r="JBK144" s="35"/>
      <c r="JBL144" s="35"/>
      <c r="JBM144" s="35"/>
      <c r="JBN144" s="35"/>
      <c r="JBO144" s="35"/>
      <c r="JBP144" s="35"/>
      <c r="JBQ144" s="35"/>
      <c r="JBR144" s="35"/>
      <c r="JBS144" s="35"/>
      <c r="JBT144" s="35"/>
      <c r="JBU144" s="35"/>
      <c r="JBV144" s="35"/>
      <c r="JBW144" s="35"/>
      <c r="JBX144" s="35"/>
      <c r="JBY144" s="35"/>
      <c r="JBZ144" s="35"/>
      <c r="JCA144" s="35"/>
      <c r="JCB144" s="35"/>
      <c r="JCC144" s="35"/>
      <c r="JCD144" s="35"/>
      <c r="JCE144" s="35"/>
      <c r="JCF144" s="35"/>
      <c r="JCG144" s="35"/>
      <c r="JCH144" s="35"/>
      <c r="JCI144" s="35"/>
      <c r="JCJ144" s="35"/>
      <c r="JCK144" s="35"/>
      <c r="JCL144" s="35"/>
      <c r="JCM144" s="35"/>
      <c r="JCN144" s="35"/>
      <c r="JCO144" s="35"/>
      <c r="JCP144" s="35"/>
      <c r="JCQ144" s="35"/>
      <c r="JCR144" s="35"/>
      <c r="JCS144" s="35"/>
      <c r="JCT144" s="35"/>
      <c r="JCU144" s="35"/>
      <c r="JCV144" s="35"/>
      <c r="JCW144" s="35"/>
      <c r="JCX144" s="35"/>
      <c r="JCY144" s="35"/>
      <c r="JCZ144" s="35"/>
      <c r="JDA144" s="35"/>
      <c r="JDB144" s="35"/>
      <c r="JDC144" s="35"/>
      <c r="JDD144" s="35"/>
      <c r="JDE144" s="35"/>
      <c r="JDF144" s="35"/>
      <c r="JDG144" s="35"/>
      <c r="JDH144" s="35"/>
      <c r="JDI144" s="35"/>
      <c r="JDJ144" s="35"/>
      <c r="JDK144" s="35"/>
      <c r="JDL144" s="35"/>
      <c r="JDM144" s="35"/>
      <c r="JDN144" s="35"/>
      <c r="JDO144" s="35"/>
      <c r="JDP144" s="35"/>
      <c r="JDQ144" s="35"/>
      <c r="JDR144" s="35"/>
      <c r="JDS144" s="35"/>
      <c r="JDT144" s="35"/>
      <c r="JDU144" s="35"/>
      <c r="JDV144" s="35"/>
      <c r="JDW144" s="35"/>
      <c r="JDX144" s="35"/>
      <c r="JDY144" s="35"/>
      <c r="JDZ144" s="35"/>
      <c r="JEA144" s="35"/>
      <c r="JEB144" s="35"/>
      <c r="JEC144" s="35"/>
      <c r="JED144" s="35"/>
      <c r="JEE144" s="35"/>
      <c r="JEF144" s="35"/>
      <c r="JEG144" s="35"/>
      <c r="JEH144" s="35"/>
      <c r="JEI144" s="35"/>
      <c r="JEJ144" s="35"/>
      <c r="JEK144" s="35"/>
      <c r="JEL144" s="35"/>
      <c r="JEM144" s="35"/>
      <c r="JEN144" s="35"/>
      <c r="JEO144" s="35"/>
      <c r="JEP144" s="35"/>
      <c r="JEQ144" s="35"/>
      <c r="JER144" s="35"/>
      <c r="JES144" s="35"/>
      <c r="JET144" s="35"/>
      <c r="JEU144" s="35"/>
      <c r="JEV144" s="35"/>
      <c r="JEW144" s="35"/>
      <c r="JEX144" s="35"/>
      <c r="JEY144" s="35"/>
      <c r="JEZ144" s="35"/>
      <c r="JFA144" s="35"/>
      <c r="JFB144" s="35"/>
      <c r="JFC144" s="35"/>
      <c r="JFD144" s="35"/>
      <c r="JFE144" s="35"/>
      <c r="JFF144" s="35"/>
      <c r="JFG144" s="35"/>
      <c r="JFH144" s="35"/>
      <c r="JFI144" s="35"/>
      <c r="JFJ144" s="35"/>
      <c r="JFK144" s="35"/>
      <c r="JFL144" s="35"/>
      <c r="JFM144" s="35"/>
      <c r="JFN144" s="35"/>
      <c r="JFO144" s="35"/>
      <c r="JFP144" s="35"/>
      <c r="JFQ144" s="35"/>
      <c r="JFR144" s="35"/>
      <c r="JFS144" s="35"/>
      <c r="JFT144" s="35"/>
      <c r="JFU144" s="35"/>
      <c r="JFV144" s="35"/>
      <c r="JFW144" s="35"/>
      <c r="JFX144" s="35"/>
      <c r="JFY144" s="35"/>
      <c r="JFZ144" s="35"/>
      <c r="JGA144" s="35"/>
      <c r="JGB144" s="35"/>
      <c r="JGC144" s="35"/>
      <c r="JGD144" s="35"/>
      <c r="JGE144" s="35"/>
      <c r="JGF144" s="35"/>
      <c r="JGG144" s="35"/>
      <c r="JGH144" s="35"/>
      <c r="JGI144" s="35"/>
      <c r="JGJ144" s="35"/>
      <c r="JGK144" s="35"/>
      <c r="JGL144" s="35"/>
      <c r="JGM144" s="35"/>
      <c r="JGN144" s="35"/>
      <c r="JGO144" s="35"/>
      <c r="JGP144" s="35"/>
      <c r="JGQ144" s="35"/>
      <c r="JGR144" s="35"/>
      <c r="JGS144" s="35"/>
      <c r="JGT144" s="35"/>
      <c r="JGU144" s="35"/>
      <c r="JGV144" s="35"/>
      <c r="JGW144" s="35"/>
      <c r="JGX144" s="35"/>
      <c r="JGY144" s="35"/>
      <c r="JGZ144" s="35"/>
      <c r="JHA144" s="35"/>
      <c r="JHB144" s="35"/>
      <c r="JHC144" s="35"/>
      <c r="JHD144" s="35"/>
      <c r="JHE144" s="35"/>
      <c r="JHF144" s="35"/>
      <c r="JHG144" s="35"/>
      <c r="JHH144" s="35"/>
      <c r="JHI144" s="35"/>
      <c r="JHJ144" s="35"/>
      <c r="JHK144" s="35"/>
      <c r="JHL144" s="35"/>
      <c r="JHM144" s="35"/>
      <c r="JHN144" s="35"/>
      <c r="JHO144" s="35"/>
      <c r="JHP144" s="35"/>
      <c r="JHQ144" s="35"/>
      <c r="JHR144" s="35"/>
      <c r="JHS144" s="35"/>
      <c r="JHT144" s="35"/>
      <c r="JHU144" s="35"/>
      <c r="JHV144" s="35"/>
      <c r="JHW144" s="35"/>
      <c r="JHX144" s="35"/>
      <c r="JHY144" s="35"/>
      <c r="JHZ144" s="35"/>
      <c r="JIA144" s="35"/>
      <c r="JIB144" s="35"/>
      <c r="JIC144" s="35"/>
      <c r="JID144" s="35"/>
      <c r="JIE144" s="35"/>
      <c r="JIF144" s="35"/>
      <c r="JIG144" s="35"/>
      <c r="JIH144" s="35"/>
      <c r="JII144" s="35"/>
      <c r="JIJ144" s="35"/>
      <c r="JIK144" s="35"/>
      <c r="JIL144" s="35"/>
      <c r="JIM144" s="35"/>
      <c r="JIN144" s="35"/>
      <c r="JIO144" s="35"/>
      <c r="JIP144" s="35"/>
      <c r="JIQ144" s="35"/>
      <c r="JIR144" s="35"/>
      <c r="JIS144" s="35"/>
      <c r="JIT144" s="35"/>
      <c r="JIU144" s="35"/>
      <c r="JIV144" s="35"/>
      <c r="JIW144" s="35"/>
      <c r="JIX144" s="35"/>
      <c r="JIY144" s="35"/>
      <c r="JIZ144" s="35"/>
      <c r="JJA144" s="35"/>
      <c r="JJB144" s="35"/>
      <c r="JJC144" s="35"/>
      <c r="JJD144" s="35"/>
      <c r="JJE144" s="35"/>
      <c r="JJF144" s="35"/>
      <c r="JJG144" s="35"/>
      <c r="JJH144" s="35"/>
      <c r="JJI144" s="35"/>
      <c r="JJJ144" s="35"/>
      <c r="JJK144" s="35"/>
      <c r="JJL144" s="35"/>
      <c r="JJM144" s="35"/>
      <c r="JJN144" s="35"/>
      <c r="JJO144" s="35"/>
      <c r="JJP144" s="35"/>
      <c r="JJQ144" s="35"/>
      <c r="JJR144" s="35"/>
      <c r="JJS144" s="35"/>
      <c r="JJT144" s="35"/>
      <c r="JJU144" s="35"/>
      <c r="JJV144" s="35"/>
      <c r="JJW144" s="35"/>
      <c r="JJX144" s="35"/>
      <c r="JJY144" s="35"/>
      <c r="JJZ144" s="35"/>
      <c r="JKA144" s="35"/>
      <c r="JKB144" s="35"/>
      <c r="JKC144" s="35"/>
      <c r="JKD144" s="35"/>
      <c r="JKE144" s="35"/>
      <c r="JKF144" s="35"/>
      <c r="JKG144" s="35"/>
      <c r="JKH144" s="35"/>
      <c r="JKI144" s="35"/>
      <c r="JKJ144" s="35"/>
      <c r="JKK144" s="35"/>
      <c r="JKL144" s="35"/>
      <c r="JKM144" s="35"/>
      <c r="JKN144" s="35"/>
      <c r="JKO144" s="35"/>
      <c r="JKP144" s="35"/>
      <c r="JKQ144" s="35"/>
      <c r="JKR144" s="35"/>
      <c r="JKS144" s="35"/>
      <c r="JKT144" s="35"/>
      <c r="JKU144" s="35"/>
      <c r="JKV144" s="35"/>
      <c r="JKW144" s="35"/>
      <c r="JKX144" s="35"/>
      <c r="JKY144" s="35"/>
      <c r="JKZ144" s="35"/>
      <c r="JLA144" s="35"/>
      <c r="JLB144" s="35"/>
      <c r="JLC144" s="35"/>
      <c r="JLD144" s="35"/>
      <c r="JLE144" s="35"/>
      <c r="JLF144" s="35"/>
      <c r="JLG144" s="35"/>
      <c r="JLH144" s="35"/>
      <c r="JLI144" s="35"/>
      <c r="JLJ144" s="35"/>
      <c r="JLK144" s="35"/>
      <c r="JLL144" s="35"/>
      <c r="JLM144" s="35"/>
      <c r="JLN144" s="35"/>
      <c r="JLO144" s="35"/>
      <c r="JLP144" s="35"/>
      <c r="JLQ144" s="35"/>
      <c r="JLR144" s="35"/>
      <c r="JLS144" s="35"/>
      <c r="JLT144" s="35"/>
      <c r="JLU144" s="35"/>
      <c r="JLV144" s="35"/>
      <c r="JLW144" s="35"/>
      <c r="JLX144" s="35"/>
      <c r="JLY144" s="35"/>
      <c r="JLZ144" s="35"/>
      <c r="JMA144" s="35"/>
      <c r="JMB144" s="35"/>
      <c r="JMC144" s="35"/>
      <c r="JMD144" s="35"/>
      <c r="JME144" s="35"/>
      <c r="JMF144" s="35"/>
      <c r="JMG144" s="35"/>
      <c r="JMH144" s="35"/>
      <c r="JMI144" s="35"/>
      <c r="JMJ144" s="35"/>
      <c r="JMK144" s="35"/>
      <c r="JML144" s="35"/>
      <c r="JMM144" s="35"/>
      <c r="JMN144" s="35"/>
      <c r="JMO144" s="35"/>
      <c r="JMP144" s="35"/>
      <c r="JMQ144" s="35"/>
      <c r="JMR144" s="35"/>
      <c r="JMS144" s="35"/>
      <c r="JMT144" s="35"/>
      <c r="JMU144" s="35"/>
      <c r="JMV144" s="35"/>
      <c r="JMW144" s="35"/>
      <c r="JMX144" s="35"/>
      <c r="JMY144" s="35"/>
      <c r="JMZ144" s="35"/>
      <c r="JNA144" s="35"/>
      <c r="JNB144" s="35"/>
      <c r="JNC144" s="35"/>
      <c r="JND144" s="35"/>
      <c r="JNE144" s="35"/>
      <c r="JNF144" s="35"/>
      <c r="JNG144" s="35"/>
      <c r="JNH144" s="35"/>
      <c r="JNI144" s="35"/>
      <c r="JNJ144" s="35"/>
      <c r="JNK144" s="35"/>
      <c r="JNL144" s="35"/>
      <c r="JNM144" s="35"/>
      <c r="JNN144" s="35"/>
      <c r="JNO144" s="35"/>
      <c r="JNP144" s="35"/>
      <c r="JNQ144" s="35"/>
      <c r="JNR144" s="35"/>
      <c r="JNS144" s="35"/>
      <c r="JNT144" s="35"/>
      <c r="JNU144" s="35"/>
      <c r="JNV144" s="35"/>
      <c r="JNW144" s="35"/>
      <c r="JNX144" s="35"/>
      <c r="JNY144" s="35"/>
      <c r="JNZ144" s="35"/>
      <c r="JOA144" s="35"/>
      <c r="JOB144" s="35"/>
      <c r="JOC144" s="35"/>
      <c r="JOD144" s="35"/>
      <c r="JOE144" s="35"/>
      <c r="JOF144" s="35"/>
      <c r="JOG144" s="35"/>
      <c r="JOH144" s="35"/>
      <c r="JOI144" s="35"/>
      <c r="JOJ144" s="35"/>
      <c r="JOK144" s="35"/>
      <c r="JOL144" s="35"/>
      <c r="JOM144" s="35"/>
      <c r="JON144" s="35"/>
      <c r="JOO144" s="35"/>
      <c r="JOP144" s="35"/>
      <c r="JOQ144" s="35"/>
      <c r="JOR144" s="35"/>
      <c r="JOS144" s="35"/>
      <c r="JOT144" s="35"/>
      <c r="JOU144" s="35"/>
      <c r="JOV144" s="35"/>
      <c r="JOW144" s="35"/>
      <c r="JOX144" s="35"/>
      <c r="JOY144" s="35"/>
      <c r="JOZ144" s="35"/>
      <c r="JPA144" s="35"/>
      <c r="JPB144" s="35"/>
      <c r="JPC144" s="35"/>
      <c r="JPD144" s="35"/>
      <c r="JPE144" s="35"/>
      <c r="JPF144" s="35"/>
      <c r="JPG144" s="35"/>
      <c r="JPH144" s="35"/>
      <c r="JPI144" s="35"/>
      <c r="JPJ144" s="35"/>
      <c r="JPK144" s="35"/>
      <c r="JPL144" s="35"/>
      <c r="JPM144" s="35"/>
      <c r="JPN144" s="35"/>
      <c r="JPO144" s="35"/>
      <c r="JPP144" s="35"/>
      <c r="JPQ144" s="35"/>
      <c r="JPR144" s="35"/>
      <c r="JPS144" s="35"/>
      <c r="JPT144" s="35"/>
      <c r="JPU144" s="35"/>
      <c r="JPV144" s="35"/>
      <c r="JPW144" s="35"/>
      <c r="JPX144" s="35"/>
      <c r="JPY144" s="35"/>
      <c r="JPZ144" s="35"/>
      <c r="JQA144" s="35"/>
      <c r="JQB144" s="35"/>
      <c r="JQC144" s="35"/>
      <c r="JQD144" s="35"/>
      <c r="JQE144" s="35"/>
      <c r="JQF144" s="35"/>
      <c r="JQG144" s="35"/>
      <c r="JQH144" s="35"/>
      <c r="JQI144" s="35"/>
      <c r="JQJ144" s="35"/>
      <c r="JQK144" s="35"/>
      <c r="JQL144" s="35"/>
      <c r="JQM144" s="35"/>
      <c r="JQN144" s="35"/>
      <c r="JQO144" s="35"/>
      <c r="JQP144" s="35"/>
      <c r="JQQ144" s="35"/>
      <c r="JQR144" s="35"/>
      <c r="JQS144" s="35"/>
      <c r="JQT144" s="35"/>
      <c r="JQU144" s="35"/>
      <c r="JQV144" s="35"/>
      <c r="JQW144" s="35"/>
      <c r="JQX144" s="35"/>
      <c r="JQY144" s="35"/>
      <c r="JQZ144" s="35"/>
      <c r="JRA144" s="35"/>
      <c r="JRB144" s="35"/>
      <c r="JRC144" s="35"/>
      <c r="JRD144" s="35"/>
      <c r="JRE144" s="35"/>
      <c r="JRF144" s="35"/>
      <c r="JRG144" s="35"/>
      <c r="JRH144" s="35"/>
      <c r="JRI144" s="35"/>
      <c r="JRJ144" s="35"/>
      <c r="JRK144" s="35"/>
      <c r="JRL144" s="35"/>
      <c r="JRM144" s="35"/>
      <c r="JRN144" s="35"/>
      <c r="JRO144" s="35"/>
      <c r="JRP144" s="35"/>
      <c r="JRQ144" s="35"/>
      <c r="JRR144" s="35"/>
      <c r="JRS144" s="35"/>
      <c r="JRT144" s="35"/>
      <c r="JRU144" s="35"/>
      <c r="JRV144" s="35"/>
      <c r="JRW144" s="35"/>
      <c r="JRX144" s="35"/>
      <c r="JRY144" s="35"/>
      <c r="JRZ144" s="35"/>
      <c r="JSA144" s="35"/>
      <c r="JSB144" s="35"/>
      <c r="JSC144" s="35"/>
      <c r="JSD144" s="35"/>
      <c r="JSE144" s="35"/>
      <c r="JSF144" s="35"/>
      <c r="JSG144" s="35"/>
      <c r="JSH144" s="35"/>
      <c r="JSI144" s="35"/>
      <c r="JSJ144" s="35"/>
      <c r="JSK144" s="35"/>
      <c r="JSL144" s="35"/>
      <c r="JSM144" s="35"/>
      <c r="JSN144" s="35"/>
      <c r="JSO144" s="35"/>
      <c r="JSP144" s="35"/>
      <c r="JSQ144" s="35"/>
      <c r="JSR144" s="35"/>
      <c r="JSS144" s="35"/>
      <c r="JST144" s="35"/>
      <c r="JSU144" s="35"/>
      <c r="JSV144" s="35"/>
      <c r="JSW144" s="35"/>
      <c r="JSX144" s="35"/>
      <c r="JSY144" s="35"/>
      <c r="JSZ144" s="35"/>
      <c r="JTA144" s="35"/>
      <c r="JTB144" s="35"/>
      <c r="JTC144" s="35"/>
      <c r="JTD144" s="35"/>
      <c r="JTE144" s="35"/>
      <c r="JTF144" s="35"/>
      <c r="JTG144" s="35"/>
      <c r="JTH144" s="35"/>
      <c r="JTI144" s="35"/>
      <c r="JTJ144" s="35"/>
      <c r="JTK144" s="35"/>
      <c r="JTL144" s="35"/>
      <c r="JTM144" s="35"/>
      <c r="JTN144" s="35"/>
      <c r="JTO144" s="35"/>
      <c r="JTP144" s="35"/>
      <c r="JTQ144" s="35"/>
      <c r="JTR144" s="35"/>
      <c r="JTS144" s="35"/>
      <c r="JTT144" s="35"/>
      <c r="JTU144" s="35"/>
      <c r="JTV144" s="35"/>
      <c r="JTW144" s="35"/>
      <c r="JTX144" s="35"/>
      <c r="JTY144" s="35"/>
      <c r="JTZ144" s="35"/>
      <c r="JUA144" s="35"/>
      <c r="JUB144" s="35"/>
      <c r="JUC144" s="35"/>
      <c r="JUD144" s="35"/>
      <c r="JUE144" s="35"/>
      <c r="JUF144" s="35"/>
      <c r="JUG144" s="35"/>
      <c r="JUH144" s="35"/>
      <c r="JUI144" s="35"/>
      <c r="JUJ144" s="35"/>
      <c r="JUK144" s="35"/>
      <c r="JUL144" s="35"/>
      <c r="JUM144" s="35"/>
      <c r="JUN144" s="35"/>
      <c r="JUO144" s="35"/>
      <c r="JUP144" s="35"/>
      <c r="JUQ144" s="35"/>
      <c r="JUR144" s="35"/>
      <c r="JUS144" s="35"/>
      <c r="JUT144" s="35"/>
      <c r="JUU144" s="35"/>
      <c r="JUV144" s="35"/>
      <c r="JUW144" s="35"/>
      <c r="JUX144" s="35"/>
      <c r="JUY144" s="35"/>
      <c r="JUZ144" s="35"/>
      <c r="JVA144" s="35"/>
      <c r="JVB144" s="35"/>
      <c r="JVC144" s="35"/>
      <c r="JVD144" s="35"/>
      <c r="JVE144" s="35"/>
      <c r="JVF144" s="35"/>
      <c r="JVG144" s="35"/>
      <c r="JVH144" s="35"/>
      <c r="JVI144" s="35"/>
      <c r="JVJ144" s="35"/>
      <c r="JVK144" s="35"/>
      <c r="JVL144" s="35"/>
      <c r="JVM144" s="35"/>
      <c r="JVN144" s="35"/>
      <c r="JVO144" s="35"/>
      <c r="JVP144" s="35"/>
      <c r="JVQ144" s="35"/>
      <c r="JVR144" s="35"/>
      <c r="JVS144" s="35"/>
      <c r="JVT144" s="35"/>
      <c r="JVU144" s="35"/>
      <c r="JVV144" s="35"/>
      <c r="JVW144" s="35"/>
      <c r="JVX144" s="35"/>
      <c r="JVY144" s="35"/>
      <c r="JVZ144" s="35"/>
      <c r="JWA144" s="35"/>
      <c r="JWB144" s="35"/>
      <c r="JWC144" s="35"/>
      <c r="JWD144" s="35"/>
      <c r="JWE144" s="35"/>
      <c r="JWF144" s="35"/>
      <c r="JWG144" s="35"/>
      <c r="JWH144" s="35"/>
      <c r="JWI144" s="35"/>
      <c r="JWJ144" s="35"/>
      <c r="JWK144" s="35"/>
      <c r="JWL144" s="35"/>
      <c r="JWM144" s="35"/>
      <c r="JWN144" s="35"/>
      <c r="JWO144" s="35"/>
      <c r="JWP144" s="35"/>
      <c r="JWQ144" s="35"/>
      <c r="JWR144" s="35"/>
      <c r="JWS144" s="35"/>
      <c r="JWT144" s="35"/>
      <c r="JWU144" s="35"/>
      <c r="JWV144" s="35"/>
      <c r="JWW144" s="35"/>
      <c r="JWX144" s="35"/>
      <c r="JWY144" s="35"/>
      <c r="JWZ144" s="35"/>
      <c r="JXA144" s="35"/>
      <c r="JXB144" s="35"/>
      <c r="JXC144" s="35"/>
      <c r="JXD144" s="35"/>
      <c r="JXE144" s="35"/>
      <c r="JXF144" s="35"/>
      <c r="JXG144" s="35"/>
      <c r="JXH144" s="35"/>
      <c r="JXI144" s="35"/>
      <c r="JXJ144" s="35"/>
      <c r="JXK144" s="35"/>
      <c r="JXL144" s="35"/>
      <c r="JXM144" s="35"/>
      <c r="JXN144" s="35"/>
      <c r="JXO144" s="35"/>
      <c r="JXP144" s="35"/>
      <c r="JXQ144" s="35"/>
      <c r="JXR144" s="35"/>
      <c r="JXS144" s="35"/>
      <c r="JXT144" s="35"/>
      <c r="JXU144" s="35"/>
      <c r="JXV144" s="35"/>
      <c r="JXW144" s="35"/>
      <c r="JXX144" s="35"/>
      <c r="JXY144" s="35"/>
      <c r="JXZ144" s="35"/>
      <c r="JYA144" s="35"/>
      <c r="JYB144" s="35"/>
      <c r="JYC144" s="35"/>
      <c r="JYD144" s="35"/>
      <c r="JYE144" s="35"/>
      <c r="JYF144" s="35"/>
      <c r="JYG144" s="35"/>
      <c r="JYH144" s="35"/>
      <c r="JYI144" s="35"/>
      <c r="JYJ144" s="35"/>
      <c r="JYK144" s="35"/>
      <c r="JYL144" s="35"/>
      <c r="JYM144" s="35"/>
      <c r="JYN144" s="35"/>
      <c r="JYO144" s="35"/>
      <c r="JYP144" s="35"/>
      <c r="JYQ144" s="35"/>
      <c r="JYR144" s="35"/>
      <c r="JYS144" s="35"/>
      <c r="JYT144" s="35"/>
      <c r="JYU144" s="35"/>
      <c r="JYV144" s="35"/>
      <c r="JYW144" s="35"/>
      <c r="JYX144" s="35"/>
      <c r="JYY144" s="35"/>
      <c r="JYZ144" s="35"/>
      <c r="JZA144" s="35"/>
      <c r="JZB144" s="35"/>
      <c r="JZC144" s="35"/>
      <c r="JZD144" s="35"/>
      <c r="JZE144" s="35"/>
      <c r="JZF144" s="35"/>
      <c r="JZG144" s="35"/>
      <c r="JZH144" s="35"/>
      <c r="JZI144" s="35"/>
      <c r="JZJ144" s="35"/>
      <c r="JZK144" s="35"/>
      <c r="JZL144" s="35"/>
      <c r="JZM144" s="35"/>
      <c r="JZN144" s="35"/>
      <c r="JZO144" s="35"/>
      <c r="JZP144" s="35"/>
      <c r="JZQ144" s="35"/>
      <c r="JZR144" s="35"/>
      <c r="JZS144" s="35"/>
      <c r="JZT144" s="35"/>
      <c r="JZU144" s="35"/>
      <c r="JZV144" s="35"/>
      <c r="JZW144" s="35"/>
      <c r="JZX144" s="35"/>
      <c r="JZY144" s="35"/>
      <c r="JZZ144" s="35"/>
      <c r="KAA144" s="35"/>
      <c r="KAB144" s="35"/>
      <c r="KAC144" s="35"/>
      <c r="KAD144" s="35"/>
      <c r="KAE144" s="35"/>
      <c r="KAF144" s="35"/>
      <c r="KAG144" s="35"/>
      <c r="KAH144" s="35"/>
      <c r="KAI144" s="35"/>
      <c r="KAJ144" s="35"/>
      <c r="KAK144" s="35"/>
      <c r="KAL144" s="35"/>
      <c r="KAM144" s="35"/>
      <c r="KAN144" s="35"/>
      <c r="KAO144" s="35"/>
      <c r="KAP144" s="35"/>
      <c r="KAQ144" s="35"/>
      <c r="KAR144" s="35"/>
      <c r="KAS144" s="35"/>
      <c r="KAT144" s="35"/>
      <c r="KAU144" s="35"/>
      <c r="KAV144" s="35"/>
      <c r="KAW144" s="35"/>
      <c r="KAX144" s="35"/>
      <c r="KAY144" s="35"/>
      <c r="KAZ144" s="35"/>
      <c r="KBA144" s="35"/>
      <c r="KBB144" s="35"/>
      <c r="KBC144" s="35"/>
      <c r="KBD144" s="35"/>
      <c r="KBE144" s="35"/>
      <c r="KBF144" s="35"/>
      <c r="KBG144" s="35"/>
      <c r="KBH144" s="35"/>
      <c r="KBI144" s="35"/>
      <c r="KBJ144" s="35"/>
      <c r="KBK144" s="35"/>
      <c r="KBL144" s="35"/>
      <c r="KBM144" s="35"/>
      <c r="KBN144" s="35"/>
      <c r="KBO144" s="35"/>
      <c r="KBP144" s="35"/>
      <c r="KBQ144" s="35"/>
      <c r="KBR144" s="35"/>
      <c r="KBS144" s="35"/>
      <c r="KBT144" s="35"/>
      <c r="KBU144" s="35"/>
      <c r="KBV144" s="35"/>
      <c r="KBW144" s="35"/>
      <c r="KBX144" s="35"/>
      <c r="KBY144" s="35"/>
      <c r="KBZ144" s="35"/>
      <c r="KCA144" s="35"/>
      <c r="KCB144" s="35"/>
      <c r="KCC144" s="35"/>
      <c r="KCD144" s="35"/>
      <c r="KCE144" s="35"/>
      <c r="KCF144" s="35"/>
      <c r="KCG144" s="35"/>
      <c r="KCH144" s="35"/>
      <c r="KCI144" s="35"/>
      <c r="KCJ144" s="35"/>
      <c r="KCK144" s="35"/>
      <c r="KCL144" s="35"/>
      <c r="KCM144" s="35"/>
      <c r="KCN144" s="35"/>
      <c r="KCO144" s="35"/>
      <c r="KCP144" s="35"/>
      <c r="KCQ144" s="35"/>
      <c r="KCR144" s="35"/>
      <c r="KCS144" s="35"/>
      <c r="KCT144" s="35"/>
      <c r="KCU144" s="35"/>
      <c r="KCV144" s="35"/>
      <c r="KCW144" s="35"/>
      <c r="KCX144" s="35"/>
      <c r="KCY144" s="35"/>
      <c r="KCZ144" s="35"/>
      <c r="KDA144" s="35"/>
      <c r="KDB144" s="35"/>
      <c r="KDC144" s="35"/>
      <c r="KDD144" s="35"/>
      <c r="KDE144" s="35"/>
      <c r="KDF144" s="35"/>
      <c r="KDG144" s="35"/>
      <c r="KDH144" s="35"/>
      <c r="KDI144" s="35"/>
      <c r="KDJ144" s="35"/>
      <c r="KDK144" s="35"/>
      <c r="KDL144" s="35"/>
      <c r="KDM144" s="35"/>
      <c r="KDN144" s="35"/>
      <c r="KDO144" s="35"/>
      <c r="KDP144" s="35"/>
      <c r="KDQ144" s="35"/>
      <c r="KDR144" s="35"/>
      <c r="KDS144" s="35"/>
      <c r="KDT144" s="35"/>
      <c r="KDU144" s="35"/>
      <c r="KDV144" s="35"/>
      <c r="KDW144" s="35"/>
      <c r="KDX144" s="35"/>
      <c r="KDY144" s="35"/>
      <c r="KDZ144" s="35"/>
      <c r="KEA144" s="35"/>
      <c r="KEB144" s="35"/>
      <c r="KEC144" s="35"/>
      <c r="KED144" s="35"/>
      <c r="KEE144" s="35"/>
      <c r="KEF144" s="35"/>
      <c r="KEG144" s="35"/>
      <c r="KEH144" s="35"/>
      <c r="KEI144" s="35"/>
      <c r="KEJ144" s="35"/>
      <c r="KEK144" s="35"/>
      <c r="KEL144" s="35"/>
      <c r="KEM144" s="35"/>
      <c r="KEN144" s="35"/>
      <c r="KEO144" s="35"/>
      <c r="KEP144" s="35"/>
      <c r="KEQ144" s="35"/>
      <c r="KER144" s="35"/>
      <c r="KES144" s="35"/>
      <c r="KET144" s="35"/>
      <c r="KEU144" s="35"/>
      <c r="KEV144" s="35"/>
      <c r="KEW144" s="35"/>
      <c r="KEX144" s="35"/>
      <c r="KEY144" s="35"/>
      <c r="KEZ144" s="35"/>
      <c r="KFA144" s="35"/>
      <c r="KFB144" s="35"/>
      <c r="KFC144" s="35"/>
      <c r="KFD144" s="35"/>
      <c r="KFE144" s="35"/>
      <c r="KFF144" s="35"/>
      <c r="KFG144" s="35"/>
      <c r="KFH144" s="35"/>
      <c r="KFI144" s="35"/>
      <c r="KFJ144" s="35"/>
      <c r="KFK144" s="35"/>
      <c r="KFL144" s="35"/>
      <c r="KFM144" s="35"/>
      <c r="KFN144" s="35"/>
      <c r="KFO144" s="35"/>
      <c r="KFP144" s="35"/>
      <c r="KFQ144" s="35"/>
      <c r="KFR144" s="35"/>
      <c r="KFS144" s="35"/>
      <c r="KFT144" s="35"/>
      <c r="KFU144" s="35"/>
      <c r="KFV144" s="35"/>
      <c r="KFW144" s="35"/>
      <c r="KFX144" s="35"/>
      <c r="KFY144" s="35"/>
      <c r="KFZ144" s="35"/>
      <c r="KGA144" s="35"/>
      <c r="KGB144" s="35"/>
      <c r="KGC144" s="35"/>
      <c r="KGD144" s="35"/>
      <c r="KGE144" s="35"/>
      <c r="KGF144" s="35"/>
      <c r="KGG144" s="35"/>
      <c r="KGH144" s="35"/>
      <c r="KGI144" s="35"/>
      <c r="KGJ144" s="35"/>
      <c r="KGK144" s="35"/>
      <c r="KGL144" s="35"/>
      <c r="KGM144" s="35"/>
      <c r="KGN144" s="35"/>
      <c r="KGO144" s="35"/>
      <c r="KGP144" s="35"/>
      <c r="KGQ144" s="35"/>
      <c r="KGR144" s="35"/>
      <c r="KGS144" s="35"/>
      <c r="KGT144" s="35"/>
      <c r="KGU144" s="35"/>
      <c r="KGV144" s="35"/>
      <c r="KGW144" s="35"/>
      <c r="KGX144" s="35"/>
      <c r="KGY144" s="35"/>
      <c r="KGZ144" s="35"/>
      <c r="KHA144" s="35"/>
      <c r="KHB144" s="35"/>
      <c r="KHC144" s="35"/>
      <c r="KHD144" s="35"/>
      <c r="KHE144" s="35"/>
      <c r="KHF144" s="35"/>
      <c r="KHG144" s="35"/>
      <c r="KHH144" s="35"/>
      <c r="KHI144" s="35"/>
      <c r="KHJ144" s="35"/>
      <c r="KHK144" s="35"/>
      <c r="KHL144" s="35"/>
      <c r="KHM144" s="35"/>
      <c r="KHN144" s="35"/>
      <c r="KHO144" s="35"/>
      <c r="KHP144" s="35"/>
      <c r="KHQ144" s="35"/>
      <c r="KHR144" s="35"/>
      <c r="KHS144" s="35"/>
      <c r="KHT144" s="35"/>
      <c r="KHU144" s="35"/>
      <c r="KHV144" s="35"/>
      <c r="KHW144" s="35"/>
      <c r="KHX144" s="35"/>
      <c r="KHY144" s="35"/>
      <c r="KHZ144" s="35"/>
      <c r="KIA144" s="35"/>
      <c r="KIB144" s="35"/>
      <c r="KIC144" s="35"/>
      <c r="KID144" s="35"/>
      <c r="KIE144" s="35"/>
      <c r="KIF144" s="35"/>
      <c r="KIG144" s="35"/>
      <c r="KIH144" s="35"/>
      <c r="KII144" s="35"/>
      <c r="KIJ144" s="35"/>
      <c r="KIK144" s="35"/>
      <c r="KIL144" s="35"/>
      <c r="KIM144" s="35"/>
      <c r="KIN144" s="35"/>
      <c r="KIO144" s="35"/>
      <c r="KIP144" s="35"/>
      <c r="KIQ144" s="35"/>
      <c r="KIR144" s="35"/>
      <c r="KIS144" s="35"/>
      <c r="KIT144" s="35"/>
      <c r="KIU144" s="35"/>
      <c r="KIV144" s="35"/>
      <c r="KIW144" s="35"/>
      <c r="KIX144" s="35"/>
      <c r="KIY144" s="35"/>
      <c r="KIZ144" s="35"/>
      <c r="KJA144" s="35"/>
      <c r="KJB144" s="35"/>
      <c r="KJC144" s="35"/>
      <c r="KJD144" s="35"/>
      <c r="KJE144" s="35"/>
      <c r="KJF144" s="35"/>
      <c r="KJG144" s="35"/>
      <c r="KJH144" s="35"/>
      <c r="KJI144" s="35"/>
      <c r="KJJ144" s="35"/>
      <c r="KJK144" s="35"/>
      <c r="KJL144" s="35"/>
      <c r="KJM144" s="35"/>
      <c r="KJN144" s="35"/>
      <c r="KJO144" s="35"/>
      <c r="KJP144" s="35"/>
      <c r="KJQ144" s="35"/>
      <c r="KJR144" s="35"/>
      <c r="KJS144" s="35"/>
      <c r="KJT144" s="35"/>
      <c r="KJU144" s="35"/>
      <c r="KJV144" s="35"/>
      <c r="KJW144" s="35"/>
      <c r="KJX144" s="35"/>
      <c r="KJY144" s="35"/>
      <c r="KJZ144" s="35"/>
      <c r="KKA144" s="35"/>
      <c r="KKB144" s="35"/>
      <c r="KKC144" s="35"/>
      <c r="KKD144" s="35"/>
      <c r="KKE144" s="35"/>
      <c r="KKF144" s="35"/>
      <c r="KKG144" s="35"/>
      <c r="KKH144" s="35"/>
      <c r="KKI144" s="35"/>
      <c r="KKJ144" s="35"/>
      <c r="KKK144" s="35"/>
      <c r="KKL144" s="35"/>
      <c r="KKM144" s="35"/>
      <c r="KKN144" s="35"/>
      <c r="KKO144" s="35"/>
      <c r="KKP144" s="35"/>
      <c r="KKQ144" s="35"/>
      <c r="KKR144" s="35"/>
      <c r="KKS144" s="35"/>
      <c r="KKT144" s="35"/>
      <c r="KKU144" s="35"/>
      <c r="KKV144" s="35"/>
      <c r="KKW144" s="35"/>
      <c r="KKX144" s="35"/>
      <c r="KKY144" s="35"/>
      <c r="KKZ144" s="35"/>
      <c r="KLA144" s="35"/>
      <c r="KLB144" s="35"/>
      <c r="KLC144" s="35"/>
      <c r="KLD144" s="35"/>
      <c r="KLE144" s="35"/>
      <c r="KLF144" s="35"/>
      <c r="KLG144" s="35"/>
      <c r="KLH144" s="35"/>
      <c r="KLI144" s="35"/>
      <c r="KLJ144" s="35"/>
      <c r="KLK144" s="35"/>
      <c r="KLL144" s="35"/>
      <c r="KLM144" s="35"/>
      <c r="KLN144" s="35"/>
      <c r="KLO144" s="35"/>
      <c r="KLP144" s="35"/>
      <c r="KLQ144" s="35"/>
      <c r="KLR144" s="35"/>
      <c r="KLS144" s="35"/>
      <c r="KLT144" s="35"/>
      <c r="KLU144" s="35"/>
      <c r="KLV144" s="35"/>
      <c r="KLW144" s="35"/>
      <c r="KLX144" s="35"/>
      <c r="KLY144" s="35"/>
      <c r="KLZ144" s="35"/>
      <c r="KMA144" s="35"/>
      <c r="KMB144" s="35"/>
      <c r="KMC144" s="35"/>
      <c r="KMD144" s="35"/>
      <c r="KME144" s="35"/>
      <c r="KMF144" s="35"/>
      <c r="KMG144" s="35"/>
      <c r="KMH144" s="35"/>
      <c r="KMI144" s="35"/>
      <c r="KMJ144" s="35"/>
      <c r="KMK144" s="35"/>
      <c r="KML144" s="35"/>
      <c r="KMM144" s="35"/>
      <c r="KMN144" s="35"/>
      <c r="KMO144" s="35"/>
      <c r="KMP144" s="35"/>
      <c r="KMQ144" s="35"/>
      <c r="KMR144" s="35"/>
      <c r="KMS144" s="35"/>
      <c r="KMT144" s="35"/>
      <c r="KMU144" s="35"/>
      <c r="KMV144" s="35"/>
      <c r="KMW144" s="35"/>
      <c r="KMX144" s="35"/>
      <c r="KMY144" s="35"/>
      <c r="KMZ144" s="35"/>
      <c r="KNA144" s="35"/>
      <c r="KNB144" s="35"/>
      <c r="KNC144" s="35"/>
      <c r="KND144" s="35"/>
      <c r="KNE144" s="35"/>
      <c r="KNF144" s="35"/>
      <c r="KNG144" s="35"/>
      <c r="KNH144" s="35"/>
      <c r="KNI144" s="35"/>
      <c r="KNJ144" s="35"/>
      <c r="KNK144" s="35"/>
      <c r="KNL144" s="35"/>
      <c r="KNM144" s="35"/>
      <c r="KNN144" s="35"/>
      <c r="KNO144" s="35"/>
      <c r="KNP144" s="35"/>
      <c r="KNQ144" s="35"/>
      <c r="KNR144" s="35"/>
      <c r="KNS144" s="35"/>
      <c r="KNT144" s="35"/>
      <c r="KNU144" s="35"/>
      <c r="KNV144" s="35"/>
      <c r="KNW144" s="35"/>
      <c r="KNX144" s="35"/>
      <c r="KNY144" s="35"/>
      <c r="KNZ144" s="35"/>
      <c r="KOA144" s="35"/>
      <c r="KOB144" s="35"/>
      <c r="KOC144" s="35"/>
      <c r="KOD144" s="35"/>
      <c r="KOE144" s="35"/>
      <c r="KOF144" s="35"/>
      <c r="KOG144" s="35"/>
      <c r="KOH144" s="35"/>
      <c r="KOI144" s="35"/>
      <c r="KOJ144" s="35"/>
      <c r="KOK144" s="35"/>
      <c r="KOL144" s="35"/>
      <c r="KOM144" s="35"/>
      <c r="KON144" s="35"/>
      <c r="KOO144" s="35"/>
      <c r="KOP144" s="35"/>
      <c r="KOQ144" s="35"/>
      <c r="KOR144" s="35"/>
      <c r="KOS144" s="35"/>
      <c r="KOT144" s="35"/>
      <c r="KOU144" s="35"/>
      <c r="KOV144" s="35"/>
      <c r="KOW144" s="35"/>
      <c r="KOX144" s="35"/>
      <c r="KOY144" s="35"/>
      <c r="KOZ144" s="35"/>
      <c r="KPA144" s="35"/>
      <c r="KPB144" s="35"/>
      <c r="KPC144" s="35"/>
      <c r="KPD144" s="35"/>
      <c r="KPE144" s="35"/>
      <c r="KPF144" s="35"/>
      <c r="KPG144" s="35"/>
      <c r="KPH144" s="35"/>
      <c r="KPI144" s="35"/>
      <c r="KPJ144" s="35"/>
      <c r="KPK144" s="35"/>
      <c r="KPL144" s="35"/>
      <c r="KPM144" s="35"/>
      <c r="KPN144" s="35"/>
      <c r="KPO144" s="35"/>
      <c r="KPP144" s="35"/>
      <c r="KPQ144" s="35"/>
      <c r="KPR144" s="35"/>
      <c r="KPS144" s="35"/>
      <c r="KPT144" s="35"/>
      <c r="KPU144" s="35"/>
      <c r="KPV144" s="35"/>
      <c r="KPW144" s="35"/>
      <c r="KPX144" s="35"/>
      <c r="KPY144" s="35"/>
      <c r="KPZ144" s="35"/>
      <c r="KQA144" s="35"/>
      <c r="KQB144" s="35"/>
      <c r="KQC144" s="35"/>
      <c r="KQD144" s="35"/>
      <c r="KQE144" s="35"/>
      <c r="KQF144" s="35"/>
      <c r="KQG144" s="35"/>
      <c r="KQH144" s="35"/>
      <c r="KQI144" s="35"/>
      <c r="KQJ144" s="35"/>
      <c r="KQK144" s="35"/>
      <c r="KQL144" s="35"/>
      <c r="KQM144" s="35"/>
      <c r="KQN144" s="35"/>
      <c r="KQO144" s="35"/>
      <c r="KQP144" s="35"/>
      <c r="KQQ144" s="35"/>
      <c r="KQR144" s="35"/>
      <c r="KQS144" s="35"/>
      <c r="KQT144" s="35"/>
      <c r="KQU144" s="35"/>
      <c r="KQV144" s="35"/>
      <c r="KQW144" s="35"/>
      <c r="KQX144" s="35"/>
      <c r="KQY144" s="35"/>
      <c r="KQZ144" s="35"/>
      <c r="KRA144" s="35"/>
      <c r="KRB144" s="35"/>
      <c r="KRC144" s="35"/>
      <c r="KRD144" s="35"/>
      <c r="KRE144" s="35"/>
      <c r="KRF144" s="35"/>
      <c r="KRG144" s="35"/>
      <c r="KRH144" s="35"/>
      <c r="KRI144" s="35"/>
      <c r="KRJ144" s="35"/>
      <c r="KRK144" s="35"/>
      <c r="KRL144" s="35"/>
      <c r="KRM144" s="35"/>
      <c r="KRN144" s="35"/>
      <c r="KRO144" s="35"/>
      <c r="KRP144" s="35"/>
      <c r="KRQ144" s="35"/>
      <c r="KRR144" s="35"/>
      <c r="KRS144" s="35"/>
      <c r="KRT144" s="35"/>
      <c r="KRU144" s="35"/>
      <c r="KRV144" s="35"/>
      <c r="KRW144" s="35"/>
      <c r="KRX144" s="35"/>
      <c r="KRY144" s="35"/>
      <c r="KRZ144" s="35"/>
      <c r="KSA144" s="35"/>
      <c r="KSB144" s="35"/>
      <c r="KSC144" s="35"/>
      <c r="KSD144" s="35"/>
      <c r="KSE144" s="35"/>
      <c r="KSF144" s="35"/>
      <c r="KSG144" s="35"/>
      <c r="KSH144" s="35"/>
      <c r="KSI144" s="35"/>
      <c r="KSJ144" s="35"/>
      <c r="KSK144" s="35"/>
      <c r="KSL144" s="35"/>
      <c r="KSM144" s="35"/>
      <c r="KSN144" s="35"/>
      <c r="KSO144" s="35"/>
      <c r="KSP144" s="35"/>
      <c r="KSQ144" s="35"/>
      <c r="KSR144" s="35"/>
      <c r="KSS144" s="35"/>
      <c r="KST144" s="35"/>
      <c r="KSU144" s="35"/>
      <c r="KSV144" s="35"/>
      <c r="KSW144" s="35"/>
      <c r="KSX144" s="35"/>
      <c r="KSY144" s="35"/>
      <c r="KSZ144" s="35"/>
      <c r="KTA144" s="35"/>
      <c r="KTB144" s="35"/>
      <c r="KTC144" s="35"/>
      <c r="KTD144" s="35"/>
      <c r="KTE144" s="35"/>
      <c r="KTF144" s="35"/>
      <c r="KTG144" s="35"/>
      <c r="KTH144" s="35"/>
      <c r="KTI144" s="35"/>
      <c r="KTJ144" s="35"/>
      <c r="KTK144" s="35"/>
      <c r="KTL144" s="35"/>
      <c r="KTM144" s="35"/>
      <c r="KTN144" s="35"/>
      <c r="KTO144" s="35"/>
      <c r="KTP144" s="35"/>
      <c r="KTQ144" s="35"/>
      <c r="KTR144" s="35"/>
      <c r="KTS144" s="35"/>
      <c r="KTT144" s="35"/>
      <c r="KTU144" s="35"/>
      <c r="KTV144" s="35"/>
      <c r="KTW144" s="35"/>
      <c r="KTX144" s="35"/>
      <c r="KTY144" s="35"/>
      <c r="KTZ144" s="35"/>
      <c r="KUA144" s="35"/>
      <c r="KUB144" s="35"/>
      <c r="KUC144" s="35"/>
      <c r="KUD144" s="35"/>
      <c r="KUE144" s="35"/>
      <c r="KUF144" s="35"/>
      <c r="KUG144" s="35"/>
      <c r="KUH144" s="35"/>
      <c r="KUI144" s="35"/>
      <c r="KUJ144" s="35"/>
      <c r="KUK144" s="35"/>
      <c r="KUL144" s="35"/>
      <c r="KUM144" s="35"/>
      <c r="KUN144" s="35"/>
      <c r="KUO144" s="35"/>
      <c r="KUP144" s="35"/>
      <c r="KUQ144" s="35"/>
      <c r="KUR144" s="35"/>
      <c r="KUS144" s="35"/>
      <c r="KUT144" s="35"/>
      <c r="KUU144" s="35"/>
      <c r="KUV144" s="35"/>
      <c r="KUW144" s="35"/>
      <c r="KUX144" s="35"/>
      <c r="KUY144" s="35"/>
      <c r="KUZ144" s="35"/>
      <c r="KVA144" s="35"/>
      <c r="KVB144" s="35"/>
      <c r="KVC144" s="35"/>
      <c r="KVD144" s="35"/>
      <c r="KVE144" s="35"/>
      <c r="KVF144" s="35"/>
      <c r="KVG144" s="35"/>
      <c r="KVH144" s="35"/>
      <c r="KVI144" s="35"/>
      <c r="KVJ144" s="35"/>
      <c r="KVK144" s="35"/>
      <c r="KVL144" s="35"/>
      <c r="KVM144" s="35"/>
      <c r="KVN144" s="35"/>
      <c r="KVO144" s="35"/>
      <c r="KVP144" s="35"/>
      <c r="KVQ144" s="35"/>
      <c r="KVR144" s="35"/>
      <c r="KVS144" s="35"/>
      <c r="KVT144" s="35"/>
      <c r="KVU144" s="35"/>
      <c r="KVV144" s="35"/>
      <c r="KVW144" s="35"/>
      <c r="KVX144" s="35"/>
      <c r="KVY144" s="35"/>
      <c r="KVZ144" s="35"/>
      <c r="KWA144" s="35"/>
      <c r="KWB144" s="35"/>
      <c r="KWC144" s="35"/>
      <c r="KWD144" s="35"/>
      <c r="KWE144" s="35"/>
      <c r="KWF144" s="35"/>
      <c r="KWG144" s="35"/>
      <c r="KWH144" s="35"/>
      <c r="KWI144" s="35"/>
      <c r="KWJ144" s="35"/>
      <c r="KWK144" s="35"/>
      <c r="KWL144" s="35"/>
      <c r="KWM144" s="35"/>
      <c r="KWN144" s="35"/>
      <c r="KWO144" s="35"/>
      <c r="KWP144" s="35"/>
      <c r="KWQ144" s="35"/>
      <c r="KWR144" s="35"/>
      <c r="KWS144" s="35"/>
      <c r="KWT144" s="35"/>
      <c r="KWU144" s="35"/>
      <c r="KWV144" s="35"/>
      <c r="KWW144" s="35"/>
      <c r="KWX144" s="35"/>
      <c r="KWY144" s="35"/>
      <c r="KWZ144" s="35"/>
      <c r="KXA144" s="35"/>
      <c r="KXB144" s="35"/>
      <c r="KXC144" s="35"/>
      <c r="KXD144" s="35"/>
      <c r="KXE144" s="35"/>
      <c r="KXF144" s="35"/>
      <c r="KXG144" s="35"/>
      <c r="KXH144" s="35"/>
      <c r="KXI144" s="35"/>
      <c r="KXJ144" s="35"/>
      <c r="KXK144" s="35"/>
      <c r="KXL144" s="35"/>
      <c r="KXM144" s="35"/>
      <c r="KXN144" s="35"/>
      <c r="KXO144" s="35"/>
      <c r="KXP144" s="35"/>
      <c r="KXQ144" s="35"/>
      <c r="KXR144" s="35"/>
      <c r="KXS144" s="35"/>
      <c r="KXT144" s="35"/>
      <c r="KXU144" s="35"/>
      <c r="KXV144" s="35"/>
      <c r="KXW144" s="35"/>
      <c r="KXX144" s="35"/>
      <c r="KXY144" s="35"/>
      <c r="KXZ144" s="35"/>
      <c r="KYA144" s="35"/>
      <c r="KYB144" s="35"/>
      <c r="KYC144" s="35"/>
      <c r="KYD144" s="35"/>
      <c r="KYE144" s="35"/>
      <c r="KYF144" s="35"/>
      <c r="KYG144" s="35"/>
      <c r="KYH144" s="35"/>
      <c r="KYI144" s="35"/>
      <c r="KYJ144" s="35"/>
      <c r="KYK144" s="35"/>
      <c r="KYL144" s="35"/>
      <c r="KYM144" s="35"/>
      <c r="KYN144" s="35"/>
      <c r="KYO144" s="35"/>
      <c r="KYP144" s="35"/>
      <c r="KYQ144" s="35"/>
      <c r="KYR144" s="35"/>
      <c r="KYS144" s="35"/>
      <c r="KYT144" s="35"/>
      <c r="KYU144" s="35"/>
      <c r="KYV144" s="35"/>
      <c r="KYW144" s="35"/>
      <c r="KYX144" s="35"/>
      <c r="KYY144" s="35"/>
      <c r="KYZ144" s="35"/>
      <c r="KZA144" s="35"/>
      <c r="KZB144" s="35"/>
      <c r="KZC144" s="35"/>
      <c r="KZD144" s="35"/>
      <c r="KZE144" s="35"/>
      <c r="KZF144" s="35"/>
      <c r="KZG144" s="35"/>
      <c r="KZH144" s="35"/>
      <c r="KZI144" s="35"/>
      <c r="KZJ144" s="35"/>
      <c r="KZK144" s="35"/>
      <c r="KZL144" s="35"/>
      <c r="KZM144" s="35"/>
      <c r="KZN144" s="35"/>
      <c r="KZO144" s="35"/>
      <c r="KZP144" s="35"/>
      <c r="KZQ144" s="35"/>
      <c r="KZR144" s="35"/>
      <c r="KZS144" s="35"/>
      <c r="KZT144" s="35"/>
      <c r="KZU144" s="35"/>
      <c r="KZV144" s="35"/>
      <c r="KZW144" s="35"/>
      <c r="KZX144" s="35"/>
      <c r="KZY144" s="35"/>
      <c r="KZZ144" s="35"/>
      <c r="LAA144" s="35"/>
      <c r="LAB144" s="35"/>
      <c r="LAC144" s="35"/>
      <c r="LAD144" s="35"/>
      <c r="LAE144" s="35"/>
      <c r="LAF144" s="35"/>
      <c r="LAG144" s="35"/>
      <c r="LAH144" s="35"/>
      <c r="LAI144" s="35"/>
      <c r="LAJ144" s="35"/>
      <c r="LAK144" s="35"/>
      <c r="LAL144" s="35"/>
      <c r="LAM144" s="35"/>
      <c r="LAN144" s="35"/>
      <c r="LAO144" s="35"/>
      <c r="LAP144" s="35"/>
      <c r="LAQ144" s="35"/>
      <c r="LAR144" s="35"/>
      <c r="LAS144" s="35"/>
      <c r="LAT144" s="35"/>
      <c r="LAU144" s="35"/>
      <c r="LAV144" s="35"/>
      <c r="LAW144" s="35"/>
      <c r="LAX144" s="35"/>
      <c r="LAY144" s="35"/>
      <c r="LAZ144" s="35"/>
      <c r="LBA144" s="35"/>
      <c r="LBB144" s="35"/>
      <c r="LBC144" s="35"/>
      <c r="LBD144" s="35"/>
      <c r="LBE144" s="35"/>
      <c r="LBF144" s="35"/>
      <c r="LBG144" s="35"/>
      <c r="LBH144" s="35"/>
      <c r="LBI144" s="35"/>
      <c r="LBJ144" s="35"/>
      <c r="LBK144" s="35"/>
      <c r="LBL144" s="35"/>
      <c r="LBM144" s="35"/>
      <c r="LBN144" s="35"/>
      <c r="LBO144" s="35"/>
      <c r="LBP144" s="35"/>
      <c r="LBQ144" s="35"/>
      <c r="LBR144" s="35"/>
      <c r="LBS144" s="35"/>
      <c r="LBT144" s="35"/>
      <c r="LBU144" s="35"/>
      <c r="LBV144" s="35"/>
      <c r="LBW144" s="35"/>
      <c r="LBX144" s="35"/>
      <c r="LBY144" s="35"/>
      <c r="LBZ144" s="35"/>
      <c r="LCA144" s="35"/>
      <c r="LCB144" s="35"/>
      <c r="LCC144" s="35"/>
      <c r="LCD144" s="35"/>
      <c r="LCE144" s="35"/>
      <c r="LCF144" s="35"/>
      <c r="LCG144" s="35"/>
      <c r="LCH144" s="35"/>
      <c r="LCI144" s="35"/>
      <c r="LCJ144" s="35"/>
      <c r="LCK144" s="35"/>
      <c r="LCL144" s="35"/>
      <c r="LCM144" s="35"/>
      <c r="LCN144" s="35"/>
      <c r="LCO144" s="35"/>
      <c r="LCP144" s="35"/>
      <c r="LCQ144" s="35"/>
      <c r="LCR144" s="35"/>
      <c r="LCS144" s="35"/>
      <c r="LCT144" s="35"/>
      <c r="LCU144" s="35"/>
      <c r="LCV144" s="35"/>
      <c r="LCW144" s="35"/>
      <c r="LCX144" s="35"/>
      <c r="LCY144" s="35"/>
      <c r="LCZ144" s="35"/>
      <c r="LDA144" s="35"/>
      <c r="LDB144" s="35"/>
      <c r="LDC144" s="35"/>
      <c r="LDD144" s="35"/>
      <c r="LDE144" s="35"/>
      <c r="LDF144" s="35"/>
      <c r="LDG144" s="35"/>
      <c r="LDH144" s="35"/>
      <c r="LDI144" s="35"/>
      <c r="LDJ144" s="35"/>
      <c r="LDK144" s="35"/>
      <c r="LDL144" s="35"/>
      <c r="LDM144" s="35"/>
      <c r="LDN144" s="35"/>
      <c r="LDO144" s="35"/>
      <c r="LDP144" s="35"/>
      <c r="LDQ144" s="35"/>
      <c r="LDR144" s="35"/>
      <c r="LDS144" s="35"/>
      <c r="LDT144" s="35"/>
      <c r="LDU144" s="35"/>
      <c r="LDV144" s="35"/>
      <c r="LDW144" s="35"/>
      <c r="LDX144" s="35"/>
      <c r="LDY144" s="35"/>
      <c r="LDZ144" s="35"/>
      <c r="LEA144" s="35"/>
      <c r="LEB144" s="35"/>
      <c r="LEC144" s="35"/>
      <c r="LED144" s="35"/>
      <c r="LEE144" s="35"/>
      <c r="LEF144" s="35"/>
      <c r="LEG144" s="35"/>
      <c r="LEH144" s="35"/>
      <c r="LEI144" s="35"/>
      <c r="LEJ144" s="35"/>
      <c r="LEK144" s="35"/>
      <c r="LEL144" s="35"/>
      <c r="LEM144" s="35"/>
      <c r="LEN144" s="35"/>
      <c r="LEO144" s="35"/>
      <c r="LEP144" s="35"/>
      <c r="LEQ144" s="35"/>
      <c r="LER144" s="35"/>
      <c r="LES144" s="35"/>
      <c r="LET144" s="35"/>
      <c r="LEU144" s="35"/>
      <c r="LEV144" s="35"/>
      <c r="LEW144" s="35"/>
      <c r="LEX144" s="35"/>
      <c r="LEY144" s="35"/>
      <c r="LEZ144" s="35"/>
      <c r="LFA144" s="35"/>
      <c r="LFB144" s="35"/>
      <c r="LFC144" s="35"/>
      <c r="LFD144" s="35"/>
      <c r="LFE144" s="35"/>
      <c r="LFF144" s="35"/>
      <c r="LFG144" s="35"/>
      <c r="LFH144" s="35"/>
      <c r="LFI144" s="35"/>
      <c r="LFJ144" s="35"/>
      <c r="LFK144" s="35"/>
      <c r="LFL144" s="35"/>
      <c r="LFM144" s="35"/>
      <c r="LFN144" s="35"/>
      <c r="LFO144" s="35"/>
      <c r="LFP144" s="35"/>
      <c r="LFQ144" s="35"/>
      <c r="LFR144" s="35"/>
      <c r="LFS144" s="35"/>
      <c r="LFT144" s="35"/>
      <c r="LFU144" s="35"/>
      <c r="LFV144" s="35"/>
      <c r="LFW144" s="35"/>
      <c r="LFX144" s="35"/>
      <c r="LFY144" s="35"/>
      <c r="LFZ144" s="35"/>
      <c r="LGA144" s="35"/>
      <c r="LGB144" s="35"/>
      <c r="LGC144" s="35"/>
      <c r="LGD144" s="35"/>
      <c r="LGE144" s="35"/>
      <c r="LGF144" s="35"/>
      <c r="LGG144" s="35"/>
      <c r="LGH144" s="35"/>
      <c r="LGI144" s="35"/>
      <c r="LGJ144" s="35"/>
      <c r="LGK144" s="35"/>
      <c r="LGL144" s="35"/>
      <c r="LGM144" s="35"/>
      <c r="LGN144" s="35"/>
      <c r="LGO144" s="35"/>
      <c r="LGP144" s="35"/>
      <c r="LGQ144" s="35"/>
      <c r="LGR144" s="35"/>
      <c r="LGS144" s="35"/>
      <c r="LGT144" s="35"/>
      <c r="LGU144" s="35"/>
      <c r="LGV144" s="35"/>
      <c r="LGW144" s="35"/>
      <c r="LGX144" s="35"/>
      <c r="LGY144" s="35"/>
      <c r="LGZ144" s="35"/>
      <c r="LHA144" s="35"/>
      <c r="LHB144" s="35"/>
      <c r="LHC144" s="35"/>
      <c r="LHD144" s="35"/>
      <c r="LHE144" s="35"/>
      <c r="LHF144" s="35"/>
      <c r="LHG144" s="35"/>
      <c r="LHH144" s="35"/>
      <c r="LHI144" s="35"/>
      <c r="LHJ144" s="35"/>
      <c r="LHK144" s="35"/>
      <c r="LHL144" s="35"/>
      <c r="LHM144" s="35"/>
      <c r="LHN144" s="35"/>
      <c r="LHO144" s="35"/>
      <c r="LHP144" s="35"/>
      <c r="LHQ144" s="35"/>
      <c r="LHR144" s="35"/>
      <c r="LHS144" s="35"/>
      <c r="LHT144" s="35"/>
      <c r="LHU144" s="35"/>
      <c r="LHV144" s="35"/>
      <c r="LHW144" s="35"/>
      <c r="LHX144" s="35"/>
      <c r="LHY144" s="35"/>
      <c r="LHZ144" s="35"/>
      <c r="LIA144" s="35"/>
      <c r="LIB144" s="35"/>
      <c r="LIC144" s="35"/>
      <c r="LID144" s="35"/>
      <c r="LIE144" s="35"/>
      <c r="LIF144" s="35"/>
      <c r="LIG144" s="35"/>
      <c r="LIH144" s="35"/>
      <c r="LII144" s="35"/>
      <c r="LIJ144" s="35"/>
      <c r="LIK144" s="35"/>
      <c r="LIL144" s="35"/>
      <c r="LIM144" s="35"/>
      <c r="LIN144" s="35"/>
      <c r="LIO144" s="35"/>
      <c r="LIP144" s="35"/>
      <c r="LIQ144" s="35"/>
      <c r="LIR144" s="35"/>
      <c r="LIS144" s="35"/>
      <c r="LIT144" s="35"/>
      <c r="LIU144" s="35"/>
      <c r="LIV144" s="35"/>
      <c r="LIW144" s="35"/>
      <c r="LIX144" s="35"/>
      <c r="LIY144" s="35"/>
      <c r="LIZ144" s="35"/>
      <c r="LJA144" s="35"/>
      <c r="LJB144" s="35"/>
      <c r="LJC144" s="35"/>
      <c r="LJD144" s="35"/>
      <c r="LJE144" s="35"/>
      <c r="LJF144" s="35"/>
      <c r="LJG144" s="35"/>
      <c r="LJH144" s="35"/>
      <c r="LJI144" s="35"/>
      <c r="LJJ144" s="35"/>
      <c r="LJK144" s="35"/>
      <c r="LJL144" s="35"/>
      <c r="LJM144" s="35"/>
      <c r="LJN144" s="35"/>
      <c r="LJO144" s="35"/>
      <c r="LJP144" s="35"/>
      <c r="LJQ144" s="35"/>
      <c r="LJR144" s="35"/>
      <c r="LJS144" s="35"/>
      <c r="LJT144" s="35"/>
      <c r="LJU144" s="35"/>
      <c r="LJV144" s="35"/>
      <c r="LJW144" s="35"/>
      <c r="LJX144" s="35"/>
      <c r="LJY144" s="35"/>
      <c r="LJZ144" s="35"/>
      <c r="LKA144" s="35"/>
      <c r="LKB144" s="35"/>
      <c r="LKC144" s="35"/>
      <c r="LKD144" s="35"/>
      <c r="LKE144" s="35"/>
      <c r="LKF144" s="35"/>
      <c r="LKG144" s="35"/>
      <c r="LKH144" s="35"/>
      <c r="LKI144" s="35"/>
      <c r="LKJ144" s="35"/>
      <c r="LKK144" s="35"/>
      <c r="LKL144" s="35"/>
      <c r="LKM144" s="35"/>
      <c r="LKN144" s="35"/>
      <c r="LKO144" s="35"/>
      <c r="LKP144" s="35"/>
      <c r="LKQ144" s="35"/>
      <c r="LKR144" s="35"/>
      <c r="LKS144" s="35"/>
      <c r="LKT144" s="35"/>
      <c r="LKU144" s="35"/>
      <c r="LKV144" s="35"/>
      <c r="LKW144" s="35"/>
      <c r="LKX144" s="35"/>
      <c r="LKY144" s="35"/>
      <c r="LKZ144" s="35"/>
      <c r="LLA144" s="35"/>
      <c r="LLB144" s="35"/>
      <c r="LLC144" s="35"/>
      <c r="LLD144" s="35"/>
      <c r="LLE144" s="35"/>
      <c r="LLF144" s="35"/>
      <c r="LLG144" s="35"/>
      <c r="LLH144" s="35"/>
      <c r="LLI144" s="35"/>
      <c r="LLJ144" s="35"/>
      <c r="LLK144" s="35"/>
      <c r="LLL144" s="35"/>
      <c r="LLM144" s="35"/>
      <c r="LLN144" s="35"/>
      <c r="LLO144" s="35"/>
      <c r="LLP144" s="35"/>
      <c r="LLQ144" s="35"/>
      <c r="LLR144" s="35"/>
      <c r="LLS144" s="35"/>
      <c r="LLT144" s="35"/>
      <c r="LLU144" s="35"/>
      <c r="LLV144" s="35"/>
      <c r="LLW144" s="35"/>
      <c r="LLX144" s="35"/>
      <c r="LLY144" s="35"/>
      <c r="LLZ144" s="35"/>
      <c r="LMA144" s="35"/>
      <c r="LMB144" s="35"/>
      <c r="LMC144" s="35"/>
      <c r="LMD144" s="35"/>
      <c r="LME144" s="35"/>
      <c r="LMF144" s="35"/>
      <c r="LMG144" s="35"/>
      <c r="LMH144" s="35"/>
      <c r="LMI144" s="35"/>
      <c r="LMJ144" s="35"/>
      <c r="LMK144" s="35"/>
      <c r="LML144" s="35"/>
      <c r="LMM144" s="35"/>
      <c r="LMN144" s="35"/>
      <c r="LMO144" s="35"/>
      <c r="LMP144" s="35"/>
      <c r="LMQ144" s="35"/>
      <c r="LMR144" s="35"/>
      <c r="LMS144" s="35"/>
      <c r="LMT144" s="35"/>
      <c r="LMU144" s="35"/>
      <c r="LMV144" s="35"/>
      <c r="LMW144" s="35"/>
      <c r="LMX144" s="35"/>
      <c r="LMY144" s="35"/>
      <c r="LMZ144" s="35"/>
      <c r="LNA144" s="35"/>
      <c r="LNB144" s="35"/>
      <c r="LNC144" s="35"/>
      <c r="LND144" s="35"/>
      <c r="LNE144" s="35"/>
      <c r="LNF144" s="35"/>
      <c r="LNG144" s="35"/>
      <c r="LNH144" s="35"/>
      <c r="LNI144" s="35"/>
      <c r="LNJ144" s="35"/>
      <c r="LNK144" s="35"/>
      <c r="LNL144" s="35"/>
      <c r="LNM144" s="35"/>
      <c r="LNN144" s="35"/>
      <c r="LNO144" s="35"/>
      <c r="LNP144" s="35"/>
      <c r="LNQ144" s="35"/>
      <c r="LNR144" s="35"/>
      <c r="LNS144" s="35"/>
      <c r="LNT144" s="35"/>
      <c r="LNU144" s="35"/>
      <c r="LNV144" s="35"/>
      <c r="LNW144" s="35"/>
      <c r="LNX144" s="35"/>
      <c r="LNY144" s="35"/>
      <c r="LNZ144" s="35"/>
      <c r="LOA144" s="35"/>
      <c r="LOB144" s="35"/>
      <c r="LOC144" s="35"/>
      <c r="LOD144" s="35"/>
      <c r="LOE144" s="35"/>
      <c r="LOF144" s="35"/>
      <c r="LOG144" s="35"/>
      <c r="LOH144" s="35"/>
      <c r="LOI144" s="35"/>
      <c r="LOJ144" s="35"/>
      <c r="LOK144" s="35"/>
      <c r="LOL144" s="35"/>
      <c r="LOM144" s="35"/>
      <c r="LON144" s="35"/>
      <c r="LOO144" s="35"/>
      <c r="LOP144" s="35"/>
      <c r="LOQ144" s="35"/>
      <c r="LOR144" s="35"/>
      <c r="LOS144" s="35"/>
      <c r="LOT144" s="35"/>
      <c r="LOU144" s="35"/>
      <c r="LOV144" s="35"/>
      <c r="LOW144" s="35"/>
      <c r="LOX144" s="35"/>
      <c r="LOY144" s="35"/>
      <c r="LOZ144" s="35"/>
      <c r="LPA144" s="35"/>
      <c r="LPB144" s="35"/>
      <c r="LPC144" s="35"/>
      <c r="LPD144" s="35"/>
      <c r="LPE144" s="35"/>
      <c r="LPF144" s="35"/>
      <c r="LPG144" s="35"/>
      <c r="LPH144" s="35"/>
      <c r="LPI144" s="35"/>
      <c r="LPJ144" s="35"/>
      <c r="LPK144" s="35"/>
      <c r="LPL144" s="35"/>
      <c r="LPM144" s="35"/>
      <c r="LPN144" s="35"/>
      <c r="LPO144" s="35"/>
      <c r="LPP144" s="35"/>
      <c r="LPQ144" s="35"/>
      <c r="LPR144" s="35"/>
      <c r="LPS144" s="35"/>
      <c r="LPT144" s="35"/>
      <c r="LPU144" s="35"/>
      <c r="LPV144" s="35"/>
      <c r="LPW144" s="35"/>
      <c r="LPX144" s="35"/>
      <c r="LPY144" s="35"/>
      <c r="LPZ144" s="35"/>
      <c r="LQA144" s="35"/>
      <c r="LQB144" s="35"/>
      <c r="LQC144" s="35"/>
      <c r="LQD144" s="35"/>
      <c r="LQE144" s="35"/>
      <c r="LQF144" s="35"/>
      <c r="LQG144" s="35"/>
      <c r="LQH144" s="35"/>
      <c r="LQI144" s="35"/>
      <c r="LQJ144" s="35"/>
      <c r="LQK144" s="35"/>
      <c r="LQL144" s="35"/>
      <c r="LQM144" s="35"/>
      <c r="LQN144" s="35"/>
      <c r="LQO144" s="35"/>
      <c r="LQP144" s="35"/>
      <c r="LQQ144" s="35"/>
      <c r="LQR144" s="35"/>
      <c r="LQS144" s="35"/>
      <c r="LQT144" s="35"/>
      <c r="LQU144" s="35"/>
      <c r="LQV144" s="35"/>
      <c r="LQW144" s="35"/>
      <c r="LQX144" s="35"/>
      <c r="LQY144" s="35"/>
      <c r="LQZ144" s="35"/>
      <c r="LRA144" s="35"/>
      <c r="LRB144" s="35"/>
      <c r="LRC144" s="35"/>
      <c r="LRD144" s="35"/>
      <c r="LRE144" s="35"/>
      <c r="LRF144" s="35"/>
      <c r="LRG144" s="35"/>
      <c r="LRH144" s="35"/>
      <c r="LRI144" s="35"/>
      <c r="LRJ144" s="35"/>
      <c r="LRK144" s="35"/>
      <c r="LRL144" s="35"/>
      <c r="LRM144" s="35"/>
      <c r="LRN144" s="35"/>
      <c r="LRO144" s="35"/>
      <c r="LRP144" s="35"/>
      <c r="LRQ144" s="35"/>
      <c r="LRR144" s="35"/>
      <c r="LRS144" s="35"/>
      <c r="LRT144" s="35"/>
      <c r="LRU144" s="35"/>
      <c r="LRV144" s="35"/>
      <c r="LRW144" s="35"/>
      <c r="LRX144" s="35"/>
      <c r="LRY144" s="35"/>
      <c r="LRZ144" s="35"/>
      <c r="LSA144" s="35"/>
      <c r="LSB144" s="35"/>
      <c r="LSC144" s="35"/>
      <c r="LSD144" s="35"/>
      <c r="LSE144" s="35"/>
      <c r="LSF144" s="35"/>
      <c r="LSG144" s="35"/>
      <c r="LSH144" s="35"/>
      <c r="LSI144" s="35"/>
      <c r="LSJ144" s="35"/>
      <c r="LSK144" s="35"/>
      <c r="LSL144" s="35"/>
      <c r="LSM144" s="35"/>
      <c r="LSN144" s="35"/>
      <c r="LSO144" s="35"/>
      <c r="LSP144" s="35"/>
      <c r="LSQ144" s="35"/>
      <c r="LSR144" s="35"/>
      <c r="LSS144" s="35"/>
      <c r="LST144" s="35"/>
      <c r="LSU144" s="35"/>
      <c r="LSV144" s="35"/>
      <c r="LSW144" s="35"/>
      <c r="LSX144" s="35"/>
      <c r="LSY144" s="35"/>
      <c r="LSZ144" s="35"/>
      <c r="LTA144" s="35"/>
      <c r="LTB144" s="35"/>
      <c r="LTC144" s="35"/>
      <c r="LTD144" s="35"/>
      <c r="LTE144" s="35"/>
      <c r="LTF144" s="35"/>
      <c r="LTG144" s="35"/>
      <c r="LTH144" s="35"/>
      <c r="LTI144" s="35"/>
      <c r="LTJ144" s="35"/>
      <c r="LTK144" s="35"/>
      <c r="LTL144" s="35"/>
      <c r="LTM144" s="35"/>
      <c r="LTN144" s="35"/>
      <c r="LTO144" s="35"/>
      <c r="LTP144" s="35"/>
      <c r="LTQ144" s="35"/>
      <c r="LTR144" s="35"/>
      <c r="LTS144" s="35"/>
      <c r="LTT144" s="35"/>
      <c r="LTU144" s="35"/>
      <c r="LTV144" s="35"/>
      <c r="LTW144" s="35"/>
      <c r="LTX144" s="35"/>
      <c r="LTY144" s="35"/>
      <c r="LTZ144" s="35"/>
      <c r="LUA144" s="35"/>
      <c r="LUB144" s="35"/>
      <c r="LUC144" s="35"/>
      <c r="LUD144" s="35"/>
      <c r="LUE144" s="35"/>
      <c r="LUF144" s="35"/>
      <c r="LUG144" s="35"/>
      <c r="LUH144" s="35"/>
      <c r="LUI144" s="35"/>
      <c r="LUJ144" s="35"/>
      <c r="LUK144" s="35"/>
      <c r="LUL144" s="35"/>
      <c r="LUM144" s="35"/>
      <c r="LUN144" s="35"/>
      <c r="LUO144" s="35"/>
      <c r="LUP144" s="35"/>
      <c r="LUQ144" s="35"/>
      <c r="LUR144" s="35"/>
      <c r="LUS144" s="35"/>
      <c r="LUT144" s="35"/>
      <c r="LUU144" s="35"/>
      <c r="LUV144" s="35"/>
      <c r="LUW144" s="35"/>
      <c r="LUX144" s="35"/>
      <c r="LUY144" s="35"/>
      <c r="LUZ144" s="35"/>
      <c r="LVA144" s="35"/>
      <c r="LVB144" s="35"/>
      <c r="LVC144" s="35"/>
      <c r="LVD144" s="35"/>
      <c r="LVE144" s="35"/>
      <c r="LVF144" s="35"/>
      <c r="LVG144" s="35"/>
      <c r="LVH144" s="35"/>
      <c r="LVI144" s="35"/>
      <c r="LVJ144" s="35"/>
      <c r="LVK144" s="35"/>
      <c r="LVL144" s="35"/>
      <c r="LVM144" s="35"/>
      <c r="LVN144" s="35"/>
      <c r="LVO144" s="35"/>
      <c r="LVP144" s="35"/>
      <c r="LVQ144" s="35"/>
      <c r="LVR144" s="35"/>
      <c r="LVS144" s="35"/>
      <c r="LVT144" s="35"/>
      <c r="LVU144" s="35"/>
      <c r="LVV144" s="35"/>
      <c r="LVW144" s="35"/>
      <c r="LVX144" s="35"/>
      <c r="LVY144" s="35"/>
      <c r="LVZ144" s="35"/>
      <c r="LWA144" s="35"/>
      <c r="LWB144" s="35"/>
      <c r="LWC144" s="35"/>
      <c r="LWD144" s="35"/>
      <c r="LWE144" s="35"/>
      <c r="LWF144" s="35"/>
      <c r="LWG144" s="35"/>
      <c r="LWH144" s="35"/>
      <c r="LWI144" s="35"/>
      <c r="LWJ144" s="35"/>
      <c r="LWK144" s="35"/>
      <c r="LWL144" s="35"/>
      <c r="LWM144" s="35"/>
      <c r="LWN144" s="35"/>
      <c r="LWO144" s="35"/>
      <c r="LWP144" s="35"/>
      <c r="LWQ144" s="35"/>
      <c r="LWR144" s="35"/>
      <c r="LWS144" s="35"/>
      <c r="LWT144" s="35"/>
      <c r="LWU144" s="35"/>
      <c r="LWV144" s="35"/>
      <c r="LWW144" s="35"/>
      <c r="LWX144" s="35"/>
      <c r="LWY144" s="35"/>
      <c r="LWZ144" s="35"/>
      <c r="LXA144" s="35"/>
      <c r="LXB144" s="35"/>
      <c r="LXC144" s="35"/>
      <c r="LXD144" s="35"/>
      <c r="LXE144" s="35"/>
      <c r="LXF144" s="35"/>
      <c r="LXG144" s="35"/>
      <c r="LXH144" s="35"/>
      <c r="LXI144" s="35"/>
      <c r="LXJ144" s="35"/>
      <c r="LXK144" s="35"/>
      <c r="LXL144" s="35"/>
      <c r="LXM144" s="35"/>
      <c r="LXN144" s="35"/>
      <c r="LXO144" s="35"/>
      <c r="LXP144" s="35"/>
      <c r="LXQ144" s="35"/>
      <c r="LXR144" s="35"/>
      <c r="LXS144" s="35"/>
      <c r="LXT144" s="35"/>
      <c r="LXU144" s="35"/>
      <c r="LXV144" s="35"/>
      <c r="LXW144" s="35"/>
      <c r="LXX144" s="35"/>
      <c r="LXY144" s="35"/>
      <c r="LXZ144" s="35"/>
      <c r="LYA144" s="35"/>
      <c r="LYB144" s="35"/>
      <c r="LYC144" s="35"/>
      <c r="LYD144" s="35"/>
      <c r="LYE144" s="35"/>
      <c r="LYF144" s="35"/>
      <c r="LYG144" s="35"/>
      <c r="LYH144" s="35"/>
      <c r="LYI144" s="35"/>
      <c r="LYJ144" s="35"/>
      <c r="LYK144" s="35"/>
      <c r="LYL144" s="35"/>
      <c r="LYM144" s="35"/>
      <c r="LYN144" s="35"/>
      <c r="LYO144" s="35"/>
      <c r="LYP144" s="35"/>
      <c r="LYQ144" s="35"/>
      <c r="LYR144" s="35"/>
      <c r="LYS144" s="35"/>
      <c r="LYT144" s="35"/>
      <c r="LYU144" s="35"/>
      <c r="LYV144" s="35"/>
      <c r="LYW144" s="35"/>
      <c r="LYX144" s="35"/>
      <c r="LYY144" s="35"/>
      <c r="LYZ144" s="35"/>
      <c r="LZA144" s="35"/>
      <c r="LZB144" s="35"/>
      <c r="LZC144" s="35"/>
      <c r="LZD144" s="35"/>
      <c r="LZE144" s="35"/>
      <c r="LZF144" s="35"/>
      <c r="LZG144" s="35"/>
      <c r="LZH144" s="35"/>
      <c r="LZI144" s="35"/>
      <c r="LZJ144" s="35"/>
      <c r="LZK144" s="35"/>
      <c r="LZL144" s="35"/>
      <c r="LZM144" s="35"/>
      <c r="LZN144" s="35"/>
      <c r="LZO144" s="35"/>
      <c r="LZP144" s="35"/>
      <c r="LZQ144" s="35"/>
      <c r="LZR144" s="35"/>
      <c r="LZS144" s="35"/>
      <c r="LZT144" s="35"/>
      <c r="LZU144" s="35"/>
      <c r="LZV144" s="35"/>
      <c r="LZW144" s="35"/>
      <c r="LZX144" s="35"/>
      <c r="LZY144" s="35"/>
      <c r="LZZ144" s="35"/>
      <c r="MAA144" s="35"/>
      <c r="MAB144" s="35"/>
      <c r="MAC144" s="35"/>
      <c r="MAD144" s="35"/>
      <c r="MAE144" s="35"/>
      <c r="MAF144" s="35"/>
      <c r="MAG144" s="35"/>
      <c r="MAH144" s="35"/>
      <c r="MAI144" s="35"/>
      <c r="MAJ144" s="35"/>
      <c r="MAK144" s="35"/>
      <c r="MAL144" s="35"/>
      <c r="MAM144" s="35"/>
      <c r="MAN144" s="35"/>
      <c r="MAO144" s="35"/>
      <c r="MAP144" s="35"/>
      <c r="MAQ144" s="35"/>
      <c r="MAR144" s="35"/>
      <c r="MAS144" s="35"/>
      <c r="MAT144" s="35"/>
      <c r="MAU144" s="35"/>
      <c r="MAV144" s="35"/>
      <c r="MAW144" s="35"/>
      <c r="MAX144" s="35"/>
      <c r="MAY144" s="35"/>
      <c r="MAZ144" s="35"/>
      <c r="MBA144" s="35"/>
      <c r="MBB144" s="35"/>
      <c r="MBC144" s="35"/>
      <c r="MBD144" s="35"/>
      <c r="MBE144" s="35"/>
      <c r="MBF144" s="35"/>
      <c r="MBG144" s="35"/>
      <c r="MBH144" s="35"/>
      <c r="MBI144" s="35"/>
      <c r="MBJ144" s="35"/>
      <c r="MBK144" s="35"/>
      <c r="MBL144" s="35"/>
      <c r="MBM144" s="35"/>
      <c r="MBN144" s="35"/>
      <c r="MBO144" s="35"/>
      <c r="MBP144" s="35"/>
      <c r="MBQ144" s="35"/>
      <c r="MBR144" s="35"/>
      <c r="MBS144" s="35"/>
      <c r="MBT144" s="35"/>
      <c r="MBU144" s="35"/>
      <c r="MBV144" s="35"/>
      <c r="MBW144" s="35"/>
      <c r="MBX144" s="35"/>
      <c r="MBY144" s="35"/>
      <c r="MBZ144" s="35"/>
      <c r="MCA144" s="35"/>
      <c r="MCB144" s="35"/>
      <c r="MCC144" s="35"/>
      <c r="MCD144" s="35"/>
      <c r="MCE144" s="35"/>
      <c r="MCF144" s="35"/>
      <c r="MCG144" s="35"/>
      <c r="MCH144" s="35"/>
      <c r="MCI144" s="35"/>
      <c r="MCJ144" s="35"/>
      <c r="MCK144" s="35"/>
      <c r="MCL144" s="35"/>
      <c r="MCM144" s="35"/>
      <c r="MCN144" s="35"/>
      <c r="MCO144" s="35"/>
      <c r="MCP144" s="35"/>
      <c r="MCQ144" s="35"/>
      <c r="MCR144" s="35"/>
      <c r="MCS144" s="35"/>
      <c r="MCT144" s="35"/>
      <c r="MCU144" s="35"/>
      <c r="MCV144" s="35"/>
      <c r="MCW144" s="35"/>
      <c r="MCX144" s="35"/>
      <c r="MCY144" s="35"/>
      <c r="MCZ144" s="35"/>
      <c r="MDA144" s="35"/>
      <c r="MDB144" s="35"/>
      <c r="MDC144" s="35"/>
      <c r="MDD144" s="35"/>
      <c r="MDE144" s="35"/>
      <c r="MDF144" s="35"/>
      <c r="MDG144" s="35"/>
      <c r="MDH144" s="35"/>
      <c r="MDI144" s="35"/>
      <c r="MDJ144" s="35"/>
      <c r="MDK144" s="35"/>
      <c r="MDL144" s="35"/>
      <c r="MDM144" s="35"/>
      <c r="MDN144" s="35"/>
      <c r="MDO144" s="35"/>
      <c r="MDP144" s="35"/>
      <c r="MDQ144" s="35"/>
      <c r="MDR144" s="35"/>
      <c r="MDS144" s="35"/>
      <c r="MDT144" s="35"/>
      <c r="MDU144" s="35"/>
      <c r="MDV144" s="35"/>
      <c r="MDW144" s="35"/>
      <c r="MDX144" s="35"/>
      <c r="MDY144" s="35"/>
      <c r="MDZ144" s="35"/>
      <c r="MEA144" s="35"/>
      <c r="MEB144" s="35"/>
      <c r="MEC144" s="35"/>
      <c r="MED144" s="35"/>
      <c r="MEE144" s="35"/>
      <c r="MEF144" s="35"/>
      <c r="MEG144" s="35"/>
      <c r="MEH144" s="35"/>
      <c r="MEI144" s="35"/>
      <c r="MEJ144" s="35"/>
      <c r="MEK144" s="35"/>
      <c r="MEL144" s="35"/>
      <c r="MEM144" s="35"/>
      <c r="MEN144" s="35"/>
      <c r="MEO144" s="35"/>
      <c r="MEP144" s="35"/>
      <c r="MEQ144" s="35"/>
      <c r="MER144" s="35"/>
      <c r="MES144" s="35"/>
      <c r="MET144" s="35"/>
      <c r="MEU144" s="35"/>
      <c r="MEV144" s="35"/>
      <c r="MEW144" s="35"/>
      <c r="MEX144" s="35"/>
      <c r="MEY144" s="35"/>
      <c r="MEZ144" s="35"/>
      <c r="MFA144" s="35"/>
      <c r="MFB144" s="35"/>
      <c r="MFC144" s="35"/>
      <c r="MFD144" s="35"/>
      <c r="MFE144" s="35"/>
      <c r="MFF144" s="35"/>
      <c r="MFG144" s="35"/>
      <c r="MFH144" s="35"/>
      <c r="MFI144" s="35"/>
      <c r="MFJ144" s="35"/>
      <c r="MFK144" s="35"/>
      <c r="MFL144" s="35"/>
      <c r="MFM144" s="35"/>
      <c r="MFN144" s="35"/>
      <c r="MFO144" s="35"/>
      <c r="MFP144" s="35"/>
      <c r="MFQ144" s="35"/>
      <c r="MFR144" s="35"/>
      <c r="MFS144" s="35"/>
      <c r="MFT144" s="35"/>
      <c r="MFU144" s="35"/>
      <c r="MFV144" s="35"/>
      <c r="MFW144" s="35"/>
      <c r="MFX144" s="35"/>
      <c r="MFY144" s="35"/>
      <c r="MFZ144" s="35"/>
      <c r="MGA144" s="35"/>
      <c r="MGB144" s="35"/>
      <c r="MGC144" s="35"/>
      <c r="MGD144" s="35"/>
      <c r="MGE144" s="35"/>
      <c r="MGF144" s="35"/>
      <c r="MGG144" s="35"/>
      <c r="MGH144" s="35"/>
      <c r="MGI144" s="35"/>
      <c r="MGJ144" s="35"/>
      <c r="MGK144" s="35"/>
      <c r="MGL144" s="35"/>
      <c r="MGM144" s="35"/>
      <c r="MGN144" s="35"/>
      <c r="MGO144" s="35"/>
      <c r="MGP144" s="35"/>
      <c r="MGQ144" s="35"/>
      <c r="MGR144" s="35"/>
      <c r="MGS144" s="35"/>
      <c r="MGT144" s="35"/>
      <c r="MGU144" s="35"/>
      <c r="MGV144" s="35"/>
      <c r="MGW144" s="35"/>
      <c r="MGX144" s="35"/>
      <c r="MGY144" s="35"/>
      <c r="MGZ144" s="35"/>
      <c r="MHA144" s="35"/>
      <c r="MHB144" s="35"/>
      <c r="MHC144" s="35"/>
      <c r="MHD144" s="35"/>
      <c r="MHE144" s="35"/>
      <c r="MHF144" s="35"/>
      <c r="MHG144" s="35"/>
      <c r="MHH144" s="35"/>
      <c r="MHI144" s="35"/>
      <c r="MHJ144" s="35"/>
      <c r="MHK144" s="35"/>
      <c r="MHL144" s="35"/>
      <c r="MHM144" s="35"/>
      <c r="MHN144" s="35"/>
      <c r="MHO144" s="35"/>
      <c r="MHP144" s="35"/>
      <c r="MHQ144" s="35"/>
      <c r="MHR144" s="35"/>
      <c r="MHS144" s="35"/>
      <c r="MHT144" s="35"/>
      <c r="MHU144" s="35"/>
      <c r="MHV144" s="35"/>
      <c r="MHW144" s="35"/>
      <c r="MHX144" s="35"/>
      <c r="MHY144" s="35"/>
      <c r="MHZ144" s="35"/>
      <c r="MIA144" s="35"/>
      <c r="MIB144" s="35"/>
      <c r="MIC144" s="35"/>
      <c r="MID144" s="35"/>
      <c r="MIE144" s="35"/>
      <c r="MIF144" s="35"/>
      <c r="MIG144" s="35"/>
      <c r="MIH144" s="35"/>
      <c r="MII144" s="35"/>
      <c r="MIJ144" s="35"/>
      <c r="MIK144" s="35"/>
      <c r="MIL144" s="35"/>
      <c r="MIM144" s="35"/>
      <c r="MIN144" s="35"/>
      <c r="MIO144" s="35"/>
      <c r="MIP144" s="35"/>
      <c r="MIQ144" s="35"/>
      <c r="MIR144" s="35"/>
      <c r="MIS144" s="35"/>
      <c r="MIT144" s="35"/>
      <c r="MIU144" s="35"/>
      <c r="MIV144" s="35"/>
      <c r="MIW144" s="35"/>
      <c r="MIX144" s="35"/>
      <c r="MIY144" s="35"/>
      <c r="MIZ144" s="35"/>
      <c r="MJA144" s="35"/>
      <c r="MJB144" s="35"/>
      <c r="MJC144" s="35"/>
      <c r="MJD144" s="35"/>
      <c r="MJE144" s="35"/>
      <c r="MJF144" s="35"/>
      <c r="MJG144" s="35"/>
      <c r="MJH144" s="35"/>
      <c r="MJI144" s="35"/>
      <c r="MJJ144" s="35"/>
      <c r="MJK144" s="35"/>
      <c r="MJL144" s="35"/>
      <c r="MJM144" s="35"/>
      <c r="MJN144" s="35"/>
      <c r="MJO144" s="35"/>
      <c r="MJP144" s="35"/>
      <c r="MJQ144" s="35"/>
      <c r="MJR144" s="35"/>
      <c r="MJS144" s="35"/>
      <c r="MJT144" s="35"/>
      <c r="MJU144" s="35"/>
      <c r="MJV144" s="35"/>
      <c r="MJW144" s="35"/>
      <c r="MJX144" s="35"/>
      <c r="MJY144" s="35"/>
      <c r="MJZ144" s="35"/>
      <c r="MKA144" s="35"/>
      <c r="MKB144" s="35"/>
      <c r="MKC144" s="35"/>
      <c r="MKD144" s="35"/>
      <c r="MKE144" s="35"/>
      <c r="MKF144" s="35"/>
      <c r="MKG144" s="35"/>
      <c r="MKH144" s="35"/>
      <c r="MKI144" s="35"/>
      <c r="MKJ144" s="35"/>
      <c r="MKK144" s="35"/>
      <c r="MKL144" s="35"/>
      <c r="MKM144" s="35"/>
      <c r="MKN144" s="35"/>
      <c r="MKO144" s="35"/>
      <c r="MKP144" s="35"/>
      <c r="MKQ144" s="35"/>
      <c r="MKR144" s="35"/>
      <c r="MKS144" s="35"/>
      <c r="MKT144" s="35"/>
      <c r="MKU144" s="35"/>
      <c r="MKV144" s="35"/>
      <c r="MKW144" s="35"/>
      <c r="MKX144" s="35"/>
      <c r="MKY144" s="35"/>
      <c r="MKZ144" s="35"/>
      <c r="MLA144" s="35"/>
      <c r="MLB144" s="35"/>
      <c r="MLC144" s="35"/>
      <c r="MLD144" s="35"/>
      <c r="MLE144" s="35"/>
      <c r="MLF144" s="35"/>
      <c r="MLG144" s="35"/>
      <c r="MLH144" s="35"/>
      <c r="MLI144" s="35"/>
      <c r="MLJ144" s="35"/>
      <c r="MLK144" s="35"/>
      <c r="MLL144" s="35"/>
      <c r="MLM144" s="35"/>
      <c r="MLN144" s="35"/>
      <c r="MLO144" s="35"/>
      <c r="MLP144" s="35"/>
      <c r="MLQ144" s="35"/>
      <c r="MLR144" s="35"/>
      <c r="MLS144" s="35"/>
      <c r="MLT144" s="35"/>
      <c r="MLU144" s="35"/>
      <c r="MLV144" s="35"/>
      <c r="MLW144" s="35"/>
      <c r="MLX144" s="35"/>
      <c r="MLY144" s="35"/>
      <c r="MLZ144" s="35"/>
      <c r="MMA144" s="35"/>
      <c r="MMB144" s="35"/>
      <c r="MMC144" s="35"/>
      <c r="MMD144" s="35"/>
      <c r="MME144" s="35"/>
      <c r="MMF144" s="35"/>
      <c r="MMG144" s="35"/>
      <c r="MMH144" s="35"/>
      <c r="MMI144" s="35"/>
      <c r="MMJ144" s="35"/>
      <c r="MMK144" s="35"/>
      <c r="MML144" s="35"/>
      <c r="MMM144" s="35"/>
      <c r="MMN144" s="35"/>
      <c r="MMO144" s="35"/>
      <c r="MMP144" s="35"/>
      <c r="MMQ144" s="35"/>
      <c r="MMR144" s="35"/>
      <c r="MMS144" s="35"/>
      <c r="MMT144" s="35"/>
      <c r="MMU144" s="35"/>
      <c r="MMV144" s="35"/>
      <c r="MMW144" s="35"/>
      <c r="MMX144" s="35"/>
      <c r="MMY144" s="35"/>
      <c r="MMZ144" s="35"/>
      <c r="MNA144" s="35"/>
      <c r="MNB144" s="35"/>
      <c r="MNC144" s="35"/>
      <c r="MND144" s="35"/>
      <c r="MNE144" s="35"/>
      <c r="MNF144" s="35"/>
      <c r="MNG144" s="35"/>
      <c r="MNH144" s="35"/>
      <c r="MNI144" s="35"/>
      <c r="MNJ144" s="35"/>
      <c r="MNK144" s="35"/>
      <c r="MNL144" s="35"/>
      <c r="MNM144" s="35"/>
      <c r="MNN144" s="35"/>
      <c r="MNO144" s="35"/>
      <c r="MNP144" s="35"/>
      <c r="MNQ144" s="35"/>
      <c r="MNR144" s="35"/>
      <c r="MNS144" s="35"/>
      <c r="MNT144" s="35"/>
      <c r="MNU144" s="35"/>
      <c r="MNV144" s="35"/>
      <c r="MNW144" s="35"/>
      <c r="MNX144" s="35"/>
      <c r="MNY144" s="35"/>
      <c r="MNZ144" s="35"/>
      <c r="MOA144" s="35"/>
      <c r="MOB144" s="35"/>
      <c r="MOC144" s="35"/>
      <c r="MOD144" s="35"/>
      <c r="MOE144" s="35"/>
      <c r="MOF144" s="35"/>
      <c r="MOG144" s="35"/>
      <c r="MOH144" s="35"/>
      <c r="MOI144" s="35"/>
      <c r="MOJ144" s="35"/>
      <c r="MOK144" s="35"/>
      <c r="MOL144" s="35"/>
      <c r="MOM144" s="35"/>
      <c r="MON144" s="35"/>
      <c r="MOO144" s="35"/>
      <c r="MOP144" s="35"/>
      <c r="MOQ144" s="35"/>
      <c r="MOR144" s="35"/>
      <c r="MOS144" s="35"/>
      <c r="MOT144" s="35"/>
      <c r="MOU144" s="35"/>
      <c r="MOV144" s="35"/>
      <c r="MOW144" s="35"/>
      <c r="MOX144" s="35"/>
      <c r="MOY144" s="35"/>
      <c r="MOZ144" s="35"/>
      <c r="MPA144" s="35"/>
      <c r="MPB144" s="35"/>
      <c r="MPC144" s="35"/>
      <c r="MPD144" s="35"/>
      <c r="MPE144" s="35"/>
      <c r="MPF144" s="35"/>
      <c r="MPG144" s="35"/>
      <c r="MPH144" s="35"/>
      <c r="MPI144" s="35"/>
      <c r="MPJ144" s="35"/>
      <c r="MPK144" s="35"/>
      <c r="MPL144" s="35"/>
      <c r="MPM144" s="35"/>
      <c r="MPN144" s="35"/>
      <c r="MPO144" s="35"/>
      <c r="MPP144" s="35"/>
      <c r="MPQ144" s="35"/>
      <c r="MPR144" s="35"/>
      <c r="MPS144" s="35"/>
      <c r="MPT144" s="35"/>
      <c r="MPU144" s="35"/>
      <c r="MPV144" s="35"/>
      <c r="MPW144" s="35"/>
      <c r="MPX144" s="35"/>
      <c r="MPY144" s="35"/>
      <c r="MPZ144" s="35"/>
      <c r="MQA144" s="35"/>
      <c r="MQB144" s="35"/>
      <c r="MQC144" s="35"/>
      <c r="MQD144" s="35"/>
      <c r="MQE144" s="35"/>
      <c r="MQF144" s="35"/>
      <c r="MQG144" s="35"/>
      <c r="MQH144" s="35"/>
      <c r="MQI144" s="35"/>
      <c r="MQJ144" s="35"/>
      <c r="MQK144" s="35"/>
      <c r="MQL144" s="35"/>
      <c r="MQM144" s="35"/>
      <c r="MQN144" s="35"/>
      <c r="MQO144" s="35"/>
      <c r="MQP144" s="35"/>
      <c r="MQQ144" s="35"/>
      <c r="MQR144" s="35"/>
      <c r="MQS144" s="35"/>
      <c r="MQT144" s="35"/>
      <c r="MQU144" s="35"/>
      <c r="MQV144" s="35"/>
      <c r="MQW144" s="35"/>
      <c r="MQX144" s="35"/>
      <c r="MQY144" s="35"/>
      <c r="MQZ144" s="35"/>
      <c r="MRA144" s="35"/>
      <c r="MRB144" s="35"/>
      <c r="MRC144" s="35"/>
      <c r="MRD144" s="35"/>
      <c r="MRE144" s="35"/>
      <c r="MRF144" s="35"/>
      <c r="MRG144" s="35"/>
      <c r="MRH144" s="35"/>
      <c r="MRI144" s="35"/>
      <c r="MRJ144" s="35"/>
      <c r="MRK144" s="35"/>
      <c r="MRL144" s="35"/>
      <c r="MRM144" s="35"/>
      <c r="MRN144" s="35"/>
      <c r="MRO144" s="35"/>
      <c r="MRP144" s="35"/>
      <c r="MRQ144" s="35"/>
      <c r="MRR144" s="35"/>
      <c r="MRS144" s="35"/>
      <c r="MRT144" s="35"/>
      <c r="MRU144" s="35"/>
      <c r="MRV144" s="35"/>
      <c r="MRW144" s="35"/>
      <c r="MRX144" s="35"/>
      <c r="MRY144" s="35"/>
      <c r="MRZ144" s="35"/>
      <c r="MSA144" s="35"/>
      <c r="MSB144" s="35"/>
      <c r="MSC144" s="35"/>
      <c r="MSD144" s="35"/>
      <c r="MSE144" s="35"/>
      <c r="MSF144" s="35"/>
      <c r="MSG144" s="35"/>
      <c r="MSH144" s="35"/>
      <c r="MSI144" s="35"/>
      <c r="MSJ144" s="35"/>
      <c r="MSK144" s="35"/>
      <c r="MSL144" s="35"/>
      <c r="MSM144" s="35"/>
      <c r="MSN144" s="35"/>
      <c r="MSO144" s="35"/>
      <c r="MSP144" s="35"/>
      <c r="MSQ144" s="35"/>
      <c r="MSR144" s="35"/>
      <c r="MSS144" s="35"/>
      <c r="MST144" s="35"/>
      <c r="MSU144" s="35"/>
      <c r="MSV144" s="35"/>
      <c r="MSW144" s="35"/>
      <c r="MSX144" s="35"/>
      <c r="MSY144" s="35"/>
      <c r="MSZ144" s="35"/>
      <c r="MTA144" s="35"/>
      <c r="MTB144" s="35"/>
      <c r="MTC144" s="35"/>
      <c r="MTD144" s="35"/>
      <c r="MTE144" s="35"/>
      <c r="MTF144" s="35"/>
      <c r="MTG144" s="35"/>
      <c r="MTH144" s="35"/>
      <c r="MTI144" s="35"/>
      <c r="MTJ144" s="35"/>
      <c r="MTK144" s="35"/>
      <c r="MTL144" s="35"/>
      <c r="MTM144" s="35"/>
      <c r="MTN144" s="35"/>
      <c r="MTO144" s="35"/>
      <c r="MTP144" s="35"/>
      <c r="MTQ144" s="35"/>
      <c r="MTR144" s="35"/>
      <c r="MTS144" s="35"/>
      <c r="MTT144" s="35"/>
      <c r="MTU144" s="35"/>
      <c r="MTV144" s="35"/>
      <c r="MTW144" s="35"/>
      <c r="MTX144" s="35"/>
      <c r="MTY144" s="35"/>
      <c r="MTZ144" s="35"/>
      <c r="MUA144" s="35"/>
      <c r="MUB144" s="35"/>
      <c r="MUC144" s="35"/>
      <c r="MUD144" s="35"/>
      <c r="MUE144" s="35"/>
      <c r="MUF144" s="35"/>
      <c r="MUG144" s="35"/>
      <c r="MUH144" s="35"/>
      <c r="MUI144" s="35"/>
      <c r="MUJ144" s="35"/>
      <c r="MUK144" s="35"/>
      <c r="MUL144" s="35"/>
      <c r="MUM144" s="35"/>
      <c r="MUN144" s="35"/>
      <c r="MUO144" s="35"/>
      <c r="MUP144" s="35"/>
      <c r="MUQ144" s="35"/>
      <c r="MUR144" s="35"/>
      <c r="MUS144" s="35"/>
      <c r="MUT144" s="35"/>
      <c r="MUU144" s="35"/>
      <c r="MUV144" s="35"/>
      <c r="MUW144" s="35"/>
      <c r="MUX144" s="35"/>
      <c r="MUY144" s="35"/>
      <c r="MUZ144" s="35"/>
      <c r="MVA144" s="35"/>
      <c r="MVB144" s="35"/>
      <c r="MVC144" s="35"/>
      <c r="MVD144" s="35"/>
      <c r="MVE144" s="35"/>
      <c r="MVF144" s="35"/>
      <c r="MVG144" s="35"/>
      <c r="MVH144" s="35"/>
      <c r="MVI144" s="35"/>
      <c r="MVJ144" s="35"/>
      <c r="MVK144" s="35"/>
      <c r="MVL144" s="35"/>
      <c r="MVM144" s="35"/>
      <c r="MVN144" s="35"/>
      <c r="MVO144" s="35"/>
      <c r="MVP144" s="35"/>
      <c r="MVQ144" s="35"/>
      <c r="MVR144" s="35"/>
      <c r="MVS144" s="35"/>
      <c r="MVT144" s="35"/>
      <c r="MVU144" s="35"/>
      <c r="MVV144" s="35"/>
      <c r="MVW144" s="35"/>
      <c r="MVX144" s="35"/>
      <c r="MVY144" s="35"/>
      <c r="MVZ144" s="35"/>
      <c r="MWA144" s="35"/>
      <c r="MWB144" s="35"/>
      <c r="MWC144" s="35"/>
      <c r="MWD144" s="35"/>
      <c r="MWE144" s="35"/>
      <c r="MWF144" s="35"/>
      <c r="MWG144" s="35"/>
      <c r="MWH144" s="35"/>
      <c r="MWI144" s="35"/>
      <c r="MWJ144" s="35"/>
      <c r="MWK144" s="35"/>
      <c r="MWL144" s="35"/>
      <c r="MWM144" s="35"/>
      <c r="MWN144" s="35"/>
      <c r="MWO144" s="35"/>
      <c r="MWP144" s="35"/>
      <c r="MWQ144" s="35"/>
      <c r="MWR144" s="35"/>
      <c r="MWS144" s="35"/>
      <c r="MWT144" s="35"/>
      <c r="MWU144" s="35"/>
      <c r="MWV144" s="35"/>
      <c r="MWW144" s="35"/>
      <c r="MWX144" s="35"/>
      <c r="MWY144" s="35"/>
      <c r="MWZ144" s="35"/>
      <c r="MXA144" s="35"/>
      <c r="MXB144" s="35"/>
      <c r="MXC144" s="35"/>
      <c r="MXD144" s="35"/>
      <c r="MXE144" s="35"/>
      <c r="MXF144" s="35"/>
      <c r="MXG144" s="35"/>
      <c r="MXH144" s="35"/>
      <c r="MXI144" s="35"/>
      <c r="MXJ144" s="35"/>
      <c r="MXK144" s="35"/>
      <c r="MXL144" s="35"/>
      <c r="MXM144" s="35"/>
      <c r="MXN144" s="35"/>
      <c r="MXO144" s="35"/>
      <c r="MXP144" s="35"/>
      <c r="MXQ144" s="35"/>
      <c r="MXR144" s="35"/>
      <c r="MXS144" s="35"/>
      <c r="MXT144" s="35"/>
      <c r="MXU144" s="35"/>
      <c r="MXV144" s="35"/>
      <c r="MXW144" s="35"/>
      <c r="MXX144" s="35"/>
      <c r="MXY144" s="35"/>
      <c r="MXZ144" s="35"/>
      <c r="MYA144" s="35"/>
      <c r="MYB144" s="35"/>
      <c r="MYC144" s="35"/>
      <c r="MYD144" s="35"/>
      <c r="MYE144" s="35"/>
      <c r="MYF144" s="35"/>
      <c r="MYG144" s="35"/>
      <c r="MYH144" s="35"/>
      <c r="MYI144" s="35"/>
      <c r="MYJ144" s="35"/>
      <c r="MYK144" s="35"/>
      <c r="MYL144" s="35"/>
      <c r="MYM144" s="35"/>
      <c r="MYN144" s="35"/>
      <c r="MYO144" s="35"/>
      <c r="MYP144" s="35"/>
      <c r="MYQ144" s="35"/>
      <c r="MYR144" s="35"/>
      <c r="MYS144" s="35"/>
      <c r="MYT144" s="35"/>
      <c r="MYU144" s="35"/>
      <c r="MYV144" s="35"/>
      <c r="MYW144" s="35"/>
      <c r="MYX144" s="35"/>
      <c r="MYY144" s="35"/>
      <c r="MYZ144" s="35"/>
      <c r="MZA144" s="35"/>
      <c r="MZB144" s="35"/>
      <c r="MZC144" s="35"/>
      <c r="MZD144" s="35"/>
      <c r="MZE144" s="35"/>
      <c r="MZF144" s="35"/>
      <c r="MZG144" s="35"/>
      <c r="MZH144" s="35"/>
      <c r="MZI144" s="35"/>
      <c r="MZJ144" s="35"/>
      <c r="MZK144" s="35"/>
      <c r="MZL144" s="35"/>
      <c r="MZM144" s="35"/>
      <c r="MZN144" s="35"/>
      <c r="MZO144" s="35"/>
      <c r="MZP144" s="35"/>
      <c r="MZQ144" s="35"/>
      <c r="MZR144" s="35"/>
      <c r="MZS144" s="35"/>
      <c r="MZT144" s="35"/>
      <c r="MZU144" s="35"/>
      <c r="MZV144" s="35"/>
      <c r="MZW144" s="35"/>
      <c r="MZX144" s="35"/>
      <c r="MZY144" s="35"/>
      <c r="MZZ144" s="35"/>
      <c r="NAA144" s="35"/>
      <c r="NAB144" s="35"/>
      <c r="NAC144" s="35"/>
      <c r="NAD144" s="35"/>
      <c r="NAE144" s="35"/>
      <c r="NAF144" s="35"/>
      <c r="NAG144" s="35"/>
      <c r="NAH144" s="35"/>
      <c r="NAI144" s="35"/>
      <c r="NAJ144" s="35"/>
      <c r="NAK144" s="35"/>
      <c r="NAL144" s="35"/>
      <c r="NAM144" s="35"/>
      <c r="NAN144" s="35"/>
      <c r="NAO144" s="35"/>
      <c r="NAP144" s="35"/>
      <c r="NAQ144" s="35"/>
      <c r="NAR144" s="35"/>
      <c r="NAS144" s="35"/>
      <c r="NAT144" s="35"/>
      <c r="NAU144" s="35"/>
      <c r="NAV144" s="35"/>
      <c r="NAW144" s="35"/>
      <c r="NAX144" s="35"/>
      <c r="NAY144" s="35"/>
      <c r="NAZ144" s="35"/>
      <c r="NBA144" s="35"/>
      <c r="NBB144" s="35"/>
      <c r="NBC144" s="35"/>
      <c r="NBD144" s="35"/>
      <c r="NBE144" s="35"/>
      <c r="NBF144" s="35"/>
      <c r="NBG144" s="35"/>
      <c r="NBH144" s="35"/>
      <c r="NBI144" s="35"/>
      <c r="NBJ144" s="35"/>
      <c r="NBK144" s="35"/>
      <c r="NBL144" s="35"/>
      <c r="NBM144" s="35"/>
      <c r="NBN144" s="35"/>
      <c r="NBO144" s="35"/>
      <c r="NBP144" s="35"/>
      <c r="NBQ144" s="35"/>
      <c r="NBR144" s="35"/>
      <c r="NBS144" s="35"/>
      <c r="NBT144" s="35"/>
      <c r="NBU144" s="35"/>
      <c r="NBV144" s="35"/>
      <c r="NBW144" s="35"/>
      <c r="NBX144" s="35"/>
      <c r="NBY144" s="35"/>
      <c r="NBZ144" s="35"/>
      <c r="NCA144" s="35"/>
      <c r="NCB144" s="35"/>
      <c r="NCC144" s="35"/>
      <c r="NCD144" s="35"/>
      <c r="NCE144" s="35"/>
      <c r="NCF144" s="35"/>
      <c r="NCG144" s="35"/>
      <c r="NCH144" s="35"/>
      <c r="NCI144" s="35"/>
      <c r="NCJ144" s="35"/>
      <c r="NCK144" s="35"/>
      <c r="NCL144" s="35"/>
      <c r="NCM144" s="35"/>
      <c r="NCN144" s="35"/>
      <c r="NCO144" s="35"/>
      <c r="NCP144" s="35"/>
      <c r="NCQ144" s="35"/>
      <c r="NCR144" s="35"/>
      <c r="NCS144" s="35"/>
      <c r="NCT144" s="35"/>
      <c r="NCU144" s="35"/>
      <c r="NCV144" s="35"/>
      <c r="NCW144" s="35"/>
      <c r="NCX144" s="35"/>
      <c r="NCY144" s="35"/>
      <c r="NCZ144" s="35"/>
      <c r="NDA144" s="35"/>
      <c r="NDB144" s="35"/>
      <c r="NDC144" s="35"/>
      <c r="NDD144" s="35"/>
      <c r="NDE144" s="35"/>
      <c r="NDF144" s="35"/>
      <c r="NDG144" s="35"/>
      <c r="NDH144" s="35"/>
      <c r="NDI144" s="35"/>
      <c r="NDJ144" s="35"/>
      <c r="NDK144" s="35"/>
      <c r="NDL144" s="35"/>
      <c r="NDM144" s="35"/>
      <c r="NDN144" s="35"/>
      <c r="NDO144" s="35"/>
      <c r="NDP144" s="35"/>
      <c r="NDQ144" s="35"/>
      <c r="NDR144" s="35"/>
      <c r="NDS144" s="35"/>
      <c r="NDT144" s="35"/>
      <c r="NDU144" s="35"/>
      <c r="NDV144" s="35"/>
      <c r="NDW144" s="35"/>
      <c r="NDX144" s="35"/>
      <c r="NDY144" s="35"/>
      <c r="NDZ144" s="35"/>
      <c r="NEA144" s="35"/>
      <c r="NEB144" s="35"/>
      <c r="NEC144" s="35"/>
      <c r="NED144" s="35"/>
      <c r="NEE144" s="35"/>
      <c r="NEF144" s="35"/>
      <c r="NEG144" s="35"/>
      <c r="NEH144" s="35"/>
      <c r="NEI144" s="35"/>
      <c r="NEJ144" s="35"/>
      <c r="NEK144" s="35"/>
      <c r="NEL144" s="35"/>
      <c r="NEM144" s="35"/>
      <c r="NEN144" s="35"/>
      <c r="NEO144" s="35"/>
      <c r="NEP144" s="35"/>
      <c r="NEQ144" s="35"/>
      <c r="NER144" s="35"/>
      <c r="NES144" s="35"/>
      <c r="NET144" s="35"/>
      <c r="NEU144" s="35"/>
      <c r="NEV144" s="35"/>
      <c r="NEW144" s="35"/>
      <c r="NEX144" s="35"/>
      <c r="NEY144" s="35"/>
      <c r="NEZ144" s="35"/>
      <c r="NFA144" s="35"/>
      <c r="NFB144" s="35"/>
      <c r="NFC144" s="35"/>
      <c r="NFD144" s="35"/>
      <c r="NFE144" s="35"/>
      <c r="NFF144" s="35"/>
      <c r="NFG144" s="35"/>
      <c r="NFH144" s="35"/>
      <c r="NFI144" s="35"/>
      <c r="NFJ144" s="35"/>
      <c r="NFK144" s="35"/>
      <c r="NFL144" s="35"/>
      <c r="NFM144" s="35"/>
      <c r="NFN144" s="35"/>
      <c r="NFO144" s="35"/>
      <c r="NFP144" s="35"/>
      <c r="NFQ144" s="35"/>
      <c r="NFR144" s="35"/>
      <c r="NFS144" s="35"/>
      <c r="NFT144" s="35"/>
      <c r="NFU144" s="35"/>
      <c r="NFV144" s="35"/>
      <c r="NFW144" s="35"/>
      <c r="NFX144" s="35"/>
      <c r="NFY144" s="35"/>
      <c r="NFZ144" s="35"/>
      <c r="NGA144" s="35"/>
      <c r="NGB144" s="35"/>
      <c r="NGC144" s="35"/>
      <c r="NGD144" s="35"/>
      <c r="NGE144" s="35"/>
      <c r="NGF144" s="35"/>
      <c r="NGG144" s="35"/>
      <c r="NGH144" s="35"/>
      <c r="NGI144" s="35"/>
      <c r="NGJ144" s="35"/>
      <c r="NGK144" s="35"/>
      <c r="NGL144" s="35"/>
      <c r="NGM144" s="35"/>
      <c r="NGN144" s="35"/>
      <c r="NGO144" s="35"/>
      <c r="NGP144" s="35"/>
      <c r="NGQ144" s="35"/>
      <c r="NGR144" s="35"/>
      <c r="NGS144" s="35"/>
      <c r="NGT144" s="35"/>
      <c r="NGU144" s="35"/>
      <c r="NGV144" s="35"/>
      <c r="NGW144" s="35"/>
      <c r="NGX144" s="35"/>
      <c r="NGY144" s="35"/>
      <c r="NGZ144" s="35"/>
      <c r="NHA144" s="35"/>
      <c r="NHB144" s="35"/>
      <c r="NHC144" s="35"/>
      <c r="NHD144" s="35"/>
      <c r="NHE144" s="35"/>
      <c r="NHF144" s="35"/>
      <c r="NHG144" s="35"/>
      <c r="NHH144" s="35"/>
      <c r="NHI144" s="35"/>
      <c r="NHJ144" s="35"/>
      <c r="NHK144" s="35"/>
      <c r="NHL144" s="35"/>
      <c r="NHM144" s="35"/>
      <c r="NHN144" s="35"/>
      <c r="NHO144" s="35"/>
      <c r="NHP144" s="35"/>
      <c r="NHQ144" s="35"/>
      <c r="NHR144" s="35"/>
      <c r="NHS144" s="35"/>
      <c r="NHT144" s="35"/>
      <c r="NHU144" s="35"/>
      <c r="NHV144" s="35"/>
      <c r="NHW144" s="35"/>
      <c r="NHX144" s="35"/>
      <c r="NHY144" s="35"/>
      <c r="NHZ144" s="35"/>
      <c r="NIA144" s="35"/>
      <c r="NIB144" s="35"/>
      <c r="NIC144" s="35"/>
      <c r="NID144" s="35"/>
      <c r="NIE144" s="35"/>
      <c r="NIF144" s="35"/>
      <c r="NIG144" s="35"/>
      <c r="NIH144" s="35"/>
      <c r="NII144" s="35"/>
      <c r="NIJ144" s="35"/>
      <c r="NIK144" s="35"/>
      <c r="NIL144" s="35"/>
      <c r="NIM144" s="35"/>
      <c r="NIN144" s="35"/>
      <c r="NIO144" s="35"/>
      <c r="NIP144" s="35"/>
      <c r="NIQ144" s="35"/>
      <c r="NIR144" s="35"/>
      <c r="NIS144" s="35"/>
      <c r="NIT144" s="35"/>
      <c r="NIU144" s="35"/>
      <c r="NIV144" s="35"/>
      <c r="NIW144" s="35"/>
      <c r="NIX144" s="35"/>
      <c r="NIY144" s="35"/>
      <c r="NIZ144" s="35"/>
      <c r="NJA144" s="35"/>
      <c r="NJB144" s="35"/>
      <c r="NJC144" s="35"/>
      <c r="NJD144" s="35"/>
      <c r="NJE144" s="35"/>
      <c r="NJF144" s="35"/>
      <c r="NJG144" s="35"/>
      <c r="NJH144" s="35"/>
      <c r="NJI144" s="35"/>
      <c r="NJJ144" s="35"/>
      <c r="NJK144" s="35"/>
      <c r="NJL144" s="35"/>
      <c r="NJM144" s="35"/>
      <c r="NJN144" s="35"/>
      <c r="NJO144" s="35"/>
      <c r="NJP144" s="35"/>
      <c r="NJQ144" s="35"/>
      <c r="NJR144" s="35"/>
      <c r="NJS144" s="35"/>
      <c r="NJT144" s="35"/>
      <c r="NJU144" s="35"/>
      <c r="NJV144" s="35"/>
      <c r="NJW144" s="35"/>
      <c r="NJX144" s="35"/>
      <c r="NJY144" s="35"/>
      <c r="NJZ144" s="35"/>
      <c r="NKA144" s="35"/>
      <c r="NKB144" s="35"/>
      <c r="NKC144" s="35"/>
      <c r="NKD144" s="35"/>
      <c r="NKE144" s="35"/>
      <c r="NKF144" s="35"/>
      <c r="NKG144" s="35"/>
      <c r="NKH144" s="35"/>
      <c r="NKI144" s="35"/>
      <c r="NKJ144" s="35"/>
      <c r="NKK144" s="35"/>
      <c r="NKL144" s="35"/>
      <c r="NKM144" s="35"/>
      <c r="NKN144" s="35"/>
      <c r="NKO144" s="35"/>
      <c r="NKP144" s="35"/>
      <c r="NKQ144" s="35"/>
      <c r="NKR144" s="35"/>
      <c r="NKS144" s="35"/>
      <c r="NKT144" s="35"/>
      <c r="NKU144" s="35"/>
      <c r="NKV144" s="35"/>
      <c r="NKW144" s="35"/>
      <c r="NKX144" s="35"/>
      <c r="NKY144" s="35"/>
      <c r="NKZ144" s="35"/>
      <c r="NLA144" s="35"/>
      <c r="NLB144" s="35"/>
      <c r="NLC144" s="35"/>
      <c r="NLD144" s="35"/>
      <c r="NLE144" s="35"/>
      <c r="NLF144" s="35"/>
      <c r="NLG144" s="35"/>
      <c r="NLH144" s="35"/>
      <c r="NLI144" s="35"/>
      <c r="NLJ144" s="35"/>
      <c r="NLK144" s="35"/>
      <c r="NLL144" s="35"/>
      <c r="NLM144" s="35"/>
      <c r="NLN144" s="35"/>
      <c r="NLO144" s="35"/>
      <c r="NLP144" s="35"/>
      <c r="NLQ144" s="35"/>
      <c r="NLR144" s="35"/>
      <c r="NLS144" s="35"/>
      <c r="NLT144" s="35"/>
      <c r="NLU144" s="35"/>
      <c r="NLV144" s="35"/>
      <c r="NLW144" s="35"/>
      <c r="NLX144" s="35"/>
      <c r="NLY144" s="35"/>
      <c r="NLZ144" s="35"/>
      <c r="NMA144" s="35"/>
      <c r="NMB144" s="35"/>
      <c r="NMC144" s="35"/>
      <c r="NMD144" s="35"/>
      <c r="NME144" s="35"/>
      <c r="NMF144" s="35"/>
      <c r="NMG144" s="35"/>
      <c r="NMH144" s="35"/>
      <c r="NMI144" s="35"/>
      <c r="NMJ144" s="35"/>
      <c r="NMK144" s="35"/>
      <c r="NML144" s="35"/>
      <c r="NMM144" s="35"/>
      <c r="NMN144" s="35"/>
      <c r="NMO144" s="35"/>
      <c r="NMP144" s="35"/>
      <c r="NMQ144" s="35"/>
      <c r="NMR144" s="35"/>
      <c r="NMS144" s="35"/>
      <c r="NMT144" s="35"/>
      <c r="NMU144" s="35"/>
      <c r="NMV144" s="35"/>
      <c r="NMW144" s="35"/>
      <c r="NMX144" s="35"/>
      <c r="NMY144" s="35"/>
      <c r="NMZ144" s="35"/>
      <c r="NNA144" s="35"/>
      <c r="NNB144" s="35"/>
      <c r="NNC144" s="35"/>
      <c r="NND144" s="35"/>
      <c r="NNE144" s="35"/>
      <c r="NNF144" s="35"/>
      <c r="NNG144" s="35"/>
      <c r="NNH144" s="35"/>
      <c r="NNI144" s="35"/>
      <c r="NNJ144" s="35"/>
      <c r="NNK144" s="35"/>
      <c r="NNL144" s="35"/>
      <c r="NNM144" s="35"/>
      <c r="NNN144" s="35"/>
      <c r="NNO144" s="35"/>
      <c r="NNP144" s="35"/>
      <c r="NNQ144" s="35"/>
      <c r="NNR144" s="35"/>
      <c r="NNS144" s="35"/>
      <c r="NNT144" s="35"/>
      <c r="NNU144" s="35"/>
      <c r="NNV144" s="35"/>
      <c r="NNW144" s="35"/>
      <c r="NNX144" s="35"/>
      <c r="NNY144" s="35"/>
      <c r="NNZ144" s="35"/>
      <c r="NOA144" s="35"/>
      <c r="NOB144" s="35"/>
      <c r="NOC144" s="35"/>
      <c r="NOD144" s="35"/>
      <c r="NOE144" s="35"/>
      <c r="NOF144" s="35"/>
      <c r="NOG144" s="35"/>
      <c r="NOH144" s="35"/>
      <c r="NOI144" s="35"/>
      <c r="NOJ144" s="35"/>
      <c r="NOK144" s="35"/>
      <c r="NOL144" s="35"/>
      <c r="NOM144" s="35"/>
      <c r="NON144" s="35"/>
      <c r="NOO144" s="35"/>
      <c r="NOP144" s="35"/>
      <c r="NOQ144" s="35"/>
      <c r="NOR144" s="35"/>
      <c r="NOS144" s="35"/>
      <c r="NOT144" s="35"/>
      <c r="NOU144" s="35"/>
      <c r="NOV144" s="35"/>
      <c r="NOW144" s="35"/>
      <c r="NOX144" s="35"/>
      <c r="NOY144" s="35"/>
      <c r="NOZ144" s="35"/>
      <c r="NPA144" s="35"/>
      <c r="NPB144" s="35"/>
      <c r="NPC144" s="35"/>
      <c r="NPD144" s="35"/>
      <c r="NPE144" s="35"/>
      <c r="NPF144" s="35"/>
      <c r="NPG144" s="35"/>
      <c r="NPH144" s="35"/>
      <c r="NPI144" s="35"/>
      <c r="NPJ144" s="35"/>
      <c r="NPK144" s="35"/>
      <c r="NPL144" s="35"/>
      <c r="NPM144" s="35"/>
      <c r="NPN144" s="35"/>
      <c r="NPO144" s="35"/>
      <c r="NPP144" s="35"/>
      <c r="NPQ144" s="35"/>
      <c r="NPR144" s="35"/>
      <c r="NPS144" s="35"/>
      <c r="NPT144" s="35"/>
      <c r="NPU144" s="35"/>
      <c r="NPV144" s="35"/>
      <c r="NPW144" s="35"/>
      <c r="NPX144" s="35"/>
      <c r="NPY144" s="35"/>
      <c r="NPZ144" s="35"/>
      <c r="NQA144" s="35"/>
      <c r="NQB144" s="35"/>
      <c r="NQC144" s="35"/>
      <c r="NQD144" s="35"/>
      <c r="NQE144" s="35"/>
      <c r="NQF144" s="35"/>
      <c r="NQG144" s="35"/>
      <c r="NQH144" s="35"/>
      <c r="NQI144" s="35"/>
      <c r="NQJ144" s="35"/>
      <c r="NQK144" s="35"/>
      <c r="NQL144" s="35"/>
      <c r="NQM144" s="35"/>
      <c r="NQN144" s="35"/>
      <c r="NQO144" s="35"/>
      <c r="NQP144" s="35"/>
      <c r="NQQ144" s="35"/>
      <c r="NQR144" s="35"/>
      <c r="NQS144" s="35"/>
      <c r="NQT144" s="35"/>
      <c r="NQU144" s="35"/>
      <c r="NQV144" s="35"/>
      <c r="NQW144" s="35"/>
      <c r="NQX144" s="35"/>
      <c r="NQY144" s="35"/>
      <c r="NQZ144" s="35"/>
      <c r="NRA144" s="35"/>
      <c r="NRB144" s="35"/>
      <c r="NRC144" s="35"/>
      <c r="NRD144" s="35"/>
      <c r="NRE144" s="35"/>
      <c r="NRF144" s="35"/>
      <c r="NRG144" s="35"/>
      <c r="NRH144" s="35"/>
      <c r="NRI144" s="35"/>
      <c r="NRJ144" s="35"/>
      <c r="NRK144" s="35"/>
      <c r="NRL144" s="35"/>
      <c r="NRM144" s="35"/>
      <c r="NRN144" s="35"/>
      <c r="NRO144" s="35"/>
      <c r="NRP144" s="35"/>
      <c r="NRQ144" s="35"/>
      <c r="NRR144" s="35"/>
      <c r="NRS144" s="35"/>
      <c r="NRT144" s="35"/>
      <c r="NRU144" s="35"/>
      <c r="NRV144" s="35"/>
      <c r="NRW144" s="35"/>
      <c r="NRX144" s="35"/>
      <c r="NRY144" s="35"/>
      <c r="NRZ144" s="35"/>
      <c r="NSA144" s="35"/>
      <c r="NSB144" s="35"/>
      <c r="NSC144" s="35"/>
      <c r="NSD144" s="35"/>
      <c r="NSE144" s="35"/>
      <c r="NSF144" s="35"/>
      <c r="NSG144" s="35"/>
      <c r="NSH144" s="35"/>
      <c r="NSI144" s="35"/>
      <c r="NSJ144" s="35"/>
      <c r="NSK144" s="35"/>
      <c r="NSL144" s="35"/>
      <c r="NSM144" s="35"/>
      <c r="NSN144" s="35"/>
      <c r="NSO144" s="35"/>
      <c r="NSP144" s="35"/>
      <c r="NSQ144" s="35"/>
      <c r="NSR144" s="35"/>
      <c r="NSS144" s="35"/>
      <c r="NST144" s="35"/>
      <c r="NSU144" s="35"/>
      <c r="NSV144" s="35"/>
      <c r="NSW144" s="35"/>
      <c r="NSX144" s="35"/>
      <c r="NSY144" s="35"/>
      <c r="NSZ144" s="35"/>
      <c r="NTA144" s="35"/>
      <c r="NTB144" s="35"/>
      <c r="NTC144" s="35"/>
      <c r="NTD144" s="35"/>
      <c r="NTE144" s="35"/>
      <c r="NTF144" s="35"/>
      <c r="NTG144" s="35"/>
      <c r="NTH144" s="35"/>
      <c r="NTI144" s="35"/>
      <c r="NTJ144" s="35"/>
      <c r="NTK144" s="35"/>
      <c r="NTL144" s="35"/>
      <c r="NTM144" s="35"/>
      <c r="NTN144" s="35"/>
      <c r="NTO144" s="35"/>
      <c r="NTP144" s="35"/>
      <c r="NTQ144" s="35"/>
      <c r="NTR144" s="35"/>
      <c r="NTS144" s="35"/>
      <c r="NTT144" s="35"/>
      <c r="NTU144" s="35"/>
      <c r="NTV144" s="35"/>
      <c r="NTW144" s="35"/>
      <c r="NTX144" s="35"/>
      <c r="NTY144" s="35"/>
      <c r="NTZ144" s="35"/>
      <c r="NUA144" s="35"/>
      <c r="NUB144" s="35"/>
      <c r="NUC144" s="35"/>
      <c r="NUD144" s="35"/>
      <c r="NUE144" s="35"/>
      <c r="NUF144" s="35"/>
      <c r="NUG144" s="35"/>
      <c r="NUH144" s="35"/>
      <c r="NUI144" s="35"/>
      <c r="NUJ144" s="35"/>
      <c r="NUK144" s="35"/>
      <c r="NUL144" s="35"/>
      <c r="NUM144" s="35"/>
      <c r="NUN144" s="35"/>
      <c r="NUO144" s="35"/>
      <c r="NUP144" s="35"/>
      <c r="NUQ144" s="35"/>
      <c r="NUR144" s="35"/>
      <c r="NUS144" s="35"/>
      <c r="NUT144" s="35"/>
      <c r="NUU144" s="35"/>
      <c r="NUV144" s="35"/>
      <c r="NUW144" s="35"/>
      <c r="NUX144" s="35"/>
      <c r="NUY144" s="35"/>
      <c r="NUZ144" s="35"/>
      <c r="NVA144" s="35"/>
      <c r="NVB144" s="35"/>
      <c r="NVC144" s="35"/>
      <c r="NVD144" s="35"/>
      <c r="NVE144" s="35"/>
      <c r="NVF144" s="35"/>
      <c r="NVG144" s="35"/>
      <c r="NVH144" s="35"/>
      <c r="NVI144" s="35"/>
      <c r="NVJ144" s="35"/>
      <c r="NVK144" s="35"/>
      <c r="NVL144" s="35"/>
      <c r="NVM144" s="35"/>
      <c r="NVN144" s="35"/>
      <c r="NVO144" s="35"/>
      <c r="NVP144" s="35"/>
      <c r="NVQ144" s="35"/>
      <c r="NVR144" s="35"/>
      <c r="NVS144" s="35"/>
      <c r="NVT144" s="35"/>
      <c r="NVU144" s="35"/>
      <c r="NVV144" s="35"/>
      <c r="NVW144" s="35"/>
      <c r="NVX144" s="35"/>
      <c r="NVY144" s="35"/>
      <c r="NVZ144" s="35"/>
      <c r="NWA144" s="35"/>
      <c r="NWB144" s="35"/>
      <c r="NWC144" s="35"/>
      <c r="NWD144" s="35"/>
      <c r="NWE144" s="35"/>
      <c r="NWF144" s="35"/>
      <c r="NWG144" s="35"/>
      <c r="NWH144" s="35"/>
      <c r="NWI144" s="35"/>
      <c r="NWJ144" s="35"/>
      <c r="NWK144" s="35"/>
      <c r="NWL144" s="35"/>
      <c r="NWM144" s="35"/>
      <c r="NWN144" s="35"/>
      <c r="NWO144" s="35"/>
      <c r="NWP144" s="35"/>
      <c r="NWQ144" s="35"/>
      <c r="NWR144" s="35"/>
      <c r="NWS144" s="35"/>
      <c r="NWT144" s="35"/>
      <c r="NWU144" s="35"/>
      <c r="NWV144" s="35"/>
      <c r="NWW144" s="35"/>
      <c r="NWX144" s="35"/>
      <c r="NWY144" s="35"/>
      <c r="NWZ144" s="35"/>
      <c r="NXA144" s="35"/>
      <c r="NXB144" s="35"/>
      <c r="NXC144" s="35"/>
      <c r="NXD144" s="35"/>
      <c r="NXE144" s="35"/>
      <c r="NXF144" s="35"/>
      <c r="NXG144" s="35"/>
      <c r="NXH144" s="35"/>
      <c r="NXI144" s="35"/>
      <c r="NXJ144" s="35"/>
      <c r="NXK144" s="35"/>
      <c r="NXL144" s="35"/>
      <c r="NXM144" s="35"/>
      <c r="NXN144" s="35"/>
      <c r="NXO144" s="35"/>
      <c r="NXP144" s="35"/>
      <c r="NXQ144" s="35"/>
      <c r="NXR144" s="35"/>
      <c r="NXS144" s="35"/>
      <c r="NXT144" s="35"/>
      <c r="NXU144" s="35"/>
      <c r="NXV144" s="35"/>
      <c r="NXW144" s="35"/>
      <c r="NXX144" s="35"/>
      <c r="NXY144" s="35"/>
      <c r="NXZ144" s="35"/>
      <c r="NYA144" s="35"/>
      <c r="NYB144" s="35"/>
      <c r="NYC144" s="35"/>
      <c r="NYD144" s="35"/>
      <c r="NYE144" s="35"/>
      <c r="NYF144" s="35"/>
      <c r="NYG144" s="35"/>
      <c r="NYH144" s="35"/>
      <c r="NYI144" s="35"/>
      <c r="NYJ144" s="35"/>
      <c r="NYK144" s="35"/>
      <c r="NYL144" s="35"/>
      <c r="NYM144" s="35"/>
      <c r="NYN144" s="35"/>
      <c r="NYO144" s="35"/>
      <c r="NYP144" s="35"/>
      <c r="NYQ144" s="35"/>
      <c r="NYR144" s="35"/>
      <c r="NYS144" s="35"/>
      <c r="NYT144" s="35"/>
      <c r="NYU144" s="35"/>
      <c r="NYV144" s="35"/>
      <c r="NYW144" s="35"/>
      <c r="NYX144" s="35"/>
      <c r="NYY144" s="35"/>
      <c r="NYZ144" s="35"/>
      <c r="NZA144" s="35"/>
      <c r="NZB144" s="35"/>
      <c r="NZC144" s="35"/>
      <c r="NZD144" s="35"/>
      <c r="NZE144" s="35"/>
      <c r="NZF144" s="35"/>
      <c r="NZG144" s="35"/>
      <c r="NZH144" s="35"/>
      <c r="NZI144" s="35"/>
      <c r="NZJ144" s="35"/>
      <c r="NZK144" s="35"/>
      <c r="NZL144" s="35"/>
      <c r="NZM144" s="35"/>
      <c r="NZN144" s="35"/>
      <c r="NZO144" s="35"/>
      <c r="NZP144" s="35"/>
      <c r="NZQ144" s="35"/>
      <c r="NZR144" s="35"/>
      <c r="NZS144" s="35"/>
      <c r="NZT144" s="35"/>
      <c r="NZU144" s="35"/>
      <c r="NZV144" s="35"/>
      <c r="NZW144" s="35"/>
      <c r="NZX144" s="35"/>
      <c r="NZY144" s="35"/>
      <c r="NZZ144" s="35"/>
      <c r="OAA144" s="35"/>
      <c r="OAB144" s="35"/>
      <c r="OAC144" s="35"/>
      <c r="OAD144" s="35"/>
      <c r="OAE144" s="35"/>
      <c r="OAF144" s="35"/>
      <c r="OAG144" s="35"/>
      <c r="OAH144" s="35"/>
      <c r="OAI144" s="35"/>
      <c r="OAJ144" s="35"/>
      <c r="OAK144" s="35"/>
      <c r="OAL144" s="35"/>
      <c r="OAM144" s="35"/>
      <c r="OAN144" s="35"/>
      <c r="OAO144" s="35"/>
      <c r="OAP144" s="35"/>
      <c r="OAQ144" s="35"/>
      <c r="OAR144" s="35"/>
      <c r="OAS144" s="35"/>
      <c r="OAT144" s="35"/>
      <c r="OAU144" s="35"/>
      <c r="OAV144" s="35"/>
      <c r="OAW144" s="35"/>
      <c r="OAX144" s="35"/>
      <c r="OAY144" s="35"/>
      <c r="OAZ144" s="35"/>
      <c r="OBA144" s="35"/>
      <c r="OBB144" s="35"/>
      <c r="OBC144" s="35"/>
      <c r="OBD144" s="35"/>
      <c r="OBE144" s="35"/>
      <c r="OBF144" s="35"/>
      <c r="OBG144" s="35"/>
      <c r="OBH144" s="35"/>
      <c r="OBI144" s="35"/>
      <c r="OBJ144" s="35"/>
      <c r="OBK144" s="35"/>
      <c r="OBL144" s="35"/>
      <c r="OBM144" s="35"/>
      <c r="OBN144" s="35"/>
      <c r="OBO144" s="35"/>
      <c r="OBP144" s="35"/>
      <c r="OBQ144" s="35"/>
      <c r="OBR144" s="35"/>
      <c r="OBS144" s="35"/>
      <c r="OBT144" s="35"/>
      <c r="OBU144" s="35"/>
      <c r="OBV144" s="35"/>
      <c r="OBW144" s="35"/>
      <c r="OBX144" s="35"/>
      <c r="OBY144" s="35"/>
      <c r="OBZ144" s="35"/>
      <c r="OCA144" s="35"/>
      <c r="OCB144" s="35"/>
      <c r="OCC144" s="35"/>
      <c r="OCD144" s="35"/>
      <c r="OCE144" s="35"/>
      <c r="OCF144" s="35"/>
      <c r="OCG144" s="35"/>
      <c r="OCH144" s="35"/>
      <c r="OCI144" s="35"/>
      <c r="OCJ144" s="35"/>
      <c r="OCK144" s="35"/>
      <c r="OCL144" s="35"/>
      <c r="OCM144" s="35"/>
      <c r="OCN144" s="35"/>
      <c r="OCO144" s="35"/>
      <c r="OCP144" s="35"/>
      <c r="OCQ144" s="35"/>
      <c r="OCR144" s="35"/>
      <c r="OCS144" s="35"/>
      <c r="OCT144" s="35"/>
      <c r="OCU144" s="35"/>
      <c r="OCV144" s="35"/>
      <c r="OCW144" s="35"/>
      <c r="OCX144" s="35"/>
      <c r="OCY144" s="35"/>
      <c r="OCZ144" s="35"/>
      <c r="ODA144" s="35"/>
      <c r="ODB144" s="35"/>
      <c r="ODC144" s="35"/>
      <c r="ODD144" s="35"/>
      <c r="ODE144" s="35"/>
      <c r="ODF144" s="35"/>
      <c r="ODG144" s="35"/>
      <c r="ODH144" s="35"/>
      <c r="ODI144" s="35"/>
      <c r="ODJ144" s="35"/>
      <c r="ODK144" s="35"/>
      <c r="ODL144" s="35"/>
      <c r="ODM144" s="35"/>
      <c r="ODN144" s="35"/>
      <c r="ODO144" s="35"/>
      <c r="ODP144" s="35"/>
      <c r="ODQ144" s="35"/>
      <c r="ODR144" s="35"/>
      <c r="ODS144" s="35"/>
      <c r="ODT144" s="35"/>
      <c r="ODU144" s="35"/>
      <c r="ODV144" s="35"/>
      <c r="ODW144" s="35"/>
      <c r="ODX144" s="35"/>
      <c r="ODY144" s="35"/>
      <c r="ODZ144" s="35"/>
      <c r="OEA144" s="35"/>
      <c r="OEB144" s="35"/>
      <c r="OEC144" s="35"/>
      <c r="OED144" s="35"/>
      <c r="OEE144" s="35"/>
      <c r="OEF144" s="35"/>
      <c r="OEG144" s="35"/>
      <c r="OEH144" s="35"/>
      <c r="OEI144" s="35"/>
      <c r="OEJ144" s="35"/>
      <c r="OEK144" s="35"/>
      <c r="OEL144" s="35"/>
      <c r="OEM144" s="35"/>
      <c r="OEN144" s="35"/>
      <c r="OEO144" s="35"/>
      <c r="OEP144" s="35"/>
      <c r="OEQ144" s="35"/>
      <c r="OER144" s="35"/>
      <c r="OES144" s="35"/>
      <c r="OET144" s="35"/>
      <c r="OEU144" s="35"/>
      <c r="OEV144" s="35"/>
      <c r="OEW144" s="35"/>
      <c r="OEX144" s="35"/>
      <c r="OEY144" s="35"/>
      <c r="OEZ144" s="35"/>
      <c r="OFA144" s="35"/>
      <c r="OFB144" s="35"/>
      <c r="OFC144" s="35"/>
      <c r="OFD144" s="35"/>
      <c r="OFE144" s="35"/>
      <c r="OFF144" s="35"/>
      <c r="OFG144" s="35"/>
      <c r="OFH144" s="35"/>
      <c r="OFI144" s="35"/>
      <c r="OFJ144" s="35"/>
      <c r="OFK144" s="35"/>
      <c r="OFL144" s="35"/>
      <c r="OFM144" s="35"/>
      <c r="OFN144" s="35"/>
      <c r="OFO144" s="35"/>
      <c r="OFP144" s="35"/>
      <c r="OFQ144" s="35"/>
      <c r="OFR144" s="35"/>
      <c r="OFS144" s="35"/>
      <c r="OFT144" s="35"/>
      <c r="OFU144" s="35"/>
      <c r="OFV144" s="35"/>
      <c r="OFW144" s="35"/>
      <c r="OFX144" s="35"/>
      <c r="OFY144" s="35"/>
      <c r="OFZ144" s="35"/>
      <c r="OGA144" s="35"/>
      <c r="OGB144" s="35"/>
      <c r="OGC144" s="35"/>
      <c r="OGD144" s="35"/>
      <c r="OGE144" s="35"/>
      <c r="OGF144" s="35"/>
      <c r="OGG144" s="35"/>
      <c r="OGH144" s="35"/>
      <c r="OGI144" s="35"/>
      <c r="OGJ144" s="35"/>
      <c r="OGK144" s="35"/>
      <c r="OGL144" s="35"/>
      <c r="OGM144" s="35"/>
      <c r="OGN144" s="35"/>
      <c r="OGO144" s="35"/>
      <c r="OGP144" s="35"/>
      <c r="OGQ144" s="35"/>
      <c r="OGR144" s="35"/>
      <c r="OGS144" s="35"/>
      <c r="OGT144" s="35"/>
      <c r="OGU144" s="35"/>
      <c r="OGV144" s="35"/>
      <c r="OGW144" s="35"/>
      <c r="OGX144" s="35"/>
      <c r="OGY144" s="35"/>
      <c r="OGZ144" s="35"/>
      <c r="OHA144" s="35"/>
      <c r="OHB144" s="35"/>
      <c r="OHC144" s="35"/>
      <c r="OHD144" s="35"/>
      <c r="OHE144" s="35"/>
      <c r="OHF144" s="35"/>
      <c r="OHG144" s="35"/>
      <c r="OHH144" s="35"/>
      <c r="OHI144" s="35"/>
      <c r="OHJ144" s="35"/>
      <c r="OHK144" s="35"/>
      <c r="OHL144" s="35"/>
      <c r="OHM144" s="35"/>
      <c r="OHN144" s="35"/>
      <c r="OHO144" s="35"/>
      <c r="OHP144" s="35"/>
      <c r="OHQ144" s="35"/>
      <c r="OHR144" s="35"/>
      <c r="OHS144" s="35"/>
      <c r="OHT144" s="35"/>
      <c r="OHU144" s="35"/>
      <c r="OHV144" s="35"/>
      <c r="OHW144" s="35"/>
      <c r="OHX144" s="35"/>
      <c r="OHY144" s="35"/>
      <c r="OHZ144" s="35"/>
      <c r="OIA144" s="35"/>
      <c r="OIB144" s="35"/>
      <c r="OIC144" s="35"/>
      <c r="OID144" s="35"/>
      <c r="OIE144" s="35"/>
      <c r="OIF144" s="35"/>
      <c r="OIG144" s="35"/>
      <c r="OIH144" s="35"/>
      <c r="OII144" s="35"/>
      <c r="OIJ144" s="35"/>
      <c r="OIK144" s="35"/>
      <c r="OIL144" s="35"/>
      <c r="OIM144" s="35"/>
      <c r="OIN144" s="35"/>
      <c r="OIO144" s="35"/>
      <c r="OIP144" s="35"/>
      <c r="OIQ144" s="35"/>
      <c r="OIR144" s="35"/>
      <c r="OIS144" s="35"/>
      <c r="OIT144" s="35"/>
      <c r="OIU144" s="35"/>
      <c r="OIV144" s="35"/>
      <c r="OIW144" s="35"/>
      <c r="OIX144" s="35"/>
      <c r="OIY144" s="35"/>
      <c r="OIZ144" s="35"/>
      <c r="OJA144" s="35"/>
      <c r="OJB144" s="35"/>
      <c r="OJC144" s="35"/>
      <c r="OJD144" s="35"/>
      <c r="OJE144" s="35"/>
      <c r="OJF144" s="35"/>
      <c r="OJG144" s="35"/>
      <c r="OJH144" s="35"/>
      <c r="OJI144" s="35"/>
      <c r="OJJ144" s="35"/>
      <c r="OJK144" s="35"/>
      <c r="OJL144" s="35"/>
      <c r="OJM144" s="35"/>
      <c r="OJN144" s="35"/>
      <c r="OJO144" s="35"/>
      <c r="OJP144" s="35"/>
      <c r="OJQ144" s="35"/>
      <c r="OJR144" s="35"/>
      <c r="OJS144" s="35"/>
      <c r="OJT144" s="35"/>
      <c r="OJU144" s="35"/>
      <c r="OJV144" s="35"/>
      <c r="OJW144" s="35"/>
      <c r="OJX144" s="35"/>
      <c r="OJY144" s="35"/>
      <c r="OJZ144" s="35"/>
      <c r="OKA144" s="35"/>
      <c r="OKB144" s="35"/>
      <c r="OKC144" s="35"/>
      <c r="OKD144" s="35"/>
      <c r="OKE144" s="35"/>
      <c r="OKF144" s="35"/>
      <c r="OKG144" s="35"/>
      <c r="OKH144" s="35"/>
      <c r="OKI144" s="35"/>
      <c r="OKJ144" s="35"/>
      <c r="OKK144" s="35"/>
      <c r="OKL144" s="35"/>
      <c r="OKM144" s="35"/>
      <c r="OKN144" s="35"/>
      <c r="OKO144" s="35"/>
      <c r="OKP144" s="35"/>
      <c r="OKQ144" s="35"/>
      <c r="OKR144" s="35"/>
      <c r="OKS144" s="35"/>
      <c r="OKT144" s="35"/>
      <c r="OKU144" s="35"/>
      <c r="OKV144" s="35"/>
      <c r="OKW144" s="35"/>
      <c r="OKX144" s="35"/>
      <c r="OKY144" s="35"/>
      <c r="OKZ144" s="35"/>
      <c r="OLA144" s="35"/>
      <c r="OLB144" s="35"/>
      <c r="OLC144" s="35"/>
      <c r="OLD144" s="35"/>
      <c r="OLE144" s="35"/>
      <c r="OLF144" s="35"/>
      <c r="OLG144" s="35"/>
      <c r="OLH144" s="35"/>
      <c r="OLI144" s="35"/>
      <c r="OLJ144" s="35"/>
      <c r="OLK144" s="35"/>
      <c r="OLL144" s="35"/>
      <c r="OLM144" s="35"/>
      <c r="OLN144" s="35"/>
      <c r="OLO144" s="35"/>
      <c r="OLP144" s="35"/>
      <c r="OLQ144" s="35"/>
      <c r="OLR144" s="35"/>
      <c r="OLS144" s="35"/>
      <c r="OLT144" s="35"/>
      <c r="OLU144" s="35"/>
      <c r="OLV144" s="35"/>
      <c r="OLW144" s="35"/>
      <c r="OLX144" s="35"/>
      <c r="OLY144" s="35"/>
      <c r="OLZ144" s="35"/>
      <c r="OMA144" s="35"/>
      <c r="OMB144" s="35"/>
      <c r="OMC144" s="35"/>
      <c r="OMD144" s="35"/>
      <c r="OME144" s="35"/>
      <c r="OMF144" s="35"/>
      <c r="OMG144" s="35"/>
      <c r="OMH144" s="35"/>
      <c r="OMI144" s="35"/>
      <c r="OMJ144" s="35"/>
      <c r="OMK144" s="35"/>
      <c r="OML144" s="35"/>
      <c r="OMM144" s="35"/>
      <c r="OMN144" s="35"/>
      <c r="OMO144" s="35"/>
      <c r="OMP144" s="35"/>
      <c r="OMQ144" s="35"/>
      <c r="OMR144" s="35"/>
      <c r="OMS144" s="35"/>
      <c r="OMT144" s="35"/>
      <c r="OMU144" s="35"/>
      <c r="OMV144" s="35"/>
      <c r="OMW144" s="35"/>
      <c r="OMX144" s="35"/>
      <c r="OMY144" s="35"/>
      <c r="OMZ144" s="35"/>
      <c r="ONA144" s="35"/>
      <c r="ONB144" s="35"/>
      <c r="ONC144" s="35"/>
      <c r="OND144" s="35"/>
      <c r="ONE144" s="35"/>
      <c r="ONF144" s="35"/>
      <c r="ONG144" s="35"/>
      <c r="ONH144" s="35"/>
      <c r="ONI144" s="35"/>
      <c r="ONJ144" s="35"/>
      <c r="ONK144" s="35"/>
      <c r="ONL144" s="35"/>
      <c r="ONM144" s="35"/>
      <c r="ONN144" s="35"/>
      <c r="ONO144" s="35"/>
      <c r="ONP144" s="35"/>
      <c r="ONQ144" s="35"/>
      <c r="ONR144" s="35"/>
      <c r="ONS144" s="35"/>
      <c r="ONT144" s="35"/>
      <c r="ONU144" s="35"/>
      <c r="ONV144" s="35"/>
      <c r="ONW144" s="35"/>
      <c r="ONX144" s="35"/>
      <c r="ONY144" s="35"/>
      <c r="ONZ144" s="35"/>
      <c r="OOA144" s="35"/>
      <c r="OOB144" s="35"/>
      <c r="OOC144" s="35"/>
      <c r="OOD144" s="35"/>
      <c r="OOE144" s="35"/>
      <c r="OOF144" s="35"/>
      <c r="OOG144" s="35"/>
      <c r="OOH144" s="35"/>
      <c r="OOI144" s="35"/>
      <c r="OOJ144" s="35"/>
      <c r="OOK144" s="35"/>
      <c r="OOL144" s="35"/>
      <c r="OOM144" s="35"/>
      <c r="OON144" s="35"/>
      <c r="OOO144" s="35"/>
      <c r="OOP144" s="35"/>
      <c r="OOQ144" s="35"/>
      <c r="OOR144" s="35"/>
      <c r="OOS144" s="35"/>
      <c r="OOT144" s="35"/>
      <c r="OOU144" s="35"/>
      <c r="OOV144" s="35"/>
      <c r="OOW144" s="35"/>
      <c r="OOX144" s="35"/>
      <c r="OOY144" s="35"/>
      <c r="OOZ144" s="35"/>
      <c r="OPA144" s="35"/>
      <c r="OPB144" s="35"/>
      <c r="OPC144" s="35"/>
      <c r="OPD144" s="35"/>
      <c r="OPE144" s="35"/>
      <c r="OPF144" s="35"/>
      <c r="OPG144" s="35"/>
      <c r="OPH144" s="35"/>
      <c r="OPI144" s="35"/>
      <c r="OPJ144" s="35"/>
      <c r="OPK144" s="35"/>
      <c r="OPL144" s="35"/>
      <c r="OPM144" s="35"/>
      <c r="OPN144" s="35"/>
      <c r="OPO144" s="35"/>
      <c r="OPP144" s="35"/>
      <c r="OPQ144" s="35"/>
      <c r="OPR144" s="35"/>
      <c r="OPS144" s="35"/>
      <c r="OPT144" s="35"/>
      <c r="OPU144" s="35"/>
      <c r="OPV144" s="35"/>
      <c r="OPW144" s="35"/>
      <c r="OPX144" s="35"/>
      <c r="OPY144" s="35"/>
      <c r="OPZ144" s="35"/>
      <c r="OQA144" s="35"/>
      <c r="OQB144" s="35"/>
      <c r="OQC144" s="35"/>
      <c r="OQD144" s="35"/>
      <c r="OQE144" s="35"/>
      <c r="OQF144" s="35"/>
      <c r="OQG144" s="35"/>
      <c r="OQH144" s="35"/>
      <c r="OQI144" s="35"/>
      <c r="OQJ144" s="35"/>
      <c r="OQK144" s="35"/>
      <c r="OQL144" s="35"/>
      <c r="OQM144" s="35"/>
      <c r="OQN144" s="35"/>
      <c r="OQO144" s="35"/>
      <c r="OQP144" s="35"/>
      <c r="OQQ144" s="35"/>
      <c r="OQR144" s="35"/>
      <c r="OQS144" s="35"/>
      <c r="OQT144" s="35"/>
      <c r="OQU144" s="35"/>
      <c r="OQV144" s="35"/>
      <c r="OQW144" s="35"/>
      <c r="OQX144" s="35"/>
      <c r="OQY144" s="35"/>
      <c r="OQZ144" s="35"/>
      <c r="ORA144" s="35"/>
      <c r="ORB144" s="35"/>
      <c r="ORC144" s="35"/>
      <c r="ORD144" s="35"/>
      <c r="ORE144" s="35"/>
      <c r="ORF144" s="35"/>
      <c r="ORG144" s="35"/>
      <c r="ORH144" s="35"/>
      <c r="ORI144" s="35"/>
      <c r="ORJ144" s="35"/>
      <c r="ORK144" s="35"/>
      <c r="ORL144" s="35"/>
      <c r="ORM144" s="35"/>
      <c r="ORN144" s="35"/>
      <c r="ORO144" s="35"/>
      <c r="ORP144" s="35"/>
      <c r="ORQ144" s="35"/>
      <c r="ORR144" s="35"/>
      <c r="ORS144" s="35"/>
      <c r="ORT144" s="35"/>
      <c r="ORU144" s="35"/>
      <c r="ORV144" s="35"/>
      <c r="ORW144" s="35"/>
      <c r="ORX144" s="35"/>
      <c r="ORY144" s="35"/>
      <c r="ORZ144" s="35"/>
      <c r="OSA144" s="35"/>
      <c r="OSB144" s="35"/>
      <c r="OSC144" s="35"/>
      <c r="OSD144" s="35"/>
      <c r="OSE144" s="35"/>
      <c r="OSF144" s="35"/>
      <c r="OSG144" s="35"/>
      <c r="OSH144" s="35"/>
      <c r="OSI144" s="35"/>
      <c r="OSJ144" s="35"/>
      <c r="OSK144" s="35"/>
      <c r="OSL144" s="35"/>
      <c r="OSM144" s="35"/>
      <c r="OSN144" s="35"/>
      <c r="OSO144" s="35"/>
      <c r="OSP144" s="35"/>
      <c r="OSQ144" s="35"/>
      <c r="OSR144" s="35"/>
      <c r="OSS144" s="35"/>
      <c r="OST144" s="35"/>
      <c r="OSU144" s="35"/>
      <c r="OSV144" s="35"/>
      <c r="OSW144" s="35"/>
      <c r="OSX144" s="35"/>
      <c r="OSY144" s="35"/>
      <c r="OSZ144" s="35"/>
      <c r="OTA144" s="35"/>
      <c r="OTB144" s="35"/>
      <c r="OTC144" s="35"/>
      <c r="OTD144" s="35"/>
      <c r="OTE144" s="35"/>
      <c r="OTF144" s="35"/>
      <c r="OTG144" s="35"/>
      <c r="OTH144" s="35"/>
      <c r="OTI144" s="35"/>
      <c r="OTJ144" s="35"/>
      <c r="OTK144" s="35"/>
      <c r="OTL144" s="35"/>
      <c r="OTM144" s="35"/>
      <c r="OTN144" s="35"/>
      <c r="OTO144" s="35"/>
      <c r="OTP144" s="35"/>
      <c r="OTQ144" s="35"/>
      <c r="OTR144" s="35"/>
      <c r="OTS144" s="35"/>
      <c r="OTT144" s="35"/>
      <c r="OTU144" s="35"/>
      <c r="OTV144" s="35"/>
      <c r="OTW144" s="35"/>
      <c r="OTX144" s="35"/>
      <c r="OTY144" s="35"/>
      <c r="OTZ144" s="35"/>
      <c r="OUA144" s="35"/>
      <c r="OUB144" s="35"/>
      <c r="OUC144" s="35"/>
      <c r="OUD144" s="35"/>
      <c r="OUE144" s="35"/>
      <c r="OUF144" s="35"/>
      <c r="OUG144" s="35"/>
      <c r="OUH144" s="35"/>
      <c r="OUI144" s="35"/>
      <c r="OUJ144" s="35"/>
      <c r="OUK144" s="35"/>
      <c r="OUL144" s="35"/>
      <c r="OUM144" s="35"/>
      <c r="OUN144" s="35"/>
      <c r="OUO144" s="35"/>
      <c r="OUP144" s="35"/>
      <c r="OUQ144" s="35"/>
      <c r="OUR144" s="35"/>
      <c r="OUS144" s="35"/>
      <c r="OUT144" s="35"/>
      <c r="OUU144" s="35"/>
      <c r="OUV144" s="35"/>
      <c r="OUW144" s="35"/>
      <c r="OUX144" s="35"/>
      <c r="OUY144" s="35"/>
      <c r="OUZ144" s="35"/>
      <c r="OVA144" s="35"/>
      <c r="OVB144" s="35"/>
      <c r="OVC144" s="35"/>
      <c r="OVD144" s="35"/>
      <c r="OVE144" s="35"/>
      <c r="OVF144" s="35"/>
      <c r="OVG144" s="35"/>
      <c r="OVH144" s="35"/>
      <c r="OVI144" s="35"/>
      <c r="OVJ144" s="35"/>
      <c r="OVK144" s="35"/>
      <c r="OVL144" s="35"/>
      <c r="OVM144" s="35"/>
      <c r="OVN144" s="35"/>
      <c r="OVO144" s="35"/>
      <c r="OVP144" s="35"/>
      <c r="OVQ144" s="35"/>
      <c r="OVR144" s="35"/>
      <c r="OVS144" s="35"/>
      <c r="OVT144" s="35"/>
      <c r="OVU144" s="35"/>
      <c r="OVV144" s="35"/>
      <c r="OVW144" s="35"/>
      <c r="OVX144" s="35"/>
      <c r="OVY144" s="35"/>
      <c r="OVZ144" s="35"/>
      <c r="OWA144" s="35"/>
      <c r="OWB144" s="35"/>
      <c r="OWC144" s="35"/>
      <c r="OWD144" s="35"/>
      <c r="OWE144" s="35"/>
      <c r="OWF144" s="35"/>
      <c r="OWG144" s="35"/>
      <c r="OWH144" s="35"/>
      <c r="OWI144" s="35"/>
      <c r="OWJ144" s="35"/>
      <c r="OWK144" s="35"/>
      <c r="OWL144" s="35"/>
      <c r="OWM144" s="35"/>
      <c r="OWN144" s="35"/>
      <c r="OWO144" s="35"/>
      <c r="OWP144" s="35"/>
      <c r="OWQ144" s="35"/>
      <c r="OWR144" s="35"/>
      <c r="OWS144" s="35"/>
      <c r="OWT144" s="35"/>
      <c r="OWU144" s="35"/>
      <c r="OWV144" s="35"/>
      <c r="OWW144" s="35"/>
      <c r="OWX144" s="35"/>
      <c r="OWY144" s="35"/>
      <c r="OWZ144" s="35"/>
      <c r="OXA144" s="35"/>
      <c r="OXB144" s="35"/>
      <c r="OXC144" s="35"/>
      <c r="OXD144" s="35"/>
      <c r="OXE144" s="35"/>
      <c r="OXF144" s="35"/>
      <c r="OXG144" s="35"/>
      <c r="OXH144" s="35"/>
      <c r="OXI144" s="35"/>
      <c r="OXJ144" s="35"/>
      <c r="OXK144" s="35"/>
      <c r="OXL144" s="35"/>
      <c r="OXM144" s="35"/>
      <c r="OXN144" s="35"/>
      <c r="OXO144" s="35"/>
      <c r="OXP144" s="35"/>
      <c r="OXQ144" s="35"/>
      <c r="OXR144" s="35"/>
      <c r="OXS144" s="35"/>
      <c r="OXT144" s="35"/>
      <c r="OXU144" s="35"/>
      <c r="OXV144" s="35"/>
      <c r="OXW144" s="35"/>
      <c r="OXX144" s="35"/>
      <c r="OXY144" s="35"/>
      <c r="OXZ144" s="35"/>
      <c r="OYA144" s="35"/>
      <c r="OYB144" s="35"/>
      <c r="OYC144" s="35"/>
      <c r="OYD144" s="35"/>
      <c r="OYE144" s="35"/>
      <c r="OYF144" s="35"/>
      <c r="OYG144" s="35"/>
      <c r="OYH144" s="35"/>
      <c r="OYI144" s="35"/>
      <c r="OYJ144" s="35"/>
      <c r="OYK144" s="35"/>
      <c r="OYL144" s="35"/>
      <c r="OYM144" s="35"/>
      <c r="OYN144" s="35"/>
      <c r="OYO144" s="35"/>
      <c r="OYP144" s="35"/>
      <c r="OYQ144" s="35"/>
      <c r="OYR144" s="35"/>
      <c r="OYS144" s="35"/>
      <c r="OYT144" s="35"/>
      <c r="OYU144" s="35"/>
      <c r="OYV144" s="35"/>
      <c r="OYW144" s="35"/>
      <c r="OYX144" s="35"/>
      <c r="OYY144" s="35"/>
      <c r="OYZ144" s="35"/>
      <c r="OZA144" s="35"/>
      <c r="OZB144" s="35"/>
      <c r="OZC144" s="35"/>
      <c r="OZD144" s="35"/>
      <c r="OZE144" s="35"/>
      <c r="OZF144" s="35"/>
      <c r="OZG144" s="35"/>
      <c r="OZH144" s="35"/>
      <c r="OZI144" s="35"/>
      <c r="OZJ144" s="35"/>
      <c r="OZK144" s="35"/>
      <c r="OZL144" s="35"/>
      <c r="OZM144" s="35"/>
      <c r="OZN144" s="35"/>
      <c r="OZO144" s="35"/>
      <c r="OZP144" s="35"/>
      <c r="OZQ144" s="35"/>
      <c r="OZR144" s="35"/>
      <c r="OZS144" s="35"/>
      <c r="OZT144" s="35"/>
      <c r="OZU144" s="35"/>
      <c r="OZV144" s="35"/>
      <c r="OZW144" s="35"/>
      <c r="OZX144" s="35"/>
      <c r="OZY144" s="35"/>
      <c r="OZZ144" s="35"/>
      <c r="PAA144" s="35"/>
      <c r="PAB144" s="35"/>
      <c r="PAC144" s="35"/>
      <c r="PAD144" s="35"/>
      <c r="PAE144" s="35"/>
      <c r="PAF144" s="35"/>
      <c r="PAG144" s="35"/>
      <c r="PAH144" s="35"/>
      <c r="PAI144" s="35"/>
      <c r="PAJ144" s="35"/>
      <c r="PAK144" s="35"/>
      <c r="PAL144" s="35"/>
      <c r="PAM144" s="35"/>
      <c r="PAN144" s="35"/>
      <c r="PAO144" s="35"/>
      <c r="PAP144" s="35"/>
      <c r="PAQ144" s="35"/>
      <c r="PAR144" s="35"/>
      <c r="PAS144" s="35"/>
      <c r="PAT144" s="35"/>
      <c r="PAU144" s="35"/>
      <c r="PAV144" s="35"/>
      <c r="PAW144" s="35"/>
      <c r="PAX144" s="35"/>
      <c r="PAY144" s="35"/>
      <c r="PAZ144" s="35"/>
      <c r="PBA144" s="35"/>
      <c r="PBB144" s="35"/>
      <c r="PBC144" s="35"/>
      <c r="PBD144" s="35"/>
      <c r="PBE144" s="35"/>
      <c r="PBF144" s="35"/>
      <c r="PBG144" s="35"/>
      <c r="PBH144" s="35"/>
      <c r="PBI144" s="35"/>
      <c r="PBJ144" s="35"/>
      <c r="PBK144" s="35"/>
      <c r="PBL144" s="35"/>
      <c r="PBM144" s="35"/>
      <c r="PBN144" s="35"/>
      <c r="PBO144" s="35"/>
      <c r="PBP144" s="35"/>
      <c r="PBQ144" s="35"/>
      <c r="PBR144" s="35"/>
      <c r="PBS144" s="35"/>
      <c r="PBT144" s="35"/>
      <c r="PBU144" s="35"/>
      <c r="PBV144" s="35"/>
      <c r="PBW144" s="35"/>
      <c r="PBX144" s="35"/>
      <c r="PBY144" s="35"/>
      <c r="PBZ144" s="35"/>
      <c r="PCA144" s="35"/>
      <c r="PCB144" s="35"/>
      <c r="PCC144" s="35"/>
      <c r="PCD144" s="35"/>
      <c r="PCE144" s="35"/>
      <c r="PCF144" s="35"/>
      <c r="PCG144" s="35"/>
      <c r="PCH144" s="35"/>
      <c r="PCI144" s="35"/>
      <c r="PCJ144" s="35"/>
      <c r="PCK144" s="35"/>
      <c r="PCL144" s="35"/>
      <c r="PCM144" s="35"/>
      <c r="PCN144" s="35"/>
      <c r="PCO144" s="35"/>
      <c r="PCP144" s="35"/>
      <c r="PCQ144" s="35"/>
      <c r="PCR144" s="35"/>
      <c r="PCS144" s="35"/>
      <c r="PCT144" s="35"/>
      <c r="PCU144" s="35"/>
      <c r="PCV144" s="35"/>
      <c r="PCW144" s="35"/>
      <c r="PCX144" s="35"/>
      <c r="PCY144" s="35"/>
      <c r="PCZ144" s="35"/>
      <c r="PDA144" s="35"/>
      <c r="PDB144" s="35"/>
      <c r="PDC144" s="35"/>
      <c r="PDD144" s="35"/>
      <c r="PDE144" s="35"/>
      <c r="PDF144" s="35"/>
      <c r="PDG144" s="35"/>
      <c r="PDH144" s="35"/>
      <c r="PDI144" s="35"/>
      <c r="PDJ144" s="35"/>
      <c r="PDK144" s="35"/>
      <c r="PDL144" s="35"/>
      <c r="PDM144" s="35"/>
      <c r="PDN144" s="35"/>
      <c r="PDO144" s="35"/>
      <c r="PDP144" s="35"/>
      <c r="PDQ144" s="35"/>
      <c r="PDR144" s="35"/>
      <c r="PDS144" s="35"/>
      <c r="PDT144" s="35"/>
      <c r="PDU144" s="35"/>
      <c r="PDV144" s="35"/>
      <c r="PDW144" s="35"/>
      <c r="PDX144" s="35"/>
      <c r="PDY144" s="35"/>
      <c r="PDZ144" s="35"/>
      <c r="PEA144" s="35"/>
      <c r="PEB144" s="35"/>
      <c r="PEC144" s="35"/>
      <c r="PED144" s="35"/>
      <c r="PEE144" s="35"/>
      <c r="PEF144" s="35"/>
      <c r="PEG144" s="35"/>
      <c r="PEH144" s="35"/>
      <c r="PEI144" s="35"/>
      <c r="PEJ144" s="35"/>
      <c r="PEK144" s="35"/>
      <c r="PEL144" s="35"/>
      <c r="PEM144" s="35"/>
      <c r="PEN144" s="35"/>
      <c r="PEO144" s="35"/>
      <c r="PEP144" s="35"/>
      <c r="PEQ144" s="35"/>
      <c r="PER144" s="35"/>
      <c r="PES144" s="35"/>
      <c r="PET144" s="35"/>
      <c r="PEU144" s="35"/>
      <c r="PEV144" s="35"/>
      <c r="PEW144" s="35"/>
      <c r="PEX144" s="35"/>
      <c r="PEY144" s="35"/>
      <c r="PEZ144" s="35"/>
      <c r="PFA144" s="35"/>
      <c r="PFB144" s="35"/>
      <c r="PFC144" s="35"/>
      <c r="PFD144" s="35"/>
      <c r="PFE144" s="35"/>
      <c r="PFF144" s="35"/>
      <c r="PFG144" s="35"/>
      <c r="PFH144" s="35"/>
      <c r="PFI144" s="35"/>
      <c r="PFJ144" s="35"/>
      <c r="PFK144" s="35"/>
      <c r="PFL144" s="35"/>
      <c r="PFM144" s="35"/>
      <c r="PFN144" s="35"/>
      <c r="PFO144" s="35"/>
      <c r="PFP144" s="35"/>
      <c r="PFQ144" s="35"/>
      <c r="PFR144" s="35"/>
      <c r="PFS144" s="35"/>
      <c r="PFT144" s="35"/>
      <c r="PFU144" s="35"/>
      <c r="PFV144" s="35"/>
      <c r="PFW144" s="35"/>
      <c r="PFX144" s="35"/>
      <c r="PFY144" s="35"/>
      <c r="PFZ144" s="35"/>
      <c r="PGA144" s="35"/>
      <c r="PGB144" s="35"/>
      <c r="PGC144" s="35"/>
      <c r="PGD144" s="35"/>
      <c r="PGE144" s="35"/>
      <c r="PGF144" s="35"/>
      <c r="PGG144" s="35"/>
      <c r="PGH144" s="35"/>
      <c r="PGI144" s="35"/>
      <c r="PGJ144" s="35"/>
      <c r="PGK144" s="35"/>
      <c r="PGL144" s="35"/>
      <c r="PGM144" s="35"/>
      <c r="PGN144" s="35"/>
      <c r="PGO144" s="35"/>
      <c r="PGP144" s="35"/>
      <c r="PGQ144" s="35"/>
      <c r="PGR144" s="35"/>
      <c r="PGS144" s="35"/>
      <c r="PGT144" s="35"/>
      <c r="PGU144" s="35"/>
      <c r="PGV144" s="35"/>
      <c r="PGW144" s="35"/>
      <c r="PGX144" s="35"/>
      <c r="PGY144" s="35"/>
      <c r="PGZ144" s="35"/>
      <c r="PHA144" s="35"/>
      <c r="PHB144" s="35"/>
      <c r="PHC144" s="35"/>
      <c r="PHD144" s="35"/>
      <c r="PHE144" s="35"/>
      <c r="PHF144" s="35"/>
      <c r="PHG144" s="35"/>
      <c r="PHH144" s="35"/>
      <c r="PHI144" s="35"/>
      <c r="PHJ144" s="35"/>
      <c r="PHK144" s="35"/>
      <c r="PHL144" s="35"/>
      <c r="PHM144" s="35"/>
      <c r="PHN144" s="35"/>
      <c r="PHO144" s="35"/>
      <c r="PHP144" s="35"/>
      <c r="PHQ144" s="35"/>
      <c r="PHR144" s="35"/>
      <c r="PHS144" s="35"/>
      <c r="PHT144" s="35"/>
      <c r="PHU144" s="35"/>
      <c r="PHV144" s="35"/>
      <c r="PHW144" s="35"/>
      <c r="PHX144" s="35"/>
      <c r="PHY144" s="35"/>
      <c r="PHZ144" s="35"/>
      <c r="PIA144" s="35"/>
      <c r="PIB144" s="35"/>
      <c r="PIC144" s="35"/>
      <c r="PID144" s="35"/>
      <c r="PIE144" s="35"/>
      <c r="PIF144" s="35"/>
      <c r="PIG144" s="35"/>
      <c r="PIH144" s="35"/>
      <c r="PII144" s="35"/>
      <c r="PIJ144" s="35"/>
      <c r="PIK144" s="35"/>
      <c r="PIL144" s="35"/>
      <c r="PIM144" s="35"/>
      <c r="PIN144" s="35"/>
      <c r="PIO144" s="35"/>
      <c r="PIP144" s="35"/>
      <c r="PIQ144" s="35"/>
      <c r="PIR144" s="35"/>
      <c r="PIS144" s="35"/>
      <c r="PIT144" s="35"/>
      <c r="PIU144" s="35"/>
      <c r="PIV144" s="35"/>
      <c r="PIW144" s="35"/>
      <c r="PIX144" s="35"/>
      <c r="PIY144" s="35"/>
      <c r="PIZ144" s="35"/>
      <c r="PJA144" s="35"/>
      <c r="PJB144" s="35"/>
      <c r="PJC144" s="35"/>
      <c r="PJD144" s="35"/>
      <c r="PJE144" s="35"/>
      <c r="PJF144" s="35"/>
      <c r="PJG144" s="35"/>
      <c r="PJH144" s="35"/>
      <c r="PJI144" s="35"/>
      <c r="PJJ144" s="35"/>
      <c r="PJK144" s="35"/>
      <c r="PJL144" s="35"/>
      <c r="PJM144" s="35"/>
      <c r="PJN144" s="35"/>
      <c r="PJO144" s="35"/>
      <c r="PJP144" s="35"/>
      <c r="PJQ144" s="35"/>
      <c r="PJR144" s="35"/>
      <c r="PJS144" s="35"/>
      <c r="PJT144" s="35"/>
      <c r="PJU144" s="35"/>
      <c r="PJV144" s="35"/>
      <c r="PJW144" s="35"/>
      <c r="PJX144" s="35"/>
      <c r="PJY144" s="35"/>
      <c r="PJZ144" s="35"/>
      <c r="PKA144" s="35"/>
      <c r="PKB144" s="35"/>
      <c r="PKC144" s="35"/>
      <c r="PKD144" s="35"/>
      <c r="PKE144" s="35"/>
      <c r="PKF144" s="35"/>
      <c r="PKG144" s="35"/>
      <c r="PKH144" s="35"/>
      <c r="PKI144" s="35"/>
      <c r="PKJ144" s="35"/>
      <c r="PKK144" s="35"/>
      <c r="PKL144" s="35"/>
      <c r="PKM144" s="35"/>
      <c r="PKN144" s="35"/>
      <c r="PKO144" s="35"/>
      <c r="PKP144" s="35"/>
      <c r="PKQ144" s="35"/>
      <c r="PKR144" s="35"/>
      <c r="PKS144" s="35"/>
      <c r="PKT144" s="35"/>
      <c r="PKU144" s="35"/>
      <c r="PKV144" s="35"/>
      <c r="PKW144" s="35"/>
      <c r="PKX144" s="35"/>
      <c r="PKY144" s="35"/>
      <c r="PKZ144" s="35"/>
      <c r="PLA144" s="35"/>
      <c r="PLB144" s="35"/>
      <c r="PLC144" s="35"/>
      <c r="PLD144" s="35"/>
      <c r="PLE144" s="35"/>
      <c r="PLF144" s="35"/>
      <c r="PLG144" s="35"/>
      <c r="PLH144" s="35"/>
      <c r="PLI144" s="35"/>
      <c r="PLJ144" s="35"/>
      <c r="PLK144" s="35"/>
      <c r="PLL144" s="35"/>
      <c r="PLM144" s="35"/>
      <c r="PLN144" s="35"/>
      <c r="PLO144" s="35"/>
      <c r="PLP144" s="35"/>
      <c r="PLQ144" s="35"/>
      <c r="PLR144" s="35"/>
      <c r="PLS144" s="35"/>
      <c r="PLT144" s="35"/>
      <c r="PLU144" s="35"/>
      <c r="PLV144" s="35"/>
      <c r="PLW144" s="35"/>
      <c r="PLX144" s="35"/>
      <c r="PLY144" s="35"/>
      <c r="PLZ144" s="35"/>
      <c r="PMA144" s="35"/>
      <c r="PMB144" s="35"/>
      <c r="PMC144" s="35"/>
      <c r="PMD144" s="35"/>
      <c r="PME144" s="35"/>
      <c r="PMF144" s="35"/>
      <c r="PMG144" s="35"/>
      <c r="PMH144" s="35"/>
      <c r="PMI144" s="35"/>
      <c r="PMJ144" s="35"/>
      <c r="PMK144" s="35"/>
      <c r="PML144" s="35"/>
      <c r="PMM144" s="35"/>
      <c r="PMN144" s="35"/>
      <c r="PMO144" s="35"/>
      <c r="PMP144" s="35"/>
      <c r="PMQ144" s="35"/>
      <c r="PMR144" s="35"/>
      <c r="PMS144" s="35"/>
      <c r="PMT144" s="35"/>
      <c r="PMU144" s="35"/>
      <c r="PMV144" s="35"/>
      <c r="PMW144" s="35"/>
      <c r="PMX144" s="35"/>
      <c r="PMY144" s="35"/>
      <c r="PMZ144" s="35"/>
      <c r="PNA144" s="35"/>
      <c r="PNB144" s="35"/>
      <c r="PNC144" s="35"/>
      <c r="PND144" s="35"/>
      <c r="PNE144" s="35"/>
      <c r="PNF144" s="35"/>
      <c r="PNG144" s="35"/>
      <c r="PNH144" s="35"/>
      <c r="PNI144" s="35"/>
      <c r="PNJ144" s="35"/>
      <c r="PNK144" s="35"/>
      <c r="PNL144" s="35"/>
      <c r="PNM144" s="35"/>
      <c r="PNN144" s="35"/>
      <c r="PNO144" s="35"/>
      <c r="PNP144" s="35"/>
      <c r="PNQ144" s="35"/>
      <c r="PNR144" s="35"/>
      <c r="PNS144" s="35"/>
      <c r="PNT144" s="35"/>
      <c r="PNU144" s="35"/>
      <c r="PNV144" s="35"/>
      <c r="PNW144" s="35"/>
      <c r="PNX144" s="35"/>
      <c r="PNY144" s="35"/>
      <c r="PNZ144" s="35"/>
      <c r="POA144" s="35"/>
      <c r="POB144" s="35"/>
      <c r="POC144" s="35"/>
      <c r="POD144" s="35"/>
      <c r="POE144" s="35"/>
      <c r="POF144" s="35"/>
      <c r="POG144" s="35"/>
      <c r="POH144" s="35"/>
      <c r="POI144" s="35"/>
      <c r="POJ144" s="35"/>
      <c r="POK144" s="35"/>
      <c r="POL144" s="35"/>
      <c r="POM144" s="35"/>
      <c r="PON144" s="35"/>
      <c r="POO144" s="35"/>
      <c r="POP144" s="35"/>
      <c r="POQ144" s="35"/>
      <c r="POR144" s="35"/>
      <c r="POS144" s="35"/>
      <c r="POT144" s="35"/>
      <c r="POU144" s="35"/>
      <c r="POV144" s="35"/>
      <c r="POW144" s="35"/>
      <c r="POX144" s="35"/>
      <c r="POY144" s="35"/>
      <c r="POZ144" s="35"/>
      <c r="PPA144" s="35"/>
      <c r="PPB144" s="35"/>
      <c r="PPC144" s="35"/>
      <c r="PPD144" s="35"/>
      <c r="PPE144" s="35"/>
      <c r="PPF144" s="35"/>
      <c r="PPG144" s="35"/>
      <c r="PPH144" s="35"/>
      <c r="PPI144" s="35"/>
      <c r="PPJ144" s="35"/>
      <c r="PPK144" s="35"/>
      <c r="PPL144" s="35"/>
      <c r="PPM144" s="35"/>
      <c r="PPN144" s="35"/>
      <c r="PPO144" s="35"/>
      <c r="PPP144" s="35"/>
      <c r="PPQ144" s="35"/>
      <c r="PPR144" s="35"/>
      <c r="PPS144" s="35"/>
      <c r="PPT144" s="35"/>
      <c r="PPU144" s="35"/>
      <c r="PPV144" s="35"/>
      <c r="PPW144" s="35"/>
      <c r="PPX144" s="35"/>
      <c r="PPY144" s="35"/>
      <c r="PPZ144" s="35"/>
      <c r="PQA144" s="35"/>
      <c r="PQB144" s="35"/>
      <c r="PQC144" s="35"/>
      <c r="PQD144" s="35"/>
      <c r="PQE144" s="35"/>
      <c r="PQF144" s="35"/>
      <c r="PQG144" s="35"/>
      <c r="PQH144" s="35"/>
      <c r="PQI144" s="35"/>
      <c r="PQJ144" s="35"/>
      <c r="PQK144" s="35"/>
      <c r="PQL144" s="35"/>
      <c r="PQM144" s="35"/>
      <c r="PQN144" s="35"/>
      <c r="PQO144" s="35"/>
      <c r="PQP144" s="35"/>
      <c r="PQQ144" s="35"/>
      <c r="PQR144" s="35"/>
      <c r="PQS144" s="35"/>
      <c r="PQT144" s="35"/>
      <c r="PQU144" s="35"/>
      <c r="PQV144" s="35"/>
      <c r="PQW144" s="35"/>
      <c r="PQX144" s="35"/>
      <c r="PQY144" s="35"/>
      <c r="PQZ144" s="35"/>
      <c r="PRA144" s="35"/>
      <c r="PRB144" s="35"/>
      <c r="PRC144" s="35"/>
      <c r="PRD144" s="35"/>
      <c r="PRE144" s="35"/>
      <c r="PRF144" s="35"/>
      <c r="PRG144" s="35"/>
      <c r="PRH144" s="35"/>
      <c r="PRI144" s="35"/>
      <c r="PRJ144" s="35"/>
      <c r="PRK144" s="35"/>
      <c r="PRL144" s="35"/>
      <c r="PRM144" s="35"/>
      <c r="PRN144" s="35"/>
      <c r="PRO144" s="35"/>
      <c r="PRP144" s="35"/>
      <c r="PRQ144" s="35"/>
      <c r="PRR144" s="35"/>
      <c r="PRS144" s="35"/>
      <c r="PRT144" s="35"/>
      <c r="PRU144" s="35"/>
      <c r="PRV144" s="35"/>
      <c r="PRW144" s="35"/>
      <c r="PRX144" s="35"/>
      <c r="PRY144" s="35"/>
      <c r="PRZ144" s="35"/>
      <c r="PSA144" s="35"/>
      <c r="PSB144" s="35"/>
      <c r="PSC144" s="35"/>
      <c r="PSD144" s="35"/>
      <c r="PSE144" s="35"/>
      <c r="PSF144" s="35"/>
      <c r="PSG144" s="35"/>
      <c r="PSH144" s="35"/>
      <c r="PSI144" s="35"/>
      <c r="PSJ144" s="35"/>
      <c r="PSK144" s="35"/>
      <c r="PSL144" s="35"/>
      <c r="PSM144" s="35"/>
      <c r="PSN144" s="35"/>
      <c r="PSO144" s="35"/>
      <c r="PSP144" s="35"/>
      <c r="PSQ144" s="35"/>
      <c r="PSR144" s="35"/>
      <c r="PSS144" s="35"/>
      <c r="PST144" s="35"/>
      <c r="PSU144" s="35"/>
      <c r="PSV144" s="35"/>
      <c r="PSW144" s="35"/>
      <c r="PSX144" s="35"/>
      <c r="PSY144" s="35"/>
      <c r="PSZ144" s="35"/>
      <c r="PTA144" s="35"/>
      <c r="PTB144" s="35"/>
      <c r="PTC144" s="35"/>
      <c r="PTD144" s="35"/>
      <c r="PTE144" s="35"/>
      <c r="PTF144" s="35"/>
      <c r="PTG144" s="35"/>
      <c r="PTH144" s="35"/>
      <c r="PTI144" s="35"/>
      <c r="PTJ144" s="35"/>
      <c r="PTK144" s="35"/>
      <c r="PTL144" s="35"/>
      <c r="PTM144" s="35"/>
      <c r="PTN144" s="35"/>
      <c r="PTO144" s="35"/>
      <c r="PTP144" s="35"/>
      <c r="PTQ144" s="35"/>
      <c r="PTR144" s="35"/>
      <c r="PTS144" s="35"/>
      <c r="PTT144" s="35"/>
      <c r="PTU144" s="35"/>
      <c r="PTV144" s="35"/>
      <c r="PTW144" s="35"/>
      <c r="PTX144" s="35"/>
      <c r="PTY144" s="35"/>
      <c r="PTZ144" s="35"/>
      <c r="PUA144" s="35"/>
      <c r="PUB144" s="35"/>
      <c r="PUC144" s="35"/>
      <c r="PUD144" s="35"/>
      <c r="PUE144" s="35"/>
      <c r="PUF144" s="35"/>
      <c r="PUG144" s="35"/>
      <c r="PUH144" s="35"/>
      <c r="PUI144" s="35"/>
      <c r="PUJ144" s="35"/>
      <c r="PUK144" s="35"/>
      <c r="PUL144" s="35"/>
      <c r="PUM144" s="35"/>
      <c r="PUN144" s="35"/>
      <c r="PUO144" s="35"/>
      <c r="PUP144" s="35"/>
      <c r="PUQ144" s="35"/>
      <c r="PUR144" s="35"/>
      <c r="PUS144" s="35"/>
      <c r="PUT144" s="35"/>
      <c r="PUU144" s="35"/>
      <c r="PUV144" s="35"/>
      <c r="PUW144" s="35"/>
      <c r="PUX144" s="35"/>
      <c r="PUY144" s="35"/>
      <c r="PUZ144" s="35"/>
      <c r="PVA144" s="35"/>
      <c r="PVB144" s="35"/>
      <c r="PVC144" s="35"/>
      <c r="PVD144" s="35"/>
      <c r="PVE144" s="35"/>
      <c r="PVF144" s="35"/>
      <c r="PVG144" s="35"/>
      <c r="PVH144" s="35"/>
      <c r="PVI144" s="35"/>
      <c r="PVJ144" s="35"/>
      <c r="PVK144" s="35"/>
      <c r="PVL144" s="35"/>
      <c r="PVM144" s="35"/>
      <c r="PVN144" s="35"/>
      <c r="PVO144" s="35"/>
      <c r="PVP144" s="35"/>
      <c r="PVQ144" s="35"/>
      <c r="PVR144" s="35"/>
      <c r="PVS144" s="35"/>
      <c r="PVT144" s="35"/>
      <c r="PVU144" s="35"/>
      <c r="PVV144" s="35"/>
      <c r="PVW144" s="35"/>
      <c r="PVX144" s="35"/>
      <c r="PVY144" s="35"/>
      <c r="PVZ144" s="35"/>
      <c r="PWA144" s="35"/>
      <c r="PWB144" s="35"/>
      <c r="PWC144" s="35"/>
      <c r="PWD144" s="35"/>
      <c r="PWE144" s="35"/>
      <c r="PWF144" s="35"/>
      <c r="PWG144" s="35"/>
      <c r="PWH144" s="35"/>
      <c r="PWI144" s="35"/>
      <c r="PWJ144" s="35"/>
      <c r="PWK144" s="35"/>
      <c r="PWL144" s="35"/>
      <c r="PWM144" s="35"/>
      <c r="PWN144" s="35"/>
      <c r="PWO144" s="35"/>
      <c r="PWP144" s="35"/>
      <c r="PWQ144" s="35"/>
      <c r="PWR144" s="35"/>
      <c r="PWS144" s="35"/>
      <c r="PWT144" s="35"/>
      <c r="PWU144" s="35"/>
      <c r="PWV144" s="35"/>
      <c r="PWW144" s="35"/>
      <c r="PWX144" s="35"/>
      <c r="PWY144" s="35"/>
      <c r="PWZ144" s="35"/>
      <c r="PXA144" s="35"/>
      <c r="PXB144" s="35"/>
      <c r="PXC144" s="35"/>
      <c r="PXD144" s="35"/>
      <c r="PXE144" s="35"/>
      <c r="PXF144" s="35"/>
      <c r="PXG144" s="35"/>
      <c r="PXH144" s="35"/>
      <c r="PXI144" s="35"/>
      <c r="PXJ144" s="35"/>
      <c r="PXK144" s="35"/>
      <c r="PXL144" s="35"/>
      <c r="PXM144" s="35"/>
      <c r="PXN144" s="35"/>
      <c r="PXO144" s="35"/>
      <c r="PXP144" s="35"/>
      <c r="PXQ144" s="35"/>
      <c r="PXR144" s="35"/>
      <c r="PXS144" s="35"/>
      <c r="PXT144" s="35"/>
      <c r="PXU144" s="35"/>
      <c r="PXV144" s="35"/>
      <c r="PXW144" s="35"/>
      <c r="PXX144" s="35"/>
      <c r="PXY144" s="35"/>
      <c r="PXZ144" s="35"/>
      <c r="PYA144" s="35"/>
      <c r="PYB144" s="35"/>
      <c r="PYC144" s="35"/>
      <c r="PYD144" s="35"/>
      <c r="PYE144" s="35"/>
      <c r="PYF144" s="35"/>
      <c r="PYG144" s="35"/>
      <c r="PYH144" s="35"/>
      <c r="PYI144" s="35"/>
      <c r="PYJ144" s="35"/>
      <c r="PYK144" s="35"/>
      <c r="PYL144" s="35"/>
      <c r="PYM144" s="35"/>
      <c r="PYN144" s="35"/>
      <c r="PYO144" s="35"/>
      <c r="PYP144" s="35"/>
      <c r="PYQ144" s="35"/>
      <c r="PYR144" s="35"/>
      <c r="PYS144" s="35"/>
      <c r="PYT144" s="35"/>
      <c r="PYU144" s="35"/>
      <c r="PYV144" s="35"/>
      <c r="PYW144" s="35"/>
      <c r="PYX144" s="35"/>
      <c r="PYY144" s="35"/>
      <c r="PYZ144" s="35"/>
      <c r="PZA144" s="35"/>
      <c r="PZB144" s="35"/>
      <c r="PZC144" s="35"/>
      <c r="PZD144" s="35"/>
      <c r="PZE144" s="35"/>
      <c r="PZF144" s="35"/>
      <c r="PZG144" s="35"/>
      <c r="PZH144" s="35"/>
      <c r="PZI144" s="35"/>
      <c r="PZJ144" s="35"/>
      <c r="PZK144" s="35"/>
      <c r="PZL144" s="35"/>
      <c r="PZM144" s="35"/>
      <c r="PZN144" s="35"/>
      <c r="PZO144" s="35"/>
      <c r="PZP144" s="35"/>
      <c r="PZQ144" s="35"/>
      <c r="PZR144" s="35"/>
      <c r="PZS144" s="35"/>
      <c r="PZT144" s="35"/>
      <c r="PZU144" s="35"/>
      <c r="PZV144" s="35"/>
      <c r="PZW144" s="35"/>
      <c r="PZX144" s="35"/>
      <c r="PZY144" s="35"/>
      <c r="PZZ144" s="35"/>
      <c r="QAA144" s="35"/>
      <c r="QAB144" s="35"/>
      <c r="QAC144" s="35"/>
      <c r="QAD144" s="35"/>
      <c r="QAE144" s="35"/>
      <c r="QAF144" s="35"/>
      <c r="QAG144" s="35"/>
      <c r="QAH144" s="35"/>
      <c r="QAI144" s="35"/>
      <c r="QAJ144" s="35"/>
      <c r="QAK144" s="35"/>
      <c r="QAL144" s="35"/>
      <c r="QAM144" s="35"/>
      <c r="QAN144" s="35"/>
      <c r="QAO144" s="35"/>
      <c r="QAP144" s="35"/>
      <c r="QAQ144" s="35"/>
      <c r="QAR144" s="35"/>
      <c r="QAS144" s="35"/>
      <c r="QAT144" s="35"/>
      <c r="QAU144" s="35"/>
      <c r="QAV144" s="35"/>
      <c r="QAW144" s="35"/>
      <c r="QAX144" s="35"/>
      <c r="QAY144" s="35"/>
      <c r="QAZ144" s="35"/>
      <c r="QBA144" s="35"/>
      <c r="QBB144" s="35"/>
      <c r="QBC144" s="35"/>
      <c r="QBD144" s="35"/>
      <c r="QBE144" s="35"/>
      <c r="QBF144" s="35"/>
      <c r="QBG144" s="35"/>
      <c r="QBH144" s="35"/>
      <c r="QBI144" s="35"/>
      <c r="QBJ144" s="35"/>
      <c r="QBK144" s="35"/>
      <c r="QBL144" s="35"/>
      <c r="QBM144" s="35"/>
      <c r="QBN144" s="35"/>
      <c r="QBO144" s="35"/>
      <c r="QBP144" s="35"/>
      <c r="QBQ144" s="35"/>
      <c r="QBR144" s="35"/>
      <c r="QBS144" s="35"/>
      <c r="QBT144" s="35"/>
      <c r="QBU144" s="35"/>
      <c r="QBV144" s="35"/>
      <c r="QBW144" s="35"/>
      <c r="QBX144" s="35"/>
      <c r="QBY144" s="35"/>
      <c r="QBZ144" s="35"/>
      <c r="QCA144" s="35"/>
      <c r="QCB144" s="35"/>
      <c r="QCC144" s="35"/>
      <c r="QCD144" s="35"/>
      <c r="QCE144" s="35"/>
      <c r="QCF144" s="35"/>
      <c r="QCG144" s="35"/>
      <c r="QCH144" s="35"/>
      <c r="QCI144" s="35"/>
      <c r="QCJ144" s="35"/>
      <c r="QCK144" s="35"/>
      <c r="QCL144" s="35"/>
      <c r="QCM144" s="35"/>
      <c r="QCN144" s="35"/>
      <c r="QCO144" s="35"/>
      <c r="QCP144" s="35"/>
      <c r="QCQ144" s="35"/>
      <c r="QCR144" s="35"/>
      <c r="QCS144" s="35"/>
      <c r="QCT144" s="35"/>
      <c r="QCU144" s="35"/>
      <c r="QCV144" s="35"/>
      <c r="QCW144" s="35"/>
      <c r="QCX144" s="35"/>
      <c r="QCY144" s="35"/>
      <c r="QCZ144" s="35"/>
      <c r="QDA144" s="35"/>
      <c r="QDB144" s="35"/>
      <c r="QDC144" s="35"/>
      <c r="QDD144" s="35"/>
      <c r="QDE144" s="35"/>
      <c r="QDF144" s="35"/>
      <c r="QDG144" s="35"/>
      <c r="QDH144" s="35"/>
      <c r="QDI144" s="35"/>
      <c r="QDJ144" s="35"/>
      <c r="QDK144" s="35"/>
      <c r="QDL144" s="35"/>
      <c r="QDM144" s="35"/>
      <c r="QDN144" s="35"/>
      <c r="QDO144" s="35"/>
      <c r="QDP144" s="35"/>
      <c r="QDQ144" s="35"/>
      <c r="QDR144" s="35"/>
      <c r="QDS144" s="35"/>
      <c r="QDT144" s="35"/>
      <c r="QDU144" s="35"/>
      <c r="QDV144" s="35"/>
      <c r="QDW144" s="35"/>
      <c r="QDX144" s="35"/>
      <c r="QDY144" s="35"/>
      <c r="QDZ144" s="35"/>
      <c r="QEA144" s="35"/>
      <c r="QEB144" s="35"/>
      <c r="QEC144" s="35"/>
      <c r="QED144" s="35"/>
      <c r="QEE144" s="35"/>
      <c r="QEF144" s="35"/>
      <c r="QEG144" s="35"/>
      <c r="QEH144" s="35"/>
      <c r="QEI144" s="35"/>
      <c r="QEJ144" s="35"/>
      <c r="QEK144" s="35"/>
      <c r="QEL144" s="35"/>
      <c r="QEM144" s="35"/>
      <c r="QEN144" s="35"/>
      <c r="QEO144" s="35"/>
      <c r="QEP144" s="35"/>
      <c r="QEQ144" s="35"/>
      <c r="QER144" s="35"/>
      <c r="QES144" s="35"/>
      <c r="QET144" s="35"/>
      <c r="QEU144" s="35"/>
      <c r="QEV144" s="35"/>
      <c r="QEW144" s="35"/>
      <c r="QEX144" s="35"/>
      <c r="QEY144" s="35"/>
      <c r="QEZ144" s="35"/>
      <c r="QFA144" s="35"/>
      <c r="QFB144" s="35"/>
      <c r="QFC144" s="35"/>
      <c r="QFD144" s="35"/>
      <c r="QFE144" s="35"/>
      <c r="QFF144" s="35"/>
      <c r="QFG144" s="35"/>
      <c r="QFH144" s="35"/>
      <c r="QFI144" s="35"/>
      <c r="QFJ144" s="35"/>
      <c r="QFK144" s="35"/>
      <c r="QFL144" s="35"/>
      <c r="QFM144" s="35"/>
      <c r="QFN144" s="35"/>
      <c r="QFO144" s="35"/>
      <c r="QFP144" s="35"/>
      <c r="QFQ144" s="35"/>
      <c r="QFR144" s="35"/>
      <c r="QFS144" s="35"/>
      <c r="QFT144" s="35"/>
      <c r="QFU144" s="35"/>
      <c r="QFV144" s="35"/>
      <c r="QFW144" s="35"/>
      <c r="QFX144" s="35"/>
      <c r="QFY144" s="35"/>
      <c r="QFZ144" s="35"/>
      <c r="QGA144" s="35"/>
      <c r="QGB144" s="35"/>
      <c r="QGC144" s="35"/>
      <c r="QGD144" s="35"/>
      <c r="QGE144" s="35"/>
      <c r="QGF144" s="35"/>
      <c r="QGG144" s="35"/>
      <c r="QGH144" s="35"/>
      <c r="QGI144" s="35"/>
      <c r="QGJ144" s="35"/>
      <c r="QGK144" s="35"/>
      <c r="QGL144" s="35"/>
      <c r="QGM144" s="35"/>
      <c r="QGN144" s="35"/>
      <c r="QGO144" s="35"/>
      <c r="QGP144" s="35"/>
      <c r="QGQ144" s="35"/>
      <c r="QGR144" s="35"/>
      <c r="QGS144" s="35"/>
      <c r="QGT144" s="35"/>
      <c r="QGU144" s="35"/>
      <c r="QGV144" s="35"/>
      <c r="QGW144" s="35"/>
      <c r="QGX144" s="35"/>
      <c r="QGY144" s="35"/>
      <c r="QGZ144" s="35"/>
      <c r="QHA144" s="35"/>
      <c r="QHB144" s="35"/>
      <c r="QHC144" s="35"/>
      <c r="QHD144" s="35"/>
      <c r="QHE144" s="35"/>
      <c r="QHF144" s="35"/>
      <c r="QHG144" s="35"/>
      <c r="QHH144" s="35"/>
      <c r="QHI144" s="35"/>
      <c r="QHJ144" s="35"/>
      <c r="QHK144" s="35"/>
      <c r="QHL144" s="35"/>
      <c r="QHM144" s="35"/>
      <c r="QHN144" s="35"/>
      <c r="QHO144" s="35"/>
      <c r="QHP144" s="35"/>
      <c r="QHQ144" s="35"/>
      <c r="QHR144" s="35"/>
      <c r="QHS144" s="35"/>
      <c r="QHT144" s="35"/>
      <c r="QHU144" s="35"/>
      <c r="QHV144" s="35"/>
      <c r="QHW144" s="35"/>
      <c r="QHX144" s="35"/>
      <c r="QHY144" s="35"/>
      <c r="QHZ144" s="35"/>
      <c r="QIA144" s="35"/>
      <c r="QIB144" s="35"/>
      <c r="QIC144" s="35"/>
      <c r="QID144" s="35"/>
      <c r="QIE144" s="35"/>
      <c r="QIF144" s="35"/>
      <c r="QIG144" s="35"/>
      <c r="QIH144" s="35"/>
      <c r="QII144" s="35"/>
      <c r="QIJ144" s="35"/>
      <c r="QIK144" s="35"/>
      <c r="QIL144" s="35"/>
      <c r="QIM144" s="35"/>
      <c r="QIN144" s="35"/>
      <c r="QIO144" s="35"/>
      <c r="QIP144" s="35"/>
      <c r="QIQ144" s="35"/>
      <c r="QIR144" s="35"/>
      <c r="QIS144" s="35"/>
      <c r="QIT144" s="35"/>
      <c r="QIU144" s="35"/>
      <c r="QIV144" s="35"/>
      <c r="QIW144" s="35"/>
      <c r="QIX144" s="35"/>
      <c r="QIY144" s="35"/>
      <c r="QIZ144" s="35"/>
      <c r="QJA144" s="35"/>
      <c r="QJB144" s="35"/>
      <c r="QJC144" s="35"/>
      <c r="QJD144" s="35"/>
      <c r="QJE144" s="35"/>
      <c r="QJF144" s="35"/>
      <c r="QJG144" s="35"/>
      <c r="QJH144" s="35"/>
      <c r="QJI144" s="35"/>
      <c r="QJJ144" s="35"/>
      <c r="QJK144" s="35"/>
      <c r="QJL144" s="35"/>
      <c r="QJM144" s="35"/>
      <c r="QJN144" s="35"/>
      <c r="QJO144" s="35"/>
      <c r="QJP144" s="35"/>
      <c r="QJQ144" s="35"/>
      <c r="QJR144" s="35"/>
      <c r="QJS144" s="35"/>
      <c r="QJT144" s="35"/>
      <c r="QJU144" s="35"/>
      <c r="QJV144" s="35"/>
      <c r="QJW144" s="35"/>
      <c r="QJX144" s="35"/>
      <c r="QJY144" s="35"/>
      <c r="QJZ144" s="35"/>
      <c r="QKA144" s="35"/>
      <c r="QKB144" s="35"/>
      <c r="QKC144" s="35"/>
      <c r="QKD144" s="35"/>
      <c r="QKE144" s="35"/>
      <c r="QKF144" s="35"/>
      <c r="QKG144" s="35"/>
      <c r="QKH144" s="35"/>
      <c r="QKI144" s="35"/>
      <c r="QKJ144" s="35"/>
      <c r="QKK144" s="35"/>
      <c r="QKL144" s="35"/>
      <c r="QKM144" s="35"/>
      <c r="QKN144" s="35"/>
      <c r="QKO144" s="35"/>
      <c r="QKP144" s="35"/>
      <c r="QKQ144" s="35"/>
      <c r="QKR144" s="35"/>
      <c r="QKS144" s="35"/>
      <c r="QKT144" s="35"/>
      <c r="QKU144" s="35"/>
      <c r="QKV144" s="35"/>
      <c r="QKW144" s="35"/>
      <c r="QKX144" s="35"/>
      <c r="QKY144" s="35"/>
      <c r="QKZ144" s="35"/>
      <c r="QLA144" s="35"/>
      <c r="QLB144" s="35"/>
      <c r="QLC144" s="35"/>
      <c r="QLD144" s="35"/>
      <c r="QLE144" s="35"/>
      <c r="QLF144" s="35"/>
      <c r="QLG144" s="35"/>
      <c r="QLH144" s="35"/>
      <c r="QLI144" s="35"/>
      <c r="QLJ144" s="35"/>
      <c r="QLK144" s="35"/>
      <c r="QLL144" s="35"/>
      <c r="QLM144" s="35"/>
      <c r="QLN144" s="35"/>
      <c r="QLO144" s="35"/>
      <c r="QLP144" s="35"/>
      <c r="QLQ144" s="35"/>
      <c r="QLR144" s="35"/>
      <c r="QLS144" s="35"/>
      <c r="QLT144" s="35"/>
      <c r="QLU144" s="35"/>
      <c r="QLV144" s="35"/>
      <c r="QLW144" s="35"/>
      <c r="QLX144" s="35"/>
      <c r="QLY144" s="35"/>
      <c r="QLZ144" s="35"/>
      <c r="QMA144" s="35"/>
      <c r="QMB144" s="35"/>
      <c r="QMC144" s="35"/>
      <c r="QMD144" s="35"/>
      <c r="QME144" s="35"/>
      <c r="QMF144" s="35"/>
      <c r="QMG144" s="35"/>
      <c r="QMH144" s="35"/>
      <c r="QMI144" s="35"/>
      <c r="QMJ144" s="35"/>
      <c r="QMK144" s="35"/>
      <c r="QML144" s="35"/>
      <c r="QMM144" s="35"/>
      <c r="QMN144" s="35"/>
      <c r="QMO144" s="35"/>
      <c r="QMP144" s="35"/>
      <c r="QMQ144" s="35"/>
      <c r="QMR144" s="35"/>
      <c r="QMS144" s="35"/>
      <c r="QMT144" s="35"/>
      <c r="QMU144" s="35"/>
      <c r="QMV144" s="35"/>
      <c r="QMW144" s="35"/>
      <c r="QMX144" s="35"/>
      <c r="QMY144" s="35"/>
      <c r="QMZ144" s="35"/>
      <c r="QNA144" s="35"/>
      <c r="QNB144" s="35"/>
      <c r="QNC144" s="35"/>
      <c r="QND144" s="35"/>
      <c r="QNE144" s="35"/>
      <c r="QNF144" s="35"/>
      <c r="QNG144" s="35"/>
      <c r="QNH144" s="35"/>
      <c r="QNI144" s="35"/>
      <c r="QNJ144" s="35"/>
      <c r="QNK144" s="35"/>
      <c r="QNL144" s="35"/>
      <c r="QNM144" s="35"/>
      <c r="QNN144" s="35"/>
      <c r="QNO144" s="35"/>
      <c r="QNP144" s="35"/>
      <c r="QNQ144" s="35"/>
      <c r="QNR144" s="35"/>
      <c r="QNS144" s="35"/>
      <c r="QNT144" s="35"/>
      <c r="QNU144" s="35"/>
      <c r="QNV144" s="35"/>
      <c r="QNW144" s="35"/>
      <c r="QNX144" s="35"/>
      <c r="QNY144" s="35"/>
      <c r="QNZ144" s="35"/>
      <c r="QOA144" s="35"/>
      <c r="QOB144" s="35"/>
      <c r="QOC144" s="35"/>
      <c r="QOD144" s="35"/>
      <c r="QOE144" s="35"/>
      <c r="QOF144" s="35"/>
      <c r="QOG144" s="35"/>
      <c r="QOH144" s="35"/>
      <c r="QOI144" s="35"/>
      <c r="QOJ144" s="35"/>
      <c r="QOK144" s="35"/>
      <c r="QOL144" s="35"/>
      <c r="QOM144" s="35"/>
      <c r="QON144" s="35"/>
      <c r="QOO144" s="35"/>
      <c r="QOP144" s="35"/>
      <c r="QOQ144" s="35"/>
      <c r="QOR144" s="35"/>
      <c r="QOS144" s="35"/>
      <c r="QOT144" s="35"/>
      <c r="QOU144" s="35"/>
      <c r="QOV144" s="35"/>
      <c r="QOW144" s="35"/>
      <c r="QOX144" s="35"/>
      <c r="QOY144" s="35"/>
      <c r="QOZ144" s="35"/>
      <c r="QPA144" s="35"/>
      <c r="QPB144" s="35"/>
      <c r="QPC144" s="35"/>
      <c r="QPD144" s="35"/>
      <c r="QPE144" s="35"/>
      <c r="QPF144" s="35"/>
      <c r="QPG144" s="35"/>
      <c r="QPH144" s="35"/>
      <c r="QPI144" s="35"/>
      <c r="QPJ144" s="35"/>
      <c r="QPK144" s="35"/>
      <c r="QPL144" s="35"/>
      <c r="QPM144" s="35"/>
      <c r="QPN144" s="35"/>
      <c r="QPO144" s="35"/>
      <c r="QPP144" s="35"/>
      <c r="QPQ144" s="35"/>
      <c r="QPR144" s="35"/>
      <c r="QPS144" s="35"/>
      <c r="QPT144" s="35"/>
      <c r="QPU144" s="35"/>
      <c r="QPV144" s="35"/>
      <c r="QPW144" s="35"/>
      <c r="QPX144" s="35"/>
      <c r="QPY144" s="35"/>
      <c r="QPZ144" s="35"/>
      <c r="QQA144" s="35"/>
      <c r="QQB144" s="35"/>
      <c r="QQC144" s="35"/>
      <c r="QQD144" s="35"/>
      <c r="QQE144" s="35"/>
      <c r="QQF144" s="35"/>
      <c r="QQG144" s="35"/>
      <c r="QQH144" s="35"/>
      <c r="QQI144" s="35"/>
      <c r="QQJ144" s="35"/>
      <c r="QQK144" s="35"/>
      <c r="QQL144" s="35"/>
      <c r="QQM144" s="35"/>
      <c r="QQN144" s="35"/>
      <c r="QQO144" s="35"/>
      <c r="QQP144" s="35"/>
      <c r="QQQ144" s="35"/>
      <c r="QQR144" s="35"/>
      <c r="QQS144" s="35"/>
      <c r="QQT144" s="35"/>
      <c r="QQU144" s="35"/>
      <c r="QQV144" s="35"/>
      <c r="QQW144" s="35"/>
      <c r="QQX144" s="35"/>
      <c r="QQY144" s="35"/>
      <c r="QQZ144" s="35"/>
      <c r="QRA144" s="35"/>
      <c r="QRB144" s="35"/>
      <c r="QRC144" s="35"/>
      <c r="QRD144" s="35"/>
      <c r="QRE144" s="35"/>
      <c r="QRF144" s="35"/>
      <c r="QRG144" s="35"/>
      <c r="QRH144" s="35"/>
      <c r="QRI144" s="35"/>
      <c r="QRJ144" s="35"/>
      <c r="QRK144" s="35"/>
      <c r="QRL144" s="35"/>
      <c r="QRM144" s="35"/>
      <c r="QRN144" s="35"/>
      <c r="QRO144" s="35"/>
      <c r="QRP144" s="35"/>
      <c r="QRQ144" s="35"/>
      <c r="QRR144" s="35"/>
      <c r="QRS144" s="35"/>
      <c r="QRT144" s="35"/>
      <c r="QRU144" s="35"/>
      <c r="QRV144" s="35"/>
      <c r="QRW144" s="35"/>
      <c r="QRX144" s="35"/>
      <c r="QRY144" s="35"/>
      <c r="QRZ144" s="35"/>
      <c r="QSA144" s="35"/>
      <c r="QSB144" s="35"/>
      <c r="QSC144" s="35"/>
      <c r="QSD144" s="35"/>
      <c r="QSE144" s="35"/>
      <c r="QSF144" s="35"/>
      <c r="QSG144" s="35"/>
      <c r="QSH144" s="35"/>
      <c r="QSI144" s="35"/>
      <c r="QSJ144" s="35"/>
      <c r="QSK144" s="35"/>
      <c r="QSL144" s="35"/>
      <c r="QSM144" s="35"/>
      <c r="QSN144" s="35"/>
      <c r="QSO144" s="35"/>
      <c r="QSP144" s="35"/>
      <c r="QSQ144" s="35"/>
      <c r="QSR144" s="35"/>
      <c r="QSS144" s="35"/>
      <c r="QST144" s="35"/>
      <c r="QSU144" s="35"/>
      <c r="QSV144" s="35"/>
      <c r="QSW144" s="35"/>
      <c r="QSX144" s="35"/>
      <c r="QSY144" s="35"/>
      <c r="QSZ144" s="35"/>
      <c r="QTA144" s="35"/>
      <c r="QTB144" s="35"/>
      <c r="QTC144" s="35"/>
      <c r="QTD144" s="35"/>
      <c r="QTE144" s="35"/>
      <c r="QTF144" s="35"/>
      <c r="QTG144" s="35"/>
      <c r="QTH144" s="35"/>
      <c r="QTI144" s="35"/>
      <c r="QTJ144" s="35"/>
      <c r="QTK144" s="35"/>
      <c r="QTL144" s="35"/>
      <c r="QTM144" s="35"/>
      <c r="QTN144" s="35"/>
      <c r="QTO144" s="35"/>
      <c r="QTP144" s="35"/>
      <c r="QTQ144" s="35"/>
      <c r="QTR144" s="35"/>
      <c r="QTS144" s="35"/>
      <c r="QTT144" s="35"/>
      <c r="QTU144" s="35"/>
      <c r="QTV144" s="35"/>
      <c r="QTW144" s="35"/>
      <c r="QTX144" s="35"/>
      <c r="QTY144" s="35"/>
      <c r="QTZ144" s="35"/>
      <c r="QUA144" s="35"/>
      <c r="QUB144" s="35"/>
      <c r="QUC144" s="35"/>
      <c r="QUD144" s="35"/>
      <c r="QUE144" s="35"/>
      <c r="QUF144" s="35"/>
      <c r="QUG144" s="35"/>
      <c r="QUH144" s="35"/>
      <c r="QUI144" s="35"/>
      <c r="QUJ144" s="35"/>
      <c r="QUK144" s="35"/>
      <c r="QUL144" s="35"/>
      <c r="QUM144" s="35"/>
      <c r="QUN144" s="35"/>
      <c r="QUO144" s="35"/>
      <c r="QUP144" s="35"/>
      <c r="QUQ144" s="35"/>
      <c r="QUR144" s="35"/>
      <c r="QUS144" s="35"/>
      <c r="QUT144" s="35"/>
      <c r="QUU144" s="35"/>
      <c r="QUV144" s="35"/>
      <c r="QUW144" s="35"/>
      <c r="QUX144" s="35"/>
      <c r="QUY144" s="35"/>
      <c r="QUZ144" s="35"/>
      <c r="QVA144" s="35"/>
      <c r="QVB144" s="35"/>
      <c r="QVC144" s="35"/>
      <c r="QVD144" s="35"/>
      <c r="QVE144" s="35"/>
      <c r="QVF144" s="35"/>
      <c r="QVG144" s="35"/>
      <c r="QVH144" s="35"/>
      <c r="QVI144" s="35"/>
      <c r="QVJ144" s="35"/>
      <c r="QVK144" s="35"/>
      <c r="QVL144" s="35"/>
      <c r="QVM144" s="35"/>
      <c r="QVN144" s="35"/>
      <c r="QVO144" s="35"/>
      <c r="QVP144" s="35"/>
      <c r="QVQ144" s="35"/>
      <c r="QVR144" s="35"/>
      <c r="QVS144" s="35"/>
      <c r="QVT144" s="35"/>
      <c r="QVU144" s="35"/>
      <c r="QVV144" s="35"/>
      <c r="QVW144" s="35"/>
      <c r="QVX144" s="35"/>
      <c r="QVY144" s="35"/>
      <c r="QVZ144" s="35"/>
      <c r="QWA144" s="35"/>
      <c r="QWB144" s="35"/>
      <c r="QWC144" s="35"/>
      <c r="QWD144" s="35"/>
      <c r="QWE144" s="35"/>
      <c r="QWF144" s="35"/>
      <c r="QWG144" s="35"/>
      <c r="QWH144" s="35"/>
      <c r="QWI144" s="35"/>
      <c r="QWJ144" s="35"/>
      <c r="QWK144" s="35"/>
      <c r="QWL144" s="35"/>
      <c r="QWM144" s="35"/>
      <c r="QWN144" s="35"/>
      <c r="QWO144" s="35"/>
      <c r="QWP144" s="35"/>
      <c r="QWQ144" s="35"/>
      <c r="QWR144" s="35"/>
      <c r="QWS144" s="35"/>
      <c r="QWT144" s="35"/>
      <c r="QWU144" s="35"/>
      <c r="QWV144" s="35"/>
      <c r="QWW144" s="35"/>
      <c r="QWX144" s="35"/>
      <c r="QWY144" s="35"/>
      <c r="QWZ144" s="35"/>
      <c r="QXA144" s="35"/>
      <c r="QXB144" s="35"/>
      <c r="QXC144" s="35"/>
      <c r="QXD144" s="35"/>
      <c r="QXE144" s="35"/>
      <c r="QXF144" s="35"/>
      <c r="QXG144" s="35"/>
      <c r="QXH144" s="35"/>
      <c r="QXI144" s="35"/>
      <c r="QXJ144" s="35"/>
      <c r="QXK144" s="35"/>
      <c r="QXL144" s="35"/>
      <c r="QXM144" s="35"/>
      <c r="QXN144" s="35"/>
      <c r="QXO144" s="35"/>
      <c r="QXP144" s="35"/>
      <c r="QXQ144" s="35"/>
      <c r="QXR144" s="35"/>
      <c r="QXS144" s="35"/>
      <c r="QXT144" s="35"/>
      <c r="QXU144" s="35"/>
      <c r="QXV144" s="35"/>
      <c r="QXW144" s="35"/>
      <c r="QXX144" s="35"/>
      <c r="QXY144" s="35"/>
      <c r="QXZ144" s="35"/>
      <c r="QYA144" s="35"/>
      <c r="QYB144" s="35"/>
      <c r="QYC144" s="35"/>
      <c r="QYD144" s="35"/>
      <c r="QYE144" s="35"/>
      <c r="QYF144" s="35"/>
      <c r="QYG144" s="35"/>
      <c r="QYH144" s="35"/>
      <c r="QYI144" s="35"/>
      <c r="QYJ144" s="35"/>
      <c r="QYK144" s="35"/>
      <c r="QYL144" s="35"/>
      <c r="QYM144" s="35"/>
      <c r="QYN144" s="35"/>
      <c r="QYO144" s="35"/>
      <c r="QYP144" s="35"/>
      <c r="QYQ144" s="35"/>
      <c r="QYR144" s="35"/>
      <c r="QYS144" s="35"/>
      <c r="QYT144" s="35"/>
      <c r="QYU144" s="35"/>
      <c r="QYV144" s="35"/>
      <c r="QYW144" s="35"/>
      <c r="QYX144" s="35"/>
      <c r="QYY144" s="35"/>
      <c r="QYZ144" s="35"/>
      <c r="QZA144" s="35"/>
      <c r="QZB144" s="35"/>
      <c r="QZC144" s="35"/>
      <c r="QZD144" s="35"/>
      <c r="QZE144" s="35"/>
      <c r="QZF144" s="35"/>
      <c r="QZG144" s="35"/>
      <c r="QZH144" s="35"/>
      <c r="QZI144" s="35"/>
      <c r="QZJ144" s="35"/>
      <c r="QZK144" s="35"/>
      <c r="QZL144" s="35"/>
      <c r="QZM144" s="35"/>
      <c r="QZN144" s="35"/>
      <c r="QZO144" s="35"/>
      <c r="QZP144" s="35"/>
      <c r="QZQ144" s="35"/>
      <c r="QZR144" s="35"/>
      <c r="QZS144" s="35"/>
      <c r="QZT144" s="35"/>
      <c r="QZU144" s="35"/>
      <c r="QZV144" s="35"/>
      <c r="QZW144" s="35"/>
      <c r="QZX144" s="35"/>
      <c r="QZY144" s="35"/>
      <c r="QZZ144" s="35"/>
      <c r="RAA144" s="35"/>
      <c r="RAB144" s="35"/>
      <c r="RAC144" s="35"/>
      <c r="RAD144" s="35"/>
      <c r="RAE144" s="35"/>
      <c r="RAF144" s="35"/>
      <c r="RAG144" s="35"/>
      <c r="RAH144" s="35"/>
      <c r="RAI144" s="35"/>
      <c r="RAJ144" s="35"/>
      <c r="RAK144" s="35"/>
      <c r="RAL144" s="35"/>
      <c r="RAM144" s="35"/>
      <c r="RAN144" s="35"/>
      <c r="RAO144" s="35"/>
      <c r="RAP144" s="35"/>
      <c r="RAQ144" s="35"/>
      <c r="RAR144" s="35"/>
      <c r="RAS144" s="35"/>
      <c r="RAT144" s="35"/>
      <c r="RAU144" s="35"/>
      <c r="RAV144" s="35"/>
      <c r="RAW144" s="35"/>
      <c r="RAX144" s="35"/>
      <c r="RAY144" s="35"/>
      <c r="RAZ144" s="35"/>
      <c r="RBA144" s="35"/>
      <c r="RBB144" s="35"/>
      <c r="RBC144" s="35"/>
      <c r="RBD144" s="35"/>
      <c r="RBE144" s="35"/>
      <c r="RBF144" s="35"/>
      <c r="RBG144" s="35"/>
      <c r="RBH144" s="35"/>
      <c r="RBI144" s="35"/>
      <c r="RBJ144" s="35"/>
      <c r="RBK144" s="35"/>
      <c r="RBL144" s="35"/>
      <c r="RBM144" s="35"/>
      <c r="RBN144" s="35"/>
      <c r="RBO144" s="35"/>
      <c r="RBP144" s="35"/>
      <c r="RBQ144" s="35"/>
      <c r="RBR144" s="35"/>
      <c r="RBS144" s="35"/>
      <c r="RBT144" s="35"/>
      <c r="RBU144" s="35"/>
      <c r="RBV144" s="35"/>
      <c r="RBW144" s="35"/>
      <c r="RBX144" s="35"/>
      <c r="RBY144" s="35"/>
      <c r="RBZ144" s="35"/>
      <c r="RCA144" s="35"/>
      <c r="RCB144" s="35"/>
      <c r="RCC144" s="35"/>
      <c r="RCD144" s="35"/>
      <c r="RCE144" s="35"/>
      <c r="RCF144" s="35"/>
      <c r="RCG144" s="35"/>
      <c r="RCH144" s="35"/>
      <c r="RCI144" s="35"/>
      <c r="RCJ144" s="35"/>
      <c r="RCK144" s="35"/>
      <c r="RCL144" s="35"/>
      <c r="RCM144" s="35"/>
      <c r="RCN144" s="35"/>
      <c r="RCO144" s="35"/>
      <c r="RCP144" s="35"/>
      <c r="RCQ144" s="35"/>
      <c r="RCR144" s="35"/>
      <c r="RCS144" s="35"/>
      <c r="RCT144" s="35"/>
      <c r="RCU144" s="35"/>
      <c r="RCV144" s="35"/>
      <c r="RCW144" s="35"/>
      <c r="RCX144" s="35"/>
      <c r="RCY144" s="35"/>
      <c r="RCZ144" s="35"/>
      <c r="RDA144" s="35"/>
      <c r="RDB144" s="35"/>
      <c r="RDC144" s="35"/>
      <c r="RDD144" s="35"/>
      <c r="RDE144" s="35"/>
      <c r="RDF144" s="35"/>
      <c r="RDG144" s="35"/>
      <c r="RDH144" s="35"/>
      <c r="RDI144" s="35"/>
      <c r="RDJ144" s="35"/>
      <c r="RDK144" s="35"/>
      <c r="RDL144" s="35"/>
      <c r="RDM144" s="35"/>
      <c r="RDN144" s="35"/>
      <c r="RDO144" s="35"/>
      <c r="RDP144" s="35"/>
      <c r="RDQ144" s="35"/>
      <c r="RDR144" s="35"/>
      <c r="RDS144" s="35"/>
      <c r="RDT144" s="35"/>
      <c r="RDU144" s="35"/>
      <c r="RDV144" s="35"/>
      <c r="RDW144" s="35"/>
      <c r="RDX144" s="35"/>
      <c r="RDY144" s="35"/>
      <c r="RDZ144" s="35"/>
      <c r="REA144" s="35"/>
      <c r="REB144" s="35"/>
      <c r="REC144" s="35"/>
      <c r="RED144" s="35"/>
      <c r="REE144" s="35"/>
      <c r="REF144" s="35"/>
      <c r="REG144" s="35"/>
      <c r="REH144" s="35"/>
      <c r="REI144" s="35"/>
      <c r="REJ144" s="35"/>
      <c r="REK144" s="35"/>
      <c r="REL144" s="35"/>
      <c r="REM144" s="35"/>
      <c r="REN144" s="35"/>
      <c r="REO144" s="35"/>
      <c r="REP144" s="35"/>
      <c r="REQ144" s="35"/>
      <c r="RER144" s="35"/>
      <c r="RES144" s="35"/>
      <c r="RET144" s="35"/>
      <c r="REU144" s="35"/>
      <c r="REV144" s="35"/>
      <c r="REW144" s="35"/>
      <c r="REX144" s="35"/>
      <c r="REY144" s="35"/>
      <c r="REZ144" s="35"/>
      <c r="RFA144" s="35"/>
      <c r="RFB144" s="35"/>
      <c r="RFC144" s="35"/>
      <c r="RFD144" s="35"/>
      <c r="RFE144" s="35"/>
      <c r="RFF144" s="35"/>
      <c r="RFG144" s="35"/>
      <c r="RFH144" s="35"/>
      <c r="RFI144" s="35"/>
      <c r="RFJ144" s="35"/>
      <c r="RFK144" s="35"/>
      <c r="RFL144" s="35"/>
      <c r="RFM144" s="35"/>
      <c r="RFN144" s="35"/>
      <c r="RFO144" s="35"/>
      <c r="RFP144" s="35"/>
      <c r="RFQ144" s="35"/>
      <c r="RFR144" s="35"/>
      <c r="RFS144" s="35"/>
      <c r="RFT144" s="35"/>
      <c r="RFU144" s="35"/>
      <c r="RFV144" s="35"/>
      <c r="RFW144" s="35"/>
      <c r="RFX144" s="35"/>
      <c r="RFY144" s="35"/>
      <c r="RFZ144" s="35"/>
      <c r="RGA144" s="35"/>
      <c r="RGB144" s="35"/>
      <c r="RGC144" s="35"/>
      <c r="RGD144" s="35"/>
      <c r="RGE144" s="35"/>
      <c r="RGF144" s="35"/>
      <c r="RGG144" s="35"/>
      <c r="RGH144" s="35"/>
      <c r="RGI144" s="35"/>
      <c r="RGJ144" s="35"/>
      <c r="RGK144" s="35"/>
      <c r="RGL144" s="35"/>
      <c r="RGM144" s="35"/>
      <c r="RGN144" s="35"/>
      <c r="RGO144" s="35"/>
      <c r="RGP144" s="35"/>
      <c r="RGQ144" s="35"/>
      <c r="RGR144" s="35"/>
      <c r="RGS144" s="35"/>
      <c r="RGT144" s="35"/>
      <c r="RGU144" s="35"/>
      <c r="RGV144" s="35"/>
      <c r="RGW144" s="35"/>
      <c r="RGX144" s="35"/>
      <c r="RGY144" s="35"/>
      <c r="RGZ144" s="35"/>
      <c r="RHA144" s="35"/>
      <c r="RHB144" s="35"/>
      <c r="RHC144" s="35"/>
      <c r="RHD144" s="35"/>
      <c r="RHE144" s="35"/>
      <c r="RHF144" s="35"/>
      <c r="RHG144" s="35"/>
      <c r="RHH144" s="35"/>
      <c r="RHI144" s="35"/>
      <c r="RHJ144" s="35"/>
      <c r="RHK144" s="35"/>
      <c r="RHL144" s="35"/>
      <c r="RHM144" s="35"/>
      <c r="RHN144" s="35"/>
      <c r="RHO144" s="35"/>
      <c r="RHP144" s="35"/>
      <c r="RHQ144" s="35"/>
      <c r="RHR144" s="35"/>
      <c r="RHS144" s="35"/>
      <c r="RHT144" s="35"/>
      <c r="RHU144" s="35"/>
      <c r="RHV144" s="35"/>
      <c r="RHW144" s="35"/>
      <c r="RHX144" s="35"/>
      <c r="RHY144" s="35"/>
      <c r="RHZ144" s="35"/>
      <c r="RIA144" s="35"/>
      <c r="RIB144" s="35"/>
      <c r="RIC144" s="35"/>
      <c r="RID144" s="35"/>
      <c r="RIE144" s="35"/>
      <c r="RIF144" s="35"/>
      <c r="RIG144" s="35"/>
      <c r="RIH144" s="35"/>
      <c r="RII144" s="35"/>
      <c r="RIJ144" s="35"/>
      <c r="RIK144" s="35"/>
      <c r="RIL144" s="35"/>
      <c r="RIM144" s="35"/>
      <c r="RIN144" s="35"/>
      <c r="RIO144" s="35"/>
      <c r="RIP144" s="35"/>
      <c r="RIQ144" s="35"/>
      <c r="RIR144" s="35"/>
      <c r="RIS144" s="35"/>
      <c r="RIT144" s="35"/>
      <c r="RIU144" s="35"/>
      <c r="RIV144" s="35"/>
      <c r="RIW144" s="35"/>
      <c r="RIX144" s="35"/>
      <c r="RIY144" s="35"/>
      <c r="RIZ144" s="35"/>
      <c r="RJA144" s="35"/>
      <c r="RJB144" s="35"/>
      <c r="RJC144" s="35"/>
      <c r="RJD144" s="35"/>
      <c r="RJE144" s="35"/>
      <c r="RJF144" s="35"/>
      <c r="RJG144" s="35"/>
      <c r="RJH144" s="35"/>
      <c r="RJI144" s="35"/>
      <c r="RJJ144" s="35"/>
      <c r="RJK144" s="35"/>
      <c r="RJL144" s="35"/>
      <c r="RJM144" s="35"/>
      <c r="RJN144" s="35"/>
      <c r="RJO144" s="35"/>
      <c r="RJP144" s="35"/>
      <c r="RJQ144" s="35"/>
      <c r="RJR144" s="35"/>
      <c r="RJS144" s="35"/>
      <c r="RJT144" s="35"/>
      <c r="RJU144" s="35"/>
      <c r="RJV144" s="35"/>
      <c r="RJW144" s="35"/>
      <c r="RJX144" s="35"/>
      <c r="RJY144" s="35"/>
      <c r="RJZ144" s="35"/>
      <c r="RKA144" s="35"/>
      <c r="RKB144" s="35"/>
      <c r="RKC144" s="35"/>
      <c r="RKD144" s="35"/>
      <c r="RKE144" s="35"/>
      <c r="RKF144" s="35"/>
      <c r="RKG144" s="35"/>
      <c r="RKH144" s="35"/>
      <c r="RKI144" s="35"/>
      <c r="RKJ144" s="35"/>
      <c r="RKK144" s="35"/>
      <c r="RKL144" s="35"/>
      <c r="RKM144" s="35"/>
      <c r="RKN144" s="35"/>
      <c r="RKO144" s="35"/>
      <c r="RKP144" s="35"/>
      <c r="RKQ144" s="35"/>
      <c r="RKR144" s="35"/>
      <c r="RKS144" s="35"/>
      <c r="RKT144" s="35"/>
      <c r="RKU144" s="35"/>
      <c r="RKV144" s="35"/>
      <c r="RKW144" s="35"/>
      <c r="RKX144" s="35"/>
      <c r="RKY144" s="35"/>
      <c r="RKZ144" s="35"/>
      <c r="RLA144" s="35"/>
      <c r="RLB144" s="35"/>
      <c r="RLC144" s="35"/>
      <c r="RLD144" s="35"/>
      <c r="RLE144" s="35"/>
      <c r="RLF144" s="35"/>
      <c r="RLG144" s="35"/>
      <c r="RLH144" s="35"/>
      <c r="RLI144" s="35"/>
      <c r="RLJ144" s="35"/>
      <c r="RLK144" s="35"/>
      <c r="RLL144" s="35"/>
      <c r="RLM144" s="35"/>
      <c r="RLN144" s="35"/>
      <c r="RLO144" s="35"/>
      <c r="RLP144" s="35"/>
      <c r="RLQ144" s="35"/>
      <c r="RLR144" s="35"/>
      <c r="RLS144" s="35"/>
      <c r="RLT144" s="35"/>
      <c r="RLU144" s="35"/>
      <c r="RLV144" s="35"/>
      <c r="RLW144" s="35"/>
      <c r="RLX144" s="35"/>
      <c r="RLY144" s="35"/>
      <c r="RLZ144" s="35"/>
      <c r="RMA144" s="35"/>
      <c r="RMB144" s="35"/>
      <c r="RMC144" s="35"/>
      <c r="RMD144" s="35"/>
      <c r="RME144" s="35"/>
      <c r="RMF144" s="35"/>
      <c r="RMG144" s="35"/>
      <c r="RMH144" s="35"/>
      <c r="RMI144" s="35"/>
      <c r="RMJ144" s="35"/>
      <c r="RMK144" s="35"/>
      <c r="RML144" s="35"/>
      <c r="RMM144" s="35"/>
      <c r="RMN144" s="35"/>
      <c r="RMO144" s="35"/>
      <c r="RMP144" s="35"/>
      <c r="RMQ144" s="35"/>
      <c r="RMR144" s="35"/>
      <c r="RMS144" s="35"/>
      <c r="RMT144" s="35"/>
      <c r="RMU144" s="35"/>
      <c r="RMV144" s="35"/>
      <c r="RMW144" s="35"/>
      <c r="RMX144" s="35"/>
      <c r="RMY144" s="35"/>
      <c r="RMZ144" s="35"/>
      <c r="RNA144" s="35"/>
      <c r="RNB144" s="35"/>
      <c r="RNC144" s="35"/>
      <c r="RND144" s="35"/>
      <c r="RNE144" s="35"/>
      <c r="RNF144" s="35"/>
      <c r="RNG144" s="35"/>
      <c r="RNH144" s="35"/>
      <c r="RNI144" s="35"/>
      <c r="RNJ144" s="35"/>
      <c r="RNK144" s="35"/>
      <c r="RNL144" s="35"/>
      <c r="RNM144" s="35"/>
      <c r="RNN144" s="35"/>
      <c r="RNO144" s="35"/>
      <c r="RNP144" s="35"/>
      <c r="RNQ144" s="35"/>
      <c r="RNR144" s="35"/>
      <c r="RNS144" s="35"/>
      <c r="RNT144" s="35"/>
      <c r="RNU144" s="35"/>
      <c r="RNV144" s="35"/>
      <c r="RNW144" s="35"/>
      <c r="RNX144" s="35"/>
      <c r="RNY144" s="35"/>
      <c r="RNZ144" s="35"/>
      <c r="ROA144" s="35"/>
      <c r="ROB144" s="35"/>
      <c r="ROC144" s="35"/>
      <c r="ROD144" s="35"/>
      <c r="ROE144" s="35"/>
      <c r="ROF144" s="35"/>
      <c r="ROG144" s="35"/>
      <c r="ROH144" s="35"/>
      <c r="ROI144" s="35"/>
      <c r="ROJ144" s="35"/>
      <c r="ROK144" s="35"/>
      <c r="ROL144" s="35"/>
      <c r="ROM144" s="35"/>
      <c r="RON144" s="35"/>
      <c r="ROO144" s="35"/>
      <c r="ROP144" s="35"/>
      <c r="ROQ144" s="35"/>
      <c r="ROR144" s="35"/>
      <c r="ROS144" s="35"/>
      <c r="ROT144" s="35"/>
      <c r="ROU144" s="35"/>
      <c r="ROV144" s="35"/>
      <c r="ROW144" s="35"/>
      <c r="ROX144" s="35"/>
      <c r="ROY144" s="35"/>
      <c r="ROZ144" s="35"/>
      <c r="RPA144" s="35"/>
      <c r="RPB144" s="35"/>
      <c r="RPC144" s="35"/>
      <c r="RPD144" s="35"/>
      <c r="RPE144" s="35"/>
      <c r="RPF144" s="35"/>
      <c r="RPG144" s="35"/>
      <c r="RPH144" s="35"/>
      <c r="RPI144" s="35"/>
      <c r="RPJ144" s="35"/>
      <c r="RPK144" s="35"/>
      <c r="RPL144" s="35"/>
      <c r="RPM144" s="35"/>
      <c r="RPN144" s="35"/>
      <c r="RPO144" s="35"/>
      <c r="RPP144" s="35"/>
      <c r="RPQ144" s="35"/>
      <c r="RPR144" s="35"/>
      <c r="RPS144" s="35"/>
      <c r="RPT144" s="35"/>
      <c r="RPU144" s="35"/>
      <c r="RPV144" s="35"/>
      <c r="RPW144" s="35"/>
      <c r="RPX144" s="35"/>
      <c r="RPY144" s="35"/>
      <c r="RPZ144" s="35"/>
      <c r="RQA144" s="35"/>
      <c r="RQB144" s="35"/>
      <c r="RQC144" s="35"/>
      <c r="RQD144" s="35"/>
      <c r="RQE144" s="35"/>
      <c r="RQF144" s="35"/>
      <c r="RQG144" s="35"/>
      <c r="RQH144" s="35"/>
      <c r="RQI144" s="35"/>
      <c r="RQJ144" s="35"/>
      <c r="RQK144" s="35"/>
      <c r="RQL144" s="35"/>
      <c r="RQM144" s="35"/>
      <c r="RQN144" s="35"/>
      <c r="RQO144" s="35"/>
      <c r="RQP144" s="35"/>
      <c r="RQQ144" s="35"/>
      <c r="RQR144" s="35"/>
      <c r="RQS144" s="35"/>
      <c r="RQT144" s="35"/>
      <c r="RQU144" s="35"/>
      <c r="RQV144" s="35"/>
      <c r="RQW144" s="35"/>
      <c r="RQX144" s="35"/>
      <c r="RQY144" s="35"/>
      <c r="RQZ144" s="35"/>
      <c r="RRA144" s="35"/>
      <c r="RRB144" s="35"/>
      <c r="RRC144" s="35"/>
      <c r="RRD144" s="35"/>
      <c r="RRE144" s="35"/>
      <c r="RRF144" s="35"/>
      <c r="RRG144" s="35"/>
      <c r="RRH144" s="35"/>
      <c r="RRI144" s="35"/>
      <c r="RRJ144" s="35"/>
      <c r="RRK144" s="35"/>
      <c r="RRL144" s="35"/>
      <c r="RRM144" s="35"/>
      <c r="RRN144" s="35"/>
      <c r="RRO144" s="35"/>
      <c r="RRP144" s="35"/>
      <c r="RRQ144" s="35"/>
      <c r="RRR144" s="35"/>
      <c r="RRS144" s="35"/>
      <c r="RRT144" s="35"/>
      <c r="RRU144" s="35"/>
      <c r="RRV144" s="35"/>
      <c r="RRW144" s="35"/>
      <c r="RRX144" s="35"/>
      <c r="RRY144" s="35"/>
      <c r="RRZ144" s="35"/>
      <c r="RSA144" s="35"/>
      <c r="RSB144" s="35"/>
      <c r="RSC144" s="35"/>
      <c r="RSD144" s="35"/>
      <c r="RSE144" s="35"/>
      <c r="RSF144" s="35"/>
      <c r="RSG144" s="35"/>
      <c r="RSH144" s="35"/>
      <c r="RSI144" s="35"/>
      <c r="RSJ144" s="35"/>
      <c r="RSK144" s="35"/>
      <c r="RSL144" s="35"/>
      <c r="RSM144" s="35"/>
      <c r="RSN144" s="35"/>
      <c r="RSO144" s="35"/>
      <c r="RSP144" s="35"/>
      <c r="RSQ144" s="35"/>
      <c r="RSR144" s="35"/>
      <c r="RSS144" s="35"/>
      <c r="RST144" s="35"/>
      <c r="RSU144" s="35"/>
      <c r="RSV144" s="35"/>
      <c r="RSW144" s="35"/>
      <c r="RSX144" s="35"/>
      <c r="RSY144" s="35"/>
      <c r="RSZ144" s="35"/>
      <c r="RTA144" s="35"/>
      <c r="RTB144" s="35"/>
      <c r="RTC144" s="35"/>
      <c r="RTD144" s="35"/>
      <c r="RTE144" s="35"/>
      <c r="RTF144" s="35"/>
      <c r="RTG144" s="35"/>
      <c r="RTH144" s="35"/>
      <c r="RTI144" s="35"/>
      <c r="RTJ144" s="35"/>
      <c r="RTK144" s="35"/>
      <c r="RTL144" s="35"/>
      <c r="RTM144" s="35"/>
      <c r="RTN144" s="35"/>
      <c r="RTO144" s="35"/>
      <c r="RTP144" s="35"/>
      <c r="RTQ144" s="35"/>
      <c r="RTR144" s="35"/>
      <c r="RTS144" s="35"/>
      <c r="RTT144" s="35"/>
      <c r="RTU144" s="35"/>
      <c r="RTV144" s="35"/>
      <c r="RTW144" s="35"/>
      <c r="RTX144" s="35"/>
      <c r="RTY144" s="35"/>
      <c r="RTZ144" s="35"/>
      <c r="RUA144" s="35"/>
      <c r="RUB144" s="35"/>
      <c r="RUC144" s="35"/>
      <c r="RUD144" s="35"/>
      <c r="RUE144" s="35"/>
      <c r="RUF144" s="35"/>
      <c r="RUG144" s="35"/>
      <c r="RUH144" s="35"/>
      <c r="RUI144" s="35"/>
      <c r="RUJ144" s="35"/>
      <c r="RUK144" s="35"/>
      <c r="RUL144" s="35"/>
      <c r="RUM144" s="35"/>
      <c r="RUN144" s="35"/>
      <c r="RUO144" s="35"/>
      <c r="RUP144" s="35"/>
      <c r="RUQ144" s="35"/>
      <c r="RUR144" s="35"/>
      <c r="RUS144" s="35"/>
      <c r="RUT144" s="35"/>
      <c r="RUU144" s="35"/>
      <c r="RUV144" s="35"/>
      <c r="RUW144" s="35"/>
      <c r="RUX144" s="35"/>
      <c r="RUY144" s="35"/>
      <c r="RUZ144" s="35"/>
      <c r="RVA144" s="35"/>
      <c r="RVB144" s="35"/>
      <c r="RVC144" s="35"/>
      <c r="RVD144" s="35"/>
      <c r="RVE144" s="35"/>
      <c r="RVF144" s="35"/>
      <c r="RVG144" s="35"/>
      <c r="RVH144" s="35"/>
      <c r="RVI144" s="35"/>
      <c r="RVJ144" s="35"/>
      <c r="RVK144" s="35"/>
      <c r="RVL144" s="35"/>
      <c r="RVM144" s="35"/>
      <c r="RVN144" s="35"/>
      <c r="RVO144" s="35"/>
      <c r="RVP144" s="35"/>
      <c r="RVQ144" s="35"/>
      <c r="RVR144" s="35"/>
      <c r="RVS144" s="35"/>
      <c r="RVT144" s="35"/>
      <c r="RVU144" s="35"/>
      <c r="RVV144" s="35"/>
      <c r="RVW144" s="35"/>
      <c r="RVX144" s="35"/>
      <c r="RVY144" s="35"/>
      <c r="RVZ144" s="35"/>
      <c r="RWA144" s="35"/>
      <c r="RWB144" s="35"/>
      <c r="RWC144" s="35"/>
      <c r="RWD144" s="35"/>
      <c r="RWE144" s="35"/>
      <c r="RWF144" s="35"/>
      <c r="RWG144" s="35"/>
      <c r="RWH144" s="35"/>
      <c r="RWI144" s="35"/>
      <c r="RWJ144" s="35"/>
      <c r="RWK144" s="35"/>
      <c r="RWL144" s="35"/>
      <c r="RWM144" s="35"/>
      <c r="RWN144" s="35"/>
      <c r="RWO144" s="35"/>
      <c r="RWP144" s="35"/>
      <c r="RWQ144" s="35"/>
      <c r="RWR144" s="35"/>
      <c r="RWS144" s="35"/>
      <c r="RWT144" s="35"/>
      <c r="RWU144" s="35"/>
      <c r="RWV144" s="35"/>
      <c r="RWW144" s="35"/>
      <c r="RWX144" s="35"/>
      <c r="RWY144" s="35"/>
      <c r="RWZ144" s="35"/>
      <c r="RXA144" s="35"/>
      <c r="RXB144" s="35"/>
      <c r="RXC144" s="35"/>
      <c r="RXD144" s="35"/>
      <c r="RXE144" s="35"/>
      <c r="RXF144" s="35"/>
      <c r="RXG144" s="35"/>
      <c r="RXH144" s="35"/>
      <c r="RXI144" s="35"/>
      <c r="RXJ144" s="35"/>
      <c r="RXK144" s="35"/>
      <c r="RXL144" s="35"/>
      <c r="RXM144" s="35"/>
      <c r="RXN144" s="35"/>
      <c r="RXO144" s="35"/>
      <c r="RXP144" s="35"/>
      <c r="RXQ144" s="35"/>
      <c r="RXR144" s="35"/>
      <c r="RXS144" s="35"/>
      <c r="RXT144" s="35"/>
      <c r="RXU144" s="35"/>
      <c r="RXV144" s="35"/>
      <c r="RXW144" s="35"/>
      <c r="RXX144" s="35"/>
      <c r="RXY144" s="35"/>
      <c r="RXZ144" s="35"/>
      <c r="RYA144" s="35"/>
      <c r="RYB144" s="35"/>
      <c r="RYC144" s="35"/>
      <c r="RYD144" s="35"/>
      <c r="RYE144" s="35"/>
      <c r="RYF144" s="35"/>
      <c r="RYG144" s="35"/>
      <c r="RYH144" s="35"/>
      <c r="RYI144" s="35"/>
      <c r="RYJ144" s="35"/>
      <c r="RYK144" s="35"/>
      <c r="RYL144" s="35"/>
      <c r="RYM144" s="35"/>
      <c r="RYN144" s="35"/>
      <c r="RYO144" s="35"/>
      <c r="RYP144" s="35"/>
      <c r="RYQ144" s="35"/>
      <c r="RYR144" s="35"/>
      <c r="RYS144" s="35"/>
      <c r="RYT144" s="35"/>
      <c r="RYU144" s="35"/>
      <c r="RYV144" s="35"/>
      <c r="RYW144" s="35"/>
      <c r="RYX144" s="35"/>
      <c r="RYY144" s="35"/>
      <c r="RYZ144" s="35"/>
      <c r="RZA144" s="35"/>
      <c r="RZB144" s="35"/>
      <c r="RZC144" s="35"/>
      <c r="RZD144" s="35"/>
      <c r="RZE144" s="35"/>
      <c r="RZF144" s="35"/>
      <c r="RZG144" s="35"/>
      <c r="RZH144" s="35"/>
      <c r="RZI144" s="35"/>
      <c r="RZJ144" s="35"/>
      <c r="RZK144" s="35"/>
      <c r="RZL144" s="35"/>
      <c r="RZM144" s="35"/>
      <c r="RZN144" s="35"/>
      <c r="RZO144" s="35"/>
      <c r="RZP144" s="35"/>
      <c r="RZQ144" s="35"/>
      <c r="RZR144" s="35"/>
      <c r="RZS144" s="35"/>
      <c r="RZT144" s="35"/>
      <c r="RZU144" s="35"/>
      <c r="RZV144" s="35"/>
      <c r="RZW144" s="35"/>
      <c r="RZX144" s="35"/>
      <c r="RZY144" s="35"/>
      <c r="RZZ144" s="35"/>
      <c r="SAA144" s="35"/>
      <c r="SAB144" s="35"/>
      <c r="SAC144" s="35"/>
      <c r="SAD144" s="35"/>
      <c r="SAE144" s="35"/>
      <c r="SAF144" s="35"/>
      <c r="SAG144" s="35"/>
      <c r="SAH144" s="35"/>
      <c r="SAI144" s="35"/>
      <c r="SAJ144" s="35"/>
      <c r="SAK144" s="35"/>
      <c r="SAL144" s="35"/>
      <c r="SAM144" s="35"/>
      <c r="SAN144" s="35"/>
      <c r="SAO144" s="35"/>
      <c r="SAP144" s="35"/>
      <c r="SAQ144" s="35"/>
      <c r="SAR144" s="35"/>
      <c r="SAS144" s="35"/>
      <c r="SAT144" s="35"/>
      <c r="SAU144" s="35"/>
      <c r="SAV144" s="35"/>
      <c r="SAW144" s="35"/>
      <c r="SAX144" s="35"/>
      <c r="SAY144" s="35"/>
      <c r="SAZ144" s="35"/>
      <c r="SBA144" s="35"/>
      <c r="SBB144" s="35"/>
      <c r="SBC144" s="35"/>
      <c r="SBD144" s="35"/>
      <c r="SBE144" s="35"/>
      <c r="SBF144" s="35"/>
      <c r="SBG144" s="35"/>
      <c r="SBH144" s="35"/>
      <c r="SBI144" s="35"/>
      <c r="SBJ144" s="35"/>
      <c r="SBK144" s="35"/>
      <c r="SBL144" s="35"/>
      <c r="SBM144" s="35"/>
      <c r="SBN144" s="35"/>
      <c r="SBO144" s="35"/>
      <c r="SBP144" s="35"/>
      <c r="SBQ144" s="35"/>
      <c r="SBR144" s="35"/>
      <c r="SBS144" s="35"/>
      <c r="SBT144" s="35"/>
      <c r="SBU144" s="35"/>
      <c r="SBV144" s="35"/>
      <c r="SBW144" s="35"/>
      <c r="SBX144" s="35"/>
      <c r="SBY144" s="35"/>
      <c r="SBZ144" s="35"/>
      <c r="SCA144" s="35"/>
      <c r="SCB144" s="35"/>
      <c r="SCC144" s="35"/>
      <c r="SCD144" s="35"/>
      <c r="SCE144" s="35"/>
      <c r="SCF144" s="35"/>
      <c r="SCG144" s="35"/>
      <c r="SCH144" s="35"/>
      <c r="SCI144" s="35"/>
      <c r="SCJ144" s="35"/>
      <c r="SCK144" s="35"/>
      <c r="SCL144" s="35"/>
      <c r="SCM144" s="35"/>
      <c r="SCN144" s="35"/>
      <c r="SCO144" s="35"/>
      <c r="SCP144" s="35"/>
      <c r="SCQ144" s="35"/>
      <c r="SCR144" s="35"/>
      <c r="SCS144" s="35"/>
      <c r="SCT144" s="35"/>
      <c r="SCU144" s="35"/>
      <c r="SCV144" s="35"/>
      <c r="SCW144" s="35"/>
      <c r="SCX144" s="35"/>
      <c r="SCY144" s="35"/>
      <c r="SCZ144" s="35"/>
      <c r="SDA144" s="35"/>
      <c r="SDB144" s="35"/>
      <c r="SDC144" s="35"/>
      <c r="SDD144" s="35"/>
      <c r="SDE144" s="35"/>
      <c r="SDF144" s="35"/>
      <c r="SDG144" s="35"/>
      <c r="SDH144" s="35"/>
      <c r="SDI144" s="35"/>
      <c r="SDJ144" s="35"/>
      <c r="SDK144" s="35"/>
      <c r="SDL144" s="35"/>
      <c r="SDM144" s="35"/>
      <c r="SDN144" s="35"/>
      <c r="SDO144" s="35"/>
      <c r="SDP144" s="35"/>
      <c r="SDQ144" s="35"/>
      <c r="SDR144" s="35"/>
      <c r="SDS144" s="35"/>
      <c r="SDT144" s="35"/>
      <c r="SDU144" s="35"/>
      <c r="SDV144" s="35"/>
      <c r="SDW144" s="35"/>
      <c r="SDX144" s="35"/>
      <c r="SDY144" s="35"/>
      <c r="SDZ144" s="35"/>
      <c r="SEA144" s="35"/>
      <c r="SEB144" s="35"/>
      <c r="SEC144" s="35"/>
      <c r="SED144" s="35"/>
      <c r="SEE144" s="35"/>
      <c r="SEF144" s="35"/>
      <c r="SEG144" s="35"/>
      <c r="SEH144" s="35"/>
      <c r="SEI144" s="35"/>
      <c r="SEJ144" s="35"/>
      <c r="SEK144" s="35"/>
      <c r="SEL144" s="35"/>
      <c r="SEM144" s="35"/>
      <c r="SEN144" s="35"/>
      <c r="SEO144" s="35"/>
      <c r="SEP144" s="35"/>
      <c r="SEQ144" s="35"/>
      <c r="SER144" s="35"/>
      <c r="SES144" s="35"/>
      <c r="SET144" s="35"/>
      <c r="SEU144" s="35"/>
      <c r="SEV144" s="35"/>
      <c r="SEW144" s="35"/>
      <c r="SEX144" s="35"/>
      <c r="SEY144" s="35"/>
      <c r="SEZ144" s="35"/>
      <c r="SFA144" s="35"/>
      <c r="SFB144" s="35"/>
      <c r="SFC144" s="35"/>
      <c r="SFD144" s="35"/>
      <c r="SFE144" s="35"/>
      <c r="SFF144" s="35"/>
      <c r="SFG144" s="35"/>
      <c r="SFH144" s="35"/>
      <c r="SFI144" s="35"/>
      <c r="SFJ144" s="35"/>
      <c r="SFK144" s="35"/>
      <c r="SFL144" s="35"/>
      <c r="SFM144" s="35"/>
      <c r="SFN144" s="35"/>
      <c r="SFO144" s="35"/>
      <c r="SFP144" s="35"/>
      <c r="SFQ144" s="35"/>
      <c r="SFR144" s="35"/>
      <c r="SFS144" s="35"/>
      <c r="SFT144" s="35"/>
      <c r="SFU144" s="35"/>
      <c r="SFV144" s="35"/>
      <c r="SFW144" s="35"/>
      <c r="SFX144" s="35"/>
      <c r="SFY144" s="35"/>
      <c r="SFZ144" s="35"/>
      <c r="SGA144" s="35"/>
      <c r="SGB144" s="35"/>
      <c r="SGC144" s="35"/>
      <c r="SGD144" s="35"/>
      <c r="SGE144" s="35"/>
      <c r="SGF144" s="35"/>
      <c r="SGG144" s="35"/>
      <c r="SGH144" s="35"/>
      <c r="SGI144" s="35"/>
      <c r="SGJ144" s="35"/>
      <c r="SGK144" s="35"/>
      <c r="SGL144" s="35"/>
      <c r="SGM144" s="35"/>
      <c r="SGN144" s="35"/>
      <c r="SGO144" s="35"/>
      <c r="SGP144" s="35"/>
      <c r="SGQ144" s="35"/>
      <c r="SGR144" s="35"/>
      <c r="SGS144" s="35"/>
      <c r="SGT144" s="35"/>
      <c r="SGU144" s="35"/>
      <c r="SGV144" s="35"/>
      <c r="SGW144" s="35"/>
      <c r="SGX144" s="35"/>
      <c r="SGY144" s="35"/>
      <c r="SGZ144" s="35"/>
      <c r="SHA144" s="35"/>
      <c r="SHB144" s="35"/>
      <c r="SHC144" s="35"/>
      <c r="SHD144" s="35"/>
      <c r="SHE144" s="35"/>
      <c r="SHF144" s="35"/>
      <c r="SHG144" s="35"/>
      <c r="SHH144" s="35"/>
      <c r="SHI144" s="35"/>
      <c r="SHJ144" s="35"/>
      <c r="SHK144" s="35"/>
      <c r="SHL144" s="35"/>
      <c r="SHM144" s="35"/>
      <c r="SHN144" s="35"/>
      <c r="SHO144" s="35"/>
      <c r="SHP144" s="35"/>
      <c r="SHQ144" s="35"/>
      <c r="SHR144" s="35"/>
      <c r="SHS144" s="35"/>
      <c r="SHT144" s="35"/>
      <c r="SHU144" s="35"/>
      <c r="SHV144" s="35"/>
      <c r="SHW144" s="35"/>
      <c r="SHX144" s="35"/>
      <c r="SHY144" s="35"/>
      <c r="SHZ144" s="35"/>
      <c r="SIA144" s="35"/>
      <c r="SIB144" s="35"/>
      <c r="SIC144" s="35"/>
      <c r="SID144" s="35"/>
      <c r="SIE144" s="35"/>
      <c r="SIF144" s="35"/>
      <c r="SIG144" s="35"/>
      <c r="SIH144" s="35"/>
      <c r="SII144" s="35"/>
      <c r="SIJ144" s="35"/>
      <c r="SIK144" s="35"/>
      <c r="SIL144" s="35"/>
      <c r="SIM144" s="35"/>
      <c r="SIN144" s="35"/>
      <c r="SIO144" s="35"/>
      <c r="SIP144" s="35"/>
      <c r="SIQ144" s="35"/>
      <c r="SIR144" s="35"/>
      <c r="SIS144" s="35"/>
      <c r="SIT144" s="35"/>
      <c r="SIU144" s="35"/>
      <c r="SIV144" s="35"/>
      <c r="SIW144" s="35"/>
      <c r="SIX144" s="35"/>
      <c r="SIY144" s="35"/>
      <c r="SIZ144" s="35"/>
      <c r="SJA144" s="35"/>
      <c r="SJB144" s="35"/>
      <c r="SJC144" s="35"/>
      <c r="SJD144" s="35"/>
      <c r="SJE144" s="35"/>
      <c r="SJF144" s="35"/>
      <c r="SJG144" s="35"/>
      <c r="SJH144" s="35"/>
      <c r="SJI144" s="35"/>
      <c r="SJJ144" s="35"/>
      <c r="SJK144" s="35"/>
      <c r="SJL144" s="35"/>
      <c r="SJM144" s="35"/>
      <c r="SJN144" s="35"/>
      <c r="SJO144" s="35"/>
      <c r="SJP144" s="35"/>
      <c r="SJQ144" s="35"/>
      <c r="SJR144" s="35"/>
      <c r="SJS144" s="35"/>
      <c r="SJT144" s="35"/>
      <c r="SJU144" s="35"/>
      <c r="SJV144" s="35"/>
      <c r="SJW144" s="35"/>
      <c r="SJX144" s="35"/>
      <c r="SJY144" s="35"/>
      <c r="SJZ144" s="35"/>
      <c r="SKA144" s="35"/>
      <c r="SKB144" s="35"/>
      <c r="SKC144" s="35"/>
      <c r="SKD144" s="35"/>
      <c r="SKE144" s="35"/>
      <c r="SKF144" s="35"/>
      <c r="SKG144" s="35"/>
      <c r="SKH144" s="35"/>
      <c r="SKI144" s="35"/>
      <c r="SKJ144" s="35"/>
      <c r="SKK144" s="35"/>
      <c r="SKL144" s="35"/>
      <c r="SKM144" s="35"/>
      <c r="SKN144" s="35"/>
      <c r="SKO144" s="35"/>
      <c r="SKP144" s="35"/>
      <c r="SKQ144" s="35"/>
      <c r="SKR144" s="35"/>
      <c r="SKS144" s="35"/>
      <c r="SKT144" s="35"/>
      <c r="SKU144" s="35"/>
      <c r="SKV144" s="35"/>
      <c r="SKW144" s="35"/>
      <c r="SKX144" s="35"/>
      <c r="SKY144" s="35"/>
      <c r="SKZ144" s="35"/>
      <c r="SLA144" s="35"/>
      <c r="SLB144" s="35"/>
      <c r="SLC144" s="35"/>
      <c r="SLD144" s="35"/>
      <c r="SLE144" s="35"/>
      <c r="SLF144" s="35"/>
      <c r="SLG144" s="35"/>
      <c r="SLH144" s="35"/>
      <c r="SLI144" s="35"/>
      <c r="SLJ144" s="35"/>
      <c r="SLK144" s="35"/>
      <c r="SLL144" s="35"/>
      <c r="SLM144" s="35"/>
      <c r="SLN144" s="35"/>
      <c r="SLO144" s="35"/>
      <c r="SLP144" s="35"/>
      <c r="SLQ144" s="35"/>
      <c r="SLR144" s="35"/>
      <c r="SLS144" s="35"/>
      <c r="SLT144" s="35"/>
      <c r="SLU144" s="35"/>
      <c r="SLV144" s="35"/>
      <c r="SLW144" s="35"/>
      <c r="SLX144" s="35"/>
      <c r="SLY144" s="35"/>
      <c r="SLZ144" s="35"/>
      <c r="SMA144" s="35"/>
      <c r="SMB144" s="35"/>
      <c r="SMC144" s="35"/>
      <c r="SMD144" s="35"/>
      <c r="SME144" s="35"/>
      <c r="SMF144" s="35"/>
      <c r="SMG144" s="35"/>
      <c r="SMH144" s="35"/>
      <c r="SMI144" s="35"/>
      <c r="SMJ144" s="35"/>
      <c r="SMK144" s="35"/>
      <c r="SML144" s="35"/>
      <c r="SMM144" s="35"/>
      <c r="SMN144" s="35"/>
      <c r="SMO144" s="35"/>
      <c r="SMP144" s="35"/>
      <c r="SMQ144" s="35"/>
      <c r="SMR144" s="35"/>
      <c r="SMS144" s="35"/>
      <c r="SMT144" s="35"/>
      <c r="SMU144" s="35"/>
      <c r="SMV144" s="35"/>
      <c r="SMW144" s="35"/>
      <c r="SMX144" s="35"/>
      <c r="SMY144" s="35"/>
      <c r="SMZ144" s="35"/>
      <c r="SNA144" s="35"/>
      <c r="SNB144" s="35"/>
      <c r="SNC144" s="35"/>
      <c r="SND144" s="35"/>
      <c r="SNE144" s="35"/>
      <c r="SNF144" s="35"/>
      <c r="SNG144" s="35"/>
      <c r="SNH144" s="35"/>
      <c r="SNI144" s="35"/>
      <c r="SNJ144" s="35"/>
      <c r="SNK144" s="35"/>
      <c r="SNL144" s="35"/>
      <c r="SNM144" s="35"/>
      <c r="SNN144" s="35"/>
      <c r="SNO144" s="35"/>
      <c r="SNP144" s="35"/>
      <c r="SNQ144" s="35"/>
      <c r="SNR144" s="35"/>
      <c r="SNS144" s="35"/>
      <c r="SNT144" s="35"/>
      <c r="SNU144" s="35"/>
      <c r="SNV144" s="35"/>
      <c r="SNW144" s="35"/>
      <c r="SNX144" s="35"/>
      <c r="SNY144" s="35"/>
      <c r="SNZ144" s="35"/>
      <c r="SOA144" s="35"/>
      <c r="SOB144" s="35"/>
      <c r="SOC144" s="35"/>
      <c r="SOD144" s="35"/>
      <c r="SOE144" s="35"/>
      <c r="SOF144" s="35"/>
      <c r="SOG144" s="35"/>
      <c r="SOH144" s="35"/>
      <c r="SOI144" s="35"/>
      <c r="SOJ144" s="35"/>
      <c r="SOK144" s="35"/>
      <c r="SOL144" s="35"/>
      <c r="SOM144" s="35"/>
      <c r="SON144" s="35"/>
      <c r="SOO144" s="35"/>
      <c r="SOP144" s="35"/>
      <c r="SOQ144" s="35"/>
      <c r="SOR144" s="35"/>
      <c r="SOS144" s="35"/>
      <c r="SOT144" s="35"/>
      <c r="SOU144" s="35"/>
      <c r="SOV144" s="35"/>
      <c r="SOW144" s="35"/>
      <c r="SOX144" s="35"/>
      <c r="SOY144" s="35"/>
      <c r="SOZ144" s="35"/>
      <c r="SPA144" s="35"/>
      <c r="SPB144" s="35"/>
      <c r="SPC144" s="35"/>
      <c r="SPD144" s="35"/>
      <c r="SPE144" s="35"/>
      <c r="SPF144" s="35"/>
      <c r="SPG144" s="35"/>
      <c r="SPH144" s="35"/>
      <c r="SPI144" s="35"/>
      <c r="SPJ144" s="35"/>
      <c r="SPK144" s="35"/>
      <c r="SPL144" s="35"/>
      <c r="SPM144" s="35"/>
      <c r="SPN144" s="35"/>
      <c r="SPO144" s="35"/>
      <c r="SPP144" s="35"/>
      <c r="SPQ144" s="35"/>
      <c r="SPR144" s="35"/>
      <c r="SPS144" s="35"/>
      <c r="SPT144" s="35"/>
      <c r="SPU144" s="35"/>
      <c r="SPV144" s="35"/>
      <c r="SPW144" s="35"/>
      <c r="SPX144" s="35"/>
      <c r="SPY144" s="35"/>
      <c r="SPZ144" s="35"/>
      <c r="SQA144" s="35"/>
      <c r="SQB144" s="35"/>
      <c r="SQC144" s="35"/>
      <c r="SQD144" s="35"/>
      <c r="SQE144" s="35"/>
      <c r="SQF144" s="35"/>
      <c r="SQG144" s="35"/>
      <c r="SQH144" s="35"/>
      <c r="SQI144" s="35"/>
      <c r="SQJ144" s="35"/>
      <c r="SQK144" s="35"/>
      <c r="SQL144" s="35"/>
      <c r="SQM144" s="35"/>
      <c r="SQN144" s="35"/>
      <c r="SQO144" s="35"/>
      <c r="SQP144" s="35"/>
      <c r="SQQ144" s="35"/>
      <c r="SQR144" s="35"/>
      <c r="SQS144" s="35"/>
      <c r="SQT144" s="35"/>
      <c r="SQU144" s="35"/>
      <c r="SQV144" s="35"/>
      <c r="SQW144" s="35"/>
      <c r="SQX144" s="35"/>
      <c r="SQY144" s="35"/>
      <c r="SQZ144" s="35"/>
      <c r="SRA144" s="35"/>
      <c r="SRB144" s="35"/>
      <c r="SRC144" s="35"/>
      <c r="SRD144" s="35"/>
      <c r="SRE144" s="35"/>
      <c r="SRF144" s="35"/>
      <c r="SRG144" s="35"/>
      <c r="SRH144" s="35"/>
      <c r="SRI144" s="35"/>
      <c r="SRJ144" s="35"/>
      <c r="SRK144" s="35"/>
      <c r="SRL144" s="35"/>
      <c r="SRM144" s="35"/>
      <c r="SRN144" s="35"/>
      <c r="SRO144" s="35"/>
      <c r="SRP144" s="35"/>
      <c r="SRQ144" s="35"/>
      <c r="SRR144" s="35"/>
      <c r="SRS144" s="35"/>
      <c r="SRT144" s="35"/>
      <c r="SRU144" s="35"/>
      <c r="SRV144" s="35"/>
      <c r="SRW144" s="35"/>
      <c r="SRX144" s="35"/>
      <c r="SRY144" s="35"/>
      <c r="SRZ144" s="35"/>
      <c r="SSA144" s="35"/>
      <c r="SSB144" s="35"/>
      <c r="SSC144" s="35"/>
      <c r="SSD144" s="35"/>
      <c r="SSE144" s="35"/>
      <c r="SSF144" s="35"/>
      <c r="SSG144" s="35"/>
      <c r="SSH144" s="35"/>
      <c r="SSI144" s="35"/>
      <c r="SSJ144" s="35"/>
      <c r="SSK144" s="35"/>
      <c r="SSL144" s="35"/>
      <c r="SSM144" s="35"/>
      <c r="SSN144" s="35"/>
      <c r="SSO144" s="35"/>
      <c r="SSP144" s="35"/>
      <c r="SSQ144" s="35"/>
      <c r="SSR144" s="35"/>
      <c r="SSS144" s="35"/>
      <c r="SST144" s="35"/>
      <c r="SSU144" s="35"/>
      <c r="SSV144" s="35"/>
      <c r="SSW144" s="35"/>
      <c r="SSX144" s="35"/>
      <c r="SSY144" s="35"/>
      <c r="SSZ144" s="35"/>
      <c r="STA144" s="35"/>
      <c r="STB144" s="35"/>
      <c r="STC144" s="35"/>
      <c r="STD144" s="35"/>
      <c r="STE144" s="35"/>
      <c r="STF144" s="35"/>
      <c r="STG144" s="35"/>
      <c r="STH144" s="35"/>
      <c r="STI144" s="35"/>
      <c r="STJ144" s="35"/>
      <c r="STK144" s="35"/>
      <c r="STL144" s="35"/>
      <c r="STM144" s="35"/>
      <c r="STN144" s="35"/>
      <c r="STO144" s="35"/>
      <c r="STP144" s="35"/>
      <c r="STQ144" s="35"/>
      <c r="STR144" s="35"/>
      <c r="STS144" s="35"/>
      <c r="STT144" s="35"/>
      <c r="STU144" s="35"/>
      <c r="STV144" s="35"/>
      <c r="STW144" s="35"/>
      <c r="STX144" s="35"/>
      <c r="STY144" s="35"/>
      <c r="STZ144" s="35"/>
      <c r="SUA144" s="35"/>
      <c r="SUB144" s="35"/>
      <c r="SUC144" s="35"/>
      <c r="SUD144" s="35"/>
      <c r="SUE144" s="35"/>
      <c r="SUF144" s="35"/>
      <c r="SUG144" s="35"/>
      <c r="SUH144" s="35"/>
      <c r="SUI144" s="35"/>
      <c r="SUJ144" s="35"/>
      <c r="SUK144" s="35"/>
      <c r="SUL144" s="35"/>
      <c r="SUM144" s="35"/>
      <c r="SUN144" s="35"/>
      <c r="SUO144" s="35"/>
      <c r="SUP144" s="35"/>
      <c r="SUQ144" s="35"/>
      <c r="SUR144" s="35"/>
      <c r="SUS144" s="35"/>
      <c r="SUT144" s="35"/>
      <c r="SUU144" s="35"/>
      <c r="SUV144" s="35"/>
      <c r="SUW144" s="35"/>
      <c r="SUX144" s="35"/>
      <c r="SUY144" s="35"/>
      <c r="SUZ144" s="35"/>
      <c r="SVA144" s="35"/>
      <c r="SVB144" s="35"/>
      <c r="SVC144" s="35"/>
      <c r="SVD144" s="35"/>
      <c r="SVE144" s="35"/>
      <c r="SVF144" s="35"/>
      <c r="SVG144" s="35"/>
      <c r="SVH144" s="35"/>
      <c r="SVI144" s="35"/>
      <c r="SVJ144" s="35"/>
      <c r="SVK144" s="35"/>
      <c r="SVL144" s="35"/>
      <c r="SVM144" s="35"/>
      <c r="SVN144" s="35"/>
      <c r="SVO144" s="35"/>
      <c r="SVP144" s="35"/>
      <c r="SVQ144" s="35"/>
      <c r="SVR144" s="35"/>
      <c r="SVS144" s="35"/>
      <c r="SVT144" s="35"/>
      <c r="SVU144" s="35"/>
      <c r="SVV144" s="35"/>
      <c r="SVW144" s="35"/>
      <c r="SVX144" s="35"/>
      <c r="SVY144" s="35"/>
      <c r="SVZ144" s="35"/>
      <c r="SWA144" s="35"/>
      <c r="SWB144" s="35"/>
      <c r="SWC144" s="35"/>
      <c r="SWD144" s="35"/>
      <c r="SWE144" s="35"/>
      <c r="SWF144" s="35"/>
      <c r="SWG144" s="35"/>
      <c r="SWH144" s="35"/>
      <c r="SWI144" s="35"/>
      <c r="SWJ144" s="35"/>
      <c r="SWK144" s="35"/>
      <c r="SWL144" s="35"/>
      <c r="SWM144" s="35"/>
      <c r="SWN144" s="35"/>
      <c r="SWO144" s="35"/>
      <c r="SWP144" s="35"/>
      <c r="SWQ144" s="35"/>
      <c r="SWR144" s="35"/>
      <c r="SWS144" s="35"/>
      <c r="SWT144" s="35"/>
      <c r="SWU144" s="35"/>
      <c r="SWV144" s="35"/>
      <c r="SWW144" s="35"/>
      <c r="SWX144" s="35"/>
      <c r="SWY144" s="35"/>
      <c r="SWZ144" s="35"/>
      <c r="SXA144" s="35"/>
      <c r="SXB144" s="35"/>
      <c r="SXC144" s="35"/>
      <c r="SXD144" s="35"/>
      <c r="SXE144" s="35"/>
      <c r="SXF144" s="35"/>
      <c r="SXG144" s="35"/>
      <c r="SXH144" s="35"/>
      <c r="SXI144" s="35"/>
      <c r="SXJ144" s="35"/>
      <c r="SXK144" s="35"/>
      <c r="SXL144" s="35"/>
      <c r="SXM144" s="35"/>
      <c r="SXN144" s="35"/>
      <c r="SXO144" s="35"/>
      <c r="SXP144" s="35"/>
      <c r="SXQ144" s="35"/>
      <c r="SXR144" s="35"/>
      <c r="SXS144" s="35"/>
      <c r="SXT144" s="35"/>
      <c r="SXU144" s="35"/>
      <c r="SXV144" s="35"/>
      <c r="SXW144" s="35"/>
      <c r="SXX144" s="35"/>
      <c r="SXY144" s="35"/>
      <c r="SXZ144" s="35"/>
      <c r="SYA144" s="35"/>
      <c r="SYB144" s="35"/>
      <c r="SYC144" s="35"/>
      <c r="SYD144" s="35"/>
      <c r="SYE144" s="35"/>
      <c r="SYF144" s="35"/>
      <c r="SYG144" s="35"/>
      <c r="SYH144" s="35"/>
      <c r="SYI144" s="35"/>
      <c r="SYJ144" s="35"/>
      <c r="SYK144" s="35"/>
      <c r="SYL144" s="35"/>
      <c r="SYM144" s="35"/>
      <c r="SYN144" s="35"/>
      <c r="SYO144" s="35"/>
      <c r="SYP144" s="35"/>
      <c r="SYQ144" s="35"/>
      <c r="SYR144" s="35"/>
      <c r="SYS144" s="35"/>
      <c r="SYT144" s="35"/>
      <c r="SYU144" s="35"/>
      <c r="SYV144" s="35"/>
      <c r="SYW144" s="35"/>
      <c r="SYX144" s="35"/>
      <c r="SYY144" s="35"/>
      <c r="SYZ144" s="35"/>
      <c r="SZA144" s="35"/>
      <c r="SZB144" s="35"/>
      <c r="SZC144" s="35"/>
      <c r="SZD144" s="35"/>
      <c r="SZE144" s="35"/>
      <c r="SZF144" s="35"/>
      <c r="SZG144" s="35"/>
      <c r="SZH144" s="35"/>
      <c r="SZI144" s="35"/>
      <c r="SZJ144" s="35"/>
      <c r="SZK144" s="35"/>
      <c r="SZL144" s="35"/>
      <c r="SZM144" s="35"/>
      <c r="SZN144" s="35"/>
      <c r="SZO144" s="35"/>
      <c r="SZP144" s="35"/>
      <c r="SZQ144" s="35"/>
      <c r="SZR144" s="35"/>
      <c r="SZS144" s="35"/>
      <c r="SZT144" s="35"/>
      <c r="SZU144" s="35"/>
      <c r="SZV144" s="35"/>
      <c r="SZW144" s="35"/>
      <c r="SZX144" s="35"/>
      <c r="SZY144" s="35"/>
      <c r="SZZ144" s="35"/>
      <c r="TAA144" s="35"/>
      <c r="TAB144" s="35"/>
      <c r="TAC144" s="35"/>
      <c r="TAD144" s="35"/>
      <c r="TAE144" s="35"/>
      <c r="TAF144" s="35"/>
      <c r="TAG144" s="35"/>
      <c r="TAH144" s="35"/>
      <c r="TAI144" s="35"/>
      <c r="TAJ144" s="35"/>
      <c r="TAK144" s="35"/>
      <c r="TAL144" s="35"/>
      <c r="TAM144" s="35"/>
      <c r="TAN144" s="35"/>
      <c r="TAO144" s="35"/>
      <c r="TAP144" s="35"/>
      <c r="TAQ144" s="35"/>
      <c r="TAR144" s="35"/>
      <c r="TAS144" s="35"/>
      <c r="TAT144" s="35"/>
      <c r="TAU144" s="35"/>
      <c r="TAV144" s="35"/>
      <c r="TAW144" s="35"/>
      <c r="TAX144" s="35"/>
      <c r="TAY144" s="35"/>
      <c r="TAZ144" s="35"/>
      <c r="TBA144" s="35"/>
      <c r="TBB144" s="35"/>
      <c r="TBC144" s="35"/>
      <c r="TBD144" s="35"/>
      <c r="TBE144" s="35"/>
      <c r="TBF144" s="35"/>
      <c r="TBG144" s="35"/>
      <c r="TBH144" s="35"/>
      <c r="TBI144" s="35"/>
      <c r="TBJ144" s="35"/>
      <c r="TBK144" s="35"/>
      <c r="TBL144" s="35"/>
      <c r="TBM144" s="35"/>
      <c r="TBN144" s="35"/>
      <c r="TBO144" s="35"/>
      <c r="TBP144" s="35"/>
      <c r="TBQ144" s="35"/>
      <c r="TBR144" s="35"/>
      <c r="TBS144" s="35"/>
      <c r="TBT144" s="35"/>
      <c r="TBU144" s="35"/>
      <c r="TBV144" s="35"/>
      <c r="TBW144" s="35"/>
      <c r="TBX144" s="35"/>
      <c r="TBY144" s="35"/>
      <c r="TBZ144" s="35"/>
      <c r="TCA144" s="35"/>
      <c r="TCB144" s="35"/>
      <c r="TCC144" s="35"/>
      <c r="TCD144" s="35"/>
      <c r="TCE144" s="35"/>
      <c r="TCF144" s="35"/>
      <c r="TCG144" s="35"/>
      <c r="TCH144" s="35"/>
      <c r="TCI144" s="35"/>
      <c r="TCJ144" s="35"/>
      <c r="TCK144" s="35"/>
      <c r="TCL144" s="35"/>
      <c r="TCM144" s="35"/>
      <c r="TCN144" s="35"/>
      <c r="TCO144" s="35"/>
      <c r="TCP144" s="35"/>
      <c r="TCQ144" s="35"/>
      <c r="TCR144" s="35"/>
      <c r="TCS144" s="35"/>
      <c r="TCT144" s="35"/>
      <c r="TCU144" s="35"/>
      <c r="TCV144" s="35"/>
      <c r="TCW144" s="35"/>
      <c r="TCX144" s="35"/>
      <c r="TCY144" s="35"/>
      <c r="TCZ144" s="35"/>
      <c r="TDA144" s="35"/>
      <c r="TDB144" s="35"/>
      <c r="TDC144" s="35"/>
      <c r="TDD144" s="35"/>
      <c r="TDE144" s="35"/>
      <c r="TDF144" s="35"/>
      <c r="TDG144" s="35"/>
      <c r="TDH144" s="35"/>
      <c r="TDI144" s="35"/>
      <c r="TDJ144" s="35"/>
      <c r="TDK144" s="35"/>
      <c r="TDL144" s="35"/>
      <c r="TDM144" s="35"/>
      <c r="TDN144" s="35"/>
      <c r="TDO144" s="35"/>
      <c r="TDP144" s="35"/>
      <c r="TDQ144" s="35"/>
      <c r="TDR144" s="35"/>
      <c r="TDS144" s="35"/>
      <c r="TDT144" s="35"/>
      <c r="TDU144" s="35"/>
      <c r="TDV144" s="35"/>
      <c r="TDW144" s="35"/>
      <c r="TDX144" s="35"/>
      <c r="TDY144" s="35"/>
      <c r="TDZ144" s="35"/>
      <c r="TEA144" s="35"/>
      <c r="TEB144" s="35"/>
      <c r="TEC144" s="35"/>
      <c r="TED144" s="35"/>
      <c r="TEE144" s="35"/>
      <c r="TEF144" s="35"/>
      <c r="TEG144" s="35"/>
      <c r="TEH144" s="35"/>
      <c r="TEI144" s="35"/>
      <c r="TEJ144" s="35"/>
      <c r="TEK144" s="35"/>
      <c r="TEL144" s="35"/>
      <c r="TEM144" s="35"/>
      <c r="TEN144" s="35"/>
      <c r="TEO144" s="35"/>
      <c r="TEP144" s="35"/>
      <c r="TEQ144" s="35"/>
      <c r="TER144" s="35"/>
      <c r="TES144" s="35"/>
      <c r="TET144" s="35"/>
      <c r="TEU144" s="35"/>
      <c r="TEV144" s="35"/>
      <c r="TEW144" s="35"/>
      <c r="TEX144" s="35"/>
      <c r="TEY144" s="35"/>
      <c r="TEZ144" s="35"/>
      <c r="TFA144" s="35"/>
      <c r="TFB144" s="35"/>
      <c r="TFC144" s="35"/>
      <c r="TFD144" s="35"/>
      <c r="TFE144" s="35"/>
      <c r="TFF144" s="35"/>
      <c r="TFG144" s="35"/>
      <c r="TFH144" s="35"/>
      <c r="TFI144" s="35"/>
      <c r="TFJ144" s="35"/>
      <c r="TFK144" s="35"/>
      <c r="TFL144" s="35"/>
      <c r="TFM144" s="35"/>
      <c r="TFN144" s="35"/>
      <c r="TFO144" s="35"/>
      <c r="TFP144" s="35"/>
      <c r="TFQ144" s="35"/>
      <c r="TFR144" s="35"/>
      <c r="TFS144" s="35"/>
      <c r="TFT144" s="35"/>
      <c r="TFU144" s="35"/>
      <c r="TFV144" s="35"/>
      <c r="TFW144" s="35"/>
      <c r="TFX144" s="35"/>
      <c r="TFY144" s="35"/>
      <c r="TFZ144" s="35"/>
      <c r="TGA144" s="35"/>
      <c r="TGB144" s="35"/>
      <c r="TGC144" s="35"/>
      <c r="TGD144" s="35"/>
      <c r="TGE144" s="35"/>
      <c r="TGF144" s="35"/>
      <c r="TGG144" s="35"/>
      <c r="TGH144" s="35"/>
      <c r="TGI144" s="35"/>
      <c r="TGJ144" s="35"/>
      <c r="TGK144" s="35"/>
      <c r="TGL144" s="35"/>
      <c r="TGM144" s="35"/>
      <c r="TGN144" s="35"/>
      <c r="TGO144" s="35"/>
      <c r="TGP144" s="35"/>
      <c r="TGQ144" s="35"/>
      <c r="TGR144" s="35"/>
      <c r="TGS144" s="35"/>
      <c r="TGT144" s="35"/>
      <c r="TGU144" s="35"/>
      <c r="TGV144" s="35"/>
      <c r="TGW144" s="35"/>
      <c r="TGX144" s="35"/>
      <c r="TGY144" s="35"/>
      <c r="TGZ144" s="35"/>
      <c r="THA144" s="35"/>
      <c r="THB144" s="35"/>
      <c r="THC144" s="35"/>
      <c r="THD144" s="35"/>
      <c r="THE144" s="35"/>
      <c r="THF144" s="35"/>
      <c r="THG144" s="35"/>
      <c r="THH144" s="35"/>
      <c r="THI144" s="35"/>
      <c r="THJ144" s="35"/>
      <c r="THK144" s="35"/>
      <c r="THL144" s="35"/>
      <c r="THM144" s="35"/>
      <c r="THN144" s="35"/>
      <c r="THO144" s="35"/>
      <c r="THP144" s="35"/>
      <c r="THQ144" s="35"/>
      <c r="THR144" s="35"/>
      <c r="THS144" s="35"/>
      <c r="THT144" s="35"/>
      <c r="THU144" s="35"/>
      <c r="THV144" s="35"/>
      <c r="THW144" s="35"/>
      <c r="THX144" s="35"/>
      <c r="THY144" s="35"/>
      <c r="THZ144" s="35"/>
      <c r="TIA144" s="35"/>
      <c r="TIB144" s="35"/>
      <c r="TIC144" s="35"/>
      <c r="TID144" s="35"/>
      <c r="TIE144" s="35"/>
      <c r="TIF144" s="35"/>
      <c r="TIG144" s="35"/>
      <c r="TIH144" s="35"/>
      <c r="TII144" s="35"/>
      <c r="TIJ144" s="35"/>
      <c r="TIK144" s="35"/>
      <c r="TIL144" s="35"/>
      <c r="TIM144" s="35"/>
      <c r="TIN144" s="35"/>
      <c r="TIO144" s="35"/>
      <c r="TIP144" s="35"/>
      <c r="TIQ144" s="35"/>
      <c r="TIR144" s="35"/>
      <c r="TIS144" s="35"/>
      <c r="TIT144" s="35"/>
      <c r="TIU144" s="35"/>
      <c r="TIV144" s="35"/>
      <c r="TIW144" s="35"/>
      <c r="TIX144" s="35"/>
      <c r="TIY144" s="35"/>
      <c r="TIZ144" s="35"/>
      <c r="TJA144" s="35"/>
      <c r="TJB144" s="35"/>
      <c r="TJC144" s="35"/>
      <c r="TJD144" s="35"/>
      <c r="TJE144" s="35"/>
      <c r="TJF144" s="35"/>
      <c r="TJG144" s="35"/>
      <c r="TJH144" s="35"/>
      <c r="TJI144" s="35"/>
      <c r="TJJ144" s="35"/>
      <c r="TJK144" s="35"/>
      <c r="TJL144" s="35"/>
      <c r="TJM144" s="35"/>
      <c r="TJN144" s="35"/>
      <c r="TJO144" s="35"/>
      <c r="TJP144" s="35"/>
      <c r="TJQ144" s="35"/>
      <c r="TJR144" s="35"/>
      <c r="TJS144" s="35"/>
      <c r="TJT144" s="35"/>
      <c r="TJU144" s="35"/>
      <c r="TJV144" s="35"/>
      <c r="TJW144" s="35"/>
      <c r="TJX144" s="35"/>
      <c r="TJY144" s="35"/>
      <c r="TJZ144" s="35"/>
      <c r="TKA144" s="35"/>
      <c r="TKB144" s="35"/>
      <c r="TKC144" s="35"/>
      <c r="TKD144" s="35"/>
      <c r="TKE144" s="35"/>
      <c r="TKF144" s="35"/>
      <c r="TKG144" s="35"/>
      <c r="TKH144" s="35"/>
      <c r="TKI144" s="35"/>
      <c r="TKJ144" s="35"/>
      <c r="TKK144" s="35"/>
      <c r="TKL144" s="35"/>
      <c r="TKM144" s="35"/>
      <c r="TKN144" s="35"/>
      <c r="TKO144" s="35"/>
      <c r="TKP144" s="35"/>
      <c r="TKQ144" s="35"/>
      <c r="TKR144" s="35"/>
      <c r="TKS144" s="35"/>
      <c r="TKT144" s="35"/>
      <c r="TKU144" s="35"/>
      <c r="TKV144" s="35"/>
      <c r="TKW144" s="35"/>
      <c r="TKX144" s="35"/>
      <c r="TKY144" s="35"/>
      <c r="TKZ144" s="35"/>
      <c r="TLA144" s="35"/>
      <c r="TLB144" s="35"/>
      <c r="TLC144" s="35"/>
      <c r="TLD144" s="35"/>
      <c r="TLE144" s="35"/>
      <c r="TLF144" s="35"/>
      <c r="TLG144" s="35"/>
      <c r="TLH144" s="35"/>
      <c r="TLI144" s="35"/>
      <c r="TLJ144" s="35"/>
      <c r="TLK144" s="35"/>
      <c r="TLL144" s="35"/>
      <c r="TLM144" s="35"/>
      <c r="TLN144" s="35"/>
      <c r="TLO144" s="35"/>
      <c r="TLP144" s="35"/>
      <c r="TLQ144" s="35"/>
      <c r="TLR144" s="35"/>
      <c r="TLS144" s="35"/>
      <c r="TLT144" s="35"/>
      <c r="TLU144" s="35"/>
      <c r="TLV144" s="35"/>
      <c r="TLW144" s="35"/>
      <c r="TLX144" s="35"/>
      <c r="TLY144" s="35"/>
      <c r="TLZ144" s="35"/>
      <c r="TMA144" s="35"/>
      <c r="TMB144" s="35"/>
      <c r="TMC144" s="35"/>
      <c r="TMD144" s="35"/>
      <c r="TME144" s="35"/>
      <c r="TMF144" s="35"/>
      <c r="TMG144" s="35"/>
      <c r="TMH144" s="35"/>
      <c r="TMI144" s="35"/>
      <c r="TMJ144" s="35"/>
      <c r="TMK144" s="35"/>
      <c r="TML144" s="35"/>
      <c r="TMM144" s="35"/>
      <c r="TMN144" s="35"/>
      <c r="TMO144" s="35"/>
      <c r="TMP144" s="35"/>
      <c r="TMQ144" s="35"/>
      <c r="TMR144" s="35"/>
      <c r="TMS144" s="35"/>
      <c r="TMT144" s="35"/>
      <c r="TMU144" s="35"/>
      <c r="TMV144" s="35"/>
      <c r="TMW144" s="35"/>
      <c r="TMX144" s="35"/>
      <c r="TMY144" s="35"/>
      <c r="TMZ144" s="35"/>
      <c r="TNA144" s="35"/>
      <c r="TNB144" s="35"/>
      <c r="TNC144" s="35"/>
      <c r="TND144" s="35"/>
      <c r="TNE144" s="35"/>
      <c r="TNF144" s="35"/>
      <c r="TNG144" s="35"/>
      <c r="TNH144" s="35"/>
      <c r="TNI144" s="35"/>
      <c r="TNJ144" s="35"/>
      <c r="TNK144" s="35"/>
      <c r="TNL144" s="35"/>
      <c r="TNM144" s="35"/>
      <c r="TNN144" s="35"/>
      <c r="TNO144" s="35"/>
      <c r="TNP144" s="35"/>
      <c r="TNQ144" s="35"/>
      <c r="TNR144" s="35"/>
      <c r="TNS144" s="35"/>
      <c r="TNT144" s="35"/>
      <c r="TNU144" s="35"/>
      <c r="TNV144" s="35"/>
      <c r="TNW144" s="35"/>
      <c r="TNX144" s="35"/>
      <c r="TNY144" s="35"/>
      <c r="TNZ144" s="35"/>
      <c r="TOA144" s="35"/>
      <c r="TOB144" s="35"/>
      <c r="TOC144" s="35"/>
      <c r="TOD144" s="35"/>
      <c r="TOE144" s="35"/>
      <c r="TOF144" s="35"/>
      <c r="TOG144" s="35"/>
      <c r="TOH144" s="35"/>
      <c r="TOI144" s="35"/>
      <c r="TOJ144" s="35"/>
      <c r="TOK144" s="35"/>
      <c r="TOL144" s="35"/>
      <c r="TOM144" s="35"/>
      <c r="TON144" s="35"/>
      <c r="TOO144" s="35"/>
      <c r="TOP144" s="35"/>
      <c r="TOQ144" s="35"/>
      <c r="TOR144" s="35"/>
      <c r="TOS144" s="35"/>
      <c r="TOT144" s="35"/>
      <c r="TOU144" s="35"/>
      <c r="TOV144" s="35"/>
      <c r="TOW144" s="35"/>
      <c r="TOX144" s="35"/>
      <c r="TOY144" s="35"/>
      <c r="TOZ144" s="35"/>
      <c r="TPA144" s="35"/>
      <c r="TPB144" s="35"/>
      <c r="TPC144" s="35"/>
      <c r="TPD144" s="35"/>
      <c r="TPE144" s="35"/>
      <c r="TPF144" s="35"/>
      <c r="TPG144" s="35"/>
      <c r="TPH144" s="35"/>
      <c r="TPI144" s="35"/>
      <c r="TPJ144" s="35"/>
      <c r="TPK144" s="35"/>
      <c r="TPL144" s="35"/>
      <c r="TPM144" s="35"/>
      <c r="TPN144" s="35"/>
      <c r="TPO144" s="35"/>
      <c r="TPP144" s="35"/>
      <c r="TPQ144" s="35"/>
      <c r="TPR144" s="35"/>
      <c r="TPS144" s="35"/>
      <c r="TPT144" s="35"/>
      <c r="TPU144" s="35"/>
      <c r="TPV144" s="35"/>
      <c r="TPW144" s="35"/>
      <c r="TPX144" s="35"/>
      <c r="TPY144" s="35"/>
      <c r="TPZ144" s="35"/>
      <c r="TQA144" s="35"/>
      <c r="TQB144" s="35"/>
      <c r="TQC144" s="35"/>
      <c r="TQD144" s="35"/>
      <c r="TQE144" s="35"/>
      <c r="TQF144" s="35"/>
      <c r="TQG144" s="35"/>
      <c r="TQH144" s="35"/>
      <c r="TQI144" s="35"/>
      <c r="TQJ144" s="35"/>
      <c r="TQK144" s="35"/>
      <c r="TQL144" s="35"/>
      <c r="TQM144" s="35"/>
      <c r="TQN144" s="35"/>
      <c r="TQO144" s="35"/>
      <c r="TQP144" s="35"/>
      <c r="TQQ144" s="35"/>
      <c r="TQR144" s="35"/>
      <c r="TQS144" s="35"/>
      <c r="TQT144" s="35"/>
      <c r="TQU144" s="35"/>
      <c r="TQV144" s="35"/>
      <c r="TQW144" s="35"/>
      <c r="TQX144" s="35"/>
      <c r="TQY144" s="35"/>
      <c r="TQZ144" s="35"/>
      <c r="TRA144" s="35"/>
      <c r="TRB144" s="35"/>
      <c r="TRC144" s="35"/>
      <c r="TRD144" s="35"/>
      <c r="TRE144" s="35"/>
      <c r="TRF144" s="35"/>
      <c r="TRG144" s="35"/>
      <c r="TRH144" s="35"/>
      <c r="TRI144" s="35"/>
      <c r="TRJ144" s="35"/>
      <c r="TRK144" s="35"/>
      <c r="TRL144" s="35"/>
      <c r="TRM144" s="35"/>
      <c r="TRN144" s="35"/>
      <c r="TRO144" s="35"/>
      <c r="TRP144" s="35"/>
      <c r="TRQ144" s="35"/>
      <c r="TRR144" s="35"/>
      <c r="TRS144" s="35"/>
      <c r="TRT144" s="35"/>
      <c r="TRU144" s="35"/>
      <c r="TRV144" s="35"/>
      <c r="TRW144" s="35"/>
      <c r="TRX144" s="35"/>
      <c r="TRY144" s="35"/>
      <c r="TRZ144" s="35"/>
      <c r="TSA144" s="35"/>
      <c r="TSB144" s="35"/>
      <c r="TSC144" s="35"/>
      <c r="TSD144" s="35"/>
      <c r="TSE144" s="35"/>
      <c r="TSF144" s="35"/>
      <c r="TSG144" s="35"/>
      <c r="TSH144" s="35"/>
      <c r="TSI144" s="35"/>
      <c r="TSJ144" s="35"/>
      <c r="TSK144" s="35"/>
      <c r="TSL144" s="35"/>
      <c r="TSM144" s="35"/>
      <c r="TSN144" s="35"/>
      <c r="TSO144" s="35"/>
      <c r="TSP144" s="35"/>
      <c r="TSQ144" s="35"/>
      <c r="TSR144" s="35"/>
      <c r="TSS144" s="35"/>
      <c r="TST144" s="35"/>
      <c r="TSU144" s="35"/>
      <c r="TSV144" s="35"/>
      <c r="TSW144" s="35"/>
      <c r="TSX144" s="35"/>
      <c r="TSY144" s="35"/>
      <c r="TSZ144" s="35"/>
      <c r="TTA144" s="35"/>
      <c r="TTB144" s="35"/>
      <c r="TTC144" s="35"/>
      <c r="TTD144" s="35"/>
      <c r="TTE144" s="35"/>
      <c r="TTF144" s="35"/>
      <c r="TTG144" s="35"/>
      <c r="TTH144" s="35"/>
      <c r="TTI144" s="35"/>
      <c r="TTJ144" s="35"/>
      <c r="TTK144" s="35"/>
      <c r="TTL144" s="35"/>
      <c r="TTM144" s="35"/>
      <c r="TTN144" s="35"/>
      <c r="TTO144" s="35"/>
      <c r="TTP144" s="35"/>
      <c r="TTQ144" s="35"/>
      <c r="TTR144" s="35"/>
      <c r="TTS144" s="35"/>
      <c r="TTT144" s="35"/>
      <c r="TTU144" s="35"/>
      <c r="TTV144" s="35"/>
      <c r="TTW144" s="35"/>
      <c r="TTX144" s="35"/>
      <c r="TTY144" s="35"/>
      <c r="TTZ144" s="35"/>
      <c r="TUA144" s="35"/>
      <c r="TUB144" s="35"/>
      <c r="TUC144" s="35"/>
      <c r="TUD144" s="35"/>
      <c r="TUE144" s="35"/>
      <c r="TUF144" s="35"/>
      <c r="TUG144" s="35"/>
      <c r="TUH144" s="35"/>
      <c r="TUI144" s="35"/>
      <c r="TUJ144" s="35"/>
      <c r="TUK144" s="35"/>
      <c r="TUL144" s="35"/>
      <c r="TUM144" s="35"/>
      <c r="TUN144" s="35"/>
      <c r="TUO144" s="35"/>
      <c r="TUP144" s="35"/>
      <c r="TUQ144" s="35"/>
      <c r="TUR144" s="35"/>
      <c r="TUS144" s="35"/>
      <c r="TUT144" s="35"/>
      <c r="TUU144" s="35"/>
      <c r="TUV144" s="35"/>
      <c r="TUW144" s="35"/>
      <c r="TUX144" s="35"/>
      <c r="TUY144" s="35"/>
      <c r="TUZ144" s="35"/>
      <c r="TVA144" s="35"/>
      <c r="TVB144" s="35"/>
      <c r="TVC144" s="35"/>
      <c r="TVD144" s="35"/>
      <c r="TVE144" s="35"/>
      <c r="TVF144" s="35"/>
      <c r="TVG144" s="35"/>
      <c r="TVH144" s="35"/>
      <c r="TVI144" s="35"/>
      <c r="TVJ144" s="35"/>
      <c r="TVK144" s="35"/>
      <c r="TVL144" s="35"/>
      <c r="TVM144" s="35"/>
      <c r="TVN144" s="35"/>
      <c r="TVO144" s="35"/>
      <c r="TVP144" s="35"/>
      <c r="TVQ144" s="35"/>
      <c r="TVR144" s="35"/>
      <c r="TVS144" s="35"/>
      <c r="TVT144" s="35"/>
      <c r="TVU144" s="35"/>
      <c r="TVV144" s="35"/>
      <c r="TVW144" s="35"/>
      <c r="TVX144" s="35"/>
      <c r="TVY144" s="35"/>
      <c r="TVZ144" s="35"/>
      <c r="TWA144" s="35"/>
      <c r="TWB144" s="35"/>
      <c r="TWC144" s="35"/>
      <c r="TWD144" s="35"/>
      <c r="TWE144" s="35"/>
      <c r="TWF144" s="35"/>
      <c r="TWG144" s="35"/>
      <c r="TWH144" s="35"/>
      <c r="TWI144" s="35"/>
      <c r="TWJ144" s="35"/>
      <c r="TWK144" s="35"/>
      <c r="TWL144" s="35"/>
      <c r="TWM144" s="35"/>
      <c r="TWN144" s="35"/>
      <c r="TWO144" s="35"/>
      <c r="TWP144" s="35"/>
      <c r="TWQ144" s="35"/>
      <c r="TWR144" s="35"/>
      <c r="TWS144" s="35"/>
      <c r="TWT144" s="35"/>
      <c r="TWU144" s="35"/>
      <c r="TWV144" s="35"/>
      <c r="TWW144" s="35"/>
      <c r="TWX144" s="35"/>
      <c r="TWY144" s="35"/>
      <c r="TWZ144" s="35"/>
      <c r="TXA144" s="35"/>
      <c r="TXB144" s="35"/>
      <c r="TXC144" s="35"/>
      <c r="TXD144" s="35"/>
      <c r="TXE144" s="35"/>
      <c r="TXF144" s="35"/>
      <c r="TXG144" s="35"/>
      <c r="TXH144" s="35"/>
      <c r="TXI144" s="35"/>
      <c r="TXJ144" s="35"/>
      <c r="TXK144" s="35"/>
      <c r="TXL144" s="35"/>
      <c r="TXM144" s="35"/>
      <c r="TXN144" s="35"/>
      <c r="TXO144" s="35"/>
      <c r="TXP144" s="35"/>
      <c r="TXQ144" s="35"/>
      <c r="TXR144" s="35"/>
      <c r="TXS144" s="35"/>
      <c r="TXT144" s="35"/>
      <c r="TXU144" s="35"/>
      <c r="TXV144" s="35"/>
      <c r="TXW144" s="35"/>
      <c r="TXX144" s="35"/>
      <c r="TXY144" s="35"/>
      <c r="TXZ144" s="35"/>
      <c r="TYA144" s="35"/>
      <c r="TYB144" s="35"/>
      <c r="TYC144" s="35"/>
      <c r="TYD144" s="35"/>
      <c r="TYE144" s="35"/>
      <c r="TYF144" s="35"/>
      <c r="TYG144" s="35"/>
      <c r="TYH144" s="35"/>
      <c r="TYI144" s="35"/>
      <c r="TYJ144" s="35"/>
      <c r="TYK144" s="35"/>
      <c r="TYL144" s="35"/>
      <c r="TYM144" s="35"/>
      <c r="TYN144" s="35"/>
      <c r="TYO144" s="35"/>
      <c r="TYP144" s="35"/>
      <c r="TYQ144" s="35"/>
      <c r="TYR144" s="35"/>
      <c r="TYS144" s="35"/>
      <c r="TYT144" s="35"/>
      <c r="TYU144" s="35"/>
      <c r="TYV144" s="35"/>
      <c r="TYW144" s="35"/>
      <c r="TYX144" s="35"/>
      <c r="TYY144" s="35"/>
      <c r="TYZ144" s="35"/>
      <c r="TZA144" s="35"/>
      <c r="TZB144" s="35"/>
      <c r="TZC144" s="35"/>
      <c r="TZD144" s="35"/>
      <c r="TZE144" s="35"/>
      <c r="TZF144" s="35"/>
      <c r="TZG144" s="35"/>
      <c r="TZH144" s="35"/>
      <c r="TZI144" s="35"/>
      <c r="TZJ144" s="35"/>
      <c r="TZK144" s="35"/>
      <c r="TZL144" s="35"/>
      <c r="TZM144" s="35"/>
      <c r="TZN144" s="35"/>
      <c r="TZO144" s="35"/>
      <c r="TZP144" s="35"/>
      <c r="TZQ144" s="35"/>
      <c r="TZR144" s="35"/>
      <c r="TZS144" s="35"/>
      <c r="TZT144" s="35"/>
      <c r="TZU144" s="35"/>
      <c r="TZV144" s="35"/>
      <c r="TZW144" s="35"/>
      <c r="TZX144" s="35"/>
      <c r="TZY144" s="35"/>
      <c r="TZZ144" s="35"/>
      <c r="UAA144" s="35"/>
      <c r="UAB144" s="35"/>
      <c r="UAC144" s="35"/>
      <c r="UAD144" s="35"/>
      <c r="UAE144" s="35"/>
      <c r="UAF144" s="35"/>
      <c r="UAG144" s="35"/>
      <c r="UAH144" s="35"/>
      <c r="UAI144" s="35"/>
      <c r="UAJ144" s="35"/>
      <c r="UAK144" s="35"/>
      <c r="UAL144" s="35"/>
      <c r="UAM144" s="35"/>
      <c r="UAN144" s="35"/>
      <c r="UAO144" s="35"/>
      <c r="UAP144" s="35"/>
      <c r="UAQ144" s="35"/>
      <c r="UAR144" s="35"/>
      <c r="UAS144" s="35"/>
      <c r="UAT144" s="35"/>
      <c r="UAU144" s="35"/>
      <c r="UAV144" s="35"/>
      <c r="UAW144" s="35"/>
      <c r="UAX144" s="35"/>
      <c r="UAY144" s="35"/>
      <c r="UAZ144" s="35"/>
      <c r="UBA144" s="35"/>
      <c r="UBB144" s="35"/>
      <c r="UBC144" s="35"/>
      <c r="UBD144" s="35"/>
      <c r="UBE144" s="35"/>
      <c r="UBF144" s="35"/>
      <c r="UBG144" s="35"/>
      <c r="UBH144" s="35"/>
      <c r="UBI144" s="35"/>
      <c r="UBJ144" s="35"/>
      <c r="UBK144" s="35"/>
      <c r="UBL144" s="35"/>
      <c r="UBM144" s="35"/>
      <c r="UBN144" s="35"/>
      <c r="UBO144" s="35"/>
      <c r="UBP144" s="35"/>
      <c r="UBQ144" s="35"/>
      <c r="UBR144" s="35"/>
      <c r="UBS144" s="35"/>
      <c r="UBT144" s="35"/>
      <c r="UBU144" s="35"/>
      <c r="UBV144" s="35"/>
      <c r="UBW144" s="35"/>
      <c r="UBX144" s="35"/>
      <c r="UBY144" s="35"/>
      <c r="UBZ144" s="35"/>
      <c r="UCA144" s="35"/>
      <c r="UCB144" s="35"/>
      <c r="UCC144" s="35"/>
      <c r="UCD144" s="35"/>
      <c r="UCE144" s="35"/>
      <c r="UCF144" s="35"/>
      <c r="UCG144" s="35"/>
      <c r="UCH144" s="35"/>
      <c r="UCI144" s="35"/>
      <c r="UCJ144" s="35"/>
      <c r="UCK144" s="35"/>
      <c r="UCL144" s="35"/>
      <c r="UCM144" s="35"/>
      <c r="UCN144" s="35"/>
      <c r="UCO144" s="35"/>
      <c r="UCP144" s="35"/>
      <c r="UCQ144" s="35"/>
      <c r="UCR144" s="35"/>
      <c r="UCS144" s="35"/>
      <c r="UCT144" s="35"/>
      <c r="UCU144" s="35"/>
      <c r="UCV144" s="35"/>
      <c r="UCW144" s="35"/>
      <c r="UCX144" s="35"/>
      <c r="UCY144" s="35"/>
      <c r="UCZ144" s="35"/>
      <c r="UDA144" s="35"/>
      <c r="UDB144" s="35"/>
      <c r="UDC144" s="35"/>
      <c r="UDD144" s="35"/>
      <c r="UDE144" s="35"/>
      <c r="UDF144" s="35"/>
      <c r="UDG144" s="35"/>
      <c r="UDH144" s="35"/>
      <c r="UDI144" s="35"/>
      <c r="UDJ144" s="35"/>
      <c r="UDK144" s="35"/>
      <c r="UDL144" s="35"/>
      <c r="UDM144" s="35"/>
      <c r="UDN144" s="35"/>
      <c r="UDO144" s="35"/>
      <c r="UDP144" s="35"/>
      <c r="UDQ144" s="35"/>
      <c r="UDR144" s="35"/>
      <c r="UDS144" s="35"/>
      <c r="UDT144" s="35"/>
      <c r="UDU144" s="35"/>
      <c r="UDV144" s="35"/>
      <c r="UDW144" s="35"/>
      <c r="UDX144" s="35"/>
      <c r="UDY144" s="35"/>
      <c r="UDZ144" s="35"/>
      <c r="UEA144" s="35"/>
      <c r="UEB144" s="35"/>
      <c r="UEC144" s="35"/>
      <c r="UED144" s="35"/>
      <c r="UEE144" s="35"/>
      <c r="UEF144" s="35"/>
      <c r="UEG144" s="35"/>
      <c r="UEH144" s="35"/>
      <c r="UEI144" s="35"/>
      <c r="UEJ144" s="35"/>
      <c r="UEK144" s="35"/>
      <c r="UEL144" s="35"/>
      <c r="UEM144" s="35"/>
      <c r="UEN144" s="35"/>
      <c r="UEO144" s="35"/>
      <c r="UEP144" s="35"/>
      <c r="UEQ144" s="35"/>
      <c r="UER144" s="35"/>
      <c r="UES144" s="35"/>
      <c r="UET144" s="35"/>
      <c r="UEU144" s="35"/>
      <c r="UEV144" s="35"/>
      <c r="UEW144" s="35"/>
      <c r="UEX144" s="35"/>
      <c r="UEY144" s="35"/>
      <c r="UEZ144" s="35"/>
      <c r="UFA144" s="35"/>
      <c r="UFB144" s="35"/>
      <c r="UFC144" s="35"/>
      <c r="UFD144" s="35"/>
      <c r="UFE144" s="35"/>
      <c r="UFF144" s="35"/>
      <c r="UFG144" s="35"/>
      <c r="UFH144" s="35"/>
      <c r="UFI144" s="35"/>
      <c r="UFJ144" s="35"/>
      <c r="UFK144" s="35"/>
      <c r="UFL144" s="35"/>
      <c r="UFM144" s="35"/>
      <c r="UFN144" s="35"/>
      <c r="UFO144" s="35"/>
      <c r="UFP144" s="35"/>
      <c r="UFQ144" s="35"/>
      <c r="UFR144" s="35"/>
      <c r="UFS144" s="35"/>
      <c r="UFT144" s="35"/>
      <c r="UFU144" s="35"/>
      <c r="UFV144" s="35"/>
      <c r="UFW144" s="35"/>
      <c r="UFX144" s="35"/>
      <c r="UFY144" s="35"/>
      <c r="UFZ144" s="35"/>
      <c r="UGA144" s="35"/>
      <c r="UGB144" s="35"/>
      <c r="UGC144" s="35"/>
      <c r="UGD144" s="35"/>
      <c r="UGE144" s="35"/>
      <c r="UGF144" s="35"/>
      <c r="UGG144" s="35"/>
      <c r="UGH144" s="35"/>
      <c r="UGI144" s="35"/>
      <c r="UGJ144" s="35"/>
      <c r="UGK144" s="35"/>
      <c r="UGL144" s="35"/>
      <c r="UGM144" s="35"/>
      <c r="UGN144" s="35"/>
      <c r="UGO144" s="35"/>
      <c r="UGP144" s="35"/>
      <c r="UGQ144" s="35"/>
      <c r="UGR144" s="35"/>
      <c r="UGS144" s="35"/>
      <c r="UGT144" s="35"/>
      <c r="UGU144" s="35"/>
      <c r="UGV144" s="35"/>
      <c r="UGW144" s="35"/>
      <c r="UGX144" s="35"/>
      <c r="UGY144" s="35"/>
      <c r="UGZ144" s="35"/>
      <c r="UHA144" s="35"/>
      <c r="UHB144" s="35"/>
      <c r="UHC144" s="35"/>
      <c r="UHD144" s="35"/>
      <c r="UHE144" s="35"/>
      <c r="UHF144" s="35"/>
      <c r="UHG144" s="35"/>
      <c r="UHH144" s="35"/>
      <c r="UHI144" s="35"/>
      <c r="UHJ144" s="35"/>
      <c r="UHK144" s="35"/>
      <c r="UHL144" s="35"/>
      <c r="UHM144" s="35"/>
      <c r="UHN144" s="35"/>
      <c r="UHO144" s="35"/>
      <c r="UHP144" s="35"/>
      <c r="UHQ144" s="35"/>
      <c r="UHR144" s="35"/>
      <c r="UHS144" s="35"/>
      <c r="UHT144" s="35"/>
      <c r="UHU144" s="35"/>
      <c r="UHV144" s="35"/>
      <c r="UHW144" s="35"/>
      <c r="UHX144" s="35"/>
      <c r="UHY144" s="35"/>
      <c r="UHZ144" s="35"/>
      <c r="UIA144" s="35"/>
      <c r="UIB144" s="35"/>
      <c r="UIC144" s="35"/>
      <c r="UID144" s="35"/>
      <c r="UIE144" s="35"/>
      <c r="UIF144" s="35"/>
      <c r="UIG144" s="35"/>
      <c r="UIH144" s="35"/>
      <c r="UII144" s="35"/>
      <c r="UIJ144" s="35"/>
      <c r="UIK144" s="35"/>
      <c r="UIL144" s="35"/>
      <c r="UIM144" s="35"/>
      <c r="UIN144" s="35"/>
      <c r="UIO144" s="35"/>
      <c r="UIP144" s="35"/>
      <c r="UIQ144" s="35"/>
      <c r="UIR144" s="35"/>
      <c r="UIS144" s="35"/>
      <c r="UIT144" s="35"/>
      <c r="UIU144" s="35"/>
      <c r="UIV144" s="35"/>
      <c r="UIW144" s="35"/>
      <c r="UIX144" s="35"/>
      <c r="UIY144" s="35"/>
      <c r="UIZ144" s="35"/>
      <c r="UJA144" s="35"/>
      <c r="UJB144" s="35"/>
      <c r="UJC144" s="35"/>
      <c r="UJD144" s="35"/>
      <c r="UJE144" s="35"/>
      <c r="UJF144" s="35"/>
      <c r="UJG144" s="35"/>
      <c r="UJH144" s="35"/>
      <c r="UJI144" s="35"/>
      <c r="UJJ144" s="35"/>
      <c r="UJK144" s="35"/>
      <c r="UJL144" s="35"/>
      <c r="UJM144" s="35"/>
      <c r="UJN144" s="35"/>
      <c r="UJO144" s="35"/>
      <c r="UJP144" s="35"/>
      <c r="UJQ144" s="35"/>
      <c r="UJR144" s="35"/>
      <c r="UJS144" s="35"/>
      <c r="UJT144" s="35"/>
      <c r="UJU144" s="35"/>
      <c r="UJV144" s="35"/>
      <c r="UJW144" s="35"/>
      <c r="UJX144" s="35"/>
      <c r="UJY144" s="35"/>
      <c r="UJZ144" s="35"/>
      <c r="UKA144" s="35"/>
      <c r="UKB144" s="35"/>
      <c r="UKC144" s="35"/>
      <c r="UKD144" s="35"/>
      <c r="UKE144" s="35"/>
      <c r="UKF144" s="35"/>
      <c r="UKG144" s="35"/>
      <c r="UKH144" s="35"/>
      <c r="UKI144" s="35"/>
      <c r="UKJ144" s="35"/>
      <c r="UKK144" s="35"/>
      <c r="UKL144" s="35"/>
      <c r="UKM144" s="35"/>
      <c r="UKN144" s="35"/>
      <c r="UKO144" s="35"/>
      <c r="UKP144" s="35"/>
      <c r="UKQ144" s="35"/>
      <c r="UKR144" s="35"/>
      <c r="UKS144" s="35"/>
      <c r="UKT144" s="35"/>
      <c r="UKU144" s="35"/>
      <c r="UKV144" s="35"/>
      <c r="UKW144" s="35"/>
      <c r="UKX144" s="35"/>
      <c r="UKY144" s="35"/>
      <c r="UKZ144" s="35"/>
      <c r="ULA144" s="35"/>
      <c r="ULB144" s="35"/>
      <c r="ULC144" s="35"/>
      <c r="ULD144" s="35"/>
      <c r="ULE144" s="35"/>
      <c r="ULF144" s="35"/>
      <c r="ULG144" s="35"/>
      <c r="ULH144" s="35"/>
      <c r="ULI144" s="35"/>
      <c r="ULJ144" s="35"/>
      <c r="ULK144" s="35"/>
      <c r="ULL144" s="35"/>
      <c r="ULM144" s="35"/>
      <c r="ULN144" s="35"/>
      <c r="ULO144" s="35"/>
      <c r="ULP144" s="35"/>
      <c r="ULQ144" s="35"/>
      <c r="ULR144" s="35"/>
      <c r="ULS144" s="35"/>
      <c r="ULT144" s="35"/>
      <c r="ULU144" s="35"/>
      <c r="ULV144" s="35"/>
      <c r="ULW144" s="35"/>
      <c r="ULX144" s="35"/>
      <c r="ULY144" s="35"/>
      <c r="ULZ144" s="35"/>
      <c r="UMA144" s="35"/>
      <c r="UMB144" s="35"/>
      <c r="UMC144" s="35"/>
      <c r="UMD144" s="35"/>
      <c r="UME144" s="35"/>
      <c r="UMF144" s="35"/>
      <c r="UMG144" s="35"/>
      <c r="UMH144" s="35"/>
      <c r="UMI144" s="35"/>
      <c r="UMJ144" s="35"/>
      <c r="UMK144" s="35"/>
      <c r="UML144" s="35"/>
      <c r="UMM144" s="35"/>
      <c r="UMN144" s="35"/>
      <c r="UMO144" s="35"/>
      <c r="UMP144" s="35"/>
      <c r="UMQ144" s="35"/>
      <c r="UMR144" s="35"/>
      <c r="UMS144" s="35"/>
      <c r="UMT144" s="35"/>
      <c r="UMU144" s="35"/>
      <c r="UMV144" s="35"/>
      <c r="UMW144" s="35"/>
      <c r="UMX144" s="35"/>
      <c r="UMY144" s="35"/>
      <c r="UMZ144" s="35"/>
      <c r="UNA144" s="35"/>
      <c r="UNB144" s="35"/>
      <c r="UNC144" s="35"/>
      <c r="UND144" s="35"/>
      <c r="UNE144" s="35"/>
      <c r="UNF144" s="35"/>
      <c r="UNG144" s="35"/>
      <c r="UNH144" s="35"/>
      <c r="UNI144" s="35"/>
      <c r="UNJ144" s="35"/>
      <c r="UNK144" s="35"/>
      <c r="UNL144" s="35"/>
      <c r="UNM144" s="35"/>
      <c r="UNN144" s="35"/>
      <c r="UNO144" s="35"/>
      <c r="UNP144" s="35"/>
      <c r="UNQ144" s="35"/>
      <c r="UNR144" s="35"/>
      <c r="UNS144" s="35"/>
      <c r="UNT144" s="35"/>
      <c r="UNU144" s="35"/>
      <c r="UNV144" s="35"/>
      <c r="UNW144" s="35"/>
      <c r="UNX144" s="35"/>
      <c r="UNY144" s="35"/>
      <c r="UNZ144" s="35"/>
      <c r="UOA144" s="35"/>
      <c r="UOB144" s="35"/>
      <c r="UOC144" s="35"/>
      <c r="UOD144" s="35"/>
      <c r="UOE144" s="35"/>
      <c r="UOF144" s="35"/>
      <c r="UOG144" s="35"/>
      <c r="UOH144" s="35"/>
      <c r="UOI144" s="35"/>
      <c r="UOJ144" s="35"/>
      <c r="UOK144" s="35"/>
      <c r="UOL144" s="35"/>
      <c r="UOM144" s="35"/>
      <c r="UON144" s="35"/>
      <c r="UOO144" s="35"/>
      <c r="UOP144" s="35"/>
      <c r="UOQ144" s="35"/>
      <c r="UOR144" s="35"/>
      <c r="UOS144" s="35"/>
      <c r="UOT144" s="35"/>
      <c r="UOU144" s="35"/>
      <c r="UOV144" s="35"/>
      <c r="UOW144" s="35"/>
      <c r="UOX144" s="35"/>
      <c r="UOY144" s="35"/>
      <c r="UOZ144" s="35"/>
      <c r="UPA144" s="35"/>
      <c r="UPB144" s="35"/>
      <c r="UPC144" s="35"/>
      <c r="UPD144" s="35"/>
      <c r="UPE144" s="35"/>
      <c r="UPF144" s="35"/>
      <c r="UPG144" s="35"/>
      <c r="UPH144" s="35"/>
      <c r="UPI144" s="35"/>
      <c r="UPJ144" s="35"/>
      <c r="UPK144" s="35"/>
      <c r="UPL144" s="35"/>
      <c r="UPM144" s="35"/>
      <c r="UPN144" s="35"/>
      <c r="UPO144" s="35"/>
      <c r="UPP144" s="35"/>
      <c r="UPQ144" s="35"/>
      <c r="UPR144" s="35"/>
      <c r="UPS144" s="35"/>
      <c r="UPT144" s="35"/>
      <c r="UPU144" s="35"/>
      <c r="UPV144" s="35"/>
      <c r="UPW144" s="35"/>
      <c r="UPX144" s="35"/>
      <c r="UPY144" s="35"/>
      <c r="UPZ144" s="35"/>
      <c r="UQA144" s="35"/>
      <c r="UQB144" s="35"/>
      <c r="UQC144" s="35"/>
      <c r="UQD144" s="35"/>
      <c r="UQE144" s="35"/>
      <c r="UQF144" s="35"/>
      <c r="UQG144" s="35"/>
      <c r="UQH144" s="35"/>
      <c r="UQI144" s="35"/>
      <c r="UQJ144" s="35"/>
      <c r="UQK144" s="35"/>
      <c r="UQL144" s="35"/>
      <c r="UQM144" s="35"/>
      <c r="UQN144" s="35"/>
      <c r="UQO144" s="35"/>
      <c r="UQP144" s="35"/>
      <c r="UQQ144" s="35"/>
      <c r="UQR144" s="35"/>
      <c r="UQS144" s="35"/>
      <c r="UQT144" s="35"/>
      <c r="UQU144" s="35"/>
      <c r="UQV144" s="35"/>
      <c r="UQW144" s="35"/>
      <c r="UQX144" s="35"/>
      <c r="UQY144" s="35"/>
      <c r="UQZ144" s="35"/>
      <c r="URA144" s="35"/>
      <c r="URB144" s="35"/>
      <c r="URC144" s="35"/>
      <c r="URD144" s="35"/>
      <c r="URE144" s="35"/>
      <c r="URF144" s="35"/>
      <c r="URG144" s="35"/>
      <c r="URH144" s="35"/>
      <c r="URI144" s="35"/>
      <c r="URJ144" s="35"/>
      <c r="URK144" s="35"/>
      <c r="URL144" s="35"/>
      <c r="URM144" s="35"/>
      <c r="URN144" s="35"/>
      <c r="URO144" s="35"/>
      <c r="URP144" s="35"/>
      <c r="URQ144" s="35"/>
      <c r="URR144" s="35"/>
      <c r="URS144" s="35"/>
      <c r="URT144" s="35"/>
      <c r="URU144" s="35"/>
      <c r="URV144" s="35"/>
      <c r="URW144" s="35"/>
      <c r="URX144" s="35"/>
      <c r="URY144" s="35"/>
      <c r="URZ144" s="35"/>
      <c r="USA144" s="35"/>
      <c r="USB144" s="35"/>
      <c r="USC144" s="35"/>
      <c r="USD144" s="35"/>
      <c r="USE144" s="35"/>
      <c r="USF144" s="35"/>
      <c r="USG144" s="35"/>
      <c r="USH144" s="35"/>
      <c r="USI144" s="35"/>
      <c r="USJ144" s="35"/>
      <c r="USK144" s="35"/>
      <c r="USL144" s="35"/>
      <c r="USM144" s="35"/>
      <c r="USN144" s="35"/>
      <c r="USO144" s="35"/>
      <c r="USP144" s="35"/>
      <c r="USQ144" s="35"/>
      <c r="USR144" s="35"/>
      <c r="USS144" s="35"/>
      <c r="UST144" s="35"/>
      <c r="USU144" s="35"/>
      <c r="USV144" s="35"/>
      <c r="USW144" s="35"/>
      <c r="USX144" s="35"/>
      <c r="USY144" s="35"/>
      <c r="USZ144" s="35"/>
      <c r="UTA144" s="35"/>
      <c r="UTB144" s="35"/>
      <c r="UTC144" s="35"/>
      <c r="UTD144" s="35"/>
      <c r="UTE144" s="35"/>
      <c r="UTF144" s="35"/>
      <c r="UTG144" s="35"/>
      <c r="UTH144" s="35"/>
      <c r="UTI144" s="35"/>
      <c r="UTJ144" s="35"/>
      <c r="UTK144" s="35"/>
      <c r="UTL144" s="35"/>
      <c r="UTM144" s="35"/>
      <c r="UTN144" s="35"/>
      <c r="UTO144" s="35"/>
      <c r="UTP144" s="35"/>
      <c r="UTQ144" s="35"/>
      <c r="UTR144" s="35"/>
      <c r="UTS144" s="35"/>
      <c r="UTT144" s="35"/>
      <c r="UTU144" s="35"/>
      <c r="UTV144" s="35"/>
      <c r="UTW144" s="35"/>
      <c r="UTX144" s="35"/>
      <c r="UTY144" s="35"/>
      <c r="UTZ144" s="35"/>
      <c r="UUA144" s="35"/>
      <c r="UUB144" s="35"/>
      <c r="UUC144" s="35"/>
      <c r="UUD144" s="35"/>
      <c r="UUE144" s="35"/>
      <c r="UUF144" s="35"/>
      <c r="UUG144" s="35"/>
      <c r="UUH144" s="35"/>
      <c r="UUI144" s="35"/>
      <c r="UUJ144" s="35"/>
      <c r="UUK144" s="35"/>
      <c r="UUL144" s="35"/>
      <c r="UUM144" s="35"/>
      <c r="UUN144" s="35"/>
      <c r="UUO144" s="35"/>
      <c r="UUP144" s="35"/>
      <c r="UUQ144" s="35"/>
      <c r="UUR144" s="35"/>
      <c r="UUS144" s="35"/>
      <c r="UUT144" s="35"/>
      <c r="UUU144" s="35"/>
      <c r="UUV144" s="35"/>
      <c r="UUW144" s="35"/>
      <c r="UUX144" s="35"/>
      <c r="UUY144" s="35"/>
      <c r="UUZ144" s="35"/>
      <c r="UVA144" s="35"/>
      <c r="UVB144" s="35"/>
      <c r="UVC144" s="35"/>
      <c r="UVD144" s="35"/>
      <c r="UVE144" s="35"/>
      <c r="UVF144" s="35"/>
      <c r="UVG144" s="35"/>
      <c r="UVH144" s="35"/>
      <c r="UVI144" s="35"/>
      <c r="UVJ144" s="35"/>
      <c r="UVK144" s="35"/>
      <c r="UVL144" s="35"/>
      <c r="UVM144" s="35"/>
      <c r="UVN144" s="35"/>
      <c r="UVO144" s="35"/>
      <c r="UVP144" s="35"/>
      <c r="UVQ144" s="35"/>
      <c r="UVR144" s="35"/>
      <c r="UVS144" s="35"/>
      <c r="UVT144" s="35"/>
      <c r="UVU144" s="35"/>
      <c r="UVV144" s="35"/>
      <c r="UVW144" s="35"/>
      <c r="UVX144" s="35"/>
      <c r="UVY144" s="35"/>
      <c r="UVZ144" s="35"/>
      <c r="UWA144" s="35"/>
      <c r="UWB144" s="35"/>
      <c r="UWC144" s="35"/>
      <c r="UWD144" s="35"/>
      <c r="UWE144" s="35"/>
      <c r="UWF144" s="35"/>
      <c r="UWG144" s="35"/>
      <c r="UWH144" s="35"/>
      <c r="UWI144" s="35"/>
      <c r="UWJ144" s="35"/>
      <c r="UWK144" s="35"/>
      <c r="UWL144" s="35"/>
      <c r="UWM144" s="35"/>
      <c r="UWN144" s="35"/>
      <c r="UWO144" s="35"/>
      <c r="UWP144" s="35"/>
      <c r="UWQ144" s="35"/>
      <c r="UWR144" s="35"/>
      <c r="UWS144" s="35"/>
      <c r="UWT144" s="35"/>
      <c r="UWU144" s="35"/>
      <c r="UWV144" s="35"/>
      <c r="UWW144" s="35"/>
      <c r="UWX144" s="35"/>
      <c r="UWY144" s="35"/>
      <c r="UWZ144" s="35"/>
      <c r="UXA144" s="35"/>
      <c r="UXB144" s="35"/>
      <c r="UXC144" s="35"/>
      <c r="UXD144" s="35"/>
      <c r="UXE144" s="35"/>
      <c r="UXF144" s="35"/>
      <c r="UXG144" s="35"/>
      <c r="UXH144" s="35"/>
      <c r="UXI144" s="35"/>
      <c r="UXJ144" s="35"/>
      <c r="UXK144" s="35"/>
      <c r="UXL144" s="35"/>
      <c r="UXM144" s="35"/>
      <c r="UXN144" s="35"/>
      <c r="UXO144" s="35"/>
      <c r="UXP144" s="35"/>
      <c r="UXQ144" s="35"/>
      <c r="UXR144" s="35"/>
      <c r="UXS144" s="35"/>
      <c r="UXT144" s="35"/>
      <c r="UXU144" s="35"/>
      <c r="UXV144" s="35"/>
      <c r="UXW144" s="35"/>
      <c r="UXX144" s="35"/>
      <c r="UXY144" s="35"/>
      <c r="UXZ144" s="35"/>
      <c r="UYA144" s="35"/>
      <c r="UYB144" s="35"/>
      <c r="UYC144" s="35"/>
      <c r="UYD144" s="35"/>
      <c r="UYE144" s="35"/>
      <c r="UYF144" s="35"/>
      <c r="UYG144" s="35"/>
      <c r="UYH144" s="35"/>
      <c r="UYI144" s="35"/>
      <c r="UYJ144" s="35"/>
      <c r="UYK144" s="35"/>
      <c r="UYL144" s="35"/>
      <c r="UYM144" s="35"/>
      <c r="UYN144" s="35"/>
      <c r="UYO144" s="35"/>
      <c r="UYP144" s="35"/>
      <c r="UYQ144" s="35"/>
      <c r="UYR144" s="35"/>
      <c r="UYS144" s="35"/>
      <c r="UYT144" s="35"/>
      <c r="UYU144" s="35"/>
      <c r="UYV144" s="35"/>
      <c r="UYW144" s="35"/>
      <c r="UYX144" s="35"/>
      <c r="UYY144" s="35"/>
      <c r="UYZ144" s="35"/>
      <c r="UZA144" s="35"/>
      <c r="UZB144" s="35"/>
      <c r="UZC144" s="35"/>
      <c r="UZD144" s="35"/>
      <c r="UZE144" s="35"/>
      <c r="UZF144" s="35"/>
      <c r="UZG144" s="35"/>
      <c r="UZH144" s="35"/>
      <c r="UZI144" s="35"/>
      <c r="UZJ144" s="35"/>
      <c r="UZK144" s="35"/>
      <c r="UZL144" s="35"/>
      <c r="UZM144" s="35"/>
      <c r="UZN144" s="35"/>
      <c r="UZO144" s="35"/>
      <c r="UZP144" s="35"/>
      <c r="UZQ144" s="35"/>
      <c r="UZR144" s="35"/>
      <c r="UZS144" s="35"/>
      <c r="UZT144" s="35"/>
      <c r="UZU144" s="35"/>
      <c r="UZV144" s="35"/>
      <c r="UZW144" s="35"/>
      <c r="UZX144" s="35"/>
      <c r="UZY144" s="35"/>
      <c r="UZZ144" s="35"/>
      <c r="VAA144" s="35"/>
      <c r="VAB144" s="35"/>
      <c r="VAC144" s="35"/>
      <c r="VAD144" s="35"/>
      <c r="VAE144" s="35"/>
      <c r="VAF144" s="35"/>
      <c r="VAG144" s="35"/>
      <c r="VAH144" s="35"/>
      <c r="VAI144" s="35"/>
      <c r="VAJ144" s="35"/>
      <c r="VAK144" s="35"/>
      <c r="VAL144" s="35"/>
      <c r="VAM144" s="35"/>
      <c r="VAN144" s="35"/>
      <c r="VAO144" s="35"/>
      <c r="VAP144" s="35"/>
      <c r="VAQ144" s="35"/>
      <c r="VAR144" s="35"/>
      <c r="VAS144" s="35"/>
      <c r="VAT144" s="35"/>
      <c r="VAU144" s="35"/>
      <c r="VAV144" s="35"/>
      <c r="VAW144" s="35"/>
      <c r="VAX144" s="35"/>
      <c r="VAY144" s="35"/>
      <c r="VAZ144" s="35"/>
      <c r="VBA144" s="35"/>
      <c r="VBB144" s="35"/>
      <c r="VBC144" s="35"/>
      <c r="VBD144" s="35"/>
      <c r="VBE144" s="35"/>
      <c r="VBF144" s="35"/>
      <c r="VBG144" s="35"/>
      <c r="VBH144" s="35"/>
      <c r="VBI144" s="35"/>
      <c r="VBJ144" s="35"/>
      <c r="VBK144" s="35"/>
      <c r="VBL144" s="35"/>
      <c r="VBM144" s="35"/>
      <c r="VBN144" s="35"/>
      <c r="VBO144" s="35"/>
      <c r="VBP144" s="35"/>
      <c r="VBQ144" s="35"/>
      <c r="VBR144" s="35"/>
      <c r="VBS144" s="35"/>
      <c r="VBT144" s="35"/>
      <c r="VBU144" s="35"/>
      <c r="VBV144" s="35"/>
      <c r="VBW144" s="35"/>
      <c r="VBX144" s="35"/>
      <c r="VBY144" s="35"/>
      <c r="VBZ144" s="35"/>
      <c r="VCA144" s="35"/>
      <c r="VCB144" s="35"/>
      <c r="VCC144" s="35"/>
      <c r="VCD144" s="35"/>
      <c r="VCE144" s="35"/>
      <c r="VCF144" s="35"/>
      <c r="VCG144" s="35"/>
      <c r="VCH144" s="35"/>
      <c r="VCI144" s="35"/>
      <c r="VCJ144" s="35"/>
      <c r="VCK144" s="35"/>
      <c r="VCL144" s="35"/>
      <c r="VCM144" s="35"/>
      <c r="VCN144" s="35"/>
      <c r="VCO144" s="35"/>
      <c r="VCP144" s="35"/>
      <c r="VCQ144" s="35"/>
      <c r="VCR144" s="35"/>
      <c r="VCS144" s="35"/>
      <c r="VCT144" s="35"/>
      <c r="VCU144" s="35"/>
      <c r="VCV144" s="35"/>
      <c r="VCW144" s="35"/>
      <c r="VCX144" s="35"/>
      <c r="VCY144" s="35"/>
      <c r="VCZ144" s="35"/>
      <c r="VDA144" s="35"/>
      <c r="VDB144" s="35"/>
      <c r="VDC144" s="35"/>
      <c r="VDD144" s="35"/>
      <c r="VDE144" s="35"/>
      <c r="VDF144" s="35"/>
      <c r="VDG144" s="35"/>
      <c r="VDH144" s="35"/>
      <c r="VDI144" s="35"/>
      <c r="VDJ144" s="35"/>
      <c r="VDK144" s="35"/>
      <c r="VDL144" s="35"/>
      <c r="VDM144" s="35"/>
      <c r="VDN144" s="35"/>
      <c r="VDO144" s="35"/>
      <c r="VDP144" s="35"/>
      <c r="VDQ144" s="35"/>
      <c r="VDR144" s="35"/>
      <c r="VDS144" s="35"/>
      <c r="VDT144" s="35"/>
      <c r="VDU144" s="35"/>
      <c r="VDV144" s="35"/>
      <c r="VDW144" s="35"/>
      <c r="VDX144" s="35"/>
      <c r="VDY144" s="35"/>
      <c r="VDZ144" s="35"/>
      <c r="VEA144" s="35"/>
      <c r="VEB144" s="35"/>
      <c r="VEC144" s="35"/>
      <c r="VED144" s="35"/>
      <c r="VEE144" s="35"/>
      <c r="VEF144" s="35"/>
      <c r="VEG144" s="35"/>
      <c r="VEH144" s="35"/>
      <c r="VEI144" s="35"/>
      <c r="VEJ144" s="35"/>
      <c r="VEK144" s="35"/>
      <c r="VEL144" s="35"/>
      <c r="VEM144" s="35"/>
      <c r="VEN144" s="35"/>
      <c r="VEO144" s="35"/>
      <c r="VEP144" s="35"/>
      <c r="VEQ144" s="35"/>
      <c r="VER144" s="35"/>
      <c r="VES144" s="35"/>
      <c r="VET144" s="35"/>
      <c r="VEU144" s="35"/>
      <c r="VEV144" s="35"/>
      <c r="VEW144" s="35"/>
      <c r="VEX144" s="35"/>
      <c r="VEY144" s="35"/>
      <c r="VEZ144" s="35"/>
      <c r="VFA144" s="35"/>
      <c r="VFB144" s="35"/>
      <c r="VFC144" s="35"/>
      <c r="VFD144" s="35"/>
      <c r="VFE144" s="35"/>
      <c r="VFF144" s="35"/>
      <c r="VFG144" s="35"/>
      <c r="VFH144" s="35"/>
      <c r="VFI144" s="35"/>
      <c r="VFJ144" s="35"/>
      <c r="VFK144" s="35"/>
      <c r="VFL144" s="35"/>
      <c r="VFM144" s="35"/>
      <c r="VFN144" s="35"/>
      <c r="VFO144" s="35"/>
      <c r="VFP144" s="35"/>
      <c r="VFQ144" s="35"/>
      <c r="VFR144" s="35"/>
      <c r="VFS144" s="35"/>
      <c r="VFT144" s="35"/>
      <c r="VFU144" s="35"/>
      <c r="VFV144" s="35"/>
      <c r="VFW144" s="35"/>
      <c r="VFX144" s="35"/>
      <c r="VFY144" s="35"/>
      <c r="VFZ144" s="35"/>
      <c r="VGA144" s="35"/>
      <c r="VGB144" s="35"/>
      <c r="VGC144" s="35"/>
      <c r="VGD144" s="35"/>
      <c r="VGE144" s="35"/>
      <c r="VGF144" s="35"/>
      <c r="VGG144" s="35"/>
      <c r="VGH144" s="35"/>
      <c r="VGI144" s="35"/>
      <c r="VGJ144" s="35"/>
      <c r="VGK144" s="35"/>
      <c r="VGL144" s="35"/>
      <c r="VGM144" s="35"/>
      <c r="VGN144" s="35"/>
      <c r="VGO144" s="35"/>
      <c r="VGP144" s="35"/>
      <c r="VGQ144" s="35"/>
      <c r="VGR144" s="35"/>
      <c r="VGS144" s="35"/>
      <c r="VGT144" s="35"/>
      <c r="VGU144" s="35"/>
      <c r="VGV144" s="35"/>
      <c r="VGW144" s="35"/>
      <c r="VGX144" s="35"/>
      <c r="VGY144" s="35"/>
      <c r="VGZ144" s="35"/>
      <c r="VHA144" s="35"/>
      <c r="VHB144" s="35"/>
      <c r="VHC144" s="35"/>
      <c r="VHD144" s="35"/>
      <c r="VHE144" s="35"/>
      <c r="VHF144" s="35"/>
      <c r="VHG144" s="35"/>
      <c r="VHH144" s="35"/>
      <c r="VHI144" s="35"/>
      <c r="VHJ144" s="35"/>
      <c r="VHK144" s="35"/>
      <c r="VHL144" s="35"/>
      <c r="VHM144" s="35"/>
      <c r="VHN144" s="35"/>
      <c r="VHO144" s="35"/>
      <c r="VHP144" s="35"/>
      <c r="VHQ144" s="35"/>
      <c r="VHR144" s="35"/>
      <c r="VHS144" s="35"/>
      <c r="VHT144" s="35"/>
      <c r="VHU144" s="35"/>
      <c r="VHV144" s="35"/>
      <c r="VHW144" s="35"/>
      <c r="VHX144" s="35"/>
      <c r="VHY144" s="35"/>
      <c r="VHZ144" s="35"/>
      <c r="VIA144" s="35"/>
      <c r="VIB144" s="35"/>
      <c r="VIC144" s="35"/>
      <c r="VID144" s="35"/>
      <c r="VIE144" s="35"/>
      <c r="VIF144" s="35"/>
      <c r="VIG144" s="35"/>
      <c r="VIH144" s="35"/>
      <c r="VII144" s="35"/>
      <c r="VIJ144" s="35"/>
      <c r="VIK144" s="35"/>
      <c r="VIL144" s="35"/>
      <c r="VIM144" s="35"/>
      <c r="VIN144" s="35"/>
      <c r="VIO144" s="35"/>
      <c r="VIP144" s="35"/>
      <c r="VIQ144" s="35"/>
      <c r="VIR144" s="35"/>
      <c r="VIS144" s="35"/>
      <c r="VIT144" s="35"/>
      <c r="VIU144" s="35"/>
      <c r="VIV144" s="35"/>
      <c r="VIW144" s="35"/>
      <c r="VIX144" s="35"/>
      <c r="VIY144" s="35"/>
      <c r="VIZ144" s="35"/>
      <c r="VJA144" s="35"/>
      <c r="VJB144" s="35"/>
      <c r="VJC144" s="35"/>
      <c r="VJD144" s="35"/>
      <c r="VJE144" s="35"/>
      <c r="VJF144" s="35"/>
      <c r="VJG144" s="35"/>
      <c r="VJH144" s="35"/>
      <c r="VJI144" s="35"/>
      <c r="VJJ144" s="35"/>
      <c r="VJK144" s="35"/>
      <c r="VJL144" s="35"/>
      <c r="VJM144" s="35"/>
      <c r="VJN144" s="35"/>
      <c r="VJO144" s="35"/>
      <c r="VJP144" s="35"/>
      <c r="VJQ144" s="35"/>
      <c r="VJR144" s="35"/>
      <c r="VJS144" s="35"/>
      <c r="VJT144" s="35"/>
      <c r="VJU144" s="35"/>
      <c r="VJV144" s="35"/>
      <c r="VJW144" s="35"/>
      <c r="VJX144" s="35"/>
      <c r="VJY144" s="35"/>
      <c r="VJZ144" s="35"/>
      <c r="VKA144" s="35"/>
      <c r="VKB144" s="35"/>
      <c r="VKC144" s="35"/>
      <c r="VKD144" s="35"/>
      <c r="VKE144" s="35"/>
      <c r="VKF144" s="35"/>
      <c r="VKG144" s="35"/>
      <c r="VKH144" s="35"/>
      <c r="VKI144" s="35"/>
      <c r="VKJ144" s="35"/>
      <c r="VKK144" s="35"/>
      <c r="VKL144" s="35"/>
      <c r="VKM144" s="35"/>
      <c r="VKN144" s="35"/>
      <c r="VKO144" s="35"/>
      <c r="VKP144" s="35"/>
      <c r="VKQ144" s="35"/>
      <c r="VKR144" s="35"/>
      <c r="VKS144" s="35"/>
      <c r="VKT144" s="35"/>
      <c r="VKU144" s="35"/>
      <c r="VKV144" s="35"/>
      <c r="VKW144" s="35"/>
      <c r="VKX144" s="35"/>
      <c r="VKY144" s="35"/>
      <c r="VKZ144" s="35"/>
      <c r="VLA144" s="35"/>
      <c r="VLB144" s="35"/>
      <c r="VLC144" s="35"/>
      <c r="VLD144" s="35"/>
      <c r="VLE144" s="35"/>
      <c r="VLF144" s="35"/>
      <c r="VLG144" s="35"/>
      <c r="VLH144" s="35"/>
      <c r="VLI144" s="35"/>
      <c r="VLJ144" s="35"/>
      <c r="VLK144" s="35"/>
      <c r="VLL144" s="35"/>
      <c r="VLM144" s="35"/>
      <c r="VLN144" s="35"/>
      <c r="VLO144" s="35"/>
      <c r="VLP144" s="35"/>
      <c r="VLQ144" s="35"/>
      <c r="VLR144" s="35"/>
      <c r="VLS144" s="35"/>
      <c r="VLT144" s="35"/>
      <c r="VLU144" s="35"/>
      <c r="VLV144" s="35"/>
      <c r="VLW144" s="35"/>
      <c r="VLX144" s="35"/>
      <c r="VLY144" s="35"/>
      <c r="VLZ144" s="35"/>
      <c r="VMA144" s="35"/>
      <c r="VMB144" s="35"/>
      <c r="VMC144" s="35"/>
      <c r="VMD144" s="35"/>
      <c r="VME144" s="35"/>
      <c r="VMF144" s="35"/>
      <c r="VMG144" s="35"/>
      <c r="VMH144" s="35"/>
      <c r="VMI144" s="35"/>
      <c r="VMJ144" s="35"/>
      <c r="VMK144" s="35"/>
      <c r="VML144" s="35"/>
      <c r="VMM144" s="35"/>
      <c r="VMN144" s="35"/>
      <c r="VMO144" s="35"/>
      <c r="VMP144" s="35"/>
      <c r="VMQ144" s="35"/>
      <c r="VMR144" s="35"/>
      <c r="VMS144" s="35"/>
      <c r="VMT144" s="35"/>
      <c r="VMU144" s="35"/>
      <c r="VMV144" s="35"/>
      <c r="VMW144" s="35"/>
      <c r="VMX144" s="35"/>
      <c r="VMY144" s="35"/>
      <c r="VMZ144" s="35"/>
      <c r="VNA144" s="35"/>
      <c r="VNB144" s="35"/>
      <c r="VNC144" s="35"/>
      <c r="VND144" s="35"/>
      <c r="VNE144" s="35"/>
      <c r="VNF144" s="35"/>
      <c r="VNG144" s="35"/>
      <c r="VNH144" s="35"/>
      <c r="VNI144" s="35"/>
      <c r="VNJ144" s="35"/>
      <c r="VNK144" s="35"/>
      <c r="VNL144" s="35"/>
      <c r="VNM144" s="35"/>
      <c r="VNN144" s="35"/>
      <c r="VNO144" s="35"/>
      <c r="VNP144" s="35"/>
      <c r="VNQ144" s="35"/>
      <c r="VNR144" s="35"/>
      <c r="VNS144" s="35"/>
      <c r="VNT144" s="35"/>
      <c r="VNU144" s="35"/>
      <c r="VNV144" s="35"/>
      <c r="VNW144" s="35"/>
      <c r="VNX144" s="35"/>
      <c r="VNY144" s="35"/>
      <c r="VNZ144" s="35"/>
      <c r="VOA144" s="35"/>
      <c r="VOB144" s="35"/>
      <c r="VOC144" s="35"/>
      <c r="VOD144" s="35"/>
      <c r="VOE144" s="35"/>
      <c r="VOF144" s="35"/>
      <c r="VOG144" s="35"/>
      <c r="VOH144" s="35"/>
      <c r="VOI144" s="35"/>
      <c r="VOJ144" s="35"/>
      <c r="VOK144" s="35"/>
      <c r="VOL144" s="35"/>
      <c r="VOM144" s="35"/>
      <c r="VON144" s="35"/>
      <c r="VOO144" s="35"/>
      <c r="VOP144" s="35"/>
      <c r="VOQ144" s="35"/>
      <c r="VOR144" s="35"/>
      <c r="VOS144" s="35"/>
      <c r="VOT144" s="35"/>
      <c r="VOU144" s="35"/>
      <c r="VOV144" s="35"/>
      <c r="VOW144" s="35"/>
      <c r="VOX144" s="35"/>
      <c r="VOY144" s="35"/>
      <c r="VOZ144" s="35"/>
      <c r="VPA144" s="35"/>
      <c r="VPB144" s="35"/>
      <c r="VPC144" s="35"/>
      <c r="VPD144" s="35"/>
      <c r="VPE144" s="35"/>
      <c r="VPF144" s="35"/>
      <c r="VPG144" s="35"/>
      <c r="VPH144" s="35"/>
      <c r="VPI144" s="35"/>
      <c r="VPJ144" s="35"/>
      <c r="VPK144" s="35"/>
      <c r="VPL144" s="35"/>
      <c r="VPM144" s="35"/>
      <c r="VPN144" s="35"/>
      <c r="VPO144" s="35"/>
      <c r="VPP144" s="35"/>
      <c r="VPQ144" s="35"/>
      <c r="VPR144" s="35"/>
      <c r="VPS144" s="35"/>
      <c r="VPT144" s="35"/>
      <c r="VPU144" s="35"/>
      <c r="VPV144" s="35"/>
      <c r="VPW144" s="35"/>
      <c r="VPX144" s="35"/>
      <c r="VPY144" s="35"/>
      <c r="VPZ144" s="35"/>
      <c r="VQA144" s="35"/>
      <c r="VQB144" s="35"/>
      <c r="VQC144" s="35"/>
      <c r="VQD144" s="35"/>
      <c r="VQE144" s="35"/>
      <c r="VQF144" s="35"/>
      <c r="VQG144" s="35"/>
      <c r="VQH144" s="35"/>
      <c r="VQI144" s="35"/>
      <c r="VQJ144" s="35"/>
      <c r="VQK144" s="35"/>
      <c r="VQL144" s="35"/>
      <c r="VQM144" s="35"/>
      <c r="VQN144" s="35"/>
      <c r="VQO144" s="35"/>
      <c r="VQP144" s="35"/>
      <c r="VQQ144" s="35"/>
      <c r="VQR144" s="35"/>
      <c r="VQS144" s="35"/>
      <c r="VQT144" s="35"/>
      <c r="VQU144" s="35"/>
      <c r="VQV144" s="35"/>
      <c r="VQW144" s="35"/>
      <c r="VQX144" s="35"/>
      <c r="VQY144" s="35"/>
      <c r="VQZ144" s="35"/>
      <c r="VRA144" s="35"/>
      <c r="VRB144" s="35"/>
      <c r="VRC144" s="35"/>
      <c r="VRD144" s="35"/>
      <c r="VRE144" s="35"/>
      <c r="VRF144" s="35"/>
      <c r="VRG144" s="35"/>
      <c r="VRH144" s="35"/>
      <c r="VRI144" s="35"/>
      <c r="VRJ144" s="35"/>
      <c r="VRK144" s="35"/>
      <c r="VRL144" s="35"/>
      <c r="VRM144" s="35"/>
      <c r="VRN144" s="35"/>
      <c r="VRO144" s="35"/>
      <c r="VRP144" s="35"/>
      <c r="VRQ144" s="35"/>
      <c r="VRR144" s="35"/>
      <c r="VRS144" s="35"/>
      <c r="VRT144" s="35"/>
      <c r="VRU144" s="35"/>
      <c r="VRV144" s="35"/>
      <c r="VRW144" s="35"/>
      <c r="VRX144" s="35"/>
      <c r="VRY144" s="35"/>
      <c r="VRZ144" s="35"/>
      <c r="VSA144" s="35"/>
      <c r="VSB144" s="35"/>
      <c r="VSC144" s="35"/>
      <c r="VSD144" s="35"/>
      <c r="VSE144" s="35"/>
      <c r="VSF144" s="35"/>
      <c r="VSG144" s="35"/>
      <c r="VSH144" s="35"/>
      <c r="VSI144" s="35"/>
      <c r="VSJ144" s="35"/>
      <c r="VSK144" s="35"/>
      <c r="VSL144" s="35"/>
      <c r="VSM144" s="35"/>
      <c r="VSN144" s="35"/>
      <c r="VSO144" s="35"/>
      <c r="VSP144" s="35"/>
      <c r="VSQ144" s="35"/>
      <c r="VSR144" s="35"/>
      <c r="VSS144" s="35"/>
      <c r="VST144" s="35"/>
      <c r="VSU144" s="35"/>
      <c r="VSV144" s="35"/>
      <c r="VSW144" s="35"/>
      <c r="VSX144" s="35"/>
      <c r="VSY144" s="35"/>
      <c r="VSZ144" s="35"/>
      <c r="VTA144" s="35"/>
      <c r="VTB144" s="35"/>
      <c r="VTC144" s="35"/>
      <c r="VTD144" s="35"/>
      <c r="VTE144" s="35"/>
      <c r="VTF144" s="35"/>
      <c r="VTG144" s="35"/>
      <c r="VTH144" s="35"/>
      <c r="VTI144" s="35"/>
      <c r="VTJ144" s="35"/>
      <c r="VTK144" s="35"/>
      <c r="VTL144" s="35"/>
      <c r="VTM144" s="35"/>
      <c r="VTN144" s="35"/>
      <c r="VTO144" s="35"/>
      <c r="VTP144" s="35"/>
      <c r="VTQ144" s="35"/>
      <c r="VTR144" s="35"/>
      <c r="VTS144" s="35"/>
      <c r="VTT144" s="35"/>
      <c r="VTU144" s="35"/>
      <c r="VTV144" s="35"/>
      <c r="VTW144" s="35"/>
      <c r="VTX144" s="35"/>
      <c r="VTY144" s="35"/>
      <c r="VTZ144" s="35"/>
      <c r="VUA144" s="35"/>
      <c r="VUB144" s="35"/>
      <c r="VUC144" s="35"/>
      <c r="VUD144" s="35"/>
      <c r="VUE144" s="35"/>
      <c r="VUF144" s="35"/>
      <c r="VUG144" s="35"/>
      <c r="VUH144" s="35"/>
      <c r="VUI144" s="35"/>
      <c r="VUJ144" s="35"/>
      <c r="VUK144" s="35"/>
      <c r="VUL144" s="35"/>
      <c r="VUM144" s="35"/>
      <c r="VUN144" s="35"/>
      <c r="VUO144" s="35"/>
      <c r="VUP144" s="35"/>
      <c r="VUQ144" s="35"/>
      <c r="VUR144" s="35"/>
      <c r="VUS144" s="35"/>
      <c r="VUT144" s="35"/>
      <c r="VUU144" s="35"/>
      <c r="VUV144" s="35"/>
      <c r="VUW144" s="35"/>
      <c r="VUX144" s="35"/>
      <c r="VUY144" s="35"/>
      <c r="VUZ144" s="35"/>
      <c r="VVA144" s="35"/>
      <c r="VVB144" s="35"/>
      <c r="VVC144" s="35"/>
      <c r="VVD144" s="35"/>
      <c r="VVE144" s="35"/>
      <c r="VVF144" s="35"/>
      <c r="VVG144" s="35"/>
      <c r="VVH144" s="35"/>
      <c r="VVI144" s="35"/>
      <c r="VVJ144" s="35"/>
      <c r="VVK144" s="35"/>
      <c r="VVL144" s="35"/>
      <c r="VVM144" s="35"/>
      <c r="VVN144" s="35"/>
      <c r="VVO144" s="35"/>
      <c r="VVP144" s="35"/>
      <c r="VVQ144" s="35"/>
      <c r="VVR144" s="35"/>
      <c r="VVS144" s="35"/>
      <c r="VVT144" s="35"/>
      <c r="VVU144" s="35"/>
      <c r="VVV144" s="35"/>
      <c r="VVW144" s="35"/>
      <c r="VVX144" s="35"/>
      <c r="VVY144" s="35"/>
      <c r="VVZ144" s="35"/>
      <c r="VWA144" s="35"/>
      <c r="VWB144" s="35"/>
      <c r="VWC144" s="35"/>
      <c r="VWD144" s="35"/>
      <c r="VWE144" s="35"/>
      <c r="VWF144" s="35"/>
      <c r="VWG144" s="35"/>
      <c r="VWH144" s="35"/>
      <c r="VWI144" s="35"/>
      <c r="VWJ144" s="35"/>
      <c r="VWK144" s="35"/>
      <c r="VWL144" s="35"/>
      <c r="VWM144" s="35"/>
      <c r="VWN144" s="35"/>
      <c r="VWO144" s="35"/>
      <c r="VWP144" s="35"/>
      <c r="VWQ144" s="35"/>
      <c r="VWR144" s="35"/>
      <c r="VWS144" s="35"/>
      <c r="VWT144" s="35"/>
      <c r="VWU144" s="35"/>
      <c r="VWV144" s="35"/>
      <c r="VWW144" s="35"/>
      <c r="VWX144" s="35"/>
      <c r="VWY144" s="35"/>
      <c r="VWZ144" s="35"/>
      <c r="VXA144" s="35"/>
      <c r="VXB144" s="35"/>
      <c r="VXC144" s="35"/>
      <c r="VXD144" s="35"/>
      <c r="VXE144" s="35"/>
      <c r="VXF144" s="35"/>
      <c r="VXG144" s="35"/>
      <c r="VXH144" s="35"/>
      <c r="VXI144" s="35"/>
      <c r="VXJ144" s="35"/>
      <c r="VXK144" s="35"/>
      <c r="VXL144" s="35"/>
      <c r="VXM144" s="35"/>
      <c r="VXN144" s="35"/>
      <c r="VXO144" s="35"/>
      <c r="VXP144" s="35"/>
      <c r="VXQ144" s="35"/>
      <c r="VXR144" s="35"/>
      <c r="VXS144" s="35"/>
      <c r="VXT144" s="35"/>
      <c r="VXU144" s="35"/>
      <c r="VXV144" s="35"/>
      <c r="VXW144" s="35"/>
      <c r="VXX144" s="35"/>
      <c r="VXY144" s="35"/>
      <c r="VXZ144" s="35"/>
      <c r="VYA144" s="35"/>
      <c r="VYB144" s="35"/>
      <c r="VYC144" s="35"/>
      <c r="VYD144" s="35"/>
      <c r="VYE144" s="35"/>
      <c r="VYF144" s="35"/>
      <c r="VYG144" s="35"/>
      <c r="VYH144" s="35"/>
      <c r="VYI144" s="35"/>
      <c r="VYJ144" s="35"/>
      <c r="VYK144" s="35"/>
      <c r="VYL144" s="35"/>
      <c r="VYM144" s="35"/>
      <c r="VYN144" s="35"/>
      <c r="VYO144" s="35"/>
      <c r="VYP144" s="35"/>
      <c r="VYQ144" s="35"/>
      <c r="VYR144" s="35"/>
      <c r="VYS144" s="35"/>
      <c r="VYT144" s="35"/>
      <c r="VYU144" s="35"/>
      <c r="VYV144" s="35"/>
      <c r="VYW144" s="35"/>
      <c r="VYX144" s="35"/>
      <c r="VYY144" s="35"/>
      <c r="VYZ144" s="35"/>
      <c r="VZA144" s="35"/>
      <c r="VZB144" s="35"/>
      <c r="VZC144" s="35"/>
      <c r="VZD144" s="35"/>
      <c r="VZE144" s="35"/>
      <c r="VZF144" s="35"/>
      <c r="VZG144" s="35"/>
      <c r="VZH144" s="35"/>
      <c r="VZI144" s="35"/>
      <c r="VZJ144" s="35"/>
      <c r="VZK144" s="35"/>
      <c r="VZL144" s="35"/>
      <c r="VZM144" s="35"/>
      <c r="VZN144" s="35"/>
      <c r="VZO144" s="35"/>
      <c r="VZP144" s="35"/>
      <c r="VZQ144" s="35"/>
      <c r="VZR144" s="35"/>
      <c r="VZS144" s="35"/>
      <c r="VZT144" s="35"/>
      <c r="VZU144" s="35"/>
      <c r="VZV144" s="35"/>
      <c r="VZW144" s="35"/>
      <c r="VZX144" s="35"/>
      <c r="VZY144" s="35"/>
      <c r="VZZ144" s="35"/>
      <c r="WAA144" s="35"/>
      <c r="WAB144" s="35"/>
      <c r="WAC144" s="35"/>
      <c r="WAD144" s="35"/>
      <c r="WAE144" s="35"/>
      <c r="WAF144" s="35"/>
      <c r="WAG144" s="35"/>
      <c r="WAH144" s="35"/>
      <c r="WAI144" s="35"/>
      <c r="WAJ144" s="35"/>
      <c r="WAK144" s="35"/>
      <c r="WAL144" s="35"/>
      <c r="WAM144" s="35"/>
      <c r="WAN144" s="35"/>
      <c r="WAO144" s="35"/>
      <c r="WAP144" s="35"/>
      <c r="WAQ144" s="35"/>
      <c r="WAR144" s="35"/>
      <c r="WAS144" s="35"/>
      <c r="WAT144" s="35"/>
      <c r="WAU144" s="35"/>
      <c r="WAV144" s="35"/>
      <c r="WAW144" s="35"/>
      <c r="WAX144" s="35"/>
      <c r="WAY144" s="35"/>
      <c r="WAZ144" s="35"/>
      <c r="WBA144" s="35"/>
      <c r="WBB144" s="35"/>
      <c r="WBC144" s="35"/>
      <c r="WBD144" s="35"/>
      <c r="WBE144" s="35"/>
      <c r="WBF144" s="35"/>
      <c r="WBG144" s="35"/>
      <c r="WBH144" s="35"/>
      <c r="WBI144" s="35"/>
      <c r="WBJ144" s="35"/>
      <c r="WBK144" s="35"/>
      <c r="WBL144" s="35"/>
      <c r="WBM144" s="35"/>
      <c r="WBN144" s="35"/>
      <c r="WBO144" s="35"/>
      <c r="WBP144" s="35"/>
      <c r="WBQ144" s="35"/>
      <c r="WBR144" s="35"/>
      <c r="WBS144" s="35"/>
      <c r="WBT144" s="35"/>
      <c r="WBU144" s="35"/>
      <c r="WBV144" s="35"/>
      <c r="WBW144" s="35"/>
      <c r="WBX144" s="35"/>
      <c r="WBY144" s="35"/>
      <c r="WBZ144" s="35"/>
      <c r="WCA144" s="35"/>
      <c r="WCB144" s="35"/>
      <c r="WCC144" s="35"/>
      <c r="WCD144" s="35"/>
      <c r="WCE144" s="35"/>
      <c r="WCF144" s="35"/>
      <c r="WCG144" s="35"/>
      <c r="WCH144" s="35"/>
      <c r="WCI144" s="35"/>
      <c r="WCJ144" s="35"/>
      <c r="WCK144" s="35"/>
      <c r="WCL144" s="35"/>
      <c r="WCM144" s="35"/>
      <c r="WCN144" s="35"/>
      <c r="WCO144" s="35"/>
      <c r="WCP144" s="35"/>
      <c r="WCQ144" s="35"/>
      <c r="WCR144" s="35"/>
      <c r="WCS144" s="35"/>
      <c r="WCT144" s="35"/>
      <c r="WCU144" s="35"/>
      <c r="WCV144" s="35"/>
      <c r="WCW144" s="35"/>
      <c r="WCX144" s="35"/>
      <c r="WCY144" s="35"/>
      <c r="WCZ144" s="35"/>
      <c r="WDA144" s="35"/>
      <c r="WDB144" s="35"/>
      <c r="WDC144" s="35"/>
      <c r="WDD144" s="35"/>
      <c r="WDE144" s="35"/>
      <c r="WDF144" s="35"/>
      <c r="WDG144" s="35"/>
      <c r="WDH144" s="35"/>
      <c r="WDI144" s="35"/>
      <c r="WDJ144" s="35"/>
      <c r="WDK144" s="35"/>
      <c r="WDL144" s="35"/>
      <c r="WDM144" s="35"/>
      <c r="WDN144" s="35"/>
      <c r="WDO144" s="35"/>
      <c r="WDP144" s="35"/>
      <c r="WDQ144" s="35"/>
      <c r="WDR144" s="35"/>
      <c r="WDS144" s="35"/>
      <c r="WDT144" s="35"/>
      <c r="WDU144" s="35"/>
      <c r="WDV144" s="35"/>
      <c r="WDW144" s="35"/>
      <c r="WDX144" s="35"/>
      <c r="WDY144" s="35"/>
      <c r="WDZ144" s="35"/>
      <c r="WEA144" s="35"/>
      <c r="WEB144" s="35"/>
      <c r="WEC144" s="35"/>
      <c r="WED144" s="35"/>
      <c r="WEE144" s="35"/>
      <c r="WEF144" s="35"/>
      <c r="WEG144" s="35"/>
      <c r="WEH144" s="35"/>
      <c r="WEI144" s="35"/>
      <c r="WEJ144" s="35"/>
      <c r="WEK144" s="35"/>
      <c r="WEL144" s="35"/>
      <c r="WEM144" s="35"/>
      <c r="WEN144" s="35"/>
      <c r="WEO144" s="35"/>
      <c r="WEP144" s="35"/>
      <c r="WEQ144" s="35"/>
      <c r="WER144" s="35"/>
      <c r="WES144" s="35"/>
      <c r="WET144" s="35"/>
      <c r="WEU144" s="35"/>
      <c r="WEV144" s="35"/>
      <c r="WEW144" s="35"/>
      <c r="WEX144" s="35"/>
      <c r="WEY144" s="35"/>
      <c r="WEZ144" s="35"/>
      <c r="WFA144" s="35"/>
      <c r="WFB144" s="35"/>
      <c r="WFC144" s="35"/>
      <c r="WFD144" s="35"/>
      <c r="WFE144" s="35"/>
      <c r="WFF144" s="35"/>
      <c r="WFG144" s="35"/>
      <c r="WFH144" s="35"/>
      <c r="WFI144" s="35"/>
      <c r="WFJ144" s="35"/>
      <c r="WFK144" s="35"/>
      <c r="WFL144" s="35"/>
      <c r="WFM144" s="35"/>
      <c r="WFN144" s="35"/>
      <c r="WFO144" s="35"/>
      <c r="WFP144" s="35"/>
      <c r="WFQ144" s="35"/>
      <c r="WFR144" s="35"/>
      <c r="WFS144" s="35"/>
      <c r="WFT144" s="35"/>
      <c r="WFU144" s="35"/>
      <c r="WFV144" s="35"/>
      <c r="WFW144" s="35"/>
      <c r="WFX144" s="35"/>
      <c r="WFY144" s="35"/>
      <c r="WFZ144" s="35"/>
      <c r="WGA144" s="35"/>
      <c r="WGB144" s="35"/>
      <c r="WGC144" s="35"/>
      <c r="WGD144" s="35"/>
      <c r="WGE144" s="35"/>
      <c r="WGF144" s="35"/>
      <c r="WGG144" s="35"/>
      <c r="WGH144" s="35"/>
      <c r="WGI144" s="35"/>
      <c r="WGJ144" s="35"/>
      <c r="WGK144" s="35"/>
      <c r="WGL144" s="35"/>
      <c r="WGM144" s="35"/>
      <c r="WGN144" s="35"/>
      <c r="WGO144" s="35"/>
      <c r="WGP144" s="35"/>
      <c r="WGQ144" s="35"/>
      <c r="WGR144" s="35"/>
      <c r="WGS144" s="35"/>
      <c r="WGT144" s="35"/>
      <c r="WGU144" s="35"/>
      <c r="WGV144" s="35"/>
      <c r="WGW144" s="35"/>
      <c r="WGX144" s="35"/>
      <c r="WGY144" s="35"/>
      <c r="WGZ144" s="35"/>
      <c r="WHA144" s="35"/>
      <c r="WHB144" s="35"/>
      <c r="WHC144" s="35"/>
      <c r="WHD144" s="35"/>
      <c r="WHE144" s="35"/>
      <c r="WHF144" s="35"/>
      <c r="WHG144" s="35"/>
      <c r="WHH144" s="35"/>
      <c r="WHI144" s="35"/>
      <c r="WHJ144" s="35"/>
      <c r="WHK144" s="35"/>
      <c r="WHL144" s="35"/>
      <c r="WHM144" s="35"/>
      <c r="WHN144" s="35"/>
      <c r="WHO144" s="35"/>
      <c r="WHP144" s="35"/>
      <c r="WHQ144" s="35"/>
      <c r="WHR144" s="35"/>
      <c r="WHS144" s="35"/>
      <c r="WHT144" s="35"/>
      <c r="WHU144" s="35"/>
      <c r="WHV144" s="35"/>
      <c r="WHW144" s="35"/>
      <c r="WHX144" s="35"/>
      <c r="WHY144" s="35"/>
      <c r="WHZ144" s="35"/>
      <c r="WIA144" s="35"/>
      <c r="WIB144" s="35"/>
      <c r="WIC144" s="35"/>
      <c r="WID144" s="35"/>
      <c r="WIE144" s="35"/>
      <c r="WIF144" s="35"/>
      <c r="WIG144" s="35"/>
      <c r="WIH144" s="35"/>
      <c r="WII144" s="35"/>
      <c r="WIJ144" s="35"/>
      <c r="WIK144" s="35"/>
      <c r="WIL144" s="35"/>
      <c r="WIM144" s="35"/>
      <c r="WIN144" s="35"/>
      <c r="WIO144" s="35"/>
      <c r="WIP144" s="35"/>
      <c r="WIQ144" s="35"/>
      <c r="WIR144" s="35"/>
      <c r="WIS144" s="35"/>
      <c r="WIT144" s="35"/>
      <c r="WIU144" s="35"/>
      <c r="WIV144" s="35"/>
      <c r="WIW144" s="35"/>
      <c r="WIX144" s="35"/>
      <c r="WIY144" s="35"/>
      <c r="WIZ144" s="35"/>
      <c r="WJA144" s="35"/>
      <c r="WJB144" s="35"/>
      <c r="WJC144" s="35"/>
      <c r="WJD144" s="35"/>
      <c r="WJE144" s="35"/>
      <c r="WJF144" s="35"/>
      <c r="WJG144" s="35"/>
      <c r="WJH144" s="35"/>
      <c r="WJI144" s="35"/>
      <c r="WJJ144" s="35"/>
      <c r="WJK144" s="35"/>
      <c r="WJL144" s="35"/>
      <c r="WJM144" s="35"/>
      <c r="WJN144" s="35"/>
      <c r="WJO144" s="35"/>
      <c r="WJP144" s="35"/>
      <c r="WJQ144" s="35"/>
      <c r="WJR144" s="35"/>
      <c r="WJS144" s="35"/>
      <c r="WJT144" s="35"/>
      <c r="WJU144" s="35"/>
      <c r="WJV144" s="35"/>
      <c r="WJW144" s="35"/>
      <c r="WJX144" s="35"/>
      <c r="WJY144" s="35"/>
      <c r="WJZ144" s="35"/>
      <c r="WKA144" s="35"/>
      <c r="WKB144" s="35"/>
      <c r="WKC144" s="35"/>
      <c r="WKD144" s="35"/>
      <c r="WKE144" s="35"/>
      <c r="WKF144" s="35"/>
      <c r="WKG144" s="35"/>
      <c r="WKH144" s="35"/>
      <c r="WKI144" s="35"/>
      <c r="WKJ144" s="35"/>
      <c r="WKK144" s="35"/>
      <c r="WKL144" s="35"/>
      <c r="WKM144" s="35"/>
      <c r="WKN144" s="35"/>
      <c r="WKO144" s="35"/>
      <c r="WKP144" s="35"/>
      <c r="WKQ144" s="35"/>
      <c r="WKR144" s="35"/>
      <c r="WKS144" s="35"/>
      <c r="WKT144" s="35"/>
      <c r="WKU144" s="35"/>
      <c r="WKV144" s="35"/>
      <c r="WKW144" s="35"/>
      <c r="WKX144" s="35"/>
      <c r="WKY144" s="35"/>
      <c r="WKZ144" s="35"/>
      <c r="WLA144" s="35"/>
      <c r="WLB144" s="35"/>
      <c r="WLC144" s="35"/>
      <c r="WLD144" s="35"/>
      <c r="WLE144" s="35"/>
      <c r="WLF144" s="35"/>
      <c r="WLG144" s="35"/>
      <c r="WLH144" s="35"/>
      <c r="WLI144" s="35"/>
      <c r="WLJ144" s="35"/>
      <c r="WLK144" s="35"/>
      <c r="WLL144" s="35"/>
      <c r="WLM144" s="35"/>
      <c r="WLN144" s="35"/>
      <c r="WLO144" s="35"/>
      <c r="WLP144" s="35"/>
      <c r="WLQ144" s="35"/>
      <c r="WLR144" s="35"/>
      <c r="WLS144" s="35"/>
      <c r="WLT144" s="35"/>
      <c r="WLU144" s="35"/>
      <c r="WLV144" s="35"/>
      <c r="WLW144" s="35"/>
      <c r="WLX144" s="35"/>
      <c r="WLY144" s="35"/>
      <c r="WLZ144" s="35"/>
      <c r="WMA144" s="35"/>
      <c r="WMB144" s="35"/>
      <c r="WMC144" s="35"/>
      <c r="WMD144" s="35"/>
      <c r="WME144" s="35"/>
      <c r="WMF144" s="35"/>
      <c r="WMG144" s="35"/>
      <c r="WMH144" s="35"/>
      <c r="WMI144" s="35"/>
      <c r="WMJ144" s="35"/>
      <c r="WMK144" s="35"/>
      <c r="WML144" s="35"/>
      <c r="WMM144" s="35"/>
      <c r="WMN144" s="35"/>
      <c r="WMO144" s="35"/>
      <c r="WMP144" s="35"/>
      <c r="WMQ144" s="35"/>
      <c r="WMR144" s="35"/>
      <c r="WMS144" s="35"/>
      <c r="WMT144" s="35"/>
      <c r="WMU144" s="35"/>
      <c r="WMV144" s="35"/>
      <c r="WMW144" s="35"/>
      <c r="WMX144" s="35"/>
      <c r="WMY144" s="35"/>
      <c r="WMZ144" s="35"/>
      <c r="WNA144" s="35"/>
      <c r="WNB144" s="35"/>
      <c r="WNC144" s="35"/>
      <c r="WND144" s="35"/>
      <c r="WNE144" s="35"/>
      <c r="WNF144" s="35"/>
      <c r="WNG144" s="35"/>
      <c r="WNH144" s="35"/>
      <c r="WNI144" s="35"/>
      <c r="WNJ144" s="35"/>
      <c r="WNK144" s="35"/>
      <c r="WNL144" s="35"/>
      <c r="WNM144" s="35"/>
      <c r="WNN144" s="35"/>
      <c r="WNO144" s="35"/>
      <c r="WNP144" s="35"/>
      <c r="WNQ144" s="35"/>
      <c r="WNR144" s="35"/>
      <c r="WNS144" s="35"/>
      <c r="WNT144" s="35"/>
      <c r="WNU144" s="35"/>
      <c r="WNV144" s="35"/>
      <c r="WNW144" s="35"/>
      <c r="WNX144" s="35"/>
      <c r="WNY144" s="35"/>
      <c r="WNZ144" s="35"/>
      <c r="WOA144" s="35"/>
      <c r="WOB144" s="35"/>
      <c r="WOC144" s="35"/>
      <c r="WOD144" s="35"/>
      <c r="WOE144" s="35"/>
      <c r="WOF144" s="35"/>
      <c r="WOG144" s="35"/>
      <c r="WOH144" s="35"/>
      <c r="WOI144" s="35"/>
      <c r="WOJ144" s="35"/>
      <c r="WOK144" s="35"/>
      <c r="WOL144" s="35"/>
      <c r="WOM144" s="35"/>
      <c r="WON144" s="35"/>
      <c r="WOO144" s="35"/>
      <c r="WOP144" s="35"/>
      <c r="WOQ144" s="35"/>
      <c r="WOR144" s="35"/>
      <c r="WOS144" s="35"/>
      <c r="WOT144" s="35"/>
      <c r="WOU144" s="35"/>
      <c r="WOV144" s="35"/>
      <c r="WOW144" s="35"/>
      <c r="WOX144" s="35"/>
      <c r="WOY144" s="35"/>
      <c r="WOZ144" s="35"/>
      <c r="WPA144" s="35"/>
      <c r="WPB144" s="35"/>
      <c r="WPC144" s="35"/>
      <c r="WPD144" s="35"/>
      <c r="WPE144" s="35"/>
      <c r="WPF144" s="35"/>
      <c r="WPG144" s="35"/>
      <c r="WPH144" s="35"/>
      <c r="WPI144" s="35"/>
      <c r="WPJ144" s="35"/>
      <c r="WPK144" s="35"/>
      <c r="WPL144" s="35"/>
      <c r="WPM144" s="35"/>
      <c r="WPN144" s="35"/>
      <c r="WPO144" s="35"/>
      <c r="WPP144" s="35"/>
      <c r="WPQ144" s="35"/>
      <c r="WPR144" s="35"/>
      <c r="WPS144" s="35"/>
      <c r="WPT144" s="35"/>
      <c r="WPU144" s="35"/>
      <c r="WPV144" s="35"/>
      <c r="WPW144" s="35"/>
      <c r="WPX144" s="35"/>
      <c r="WPY144" s="35"/>
      <c r="WPZ144" s="35"/>
      <c r="WQA144" s="35"/>
      <c r="WQB144" s="35"/>
      <c r="WQC144" s="35"/>
      <c r="WQD144" s="35"/>
      <c r="WQE144" s="35"/>
      <c r="WQF144" s="35"/>
      <c r="WQG144" s="35"/>
      <c r="WQH144" s="35"/>
      <c r="WQI144" s="35"/>
      <c r="WQJ144" s="35"/>
      <c r="WQK144" s="35"/>
      <c r="WQL144" s="35"/>
      <c r="WQM144" s="35"/>
      <c r="WQN144" s="35"/>
      <c r="WQO144" s="35"/>
      <c r="WQP144" s="35"/>
      <c r="WQQ144" s="35"/>
      <c r="WQR144" s="35"/>
      <c r="WQS144" s="35"/>
      <c r="WQT144" s="35"/>
      <c r="WQU144" s="35"/>
      <c r="WQV144" s="35"/>
      <c r="WQW144" s="35"/>
      <c r="WQX144" s="35"/>
      <c r="WQY144" s="35"/>
      <c r="WQZ144" s="35"/>
      <c r="WRA144" s="35"/>
      <c r="WRB144" s="35"/>
      <c r="WRC144" s="35"/>
      <c r="WRD144" s="35"/>
      <c r="WRE144" s="35"/>
      <c r="WRF144" s="35"/>
      <c r="WRG144" s="35"/>
      <c r="WRH144" s="35"/>
      <c r="WRI144" s="35"/>
      <c r="WRJ144" s="35"/>
      <c r="WRK144" s="35"/>
      <c r="WRL144" s="35"/>
      <c r="WRM144" s="35"/>
      <c r="WRN144" s="35"/>
      <c r="WRO144" s="35"/>
      <c r="WRP144" s="35"/>
      <c r="WRQ144" s="35"/>
      <c r="WRR144" s="35"/>
      <c r="WRS144" s="35"/>
      <c r="WRT144" s="35"/>
      <c r="WRU144" s="35"/>
      <c r="WRV144" s="35"/>
      <c r="WRW144" s="35"/>
      <c r="WRX144" s="35"/>
      <c r="WRY144" s="35"/>
      <c r="WRZ144" s="35"/>
      <c r="WSA144" s="35"/>
      <c r="WSB144" s="35"/>
      <c r="WSC144" s="35"/>
      <c r="WSD144" s="35"/>
      <c r="WSE144" s="35"/>
      <c r="WSF144" s="35"/>
      <c r="WSG144" s="35"/>
      <c r="WSH144" s="35"/>
      <c r="WSI144" s="35"/>
      <c r="WSJ144" s="35"/>
      <c r="WSK144" s="35"/>
      <c r="WSL144" s="35"/>
      <c r="WSM144" s="35"/>
      <c r="WSN144" s="35"/>
      <c r="WSO144" s="35"/>
      <c r="WSP144" s="35"/>
      <c r="WSQ144" s="35"/>
      <c r="WSR144" s="35"/>
      <c r="WSS144" s="35"/>
      <c r="WST144" s="35"/>
      <c r="WSU144" s="35"/>
      <c r="WSV144" s="35"/>
      <c r="WSW144" s="35"/>
      <c r="WSX144" s="35"/>
      <c r="WSY144" s="35"/>
      <c r="WSZ144" s="35"/>
      <c r="WTA144" s="35"/>
      <c r="WTB144" s="35"/>
      <c r="WTC144" s="35"/>
      <c r="WTD144" s="35"/>
      <c r="WTE144" s="35"/>
      <c r="WTF144" s="35"/>
      <c r="WTG144" s="35"/>
      <c r="WTH144" s="35"/>
      <c r="WTI144" s="35"/>
      <c r="WTJ144" s="35"/>
      <c r="WTK144" s="35"/>
      <c r="WTL144" s="35"/>
      <c r="WTM144" s="35"/>
      <c r="WTN144" s="35"/>
      <c r="WTO144" s="35"/>
      <c r="WTP144" s="35"/>
      <c r="WTQ144" s="35"/>
      <c r="WTR144" s="35"/>
      <c r="WTS144" s="35"/>
      <c r="WTT144" s="35"/>
      <c r="WTU144" s="35"/>
      <c r="WTV144" s="35"/>
      <c r="WTW144" s="35"/>
      <c r="WTX144" s="35"/>
      <c r="WTY144" s="35"/>
      <c r="WTZ144" s="35"/>
      <c r="WUA144" s="35"/>
      <c r="WUB144" s="35"/>
      <c r="WUC144" s="35"/>
      <c r="WUD144" s="35"/>
      <c r="WUE144" s="35"/>
      <c r="WUF144" s="35"/>
      <c r="WUG144" s="35"/>
      <c r="WUH144" s="35"/>
      <c r="WUI144" s="35"/>
      <c r="WUJ144" s="35"/>
      <c r="WUK144" s="35"/>
      <c r="WUL144" s="35"/>
      <c r="WUM144" s="35"/>
      <c r="WUN144" s="35"/>
      <c r="WUO144" s="35"/>
      <c r="WUP144" s="35"/>
      <c r="WUQ144" s="35"/>
      <c r="WUR144" s="35"/>
      <c r="WUS144" s="35"/>
      <c r="WUT144" s="35"/>
      <c r="WUU144" s="35"/>
      <c r="WUV144" s="35"/>
      <c r="WUW144" s="35"/>
      <c r="WUX144" s="35"/>
      <c r="WUY144" s="35"/>
      <c r="WUZ144" s="35"/>
      <c r="WVA144" s="35"/>
      <c r="WVB144" s="35"/>
      <c r="WVC144" s="35"/>
      <c r="WVD144" s="35"/>
      <c r="WVE144" s="35"/>
      <c r="WVF144" s="35"/>
      <c r="WVG144" s="35"/>
      <c r="WVH144" s="35"/>
      <c r="WVI144" s="35"/>
      <c r="WVJ144" s="35"/>
      <c r="WVK144" s="35"/>
      <c r="WVL144" s="35"/>
      <c r="WVM144" s="35"/>
      <c r="WVN144" s="35"/>
      <c r="WVO144" s="35"/>
      <c r="WVP144" s="35"/>
      <c r="WVQ144" s="35"/>
      <c r="WVR144" s="35"/>
      <c r="WVS144" s="35"/>
      <c r="WVT144" s="35"/>
      <c r="WVU144" s="35"/>
      <c r="WVV144" s="35"/>
      <c r="WVW144" s="35"/>
      <c r="WVX144" s="35"/>
      <c r="WVY144" s="35"/>
      <c r="WVZ144" s="35"/>
      <c r="WWA144" s="35"/>
      <c r="WWB144" s="35"/>
      <c r="WWC144" s="35"/>
      <c r="WWD144" s="35"/>
      <c r="WWE144" s="35"/>
      <c r="WWF144" s="35"/>
      <c r="WWG144" s="35"/>
      <c r="WWH144" s="35"/>
      <c r="WWI144" s="35"/>
      <c r="WWJ144" s="35"/>
      <c r="WWK144" s="35"/>
      <c r="WWL144" s="35"/>
      <c r="WWM144" s="35"/>
      <c r="WWN144" s="35"/>
      <c r="WWO144" s="35"/>
      <c r="WWP144" s="35"/>
      <c r="WWQ144" s="35"/>
      <c r="WWR144" s="35"/>
      <c r="WWS144" s="35"/>
      <c r="WWT144" s="35"/>
      <c r="WWU144" s="35"/>
      <c r="WWV144" s="35"/>
      <c r="WWW144" s="35"/>
      <c r="WWX144" s="35"/>
      <c r="WWY144" s="35"/>
      <c r="WWZ144" s="35"/>
      <c r="WXA144" s="35"/>
      <c r="WXB144" s="35"/>
      <c r="WXC144" s="35"/>
      <c r="WXD144" s="35"/>
      <c r="WXE144" s="35"/>
      <c r="WXF144" s="35"/>
      <c r="WXG144" s="35"/>
      <c r="WXH144" s="35"/>
      <c r="WXI144" s="35"/>
      <c r="WXJ144" s="35"/>
      <c r="WXK144" s="35"/>
      <c r="WXL144" s="35"/>
      <c r="WXM144" s="35"/>
      <c r="WXN144" s="35"/>
      <c r="WXO144" s="35"/>
      <c r="WXP144" s="35"/>
      <c r="WXQ144" s="35"/>
      <c r="WXR144" s="35"/>
      <c r="WXS144" s="35"/>
      <c r="WXT144" s="35"/>
      <c r="WXU144" s="35"/>
      <c r="WXV144" s="35"/>
      <c r="WXW144" s="35"/>
      <c r="WXX144" s="35"/>
      <c r="WXY144" s="35"/>
      <c r="WXZ144" s="35"/>
      <c r="WYA144" s="35"/>
      <c r="WYB144" s="35"/>
      <c r="WYC144" s="35"/>
      <c r="WYD144" s="35"/>
      <c r="WYE144" s="35"/>
      <c r="WYF144" s="35"/>
      <c r="WYG144" s="35"/>
      <c r="WYH144" s="35"/>
      <c r="WYI144" s="35"/>
      <c r="WYJ144" s="35"/>
      <c r="WYK144" s="35"/>
      <c r="WYL144" s="35"/>
      <c r="WYM144" s="35"/>
      <c r="WYN144" s="35"/>
      <c r="WYO144" s="35"/>
      <c r="WYP144" s="35"/>
      <c r="WYQ144" s="35"/>
      <c r="WYR144" s="35"/>
      <c r="WYS144" s="35"/>
      <c r="WYT144" s="35"/>
      <c r="WYU144" s="35"/>
      <c r="WYV144" s="35"/>
      <c r="WYW144" s="35"/>
      <c r="WYX144" s="35"/>
      <c r="WYY144" s="35"/>
      <c r="WYZ144" s="35"/>
      <c r="WZA144" s="35"/>
      <c r="WZB144" s="35"/>
      <c r="WZC144" s="35"/>
      <c r="WZD144" s="35"/>
      <c r="WZE144" s="35"/>
      <c r="WZF144" s="35"/>
      <c r="WZG144" s="35"/>
      <c r="WZH144" s="35"/>
      <c r="WZI144" s="35"/>
      <c r="WZJ144" s="35"/>
      <c r="WZK144" s="35"/>
      <c r="WZL144" s="35"/>
      <c r="WZM144" s="35"/>
      <c r="WZN144" s="35"/>
      <c r="WZO144" s="35"/>
      <c r="WZP144" s="35"/>
      <c r="WZQ144" s="35"/>
      <c r="WZR144" s="35"/>
      <c r="WZS144" s="35"/>
      <c r="WZT144" s="35"/>
      <c r="WZU144" s="35"/>
      <c r="WZV144" s="35"/>
      <c r="WZW144" s="35"/>
      <c r="WZX144" s="35"/>
      <c r="WZY144" s="35"/>
      <c r="WZZ144" s="35"/>
      <c r="XAA144" s="35"/>
      <c r="XAB144" s="35"/>
      <c r="XAC144" s="35"/>
      <c r="XAD144" s="35"/>
      <c r="XAE144" s="35"/>
      <c r="XAF144" s="35"/>
      <c r="XAG144" s="35"/>
      <c r="XAH144" s="35"/>
      <c r="XAI144" s="35"/>
      <c r="XAJ144" s="35"/>
      <c r="XAK144" s="35"/>
      <c r="XAL144" s="35"/>
      <c r="XAM144" s="35"/>
      <c r="XAN144" s="35"/>
      <c r="XAO144" s="35"/>
      <c r="XAP144" s="35"/>
      <c r="XAQ144" s="35"/>
      <c r="XAR144" s="35"/>
      <c r="XAS144" s="35"/>
      <c r="XAT144" s="35"/>
      <c r="XAU144" s="35"/>
      <c r="XAV144" s="35"/>
      <c r="XAW144" s="35"/>
      <c r="XAX144" s="35"/>
      <c r="XAY144" s="35"/>
      <c r="XAZ144" s="35"/>
      <c r="XBA144" s="35"/>
      <c r="XBB144" s="35"/>
      <c r="XBC144" s="35"/>
      <c r="XBD144" s="35"/>
      <c r="XBE144" s="35"/>
      <c r="XBF144" s="35"/>
      <c r="XBG144" s="35"/>
      <c r="XBH144" s="35"/>
      <c r="XBI144" s="35"/>
      <c r="XBJ144" s="35"/>
      <c r="XBK144" s="35"/>
      <c r="XBL144" s="35"/>
      <c r="XBM144" s="35"/>
      <c r="XBN144" s="35"/>
      <c r="XBO144" s="35"/>
      <c r="XBP144" s="35"/>
      <c r="XBQ144" s="35"/>
      <c r="XBR144" s="35"/>
      <c r="XBS144" s="35"/>
      <c r="XBT144" s="35"/>
      <c r="XBU144" s="35"/>
      <c r="XBV144" s="35"/>
      <c r="XBW144" s="35"/>
      <c r="XBX144" s="35"/>
      <c r="XBY144" s="35"/>
      <c r="XBZ144" s="35"/>
      <c r="XCA144" s="35"/>
      <c r="XCB144" s="35"/>
      <c r="XCC144" s="35"/>
      <c r="XCD144" s="35"/>
      <c r="XCE144" s="35"/>
      <c r="XCF144" s="35"/>
      <c r="XCG144" s="35"/>
      <c r="XCH144" s="35"/>
      <c r="XCI144" s="35"/>
      <c r="XCJ144" s="35"/>
      <c r="XCK144" s="35"/>
      <c r="XCL144" s="35"/>
      <c r="XCM144" s="35"/>
      <c r="XCN144" s="35"/>
      <c r="XCO144" s="35"/>
      <c r="XCP144" s="35"/>
      <c r="XCQ144" s="35"/>
      <c r="XCR144" s="35"/>
      <c r="XCS144" s="35"/>
      <c r="XCT144" s="35"/>
      <c r="XCU144" s="35"/>
      <c r="XCV144" s="35"/>
      <c r="XCW144" s="35"/>
      <c r="XCX144" s="35"/>
      <c r="XCY144" s="35"/>
      <c r="XCZ144" s="35"/>
      <c r="XDA144" s="35"/>
      <c r="XDB144" s="35"/>
      <c r="XDC144" s="35"/>
      <c r="XDD144" s="35"/>
      <c r="XDE144" s="35"/>
      <c r="XDF144" s="35"/>
      <c r="XDG144" s="35"/>
      <c r="XDH144" s="35"/>
      <c r="XDI144" s="35"/>
      <c r="XDJ144" s="35"/>
      <c r="XDK144" s="35"/>
      <c r="XDL144" s="35"/>
      <c r="XDM144" s="35"/>
      <c r="XDN144" s="35"/>
      <c r="XDO144" s="35"/>
      <c r="XDP144" s="35"/>
      <c r="XDQ144" s="35"/>
      <c r="XDR144" s="35"/>
      <c r="XDS144" s="35"/>
      <c r="XDT144" s="35"/>
      <c r="XDU144" s="35"/>
      <c r="XDV144" s="35"/>
      <c r="XDW144" s="35"/>
      <c r="XDX144" s="35"/>
      <c r="XDY144" s="35"/>
      <c r="XDZ144" s="35"/>
      <c r="XEA144" s="35"/>
      <c r="XEB144" s="35"/>
    </row>
    <row r="145" spans="1:77" hidden="1">
      <c r="A145" s="28" t="s">
        <v>82</v>
      </c>
      <c r="B145" s="28" t="s">
        <v>242</v>
      </c>
      <c r="C145" s="28" t="s">
        <v>0</v>
      </c>
      <c r="D145" s="77" t="s">
        <v>1</v>
      </c>
      <c r="E145" s="77" t="s">
        <v>127</v>
      </c>
      <c r="F145" s="28" t="s">
        <v>9</v>
      </c>
      <c r="G145" s="77" t="s">
        <v>88</v>
      </c>
      <c r="H145" s="257" t="s">
        <v>243</v>
      </c>
      <c r="I145" s="18" t="s">
        <v>92</v>
      </c>
      <c r="J145" s="18">
        <v>20</v>
      </c>
      <c r="K145" s="18">
        <v>5</v>
      </c>
      <c r="L145" s="18">
        <f t="shared" ref="L145:L159" si="26">J145+K145</f>
        <v>25</v>
      </c>
      <c r="M145" s="1160">
        <f t="shared" ref="M145:M159" si="27">O145-3</f>
        <v>46227</v>
      </c>
      <c r="N145" s="1092" t="s">
        <v>244</v>
      </c>
      <c r="O145" s="320">
        <v>46230</v>
      </c>
      <c r="P145" s="320">
        <f t="shared" ref="P145:P159" si="28">O145+8</f>
        <v>46238</v>
      </c>
      <c r="Q145" s="320">
        <f t="shared" ref="Q145:Q159" si="29">P145+1</f>
        <v>46239</v>
      </c>
      <c r="R145" s="320">
        <f t="shared" ref="R145:R159" si="30">Q145+23</f>
        <v>46262</v>
      </c>
      <c r="S145" s="320">
        <f t="shared" ref="S145:S159" si="31">R145+3</f>
        <v>46265</v>
      </c>
      <c r="T145" s="320">
        <f t="shared" ref="T145:T159" si="32">S145+11</f>
        <v>46276</v>
      </c>
      <c r="U145" s="320">
        <f t="shared" ref="U145:U159" si="33">T145+3</f>
        <v>46279</v>
      </c>
      <c r="V145" s="320">
        <f t="shared" ref="V145:V159" si="34">U145+53</f>
        <v>46332</v>
      </c>
      <c r="W145" s="320">
        <f t="shared" ref="W145:W159" si="35">V145+3</f>
        <v>46335</v>
      </c>
      <c r="X145" s="148" t="s">
        <v>139</v>
      </c>
      <c r="Y145" s="148" t="s">
        <v>139</v>
      </c>
      <c r="Z145" s="8" t="s">
        <v>245</v>
      </c>
      <c r="AA145" s="8"/>
      <c r="AB145" s="8"/>
      <c r="AC145" s="8"/>
      <c r="AD145" s="8" t="s">
        <v>3</v>
      </c>
      <c r="AE145" s="1161" t="s">
        <v>22</v>
      </c>
      <c r="AG145" s="17"/>
      <c r="AH145" s="17"/>
      <c r="AI145" s="17"/>
      <c r="AJ145" s="17"/>
      <c r="AK145" s="17"/>
      <c r="AL145" s="17"/>
      <c r="AM145" s="17"/>
      <c r="AN145" s="17"/>
      <c r="AO145" s="17"/>
      <c r="AP145" s="17"/>
      <c r="AX145" s="10" t="s">
        <v>125</v>
      </c>
      <c r="AY145" s="29" t="s">
        <v>103</v>
      </c>
      <c r="AZ145" s="30">
        <v>1</v>
      </c>
      <c r="BA145" s="30">
        <v>2</v>
      </c>
      <c r="BB145" s="30">
        <v>3</v>
      </c>
      <c r="BC145" s="30">
        <v>4</v>
      </c>
      <c r="BD145" s="31" t="s">
        <v>104</v>
      </c>
      <c r="BE145" s="31" t="s">
        <v>104</v>
      </c>
      <c r="BF145" s="32" t="s">
        <v>105</v>
      </c>
      <c r="BG145" s="32" t="s">
        <v>105</v>
      </c>
      <c r="BH145" s="32" t="s">
        <v>105</v>
      </c>
      <c r="BI145" s="32" t="s">
        <v>105</v>
      </c>
      <c r="BJ145" s="32" t="s">
        <v>105</v>
      </c>
      <c r="BK145" s="32" t="s">
        <v>105</v>
      </c>
      <c r="BL145" s="32" t="s">
        <v>105</v>
      </c>
      <c r="BM145" s="32" t="s">
        <v>105</v>
      </c>
      <c r="BN145" s="33" t="s">
        <v>106</v>
      </c>
    </row>
    <row r="146" spans="1:77" hidden="1">
      <c r="A146" s="28" t="s">
        <v>82</v>
      </c>
      <c r="B146" s="28" t="s">
        <v>246</v>
      </c>
      <c r="C146" s="28" t="s">
        <v>0</v>
      </c>
      <c r="D146" s="77" t="s">
        <v>14</v>
      </c>
      <c r="E146" s="77" t="s">
        <v>127</v>
      </c>
      <c r="F146" s="28" t="s">
        <v>2</v>
      </c>
      <c r="G146" s="77" t="s">
        <v>88</v>
      </c>
      <c r="H146" s="257" t="s">
        <v>247</v>
      </c>
      <c r="I146" s="1164" t="s">
        <v>92</v>
      </c>
      <c r="J146" s="18">
        <v>20</v>
      </c>
      <c r="K146" s="18">
        <v>5</v>
      </c>
      <c r="L146" s="18">
        <f t="shared" si="26"/>
        <v>25</v>
      </c>
      <c r="M146" s="320">
        <f t="shared" si="27"/>
        <v>46241</v>
      </c>
      <c r="N146" s="1092" t="s">
        <v>248</v>
      </c>
      <c r="O146" s="320">
        <v>46244</v>
      </c>
      <c r="P146" s="320">
        <f>O146+8</f>
        <v>46252</v>
      </c>
      <c r="Q146" s="320">
        <f t="shared" si="29"/>
        <v>46253</v>
      </c>
      <c r="R146" s="320">
        <f t="shared" si="30"/>
        <v>46276</v>
      </c>
      <c r="S146" s="320">
        <f t="shared" si="31"/>
        <v>46279</v>
      </c>
      <c r="T146" s="320">
        <f t="shared" si="32"/>
        <v>46290</v>
      </c>
      <c r="U146" s="320">
        <f t="shared" si="33"/>
        <v>46293</v>
      </c>
      <c r="V146" s="320">
        <f t="shared" si="34"/>
        <v>46346</v>
      </c>
      <c r="W146" s="320">
        <f t="shared" si="35"/>
        <v>46349</v>
      </c>
      <c r="X146" s="148" t="s">
        <v>119</v>
      </c>
      <c r="Y146" s="148" t="s">
        <v>119</v>
      </c>
      <c r="Z146" s="8"/>
      <c r="AA146" s="8"/>
      <c r="AB146" s="8"/>
      <c r="AC146" s="8"/>
      <c r="AD146" s="8" t="s">
        <v>3</v>
      </c>
      <c r="AE146" s="18" t="s">
        <v>4</v>
      </c>
      <c r="AG146" s="17"/>
      <c r="AH146" s="17"/>
      <c r="AI146" s="17"/>
      <c r="AJ146" s="17"/>
      <c r="AK146" s="17"/>
      <c r="AL146" s="17"/>
      <c r="AM146" s="17"/>
      <c r="AN146" s="17"/>
      <c r="AO146" s="17"/>
      <c r="AP146" s="17"/>
      <c r="AZ146" s="10" t="s">
        <v>125</v>
      </c>
      <c r="BA146" s="29" t="s">
        <v>103</v>
      </c>
      <c r="BB146" s="30">
        <v>1</v>
      </c>
      <c r="BC146" s="30">
        <v>2</v>
      </c>
      <c r="BD146" s="30">
        <v>3</v>
      </c>
      <c r="BE146" s="30">
        <v>4</v>
      </c>
      <c r="BF146" s="31" t="s">
        <v>104</v>
      </c>
      <c r="BG146" s="31" t="s">
        <v>104</v>
      </c>
      <c r="BH146" s="32" t="s">
        <v>105</v>
      </c>
      <c r="BI146" s="32" t="s">
        <v>105</v>
      </c>
      <c r="BJ146" s="32" t="s">
        <v>105</v>
      </c>
      <c r="BK146" s="32" t="s">
        <v>105</v>
      </c>
      <c r="BL146" s="32" t="s">
        <v>105</v>
      </c>
      <c r="BM146" s="32" t="s">
        <v>105</v>
      </c>
      <c r="BN146" s="32" t="s">
        <v>105</v>
      </c>
      <c r="BO146" s="32" t="s">
        <v>105</v>
      </c>
      <c r="BP146" s="33" t="s">
        <v>106</v>
      </c>
    </row>
    <row r="147" spans="1:77" hidden="1">
      <c r="A147" s="28" t="s">
        <v>82</v>
      </c>
      <c r="B147" s="28" t="s">
        <v>246</v>
      </c>
      <c r="C147" s="28" t="s">
        <v>0</v>
      </c>
      <c r="D147" s="77" t="s">
        <v>1</v>
      </c>
      <c r="E147" s="77" t="s">
        <v>127</v>
      </c>
      <c r="F147" s="28" t="s">
        <v>9</v>
      </c>
      <c r="G147" s="77" t="s">
        <v>88</v>
      </c>
      <c r="H147" s="257" t="s">
        <v>249</v>
      </c>
      <c r="I147" s="1164" t="s">
        <v>92</v>
      </c>
      <c r="J147" s="18">
        <v>20</v>
      </c>
      <c r="K147" s="18">
        <v>5</v>
      </c>
      <c r="L147" s="18">
        <f t="shared" si="26"/>
        <v>25</v>
      </c>
      <c r="M147" s="320">
        <f t="shared" si="27"/>
        <v>46248</v>
      </c>
      <c r="N147" s="1092" t="s">
        <v>250</v>
      </c>
      <c r="O147" s="320">
        <v>46251</v>
      </c>
      <c r="P147" s="320">
        <f t="shared" si="28"/>
        <v>46259</v>
      </c>
      <c r="Q147" s="320">
        <f t="shared" si="29"/>
        <v>46260</v>
      </c>
      <c r="R147" s="320">
        <f t="shared" si="30"/>
        <v>46283</v>
      </c>
      <c r="S147" s="320">
        <f t="shared" si="31"/>
        <v>46286</v>
      </c>
      <c r="T147" s="320">
        <f t="shared" si="32"/>
        <v>46297</v>
      </c>
      <c r="U147" s="320">
        <f t="shared" si="33"/>
        <v>46300</v>
      </c>
      <c r="V147" s="320">
        <f t="shared" si="34"/>
        <v>46353</v>
      </c>
      <c r="W147" s="320">
        <f t="shared" si="35"/>
        <v>46356</v>
      </c>
      <c r="X147" s="148" t="s">
        <v>141</v>
      </c>
      <c r="Y147" s="148" t="s">
        <v>141</v>
      </c>
      <c r="Z147" s="8"/>
      <c r="AA147" s="8"/>
      <c r="AB147" s="8"/>
      <c r="AC147" s="8"/>
      <c r="AD147" s="8" t="s">
        <v>3</v>
      </c>
      <c r="AE147" s="18" t="s">
        <v>4</v>
      </c>
      <c r="AG147" s="17"/>
      <c r="AH147" s="17"/>
      <c r="AI147" s="17"/>
      <c r="AJ147" s="17"/>
      <c r="AK147" s="17"/>
      <c r="AL147" s="17"/>
      <c r="AM147" s="17"/>
      <c r="AN147" s="17"/>
      <c r="AO147" s="17"/>
      <c r="AP147" s="17"/>
      <c r="BA147" s="10" t="s">
        <v>125</v>
      </c>
      <c r="BB147" s="29" t="s">
        <v>103</v>
      </c>
      <c r="BC147" s="30">
        <v>1</v>
      </c>
      <c r="BD147" s="30">
        <v>2</v>
      </c>
      <c r="BE147" s="30">
        <v>3</v>
      </c>
      <c r="BF147" s="30">
        <v>4</v>
      </c>
      <c r="BG147" s="31" t="s">
        <v>104</v>
      </c>
      <c r="BH147" s="31" t="s">
        <v>104</v>
      </c>
      <c r="BI147" s="32" t="s">
        <v>105</v>
      </c>
      <c r="BJ147" s="32" t="s">
        <v>105</v>
      </c>
      <c r="BK147" s="32" t="s">
        <v>105</v>
      </c>
      <c r="BL147" s="32" t="s">
        <v>105</v>
      </c>
      <c r="BM147" s="32" t="s">
        <v>105</v>
      </c>
      <c r="BN147" s="32" t="s">
        <v>105</v>
      </c>
      <c r="BO147" s="32" t="s">
        <v>105</v>
      </c>
      <c r="BP147" s="32" t="s">
        <v>105</v>
      </c>
      <c r="BQ147" s="33" t="s">
        <v>106</v>
      </c>
    </row>
    <row r="148" spans="1:77" ht="13" hidden="1" customHeight="1">
      <c r="A148" s="28" t="s">
        <v>82</v>
      </c>
      <c r="B148" s="28" t="s">
        <v>246</v>
      </c>
      <c r="C148" s="28" t="s">
        <v>0</v>
      </c>
      <c r="D148" s="77" t="s">
        <v>14</v>
      </c>
      <c r="E148" s="77" t="s">
        <v>127</v>
      </c>
      <c r="F148" s="28" t="s">
        <v>2</v>
      </c>
      <c r="G148" s="77" t="s">
        <v>88</v>
      </c>
      <c r="H148" s="257" t="s">
        <v>251</v>
      </c>
      <c r="I148" s="1164" t="s">
        <v>92</v>
      </c>
      <c r="J148" s="18">
        <v>20</v>
      </c>
      <c r="K148" s="18">
        <v>5</v>
      </c>
      <c r="L148" s="18">
        <f t="shared" si="26"/>
        <v>25</v>
      </c>
      <c r="M148" s="320">
        <f t="shared" si="27"/>
        <v>46255</v>
      </c>
      <c r="N148" s="1092" t="s">
        <v>252</v>
      </c>
      <c r="O148" s="320">
        <v>46258</v>
      </c>
      <c r="P148" s="320">
        <f t="shared" si="28"/>
        <v>46266</v>
      </c>
      <c r="Q148" s="320">
        <f t="shared" si="29"/>
        <v>46267</v>
      </c>
      <c r="R148" s="320">
        <f t="shared" si="30"/>
        <v>46290</v>
      </c>
      <c r="S148" s="320">
        <f t="shared" si="31"/>
        <v>46293</v>
      </c>
      <c r="T148" s="320">
        <f t="shared" si="32"/>
        <v>46304</v>
      </c>
      <c r="U148" s="320">
        <f t="shared" si="33"/>
        <v>46307</v>
      </c>
      <c r="V148" s="320">
        <f t="shared" si="34"/>
        <v>46360</v>
      </c>
      <c r="W148" s="320">
        <f t="shared" si="35"/>
        <v>46363</v>
      </c>
      <c r="X148" s="148" t="s">
        <v>205</v>
      </c>
      <c r="Y148" s="148" t="s">
        <v>205</v>
      </c>
      <c r="Z148" s="89"/>
      <c r="AA148" s="89"/>
      <c r="AB148" s="89"/>
      <c r="AC148" s="89"/>
      <c r="AD148" s="8" t="s">
        <v>3</v>
      </c>
      <c r="AE148" s="18" t="s">
        <v>4</v>
      </c>
      <c r="AG148" s="17"/>
      <c r="AH148" s="17"/>
      <c r="AI148" s="17"/>
      <c r="AJ148" s="17"/>
      <c r="AK148" s="17"/>
      <c r="AL148" s="17"/>
      <c r="AM148" s="17"/>
      <c r="AN148" s="17"/>
      <c r="AO148" s="17"/>
      <c r="AP148" s="17"/>
      <c r="AX148" s="1093" t="s">
        <v>253</v>
      </c>
      <c r="AZ148" s="1093" t="s">
        <v>254</v>
      </c>
      <c r="BA148" s="1093" t="s">
        <v>254</v>
      </c>
      <c r="BB148" s="10" t="s">
        <v>125</v>
      </c>
      <c r="BC148" s="29" t="s">
        <v>103</v>
      </c>
      <c r="BD148" s="30">
        <v>1</v>
      </c>
      <c r="BE148" s="30">
        <v>2</v>
      </c>
      <c r="BF148" s="30">
        <v>3</v>
      </c>
      <c r="BG148" s="30">
        <v>4</v>
      </c>
      <c r="BH148" s="31" t="s">
        <v>104</v>
      </c>
      <c r="BI148" s="31" t="s">
        <v>104</v>
      </c>
      <c r="BJ148" s="32" t="s">
        <v>105</v>
      </c>
      <c r="BK148" s="32" t="s">
        <v>105</v>
      </c>
      <c r="BL148" s="32" t="s">
        <v>105</v>
      </c>
      <c r="BM148" s="32" t="s">
        <v>105</v>
      </c>
      <c r="BN148" s="32" t="s">
        <v>105</v>
      </c>
      <c r="BO148" s="32" t="s">
        <v>105</v>
      </c>
      <c r="BP148" s="32" t="s">
        <v>105</v>
      </c>
      <c r="BQ148" s="32" t="s">
        <v>105</v>
      </c>
      <c r="BR148" s="33" t="s">
        <v>106</v>
      </c>
    </row>
    <row r="149" spans="1:77" ht="13" hidden="1" customHeight="1">
      <c r="A149" s="28" t="s">
        <v>82</v>
      </c>
      <c r="B149" s="28" t="s">
        <v>246</v>
      </c>
      <c r="C149" s="28" t="s">
        <v>0</v>
      </c>
      <c r="D149" s="77" t="s">
        <v>1</v>
      </c>
      <c r="E149" s="77" t="s">
        <v>127</v>
      </c>
      <c r="F149" s="28" t="s">
        <v>9</v>
      </c>
      <c r="G149" s="77" t="s">
        <v>88</v>
      </c>
      <c r="H149" s="257" t="s">
        <v>255</v>
      </c>
      <c r="I149" s="1164" t="s">
        <v>92</v>
      </c>
      <c r="J149" s="18">
        <v>20</v>
      </c>
      <c r="K149" s="18">
        <v>5</v>
      </c>
      <c r="L149" s="18">
        <f t="shared" si="26"/>
        <v>25</v>
      </c>
      <c r="M149" s="320">
        <f t="shared" si="27"/>
        <v>46255</v>
      </c>
      <c r="N149" s="1092" t="s">
        <v>256</v>
      </c>
      <c r="O149" s="320">
        <v>46258</v>
      </c>
      <c r="P149" s="320">
        <f t="shared" si="28"/>
        <v>46266</v>
      </c>
      <c r="Q149" s="320">
        <f t="shared" si="29"/>
        <v>46267</v>
      </c>
      <c r="R149" s="320">
        <f t="shared" si="30"/>
        <v>46290</v>
      </c>
      <c r="S149" s="320">
        <f t="shared" si="31"/>
        <v>46293</v>
      </c>
      <c r="T149" s="320">
        <f t="shared" si="32"/>
        <v>46304</v>
      </c>
      <c r="U149" s="320">
        <f t="shared" si="33"/>
        <v>46307</v>
      </c>
      <c r="V149" s="320">
        <f t="shared" si="34"/>
        <v>46360</v>
      </c>
      <c r="W149" s="320">
        <v>46363</v>
      </c>
      <c r="X149" s="89" t="s">
        <v>207</v>
      </c>
      <c r="Y149" s="89" t="s">
        <v>207</v>
      </c>
      <c r="Z149" s="89"/>
      <c r="AA149" s="89"/>
      <c r="AB149" s="89"/>
      <c r="AC149" s="89"/>
      <c r="AD149" s="8" t="s">
        <v>3</v>
      </c>
      <c r="AE149" s="18" t="s">
        <v>4</v>
      </c>
      <c r="AG149" s="17"/>
      <c r="AH149" s="17"/>
      <c r="AI149" s="17"/>
      <c r="AJ149" s="17"/>
      <c r="AK149" s="17"/>
      <c r="AL149" s="17"/>
      <c r="AM149" s="17"/>
      <c r="AN149" s="17"/>
      <c r="AO149" s="17"/>
      <c r="AP149" s="17"/>
      <c r="AX149" s="1093" t="s">
        <v>253</v>
      </c>
      <c r="AZ149" s="1093" t="s">
        <v>254</v>
      </c>
      <c r="BA149" s="1093" t="s">
        <v>254</v>
      </c>
      <c r="BB149" s="10" t="s">
        <v>125</v>
      </c>
      <c r="BC149" s="29" t="s">
        <v>103</v>
      </c>
      <c r="BD149" s="30">
        <v>1</v>
      </c>
      <c r="BE149" s="30">
        <v>2</v>
      </c>
      <c r="BF149" s="30">
        <v>3</v>
      </c>
      <c r="BG149" s="30">
        <v>4</v>
      </c>
      <c r="BH149" s="31" t="s">
        <v>104</v>
      </c>
      <c r="BI149" s="31" t="s">
        <v>104</v>
      </c>
      <c r="BJ149" s="32" t="s">
        <v>105</v>
      </c>
      <c r="BK149" s="32" t="s">
        <v>105</v>
      </c>
      <c r="BL149" s="32" t="s">
        <v>105</v>
      </c>
      <c r="BM149" s="32" t="s">
        <v>105</v>
      </c>
      <c r="BN149" s="32" t="s">
        <v>105</v>
      </c>
      <c r="BO149" s="32" t="s">
        <v>105</v>
      </c>
      <c r="BP149" s="32" t="s">
        <v>105</v>
      </c>
      <c r="BQ149" s="32" t="s">
        <v>105</v>
      </c>
      <c r="BR149" s="33" t="s">
        <v>106</v>
      </c>
    </row>
    <row r="150" spans="1:77" ht="14.25" hidden="1" customHeight="1">
      <c r="A150" s="28" t="s">
        <v>82</v>
      </c>
      <c r="B150" s="28" t="s">
        <v>246</v>
      </c>
      <c r="C150" s="28" t="s">
        <v>0</v>
      </c>
      <c r="D150" s="77" t="s">
        <v>14</v>
      </c>
      <c r="E150" s="77" t="s">
        <v>127</v>
      </c>
      <c r="F150" s="28" t="s">
        <v>9</v>
      </c>
      <c r="G150" s="77" t="s">
        <v>88</v>
      </c>
      <c r="H150" s="257" t="s">
        <v>257</v>
      </c>
      <c r="I150" s="1164" t="s">
        <v>92</v>
      </c>
      <c r="J150" s="18">
        <v>20</v>
      </c>
      <c r="K150" s="18">
        <v>5</v>
      </c>
      <c r="L150" s="18">
        <f t="shared" si="26"/>
        <v>25</v>
      </c>
      <c r="M150" s="320">
        <f t="shared" si="27"/>
        <v>46262</v>
      </c>
      <c r="N150" s="1092" t="s">
        <v>258</v>
      </c>
      <c r="O150" s="320">
        <v>46265</v>
      </c>
      <c r="P150" s="320">
        <f t="shared" si="28"/>
        <v>46273</v>
      </c>
      <c r="Q150" s="320">
        <f t="shared" si="29"/>
        <v>46274</v>
      </c>
      <c r="R150" s="320">
        <f t="shared" si="30"/>
        <v>46297</v>
      </c>
      <c r="S150" s="320">
        <f t="shared" si="31"/>
        <v>46300</v>
      </c>
      <c r="T150" s="320">
        <f t="shared" si="32"/>
        <v>46311</v>
      </c>
      <c r="U150" s="320">
        <f t="shared" si="33"/>
        <v>46314</v>
      </c>
      <c r="V150" s="320">
        <f t="shared" si="34"/>
        <v>46367</v>
      </c>
      <c r="W150" s="320">
        <f t="shared" si="35"/>
        <v>46370</v>
      </c>
      <c r="X150" s="89" t="s">
        <v>212</v>
      </c>
      <c r="Y150" s="89" t="s">
        <v>212</v>
      </c>
      <c r="Z150" s="89"/>
      <c r="AA150" s="89"/>
      <c r="AB150" s="89"/>
      <c r="AC150" s="89"/>
      <c r="AD150" s="8" t="s">
        <v>3</v>
      </c>
      <c r="AE150" s="18" t="s">
        <v>4</v>
      </c>
      <c r="AG150" s="17"/>
      <c r="AH150" s="17"/>
      <c r="AI150" s="17"/>
      <c r="AJ150" s="17"/>
      <c r="AK150" s="17"/>
      <c r="AL150" s="17"/>
      <c r="AM150" s="17"/>
      <c r="AN150" s="17"/>
      <c r="AO150" s="17"/>
      <c r="AP150" s="17"/>
      <c r="AX150" s="1093" t="s">
        <v>253</v>
      </c>
      <c r="AZ150" s="1093" t="s">
        <v>254</v>
      </c>
      <c r="BA150" s="1093" t="s">
        <v>254</v>
      </c>
      <c r="BB150" s="1094" t="s">
        <v>259</v>
      </c>
      <c r="BC150" s="10" t="s">
        <v>125</v>
      </c>
      <c r="BD150" s="29" t="s">
        <v>103</v>
      </c>
      <c r="BE150" s="30">
        <v>1</v>
      </c>
      <c r="BF150" s="30">
        <v>2</v>
      </c>
      <c r="BG150" s="30">
        <v>3</v>
      </c>
      <c r="BH150" s="30">
        <v>4</v>
      </c>
      <c r="BI150" s="31" t="s">
        <v>104</v>
      </c>
      <c r="BJ150" s="31" t="s">
        <v>104</v>
      </c>
      <c r="BK150" s="32" t="s">
        <v>105</v>
      </c>
      <c r="BL150" s="32" t="s">
        <v>105</v>
      </c>
      <c r="BM150" s="32" t="s">
        <v>105</v>
      </c>
      <c r="BN150" s="32" t="s">
        <v>105</v>
      </c>
      <c r="BO150" s="32" t="s">
        <v>105</v>
      </c>
      <c r="BP150" s="32" t="s">
        <v>105</v>
      </c>
      <c r="BQ150" s="32" t="s">
        <v>105</v>
      </c>
      <c r="BR150" s="32" t="s">
        <v>105</v>
      </c>
      <c r="BS150" s="33" t="s">
        <v>106</v>
      </c>
    </row>
    <row r="151" spans="1:77" ht="13.5" hidden="1" customHeight="1">
      <c r="A151" s="28" t="s">
        <v>82</v>
      </c>
      <c r="B151" s="28" t="s">
        <v>246</v>
      </c>
      <c r="C151" s="28" t="s">
        <v>0</v>
      </c>
      <c r="D151" s="77" t="s">
        <v>1</v>
      </c>
      <c r="E151" s="77" t="s">
        <v>127</v>
      </c>
      <c r="F151" s="28" t="s">
        <v>9</v>
      </c>
      <c r="G151" s="77" t="s">
        <v>88</v>
      </c>
      <c r="H151" s="257" t="s">
        <v>260</v>
      </c>
      <c r="I151" s="1164" t="s">
        <v>92</v>
      </c>
      <c r="J151" s="18">
        <v>20</v>
      </c>
      <c r="K151" s="18">
        <v>5</v>
      </c>
      <c r="L151" s="18">
        <f t="shared" si="26"/>
        <v>25</v>
      </c>
      <c r="M151" s="320">
        <f t="shared" si="27"/>
        <v>46269</v>
      </c>
      <c r="N151" s="1092" t="s">
        <v>261</v>
      </c>
      <c r="O151" s="320">
        <v>46272</v>
      </c>
      <c r="P151" s="320">
        <f t="shared" si="28"/>
        <v>46280</v>
      </c>
      <c r="Q151" s="320">
        <f t="shared" si="29"/>
        <v>46281</v>
      </c>
      <c r="R151" s="320">
        <f t="shared" si="30"/>
        <v>46304</v>
      </c>
      <c r="S151" s="320">
        <f t="shared" si="31"/>
        <v>46307</v>
      </c>
      <c r="T151" s="320">
        <f t="shared" si="32"/>
        <v>46318</v>
      </c>
      <c r="U151" s="320">
        <f t="shared" si="33"/>
        <v>46321</v>
      </c>
      <c r="V151" s="320">
        <f t="shared" si="34"/>
        <v>46374</v>
      </c>
      <c r="W151" s="320">
        <f t="shared" si="35"/>
        <v>46377</v>
      </c>
      <c r="X151" s="89" t="s">
        <v>216</v>
      </c>
      <c r="Y151" s="89" t="s">
        <v>216</v>
      </c>
      <c r="Z151" s="89"/>
      <c r="AA151" s="89"/>
      <c r="AB151" s="89"/>
      <c r="AC151" s="89"/>
      <c r="AD151" s="8" t="s">
        <v>3</v>
      </c>
      <c r="AE151" s="18" t="s">
        <v>4</v>
      </c>
      <c r="AG151" s="17"/>
      <c r="AH151" s="17"/>
      <c r="AI151" s="17"/>
      <c r="AJ151" s="17"/>
      <c r="AK151" s="17"/>
      <c r="AL151" s="17"/>
      <c r="AM151" s="17"/>
      <c r="AN151" s="17"/>
      <c r="AO151" s="17"/>
      <c r="AP151" s="17"/>
      <c r="AX151" s="1093" t="s">
        <v>253</v>
      </c>
      <c r="AZ151" s="1093" t="s">
        <v>254</v>
      </c>
      <c r="BA151" s="1093" t="s">
        <v>254</v>
      </c>
      <c r="BB151" s="1094" t="s">
        <v>259</v>
      </c>
      <c r="BC151" s="1094" t="s">
        <v>259</v>
      </c>
      <c r="BD151" s="10" t="s">
        <v>125</v>
      </c>
      <c r="BE151" s="29" t="s">
        <v>103</v>
      </c>
      <c r="BF151" s="30">
        <v>1</v>
      </c>
      <c r="BG151" s="30">
        <v>2</v>
      </c>
      <c r="BH151" s="30">
        <v>3</v>
      </c>
      <c r="BI151" s="30">
        <v>4</v>
      </c>
      <c r="BJ151" s="31" t="s">
        <v>104</v>
      </c>
      <c r="BK151" s="31" t="s">
        <v>104</v>
      </c>
      <c r="BL151" s="32" t="s">
        <v>105</v>
      </c>
      <c r="BM151" s="32" t="s">
        <v>105</v>
      </c>
      <c r="BN151" s="32" t="s">
        <v>105</v>
      </c>
      <c r="BO151" s="32" t="s">
        <v>105</v>
      </c>
      <c r="BP151" s="32" t="s">
        <v>105</v>
      </c>
      <c r="BQ151" s="32" t="s">
        <v>105</v>
      </c>
      <c r="BR151" s="32" t="s">
        <v>105</v>
      </c>
      <c r="BS151" s="32" t="s">
        <v>105</v>
      </c>
      <c r="BT151" s="33" t="s">
        <v>106</v>
      </c>
    </row>
    <row r="152" spans="1:77" hidden="1">
      <c r="A152" s="28" t="s">
        <v>82</v>
      </c>
      <c r="B152" s="28" t="s">
        <v>246</v>
      </c>
      <c r="C152" s="28" t="s">
        <v>0</v>
      </c>
      <c r="D152" s="77" t="s">
        <v>14</v>
      </c>
      <c r="E152" s="77" t="s">
        <v>127</v>
      </c>
      <c r="F152" s="28" t="s">
        <v>9</v>
      </c>
      <c r="G152" s="77" t="s">
        <v>88</v>
      </c>
      <c r="H152" s="257" t="s">
        <v>262</v>
      </c>
      <c r="I152" s="1164" t="s">
        <v>92</v>
      </c>
      <c r="J152" s="18">
        <v>20</v>
      </c>
      <c r="K152" s="18">
        <v>5</v>
      </c>
      <c r="L152" s="18">
        <f t="shared" si="26"/>
        <v>25</v>
      </c>
      <c r="M152" s="320">
        <f t="shared" si="27"/>
        <v>46276</v>
      </c>
      <c r="N152" s="1092" t="s">
        <v>263</v>
      </c>
      <c r="O152" s="320">
        <v>46279</v>
      </c>
      <c r="P152" s="320">
        <f t="shared" si="28"/>
        <v>46287</v>
      </c>
      <c r="Q152" s="320">
        <f t="shared" si="29"/>
        <v>46288</v>
      </c>
      <c r="R152" s="320">
        <f t="shared" si="30"/>
        <v>46311</v>
      </c>
      <c r="S152" s="320">
        <f t="shared" si="31"/>
        <v>46314</v>
      </c>
      <c r="T152" s="320">
        <f t="shared" si="32"/>
        <v>46325</v>
      </c>
      <c r="U152" s="320">
        <f t="shared" si="33"/>
        <v>46328</v>
      </c>
      <c r="V152" s="320">
        <f t="shared" si="34"/>
        <v>46381</v>
      </c>
      <c r="W152" s="320">
        <f t="shared" si="35"/>
        <v>46384</v>
      </c>
      <c r="X152" s="148" t="s">
        <v>218</v>
      </c>
      <c r="Y152" s="148" t="s">
        <v>218</v>
      </c>
      <c r="Z152" s="89"/>
      <c r="AA152" s="89"/>
      <c r="AB152" s="89"/>
      <c r="AC152" s="89"/>
      <c r="AD152" s="8" t="s">
        <v>3</v>
      </c>
      <c r="AE152" s="18" t="s">
        <v>4</v>
      </c>
      <c r="AG152" s="17"/>
      <c r="AH152" s="17"/>
      <c r="AI152" s="17"/>
      <c r="AJ152" s="17"/>
      <c r="AK152" s="17"/>
      <c r="AL152" s="17"/>
      <c r="AM152" s="17"/>
      <c r="AN152" s="17"/>
      <c r="AO152" s="17"/>
      <c r="AP152" s="17"/>
      <c r="AX152" s="8"/>
      <c r="BE152" s="10" t="s">
        <v>125</v>
      </c>
      <c r="BF152" s="29" t="s">
        <v>103</v>
      </c>
      <c r="BG152" s="30">
        <v>1</v>
      </c>
      <c r="BH152" s="30">
        <v>2</v>
      </c>
      <c r="BI152" s="30">
        <v>3</v>
      </c>
      <c r="BJ152" s="30">
        <v>4</v>
      </c>
      <c r="BK152" s="31" t="s">
        <v>104</v>
      </c>
      <c r="BL152" s="31" t="s">
        <v>104</v>
      </c>
      <c r="BM152" s="32" t="s">
        <v>105</v>
      </c>
      <c r="BN152" s="32" t="s">
        <v>105</v>
      </c>
      <c r="BO152" s="32" t="s">
        <v>105</v>
      </c>
      <c r="BP152" s="32" t="s">
        <v>105</v>
      </c>
      <c r="BQ152" s="32" t="s">
        <v>105</v>
      </c>
      <c r="BR152" s="32" t="s">
        <v>105</v>
      </c>
      <c r="BS152" s="32" t="s">
        <v>105</v>
      </c>
      <c r="BT152" s="32" t="s">
        <v>105</v>
      </c>
      <c r="BU152" s="33" t="s">
        <v>106</v>
      </c>
    </row>
    <row r="153" spans="1:77" hidden="1">
      <c r="A153" s="28" t="s">
        <v>82</v>
      </c>
      <c r="B153" s="28" t="s">
        <v>246</v>
      </c>
      <c r="C153" s="28" t="s">
        <v>0</v>
      </c>
      <c r="D153" s="77" t="s">
        <v>14</v>
      </c>
      <c r="E153" s="77" t="s">
        <v>127</v>
      </c>
      <c r="F153" s="28" t="s">
        <v>9</v>
      </c>
      <c r="G153" s="77" t="s">
        <v>88</v>
      </c>
      <c r="H153" s="257" t="s">
        <v>264</v>
      </c>
      <c r="I153" s="1164" t="s">
        <v>92</v>
      </c>
      <c r="J153" s="18">
        <v>20</v>
      </c>
      <c r="K153" s="18">
        <v>5</v>
      </c>
      <c r="L153" s="18">
        <f t="shared" si="26"/>
        <v>25</v>
      </c>
      <c r="M153" s="320">
        <f t="shared" si="27"/>
        <v>46276</v>
      </c>
      <c r="N153" s="1092" t="s">
        <v>265</v>
      </c>
      <c r="O153" s="320">
        <v>46279</v>
      </c>
      <c r="P153" s="320">
        <f t="shared" si="28"/>
        <v>46287</v>
      </c>
      <c r="Q153" s="320">
        <f t="shared" si="29"/>
        <v>46288</v>
      </c>
      <c r="R153" s="320">
        <f t="shared" si="30"/>
        <v>46311</v>
      </c>
      <c r="S153" s="320">
        <f t="shared" si="31"/>
        <v>46314</v>
      </c>
      <c r="T153" s="320">
        <f t="shared" si="32"/>
        <v>46325</v>
      </c>
      <c r="U153" s="320">
        <f t="shared" si="33"/>
        <v>46328</v>
      </c>
      <c r="V153" s="320">
        <f t="shared" si="34"/>
        <v>46381</v>
      </c>
      <c r="W153" s="320">
        <f t="shared" si="35"/>
        <v>46384</v>
      </c>
      <c r="X153" s="89" t="s">
        <v>220</v>
      </c>
      <c r="Y153" s="89" t="s">
        <v>220</v>
      </c>
      <c r="Z153" s="89"/>
      <c r="AA153" s="89"/>
      <c r="AB153" s="89"/>
      <c r="AC153" s="89"/>
      <c r="AD153" s="8" t="s">
        <v>3</v>
      </c>
      <c r="AE153" s="18" t="s">
        <v>4</v>
      </c>
      <c r="AG153" s="17"/>
      <c r="AH153" s="17"/>
      <c r="AI153" s="17"/>
      <c r="AJ153" s="17"/>
      <c r="AK153" s="17"/>
      <c r="AL153" s="17"/>
      <c r="AM153" s="17"/>
      <c r="AN153" s="17"/>
      <c r="AO153" s="17"/>
      <c r="AP153" s="17"/>
      <c r="AX153" s="1093" t="s">
        <v>253</v>
      </c>
      <c r="AZ153" s="1093" t="s">
        <v>254</v>
      </c>
      <c r="BA153" s="1093" t="s">
        <v>254</v>
      </c>
      <c r="BB153" s="1094" t="s">
        <v>259</v>
      </c>
      <c r="BC153" s="1094" t="s">
        <v>259</v>
      </c>
      <c r="BD153" s="1094" t="s">
        <v>259</v>
      </c>
      <c r="BE153" s="10" t="s">
        <v>125</v>
      </c>
      <c r="BF153" s="29" t="s">
        <v>103</v>
      </c>
      <c r="BG153" s="30">
        <v>1</v>
      </c>
      <c r="BH153" s="30">
        <v>2</v>
      </c>
      <c r="BI153" s="30">
        <v>3</v>
      </c>
      <c r="BJ153" s="30">
        <v>4</v>
      </c>
      <c r="BK153" s="31" t="s">
        <v>104</v>
      </c>
      <c r="BL153" s="31" t="s">
        <v>104</v>
      </c>
      <c r="BM153" s="32" t="s">
        <v>105</v>
      </c>
      <c r="BN153" s="32" t="s">
        <v>105</v>
      </c>
      <c r="BO153" s="32" t="s">
        <v>105</v>
      </c>
      <c r="BP153" s="32" t="s">
        <v>105</v>
      </c>
      <c r="BQ153" s="32" t="s">
        <v>105</v>
      </c>
      <c r="BR153" s="32" t="s">
        <v>105</v>
      </c>
      <c r="BS153" s="32" t="s">
        <v>105</v>
      </c>
      <c r="BT153" s="32" t="s">
        <v>105</v>
      </c>
      <c r="BU153" s="33" t="s">
        <v>106</v>
      </c>
    </row>
    <row r="154" spans="1:77" ht="13" hidden="1" customHeight="1">
      <c r="A154" s="28" t="s">
        <v>82</v>
      </c>
      <c r="B154" s="28" t="s">
        <v>266</v>
      </c>
      <c r="C154" s="28" t="s">
        <v>0</v>
      </c>
      <c r="D154" s="77" t="s">
        <v>8</v>
      </c>
      <c r="E154" s="77" t="s">
        <v>127</v>
      </c>
      <c r="F154" s="28" t="s">
        <v>2</v>
      </c>
      <c r="G154" s="77" t="s">
        <v>88</v>
      </c>
      <c r="H154" s="257" t="s">
        <v>267</v>
      </c>
      <c r="I154" s="1164" t="s">
        <v>92</v>
      </c>
      <c r="J154" s="18">
        <v>20</v>
      </c>
      <c r="K154" s="18">
        <v>5</v>
      </c>
      <c r="L154" s="18">
        <f t="shared" si="26"/>
        <v>25</v>
      </c>
      <c r="M154" s="320">
        <f t="shared" si="27"/>
        <v>46283</v>
      </c>
      <c r="N154" s="1092" t="s">
        <v>268</v>
      </c>
      <c r="O154" s="320">
        <v>46286</v>
      </c>
      <c r="P154" s="320">
        <f t="shared" si="28"/>
        <v>46294</v>
      </c>
      <c r="Q154" s="320">
        <f t="shared" si="29"/>
        <v>46295</v>
      </c>
      <c r="R154" s="320">
        <f t="shared" si="30"/>
        <v>46318</v>
      </c>
      <c r="S154" s="320">
        <f t="shared" si="31"/>
        <v>46321</v>
      </c>
      <c r="T154" s="320">
        <f t="shared" si="32"/>
        <v>46332</v>
      </c>
      <c r="U154" s="320">
        <f t="shared" si="33"/>
        <v>46335</v>
      </c>
      <c r="V154" s="320">
        <f t="shared" si="34"/>
        <v>46388</v>
      </c>
      <c r="W154" s="320">
        <f t="shared" si="35"/>
        <v>46391</v>
      </c>
      <c r="X154" s="36" t="s">
        <v>93</v>
      </c>
      <c r="Y154" s="36" t="s">
        <v>93</v>
      </c>
      <c r="Z154" s="77"/>
      <c r="AA154" s="77"/>
      <c r="AB154" s="77"/>
      <c r="AC154" s="77"/>
      <c r="AD154" s="8" t="s">
        <v>3</v>
      </c>
      <c r="AE154" s="18" t="s">
        <v>4</v>
      </c>
      <c r="AG154" s="17"/>
      <c r="AH154" s="17"/>
      <c r="AI154" s="17"/>
      <c r="AJ154" s="17"/>
      <c r="AK154" s="17"/>
      <c r="AL154" s="17"/>
      <c r="AM154" s="17"/>
      <c r="AN154" s="17"/>
      <c r="AO154" s="17"/>
      <c r="AP154" s="17"/>
      <c r="BF154" s="10" t="s">
        <v>125</v>
      </c>
      <c r="BG154" s="29" t="s">
        <v>103</v>
      </c>
      <c r="BH154" s="30">
        <v>1</v>
      </c>
      <c r="BI154" s="30">
        <v>2</v>
      </c>
      <c r="BJ154" s="30">
        <v>3</v>
      </c>
      <c r="BK154" s="30">
        <v>4</v>
      </c>
      <c r="BL154" s="31" t="s">
        <v>104</v>
      </c>
      <c r="BM154" s="31" t="s">
        <v>104</v>
      </c>
      <c r="BN154" s="32" t="s">
        <v>105</v>
      </c>
      <c r="BO154" s="32" t="s">
        <v>105</v>
      </c>
      <c r="BP154" s="32" t="s">
        <v>105</v>
      </c>
      <c r="BQ154" s="32" t="s">
        <v>105</v>
      </c>
      <c r="BR154" s="32" t="s">
        <v>105</v>
      </c>
      <c r="BS154" s="32" t="s">
        <v>105</v>
      </c>
      <c r="BT154" s="32" t="s">
        <v>105</v>
      </c>
      <c r="BU154" s="32" t="s">
        <v>105</v>
      </c>
      <c r="BV154" s="33" t="s">
        <v>106</v>
      </c>
    </row>
    <row r="155" spans="1:77" ht="13" hidden="1" customHeight="1">
      <c r="A155" s="28" t="s">
        <v>82</v>
      </c>
      <c r="B155" s="28" t="s">
        <v>246</v>
      </c>
      <c r="C155" s="28" t="s">
        <v>0</v>
      </c>
      <c r="D155" s="77" t="s">
        <v>1</v>
      </c>
      <c r="E155" s="77" t="s">
        <v>127</v>
      </c>
      <c r="F155" s="28" t="s">
        <v>9</v>
      </c>
      <c r="G155" s="77" t="s">
        <v>88</v>
      </c>
      <c r="H155" s="257" t="s">
        <v>269</v>
      </c>
      <c r="I155" s="1164" t="s">
        <v>92</v>
      </c>
      <c r="J155" s="18">
        <v>15</v>
      </c>
      <c r="K155" s="18">
        <v>5</v>
      </c>
      <c r="L155" s="18">
        <f t="shared" si="26"/>
        <v>20</v>
      </c>
      <c r="M155" s="320">
        <f t="shared" si="27"/>
        <v>46283</v>
      </c>
      <c r="N155" s="1092" t="s">
        <v>270</v>
      </c>
      <c r="O155" s="320">
        <v>46286</v>
      </c>
      <c r="P155" s="320">
        <f t="shared" si="28"/>
        <v>46294</v>
      </c>
      <c r="Q155" s="320">
        <f t="shared" si="29"/>
        <v>46295</v>
      </c>
      <c r="R155" s="320">
        <f t="shared" si="30"/>
        <v>46318</v>
      </c>
      <c r="S155" s="320">
        <f t="shared" si="31"/>
        <v>46321</v>
      </c>
      <c r="T155" s="320">
        <f t="shared" si="32"/>
        <v>46332</v>
      </c>
      <c r="U155" s="320">
        <f t="shared" si="33"/>
        <v>46335</v>
      </c>
      <c r="V155" s="320">
        <f t="shared" si="34"/>
        <v>46388</v>
      </c>
      <c r="W155" s="320">
        <f t="shared" si="35"/>
        <v>46391</v>
      </c>
      <c r="X155" s="89" t="s">
        <v>223</v>
      </c>
      <c r="Y155" s="89" t="s">
        <v>223</v>
      </c>
      <c r="Z155" s="89"/>
      <c r="AA155" s="89"/>
      <c r="AB155" s="89"/>
      <c r="AC155" s="89"/>
      <c r="AD155" s="8" t="s">
        <v>3</v>
      </c>
      <c r="AE155" s="18" t="s">
        <v>4</v>
      </c>
      <c r="AG155" s="17"/>
      <c r="AH155" s="17"/>
      <c r="AI155" s="17"/>
      <c r="AJ155" s="17"/>
      <c r="AK155" s="17"/>
      <c r="AL155" s="17"/>
      <c r="AM155" s="17"/>
      <c r="AN155" s="17"/>
      <c r="AO155" s="17"/>
      <c r="AP155" s="17"/>
      <c r="BF155" s="10" t="s">
        <v>125</v>
      </c>
      <c r="BG155" s="29" t="s">
        <v>103</v>
      </c>
      <c r="BH155" s="30">
        <v>1</v>
      </c>
      <c r="BI155" s="30">
        <v>2</v>
      </c>
      <c r="BJ155" s="30">
        <v>3</v>
      </c>
      <c r="BK155" s="30">
        <v>4</v>
      </c>
      <c r="BL155" s="31" t="s">
        <v>104</v>
      </c>
      <c r="BM155" s="31" t="s">
        <v>104</v>
      </c>
      <c r="BN155" s="32" t="s">
        <v>105</v>
      </c>
      <c r="BO155" s="32" t="s">
        <v>105</v>
      </c>
      <c r="BP155" s="32" t="s">
        <v>105</v>
      </c>
      <c r="BQ155" s="32" t="s">
        <v>105</v>
      </c>
      <c r="BR155" s="32" t="s">
        <v>105</v>
      </c>
      <c r="BS155" s="32" t="s">
        <v>105</v>
      </c>
      <c r="BT155" s="32" t="s">
        <v>105</v>
      </c>
      <c r="BU155" s="32" t="s">
        <v>105</v>
      </c>
      <c r="BV155" s="33" t="s">
        <v>106</v>
      </c>
    </row>
    <row r="156" spans="1:77" hidden="1">
      <c r="A156" s="28" t="s">
        <v>82</v>
      </c>
      <c r="B156" s="28" t="s">
        <v>266</v>
      </c>
      <c r="C156" s="28" t="s">
        <v>0</v>
      </c>
      <c r="D156" s="77" t="s">
        <v>8</v>
      </c>
      <c r="E156" s="77" t="s">
        <v>127</v>
      </c>
      <c r="F156" s="28" t="s">
        <v>2</v>
      </c>
      <c r="G156" s="77" t="s">
        <v>88</v>
      </c>
      <c r="H156" s="257" t="s">
        <v>271</v>
      </c>
      <c r="I156" s="1164" t="s">
        <v>92</v>
      </c>
      <c r="J156" s="18">
        <v>20</v>
      </c>
      <c r="K156" s="18">
        <v>5</v>
      </c>
      <c r="L156" s="18">
        <f t="shared" si="26"/>
        <v>25</v>
      </c>
      <c r="M156" s="320">
        <f t="shared" si="27"/>
        <v>46290</v>
      </c>
      <c r="N156" s="1092" t="s">
        <v>272</v>
      </c>
      <c r="O156" s="320">
        <v>46293</v>
      </c>
      <c r="P156" s="320">
        <f t="shared" si="28"/>
        <v>46301</v>
      </c>
      <c r="Q156" s="320">
        <f t="shared" si="29"/>
        <v>46302</v>
      </c>
      <c r="R156" s="320">
        <f t="shared" si="30"/>
        <v>46325</v>
      </c>
      <c r="S156" s="320">
        <f t="shared" si="31"/>
        <v>46328</v>
      </c>
      <c r="T156" s="320">
        <f t="shared" si="32"/>
        <v>46339</v>
      </c>
      <c r="U156" s="320">
        <f t="shared" si="33"/>
        <v>46342</v>
      </c>
      <c r="V156" s="320">
        <f t="shared" si="34"/>
        <v>46395</v>
      </c>
      <c r="W156" s="320">
        <f t="shared" si="35"/>
        <v>46398</v>
      </c>
      <c r="X156" s="36" t="s">
        <v>110</v>
      </c>
      <c r="Y156" s="36" t="s">
        <v>110</v>
      </c>
      <c r="Z156" s="77"/>
      <c r="AA156" s="77"/>
      <c r="AB156" s="77"/>
      <c r="AC156" s="77"/>
      <c r="AD156" s="8" t="s">
        <v>3</v>
      </c>
      <c r="AE156" s="18" t="s">
        <v>4</v>
      </c>
      <c r="AG156" s="17"/>
      <c r="AH156" s="17"/>
      <c r="AI156" s="17"/>
      <c r="AJ156" s="17"/>
      <c r="AK156" s="17"/>
      <c r="AL156" s="17"/>
      <c r="AM156" s="17"/>
      <c r="AN156" s="17"/>
      <c r="AO156" s="17"/>
      <c r="AP156" s="17"/>
      <c r="BG156" s="10" t="s">
        <v>125</v>
      </c>
      <c r="BH156" s="29" t="s">
        <v>103</v>
      </c>
      <c r="BI156" s="30">
        <v>1</v>
      </c>
      <c r="BJ156" s="30">
        <v>2</v>
      </c>
      <c r="BK156" s="30">
        <v>3</v>
      </c>
      <c r="BL156" s="30">
        <v>4</v>
      </c>
      <c r="BM156" s="31" t="s">
        <v>104</v>
      </c>
      <c r="BN156" s="31" t="s">
        <v>104</v>
      </c>
      <c r="BO156" s="32" t="s">
        <v>105</v>
      </c>
      <c r="BP156" s="32" t="s">
        <v>105</v>
      </c>
      <c r="BQ156" s="32" t="s">
        <v>105</v>
      </c>
      <c r="BR156" s="32" t="s">
        <v>105</v>
      </c>
      <c r="BS156" s="32" t="s">
        <v>105</v>
      </c>
      <c r="BT156" s="32" t="s">
        <v>105</v>
      </c>
      <c r="BU156" s="32" t="s">
        <v>105</v>
      </c>
      <c r="BV156" s="32" t="s">
        <v>105</v>
      </c>
      <c r="BW156" s="33" t="s">
        <v>106</v>
      </c>
    </row>
    <row r="157" spans="1:77" hidden="1">
      <c r="A157" s="28" t="s">
        <v>82</v>
      </c>
      <c r="B157" s="28" t="s">
        <v>266</v>
      </c>
      <c r="C157" s="28" t="s">
        <v>0</v>
      </c>
      <c r="D157" s="77" t="s">
        <v>14</v>
      </c>
      <c r="E157" s="77" t="s">
        <v>127</v>
      </c>
      <c r="F157" s="28" t="s">
        <v>9</v>
      </c>
      <c r="G157" s="77" t="s">
        <v>88</v>
      </c>
      <c r="H157" s="257" t="s">
        <v>273</v>
      </c>
      <c r="I157" s="1164" t="s">
        <v>92</v>
      </c>
      <c r="J157" s="18">
        <v>20</v>
      </c>
      <c r="K157" s="18">
        <v>5</v>
      </c>
      <c r="L157" s="18">
        <f t="shared" si="26"/>
        <v>25</v>
      </c>
      <c r="M157" s="320">
        <f t="shared" si="27"/>
        <v>46290</v>
      </c>
      <c r="N157" s="1092" t="s">
        <v>265</v>
      </c>
      <c r="O157" s="320">
        <v>46293</v>
      </c>
      <c r="P157" s="320">
        <f t="shared" si="28"/>
        <v>46301</v>
      </c>
      <c r="Q157" s="320">
        <f t="shared" si="29"/>
        <v>46302</v>
      </c>
      <c r="R157" s="320">
        <f t="shared" si="30"/>
        <v>46325</v>
      </c>
      <c r="S157" s="320">
        <f t="shared" si="31"/>
        <v>46328</v>
      </c>
      <c r="T157" s="320">
        <f t="shared" si="32"/>
        <v>46339</v>
      </c>
      <c r="U157" s="320">
        <f t="shared" si="33"/>
        <v>46342</v>
      </c>
      <c r="V157" s="320">
        <f t="shared" si="34"/>
        <v>46395</v>
      </c>
      <c r="W157" s="320">
        <f t="shared" si="35"/>
        <v>46398</v>
      </c>
      <c r="X157" s="89" t="s">
        <v>226</v>
      </c>
      <c r="Y157" s="89" t="s">
        <v>226</v>
      </c>
      <c r="Z157" s="89"/>
      <c r="AA157" s="89"/>
      <c r="AB157" s="89"/>
      <c r="AC157" s="89"/>
      <c r="AD157" s="8" t="s">
        <v>3</v>
      </c>
      <c r="AE157" s="18" t="s">
        <v>4</v>
      </c>
      <c r="AG157" s="17"/>
      <c r="AH157" s="17"/>
      <c r="AI157" s="17"/>
      <c r="AJ157" s="17"/>
      <c r="AK157" s="17"/>
      <c r="AL157" s="17"/>
      <c r="AM157" s="17"/>
      <c r="AN157" s="17"/>
      <c r="AO157" s="17"/>
      <c r="AP157" s="17"/>
      <c r="AU157" s="1095" t="s">
        <v>208</v>
      </c>
      <c r="AV157" s="1095" t="s">
        <v>209</v>
      </c>
      <c r="AW157" s="1095" t="s">
        <v>209</v>
      </c>
      <c r="AX157" s="1095" t="s">
        <v>209</v>
      </c>
      <c r="AY157" s="1095" t="s">
        <v>214</v>
      </c>
      <c r="AZ157" s="1095" t="s">
        <v>210</v>
      </c>
      <c r="BA157" s="1095" t="s">
        <v>210</v>
      </c>
      <c r="BB157" s="1093" t="s">
        <v>254</v>
      </c>
      <c r="BC157" s="1094" t="s">
        <v>259</v>
      </c>
      <c r="BD157" s="1094" t="s">
        <v>259</v>
      </c>
      <c r="BE157" s="1094" t="s">
        <v>259</v>
      </c>
      <c r="BF157" s="1094" t="s">
        <v>259</v>
      </c>
      <c r="BG157" s="10" t="s">
        <v>125</v>
      </c>
      <c r="BH157" s="29" t="s">
        <v>103</v>
      </c>
      <c r="BI157" s="30">
        <v>1</v>
      </c>
      <c r="BJ157" s="30">
        <v>2</v>
      </c>
      <c r="BK157" s="30">
        <v>3</v>
      </c>
      <c r="BL157" s="30">
        <v>4</v>
      </c>
      <c r="BM157" s="31" t="s">
        <v>104</v>
      </c>
      <c r="BN157" s="31" t="s">
        <v>104</v>
      </c>
      <c r="BO157" s="32" t="s">
        <v>105</v>
      </c>
      <c r="BP157" s="32" t="s">
        <v>105</v>
      </c>
      <c r="BQ157" s="32" t="s">
        <v>105</v>
      </c>
      <c r="BR157" s="32" t="s">
        <v>105</v>
      </c>
      <c r="BS157" s="32" t="s">
        <v>105</v>
      </c>
      <c r="BT157" s="32" t="s">
        <v>105</v>
      </c>
      <c r="BU157" s="32" t="s">
        <v>105</v>
      </c>
      <c r="BV157" s="32" t="s">
        <v>105</v>
      </c>
      <c r="BW157" s="33" t="s">
        <v>106</v>
      </c>
    </row>
    <row r="158" spans="1:77" hidden="1">
      <c r="A158" s="28" t="s">
        <v>82</v>
      </c>
      <c r="B158" s="28" t="s">
        <v>246</v>
      </c>
      <c r="C158" s="28" t="s">
        <v>0</v>
      </c>
      <c r="D158" s="77" t="s">
        <v>14</v>
      </c>
      <c r="E158" s="77" t="s">
        <v>127</v>
      </c>
      <c r="F158" s="28" t="s">
        <v>2</v>
      </c>
      <c r="G158" s="77" t="s">
        <v>88</v>
      </c>
      <c r="H158" s="257" t="s">
        <v>274</v>
      </c>
      <c r="I158" s="1164" t="s">
        <v>92</v>
      </c>
      <c r="J158" s="18">
        <v>20</v>
      </c>
      <c r="K158" s="18">
        <v>5</v>
      </c>
      <c r="L158" s="18">
        <f t="shared" si="26"/>
        <v>25</v>
      </c>
      <c r="M158" s="320">
        <f t="shared" si="27"/>
        <v>46297</v>
      </c>
      <c r="N158" s="1092" t="s">
        <v>265</v>
      </c>
      <c r="O158" s="320">
        <v>46300</v>
      </c>
      <c r="P158" s="320">
        <f t="shared" si="28"/>
        <v>46308</v>
      </c>
      <c r="Q158" s="320">
        <f t="shared" si="29"/>
        <v>46309</v>
      </c>
      <c r="R158" s="320">
        <f t="shared" si="30"/>
        <v>46332</v>
      </c>
      <c r="S158" s="320">
        <f t="shared" si="31"/>
        <v>46335</v>
      </c>
      <c r="T158" s="320">
        <f t="shared" si="32"/>
        <v>46346</v>
      </c>
      <c r="U158" s="320">
        <f t="shared" si="33"/>
        <v>46349</v>
      </c>
      <c r="V158" s="320">
        <f t="shared" si="34"/>
        <v>46402</v>
      </c>
      <c r="W158" s="320">
        <f t="shared" si="35"/>
        <v>46405</v>
      </c>
      <c r="X158" s="148" t="s">
        <v>119</v>
      </c>
      <c r="Y158" s="148" t="s">
        <v>119</v>
      </c>
      <c r="Z158" s="89"/>
      <c r="AA158" s="89"/>
      <c r="AB158" s="89"/>
      <c r="AC158" s="89"/>
      <c r="AD158" s="8" t="s">
        <v>3</v>
      </c>
      <c r="AE158" s="18" t="s">
        <v>4</v>
      </c>
      <c r="AG158" s="17"/>
      <c r="AH158" s="17"/>
      <c r="AI158" s="17"/>
      <c r="AJ158" s="17"/>
      <c r="AK158" s="17"/>
      <c r="AL158" s="17"/>
      <c r="AM158" s="17"/>
      <c r="AN158" s="17"/>
      <c r="AO158" s="17"/>
      <c r="AP158" s="17"/>
      <c r="BH158" s="10" t="s">
        <v>125</v>
      </c>
      <c r="BI158" s="29" t="s">
        <v>103</v>
      </c>
      <c r="BJ158" s="30">
        <v>1</v>
      </c>
      <c r="BK158" s="30">
        <v>2</v>
      </c>
      <c r="BL158" s="30">
        <v>3</v>
      </c>
      <c r="BM158" s="30">
        <v>4</v>
      </c>
      <c r="BN158" s="31" t="s">
        <v>104</v>
      </c>
      <c r="BO158" s="31" t="s">
        <v>104</v>
      </c>
      <c r="BP158" s="32" t="s">
        <v>105</v>
      </c>
      <c r="BQ158" s="32" t="s">
        <v>105</v>
      </c>
      <c r="BR158" s="32" t="s">
        <v>105</v>
      </c>
      <c r="BS158" s="32" t="s">
        <v>105</v>
      </c>
      <c r="BT158" s="32" t="s">
        <v>105</v>
      </c>
      <c r="BU158" s="32" t="s">
        <v>105</v>
      </c>
      <c r="BV158" s="32" t="s">
        <v>105</v>
      </c>
      <c r="BW158" s="32" t="s">
        <v>105</v>
      </c>
      <c r="BX158" s="33" t="s">
        <v>106</v>
      </c>
    </row>
    <row r="159" spans="1:77" hidden="1">
      <c r="A159" s="28" t="s">
        <v>82</v>
      </c>
      <c r="B159" s="28" t="s">
        <v>246</v>
      </c>
      <c r="C159" s="28" t="s">
        <v>0</v>
      </c>
      <c r="D159" s="77" t="s">
        <v>1</v>
      </c>
      <c r="E159" s="77" t="s">
        <v>127</v>
      </c>
      <c r="F159" s="28" t="s">
        <v>2</v>
      </c>
      <c r="G159" s="77" t="s">
        <v>88</v>
      </c>
      <c r="H159" s="257" t="s">
        <v>275</v>
      </c>
      <c r="I159" s="1164" t="s">
        <v>92</v>
      </c>
      <c r="J159" s="18">
        <v>20</v>
      </c>
      <c r="K159" s="18">
        <v>5</v>
      </c>
      <c r="L159" s="18">
        <f t="shared" si="26"/>
        <v>25</v>
      </c>
      <c r="M159" s="320">
        <f t="shared" si="27"/>
        <v>46304</v>
      </c>
      <c r="N159" s="1092" t="s">
        <v>272</v>
      </c>
      <c r="O159" s="320">
        <v>46307</v>
      </c>
      <c r="P159" s="320">
        <f t="shared" si="28"/>
        <v>46315</v>
      </c>
      <c r="Q159" s="320">
        <f t="shared" si="29"/>
        <v>46316</v>
      </c>
      <c r="R159" s="320">
        <f t="shared" si="30"/>
        <v>46339</v>
      </c>
      <c r="S159" s="320">
        <f t="shared" si="31"/>
        <v>46342</v>
      </c>
      <c r="T159" s="320">
        <f t="shared" si="32"/>
        <v>46353</v>
      </c>
      <c r="U159" s="320">
        <f t="shared" si="33"/>
        <v>46356</v>
      </c>
      <c r="V159" s="320">
        <f t="shared" si="34"/>
        <v>46409</v>
      </c>
      <c r="W159" s="320">
        <f t="shared" si="35"/>
        <v>46412</v>
      </c>
      <c r="X159" s="148" t="s">
        <v>139</v>
      </c>
      <c r="Y159" s="148" t="s">
        <v>139</v>
      </c>
      <c r="Z159" s="89"/>
      <c r="AA159" s="89"/>
      <c r="AB159" s="89"/>
      <c r="AC159" s="89"/>
      <c r="AD159" s="8" t="s">
        <v>3</v>
      </c>
      <c r="AE159" s="18" t="s">
        <v>4</v>
      </c>
      <c r="AG159" s="17"/>
      <c r="AH159" s="17"/>
      <c r="AI159" s="17"/>
      <c r="AJ159" s="17"/>
      <c r="AK159" s="17"/>
      <c r="AL159" s="17"/>
      <c r="AM159" s="17"/>
      <c r="AN159" s="17"/>
      <c r="AO159" s="17"/>
      <c r="AP159" s="17"/>
      <c r="BI159" s="10" t="s">
        <v>125</v>
      </c>
      <c r="BJ159" s="29" t="s">
        <v>103</v>
      </c>
      <c r="BK159" s="30">
        <v>1</v>
      </c>
      <c r="BL159" s="30">
        <v>2</v>
      </c>
      <c r="BM159" s="30">
        <v>3</v>
      </c>
      <c r="BN159" s="30">
        <v>4</v>
      </c>
      <c r="BO159" s="31" t="s">
        <v>104</v>
      </c>
      <c r="BP159" s="31" t="s">
        <v>104</v>
      </c>
      <c r="BQ159" s="32" t="s">
        <v>105</v>
      </c>
      <c r="BR159" s="32" t="s">
        <v>105</v>
      </c>
      <c r="BS159" s="32" t="s">
        <v>105</v>
      </c>
      <c r="BT159" s="32" t="s">
        <v>105</v>
      </c>
      <c r="BU159" s="32" t="s">
        <v>105</v>
      </c>
      <c r="BV159" s="32" t="s">
        <v>105</v>
      </c>
      <c r="BW159" s="32" t="s">
        <v>105</v>
      </c>
      <c r="BX159" s="32" t="s">
        <v>105</v>
      </c>
      <c r="BY159" s="33" t="s">
        <v>106</v>
      </c>
    </row>
    <row r="160" spans="1:77" hidden="1">
      <c r="J160" s="18"/>
      <c r="K160" s="18"/>
      <c r="L160" s="18"/>
      <c r="M160" s="8"/>
      <c r="N160" s="8"/>
      <c r="O160" s="8"/>
      <c r="P160" s="8"/>
      <c r="Q160" s="8"/>
      <c r="R160" s="8"/>
      <c r="S160" s="8"/>
      <c r="T160" s="8"/>
      <c r="U160" s="8"/>
      <c r="V160" s="8"/>
      <c r="W160" s="8"/>
      <c r="AG160" s="17"/>
      <c r="AH160" s="17"/>
      <c r="AI160" s="17"/>
      <c r="AJ160" s="17"/>
      <c r="AK160" s="17"/>
      <c r="AL160" s="17"/>
      <c r="AM160" s="17"/>
      <c r="AN160" s="17"/>
      <c r="AO160" s="17"/>
      <c r="AP160" s="17"/>
    </row>
    <row r="161" spans="1:42" ht="14.5" hidden="1">
      <c r="A161" s="260" t="s">
        <v>156</v>
      </c>
      <c r="B161" s="217" t="s">
        <v>9</v>
      </c>
      <c r="C161" s="217" t="s">
        <v>2</v>
      </c>
      <c r="D161" s="260" t="s">
        <v>157</v>
      </c>
      <c r="H161" s="260" t="s">
        <v>276</v>
      </c>
      <c r="I161" s="217" t="s">
        <v>9</v>
      </c>
      <c r="J161" s="217" t="s">
        <v>2</v>
      </c>
      <c r="K161" s="260" t="s">
        <v>157</v>
      </c>
      <c r="L161" s="18"/>
      <c r="M161" s="8"/>
      <c r="N161" s="8"/>
      <c r="O161" s="8"/>
      <c r="P161" s="8"/>
      <c r="Q161" s="8"/>
      <c r="R161" s="8"/>
      <c r="S161" s="8"/>
      <c r="T161" s="8"/>
      <c r="U161" s="8"/>
      <c r="V161" s="8"/>
      <c r="W161" s="8"/>
      <c r="AG161" s="17"/>
      <c r="AH161" s="17"/>
      <c r="AI161" s="17"/>
      <c r="AJ161" s="17"/>
      <c r="AK161" s="17"/>
      <c r="AL161" s="17"/>
      <c r="AM161" s="17"/>
      <c r="AN161" s="17"/>
      <c r="AO161" s="17"/>
      <c r="AP161" s="17"/>
    </row>
    <row r="162" spans="1:42" ht="14" hidden="1">
      <c r="A162" s="204" t="s">
        <v>14</v>
      </c>
      <c r="B162" s="204">
        <v>80</v>
      </c>
      <c r="C162" s="204">
        <v>60</v>
      </c>
      <c r="D162" s="204">
        <v>140</v>
      </c>
      <c r="H162" s="204" t="s">
        <v>246</v>
      </c>
      <c r="I162" s="204">
        <v>135</v>
      </c>
      <c r="J162" s="204">
        <v>80</v>
      </c>
      <c r="K162" s="204">
        <f>SUM(I162:J162)</f>
        <v>215</v>
      </c>
      <c r="L162" s="18"/>
      <c r="M162" s="8"/>
      <c r="N162" s="8"/>
      <c r="O162" s="8"/>
      <c r="P162" s="8"/>
      <c r="Q162" s="8"/>
      <c r="R162" s="8"/>
      <c r="S162" s="8"/>
      <c r="T162" s="8"/>
      <c r="U162" s="8"/>
      <c r="V162" s="8"/>
      <c r="W162" s="8"/>
      <c r="AG162" s="17"/>
      <c r="AH162" s="17"/>
      <c r="AI162" s="17"/>
      <c r="AJ162" s="17"/>
      <c r="AK162" s="17"/>
      <c r="AL162" s="17"/>
      <c r="AM162" s="17"/>
      <c r="AN162" s="17"/>
      <c r="AO162" s="17"/>
      <c r="AP162" s="17"/>
    </row>
    <row r="163" spans="1:42" ht="14" hidden="1">
      <c r="A163" s="204" t="s">
        <v>1</v>
      </c>
      <c r="B163" s="204">
        <v>95</v>
      </c>
      <c r="C163" s="204">
        <v>20</v>
      </c>
      <c r="D163" s="204">
        <v>115</v>
      </c>
      <c r="H163" s="204" t="s">
        <v>266</v>
      </c>
      <c r="I163" s="204">
        <v>20</v>
      </c>
      <c r="J163" s="204">
        <v>40</v>
      </c>
      <c r="K163" s="204">
        <f>SUM(I163:J163)</f>
        <v>60</v>
      </c>
      <c r="L163" s="18"/>
      <c r="M163" s="8"/>
      <c r="N163" s="8"/>
      <c r="O163" s="8"/>
      <c r="P163" s="8"/>
      <c r="Q163" s="8"/>
      <c r="R163" s="8"/>
      <c r="S163" s="8"/>
      <c r="T163" s="8"/>
      <c r="U163" s="8"/>
      <c r="V163" s="8"/>
      <c r="W163" s="8"/>
      <c r="AG163" s="17"/>
      <c r="AH163" s="17"/>
      <c r="AI163" s="17"/>
      <c r="AJ163" s="17"/>
      <c r="AK163" s="17"/>
      <c r="AL163" s="17"/>
      <c r="AM163" s="17"/>
      <c r="AN163" s="17"/>
      <c r="AO163" s="17"/>
      <c r="AP163" s="17"/>
    </row>
    <row r="164" spans="1:42" ht="14" hidden="1">
      <c r="A164" s="204" t="s">
        <v>8</v>
      </c>
      <c r="B164" s="204">
        <v>0</v>
      </c>
      <c r="C164" s="204">
        <v>40</v>
      </c>
      <c r="D164" s="204">
        <v>40</v>
      </c>
      <c r="H164" s="1166" t="s">
        <v>242</v>
      </c>
      <c r="I164" s="204">
        <v>20</v>
      </c>
      <c r="J164" s="204">
        <v>0</v>
      </c>
      <c r="K164" s="204">
        <f>SUM(I164:J164)</f>
        <v>20</v>
      </c>
      <c r="L164" s="18"/>
      <c r="M164" s="137"/>
      <c r="N164" s="137"/>
      <c r="O164" s="8"/>
      <c r="P164" s="8"/>
      <c r="Q164" s="8"/>
      <c r="R164" s="8"/>
      <c r="S164" s="8"/>
      <c r="T164" s="8"/>
      <c r="U164" s="8"/>
      <c r="V164" s="8"/>
      <c r="W164" s="8"/>
      <c r="AG164" s="17"/>
      <c r="AH164" s="17"/>
      <c r="AI164" s="17"/>
      <c r="AJ164" s="17"/>
      <c r="AK164" s="17"/>
      <c r="AL164" s="17"/>
      <c r="AM164" s="17"/>
      <c r="AN164" s="17"/>
      <c r="AO164" s="17"/>
      <c r="AP164" s="17"/>
    </row>
    <row r="165" spans="1:42" ht="14.5" hidden="1">
      <c r="A165" s="260" t="s">
        <v>160</v>
      </c>
      <c r="B165" s="217">
        <f>SUM(B162:B164)</f>
        <v>175</v>
      </c>
      <c r="C165" s="217">
        <f>SUM(C162:C164)</f>
        <v>120</v>
      </c>
      <c r="D165" s="260">
        <v>295</v>
      </c>
      <c r="H165" s="260" t="s">
        <v>160</v>
      </c>
      <c r="I165" s="217">
        <f>SUM(I162:I164)</f>
        <v>175</v>
      </c>
      <c r="J165" s="217">
        <f>SUM(J162:J164)</f>
        <v>120</v>
      </c>
      <c r="K165" s="260">
        <f>SUM(K162:K164)</f>
        <v>295</v>
      </c>
      <c r="L165" s="18"/>
      <c r="M165" s="136"/>
      <c r="N165" s="136"/>
      <c r="O165" s="8"/>
      <c r="P165" s="8"/>
      <c r="Q165" s="8"/>
      <c r="R165" s="8"/>
      <c r="S165" s="8"/>
      <c r="T165" s="8"/>
      <c r="U165" s="8"/>
      <c r="V165" s="8"/>
      <c r="W165" s="8"/>
      <c r="AG165" s="17"/>
      <c r="AH165" s="17"/>
      <c r="AI165" s="17"/>
      <c r="AJ165" s="17"/>
      <c r="AK165" s="17"/>
      <c r="AL165" s="17"/>
      <c r="AM165" s="17"/>
      <c r="AN165" s="17"/>
      <c r="AO165" s="17"/>
      <c r="AP165" s="17"/>
    </row>
    <row r="166" spans="1:42" ht="14" hidden="1">
      <c r="A166" s="49"/>
      <c r="B166" s="49"/>
      <c r="C166" s="49"/>
      <c r="D166" s="49"/>
      <c r="E166" s="49"/>
      <c r="J166" s="18"/>
      <c r="K166" s="18"/>
      <c r="L166" s="18"/>
      <c r="M166" s="136"/>
      <c r="N166" s="136"/>
      <c r="O166" s="8"/>
      <c r="P166" s="8"/>
      <c r="Q166" s="8"/>
      <c r="R166" s="8"/>
      <c r="S166" s="8"/>
      <c r="T166" s="8"/>
      <c r="U166" s="8"/>
      <c r="V166" s="8"/>
      <c r="W166" s="8"/>
      <c r="AG166" s="17"/>
      <c r="AH166" s="17"/>
      <c r="AI166" s="17"/>
      <c r="AJ166" s="17"/>
      <c r="AK166" s="17"/>
      <c r="AL166" s="17"/>
      <c r="AM166" s="17"/>
      <c r="AN166" s="17"/>
      <c r="AO166" s="17"/>
      <c r="AP166" s="17"/>
    </row>
    <row r="167" spans="1:42" ht="14.5" hidden="1">
      <c r="A167" s="218" t="s">
        <v>39</v>
      </c>
      <c r="B167" s="218" t="s">
        <v>157</v>
      </c>
      <c r="C167" s="49"/>
      <c r="D167" s="49"/>
      <c r="E167" s="49"/>
      <c r="L167" s="18"/>
      <c r="M167" s="8"/>
      <c r="N167" s="8"/>
      <c r="O167" s="8"/>
      <c r="P167" s="8"/>
      <c r="Q167" s="8"/>
      <c r="R167" s="8"/>
      <c r="S167" s="8"/>
      <c r="T167" s="8"/>
      <c r="U167" s="8"/>
      <c r="V167" s="8"/>
      <c r="W167" s="8"/>
      <c r="AG167" s="17"/>
      <c r="AH167" s="17"/>
      <c r="AI167" s="17"/>
      <c r="AJ167" s="17"/>
      <c r="AK167" s="17"/>
      <c r="AL167" s="17"/>
      <c r="AM167" s="17"/>
      <c r="AN167" s="17"/>
      <c r="AO167" s="17"/>
      <c r="AP167" s="17"/>
    </row>
    <row r="168" spans="1:42" ht="14" hidden="1">
      <c r="A168" s="204" t="s">
        <v>2</v>
      </c>
      <c r="B168" s="204">
        <v>120</v>
      </c>
      <c r="C168" s="49"/>
      <c r="D168" s="49"/>
      <c r="E168" s="49"/>
      <c r="J168" s="18"/>
      <c r="K168" s="18"/>
      <c r="L168" s="18"/>
      <c r="M168" s="8"/>
      <c r="N168" s="8"/>
      <c r="O168" s="8"/>
      <c r="P168" s="8"/>
      <c r="Q168" s="8"/>
      <c r="R168" s="8"/>
      <c r="S168" s="8"/>
      <c r="T168" s="8"/>
      <c r="U168" s="8"/>
      <c r="V168" s="8"/>
      <c r="W168" s="8"/>
      <c r="AG168" s="17"/>
      <c r="AH168" s="17"/>
      <c r="AI168" s="17"/>
      <c r="AJ168" s="17"/>
      <c r="AK168" s="17"/>
      <c r="AL168" s="17"/>
      <c r="AM168" s="17"/>
      <c r="AN168" s="17"/>
      <c r="AO168" s="17"/>
      <c r="AP168" s="17"/>
    </row>
    <row r="169" spans="1:42" ht="14" hidden="1">
      <c r="A169" s="204" t="s">
        <v>9</v>
      </c>
      <c r="B169" s="204">
        <v>175</v>
      </c>
      <c r="C169" s="49"/>
      <c r="D169" s="49"/>
      <c r="E169" s="49"/>
      <c r="J169" s="18"/>
      <c r="K169" s="18"/>
      <c r="L169" s="18"/>
      <c r="M169" s="8"/>
      <c r="N169" s="8"/>
      <c r="O169" s="8"/>
      <c r="P169" s="8"/>
      <c r="Q169" s="8"/>
      <c r="R169" s="8"/>
      <c r="S169" s="8"/>
      <c r="T169" s="8"/>
      <c r="U169" s="8"/>
      <c r="V169" s="8"/>
      <c r="W169" s="8"/>
      <c r="AG169" s="17"/>
      <c r="AH169" s="17"/>
      <c r="AI169" s="17"/>
      <c r="AJ169" s="17"/>
      <c r="AK169" s="17"/>
      <c r="AL169" s="17"/>
      <c r="AM169" s="17"/>
      <c r="AN169" s="17"/>
      <c r="AO169" s="17"/>
      <c r="AP169" s="17"/>
    </row>
    <row r="170" spans="1:42" ht="14.5" hidden="1">
      <c r="A170" s="218" t="s">
        <v>160</v>
      </c>
      <c r="B170" s="218">
        <v>295</v>
      </c>
      <c r="C170" s="49"/>
      <c r="D170" s="49"/>
      <c r="E170" s="49"/>
      <c r="J170" s="18"/>
      <c r="K170" s="18"/>
      <c r="L170" s="18"/>
      <c r="M170" s="8"/>
      <c r="N170" s="8"/>
      <c r="O170" s="8"/>
      <c r="P170" s="8"/>
      <c r="Q170" s="8"/>
      <c r="R170" s="8"/>
      <c r="S170" s="8"/>
      <c r="T170" s="8"/>
      <c r="U170" s="8"/>
      <c r="V170" s="8"/>
      <c r="W170" s="8"/>
      <c r="AG170" s="17"/>
      <c r="AH170" s="17"/>
      <c r="AI170" s="17"/>
      <c r="AJ170" s="17"/>
      <c r="AK170" s="17"/>
      <c r="AL170" s="17"/>
      <c r="AM170" s="17"/>
      <c r="AN170" s="17"/>
      <c r="AO170" s="17"/>
      <c r="AP170" s="17"/>
    </row>
    <row r="171" spans="1:42" ht="14" hidden="1">
      <c r="A171" s="49"/>
      <c r="B171" s="49"/>
      <c r="C171" s="49"/>
      <c r="D171" s="49"/>
      <c r="E171" s="49"/>
      <c r="J171" s="18"/>
      <c r="K171" s="18"/>
      <c r="L171" s="18"/>
      <c r="M171" s="8"/>
      <c r="N171" s="8"/>
      <c r="O171" s="8"/>
      <c r="P171" s="8"/>
      <c r="Q171" s="8"/>
      <c r="R171" s="8"/>
      <c r="S171" s="8"/>
      <c r="T171" s="8"/>
      <c r="U171" s="8"/>
      <c r="V171" s="8"/>
      <c r="W171" s="8"/>
      <c r="AG171" s="17"/>
      <c r="AH171" s="17"/>
      <c r="AI171" s="17"/>
      <c r="AJ171" s="17"/>
      <c r="AK171" s="17"/>
      <c r="AL171" s="17"/>
      <c r="AM171" s="17"/>
      <c r="AN171" s="17"/>
      <c r="AO171" s="17"/>
      <c r="AP171" s="17"/>
    </row>
    <row r="172" spans="1:42" ht="14.5" hidden="1">
      <c r="A172" s="221" t="s">
        <v>164</v>
      </c>
      <c r="B172" s="221"/>
      <c r="C172" s="49"/>
      <c r="D172" s="49"/>
      <c r="E172" s="49"/>
      <c r="J172" s="18"/>
      <c r="K172" s="18"/>
      <c r="L172" s="18"/>
      <c r="M172" s="8"/>
      <c r="N172" s="8"/>
      <c r="O172" s="8"/>
      <c r="P172" s="8"/>
      <c r="Q172" s="8"/>
      <c r="R172" s="8"/>
      <c r="S172" s="8"/>
      <c r="T172" s="8"/>
      <c r="U172" s="8"/>
      <c r="V172" s="8"/>
      <c r="W172" s="8"/>
      <c r="AG172" s="17"/>
      <c r="AH172" s="17"/>
      <c r="AI172" s="17"/>
      <c r="AJ172" s="17"/>
      <c r="AK172" s="17"/>
      <c r="AL172" s="17"/>
      <c r="AM172" s="17"/>
      <c r="AN172" s="17"/>
      <c r="AO172" s="17"/>
      <c r="AP172" s="17"/>
    </row>
    <row r="173" spans="1:42" ht="14.5" hidden="1">
      <c r="A173" s="219" t="s">
        <v>165</v>
      </c>
      <c r="B173" s="219" t="s">
        <v>14</v>
      </c>
      <c r="C173" s="219" t="s">
        <v>1</v>
      </c>
      <c r="D173" s="219" t="s">
        <v>8</v>
      </c>
      <c r="E173" s="259" t="s">
        <v>195</v>
      </c>
      <c r="F173" s="219" t="s">
        <v>166</v>
      </c>
      <c r="J173" s="18"/>
      <c r="K173" s="18"/>
      <c r="L173" s="18"/>
      <c r="M173" s="8"/>
      <c r="N173" s="8"/>
      <c r="O173" s="8"/>
      <c r="P173" s="8"/>
      <c r="Q173" s="8"/>
      <c r="R173" s="8"/>
      <c r="S173" s="8"/>
      <c r="T173" s="8"/>
      <c r="U173" s="8"/>
      <c r="V173" s="8"/>
      <c r="W173" s="8"/>
      <c r="AG173" s="17"/>
      <c r="AH173" s="17"/>
      <c r="AI173" s="17"/>
      <c r="AJ173" s="17"/>
      <c r="AK173" s="17"/>
      <c r="AL173" s="17"/>
      <c r="AM173" s="17"/>
      <c r="AN173" s="17"/>
      <c r="AO173" s="17"/>
      <c r="AP173" s="17"/>
    </row>
    <row r="174" spans="1:42" ht="14.5" hidden="1">
      <c r="A174" s="319" t="s">
        <v>167</v>
      </c>
      <c r="B174" s="319">
        <v>0</v>
      </c>
      <c r="C174" s="319">
        <v>1</v>
      </c>
      <c r="D174" s="319">
        <v>0</v>
      </c>
      <c r="E174" s="319">
        <v>0</v>
      </c>
      <c r="F174" s="204">
        <f t="shared" ref="F174:F179" si="36">SUM(B174:E174)</f>
        <v>1</v>
      </c>
      <c r="J174" s="18"/>
      <c r="K174" s="18"/>
      <c r="L174" s="18"/>
      <c r="M174" s="8"/>
      <c r="N174" s="8"/>
      <c r="O174" s="8"/>
      <c r="P174" s="8"/>
      <c r="Q174" s="8"/>
      <c r="R174" s="8"/>
      <c r="S174" s="8"/>
      <c r="T174" s="8"/>
      <c r="U174" s="8"/>
      <c r="V174" s="8"/>
      <c r="W174" s="8"/>
      <c r="AG174" s="17"/>
      <c r="AH174" s="17"/>
      <c r="AI174" s="17"/>
      <c r="AJ174" s="17"/>
      <c r="AK174" s="17"/>
      <c r="AL174" s="17"/>
      <c r="AM174" s="17"/>
      <c r="AN174" s="17"/>
      <c r="AO174" s="17"/>
      <c r="AP174" s="17"/>
    </row>
    <row r="175" spans="1:42" ht="14.5" hidden="1">
      <c r="A175" s="319" t="s">
        <v>168</v>
      </c>
      <c r="B175" s="319">
        <v>6</v>
      </c>
      <c r="C175" s="319">
        <v>4</v>
      </c>
      <c r="D175" s="319">
        <v>2</v>
      </c>
      <c r="E175" s="319">
        <v>2</v>
      </c>
      <c r="F175" s="204">
        <f t="shared" si="36"/>
        <v>14</v>
      </c>
      <c r="J175" s="18"/>
      <c r="K175" s="18"/>
      <c r="L175" s="18"/>
      <c r="M175" s="8"/>
      <c r="N175" s="8"/>
      <c r="O175" s="8"/>
      <c r="P175" s="8"/>
      <c r="Q175" s="8"/>
      <c r="R175" s="8"/>
      <c r="S175" s="8"/>
      <c r="T175" s="8"/>
      <c r="U175" s="8"/>
      <c r="V175" s="8"/>
      <c r="W175" s="8"/>
      <c r="AG175" s="17"/>
      <c r="AH175" s="17"/>
      <c r="AI175" s="17"/>
      <c r="AJ175" s="17"/>
      <c r="AK175" s="17"/>
      <c r="AL175" s="17"/>
      <c r="AM175" s="17"/>
      <c r="AN175" s="17"/>
      <c r="AO175" s="17"/>
      <c r="AP175" s="17"/>
    </row>
    <row r="176" spans="1:42" ht="14.5" hidden="1">
      <c r="A176" s="319" t="s">
        <v>169</v>
      </c>
      <c r="B176" s="319">
        <v>7</v>
      </c>
      <c r="C176" s="319">
        <v>6</v>
      </c>
      <c r="D176" s="319">
        <v>2</v>
      </c>
      <c r="E176" s="319">
        <v>0</v>
      </c>
      <c r="F176" s="204">
        <f t="shared" si="36"/>
        <v>15</v>
      </c>
      <c r="J176" s="18"/>
      <c r="K176" s="18"/>
      <c r="L176" s="18"/>
      <c r="M176" s="8"/>
      <c r="N176" s="8"/>
      <c r="O176" s="8"/>
      <c r="P176" s="8"/>
      <c r="Q176" s="8"/>
      <c r="R176" s="8"/>
      <c r="S176" s="8"/>
      <c r="T176" s="8"/>
      <c r="U176" s="8"/>
      <c r="V176" s="8"/>
      <c r="W176" s="8"/>
      <c r="AG176" s="17"/>
      <c r="AH176" s="17"/>
      <c r="AI176" s="17"/>
      <c r="AJ176" s="17"/>
      <c r="AK176" s="17"/>
      <c r="AL176" s="17"/>
      <c r="AM176" s="17"/>
      <c r="AN176" s="17"/>
      <c r="AO176" s="17"/>
      <c r="AP176" s="17"/>
    </row>
    <row r="177" spans="1:16356" ht="14.5" hidden="1">
      <c r="A177" s="319" t="s">
        <v>170</v>
      </c>
      <c r="B177" s="319" t="s">
        <v>196</v>
      </c>
      <c r="C177" s="319" t="s">
        <v>196</v>
      </c>
      <c r="D177" s="319" t="s">
        <v>196</v>
      </c>
      <c r="E177" s="319">
        <v>0</v>
      </c>
      <c r="F177" s="204">
        <f t="shared" si="36"/>
        <v>0</v>
      </c>
      <c r="J177" s="18"/>
      <c r="K177" s="18"/>
      <c r="L177" s="18"/>
      <c r="M177" s="8"/>
      <c r="N177" s="8"/>
      <c r="O177" s="8"/>
      <c r="P177" s="8"/>
      <c r="Q177" s="8"/>
      <c r="R177" s="8"/>
      <c r="S177" s="8"/>
      <c r="T177" s="8"/>
      <c r="U177" s="8"/>
      <c r="V177" s="8"/>
      <c r="W177" s="8"/>
      <c r="AG177" s="17"/>
      <c r="AH177" s="17"/>
      <c r="AI177" s="17"/>
      <c r="AJ177" s="17"/>
      <c r="AK177" s="17"/>
      <c r="AL177" s="17"/>
      <c r="AM177" s="17"/>
      <c r="AN177" s="17"/>
      <c r="AO177" s="17"/>
      <c r="AP177" s="17"/>
    </row>
    <row r="178" spans="1:16356" ht="14.5" hidden="1">
      <c r="A178" s="319" t="s">
        <v>171</v>
      </c>
      <c r="B178" s="319" t="s">
        <v>196</v>
      </c>
      <c r="C178" s="319" t="s">
        <v>196</v>
      </c>
      <c r="D178" s="319" t="s">
        <v>196</v>
      </c>
      <c r="E178" s="319">
        <v>0</v>
      </c>
      <c r="F178" s="204">
        <f t="shared" si="36"/>
        <v>0</v>
      </c>
      <c r="J178" s="18"/>
      <c r="K178" s="18"/>
      <c r="L178" s="18"/>
      <c r="M178" s="8"/>
      <c r="N178" s="8"/>
      <c r="O178" s="8"/>
      <c r="P178" s="8"/>
      <c r="Q178" s="8"/>
      <c r="R178" s="8"/>
      <c r="S178" s="8"/>
      <c r="T178" s="8"/>
      <c r="U178" s="8"/>
      <c r="V178" s="8"/>
      <c r="W178" s="8"/>
      <c r="AG178" s="17"/>
      <c r="AH178" s="17"/>
      <c r="AI178" s="17"/>
      <c r="AJ178" s="17"/>
      <c r="AK178" s="17"/>
      <c r="AL178" s="17"/>
      <c r="AM178" s="17"/>
      <c r="AN178" s="17"/>
      <c r="AO178" s="17"/>
      <c r="AP178" s="17"/>
    </row>
    <row r="179" spans="1:16356" ht="14.5" hidden="1">
      <c r="A179" s="319" t="s">
        <v>172</v>
      </c>
      <c r="B179" s="319">
        <v>14</v>
      </c>
      <c r="C179" s="319">
        <v>12</v>
      </c>
      <c r="D179" s="319">
        <v>4</v>
      </c>
      <c r="E179" s="319">
        <v>0</v>
      </c>
      <c r="F179" s="204">
        <f t="shared" si="36"/>
        <v>30</v>
      </c>
      <c r="J179" s="18"/>
      <c r="K179" s="18"/>
      <c r="L179" s="18"/>
      <c r="M179" s="8"/>
      <c r="N179" s="8"/>
      <c r="O179" s="8"/>
      <c r="P179" s="8"/>
      <c r="Q179" s="8"/>
      <c r="R179" s="8"/>
      <c r="S179" s="8"/>
      <c r="T179" s="8"/>
      <c r="U179" s="8"/>
      <c r="V179" s="8"/>
      <c r="W179" s="8"/>
      <c r="AG179" s="17"/>
      <c r="AH179" s="17"/>
      <c r="AI179" s="17"/>
      <c r="AJ179" s="17"/>
      <c r="AK179" s="17"/>
      <c r="AL179" s="17"/>
      <c r="AM179" s="17"/>
      <c r="AN179" s="17"/>
      <c r="AO179" s="17"/>
      <c r="AP179" s="17"/>
    </row>
    <row r="180" spans="1:16356" ht="14.5" hidden="1">
      <c r="A180" s="219" t="s">
        <v>166</v>
      </c>
      <c r="B180" s="219">
        <f>SUM(B174:B179)</f>
        <v>27</v>
      </c>
      <c r="C180" s="219">
        <f>SUM(C174:C179)</f>
        <v>23</v>
      </c>
      <c r="D180" s="219">
        <f>SUM(D174:D179)</f>
        <v>8</v>
      </c>
      <c r="E180" s="259">
        <f>SUM(E174:E179)</f>
        <v>2</v>
      </c>
      <c r="F180" s="219">
        <f>SUM(F174:F179)</f>
        <v>60</v>
      </c>
      <c r="J180" s="18"/>
      <c r="K180" s="18"/>
      <c r="L180" s="18"/>
      <c r="M180" s="8"/>
      <c r="N180" s="8"/>
      <c r="O180" s="8"/>
      <c r="P180" s="8"/>
      <c r="Q180" s="8"/>
      <c r="R180" s="8"/>
      <c r="S180" s="8"/>
      <c r="T180" s="8"/>
      <c r="U180" s="8"/>
      <c r="V180" s="8"/>
      <c r="W180" s="8"/>
      <c r="AG180" s="17"/>
      <c r="AH180" s="17"/>
      <c r="AI180" s="17"/>
      <c r="AJ180" s="17"/>
      <c r="AK180" s="17"/>
      <c r="AL180" s="17"/>
      <c r="AM180" s="17"/>
      <c r="AN180" s="17"/>
      <c r="AO180" s="17"/>
      <c r="AP180" s="17"/>
    </row>
    <row r="184" spans="1:16356" ht="14">
      <c r="A184" s="49"/>
      <c r="B184" s="49"/>
      <c r="C184" s="49"/>
      <c r="D184" s="49"/>
      <c r="E184" s="49"/>
      <c r="J184" s="18"/>
      <c r="K184" s="18"/>
      <c r="L184" s="18"/>
      <c r="O184" s="216" t="s">
        <v>173</v>
      </c>
      <c r="Q184" s="216" t="s">
        <v>174</v>
      </c>
      <c r="S184" s="216" t="s">
        <v>175</v>
      </c>
      <c r="T184" s="17"/>
      <c r="U184" s="216" t="s">
        <v>197</v>
      </c>
      <c r="V184" s="8"/>
      <c r="W184" s="8"/>
      <c r="X184" s="8"/>
      <c r="Y184" s="8"/>
      <c r="Z184" s="8"/>
      <c r="AA184" s="8"/>
      <c r="AB184" s="8"/>
      <c r="AC184" s="8"/>
      <c r="AD184" s="8"/>
      <c r="AG184" s="17"/>
      <c r="AH184" s="17"/>
      <c r="AI184" s="17"/>
      <c r="AJ184" s="17"/>
      <c r="AK184" s="17"/>
      <c r="AL184" s="17"/>
      <c r="AM184" s="17"/>
      <c r="AN184" s="17"/>
      <c r="AO184" s="17"/>
      <c r="AP184" s="17"/>
    </row>
    <row r="185" spans="1:16356">
      <c r="A185" s="216" t="s">
        <v>277</v>
      </c>
      <c r="J185" s="18"/>
      <c r="K185" s="18"/>
      <c r="L185" s="18"/>
      <c r="M185" s="8"/>
      <c r="N185" s="8"/>
      <c r="O185" s="1190" t="s">
        <v>32</v>
      </c>
      <c r="P185" s="1191"/>
      <c r="Q185" s="1191"/>
      <c r="R185" s="1192"/>
      <c r="S185" s="1193" t="s">
        <v>33</v>
      </c>
      <c r="T185" s="1193"/>
      <c r="U185" s="1193"/>
      <c r="V185" s="1193"/>
      <c r="W185" s="1193"/>
      <c r="AA185" s="17" t="s">
        <v>234</v>
      </c>
      <c r="AB185" s="17" t="s">
        <v>235</v>
      </c>
      <c r="AG185" s="17"/>
      <c r="AH185" s="17"/>
      <c r="AI185" s="17"/>
      <c r="AJ185" s="17"/>
      <c r="AK185" s="17"/>
      <c r="AL185" s="17"/>
      <c r="AM185" s="17"/>
      <c r="AN185" s="17"/>
      <c r="AO185" s="17"/>
      <c r="AP185" s="17"/>
    </row>
    <row r="186" spans="1:16356" ht="78">
      <c r="A186" s="19" t="s">
        <v>34</v>
      </c>
      <c r="B186" s="19" t="s">
        <v>45</v>
      </c>
      <c r="C186" s="19" t="s">
        <v>36</v>
      </c>
      <c r="D186" s="19" t="s">
        <v>37</v>
      </c>
      <c r="E186" s="19" t="s">
        <v>199</v>
      </c>
      <c r="F186" s="19" t="s">
        <v>39</v>
      </c>
      <c r="G186" s="19" t="s">
        <v>40</v>
      </c>
      <c r="H186" s="19" t="s">
        <v>48</v>
      </c>
      <c r="I186" s="19" t="s">
        <v>49</v>
      </c>
      <c r="J186" s="19" t="s">
        <v>50</v>
      </c>
      <c r="K186" s="19" t="s">
        <v>165</v>
      </c>
      <c r="L186" s="19" t="s">
        <v>200</v>
      </c>
      <c r="M186" s="19" t="s">
        <v>25</v>
      </c>
      <c r="N186" s="26" t="s">
        <v>236</v>
      </c>
      <c r="O186" s="23" t="s">
        <v>237</v>
      </c>
      <c r="P186" s="23" t="s">
        <v>238</v>
      </c>
      <c r="Q186" s="21" t="s">
        <v>61</v>
      </c>
      <c r="R186" s="21" t="s">
        <v>62</v>
      </c>
      <c r="S186" s="22" t="s">
        <v>63</v>
      </c>
      <c r="T186" s="22" t="s">
        <v>64</v>
      </c>
      <c r="U186" s="23" t="s">
        <v>65</v>
      </c>
      <c r="V186" s="23" t="s">
        <v>66</v>
      </c>
      <c r="W186" s="24" t="s">
        <v>67</v>
      </c>
      <c r="X186" s="19" t="s">
        <v>68</v>
      </c>
      <c r="Y186" s="19" t="s">
        <v>69</v>
      </c>
      <c r="Z186" s="19" t="s">
        <v>239</v>
      </c>
      <c r="AA186" s="19" t="s">
        <v>240</v>
      </c>
      <c r="AB186" s="19" t="s">
        <v>241</v>
      </c>
      <c r="AC186" s="19" t="s">
        <v>1217</v>
      </c>
      <c r="AD186" s="19" t="s">
        <v>70</v>
      </c>
      <c r="AE186" s="26" t="s">
        <v>80</v>
      </c>
      <c r="AF186" s="27" t="s">
        <v>81</v>
      </c>
      <c r="AG186" s="34">
        <v>46104</v>
      </c>
      <c r="AH186" s="34">
        <v>46111</v>
      </c>
      <c r="AI186" s="34">
        <v>46118</v>
      </c>
      <c r="AJ186" s="34">
        <v>46125</v>
      </c>
      <c r="AK186" s="34">
        <v>46132</v>
      </c>
      <c r="AL186" s="34">
        <v>46139</v>
      </c>
      <c r="AM186" s="34">
        <v>46146</v>
      </c>
      <c r="AN186" s="34">
        <v>46153</v>
      </c>
      <c r="AO186" s="34">
        <v>46160</v>
      </c>
      <c r="AP186" s="34">
        <v>46167</v>
      </c>
      <c r="AQ186" s="34">
        <v>46174</v>
      </c>
      <c r="AR186" s="34">
        <v>46181</v>
      </c>
      <c r="AS186" s="34">
        <v>46188</v>
      </c>
      <c r="AT186" s="34">
        <v>46195</v>
      </c>
      <c r="AU186" s="34">
        <v>46202</v>
      </c>
      <c r="AV186" s="34">
        <v>46209</v>
      </c>
      <c r="AW186" s="261">
        <v>46216</v>
      </c>
      <c r="AX186" s="261">
        <v>46223</v>
      </c>
      <c r="AY186" s="261">
        <v>46230</v>
      </c>
      <c r="AZ186" s="261">
        <v>46237</v>
      </c>
      <c r="BA186" s="261">
        <v>46244</v>
      </c>
      <c r="BB186" s="261">
        <f>BA186+7</f>
        <v>46251</v>
      </c>
      <c r="BC186" s="261">
        <f>BB186+7</f>
        <v>46258</v>
      </c>
      <c r="BD186" s="261">
        <f>BC186+7</f>
        <v>46265</v>
      </c>
      <c r="BE186" s="261">
        <f>BD186+7</f>
        <v>46272</v>
      </c>
      <c r="BF186" s="261">
        <v>46279</v>
      </c>
      <c r="BG186" s="261">
        <v>46286</v>
      </c>
      <c r="BH186" s="261">
        <v>46293</v>
      </c>
      <c r="BI186" s="261">
        <v>46300</v>
      </c>
      <c r="BJ186" s="261">
        <v>46307</v>
      </c>
      <c r="BK186" s="261">
        <v>46314</v>
      </c>
      <c r="BL186" s="261">
        <v>46321</v>
      </c>
      <c r="BM186" s="261">
        <v>46328</v>
      </c>
      <c r="BN186" s="261">
        <v>46335</v>
      </c>
      <c r="BO186" s="261">
        <v>46342</v>
      </c>
      <c r="BP186" s="261">
        <v>46349</v>
      </c>
      <c r="BQ186" s="261">
        <v>46356</v>
      </c>
      <c r="BR186" s="261">
        <v>46363</v>
      </c>
      <c r="BS186" s="261">
        <v>46370</v>
      </c>
      <c r="BT186" s="261">
        <v>46377</v>
      </c>
      <c r="BU186" s="261">
        <v>46384</v>
      </c>
      <c r="BV186" s="261">
        <v>46391</v>
      </c>
      <c r="BW186" s="261">
        <v>46398</v>
      </c>
      <c r="BX186" s="261">
        <v>46405</v>
      </c>
      <c r="BY186" s="261">
        <v>46412</v>
      </c>
      <c r="BZ186" s="261">
        <v>46419</v>
      </c>
      <c r="CA186" s="261">
        <v>46426</v>
      </c>
      <c r="CB186" s="261">
        <v>46433</v>
      </c>
      <c r="CC186" s="261">
        <v>46440</v>
      </c>
      <c r="CD186" s="261">
        <v>46447</v>
      </c>
      <c r="CE186" s="261">
        <v>46454</v>
      </c>
      <c r="CF186" s="261">
        <v>46461</v>
      </c>
      <c r="CG186" s="261">
        <v>46468</v>
      </c>
      <c r="CH186" s="261">
        <v>46475</v>
      </c>
      <c r="CI186" s="261">
        <v>46482</v>
      </c>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5"/>
      <c r="GC186" s="35"/>
      <c r="GD186" s="35"/>
      <c r="GE186" s="35"/>
      <c r="GF186" s="35"/>
      <c r="GG186" s="35"/>
      <c r="GH186" s="35"/>
      <c r="GI186" s="35"/>
      <c r="GJ186" s="35"/>
      <c r="GK186" s="35"/>
      <c r="GL186" s="35"/>
      <c r="GM186" s="35"/>
      <c r="GN186" s="35"/>
      <c r="GO186" s="35"/>
      <c r="GP186" s="35"/>
      <c r="GQ186" s="35"/>
      <c r="GR186" s="35"/>
      <c r="GS186" s="35"/>
      <c r="GT186" s="35"/>
      <c r="GU186" s="35"/>
      <c r="GV186" s="35"/>
      <c r="GW186" s="35"/>
      <c r="GX186" s="35"/>
      <c r="GY186" s="35"/>
      <c r="GZ186" s="35"/>
      <c r="HA186" s="35"/>
      <c r="HB186" s="35"/>
      <c r="HC186" s="35"/>
      <c r="HD186" s="35"/>
      <c r="HE186" s="35"/>
      <c r="HF186" s="35"/>
      <c r="HG186" s="35"/>
      <c r="HH186" s="35"/>
      <c r="HI186" s="35"/>
      <c r="HJ186" s="35"/>
      <c r="HK186" s="35"/>
      <c r="HL186" s="35"/>
      <c r="HM186" s="35"/>
      <c r="HN186" s="35"/>
      <c r="HO186" s="35"/>
      <c r="HP186" s="35"/>
      <c r="HQ186" s="35"/>
      <c r="HR186" s="35"/>
      <c r="HS186" s="35"/>
      <c r="HT186" s="35"/>
      <c r="HU186" s="35"/>
      <c r="HV186" s="35"/>
      <c r="HW186" s="35"/>
      <c r="HX186" s="35"/>
      <c r="HY186" s="35"/>
      <c r="HZ186" s="35"/>
      <c r="IA186" s="35"/>
      <c r="IB186" s="35"/>
      <c r="IC186" s="35"/>
      <c r="ID186" s="35"/>
      <c r="IE186" s="35"/>
      <c r="IF186" s="35"/>
      <c r="IG186" s="35"/>
      <c r="IH186" s="35"/>
      <c r="II186" s="35"/>
      <c r="IJ186" s="35"/>
      <c r="IK186" s="35"/>
      <c r="IL186" s="35"/>
      <c r="IM186" s="35"/>
      <c r="IN186" s="35"/>
      <c r="IO186" s="35"/>
      <c r="IP186" s="35"/>
      <c r="IQ186" s="35"/>
      <c r="IR186" s="35"/>
      <c r="IS186" s="35"/>
      <c r="IT186" s="35"/>
      <c r="IU186" s="35"/>
      <c r="IV186" s="35"/>
      <c r="IW186" s="35"/>
      <c r="IX186" s="35"/>
      <c r="IY186" s="35"/>
      <c r="IZ186" s="35"/>
      <c r="JA186" s="35"/>
      <c r="JB186" s="35"/>
      <c r="JC186" s="35"/>
      <c r="JD186" s="35"/>
      <c r="JE186" s="35"/>
      <c r="JF186" s="35"/>
      <c r="JG186" s="35"/>
      <c r="JH186" s="35"/>
      <c r="JI186" s="35"/>
      <c r="JJ186" s="35"/>
      <c r="JK186" s="35"/>
      <c r="JL186" s="35"/>
      <c r="JM186" s="35"/>
      <c r="JN186" s="35"/>
      <c r="JO186" s="35"/>
      <c r="JP186" s="35"/>
      <c r="JQ186" s="35"/>
      <c r="JR186" s="35"/>
      <c r="JS186" s="35"/>
      <c r="JT186" s="35"/>
      <c r="JU186" s="35"/>
      <c r="JV186" s="35"/>
      <c r="JW186" s="35"/>
      <c r="JX186" s="35"/>
      <c r="JY186" s="35"/>
      <c r="JZ186" s="35"/>
      <c r="KA186" s="35"/>
      <c r="KB186" s="35"/>
      <c r="KC186" s="35"/>
      <c r="KD186" s="35"/>
      <c r="KE186" s="35"/>
      <c r="KF186" s="35"/>
      <c r="KG186" s="35"/>
      <c r="KH186" s="35"/>
      <c r="KI186" s="35"/>
      <c r="KJ186" s="35"/>
      <c r="KK186" s="35"/>
      <c r="KL186" s="35"/>
      <c r="KM186" s="35"/>
      <c r="KN186" s="35"/>
      <c r="KO186" s="35"/>
      <c r="KP186" s="35"/>
      <c r="KQ186" s="35"/>
      <c r="KR186" s="35"/>
      <c r="KS186" s="35"/>
      <c r="KT186" s="35"/>
      <c r="KU186" s="35"/>
      <c r="KV186" s="35"/>
      <c r="KW186" s="35"/>
      <c r="KX186" s="35"/>
      <c r="KY186" s="35"/>
      <c r="KZ186" s="35"/>
      <c r="LA186" s="35"/>
      <c r="LB186" s="35"/>
      <c r="LC186" s="35"/>
      <c r="LD186" s="35"/>
      <c r="LE186" s="35"/>
      <c r="LF186" s="35"/>
      <c r="LG186" s="35"/>
      <c r="LH186" s="35"/>
      <c r="LI186" s="35"/>
      <c r="LJ186" s="35"/>
      <c r="LK186" s="35"/>
      <c r="LL186" s="35"/>
      <c r="LM186" s="35"/>
      <c r="LN186" s="35"/>
      <c r="LO186" s="35"/>
      <c r="LP186" s="35"/>
      <c r="LQ186" s="35"/>
      <c r="LR186" s="35"/>
      <c r="LS186" s="35"/>
      <c r="LT186" s="35"/>
      <c r="LU186" s="35"/>
      <c r="LV186" s="35"/>
      <c r="LW186" s="35"/>
      <c r="LX186" s="35"/>
      <c r="LY186" s="35"/>
      <c r="LZ186" s="35"/>
      <c r="MA186" s="35"/>
      <c r="MB186" s="35"/>
      <c r="MC186" s="35"/>
      <c r="MD186" s="35"/>
      <c r="ME186" s="35"/>
      <c r="MF186" s="35"/>
      <c r="MG186" s="35"/>
      <c r="MH186" s="35"/>
      <c r="MI186" s="35"/>
      <c r="MJ186" s="35"/>
      <c r="MK186" s="35"/>
      <c r="ML186" s="35"/>
      <c r="MM186" s="35"/>
      <c r="MN186" s="35"/>
      <c r="MO186" s="35"/>
      <c r="MP186" s="35"/>
      <c r="MQ186" s="35"/>
      <c r="MR186" s="35"/>
      <c r="MS186" s="35"/>
      <c r="MT186" s="35"/>
      <c r="MU186" s="35"/>
      <c r="MV186" s="35"/>
      <c r="MW186" s="35"/>
      <c r="MX186" s="35"/>
      <c r="MY186" s="35"/>
      <c r="MZ186" s="35"/>
      <c r="NA186" s="35"/>
      <c r="NB186" s="35"/>
      <c r="NC186" s="35"/>
      <c r="ND186" s="35"/>
      <c r="NE186" s="35"/>
      <c r="NF186" s="35"/>
      <c r="NG186" s="35"/>
      <c r="NH186" s="35"/>
      <c r="NI186" s="35"/>
      <c r="NJ186" s="35"/>
      <c r="NK186" s="35"/>
      <c r="NL186" s="35"/>
      <c r="NM186" s="35"/>
      <c r="NN186" s="35"/>
      <c r="NO186" s="35"/>
      <c r="NP186" s="35"/>
      <c r="NQ186" s="35"/>
      <c r="NR186" s="35"/>
      <c r="NS186" s="35"/>
      <c r="NT186" s="35"/>
      <c r="NU186" s="35"/>
      <c r="NV186" s="35"/>
      <c r="NW186" s="35"/>
      <c r="NX186" s="35"/>
      <c r="NY186" s="35"/>
      <c r="NZ186" s="35"/>
      <c r="OA186" s="35"/>
      <c r="OB186" s="35"/>
      <c r="OC186" s="35"/>
      <c r="OD186" s="35"/>
      <c r="OE186" s="35"/>
      <c r="OF186" s="35"/>
      <c r="OG186" s="35"/>
      <c r="OH186" s="35"/>
      <c r="OI186" s="35"/>
      <c r="OJ186" s="35"/>
      <c r="OK186" s="35"/>
      <c r="OL186" s="35"/>
      <c r="OM186" s="35"/>
      <c r="ON186" s="35"/>
      <c r="OO186" s="35"/>
      <c r="OP186" s="35"/>
      <c r="OQ186" s="35"/>
      <c r="OR186" s="35"/>
      <c r="OS186" s="35"/>
      <c r="OT186" s="35"/>
      <c r="OU186" s="35"/>
      <c r="OV186" s="35"/>
      <c r="OW186" s="35"/>
      <c r="OX186" s="35"/>
      <c r="OY186" s="35"/>
      <c r="OZ186" s="35"/>
      <c r="PA186" s="35"/>
      <c r="PB186" s="35"/>
      <c r="PC186" s="35"/>
      <c r="PD186" s="35"/>
      <c r="PE186" s="35"/>
      <c r="PF186" s="35"/>
      <c r="PG186" s="35"/>
      <c r="PH186" s="35"/>
      <c r="PI186" s="35"/>
      <c r="PJ186" s="35"/>
      <c r="PK186" s="35"/>
      <c r="PL186" s="35"/>
      <c r="PM186" s="35"/>
      <c r="PN186" s="35"/>
      <c r="PO186" s="35"/>
      <c r="PP186" s="35"/>
      <c r="PQ186" s="35"/>
      <c r="PR186" s="35"/>
      <c r="PS186" s="35"/>
      <c r="PT186" s="35"/>
      <c r="PU186" s="35"/>
      <c r="PV186" s="35"/>
      <c r="PW186" s="35"/>
      <c r="PX186" s="35"/>
      <c r="PY186" s="35"/>
      <c r="PZ186" s="35"/>
      <c r="QA186" s="35"/>
      <c r="QB186" s="35"/>
      <c r="QC186" s="35"/>
      <c r="QD186" s="35"/>
      <c r="QE186" s="35"/>
      <c r="QF186" s="35"/>
      <c r="QG186" s="35"/>
      <c r="QH186" s="35"/>
      <c r="QI186" s="35"/>
      <c r="QJ186" s="35"/>
      <c r="QK186" s="35"/>
      <c r="QL186" s="35"/>
      <c r="QM186" s="35"/>
      <c r="QN186" s="35"/>
      <c r="QO186" s="35"/>
      <c r="QP186" s="35"/>
      <c r="QQ186" s="35"/>
      <c r="QR186" s="35"/>
      <c r="QS186" s="35"/>
      <c r="QT186" s="35"/>
      <c r="QU186" s="35"/>
      <c r="QV186" s="35"/>
      <c r="QW186" s="35"/>
      <c r="QX186" s="35"/>
      <c r="QY186" s="35"/>
      <c r="QZ186" s="35"/>
      <c r="RA186" s="35"/>
      <c r="RB186" s="35"/>
      <c r="RC186" s="35"/>
      <c r="RD186" s="35"/>
      <c r="RE186" s="35"/>
      <c r="RF186" s="35"/>
      <c r="RG186" s="35"/>
      <c r="RH186" s="35"/>
      <c r="RI186" s="35"/>
      <c r="RJ186" s="35"/>
      <c r="RK186" s="35"/>
      <c r="RL186" s="35"/>
      <c r="RM186" s="35"/>
      <c r="RN186" s="35"/>
      <c r="RO186" s="35"/>
      <c r="RP186" s="35"/>
      <c r="RQ186" s="35"/>
      <c r="RR186" s="35"/>
      <c r="RS186" s="35"/>
      <c r="RT186" s="35"/>
      <c r="RU186" s="35"/>
      <c r="RV186" s="35"/>
      <c r="RW186" s="35"/>
      <c r="RX186" s="35"/>
      <c r="RY186" s="35"/>
      <c r="RZ186" s="35"/>
      <c r="SA186" s="35"/>
      <c r="SB186" s="35"/>
      <c r="SC186" s="35"/>
      <c r="SD186" s="35"/>
      <c r="SE186" s="35"/>
      <c r="SF186" s="35"/>
      <c r="SG186" s="35"/>
      <c r="SH186" s="35"/>
      <c r="SI186" s="35"/>
      <c r="SJ186" s="35"/>
      <c r="SK186" s="35"/>
      <c r="SL186" s="35"/>
      <c r="SM186" s="35"/>
      <c r="SN186" s="35"/>
      <c r="SO186" s="35"/>
      <c r="SP186" s="35"/>
      <c r="SQ186" s="35"/>
      <c r="SR186" s="35"/>
      <c r="SS186" s="35"/>
      <c r="ST186" s="35"/>
      <c r="SU186" s="35"/>
      <c r="SV186" s="35"/>
      <c r="SW186" s="35"/>
      <c r="SX186" s="35"/>
      <c r="SY186" s="35"/>
      <c r="SZ186" s="35"/>
      <c r="TA186" s="35"/>
      <c r="TB186" s="35"/>
      <c r="TC186" s="35"/>
      <c r="TD186" s="35"/>
      <c r="TE186" s="35"/>
      <c r="TF186" s="35"/>
      <c r="TG186" s="35"/>
      <c r="TH186" s="35"/>
      <c r="TI186" s="35"/>
      <c r="TJ186" s="35"/>
      <c r="TK186" s="35"/>
      <c r="TL186" s="35"/>
      <c r="TM186" s="35"/>
      <c r="TN186" s="35"/>
      <c r="TO186" s="35"/>
      <c r="TP186" s="35"/>
      <c r="TQ186" s="35"/>
      <c r="TR186" s="35"/>
      <c r="TS186" s="35"/>
      <c r="TT186" s="35"/>
      <c r="TU186" s="35"/>
      <c r="TV186" s="35"/>
      <c r="TW186" s="35"/>
      <c r="TX186" s="35"/>
      <c r="TY186" s="35"/>
      <c r="TZ186" s="35"/>
      <c r="UA186" s="35"/>
      <c r="UB186" s="35"/>
      <c r="UC186" s="35"/>
      <c r="UD186" s="35"/>
      <c r="UE186" s="35"/>
      <c r="UF186" s="35"/>
      <c r="UG186" s="35"/>
      <c r="UH186" s="35"/>
      <c r="UI186" s="35"/>
      <c r="UJ186" s="35"/>
      <c r="UK186" s="35"/>
      <c r="UL186" s="35"/>
      <c r="UM186" s="35"/>
      <c r="UN186" s="35"/>
      <c r="UO186" s="35"/>
      <c r="UP186" s="35"/>
      <c r="UQ186" s="35"/>
      <c r="UR186" s="35"/>
      <c r="US186" s="35"/>
      <c r="UT186" s="35"/>
      <c r="UU186" s="35"/>
      <c r="UV186" s="35"/>
      <c r="UW186" s="35"/>
      <c r="UX186" s="35"/>
      <c r="UY186" s="35"/>
      <c r="UZ186" s="35"/>
      <c r="VA186" s="35"/>
      <c r="VB186" s="35"/>
      <c r="VC186" s="35"/>
      <c r="VD186" s="35"/>
      <c r="VE186" s="35"/>
      <c r="VF186" s="35"/>
      <c r="VG186" s="35"/>
      <c r="VH186" s="35"/>
      <c r="VI186" s="35"/>
      <c r="VJ186" s="35"/>
      <c r="VK186" s="35"/>
      <c r="VL186" s="35"/>
      <c r="VM186" s="35"/>
      <c r="VN186" s="35"/>
      <c r="VO186" s="35"/>
      <c r="VP186" s="35"/>
      <c r="VQ186" s="35"/>
      <c r="VR186" s="35"/>
      <c r="VS186" s="35"/>
      <c r="VT186" s="35"/>
      <c r="VU186" s="35"/>
      <c r="VV186" s="35"/>
      <c r="VW186" s="35"/>
      <c r="VX186" s="35"/>
      <c r="VY186" s="35"/>
      <c r="VZ186" s="35"/>
      <c r="WA186" s="35"/>
      <c r="WB186" s="35"/>
      <c r="WC186" s="35"/>
      <c r="WD186" s="35"/>
      <c r="WE186" s="35"/>
      <c r="WF186" s="35"/>
      <c r="WG186" s="35"/>
      <c r="WH186" s="35"/>
      <c r="WI186" s="35"/>
      <c r="WJ186" s="35"/>
      <c r="WK186" s="35"/>
      <c r="WL186" s="35"/>
      <c r="WM186" s="35"/>
      <c r="WN186" s="35"/>
      <c r="WO186" s="35"/>
      <c r="WP186" s="35"/>
      <c r="WQ186" s="35"/>
      <c r="WR186" s="35"/>
      <c r="WS186" s="35"/>
      <c r="WT186" s="35"/>
      <c r="WU186" s="35"/>
      <c r="WV186" s="35"/>
      <c r="WW186" s="35"/>
      <c r="WX186" s="35"/>
      <c r="WY186" s="35"/>
      <c r="WZ186" s="35"/>
      <c r="XA186" s="35"/>
      <c r="XB186" s="35"/>
      <c r="XC186" s="35"/>
      <c r="XD186" s="35"/>
      <c r="XE186" s="35"/>
      <c r="XF186" s="35"/>
      <c r="XG186" s="35"/>
      <c r="XH186" s="35"/>
      <c r="XI186" s="35"/>
      <c r="XJ186" s="35"/>
      <c r="XK186" s="35"/>
      <c r="XL186" s="35"/>
      <c r="XM186" s="35"/>
      <c r="XN186" s="35"/>
      <c r="XO186" s="35"/>
      <c r="XP186" s="35"/>
      <c r="XQ186" s="35"/>
      <c r="XR186" s="35"/>
      <c r="XS186" s="35"/>
      <c r="XT186" s="35"/>
      <c r="XU186" s="35"/>
      <c r="XV186" s="35"/>
      <c r="XW186" s="35"/>
      <c r="XX186" s="35"/>
      <c r="XY186" s="35"/>
      <c r="XZ186" s="35"/>
      <c r="YA186" s="35"/>
      <c r="YB186" s="35"/>
      <c r="YC186" s="35"/>
      <c r="YD186" s="35"/>
      <c r="YE186" s="35"/>
      <c r="YF186" s="35"/>
      <c r="YG186" s="35"/>
      <c r="YH186" s="35"/>
      <c r="YI186" s="35"/>
      <c r="YJ186" s="35"/>
      <c r="YK186" s="35"/>
      <c r="YL186" s="35"/>
      <c r="YM186" s="35"/>
      <c r="YN186" s="35"/>
      <c r="YO186" s="35"/>
      <c r="YP186" s="35"/>
      <c r="YQ186" s="35"/>
      <c r="YR186" s="35"/>
      <c r="YS186" s="35"/>
      <c r="YT186" s="35"/>
      <c r="YU186" s="35"/>
      <c r="YV186" s="35"/>
      <c r="YW186" s="35"/>
      <c r="YX186" s="35"/>
      <c r="YY186" s="35"/>
      <c r="YZ186" s="35"/>
      <c r="ZA186" s="35"/>
      <c r="ZB186" s="35"/>
      <c r="ZC186" s="35"/>
      <c r="ZD186" s="35"/>
      <c r="ZE186" s="35"/>
      <c r="ZF186" s="35"/>
      <c r="ZG186" s="35"/>
      <c r="ZH186" s="35"/>
      <c r="ZI186" s="35"/>
      <c r="ZJ186" s="35"/>
      <c r="ZK186" s="35"/>
      <c r="ZL186" s="35"/>
      <c r="ZM186" s="35"/>
      <c r="ZN186" s="35"/>
      <c r="ZO186" s="35"/>
      <c r="ZP186" s="35"/>
      <c r="ZQ186" s="35"/>
      <c r="ZR186" s="35"/>
      <c r="ZS186" s="35"/>
      <c r="ZT186" s="35"/>
      <c r="ZU186" s="35"/>
      <c r="ZV186" s="35"/>
      <c r="ZW186" s="35"/>
      <c r="ZX186" s="35"/>
      <c r="ZY186" s="35"/>
      <c r="ZZ186" s="35"/>
      <c r="AAA186" s="35"/>
      <c r="AAB186" s="35"/>
      <c r="AAC186" s="35"/>
      <c r="AAD186" s="35"/>
      <c r="AAE186" s="35"/>
      <c r="AAF186" s="35"/>
      <c r="AAG186" s="35"/>
      <c r="AAH186" s="35"/>
      <c r="AAI186" s="35"/>
      <c r="AAJ186" s="35"/>
      <c r="AAK186" s="35"/>
      <c r="AAL186" s="35"/>
      <c r="AAM186" s="35"/>
      <c r="AAN186" s="35"/>
      <c r="AAO186" s="35"/>
      <c r="AAP186" s="35"/>
      <c r="AAQ186" s="35"/>
      <c r="AAR186" s="35"/>
      <c r="AAS186" s="35"/>
      <c r="AAT186" s="35"/>
      <c r="AAU186" s="35"/>
      <c r="AAV186" s="35"/>
      <c r="AAW186" s="35"/>
      <c r="AAX186" s="35"/>
      <c r="AAY186" s="35"/>
      <c r="AAZ186" s="35"/>
      <c r="ABA186" s="35"/>
      <c r="ABB186" s="35"/>
      <c r="ABC186" s="35"/>
      <c r="ABD186" s="35"/>
      <c r="ABE186" s="35"/>
      <c r="ABF186" s="35"/>
      <c r="ABG186" s="35"/>
      <c r="ABH186" s="35"/>
      <c r="ABI186" s="35"/>
      <c r="ABJ186" s="35"/>
      <c r="ABK186" s="35"/>
      <c r="ABL186" s="35"/>
      <c r="ABM186" s="35"/>
      <c r="ABN186" s="35"/>
      <c r="ABO186" s="35"/>
      <c r="ABP186" s="35"/>
      <c r="ABQ186" s="35"/>
      <c r="ABR186" s="35"/>
      <c r="ABS186" s="35"/>
      <c r="ABT186" s="35"/>
      <c r="ABU186" s="35"/>
      <c r="ABV186" s="35"/>
      <c r="ABW186" s="35"/>
      <c r="ABX186" s="35"/>
      <c r="ABY186" s="35"/>
      <c r="ABZ186" s="35"/>
      <c r="ACA186" s="35"/>
      <c r="ACB186" s="35"/>
      <c r="ACC186" s="35"/>
      <c r="ACD186" s="35"/>
      <c r="ACE186" s="35"/>
      <c r="ACF186" s="35"/>
      <c r="ACG186" s="35"/>
      <c r="ACH186" s="35"/>
      <c r="ACI186" s="35"/>
      <c r="ACJ186" s="35"/>
      <c r="ACK186" s="35"/>
      <c r="ACL186" s="35"/>
      <c r="ACM186" s="35"/>
      <c r="ACN186" s="35"/>
      <c r="ACO186" s="35"/>
      <c r="ACP186" s="35"/>
      <c r="ACQ186" s="35"/>
      <c r="ACR186" s="35"/>
      <c r="ACS186" s="35"/>
      <c r="ACT186" s="35"/>
      <c r="ACU186" s="35"/>
      <c r="ACV186" s="35"/>
      <c r="ACW186" s="35"/>
      <c r="ACX186" s="35"/>
      <c r="ACY186" s="35"/>
      <c r="ACZ186" s="35"/>
      <c r="ADA186" s="35"/>
      <c r="ADB186" s="35"/>
      <c r="ADC186" s="35"/>
      <c r="ADD186" s="35"/>
      <c r="ADE186" s="35"/>
      <c r="ADF186" s="35"/>
      <c r="ADG186" s="35"/>
      <c r="ADH186" s="35"/>
      <c r="ADI186" s="35"/>
      <c r="ADJ186" s="35"/>
      <c r="ADK186" s="35"/>
      <c r="ADL186" s="35"/>
      <c r="ADM186" s="35"/>
      <c r="ADN186" s="35"/>
      <c r="ADO186" s="35"/>
      <c r="ADP186" s="35"/>
      <c r="ADQ186" s="35"/>
      <c r="ADR186" s="35"/>
      <c r="ADS186" s="35"/>
      <c r="ADT186" s="35"/>
      <c r="ADU186" s="35"/>
      <c r="ADV186" s="35"/>
      <c r="ADW186" s="35"/>
      <c r="ADX186" s="35"/>
      <c r="ADY186" s="35"/>
      <c r="ADZ186" s="35"/>
      <c r="AEA186" s="35"/>
      <c r="AEB186" s="35"/>
      <c r="AEC186" s="35"/>
      <c r="AED186" s="35"/>
      <c r="AEE186" s="35"/>
      <c r="AEF186" s="35"/>
      <c r="AEG186" s="35"/>
      <c r="AEH186" s="35"/>
      <c r="AEI186" s="35"/>
      <c r="AEJ186" s="35"/>
      <c r="AEK186" s="35"/>
      <c r="AEL186" s="35"/>
      <c r="AEM186" s="35"/>
      <c r="AEN186" s="35"/>
      <c r="AEO186" s="35"/>
      <c r="AEP186" s="35"/>
      <c r="AEQ186" s="35"/>
      <c r="AER186" s="35"/>
      <c r="AES186" s="35"/>
      <c r="AET186" s="35"/>
      <c r="AEU186" s="35"/>
      <c r="AEV186" s="35"/>
      <c r="AEW186" s="35"/>
      <c r="AEX186" s="35"/>
      <c r="AEY186" s="35"/>
      <c r="AEZ186" s="35"/>
      <c r="AFA186" s="35"/>
      <c r="AFB186" s="35"/>
      <c r="AFC186" s="35"/>
      <c r="AFD186" s="35"/>
      <c r="AFE186" s="35"/>
      <c r="AFF186" s="35"/>
      <c r="AFG186" s="35"/>
      <c r="AFH186" s="35"/>
      <c r="AFI186" s="35"/>
      <c r="AFJ186" s="35"/>
      <c r="AFK186" s="35"/>
      <c r="AFL186" s="35"/>
      <c r="AFM186" s="35"/>
      <c r="AFN186" s="35"/>
      <c r="AFO186" s="35"/>
      <c r="AFP186" s="35"/>
      <c r="AFQ186" s="35"/>
      <c r="AFR186" s="35"/>
      <c r="AFS186" s="35"/>
      <c r="AFT186" s="35"/>
      <c r="AFU186" s="35"/>
      <c r="AFV186" s="35"/>
      <c r="AFW186" s="35"/>
      <c r="AFX186" s="35"/>
      <c r="AFY186" s="35"/>
      <c r="AFZ186" s="35"/>
      <c r="AGA186" s="35"/>
      <c r="AGB186" s="35"/>
      <c r="AGC186" s="35"/>
      <c r="AGD186" s="35"/>
      <c r="AGE186" s="35"/>
      <c r="AGF186" s="35"/>
      <c r="AGG186" s="35"/>
      <c r="AGH186" s="35"/>
      <c r="AGI186" s="35"/>
      <c r="AGJ186" s="35"/>
      <c r="AGK186" s="35"/>
      <c r="AGL186" s="35"/>
      <c r="AGM186" s="35"/>
      <c r="AGN186" s="35"/>
      <c r="AGO186" s="35"/>
      <c r="AGP186" s="35"/>
      <c r="AGQ186" s="35"/>
      <c r="AGR186" s="35"/>
      <c r="AGS186" s="35"/>
      <c r="AGT186" s="35"/>
      <c r="AGU186" s="35"/>
      <c r="AGV186" s="35"/>
      <c r="AGW186" s="35"/>
      <c r="AGX186" s="35"/>
      <c r="AGY186" s="35"/>
      <c r="AGZ186" s="35"/>
      <c r="AHA186" s="35"/>
      <c r="AHB186" s="35"/>
      <c r="AHC186" s="35"/>
      <c r="AHD186" s="35"/>
      <c r="AHE186" s="35"/>
      <c r="AHF186" s="35"/>
      <c r="AHG186" s="35"/>
      <c r="AHH186" s="35"/>
      <c r="AHI186" s="35"/>
      <c r="AHJ186" s="35"/>
      <c r="AHK186" s="35"/>
      <c r="AHL186" s="35"/>
      <c r="AHM186" s="35"/>
      <c r="AHN186" s="35"/>
      <c r="AHO186" s="35"/>
      <c r="AHP186" s="35"/>
      <c r="AHQ186" s="35"/>
      <c r="AHR186" s="35"/>
      <c r="AHS186" s="35"/>
      <c r="AHT186" s="35"/>
      <c r="AHU186" s="35"/>
      <c r="AHV186" s="35"/>
      <c r="AHW186" s="35"/>
      <c r="AHX186" s="35"/>
      <c r="AHY186" s="35"/>
      <c r="AHZ186" s="35"/>
      <c r="AIA186" s="35"/>
      <c r="AIB186" s="35"/>
      <c r="AIC186" s="35"/>
      <c r="AID186" s="35"/>
      <c r="AIE186" s="35"/>
      <c r="AIF186" s="35"/>
      <c r="AIG186" s="35"/>
      <c r="AIH186" s="35"/>
      <c r="AII186" s="35"/>
      <c r="AIJ186" s="35"/>
      <c r="AIK186" s="35"/>
      <c r="AIL186" s="35"/>
      <c r="AIM186" s="35"/>
      <c r="AIN186" s="35"/>
      <c r="AIO186" s="35"/>
      <c r="AIP186" s="35"/>
      <c r="AIQ186" s="35"/>
      <c r="AIR186" s="35"/>
      <c r="AIS186" s="35"/>
      <c r="AIT186" s="35"/>
      <c r="AIU186" s="35"/>
      <c r="AIV186" s="35"/>
      <c r="AIW186" s="35"/>
      <c r="AIX186" s="35"/>
      <c r="AIY186" s="35"/>
      <c r="AIZ186" s="35"/>
      <c r="AJA186" s="35"/>
      <c r="AJB186" s="35"/>
      <c r="AJC186" s="35"/>
      <c r="AJD186" s="35"/>
      <c r="AJE186" s="35"/>
      <c r="AJF186" s="35"/>
      <c r="AJG186" s="35"/>
      <c r="AJH186" s="35"/>
      <c r="AJI186" s="35"/>
      <c r="AJJ186" s="35"/>
      <c r="AJK186" s="35"/>
      <c r="AJL186" s="35"/>
      <c r="AJM186" s="35"/>
      <c r="AJN186" s="35"/>
      <c r="AJO186" s="35"/>
      <c r="AJP186" s="35"/>
      <c r="AJQ186" s="35"/>
      <c r="AJR186" s="35"/>
      <c r="AJS186" s="35"/>
      <c r="AJT186" s="35"/>
      <c r="AJU186" s="35"/>
      <c r="AJV186" s="35"/>
      <c r="AJW186" s="35"/>
      <c r="AJX186" s="35"/>
      <c r="AJY186" s="35"/>
      <c r="AJZ186" s="35"/>
      <c r="AKA186" s="35"/>
      <c r="AKB186" s="35"/>
      <c r="AKC186" s="35"/>
      <c r="AKD186" s="35"/>
      <c r="AKE186" s="35"/>
      <c r="AKF186" s="35"/>
      <c r="AKG186" s="35"/>
      <c r="AKH186" s="35"/>
      <c r="AKI186" s="35"/>
      <c r="AKJ186" s="35"/>
      <c r="AKK186" s="35"/>
      <c r="AKL186" s="35"/>
      <c r="AKM186" s="35"/>
      <c r="AKN186" s="35"/>
      <c r="AKO186" s="35"/>
      <c r="AKP186" s="35"/>
      <c r="AKQ186" s="35"/>
      <c r="AKR186" s="35"/>
      <c r="AKS186" s="35"/>
      <c r="AKT186" s="35"/>
      <c r="AKU186" s="35"/>
      <c r="AKV186" s="35"/>
      <c r="AKW186" s="35"/>
      <c r="AKX186" s="35"/>
      <c r="AKY186" s="35"/>
      <c r="AKZ186" s="35"/>
      <c r="ALA186" s="35"/>
      <c r="ALB186" s="35"/>
      <c r="ALC186" s="35"/>
      <c r="ALD186" s="35"/>
      <c r="ALE186" s="35"/>
      <c r="ALF186" s="35"/>
      <c r="ALG186" s="35"/>
      <c r="ALH186" s="35"/>
      <c r="ALI186" s="35"/>
      <c r="ALJ186" s="35"/>
      <c r="ALK186" s="35"/>
      <c r="ALL186" s="35"/>
      <c r="ALM186" s="35"/>
      <c r="ALN186" s="35"/>
      <c r="ALO186" s="35"/>
      <c r="ALP186" s="35"/>
      <c r="ALQ186" s="35"/>
      <c r="ALR186" s="35"/>
      <c r="ALS186" s="35"/>
      <c r="ALT186" s="35"/>
      <c r="ALU186" s="35"/>
      <c r="ALV186" s="35"/>
      <c r="ALW186" s="35"/>
      <c r="ALX186" s="35"/>
      <c r="ALY186" s="35"/>
      <c r="ALZ186" s="35"/>
      <c r="AMA186" s="35"/>
      <c r="AMB186" s="35"/>
      <c r="AMC186" s="35"/>
      <c r="AMD186" s="35"/>
      <c r="AME186" s="35"/>
      <c r="AMF186" s="35"/>
      <c r="AMG186" s="35"/>
      <c r="AMH186" s="35"/>
      <c r="AMI186" s="35"/>
      <c r="AMJ186" s="35"/>
      <c r="AMK186" s="35"/>
      <c r="AML186" s="35"/>
      <c r="AMM186" s="35"/>
      <c r="AMN186" s="35"/>
      <c r="AMO186" s="35"/>
      <c r="AMP186" s="35"/>
      <c r="AMQ186" s="35"/>
      <c r="AMR186" s="35"/>
      <c r="AMS186" s="35"/>
      <c r="AMT186" s="35"/>
      <c r="AMU186" s="35"/>
      <c r="AMV186" s="35"/>
      <c r="AMW186" s="35"/>
      <c r="AMX186" s="35"/>
      <c r="AMY186" s="35"/>
      <c r="AMZ186" s="35"/>
      <c r="ANA186" s="35"/>
      <c r="ANB186" s="35"/>
      <c r="ANC186" s="35"/>
      <c r="AND186" s="35"/>
      <c r="ANE186" s="35"/>
      <c r="ANF186" s="35"/>
      <c r="ANG186" s="35"/>
      <c r="ANH186" s="35"/>
      <c r="ANI186" s="35"/>
      <c r="ANJ186" s="35"/>
      <c r="ANK186" s="35"/>
      <c r="ANL186" s="35"/>
      <c r="ANM186" s="35"/>
      <c r="ANN186" s="35"/>
      <c r="ANO186" s="35"/>
      <c r="ANP186" s="35"/>
      <c r="ANQ186" s="35"/>
      <c r="ANR186" s="35"/>
      <c r="ANS186" s="35"/>
      <c r="ANT186" s="35"/>
      <c r="ANU186" s="35"/>
      <c r="ANV186" s="35"/>
      <c r="ANW186" s="35"/>
      <c r="ANX186" s="35"/>
      <c r="ANY186" s="35"/>
      <c r="ANZ186" s="35"/>
      <c r="AOA186" s="35"/>
      <c r="AOB186" s="35"/>
      <c r="AOC186" s="35"/>
      <c r="AOD186" s="35"/>
      <c r="AOE186" s="35"/>
      <c r="AOF186" s="35"/>
      <c r="AOG186" s="35"/>
      <c r="AOH186" s="35"/>
      <c r="AOI186" s="35"/>
      <c r="AOJ186" s="35"/>
      <c r="AOK186" s="35"/>
      <c r="AOL186" s="35"/>
      <c r="AOM186" s="35"/>
      <c r="AON186" s="35"/>
      <c r="AOO186" s="35"/>
      <c r="AOP186" s="35"/>
      <c r="AOQ186" s="35"/>
      <c r="AOR186" s="35"/>
      <c r="AOS186" s="35"/>
      <c r="AOT186" s="35"/>
      <c r="AOU186" s="35"/>
      <c r="AOV186" s="35"/>
      <c r="AOW186" s="35"/>
      <c r="AOX186" s="35"/>
      <c r="AOY186" s="35"/>
      <c r="AOZ186" s="35"/>
      <c r="APA186" s="35"/>
      <c r="APB186" s="35"/>
      <c r="APC186" s="35"/>
      <c r="APD186" s="35"/>
      <c r="APE186" s="35"/>
      <c r="APF186" s="35"/>
      <c r="APG186" s="35"/>
      <c r="APH186" s="35"/>
      <c r="API186" s="35"/>
      <c r="APJ186" s="35"/>
      <c r="APK186" s="35"/>
      <c r="APL186" s="35"/>
      <c r="APM186" s="35"/>
      <c r="APN186" s="35"/>
      <c r="APO186" s="35"/>
      <c r="APP186" s="35"/>
      <c r="APQ186" s="35"/>
      <c r="APR186" s="35"/>
      <c r="APS186" s="35"/>
      <c r="APT186" s="35"/>
      <c r="APU186" s="35"/>
      <c r="APV186" s="35"/>
      <c r="APW186" s="35"/>
      <c r="APX186" s="35"/>
      <c r="APY186" s="35"/>
      <c r="APZ186" s="35"/>
      <c r="AQA186" s="35"/>
      <c r="AQB186" s="35"/>
      <c r="AQC186" s="35"/>
      <c r="AQD186" s="35"/>
      <c r="AQE186" s="35"/>
      <c r="AQF186" s="35"/>
      <c r="AQG186" s="35"/>
      <c r="AQH186" s="35"/>
      <c r="AQI186" s="35"/>
      <c r="AQJ186" s="35"/>
      <c r="AQK186" s="35"/>
      <c r="AQL186" s="35"/>
      <c r="AQM186" s="35"/>
      <c r="AQN186" s="35"/>
      <c r="AQO186" s="35"/>
      <c r="AQP186" s="35"/>
      <c r="AQQ186" s="35"/>
      <c r="AQR186" s="35"/>
      <c r="AQS186" s="35"/>
      <c r="AQT186" s="35"/>
      <c r="AQU186" s="35"/>
      <c r="AQV186" s="35"/>
      <c r="AQW186" s="35"/>
      <c r="AQX186" s="35"/>
      <c r="AQY186" s="35"/>
      <c r="AQZ186" s="35"/>
      <c r="ARA186" s="35"/>
      <c r="ARB186" s="35"/>
      <c r="ARC186" s="35"/>
      <c r="ARD186" s="35"/>
      <c r="ARE186" s="35"/>
      <c r="ARF186" s="35"/>
      <c r="ARG186" s="35"/>
      <c r="ARH186" s="35"/>
      <c r="ARI186" s="35"/>
      <c r="ARJ186" s="35"/>
      <c r="ARK186" s="35"/>
      <c r="ARL186" s="35"/>
      <c r="ARM186" s="35"/>
      <c r="ARN186" s="35"/>
      <c r="ARO186" s="35"/>
      <c r="ARP186" s="35"/>
      <c r="ARQ186" s="35"/>
      <c r="ARR186" s="35"/>
      <c r="ARS186" s="35"/>
      <c r="ART186" s="35"/>
      <c r="ARU186" s="35"/>
      <c r="ARV186" s="35"/>
      <c r="ARW186" s="35"/>
      <c r="ARX186" s="35"/>
      <c r="ARY186" s="35"/>
      <c r="ARZ186" s="35"/>
      <c r="ASA186" s="35"/>
      <c r="ASB186" s="35"/>
      <c r="ASC186" s="35"/>
      <c r="ASD186" s="35"/>
      <c r="ASE186" s="35"/>
      <c r="ASF186" s="35"/>
      <c r="ASG186" s="35"/>
      <c r="ASH186" s="35"/>
      <c r="ASI186" s="35"/>
      <c r="ASJ186" s="35"/>
      <c r="ASK186" s="35"/>
      <c r="ASL186" s="35"/>
      <c r="ASM186" s="35"/>
      <c r="ASN186" s="35"/>
      <c r="ASO186" s="35"/>
      <c r="ASP186" s="35"/>
      <c r="ASQ186" s="35"/>
      <c r="ASR186" s="35"/>
      <c r="ASS186" s="35"/>
      <c r="AST186" s="35"/>
      <c r="ASU186" s="35"/>
      <c r="ASV186" s="35"/>
      <c r="ASW186" s="35"/>
      <c r="ASX186" s="35"/>
      <c r="ASY186" s="35"/>
      <c r="ASZ186" s="35"/>
      <c r="ATA186" s="35"/>
      <c r="ATB186" s="35"/>
      <c r="ATC186" s="35"/>
      <c r="ATD186" s="35"/>
      <c r="ATE186" s="35"/>
      <c r="ATF186" s="35"/>
      <c r="ATG186" s="35"/>
      <c r="ATH186" s="35"/>
      <c r="ATI186" s="35"/>
      <c r="ATJ186" s="35"/>
      <c r="ATK186" s="35"/>
      <c r="ATL186" s="35"/>
      <c r="ATM186" s="35"/>
      <c r="ATN186" s="35"/>
      <c r="ATO186" s="35"/>
      <c r="ATP186" s="35"/>
      <c r="ATQ186" s="35"/>
      <c r="ATR186" s="35"/>
      <c r="ATS186" s="35"/>
      <c r="ATT186" s="35"/>
      <c r="ATU186" s="35"/>
      <c r="ATV186" s="35"/>
      <c r="ATW186" s="35"/>
      <c r="ATX186" s="35"/>
      <c r="ATY186" s="35"/>
      <c r="ATZ186" s="35"/>
      <c r="AUA186" s="35"/>
      <c r="AUB186" s="35"/>
      <c r="AUC186" s="35"/>
      <c r="AUD186" s="35"/>
      <c r="AUE186" s="35"/>
      <c r="AUF186" s="35"/>
      <c r="AUG186" s="35"/>
      <c r="AUH186" s="35"/>
      <c r="AUI186" s="35"/>
      <c r="AUJ186" s="35"/>
      <c r="AUK186" s="35"/>
      <c r="AUL186" s="35"/>
      <c r="AUM186" s="35"/>
      <c r="AUN186" s="35"/>
      <c r="AUO186" s="35"/>
      <c r="AUP186" s="35"/>
      <c r="AUQ186" s="35"/>
      <c r="AUR186" s="35"/>
      <c r="AUS186" s="35"/>
      <c r="AUT186" s="35"/>
      <c r="AUU186" s="35"/>
      <c r="AUV186" s="35"/>
      <c r="AUW186" s="35"/>
      <c r="AUX186" s="35"/>
      <c r="AUY186" s="35"/>
      <c r="AUZ186" s="35"/>
      <c r="AVA186" s="35"/>
      <c r="AVB186" s="35"/>
      <c r="AVC186" s="35"/>
      <c r="AVD186" s="35"/>
      <c r="AVE186" s="35"/>
      <c r="AVF186" s="35"/>
      <c r="AVG186" s="35"/>
      <c r="AVH186" s="35"/>
      <c r="AVI186" s="35"/>
      <c r="AVJ186" s="35"/>
      <c r="AVK186" s="35"/>
      <c r="AVL186" s="35"/>
      <c r="AVM186" s="35"/>
      <c r="AVN186" s="35"/>
      <c r="AVO186" s="35"/>
      <c r="AVP186" s="35"/>
      <c r="AVQ186" s="35"/>
      <c r="AVR186" s="35"/>
      <c r="AVS186" s="35"/>
      <c r="AVT186" s="35"/>
      <c r="AVU186" s="35"/>
      <c r="AVV186" s="35"/>
      <c r="AVW186" s="35"/>
      <c r="AVX186" s="35"/>
      <c r="AVY186" s="35"/>
      <c r="AVZ186" s="35"/>
      <c r="AWA186" s="35"/>
      <c r="AWB186" s="35"/>
      <c r="AWC186" s="35"/>
      <c r="AWD186" s="35"/>
      <c r="AWE186" s="35"/>
      <c r="AWF186" s="35"/>
      <c r="AWG186" s="35"/>
      <c r="AWH186" s="35"/>
      <c r="AWI186" s="35"/>
      <c r="AWJ186" s="35"/>
      <c r="AWK186" s="35"/>
      <c r="AWL186" s="35"/>
      <c r="AWM186" s="35"/>
      <c r="AWN186" s="35"/>
      <c r="AWO186" s="35"/>
      <c r="AWP186" s="35"/>
      <c r="AWQ186" s="35"/>
      <c r="AWR186" s="35"/>
      <c r="AWS186" s="35"/>
      <c r="AWT186" s="35"/>
      <c r="AWU186" s="35"/>
      <c r="AWV186" s="35"/>
      <c r="AWW186" s="35"/>
      <c r="AWX186" s="35"/>
      <c r="AWY186" s="35"/>
      <c r="AWZ186" s="35"/>
      <c r="AXA186" s="35"/>
      <c r="AXB186" s="35"/>
      <c r="AXC186" s="35"/>
      <c r="AXD186" s="35"/>
      <c r="AXE186" s="35"/>
      <c r="AXF186" s="35"/>
      <c r="AXG186" s="35"/>
      <c r="AXH186" s="35"/>
      <c r="AXI186" s="35"/>
      <c r="AXJ186" s="35"/>
      <c r="AXK186" s="35"/>
      <c r="AXL186" s="35"/>
      <c r="AXM186" s="35"/>
      <c r="AXN186" s="35"/>
      <c r="AXO186" s="35"/>
      <c r="AXP186" s="35"/>
      <c r="AXQ186" s="35"/>
      <c r="AXR186" s="35"/>
      <c r="AXS186" s="35"/>
      <c r="AXT186" s="35"/>
      <c r="AXU186" s="35"/>
      <c r="AXV186" s="35"/>
      <c r="AXW186" s="35"/>
      <c r="AXX186" s="35"/>
      <c r="AXY186" s="35"/>
      <c r="AXZ186" s="35"/>
      <c r="AYA186" s="35"/>
      <c r="AYB186" s="35"/>
      <c r="AYC186" s="35"/>
      <c r="AYD186" s="35"/>
      <c r="AYE186" s="35"/>
      <c r="AYF186" s="35"/>
      <c r="AYG186" s="35"/>
      <c r="AYH186" s="35"/>
      <c r="AYI186" s="35"/>
      <c r="AYJ186" s="35"/>
      <c r="AYK186" s="35"/>
      <c r="AYL186" s="35"/>
      <c r="AYM186" s="35"/>
      <c r="AYN186" s="35"/>
      <c r="AYO186" s="35"/>
      <c r="AYP186" s="35"/>
      <c r="AYQ186" s="35"/>
      <c r="AYR186" s="35"/>
      <c r="AYS186" s="35"/>
      <c r="AYT186" s="35"/>
      <c r="AYU186" s="35"/>
      <c r="AYV186" s="35"/>
      <c r="AYW186" s="35"/>
      <c r="AYX186" s="35"/>
      <c r="AYY186" s="35"/>
      <c r="AYZ186" s="35"/>
      <c r="AZA186" s="35"/>
      <c r="AZB186" s="35"/>
      <c r="AZC186" s="35"/>
      <c r="AZD186" s="35"/>
      <c r="AZE186" s="35"/>
      <c r="AZF186" s="35"/>
      <c r="AZG186" s="35"/>
      <c r="AZH186" s="35"/>
      <c r="AZI186" s="35"/>
      <c r="AZJ186" s="35"/>
      <c r="AZK186" s="35"/>
      <c r="AZL186" s="35"/>
      <c r="AZM186" s="35"/>
      <c r="AZN186" s="35"/>
      <c r="AZO186" s="35"/>
      <c r="AZP186" s="35"/>
      <c r="AZQ186" s="35"/>
      <c r="AZR186" s="35"/>
      <c r="AZS186" s="35"/>
      <c r="AZT186" s="35"/>
      <c r="AZU186" s="35"/>
      <c r="AZV186" s="35"/>
      <c r="AZW186" s="35"/>
      <c r="AZX186" s="35"/>
      <c r="AZY186" s="35"/>
      <c r="AZZ186" s="35"/>
      <c r="BAA186" s="35"/>
      <c r="BAB186" s="35"/>
      <c r="BAC186" s="35"/>
      <c r="BAD186" s="35"/>
      <c r="BAE186" s="35"/>
      <c r="BAF186" s="35"/>
      <c r="BAG186" s="35"/>
      <c r="BAH186" s="35"/>
      <c r="BAI186" s="35"/>
      <c r="BAJ186" s="35"/>
      <c r="BAK186" s="35"/>
      <c r="BAL186" s="35"/>
      <c r="BAM186" s="35"/>
      <c r="BAN186" s="35"/>
      <c r="BAO186" s="35"/>
      <c r="BAP186" s="35"/>
      <c r="BAQ186" s="35"/>
      <c r="BAR186" s="35"/>
      <c r="BAS186" s="35"/>
      <c r="BAT186" s="35"/>
      <c r="BAU186" s="35"/>
      <c r="BAV186" s="35"/>
      <c r="BAW186" s="35"/>
      <c r="BAX186" s="35"/>
      <c r="BAY186" s="35"/>
      <c r="BAZ186" s="35"/>
      <c r="BBA186" s="35"/>
      <c r="BBB186" s="35"/>
      <c r="BBC186" s="35"/>
      <c r="BBD186" s="35"/>
      <c r="BBE186" s="35"/>
      <c r="BBF186" s="35"/>
      <c r="BBG186" s="35"/>
      <c r="BBH186" s="35"/>
      <c r="BBI186" s="35"/>
      <c r="BBJ186" s="35"/>
      <c r="BBK186" s="35"/>
      <c r="BBL186" s="35"/>
      <c r="BBM186" s="35"/>
      <c r="BBN186" s="35"/>
      <c r="BBO186" s="35"/>
      <c r="BBP186" s="35"/>
      <c r="BBQ186" s="35"/>
      <c r="BBR186" s="35"/>
      <c r="BBS186" s="35"/>
      <c r="BBT186" s="35"/>
      <c r="BBU186" s="35"/>
      <c r="BBV186" s="35"/>
      <c r="BBW186" s="35"/>
      <c r="BBX186" s="35"/>
      <c r="BBY186" s="35"/>
      <c r="BBZ186" s="35"/>
      <c r="BCA186" s="35"/>
      <c r="BCB186" s="35"/>
      <c r="BCC186" s="35"/>
      <c r="BCD186" s="35"/>
      <c r="BCE186" s="35"/>
      <c r="BCF186" s="35"/>
      <c r="BCG186" s="35"/>
      <c r="BCH186" s="35"/>
      <c r="BCI186" s="35"/>
      <c r="BCJ186" s="35"/>
      <c r="BCK186" s="35"/>
      <c r="BCL186" s="35"/>
      <c r="BCM186" s="35"/>
      <c r="BCN186" s="35"/>
      <c r="BCO186" s="35"/>
      <c r="BCP186" s="35"/>
      <c r="BCQ186" s="35"/>
      <c r="BCR186" s="35"/>
      <c r="BCS186" s="35"/>
      <c r="BCT186" s="35"/>
      <c r="BCU186" s="35"/>
      <c r="BCV186" s="35"/>
      <c r="BCW186" s="35"/>
      <c r="BCX186" s="35"/>
      <c r="BCY186" s="35"/>
      <c r="BCZ186" s="35"/>
      <c r="BDA186" s="35"/>
      <c r="BDB186" s="35"/>
      <c r="BDC186" s="35"/>
      <c r="BDD186" s="35"/>
      <c r="BDE186" s="35"/>
      <c r="BDF186" s="35"/>
      <c r="BDG186" s="35"/>
      <c r="BDH186" s="35"/>
      <c r="BDI186" s="35"/>
      <c r="BDJ186" s="35"/>
      <c r="BDK186" s="35"/>
      <c r="BDL186" s="35"/>
      <c r="BDM186" s="35"/>
      <c r="BDN186" s="35"/>
      <c r="BDO186" s="35"/>
      <c r="BDP186" s="35"/>
      <c r="BDQ186" s="35"/>
      <c r="BDR186" s="35"/>
      <c r="BDS186" s="35"/>
      <c r="BDT186" s="35"/>
      <c r="BDU186" s="35"/>
      <c r="BDV186" s="35"/>
      <c r="BDW186" s="35"/>
      <c r="BDX186" s="35"/>
      <c r="BDY186" s="35"/>
      <c r="BDZ186" s="35"/>
      <c r="BEA186" s="35"/>
      <c r="BEB186" s="35"/>
      <c r="BEC186" s="35"/>
      <c r="BED186" s="35"/>
      <c r="BEE186" s="35"/>
      <c r="BEF186" s="35"/>
      <c r="BEG186" s="35"/>
      <c r="BEH186" s="35"/>
      <c r="BEI186" s="35"/>
      <c r="BEJ186" s="35"/>
      <c r="BEK186" s="35"/>
      <c r="BEL186" s="35"/>
      <c r="BEM186" s="35"/>
      <c r="BEN186" s="35"/>
      <c r="BEO186" s="35"/>
      <c r="BEP186" s="35"/>
      <c r="BEQ186" s="35"/>
      <c r="BER186" s="35"/>
      <c r="BES186" s="35"/>
      <c r="BET186" s="35"/>
      <c r="BEU186" s="35"/>
      <c r="BEV186" s="35"/>
      <c r="BEW186" s="35"/>
      <c r="BEX186" s="35"/>
      <c r="BEY186" s="35"/>
      <c r="BEZ186" s="35"/>
      <c r="BFA186" s="35"/>
      <c r="BFB186" s="35"/>
      <c r="BFC186" s="35"/>
      <c r="BFD186" s="35"/>
      <c r="BFE186" s="35"/>
      <c r="BFF186" s="35"/>
      <c r="BFG186" s="35"/>
      <c r="BFH186" s="35"/>
      <c r="BFI186" s="35"/>
      <c r="BFJ186" s="35"/>
      <c r="BFK186" s="35"/>
      <c r="BFL186" s="35"/>
      <c r="BFM186" s="35"/>
      <c r="BFN186" s="35"/>
      <c r="BFO186" s="35"/>
      <c r="BFP186" s="35"/>
      <c r="BFQ186" s="35"/>
      <c r="BFR186" s="35"/>
      <c r="BFS186" s="35"/>
      <c r="BFT186" s="35"/>
      <c r="BFU186" s="35"/>
      <c r="BFV186" s="35"/>
      <c r="BFW186" s="35"/>
      <c r="BFX186" s="35"/>
      <c r="BFY186" s="35"/>
      <c r="BFZ186" s="35"/>
      <c r="BGA186" s="35"/>
      <c r="BGB186" s="35"/>
      <c r="BGC186" s="35"/>
      <c r="BGD186" s="35"/>
      <c r="BGE186" s="35"/>
      <c r="BGF186" s="35"/>
      <c r="BGG186" s="35"/>
      <c r="BGH186" s="35"/>
      <c r="BGI186" s="35"/>
      <c r="BGJ186" s="35"/>
      <c r="BGK186" s="35"/>
      <c r="BGL186" s="35"/>
      <c r="BGM186" s="35"/>
      <c r="BGN186" s="35"/>
      <c r="BGO186" s="35"/>
      <c r="BGP186" s="35"/>
      <c r="BGQ186" s="35"/>
      <c r="BGR186" s="35"/>
      <c r="BGS186" s="35"/>
      <c r="BGT186" s="35"/>
      <c r="BGU186" s="35"/>
      <c r="BGV186" s="35"/>
      <c r="BGW186" s="35"/>
      <c r="BGX186" s="35"/>
      <c r="BGY186" s="35"/>
      <c r="BGZ186" s="35"/>
      <c r="BHA186" s="35"/>
      <c r="BHB186" s="35"/>
      <c r="BHC186" s="35"/>
      <c r="BHD186" s="35"/>
      <c r="BHE186" s="35"/>
      <c r="BHF186" s="35"/>
      <c r="BHG186" s="35"/>
      <c r="BHH186" s="35"/>
      <c r="BHI186" s="35"/>
      <c r="BHJ186" s="35"/>
      <c r="BHK186" s="35"/>
      <c r="BHL186" s="35"/>
      <c r="BHM186" s="35"/>
      <c r="BHN186" s="35"/>
      <c r="BHO186" s="35"/>
      <c r="BHP186" s="35"/>
      <c r="BHQ186" s="35"/>
      <c r="BHR186" s="35"/>
      <c r="BHS186" s="35"/>
      <c r="BHT186" s="35"/>
      <c r="BHU186" s="35"/>
      <c r="BHV186" s="35"/>
      <c r="BHW186" s="35"/>
      <c r="BHX186" s="35"/>
      <c r="BHY186" s="35"/>
      <c r="BHZ186" s="35"/>
      <c r="BIA186" s="35"/>
      <c r="BIB186" s="35"/>
      <c r="BIC186" s="35"/>
      <c r="BID186" s="35"/>
      <c r="BIE186" s="35"/>
      <c r="BIF186" s="35"/>
      <c r="BIG186" s="35"/>
      <c r="BIH186" s="35"/>
      <c r="BII186" s="35"/>
      <c r="BIJ186" s="35"/>
      <c r="BIK186" s="35"/>
      <c r="BIL186" s="35"/>
      <c r="BIM186" s="35"/>
      <c r="BIN186" s="35"/>
      <c r="BIO186" s="35"/>
      <c r="BIP186" s="35"/>
      <c r="BIQ186" s="35"/>
      <c r="BIR186" s="35"/>
      <c r="BIS186" s="35"/>
      <c r="BIT186" s="35"/>
      <c r="BIU186" s="35"/>
      <c r="BIV186" s="35"/>
      <c r="BIW186" s="35"/>
      <c r="BIX186" s="35"/>
      <c r="BIY186" s="35"/>
      <c r="BIZ186" s="35"/>
      <c r="BJA186" s="35"/>
      <c r="BJB186" s="35"/>
      <c r="BJC186" s="35"/>
      <c r="BJD186" s="35"/>
      <c r="BJE186" s="35"/>
      <c r="BJF186" s="35"/>
      <c r="BJG186" s="35"/>
      <c r="BJH186" s="35"/>
      <c r="BJI186" s="35"/>
      <c r="BJJ186" s="35"/>
      <c r="BJK186" s="35"/>
      <c r="BJL186" s="35"/>
      <c r="BJM186" s="35"/>
      <c r="BJN186" s="35"/>
      <c r="BJO186" s="35"/>
      <c r="BJP186" s="35"/>
      <c r="BJQ186" s="35"/>
      <c r="BJR186" s="35"/>
      <c r="BJS186" s="35"/>
      <c r="BJT186" s="35"/>
      <c r="BJU186" s="35"/>
      <c r="BJV186" s="35"/>
      <c r="BJW186" s="35"/>
      <c r="BJX186" s="35"/>
      <c r="BJY186" s="35"/>
      <c r="BJZ186" s="35"/>
      <c r="BKA186" s="35"/>
      <c r="BKB186" s="35"/>
      <c r="BKC186" s="35"/>
      <c r="BKD186" s="35"/>
      <c r="BKE186" s="35"/>
      <c r="BKF186" s="35"/>
      <c r="BKG186" s="35"/>
      <c r="BKH186" s="35"/>
      <c r="BKI186" s="35"/>
      <c r="BKJ186" s="35"/>
      <c r="BKK186" s="35"/>
      <c r="BKL186" s="35"/>
      <c r="BKM186" s="35"/>
      <c r="BKN186" s="35"/>
      <c r="BKO186" s="35"/>
      <c r="BKP186" s="35"/>
      <c r="BKQ186" s="35"/>
      <c r="BKR186" s="35"/>
      <c r="BKS186" s="35"/>
      <c r="BKT186" s="35"/>
      <c r="BKU186" s="35"/>
      <c r="BKV186" s="35"/>
      <c r="BKW186" s="35"/>
      <c r="BKX186" s="35"/>
      <c r="BKY186" s="35"/>
      <c r="BKZ186" s="35"/>
      <c r="BLA186" s="35"/>
      <c r="BLB186" s="35"/>
      <c r="BLC186" s="35"/>
      <c r="BLD186" s="35"/>
      <c r="BLE186" s="35"/>
      <c r="BLF186" s="35"/>
      <c r="BLG186" s="35"/>
      <c r="BLH186" s="35"/>
      <c r="BLI186" s="35"/>
      <c r="BLJ186" s="35"/>
      <c r="BLK186" s="35"/>
      <c r="BLL186" s="35"/>
      <c r="BLM186" s="35"/>
      <c r="BLN186" s="35"/>
      <c r="BLO186" s="35"/>
      <c r="BLP186" s="35"/>
      <c r="BLQ186" s="35"/>
      <c r="BLR186" s="35"/>
      <c r="BLS186" s="35"/>
      <c r="BLT186" s="35"/>
      <c r="BLU186" s="35"/>
      <c r="BLV186" s="35"/>
      <c r="BLW186" s="35"/>
      <c r="BLX186" s="35"/>
      <c r="BLY186" s="35"/>
      <c r="BLZ186" s="35"/>
      <c r="BMA186" s="35"/>
      <c r="BMB186" s="35"/>
      <c r="BMC186" s="35"/>
      <c r="BMD186" s="35"/>
      <c r="BME186" s="35"/>
      <c r="BMF186" s="35"/>
      <c r="BMG186" s="35"/>
      <c r="BMH186" s="35"/>
      <c r="BMI186" s="35"/>
      <c r="BMJ186" s="35"/>
      <c r="BMK186" s="35"/>
      <c r="BML186" s="35"/>
      <c r="BMM186" s="35"/>
      <c r="BMN186" s="35"/>
      <c r="BMO186" s="35"/>
      <c r="BMP186" s="35"/>
      <c r="BMQ186" s="35"/>
      <c r="BMR186" s="35"/>
      <c r="BMS186" s="35"/>
      <c r="BMT186" s="35"/>
      <c r="BMU186" s="35"/>
      <c r="BMV186" s="35"/>
      <c r="BMW186" s="35"/>
      <c r="BMX186" s="35"/>
      <c r="BMY186" s="35"/>
      <c r="BMZ186" s="35"/>
      <c r="BNA186" s="35"/>
      <c r="BNB186" s="35"/>
      <c r="BNC186" s="35"/>
      <c r="BND186" s="35"/>
      <c r="BNE186" s="35"/>
      <c r="BNF186" s="35"/>
      <c r="BNG186" s="35"/>
      <c r="BNH186" s="35"/>
      <c r="BNI186" s="35"/>
      <c r="BNJ186" s="35"/>
      <c r="BNK186" s="35"/>
      <c r="BNL186" s="35"/>
      <c r="BNM186" s="35"/>
      <c r="BNN186" s="35"/>
      <c r="BNO186" s="35"/>
      <c r="BNP186" s="35"/>
      <c r="BNQ186" s="35"/>
      <c r="BNR186" s="35"/>
      <c r="BNS186" s="35"/>
      <c r="BNT186" s="35"/>
      <c r="BNU186" s="35"/>
      <c r="BNV186" s="35"/>
      <c r="BNW186" s="35"/>
      <c r="BNX186" s="35"/>
      <c r="BNY186" s="35"/>
      <c r="BNZ186" s="35"/>
      <c r="BOA186" s="35"/>
      <c r="BOB186" s="35"/>
      <c r="BOC186" s="35"/>
      <c r="BOD186" s="35"/>
      <c r="BOE186" s="35"/>
      <c r="BOF186" s="35"/>
      <c r="BOG186" s="35"/>
      <c r="BOH186" s="35"/>
      <c r="BOI186" s="35"/>
      <c r="BOJ186" s="35"/>
      <c r="BOK186" s="35"/>
      <c r="BOL186" s="35"/>
      <c r="BOM186" s="35"/>
      <c r="BON186" s="35"/>
      <c r="BOO186" s="35"/>
      <c r="BOP186" s="35"/>
      <c r="BOQ186" s="35"/>
      <c r="BOR186" s="35"/>
      <c r="BOS186" s="35"/>
      <c r="BOT186" s="35"/>
      <c r="BOU186" s="35"/>
      <c r="BOV186" s="35"/>
      <c r="BOW186" s="35"/>
      <c r="BOX186" s="35"/>
      <c r="BOY186" s="35"/>
      <c r="BOZ186" s="35"/>
      <c r="BPA186" s="35"/>
      <c r="BPB186" s="35"/>
      <c r="BPC186" s="35"/>
      <c r="BPD186" s="35"/>
      <c r="BPE186" s="35"/>
      <c r="BPF186" s="35"/>
      <c r="BPG186" s="35"/>
      <c r="BPH186" s="35"/>
      <c r="BPI186" s="35"/>
      <c r="BPJ186" s="35"/>
      <c r="BPK186" s="35"/>
      <c r="BPL186" s="35"/>
      <c r="BPM186" s="35"/>
      <c r="BPN186" s="35"/>
      <c r="BPO186" s="35"/>
      <c r="BPP186" s="35"/>
      <c r="BPQ186" s="35"/>
      <c r="BPR186" s="35"/>
      <c r="BPS186" s="35"/>
      <c r="BPT186" s="35"/>
      <c r="BPU186" s="35"/>
      <c r="BPV186" s="35"/>
      <c r="BPW186" s="35"/>
      <c r="BPX186" s="35"/>
      <c r="BPY186" s="35"/>
      <c r="BPZ186" s="35"/>
      <c r="BQA186" s="35"/>
      <c r="BQB186" s="35"/>
      <c r="BQC186" s="35"/>
      <c r="BQD186" s="35"/>
      <c r="BQE186" s="35"/>
      <c r="BQF186" s="35"/>
      <c r="BQG186" s="35"/>
      <c r="BQH186" s="35"/>
      <c r="BQI186" s="35"/>
      <c r="BQJ186" s="35"/>
      <c r="BQK186" s="35"/>
      <c r="BQL186" s="35"/>
      <c r="BQM186" s="35"/>
      <c r="BQN186" s="35"/>
      <c r="BQO186" s="35"/>
      <c r="BQP186" s="35"/>
      <c r="BQQ186" s="35"/>
      <c r="BQR186" s="35"/>
      <c r="BQS186" s="35"/>
      <c r="BQT186" s="35"/>
      <c r="BQU186" s="35"/>
      <c r="BQV186" s="35"/>
      <c r="BQW186" s="35"/>
      <c r="BQX186" s="35"/>
      <c r="BQY186" s="35"/>
      <c r="BQZ186" s="35"/>
      <c r="BRA186" s="35"/>
      <c r="BRB186" s="35"/>
      <c r="BRC186" s="35"/>
      <c r="BRD186" s="35"/>
      <c r="BRE186" s="35"/>
      <c r="BRF186" s="35"/>
      <c r="BRG186" s="35"/>
      <c r="BRH186" s="35"/>
      <c r="BRI186" s="35"/>
      <c r="BRJ186" s="35"/>
      <c r="BRK186" s="35"/>
      <c r="BRL186" s="35"/>
      <c r="BRM186" s="35"/>
      <c r="BRN186" s="35"/>
      <c r="BRO186" s="35"/>
      <c r="BRP186" s="35"/>
      <c r="BRQ186" s="35"/>
      <c r="BRR186" s="35"/>
      <c r="BRS186" s="35"/>
      <c r="BRT186" s="35"/>
      <c r="BRU186" s="35"/>
      <c r="BRV186" s="35"/>
      <c r="BRW186" s="35"/>
      <c r="BRX186" s="35"/>
      <c r="BRY186" s="35"/>
      <c r="BRZ186" s="35"/>
      <c r="BSA186" s="35"/>
      <c r="BSB186" s="35"/>
      <c r="BSC186" s="35"/>
      <c r="BSD186" s="35"/>
      <c r="BSE186" s="35"/>
      <c r="BSF186" s="35"/>
      <c r="BSG186" s="35"/>
      <c r="BSH186" s="35"/>
      <c r="BSI186" s="35"/>
      <c r="BSJ186" s="35"/>
      <c r="BSK186" s="35"/>
      <c r="BSL186" s="35"/>
      <c r="BSM186" s="35"/>
      <c r="BSN186" s="35"/>
      <c r="BSO186" s="35"/>
      <c r="BSP186" s="35"/>
      <c r="BSQ186" s="35"/>
      <c r="BSR186" s="35"/>
      <c r="BSS186" s="35"/>
      <c r="BST186" s="35"/>
      <c r="BSU186" s="35"/>
      <c r="BSV186" s="35"/>
      <c r="BSW186" s="35"/>
      <c r="BSX186" s="35"/>
      <c r="BSY186" s="35"/>
      <c r="BSZ186" s="35"/>
      <c r="BTA186" s="35"/>
      <c r="BTB186" s="35"/>
      <c r="BTC186" s="35"/>
      <c r="BTD186" s="35"/>
      <c r="BTE186" s="35"/>
      <c r="BTF186" s="35"/>
      <c r="BTG186" s="35"/>
      <c r="BTH186" s="35"/>
      <c r="BTI186" s="35"/>
      <c r="BTJ186" s="35"/>
      <c r="BTK186" s="35"/>
      <c r="BTL186" s="35"/>
      <c r="BTM186" s="35"/>
      <c r="BTN186" s="35"/>
      <c r="BTO186" s="35"/>
      <c r="BTP186" s="35"/>
      <c r="BTQ186" s="35"/>
      <c r="BTR186" s="35"/>
      <c r="BTS186" s="35"/>
      <c r="BTT186" s="35"/>
      <c r="BTU186" s="35"/>
      <c r="BTV186" s="35"/>
      <c r="BTW186" s="35"/>
      <c r="BTX186" s="35"/>
      <c r="BTY186" s="35"/>
      <c r="BTZ186" s="35"/>
      <c r="BUA186" s="35"/>
      <c r="BUB186" s="35"/>
      <c r="BUC186" s="35"/>
      <c r="BUD186" s="35"/>
      <c r="BUE186" s="35"/>
      <c r="BUF186" s="35"/>
      <c r="BUG186" s="35"/>
      <c r="BUH186" s="35"/>
      <c r="BUI186" s="35"/>
      <c r="BUJ186" s="35"/>
      <c r="BUK186" s="35"/>
      <c r="BUL186" s="35"/>
      <c r="BUM186" s="35"/>
      <c r="BUN186" s="35"/>
      <c r="BUO186" s="35"/>
      <c r="BUP186" s="35"/>
      <c r="BUQ186" s="35"/>
      <c r="BUR186" s="35"/>
      <c r="BUS186" s="35"/>
      <c r="BUT186" s="35"/>
      <c r="BUU186" s="35"/>
      <c r="BUV186" s="35"/>
      <c r="BUW186" s="35"/>
      <c r="BUX186" s="35"/>
      <c r="BUY186" s="35"/>
      <c r="BUZ186" s="35"/>
      <c r="BVA186" s="35"/>
      <c r="BVB186" s="35"/>
      <c r="BVC186" s="35"/>
      <c r="BVD186" s="35"/>
      <c r="BVE186" s="35"/>
      <c r="BVF186" s="35"/>
      <c r="BVG186" s="35"/>
      <c r="BVH186" s="35"/>
      <c r="BVI186" s="35"/>
      <c r="BVJ186" s="35"/>
      <c r="BVK186" s="35"/>
      <c r="BVL186" s="35"/>
      <c r="BVM186" s="35"/>
      <c r="BVN186" s="35"/>
      <c r="BVO186" s="35"/>
      <c r="BVP186" s="35"/>
      <c r="BVQ186" s="35"/>
      <c r="BVR186" s="35"/>
      <c r="BVS186" s="35"/>
      <c r="BVT186" s="35"/>
      <c r="BVU186" s="35"/>
      <c r="BVV186" s="35"/>
      <c r="BVW186" s="35"/>
      <c r="BVX186" s="35"/>
      <c r="BVY186" s="35"/>
      <c r="BVZ186" s="35"/>
      <c r="BWA186" s="35"/>
      <c r="BWB186" s="35"/>
      <c r="BWC186" s="35"/>
      <c r="BWD186" s="35"/>
      <c r="BWE186" s="35"/>
      <c r="BWF186" s="35"/>
      <c r="BWG186" s="35"/>
      <c r="BWH186" s="35"/>
      <c r="BWI186" s="35"/>
      <c r="BWJ186" s="35"/>
      <c r="BWK186" s="35"/>
      <c r="BWL186" s="35"/>
      <c r="BWM186" s="35"/>
      <c r="BWN186" s="35"/>
      <c r="BWO186" s="35"/>
      <c r="BWP186" s="35"/>
      <c r="BWQ186" s="35"/>
      <c r="BWR186" s="35"/>
      <c r="BWS186" s="35"/>
      <c r="BWT186" s="35"/>
      <c r="BWU186" s="35"/>
      <c r="BWV186" s="35"/>
      <c r="BWW186" s="35"/>
      <c r="BWX186" s="35"/>
      <c r="BWY186" s="35"/>
      <c r="BWZ186" s="35"/>
      <c r="BXA186" s="35"/>
      <c r="BXB186" s="35"/>
      <c r="BXC186" s="35"/>
      <c r="BXD186" s="35"/>
      <c r="BXE186" s="35"/>
      <c r="BXF186" s="35"/>
      <c r="BXG186" s="35"/>
      <c r="BXH186" s="35"/>
      <c r="BXI186" s="35"/>
      <c r="BXJ186" s="35"/>
      <c r="BXK186" s="35"/>
      <c r="BXL186" s="35"/>
      <c r="BXM186" s="35"/>
      <c r="BXN186" s="35"/>
      <c r="BXO186" s="35"/>
      <c r="BXP186" s="35"/>
      <c r="BXQ186" s="35"/>
      <c r="BXR186" s="35"/>
      <c r="BXS186" s="35"/>
      <c r="BXT186" s="35"/>
      <c r="BXU186" s="35"/>
      <c r="BXV186" s="35"/>
      <c r="BXW186" s="35"/>
      <c r="BXX186" s="35"/>
      <c r="BXY186" s="35"/>
      <c r="BXZ186" s="35"/>
      <c r="BYA186" s="35"/>
      <c r="BYB186" s="35"/>
      <c r="BYC186" s="35"/>
      <c r="BYD186" s="35"/>
      <c r="BYE186" s="35"/>
      <c r="BYF186" s="35"/>
      <c r="BYG186" s="35"/>
      <c r="BYH186" s="35"/>
      <c r="BYI186" s="35"/>
      <c r="BYJ186" s="35"/>
      <c r="BYK186" s="35"/>
      <c r="BYL186" s="35"/>
      <c r="BYM186" s="35"/>
      <c r="BYN186" s="35"/>
      <c r="BYO186" s="35"/>
      <c r="BYP186" s="35"/>
      <c r="BYQ186" s="35"/>
      <c r="BYR186" s="35"/>
      <c r="BYS186" s="35"/>
      <c r="BYT186" s="35"/>
      <c r="BYU186" s="35"/>
      <c r="BYV186" s="35"/>
      <c r="BYW186" s="35"/>
      <c r="BYX186" s="35"/>
      <c r="BYY186" s="35"/>
      <c r="BYZ186" s="35"/>
      <c r="BZA186" s="35"/>
      <c r="BZB186" s="35"/>
      <c r="BZC186" s="35"/>
      <c r="BZD186" s="35"/>
      <c r="BZE186" s="35"/>
      <c r="BZF186" s="35"/>
      <c r="BZG186" s="35"/>
      <c r="BZH186" s="35"/>
      <c r="BZI186" s="35"/>
      <c r="BZJ186" s="35"/>
      <c r="BZK186" s="35"/>
      <c r="BZL186" s="35"/>
      <c r="BZM186" s="35"/>
      <c r="BZN186" s="35"/>
      <c r="BZO186" s="35"/>
      <c r="BZP186" s="35"/>
      <c r="BZQ186" s="35"/>
      <c r="BZR186" s="35"/>
      <c r="BZS186" s="35"/>
      <c r="BZT186" s="35"/>
      <c r="BZU186" s="35"/>
      <c r="BZV186" s="35"/>
      <c r="BZW186" s="35"/>
      <c r="BZX186" s="35"/>
      <c r="BZY186" s="35"/>
      <c r="BZZ186" s="35"/>
      <c r="CAA186" s="35"/>
      <c r="CAB186" s="35"/>
      <c r="CAC186" s="35"/>
      <c r="CAD186" s="35"/>
      <c r="CAE186" s="35"/>
      <c r="CAF186" s="35"/>
      <c r="CAG186" s="35"/>
      <c r="CAH186" s="35"/>
      <c r="CAI186" s="35"/>
      <c r="CAJ186" s="35"/>
      <c r="CAK186" s="35"/>
      <c r="CAL186" s="35"/>
      <c r="CAM186" s="35"/>
      <c r="CAN186" s="35"/>
      <c r="CAO186" s="35"/>
      <c r="CAP186" s="35"/>
      <c r="CAQ186" s="35"/>
      <c r="CAR186" s="35"/>
      <c r="CAS186" s="35"/>
      <c r="CAT186" s="35"/>
      <c r="CAU186" s="35"/>
      <c r="CAV186" s="35"/>
      <c r="CAW186" s="35"/>
      <c r="CAX186" s="35"/>
      <c r="CAY186" s="35"/>
      <c r="CAZ186" s="35"/>
      <c r="CBA186" s="35"/>
      <c r="CBB186" s="35"/>
      <c r="CBC186" s="35"/>
      <c r="CBD186" s="35"/>
      <c r="CBE186" s="35"/>
      <c r="CBF186" s="35"/>
      <c r="CBG186" s="35"/>
      <c r="CBH186" s="35"/>
      <c r="CBI186" s="35"/>
      <c r="CBJ186" s="35"/>
      <c r="CBK186" s="35"/>
      <c r="CBL186" s="35"/>
      <c r="CBM186" s="35"/>
      <c r="CBN186" s="35"/>
      <c r="CBO186" s="35"/>
      <c r="CBP186" s="35"/>
      <c r="CBQ186" s="35"/>
      <c r="CBR186" s="35"/>
      <c r="CBS186" s="35"/>
      <c r="CBT186" s="35"/>
      <c r="CBU186" s="35"/>
      <c r="CBV186" s="35"/>
      <c r="CBW186" s="35"/>
      <c r="CBX186" s="35"/>
      <c r="CBY186" s="35"/>
      <c r="CBZ186" s="35"/>
      <c r="CCA186" s="35"/>
      <c r="CCB186" s="35"/>
      <c r="CCC186" s="35"/>
      <c r="CCD186" s="35"/>
      <c r="CCE186" s="35"/>
      <c r="CCF186" s="35"/>
      <c r="CCG186" s="35"/>
      <c r="CCH186" s="35"/>
      <c r="CCI186" s="35"/>
      <c r="CCJ186" s="35"/>
      <c r="CCK186" s="35"/>
      <c r="CCL186" s="35"/>
      <c r="CCM186" s="35"/>
      <c r="CCN186" s="35"/>
      <c r="CCO186" s="35"/>
      <c r="CCP186" s="35"/>
      <c r="CCQ186" s="35"/>
      <c r="CCR186" s="35"/>
      <c r="CCS186" s="35"/>
      <c r="CCT186" s="35"/>
      <c r="CCU186" s="35"/>
      <c r="CCV186" s="35"/>
      <c r="CCW186" s="35"/>
      <c r="CCX186" s="35"/>
      <c r="CCY186" s="35"/>
      <c r="CCZ186" s="35"/>
      <c r="CDA186" s="35"/>
      <c r="CDB186" s="35"/>
      <c r="CDC186" s="35"/>
      <c r="CDD186" s="35"/>
      <c r="CDE186" s="35"/>
      <c r="CDF186" s="35"/>
      <c r="CDG186" s="35"/>
      <c r="CDH186" s="35"/>
      <c r="CDI186" s="35"/>
      <c r="CDJ186" s="35"/>
      <c r="CDK186" s="35"/>
      <c r="CDL186" s="35"/>
      <c r="CDM186" s="35"/>
      <c r="CDN186" s="35"/>
      <c r="CDO186" s="35"/>
      <c r="CDP186" s="35"/>
      <c r="CDQ186" s="35"/>
      <c r="CDR186" s="35"/>
      <c r="CDS186" s="35"/>
      <c r="CDT186" s="35"/>
      <c r="CDU186" s="35"/>
      <c r="CDV186" s="35"/>
      <c r="CDW186" s="35"/>
      <c r="CDX186" s="35"/>
      <c r="CDY186" s="35"/>
      <c r="CDZ186" s="35"/>
      <c r="CEA186" s="35"/>
      <c r="CEB186" s="35"/>
      <c r="CEC186" s="35"/>
      <c r="CED186" s="35"/>
      <c r="CEE186" s="35"/>
      <c r="CEF186" s="35"/>
      <c r="CEG186" s="35"/>
      <c r="CEH186" s="35"/>
      <c r="CEI186" s="35"/>
      <c r="CEJ186" s="35"/>
      <c r="CEK186" s="35"/>
      <c r="CEL186" s="35"/>
      <c r="CEM186" s="35"/>
      <c r="CEN186" s="35"/>
      <c r="CEO186" s="35"/>
      <c r="CEP186" s="35"/>
      <c r="CEQ186" s="35"/>
      <c r="CER186" s="35"/>
      <c r="CES186" s="35"/>
      <c r="CET186" s="35"/>
      <c r="CEU186" s="35"/>
      <c r="CEV186" s="35"/>
      <c r="CEW186" s="35"/>
      <c r="CEX186" s="35"/>
      <c r="CEY186" s="35"/>
      <c r="CEZ186" s="35"/>
      <c r="CFA186" s="35"/>
      <c r="CFB186" s="35"/>
      <c r="CFC186" s="35"/>
      <c r="CFD186" s="35"/>
      <c r="CFE186" s="35"/>
      <c r="CFF186" s="35"/>
      <c r="CFG186" s="35"/>
      <c r="CFH186" s="35"/>
      <c r="CFI186" s="35"/>
      <c r="CFJ186" s="35"/>
      <c r="CFK186" s="35"/>
      <c r="CFL186" s="35"/>
      <c r="CFM186" s="35"/>
      <c r="CFN186" s="35"/>
      <c r="CFO186" s="35"/>
      <c r="CFP186" s="35"/>
      <c r="CFQ186" s="35"/>
      <c r="CFR186" s="35"/>
      <c r="CFS186" s="35"/>
      <c r="CFT186" s="35"/>
      <c r="CFU186" s="35"/>
      <c r="CFV186" s="35"/>
      <c r="CFW186" s="35"/>
      <c r="CFX186" s="35"/>
      <c r="CFY186" s="35"/>
      <c r="CFZ186" s="35"/>
      <c r="CGA186" s="35"/>
      <c r="CGB186" s="35"/>
      <c r="CGC186" s="35"/>
      <c r="CGD186" s="35"/>
      <c r="CGE186" s="35"/>
      <c r="CGF186" s="35"/>
      <c r="CGG186" s="35"/>
      <c r="CGH186" s="35"/>
      <c r="CGI186" s="35"/>
      <c r="CGJ186" s="35"/>
      <c r="CGK186" s="35"/>
      <c r="CGL186" s="35"/>
      <c r="CGM186" s="35"/>
      <c r="CGN186" s="35"/>
      <c r="CGO186" s="35"/>
      <c r="CGP186" s="35"/>
      <c r="CGQ186" s="35"/>
      <c r="CGR186" s="35"/>
      <c r="CGS186" s="35"/>
      <c r="CGT186" s="35"/>
      <c r="CGU186" s="35"/>
      <c r="CGV186" s="35"/>
      <c r="CGW186" s="35"/>
      <c r="CGX186" s="35"/>
      <c r="CGY186" s="35"/>
      <c r="CGZ186" s="35"/>
      <c r="CHA186" s="35"/>
      <c r="CHB186" s="35"/>
      <c r="CHC186" s="35"/>
      <c r="CHD186" s="35"/>
      <c r="CHE186" s="35"/>
      <c r="CHF186" s="35"/>
      <c r="CHG186" s="35"/>
      <c r="CHH186" s="35"/>
      <c r="CHI186" s="35"/>
      <c r="CHJ186" s="35"/>
      <c r="CHK186" s="35"/>
      <c r="CHL186" s="35"/>
      <c r="CHM186" s="35"/>
      <c r="CHN186" s="35"/>
      <c r="CHO186" s="35"/>
      <c r="CHP186" s="35"/>
      <c r="CHQ186" s="35"/>
      <c r="CHR186" s="35"/>
      <c r="CHS186" s="35"/>
      <c r="CHT186" s="35"/>
      <c r="CHU186" s="35"/>
      <c r="CHV186" s="35"/>
      <c r="CHW186" s="35"/>
      <c r="CHX186" s="35"/>
      <c r="CHY186" s="35"/>
      <c r="CHZ186" s="35"/>
      <c r="CIA186" s="35"/>
      <c r="CIB186" s="35"/>
      <c r="CIC186" s="35"/>
      <c r="CID186" s="35"/>
      <c r="CIE186" s="35"/>
      <c r="CIF186" s="35"/>
      <c r="CIG186" s="35"/>
      <c r="CIH186" s="35"/>
      <c r="CII186" s="35"/>
      <c r="CIJ186" s="35"/>
      <c r="CIK186" s="35"/>
      <c r="CIL186" s="35"/>
      <c r="CIM186" s="35"/>
      <c r="CIN186" s="35"/>
      <c r="CIO186" s="35"/>
      <c r="CIP186" s="35"/>
      <c r="CIQ186" s="35"/>
      <c r="CIR186" s="35"/>
      <c r="CIS186" s="35"/>
      <c r="CIT186" s="35"/>
      <c r="CIU186" s="35"/>
      <c r="CIV186" s="35"/>
      <c r="CIW186" s="35"/>
      <c r="CIX186" s="35"/>
      <c r="CIY186" s="35"/>
      <c r="CIZ186" s="35"/>
      <c r="CJA186" s="35"/>
      <c r="CJB186" s="35"/>
      <c r="CJC186" s="35"/>
      <c r="CJD186" s="35"/>
      <c r="CJE186" s="35"/>
      <c r="CJF186" s="35"/>
      <c r="CJG186" s="35"/>
      <c r="CJH186" s="35"/>
      <c r="CJI186" s="35"/>
      <c r="CJJ186" s="35"/>
      <c r="CJK186" s="35"/>
      <c r="CJL186" s="35"/>
      <c r="CJM186" s="35"/>
      <c r="CJN186" s="35"/>
      <c r="CJO186" s="35"/>
      <c r="CJP186" s="35"/>
      <c r="CJQ186" s="35"/>
      <c r="CJR186" s="35"/>
      <c r="CJS186" s="35"/>
      <c r="CJT186" s="35"/>
      <c r="CJU186" s="35"/>
      <c r="CJV186" s="35"/>
      <c r="CJW186" s="35"/>
      <c r="CJX186" s="35"/>
      <c r="CJY186" s="35"/>
      <c r="CJZ186" s="35"/>
      <c r="CKA186" s="35"/>
      <c r="CKB186" s="35"/>
      <c r="CKC186" s="35"/>
      <c r="CKD186" s="35"/>
      <c r="CKE186" s="35"/>
      <c r="CKF186" s="35"/>
      <c r="CKG186" s="35"/>
      <c r="CKH186" s="35"/>
      <c r="CKI186" s="35"/>
      <c r="CKJ186" s="35"/>
      <c r="CKK186" s="35"/>
      <c r="CKL186" s="35"/>
      <c r="CKM186" s="35"/>
      <c r="CKN186" s="35"/>
      <c r="CKO186" s="35"/>
      <c r="CKP186" s="35"/>
      <c r="CKQ186" s="35"/>
      <c r="CKR186" s="35"/>
      <c r="CKS186" s="35"/>
      <c r="CKT186" s="35"/>
      <c r="CKU186" s="35"/>
      <c r="CKV186" s="35"/>
      <c r="CKW186" s="35"/>
      <c r="CKX186" s="35"/>
      <c r="CKY186" s="35"/>
      <c r="CKZ186" s="35"/>
      <c r="CLA186" s="35"/>
      <c r="CLB186" s="35"/>
      <c r="CLC186" s="35"/>
      <c r="CLD186" s="35"/>
      <c r="CLE186" s="35"/>
      <c r="CLF186" s="35"/>
      <c r="CLG186" s="35"/>
      <c r="CLH186" s="35"/>
      <c r="CLI186" s="35"/>
      <c r="CLJ186" s="35"/>
      <c r="CLK186" s="35"/>
      <c r="CLL186" s="35"/>
      <c r="CLM186" s="35"/>
      <c r="CLN186" s="35"/>
      <c r="CLO186" s="35"/>
      <c r="CLP186" s="35"/>
      <c r="CLQ186" s="35"/>
      <c r="CLR186" s="35"/>
      <c r="CLS186" s="35"/>
      <c r="CLT186" s="35"/>
      <c r="CLU186" s="35"/>
      <c r="CLV186" s="35"/>
      <c r="CLW186" s="35"/>
      <c r="CLX186" s="35"/>
      <c r="CLY186" s="35"/>
      <c r="CLZ186" s="35"/>
      <c r="CMA186" s="35"/>
      <c r="CMB186" s="35"/>
      <c r="CMC186" s="35"/>
      <c r="CMD186" s="35"/>
      <c r="CME186" s="35"/>
      <c r="CMF186" s="35"/>
      <c r="CMG186" s="35"/>
      <c r="CMH186" s="35"/>
      <c r="CMI186" s="35"/>
      <c r="CMJ186" s="35"/>
      <c r="CMK186" s="35"/>
      <c r="CML186" s="35"/>
      <c r="CMM186" s="35"/>
      <c r="CMN186" s="35"/>
      <c r="CMO186" s="35"/>
      <c r="CMP186" s="35"/>
      <c r="CMQ186" s="35"/>
      <c r="CMR186" s="35"/>
      <c r="CMS186" s="35"/>
      <c r="CMT186" s="35"/>
      <c r="CMU186" s="35"/>
      <c r="CMV186" s="35"/>
      <c r="CMW186" s="35"/>
      <c r="CMX186" s="35"/>
      <c r="CMY186" s="35"/>
      <c r="CMZ186" s="35"/>
      <c r="CNA186" s="35"/>
      <c r="CNB186" s="35"/>
      <c r="CNC186" s="35"/>
      <c r="CND186" s="35"/>
      <c r="CNE186" s="35"/>
      <c r="CNF186" s="35"/>
      <c r="CNG186" s="35"/>
      <c r="CNH186" s="35"/>
      <c r="CNI186" s="35"/>
      <c r="CNJ186" s="35"/>
      <c r="CNK186" s="35"/>
      <c r="CNL186" s="35"/>
      <c r="CNM186" s="35"/>
      <c r="CNN186" s="35"/>
      <c r="CNO186" s="35"/>
      <c r="CNP186" s="35"/>
      <c r="CNQ186" s="35"/>
      <c r="CNR186" s="35"/>
      <c r="CNS186" s="35"/>
      <c r="CNT186" s="35"/>
      <c r="CNU186" s="35"/>
      <c r="CNV186" s="35"/>
      <c r="CNW186" s="35"/>
      <c r="CNX186" s="35"/>
      <c r="CNY186" s="35"/>
      <c r="CNZ186" s="35"/>
      <c r="COA186" s="35"/>
      <c r="COB186" s="35"/>
      <c r="COC186" s="35"/>
      <c r="COD186" s="35"/>
      <c r="COE186" s="35"/>
      <c r="COF186" s="35"/>
      <c r="COG186" s="35"/>
      <c r="COH186" s="35"/>
      <c r="COI186" s="35"/>
      <c r="COJ186" s="35"/>
      <c r="COK186" s="35"/>
      <c r="COL186" s="35"/>
      <c r="COM186" s="35"/>
      <c r="CON186" s="35"/>
      <c r="COO186" s="35"/>
      <c r="COP186" s="35"/>
      <c r="COQ186" s="35"/>
      <c r="COR186" s="35"/>
      <c r="COS186" s="35"/>
      <c r="COT186" s="35"/>
      <c r="COU186" s="35"/>
      <c r="COV186" s="35"/>
      <c r="COW186" s="35"/>
      <c r="COX186" s="35"/>
      <c r="COY186" s="35"/>
      <c r="COZ186" s="35"/>
      <c r="CPA186" s="35"/>
      <c r="CPB186" s="35"/>
      <c r="CPC186" s="35"/>
      <c r="CPD186" s="35"/>
      <c r="CPE186" s="35"/>
      <c r="CPF186" s="35"/>
      <c r="CPG186" s="35"/>
      <c r="CPH186" s="35"/>
      <c r="CPI186" s="35"/>
      <c r="CPJ186" s="35"/>
      <c r="CPK186" s="35"/>
      <c r="CPL186" s="35"/>
      <c r="CPM186" s="35"/>
      <c r="CPN186" s="35"/>
      <c r="CPO186" s="35"/>
      <c r="CPP186" s="35"/>
      <c r="CPQ186" s="35"/>
      <c r="CPR186" s="35"/>
      <c r="CPS186" s="35"/>
      <c r="CPT186" s="35"/>
      <c r="CPU186" s="35"/>
      <c r="CPV186" s="35"/>
      <c r="CPW186" s="35"/>
      <c r="CPX186" s="35"/>
      <c r="CPY186" s="35"/>
      <c r="CPZ186" s="35"/>
      <c r="CQA186" s="35"/>
      <c r="CQB186" s="35"/>
      <c r="CQC186" s="35"/>
      <c r="CQD186" s="35"/>
      <c r="CQE186" s="35"/>
      <c r="CQF186" s="35"/>
      <c r="CQG186" s="35"/>
      <c r="CQH186" s="35"/>
      <c r="CQI186" s="35"/>
      <c r="CQJ186" s="35"/>
      <c r="CQK186" s="35"/>
      <c r="CQL186" s="35"/>
      <c r="CQM186" s="35"/>
      <c r="CQN186" s="35"/>
      <c r="CQO186" s="35"/>
      <c r="CQP186" s="35"/>
      <c r="CQQ186" s="35"/>
      <c r="CQR186" s="35"/>
      <c r="CQS186" s="35"/>
      <c r="CQT186" s="35"/>
      <c r="CQU186" s="35"/>
      <c r="CQV186" s="35"/>
      <c r="CQW186" s="35"/>
      <c r="CQX186" s="35"/>
      <c r="CQY186" s="35"/>
      <c r="CQZ186" s="35"/>
      <c r="CRA186" s="35"/>
      <c r="CRB186" s="35"/>
      <c r="CRC186" s="35"/>
      <c r="CRD186" s="35"/>
      <c r="CRE186" s="35"/>
      <c r="CRF186" s="35"/>
      <c r="CRG186" s="35"/>
      <c r="CRH186" s="35"/>
      <c r="CRI186" s="35"/>
      <c r="CRJ186" s="35"/>
      <c r="CRK186" s="35"/>
      <c r="CRL186" s="35"/>
      <c r="CRM186" s="35"/>
      <c r="CRN186" s="35"/>
      <c r="CRO186" s="35"/>
      <c r="CRP186" s="35"/>
      <c r="CRQ186" s="35"/>
      <c r="CRR186" s="35"/>
      <c r="CRS186" s="35"/>
      <c r="CRT186" s="35"/>
      <c r="CRU186" s="35"/>
      <c r="CRV186" s="35"/>
      <c r="CRW186" s="35"/>
      <c r="CRX186" s="35"/>
      <c r="CRY186" s="35"/>
      <c r="CRZ186" s="35"/>
      <c r="CSA186" s="35"/>
      <c r="CSB186" s="35"/>
      <c r="CSC186" s="35"/>
      <c r="CSD186" s="35"/>
      <c r="CSE186" s="35"/>
      <c r="CSF186" s="35"/>
      <c r="CSG186" s="35"/>
      <c r="CSH186" s="35"/>
      <c r="CSI186" s="35"/>
      <c r="CSJ186" s="35"/>
      <c r="CSK186" s="35"/>
      <c r="CSL186" s="35"/>
      <c r="CSM186" s="35"/>
      <c r="CSN186" s="35"/>
      <c r="CSO186" s="35"/>
      <c r="CSP186" s="35"/>
      <c r="CSQ186" s="35"/>
      <c r="CSR186" s="35"/>
      <c r="CSS186" s="35"/>
      <c r="CST186" s="35"/>
      <c r="CSU186" s="35"/>
      <c r="CSV186" s="35"/>
      <c r="CSW186" s="35"/>
      <c r="CSX186" s="35"/>
      <c r="CSY186" s="35"/>
      <c r="CSZ186" s="35"/>
      <c r="CTA186" s="35"/>
      <c r="CTB186" s="35"/>
      <c r="CTC186" s="35"/>
      <c r="CTD186" s="35"/>
      <c r="CTE186" s="35"/>
      <c r="CTF186" s="35"/>
      <c r="CTG186" s="35"/>
      <c r="CTH186" s="35"/>
      <c r="CTI186" s="35"/>
      <c r="CTJ186" s="35"/>
      <c r="CTK186" s="35"/>
      <c r="CTL186" s="35"/>
      <c r="CTM186" s="35"/>
      <c r="CTN186" s="35"/>
      <c r="CTO186" s="35"/>
      <c r="CTP186" s="35"/>
      <c r="CTQ186" s="35"/>
      <c r="CTR186" s="35"/>
      <c r="CTS186" s="35"/>
      <c r="CTT186" s="35"/>
      <c r="CTU186" s="35"/>
      <c r="CTV186" s="35"/>
      <c r="CTW186" s="35"/>
      <c r="CTX186" s="35"/>
      <c r="CTY186" s="35"/>
      <c r="CTZ186" s="35"/>
      <c r="CUA186" s="35"/>
      <c r="CUB186" s="35"/>
      <c r="CUC186" s="35"/>
      <c r="CUD186" s="35"/>
      <c r="CUE186" s="35"/>
      <c r="CUF186" s="35"/>
      <c r="CUG186" s="35"/>
      <c r="CUH186" s="35"/>
      <c r="CUI186" s="35"/>
      <c r="CUJ186" s="35"/>
      <c r="CUK186" s="35"/>
      <c r="CUL186" s="35"/>
      <c r="CUM186" s="35"/>
      <c r="CUN186" s="35"/>
      <c r="CUO186" s="35"/>
      <c r="CUP186" s="35"/>
      <c r="CUQ186" s="35"/>
      <c r="CUR186" s="35"/>
      <c r="CUS186" s="35"/>
      <c r="CUT186" s="35"/>
      <c r="CUU186" s="35"/>
      <c r="CUV186" s="35"/>
      <c r="CUW186" s="35"/>
      <c r="CUX186" s="35"/>
      <c r="CUY186" s="35"/>
      <c r="CUZ186" s="35"/>
      <c r="CVA186" s="35"/>
      <c r="CVB186" s="35"/>
      <c r="CVC186" s="35"/>
      <c r="CVD186" s="35"/>
      <c r="CVE186" s="35"/>
      <c r="CVF186" s="35"/>
      <c r="CVG186" s="35"/>
      <c r="CVH186" s="35"/>
      <c r="CVI186" s="35"/>
      <c r="CVJ186" s="35"/>
      <c r="CVK186" s="35"/>
      <c r="CVL186" s="35"/>
      <c r="CVM186" s="35"/>
      <c r="CVN186" s="35"/>
      <c r="CVO186" s="35"/>
      <c r="CVP186" s="35"/>
      <c r="CVQ186" s="35"/>
      <c r="CVR186" s="35"/>
      <c r="CVS186" s="35"/>
      <c r="CVT186" s="35"/>
      <c r="CVU186" s="35"/>
      <c r="CVV186" s="35"/>
      <c r="CVW186" s="35"/>
      <c r="CVX186" s="35"/>
      <c r="CVY186" s="35"/>
      <c r="CVZ186" s="35"/>
      <c r="CWA186" s="35"/>
      <c r="CWB186" s="35"/>
      <c r="CWC186" s="35"/>
      <c r="CWD186" s="35"/>
      <c r="CWE186" s="35"/>
      <c r="CWF186" s="35"/>
      <c r="CWG186" s="35"/>
      <c r="CWH186" s="35"/>
      <c r="CWI186" s="35"/>
      <c r="CWJ186" s="35"/>
      <c r="CWK186" s="35"/>
      <c r="CWL186" s="35"/>
      <c r="CWM186" s="35"/>
      <c r="CWN186" s="35"/>
      <c r="CWO186" s="35"/>
      <c r="CWP186" s="35"/>
      <c r="CWQ186" s="35"/>
      <c r="CWR186" s="35"/>
      <c r="CWS186" s="35"/>
      <c r="CWT186" s="35"/>
      <c r="CWU186" s="35"/>
      <c r="CWV186" s="35"/>
      <c r="CWW186" s="35"/>
      <c r="CWX186" s="35"/>
      <c r="CWY186" s="35"/>
      <c r="CWZ186" s="35"/>
      <c r="CXA186" s="35"/>
      <c r="CXB186" s="35"/>
      <c r="CXC186" s="35"/>
      <c r="CXD186" s="35"/>
      <c r="CXE186" s="35"/>
      <c r="CXF186" s="35"/>
      <c r="CXG186" s="35"/>
      <c r="CXH186" s="35"/>
      <c r="CXI186" s="35"/>
      <c r="CXJ186" s="35"/>
      <c r="CXK186" s="35"/>
      <c r="CXL186" s="35"/>
      <c r="CXM186" s="35"/>
      <c r="CXN186" s="35"/>
      <c r="CXO186" s="35"/>
      <c r="CXP186" s="35"/>
      <c r="CXQ186" s="35"/>
      <c r="CXR186" s="35"/>
      <c r="CXS186" s="35"/>
      <c r="CXT186" s="35"/>
      <c r="CXU186" s="35"/>
      <c r="CXV186" s="35"/>
      <c r="CXW186" s="35"/>
      <c r="CXX186" s="35"/>
      <c r="CXY186" s="35"/>
      <c r="CXZ186" s="35"/>
      <c r="CYA186" s="35"/>
      <c r="CYB186" s="35"/>
      <c r="CYC186" s="35"/>
      <c r="CYD186" s="35"/>
      <c r="CYE186" s="35"/>
      <c r="CYF186" s="35"/>
      <c r="CYG186" s="35"/>
      <c r="CYH186" s="35"/>
      <c r="CYI186" s="35"/>
      <c r="CYJ186" s="35"/>
      <c r="CYK186" s="35"/>
      <c r="CYL186" s="35"/>
      <c r="CYM186" s="35"/>
      <c r="CYN186" s="35"/>
      <c r="CYO186" s="35"/>
      <c r="CYP186" s="35"/>
      <c r="CYQ186" s="35"/>
      <c r="CYR186" s="35"/>
      <c r="CYS186" s="35"/>
      <c r="CYT186" s="35"/>
      <c r="CYU186" s="35"/>
      <c r="CYV186" s="35"/>
      <c r="CYW186" s="35"/>
      <c r="CYX186" s="35"/>
      <c r="CYY186" s="35"/>
      <c r="CYZ186" s="35"/>
      <c r="CZA186" s="35"/>
      <c r="CZB186" s="35"/>
      <c r="CZC186" s="35"/>
      <c r="CZD186" s="35"/>
      <c r="CZE186" s="35"/>
      <c r="CZF186" s="35"/>
      <c r="CZG186" s="35"/>
      <c r="CZH186" s="35"/>
      <c r="CZI186" s="35"/>
      <c r="CZJ186" s="35"/>
      <c r="CZK186" s="35"/>
      <c r="CZL186" s="35"/>
      <c r="CZM186" s="35"/>
      <c r="CZN186" s="35"/>
      <c r="CZO186" s="35"/>
      <c r="CZP186" s="35"/>
      <c r="CZQ186" s="35"/>
      <c r="CZR186" s="35"/>
      <c r="CZS186" s="35"/>
      <c r="CZT186" s="35"/>
      <c r="CZU186" s="35"/>
      <c r="CZV186" s="35"/>
      <c r="CZW186" s="35"/>
      <c r="CZX186" s="35"/>
      <c r="CZY186" s="35"/>
      <c r="CZZ186" s="35"/>
      <c r="DAA186" s="35"/>
      <c r="DAB186" s="35"/>
      <c r="DAC186" s="35"/>
      <c r="DAD186" s="35"/>
      <c r="DAE186" s="35"/>
      <c r="DAF186" s="35"/>
      <c r="DAG186" s="35"/>
      <c r="DAH186" s="35"/>
      <c r="DAI186" s="35"/>
      <c r="DAJ186" s="35"/>
      <c r="DAK186" s="35"/>
      <c r="DAL186" s="35"/>
      <c r="DAM186" s="35"/>
      <c r="DAN186" s="35"/>
      <c r="DAO186" s="35"/>
      <c r="DAP186" s="35"/>
      <c r="DAQ186" s="35"/>
      <c r="DAR186" s="35"/>
      <c r="DAS186" s="35"/>
      <c r="DAT186" s="35"/>
      <c r="DAU186" s="35"/>
      <c r="DAV186" s="35"/>
      <c r="DAW186" s="35"/>
      <c r="DAX186" s="35"/>
      <c r="DAY186" s="35"/>
      <c r="DAZ186" s="35"/>
      <c r="DBA186" s="35"/>
      <c r="DBB186" s="35"/>
      <c r="DBC186" s="35"/>
      <c r="DBD186" s="35"/>
      <c r="DBE186" s="35"/>
      <c r="DBF186" s="35"/>
      <c r="DBG186" s="35"/>
      <c r="DBH186" s="35"/>
      <c r="DBI186" s="35"/>
      <c r="DBJ186" s="35"/>
      <c r="DBK186" s="35"/>
      <c r="DBL186" s="35"/>
      <c r="DBM186" s="35"/>
      <c r="DBN186" s="35"/>
      <c r="DBO186" s="35"/>
      <c r="DBP186" s="35"/>
      <c r="DBQ186" s="35"/>
      <c r="DBR186" s="35"/>
      <c r="DBS186" s="35"/>
      <c r="DBT186" s="35"/>
      <c r="DBU186" s="35"/>
      <c r="DBV186" s="35"/>
      <c r="DBW186" s="35"/>
      <c r="DBX186" s="35"/>
      <c r="DBY186" s="35"/>
      <c r="DBZ186" s="35"/>
      <c r="DCA186" s="35"/>
      <c r="DCB186" s="35"/>
      <c r="DCC186" s="35"/>
      <c r="DCD186" s="35"/>
      <c r="DCE186" s="35"/>
      <c r="DCF186" s="35"/>
      <c r="DCG186" s="35"/>
      <c r="DCH186" s="35"/>
      <c r="DCI186" s="35"/>
      <c r="DCJ186" s="35"/>
      <c r="DCK186" s="35"/>
      <c r="DCL186" s="35"/>
      <c r="DCM186" s="35"/>
      <c r="DCN186" s="35"/>
      <c r="DCO186" s="35"/>
      <c r="DCP186" s="35"/>
      <c r="DCQ186" s="35"/>
      <c r="DCR186" s="35"/>
      <c r="DCS186" s="35"/>
      <c r="DCT186" s="35"/>
      <c r="DCU186" s="35"/>
      <c r="DCV186" s="35"/>
      <c r="DCW186" s="35"/>
      <c r="DCX186" s="35"/>
      <c r="DCY186" s="35"/>
      <c r="DCZ186" s="35"/>
      <c r="DDA186" s="35"/>
      <c r="DDB186" s="35"/>
      <c r="DDC186" s="35"/>
      <c r="DDD186" s="35"/>
      <c r="DDE186" s="35"/>
      <c r="DDF186" s="35"/>
      <c r="DDG186" s="35"/>
      <c r="DDH186" s="35"/>
      <c r="DDI186" s="35"/>
      <c r="DDJ186" s="35"/>
      <c r="DDK186" s="35"/>
      <c r="DDL186" s="35"/>
      <c r="DDM186" s="35"/>
      <c r="DDN186" s="35"/>
      <c r="DDO186" s="35"/>
      <c r="DDP186" s="35"/>
      <c r="DDQ186" s="35"/>
      <c r="DDR186" s="35"/>
      <c r="DDS186" s="35"/>
      <c r="DDT186" s="35"/>
      <c r="DDU186" s="35"/>
      <c r="DDV186" s="35"/>
      <c r="DDW186" s="35"/>
      <c r="DDX186" s="35"/>
      <c r="DDY186" s="35"/>
      <c r="DDZ186" s="35"/>
      <c r="DEA186" s="35"/>
      <c r="DEB186" s="35"/>
      <c r="DEC186" s="35"/>
      <c r="DED186" s="35"/>
      <c r="DEE186" s="35"/>
      <c r="DEF186" s="35"/>
      <c r="DEG186" s="35"/>
      <c r="DEH186" s="35"/>
      <c r="DEI186" s="35"/>
      <c r="DEJ186" s="35"/>
      <c r="DEK186" s="35"/>
      <c r="DEL186" s="35"/>
      <c r="DEM186" s="35"/>
      <c r="DEN186" s="35"/>
      <c r="DEO186" s="35"/>
      <c r="DEP186" s="35"/>
      <c r="DEQ186" s="35"/>
      <c r="DER186" s="35"/>
      <c r="DES186" s="35"/>
      <c r="DET186" s="35"/>
      <c r="DEU186" s="35"/>
      <c r="DEV186" s="35"/>
      <c r="DEW186" s="35"/>
      <c r="DEX186" s="35"/>
      <c r="DEY186" s="35"/>
      <c r="DEZ186" s="35"/>
      <c r="DFA186" s="35"/>
      <c r="DFB186" s="35"/>
      <c r="DFC186" s="35"/>
      <c r="DFD186" s="35"/>
      <c r="DFE186" s="35"/>
      <c r="DFF186" s="35"/>
      <c r="DFG186" s="35"/>
      <c r="DFH186" s="35"/>
      <c r="DFI186" s="35"/>
      <c r="DFJ186" s="35"/>
      <c r="DFK186" s="35"/>
      <c r="DFL186" s="35"/>
      <c r="DFM186" s="35"/>
      <c r="DFN186" s="35"/>
      <c r="DFO186" s="35"/>
      <c r="DFP186" s="35"/>
      <c r="DFQ186" s="35"/>
      <c r="DFR186" s="35"/>
      <c r="DFS186" s="35"/>
      <c r="DFT186" s="35"/>
      <c r="DFU186" s="35"/>
      <c r="DFV186" s="35"/>
      <c r="DFW186" s="35"/>
      <c r="DFX186" s="35"/>
      <c r="DFY186" s="35"/>
      <c r="DFZ186" s="35"/>
      <c r="DGA186" s="35"/>
      <c r="DGB186" s="35"/>
      <c r="DGC186" s="35"/>
      <c r="DGD186" s="35"/>
      <c r="DGE186" s="35"/>
      <c r="DGF186" s="35"/>
      <c r="DGG186" s="35"/>
      <c r="DGH186" s="35"/>
      <c r="DGI186" s="35"/>
      <c r="DGJ186" s="35"/>
      <c r="DGK186" s="35"/>
      <c r="DGL186" s="35"/>
      <c r="DGM186" s="35"/>
      <c r="DGN186" s="35"/>
      <c r="DGO186" s="35"/>
      <c r="DGP186" s="35"/>
      <c r="DGQ186" s="35"/>
      <c r="DGR186" s="35"/>
      <c r="DGS186" s="35"/>
      <c r="DGT186" s="35"/>
      <c r="DGU186" s="35"/>
      <c r="DGV186" s="35"/>
      <c r="DGW186" s="35"/>
      <c r="DGX186" s="35"/>
      <c r="DGY186" s="35"/>
      <c r="DGZ186" s="35"/>
      <c r="DHA186" s="35"/>
      <c r="DHB186" s="35"/>
      <c r="DHC186" s="35"/>
      <c r="DHD186" s="35"/>
      <c r="DHE186" s="35"/>
      <c r="DHF186" s="35"/>
      <c r="DHG186" s="35"/>
      <c r="DHH186" s="35"/>
      <c r="DHI186" s="35"/>
      <c r="DHJ186" s="35"/>
      <c r="DHK186" s="35"/>
      <c r="DHL186" s="35"/>
      <c r="DHM186" s="35"/>
      <c r="DHN186" s="35"/>
      <c r="DHO186" s="35"/>
      <c r="DHP186" s="35"/>
      <c r="DHQ186" s="35"/>
      <c r="DHR186" s="35"/>
      <c r="DHS186" s="35"/>
      <c r="DHT186" s="35"/>
      <c r="DHU186" s="35"/>
      <c r="DHV186" s="35"/>
      <c r="DHW186" s="35"/>
      <c r="DHX186" s="35"/>
      <c r="DHY186" s="35"/>
      <c r="DHZ186" s="35"/>
      <c r="DIA186" s="35"/>
      <c r="DIB186" s="35"/>
      <c r="DIC186" s="35"/>
      <c r="DID186" s="35"/>
      <c r="DIE186" s="35"/>
      <c r="DIF186" s="35"/>
      <c r="DIG186" s="35"/>
      <c r="DIH186" s="35"/>
      <c r="DII186" s="35"/>
      <c r="DIJ186" s="35"/>
      <c r="DIK186" s="35"/>
      <c r="DIL186" s="35"/>
      <c r="DIM186" s="35"/>
      <c r="DIN186" s="35"/>
      <c r="DIO186" s="35"/>
      <c r="DIP186" s="35"/>
      <c r="DIQ186" s="35"/>
      <c r="DIR186" s="35"/>
      <c r="DIS186" s="35"/>
      <c r="DIT186" s="35"/>
      <c r="DIU186" s="35"/>
      <c r="DIV186" s="35"/>
      <c r="DIW186" s="35"/>
      <c r="DIX186" s="35"/>
      <c r="DIY186" s="35"/>
      <c r="DIZ186" s="35"/>
      <c r="DJA186" s="35"/>
      <c r="DJB186" s="35"/>
      <c r="DJC186" s="35"/>
      <c r="DJD186" s="35"/>
      <c r="DJE186" s="35"/>
      <c r="DJF186" s="35"/>
      <c r="DJG186" s="35"/>
      <c r="DJH186" s="35"/>
      <c r="DJI186" s="35"/>
      <c r="DJJ186" s="35"/>
      <c r="DJK186" s="35"/>
      <c r="DJL186" s="35"/>
      <c r="DJM186" s="35"/>
      <c r="DJN186" s="35"/>
      <c r="DJO186" s="35"/>
      <c r="DJP186" s="35"/>
      <c r="DJQ186" s="35"/>
      <c r="DJR186" s="35"/>
      <c r="DJS186" s="35"/>
      <c r="DJT186" s="35"/>
      <c r="DJU186" s="35"/>
      <c r="DJV186" s="35"/>
      <c r="DJW186" s="35"/>
      <c r="DJX186" s="35"/>
      <c r="DJY186" s="35"/>
      <c r="DJZ186" s="35"/>
      <c r="DKA186" s="35"/>
      <c r="DKB186" s="35"/>
      <c r="DKC186" s="35"/>
      <c r="DKD186" s="35"/>
      <c r="DKE186" s="35"/>
      <c r="DKF186" s="35"/>
      <c r="DKG186" s="35"/>
      <c r="DKH186" s="35"/>
      <c r="DKI186" s="35"/>
      <c r="DKJ186" s="35"/>
      <c r="DKK186" s="35"/>
      <c r="DKL186" s="35"/>
      <c r="DKM186" s="35"/>
      <c r="DKN186" s="35"/>
      <c r="DKO186" s="35"/>
      <c r="DKP186" s="35"/>
      <c r="DKQ186" s="35"/>
      <c r="DKR186" s="35"/>
      <c r="DKS186" s="35"/>
      <c r="DKT186" s="35"/>
      <c r="DKU186" s="35"/>
      <c r="DKV186" s="35"/>
      <c r="DKW186" s="35"/>
      <c r="DKX186" s="35"/>
      <c r="DKY186" s="35"/>
      <c r="DKZ186" s="35"/>
      <c r="DLA186" s="35"/>
      <c r="DLB186" s="35"/>
      <c r="DLC186" s="35"/>
      <c r="DLD186" s="35"/>
      <c r="DLE186" s="35"/>
      <c r="DLF186" s="35"/>
      <c r="DLG186" s="35"/>
      <c r="DLH186" s="35"/>
      <c r="DLI186" s="35"/>
      <c r="DLJ186" s="35"/>
      <c r="DLK186" s="35"/>
      <c r="DLL186" s="35"/>
      <c r="DLM186" s="35"/>
      <c r="DLN186" s="35"/>
      <c r="DLO186" s="35"/>
      <c r="DLP186" s="35"/>
      <c r="DLQ186" s="35"/>
      <c r="DLR186" s="35"/>
      <c r="DLS186" s="35"/>
      <c r="DLT186" s="35"/>
      <c r="DLU186" s="35"/>
      <c r="DLV186" s="35"/>
      <c r="DLW186" s="35"/>
      <c r="DLX186" s="35"/>
      <c r="DLY186" s="35"/>
      <c r="DLZ186" s="35"/>
      <c r="DMA186" s="35"/>
      <c r="DMB186" s="35"/>
      <c r="DMC186" s="35"/>
      <c r="DMD186" s="35"/>
      <c r="DME186" s="35"/>
      <c r="DMF186" s="35"/>
      <c r="DMG186" s="35"/>
      <c r="DMH186" s="35"/>
      <c r="DMI186" s="35"/>
      <c r="DMJ186" s="35"/>
      <c r="DMK186" s="35"/>
      <c r="DML186" s="35"/>
      <c r="DMM186" s="35"/>
      <c r="DMN186" s="35"/>
      <c r="DMO186" s="35"/>
      <c r="DMP186" s="35"/>
      <c r="DMQ186" s="35"/>
      <c r="DMR186" s="35"/>
      <c r="DMS186" s="35"/>
      <c r="DMT186" s="35"/>
      <c r="DMU186" s="35"/>
      <c r="DMV186" s="35"/>
      <c r="DMW186" s="35"/>
      <c r="DMX186" s="35"/>
      <c r="DMY186" s="35"/>
      <c r="DMZ186" s="35"/>
      <c r="DNA186" s="35"/>
      <c r="DNB186" s="35"/>
      <c r="DNC186" s="35"/>
      <c r="DND186" s="35"/>
      <c r="DNE186" s="35"/>
      <c r="DNF186" s="35"/>
      <c r="DNG186" s="35"/>
      <c r="DNH186" s="35"/>
      <c r="DNI186" s="35"/>
      <c r="DNJ186" s="35"/>
      <c r="DNK186" s="35"/>
      <c r="DNL186" s="35"/>
      <c r="DNM186" s="35"/>
      <c r="DNN186" s="35"/>
      <c r="DNO186" s="35"/>
      <c r="DNP186" s="35"/>
      <c r="DNQ186" s="35"/>
      <c r="DNR186" s="35"/>
      <c r="DNS186" s="35"/>
      <c r="DNT186" s="35"/>
      <c r="DNU186" s="35"/>
      <c r="DNV186" s="35"/>
      <c r="DNW186" s="35"/>
      <c r="DNX186" s="35"/>
      <c r="DNY186" s="35"/>
      <c r="DNZ186" s="35"/>
      <c r="DOA186" s="35"/>
      <c r="DOB186" s="35"/>
      <c r="DOC186" s="35"/>
      <c r="DOD186" s="35"/>
      <c r="DOE186" s="35"/>
      <c r="DOF186" s="35"/>
      <c r="DOG186" s="35"/>
      <c r="DOH186" s="35"/>
      <c r="DOI186" s="35"/>
      <c r="DOJ186" s="35"/>
      <c r="DOK186" s="35"/>
      <c r="DOL186" s="35"/>
      <c r="DOM186" s="35"/>
      <c r="DON186" s="35"/>
      <c r="DOO186" s="35"/>
      <c r="DOP186" s="35"/>
      <c r="DOQ186" s="35"/>
      <c r="DOR186" s="35"/>
      <c r="DOS186" s="35"/>
      <c r="DOT186" s="35"/>
      <c r="DOU186" s="35"/>
      <c r="DOV186" s="35"/>
      <c r="DOW186" s="35"/>
      <c r="DOX186" s="35"/>
      <c r="DOY186" s="35"/>
      <c r="DOZ186" s="35"/>
      <c r="DPA186" s="35"/>
      <c r="DPB186" s="35"/>
      <c r="DPC186" s="35"/>
      <c r="DPD186" s="35"/>
      <c r="DPE186" s="35"/>
      <c r="DPF186" s="35"/>
      <c r="DPG186" s="35"/>
      <c r="DPH186" s="35"/>
      <c r="DPI186" s="35"/>
      <c r="DPJ186" s="35"/>
      <c r="DPK186" s="35"/>
      <c r="DPL186" s="35"/>
      <c r="DPM186" s="35"/>
      <c r="DPN186" s="35"/>
      <c r="DPO186" s="35"/>
      <c r="DPP186" s="35"/>
      <c r="DPQ186" s="35"/>
      <c r="DPR186" s="35"/>
      <c r="DPS186" s="35"/>
      <c r="DPT186" s="35"/>
      <c r="DPU186" s="35"/>
      <c r="DPV186" s="35"/>
      <c r="DPW186" s="35"/>
      <c r="DPX186" s="35"/>
      <c r="DPY186" s="35"/>
      <c r="DPZ186" s="35"/>
      <c r="DQA186" s="35"/>
      <c r="DQB186" s="35"/>
      <c r="DQC186" s="35"/>
      <c r="DQD186" s="35"/>
      <c r="DQE186" s="35"/>
      <c r="DQF186" s="35"/>
      <c r="DQG186" s="35"/>
      <c r="DQH186" s="35"/>
      <c r="DQI186" s="35"/>
      <c r="DQJ186" s="35"/>
      <c r="DQK186" s="35"/>
      <c r="DQL186" s="35"/>
      <c r="DQM186" s="35"/>
      <c r="DQN186" s="35"/>
      <c r="DQO186" s="35"/>
      <c r="DQP186" s="35"/>
      <c r="DQQ186" s="35"/>
      <c r="DQR186" s="35"/>
      <c r="DQS186" s="35"/>
      <c r="DQT186" s="35"/>
      <c r="DQU186" s="35"/>
      <c r="DQV186" s="35"/>
      <c r="DQW186" s="35"/>
      <c r="DQX186" s="35"/>
      <c r="DQY186" s="35"/>
      <c r="DQZ186" s="35"/>
      <c r="DRA186" s="35"/>
      <c r="DRB186" s="35"/>
      <c r="DRC186" s="35"/>
      <c r="DRD186" s="35"/>
      <c r="DRE186" s="35"/>
      <c r="DRF186" s="35"/>
      <c r="DRG186" s="35"/>
      <c r="DRH186" s="35"/>
      <c r="DRI186" s="35"/>
      <c r="DRJ186" s="35"/>
      <c r="DRK186" s="35"/>
      <c r="DRL186" s="35"/>
      <c r="DRM186" s="35"/>
      <c r="DRN186" s="35"/>
      <c r="DRO186" s="35"/>
      <c r="DRP186" s="35"/>
      <c r="DRQ186" s="35"/>
      <c r="DRR186" s="35"/>
      <c r="DRS186" s="35"/>
      <c r="DRT186" s="35"/>
      <c r="DRU186" s="35"/>
      <c r="DRV186" s="35"/>
      <c r="DRW186" s="35"/>
      <c r="DRX186" s="35"/>
      <c r="DRY186" s="35"/>
      <c r="DRZ186" s="35"/>
      <c r="DSA186" s="35"/>
      <c r="DSB186" s="35"/>
      <c r="DSC186" s="35"/>
      <c r="DSD186" s="35"/>
      <c r="DSE186" s="35"/>
      <c r="DSF186" s="35"/>
      <c r="DSG186" s="35"/>
      <c r="DSH186" s="35"/>
      <c r="DSI186" s="35"/>
      <c r="DSJ186" s="35"/>
      <c r="DSK186" s="35"/>
      <c r="DSL186" s="35"/>
      <c r="DSM186" s="35"/>
      <c r="DSN186" s="35"/>
      <c r="DSO186" s="35"/>
      <c r="DSP186" s="35"/>
      <c r="DSQ186" s="35"/>
      <c r="DSR186" s="35"/>
      <c r="DSS186" s="35"/>
      <c r="DST186" s="35"/>
      <c r="DSU186" s="35"/>
      <c r="DSV186" s="35"/>
      <c r="DSW186" s="35"/>
      <c r="DSX186" s="35"/>
      <c r="DSY186" s="35"/>
      <c r="DSZ186" s="35"/>
      <c r="DTA186" s="35"/>
      <c r="DTB186" s="35"/>
      <c r="DTC186" s="35"/>
      <c r="DTD186" s="35"/>
      <c r="DTE186" s="35"/>
      <c r="DTF186" s="35"/>
      <c r="DTG186" s="35"/>
      <c r="DTH186" s="35"/>
      <c r="DTI186" s="35"/>
      <c r="DTJ186" s="35"/>
      <c r="DTK186" s="35"/>
      <c r="DTL186" s="35"/>
      <c r="DTM186" s="35"/>
      <c r="DTN186" s="35"/>
      <c r="DTO186" s="35"/>
      <c r="DTP186" s="35"/>
      <c r="DTQ186" s="35"/>
      <c r="DTR186" s="35"/>
      <c r="DTS186" s="35"/>
      <c r="DTT186" s="35"/>
      <c r="DTU186" s="35"/>
      <c r="DTV186" s="35"/>
      <c r="DTW186" s="35"/>
      <c r="DTX186" s="35"/>
      <c r="DTY186" s="35"/>
      <c r="DTZ186" s="35"/>
      <c r="DUA186" s="35"/>
      <c r="DUB186" s="35"/>
      <c r="DUC186" s="35"/>
      <c r="DUD186" s="35"/>
      <c r="DUE186" s="35"/>
      <c r="DUF186" s="35"/>
      <c r="DUG186" s="35"/>
      <c r="DUH186" s="35"/>
      <c r="DUI186" s="35"/>
      <c r="DUJ186" s="35"/>
      <c r="DUK186" s="35"/>
      <c r="DUL186" s="35"/>
      <c r="DUM186" s="35"/>
      <c r="DUN186" s="35"/>
      <c r="DUO186" s="35"/>
      <c r="DUP186" s="35"/>
      <c r="DUQ186" s="35"/>
      <c r="DUR186" s="35"/>
      <c r="DUS186" s="35"/>
      <c r="DUT186" s="35"/>
      <c r="DUU186" s="35"/>
      <c r="DUV186" s="35"/>
      <c r="DUW186" s="35"/>
      <c r="DUX186" s="35"/>
      <c r="DUY186" s="35"/>
      <c r="DUZ186" s="35"/>
      <c r="DVA186" s="35"/>
      <c r="DVB186" s="35"/>
      <c r="DVC186" s="35"/>
      <c r="DVD186" s="35"/>
      <c r="DVE186" s="35"/>
      <c r="DVF186" s="35"/>
      <c r="DVG186" s="35"/>
      <c r="DVH186" s="35"/>
      <c r="DVI186" s="35"/>
      <c r="DVJ186" s="35"/>
      <c r="DVK186" s="35"/>
      <c r="DVL186" s="35"/>
      <c r="DVM186" s="35"/>
      <c r="DVN186" s="35"/>
      <c r="DVO186" s="35"/>
      <c r="DVP186" s="35"/>
      <c r="DVQ186" s="35"/>
      <c r="DVR186" s="35"/>
      <c r="DVS186" s="35"/>
      <c r="DVT186" s="35"/>
      <c r="DVU186" s="35"/>
      <c r="DVV186" s="35"/>
      <c r="DVW186" s="35"/>
      <c r="DVX186" s="35"/>
      <c r="DVY186" s="35"/>
      <c r="DVZ186" s="35"/>
      <c r="DWA186" s="35"/>
      <c r="DWB186" s="35"/>
      <c r="DWC186" s="35"/>
      <c r="DWD186" s="35"/>
      <c r="DWE186" s="35"/>
      <c r="DWF186" s="35"/>
      <c r="DWG186" s="35"/>
      <c r="DWH186" s="35"/>
      <c r="DWI186" s="35"/>
      <c r="DWJ186" s="35"/>
      <c r="DWK186" s="35"/>
      <c r="DWL186" s="35"/>
      <c r="DWM186" s="35"/>
      <c r="DWN186" s="35"/>
      <c r="DWO186" s="35"/>
      <c r="DWP186" s="35"/>
      <c r="DWQ186" s="35"/>
      <c r="DWR186" s="35"/>
      <c r="DWS186" s="35"/>
      <c r="DWT186" s="35"/>
      <c r="DWU186" s="35"/>
      <c r="DWV186" s="35"/>
      <c r="DWW186" s="35"/>
      <c r="DWX186" s="35"/>
      <c r="DWY186" s="35"/>
      <c r="DWZ186" s="35"/>
      <c r="DXA186" s="35"/>
      <c r="DXB186" s="35"/>
      <c r="DXC186" s="35"/>
      <c r="DXD186" s="35"/>
      <c r="DXE186" s="35"/>
      <c r="DXF186" s="35"/>
      <c r="DXG186" s="35"/>
      <c r="DXH186" s="35"/>
      <c r="DXI186" s="35"/>
      <c r="DXJ186" s="35"/>
      <c r="DXK186" s="35"/>
      <c r="DXL186" s="35"/>
      <c r="DXM186" s="35"/>
      <c r="DXN186" s="35"/>
      <c r="DXO186" s="35"/>
      <c r="DXP186" s="35"/>
      <c r="DXQ186" s="35"/>
      <c r="DXR186" s="35"/>
      <c r="DXS186" s="35"/>
      <c r="DXT186" s="35"/>
      <c r="DXU186" s="35"/>
      <c r="DXV186" s="35"/>
      <c r="DXW186" s="35"/>
      <c r="DXX186" s="35"/>
      <c r="DXY186" s="35"/>
      <c r="DXZ186" s="35"/>
      <c r="DYA186" s="35"/>
      <c r="DYB186" s="35"/>
      <c r="DYC186" s="35"/>
      <c r="DYD186" s="35"/>
      <c r="DYE186" s="35"/>
      <c r="DYF186" s="35"/>
      <c r="DYG186" s="35"/>
      <c r="DYH186" s="35"/>
      <c r="DYI186" s="35"/>
      <c r="DYJ186" s="35"/>
      <c r="DYK186" s="35"/>
      <c r="DYL186" s="35"/>
      <c r="DYM186" s="35"/>
      <c r="DYN186" s="35"/>
      <c r="DYO186" s="35"/>
      <c r="DYP186" s="35"/>
      <c r="DYQ186" s="35"/>
      <c r="DYR186" s="35"/>
      <c r="DYS186" s="35"/>
      <c r="DYT186" s="35"/>
      <c r="DYU186" s="35"/>
      <c r="DYV186" s="35"/>
      <c r="DYW186" s="35"/>
      <c r="DYX186" s="35"/>
      <c r="DYY186" s="35"/>
      <c r="DYZ186" s="35"/>
      <c r="DZA186" s="35"/>
      <c r="DZB186" s="35"/>
      <c r="DZC186" s="35"/>
      <c r="DZD186" s="35"/>
      <c r="DZE186" s="35"/>
      <c r="DZF186" s="35"/>
      <c r="DZG186" s="35"/>
      <c r="DZH186" s="35"/>
      <c r="DZI186" s="35"/>
      <c r="DZJ186" s="35"/>
      <c r="DZK186" s="35"/>
      <c r="DZL186" s="35"/>
      <c r="DZM186" s="35"/>
      <c r="DZN186" s="35"/>
      <c r="DZO186" s="35"/>
      <c r="DZP186" s="35"/>
      <c r="DZQ186" s="35"/>
      <c r="DZR186" s="35"/>
      <c r="DZS186" s="35"/>
      <c r="DZT186" s="35"/>
      <c r="DZU186" s="35"/>
      <c r="DZV186" s="35"/>
      <c r="DZW186" s="35"/>
      <c r="DZX186" s="35"/>
      <c r="DZY186" s="35"/>
      <c r="DZZ186" s="35"/>
      <c r="EAA186" s="35"/>
      <c r="EAB186" s="35"/>
      <c r="EAC186" s="35"/>
      <c r="EAD186" s="35"/>
      <c r="EAE186" s="35"/>
      <c r="EAF186" s="35"/>
      <c r="EAG186" s="35"/>
      <c r="EAH186" s="35"/>
      <c r="EAI186" s="35"/>
      <c r="EAJ186" s="35"/>
      <c r="EAK186" s="35"/>
      <c r="EAL186" s="35"/>
      <c r="EAM186" s="35"/>
      <c r="EAN186" s="35"/>
      <c r="EAO186" s="35"/>
      <c r="EAP186" s="35"/>
      <c r="EAQ186" s="35"/>
      <c r="EAR186" s="35"/>
      <c r="EAS186" s="35"/>
      <c r="EAT186" s="35"/>
      <c r="EAU186" s="35"/>
      <c r="EAV186" s="35"/>
      <c r="EAW186" s="35"/>
      <c r="EAX186" s="35"/>
      <c r="EAY186" s="35"/>
      <c r="EAZ186" s="35"/>
      <c r="EBA186" s="35"/>
      <c r="EBB186" s="35"/>
      <c r="EBC186" s="35"/>
      <c r="EBD186" s="35"/>
      <c r="EBE186" s="35"/>
      <c r="EBF186" s="35"/>
      <c r="EBG186" s="35"/>
      <c r="EBH186" s="35"/>
      <c r="EBI186" s="35"/>
      <c r="EBJ186" s="35"/>
      <c r="EBK186" s="35"/>
      <c r="EBL186" s="35"/>
      <c r="EBM186" s="35"/>
      <c r="EBN186" s="35"/>
      <c r="EBO186" s="35"/>
      <c r="EBP186" s="35"/>
      <c r="EBQ186" s="35"/>
      <c r="EBR186" s="35"/>
      <c r="EBS186" s="35"/>
      <c r="EBT186" s="35"/>
      <c r="EBU186" s="35"/>
      <c r="EBV186" s="35"/>
      <c r="EBW186" s="35"/>
      <c r="EBX186" s="35"/>
      <c r="EBY186" s="35"/>
      <c r="EBZ186" s="35"/>
      <c r="ECA186" s="35"/>
      <c r="ECB186" s="35"/>
      <c r="ECC186" s="35"/>
      <c r="ECD186" s="35"/>
      <c r="ECE186" s="35"/>
      <c r="ECF186" s="35"/>
      <c r="ECG186" s="35"/>
      <c r="ECH186" s="35"/>
      <c r="ECI186" s="35"/>
      <c r="ECJ186" s="35"/>
      <c r="ECK186" s="35"/>
      <c r="ECL186" s="35"/>
      <c r="ECM186" s="35"/>
      <c r="ECN186" s="35"/>
      <c r="ECO186" s="35"/>
      <c r="ECP186" s="35"/>
      <c r="ECQ186" s="35"/>
      <c r="ECR186" s="35"/>
      <c r="ECS186" s="35"/>
      <c r="ECT186" s="35"/>
      <c r="ECU186" s="35"/>
      <c r="ECV186" s="35"/>
      <c r="ECW186" s="35"/>
      <c r="ECX186" s="35"/>
      <c r="ECY186" s="35"/>
      <c r="ECZ186" s="35"/>
      <c r="EDA186" s="35"/>
      <c r="EDB186" s="35"/>
      <c r="EDC186" s="35"/>
      <c r="EDD186" s="35"/>
      <c r="EDE186" s="35"/>
      <c r="EDF186" s="35"/>
      <c r="EDG186" s="35"/>
      <c r="EDH186" s="35"/>
      <c r="EDI186" s="35"/>
      <c r="EDJ186" s="35"/>
      <c r="EDK186" s="35"/>
      <c r="EDL186" s="35"/>
      <c r="EDM186" s="35"/>
      <c r="EDN186" s="35"/>
      <c r="EDO186" s="35"/>
      <c r="EDP186" s="35"/>
      <c r="EDQ186" s="35"/>
      <c r="EDR186" s="35"/>
      <c r="EDS186" s="35"/>
      <c r="EDT186" s="35"/>
      <c r="EDU186" s="35"/>
      <c r="EDV186" s="35"/>
      <c r="EDW186" s="35"/>
      <c r="EDX186" s="35"/>
      <c r="EDY186" s="35"/>
      <c r="EDZ186" s="35"/>
      <c r="EEA186" s="35"/>
      <c r="EEB186" s="35"/>
      <c r="EEC186" s="35"/>
      <c r="EED186" s="35"/>
      <c r="EEE186" s="35"/>
      <c r="EEF186" s="35"/>
      <c r="EEG186" s="35"/>
      <c r="EEH186" s="35"/>
      <c r="EEI186" s="35"/>
      <c r="EEJ186" s="35"/>
      <c r="EEK186" s="35"/>
      <c r="EEL186" s="35"/>
      <c r="EEM186" s="35"/>
      <c r="EEN186" s="35"/>
      <c r="EEO186" s="35"/>
      <c r="EEP186" s="35"/>
      <c r="EEQ186" s="35"/>
      <c r="EER186" s="35"/>
      <c r="EES186" s="35"/>
      <c r="EET186" s="35"/>
      <c r="EEU186" s="35"/>
      <c r="EEV186" s="35"/>
      <c r="EEW186" s="35"/>
      <c r="EEX186" s="35"/>
      <c r="EEY186" s="35"/>
      <c r="EEZ186" s="35"/>
      <c r="EFA186" s="35"/>
      <c r="EFB186" s="35"/>
      <c r="EFC186" s="35"/>
      <c r="EFD186" s="35"/>
      <c r="EFE186" s="35"/>
      <c r="EFF186" s="35"/>
      <c r="EFG186" s="35"/>
      <c r="EFH186" s="35"/>
      <c r="EFI186" s="35"/>
      <c r="EFJ186" s="35"/>
      <c r="EFK186" s="35"/>
      <c r="EFL186" s="35"/>
      <c r="EFM186" s="35"/>
      <c r="EFN186" s="35"/>
      <c r="EFO186" s="35"/>
      <c r="EFP186" s="35"/>
      <c r="EFQ186" s="35"/>
      <c r="EFR186" s="35"/>
      <c r="EFS186" s="35"/>
      <c r="EFT186" s="35"/>
      <c r="EFU186" s="35"/>
      <c r="EFV186" s="35"/>
      <c r="EFW186" s="35"/>
      <c r="EFX186" s="35"/>
      <c r="EFY186" s="35"/>
      <c r="EFZ186" s="35"/>
      <c r="EGA186" s="35"/>
      <c r="EGB186" s="35"/>
      <c r="EGC186" s="35"/>
      <c r="EGD186" s="35"/>
      <c r="EGE186" s="35"/>
      <c r="EGF186" s="35"/>
      <c r="EGG186" s="35"/>
      <c r="EGH186" s="35"/>
      <c r="EGI186" s="35"/>
      <c r="EGJ186" s="35"/>
      <c r="EGK186" s="35"/>
      <c r="EGL186" s="35"/>
      <c r="EGM186" s="35"/>
      <c r="EGN186" s="35"/>
      <c r="EGO186" s="35"/>
      <c r="EGP186" s="35"/>
      <c r="EGQ186" s="35"/>
      <c r="EGR186" s="35"/>
      <c r="EGS186" s="35"/>
      <c r="EGT186" s="35"/>
      <c r="EGU186" s="35"/>
      <c r="EGV186" s="35"/>
      <c r="EGW186" s="35"/>
      <c r="EGX186" s="35"/>
      <c r="EGY186" s="35"/>
      <c r="EGZ186" s="35"/>
      <c r="EHA186" s="35"/>
      <c r="EHB186" s="35"/>
      <c r="EHC186" s="35"/>
      <c r="EHD186" s="35"/>
      <c r="EHE186" s="35"/>
      <c r="EHF186" s="35"/>
      <c r="EHG186" s="35"/>
      <c r="EHH186" s="35"/>
      <c r="EHI186" s="35"/>
      <c r="EHJ186" s="35"/>
      <c r="EHK186" s="35"/>
      <c r="EHL186" s="35"/>
      <c r="EHM186" s="35"/>
      <c r="EHN186" s="35"/>
      <c r="EHO186" s="35"/>
      <c r="EHP186" s="35"/>
      <c r="EHQ186" s="35"/>
      <c r="EHR186" s="35"/>
      <c r="EHS186" s="35"/>
      <c r="EHT186" s="35"/>
      <c r="EHU186" s="35"/>
      <c r="EHV186" s="35"/>
      <c r="EHW186" s="35"/>
      <c r="EHX186" s="35"/>
      <c r="EHY186" s="35"/>
      <c r="EHZ186" s="35"/>
      <c r="EIA186" s="35"/>
      <c r="EIB186" s="35"/>
      <c r="EIC186" s="35"/>
      <c r="EID186" s="35"/>
      <c r="EIE186" s="35"/>
      <c r="EIF186" s="35"/>
      <c r="EIG186" s="35"/>
      <c r="EIH186" s="35"/>
      <c r="EII186" s="35"/>
      <c r="EIJ186" s="35"/>
      <c r="EIK186" s="35"/>
      <c r="EIL186" s="35"/>
      <c r="EIM186" s="35"/>
      <c r="EIN186" s="35"/>
      <c r="EIO186" s="35"/>
      <c r="EIP186" s="35"/>
      <c r="EIQ186" s="35"/>
      <c r="EIR186" s="35"/>
      <c r="EIS186" s="35"/>
      <c r="EIT186" s="35"/>
      <c r="EIU186" s="35"/>
      <c r="EIV186" s="35"/>
      <c r="EIW186" s="35"/>
      <c r="EIX186" s="35"/>
      <c r="EIY186" s="35"/>
      <c r="EIZ186" s="35"/>
      <c r="EJA186" s="35"/>
      <c r="EJB186" s="35"/>
      <c r="EJC186" s="35"/>
      <c r="EJD186" s="35"/>
      <c r="EJE186" s="35"/>
      <c r="EJF186" s="35"/>
      <c r="EJG186" s="35"/>
      <c r="EJH186" s="35"/>
      <c r="EJI186" s="35"/>
      <c r="EJJ186" s="35"/>
      <c r="EJK186" s="35"/>
      <c r="EJL186" s="35"/>
      <c r="EJM186" s="35"/>
      <c r="EJN186" s="35"/>
      <c r="EJO186" s="35"/>
      <c r="EJP186" s="35"/>
      <c r="EJQ186" s="35"/>
      <c r="EJR186" s="35"/>
      <c r="EJS186" s="35"/>
      <c r="EJT186" s="35"/>
      <c r="EJU186" s="35"/>
      <c r="EJV186" s="35"/>
      <c r="EJW186" s="35"/>
      <c r="EJX186" s="35"/>
      <c r="EJY186" s="35"/>
      <c r="EJZ186" s="35"/>
      <c r="EKA186" s="35"/>
      <c r="EKB186" s="35"/>
      <c r="EKC186" s="35"/>
      <c r="EKD186" s="35"/>
      <c r="EKE186" s="35"/>
      <c r="EKF186" s="35"/>
      <c r="EKG186" s="35"/>
      <c r="EKH186" s="35"/>
      <c r="EKI186" s="35"/>
      <c r="EKJ186" s="35"/>
      <c r="EKK186" s="35"/>
      <c r="EKL186" s="35"/>
      <c r="EKM186" s="35"/>
      <c r="EKN186" s="35"/>
      <c r="EKO186" s="35"/>
      <c r="EKP186" s="35"/>
      <c r="EKQ186" s="35"/>
      <c r="EKR186" s="35"/>
      <c r="EKS186" s="35"/>
      <c r="EKT186" s="35"/>
      <c r="EKU186" s="35"/>
      <c r="EKV186" s="35"/>
      <c r="EKW186" s="35"/>
      <c r="EKX186" s="35"/>
      <c r="EKY186" s="35"/>
      <c r="EKZ186" s="35"/>
      <c r="ELA186" s="35"/>
      <c r="ELB186" s="35"/>
      <c r="ELC186" s="35"/>
      <c r="ELD186" s="35"/>
      <c r="ELE186" s="35"/>
      <c r="ELF186" s="35"/>
      <c r="ELG186" s="35"/>
      <c r="ELH186" s="35"/>
      <c r="ELI186" s="35"/>
      <c r="ELJ186" s="35"/>
      <c r="ELK186" s="35"/>
      <c r="ELL186" s="35"/>
      <c r="ELM186" s="35"/>
      <c r="ELN186" s="35"/>
      <c r="ELO186" s="35"/>
      <c r="ELP186" s="35"/>
      <c r="ELQ186" s="35"/>
      <c r="ELR186" s="35"/>
      <c r="ELS186" s="35"/>
      <c r="ELT186" s="35"/>
      <c r="ELU186" s="35"/>
      <c r="ELV186" s="35"/>
      <c r="ELW186" s="35"/>
      <c r="ELX186" s="35"/>
      <c r="ELY186" s="35"/>
      <c r="ELZ186" s="35"/>
      <c r="EMA186" s="35"/>
      <c r="EMB186" s="35"/>
      <c r="EMC186" s="35"/>
      <c r="EMD186" s="35"/>
      <c r="EME186" s="35"/>
      <c r="EMF186" s="35"/>
      <c r="EMG186" s="35"/>
      <c r="EMH186" s="35"/>
      <c r="EMI186" s="35"/>
      <c r="EMJ186" s="35"/>
      <c r="EMK186" s="35"/>
      <c r="EML186" s="35"/>
      <c r="EMM186" s="35"/>
      <c r="EMN186" s="35"/>
      <c r="EMO186" s="35"/>
      <c r="EMP186" s="35"/>
      <c r="EMQ186" s="35"/>
      <c r="EMR186" s="35"/>
      <c r="EMS186" s="35"/>
      <c r="EMT186" s="35"/>
      <c r="EMU186" s="35"/>
      <c r="EMV186" s="35"/>
      <c r="EMW186" s="35"/>
      <c r="EMX186" s="35"/>
      <c r="EMY186" s="35"/>
      <c r="EMZ186" s="35"/>
      <c r="ENA186" s="35"/>
      <c r="ENB186" s="35"/>
      <c r="ENC186" s="35"/>
      <c r="END186" s="35"/>
      <c r="ENE186" s="35"/>
      <c r="ENF186" s="35"/>
      <c r="ENG186" s="35"/>
      <c r="ENH186" s="35"/>
      <c r="ENI186" s="35"/>
      <c r="ENJ186" s="35"/>
      <c r="ENK186" s="35"/>
      <c r="ENL186" s="35"/>
      <c r="ENM186" s="35"/>
      <c r="ENN186" s="35"/>
      <c r="ENO186" s="35"/>
      <c r="ENP186" s="35"/>
      <c r="ENQ186" s="35"/>
      <c r="ENR186" s="35"/>
      <c r="ENS186" s="35"/>
      <c r="ENT186" s="35"/>
      <c r="ENU186" s="35"/>
      <c r="ENV186" s="35"/>
      <c r="ENW186" s="35"/>
      <c r="ENX186" s="35"/>
      <c r="ENY186" s="35"/>
      <c r="ENZ186" s="35"/>
      <c r="EOA186" s="35"/>
      <c r="EOB186" s="35"/>
      <c r="EOC186" s="35"/>
      <c r="EOD186" s="35"/>
      <c r="EOE186" s="35"/>
      <c r="EOF186" s="35"/>
      <c r="EOG186" s="35"/>
      <c r="EOH186" s="35"/>
      <c r="EOI186" s="35"/>
      <c r="EOJ186" s="35"/>
      <c r="EOK186" s="35"/>
      <c r="EOL186" s="35"/>
      <c r="EOM186" s="35"/>
      <c r="EON186" s="35"/>
      <c r="EOO186" s="35"/>
      <c r="EOP186" s="35"/>
      <c r="EOQ186" s="35"/>
      <c r="EOR186" s="35"/>
      <c r="EOS186" s="35"/>
      <c r="EOT186" s="35"/>
      <c r="EOU186" s="35"/>
      <c r="EOV186" s="35"/>
      <c r="EOW186" s="35"/>
      <c r="EOX186" s="35"/>
      <c r="EOY186" s="35"/>
      <c r="EOZ186" s="35"/>
      <c r="EPA186" s="35"/>
      <c r="EPB186" s="35"/>
      <c r="EPC186" s="35"/>
      <c r="EPD186" s="35"/>
      <c r="EPE186" s="35"/>
      <c r="EPF186" s="35"/>
      <c r="EPG186" s="35"/>
      <c r="EPH186" s="35"/>
      <c r="EPI186" s="35"/>
      <c r="EPJ186" s="35"/>
      <c r="EPK186" s="35"/>
      <c r="EPL186" s="35"/>
      <c r="EPM186" s="35"/>
      <c r="EPN186" s="35"/>
      <c r="EPO186" s="35"/>
      <c r="EPP186" s="35"/>
      <c r="EPQ186" s="35"/>
      <c r="EPR186" s="35"/>
      <c r="EPS186" s="35"/>
      <c r="EPT186" s="35"/>
      <c r="EPU186" s="35"/>
      <c r="EPV186" s="35"/>
      <c r="EPW186" s="35"/>
      <c r="EPX186" s="35"/>
      <c r="EPY186" s="35"/>
      <c r="EPZ186" s="35"/>
      <c r="EQA186" s="35"/>
      <c r="EQB186" s="35"/>
      <c r="EQC186" s="35"/>
      <c r="EQD186" s="35"/>
      <c r="EQE186" s="35"/>
      <c r="EQF186" s="35"/>
      <c r="EQG186" s="35"/>
      <c r="EQH186" s="35"/>
      <c r="EQI186" s="35"/>
      <c r="EQJ186" s="35"/>
      <c r="EQK186" s="35"/>
      <c r="EQL186" s="35"/>
      <c r="EQM186" s="35"/>
      <c r="EQN186" s="35"/>
      <c r="EQO186" s="35"/>
      <c r="EQP186" s="35"/>
      <c r="EQQ186" s="35"/>
      <c r="EQR186" s="35"/>
      <c r="EQS186" s="35"/>
      <c r="EQT186" s="35"/>
      <c r="EQU186" s="35"/>
      <c r="EQV186" s="35"/>
      <c r="EQW186" s="35"/>
      <c r="EQX186" s="35"/>
      <c r="EQY186" s="35"/>
      <c r="EQZ186" s="35"/>
      <c r="ERA186" s="35"/>
      <c r="ERB186" s="35"/>
      <c r="ERC186" s="35"/>
      <c r="ERD186" s="35"/>
      <c r="ERE186" s="35"/>
      <c r="ERF186" s="35"/>
      <c r="ERG186" s="35"/>
      <c r="ERH186" s="35"/>
      <c r="ERI186" s="35"/>
      <c r="ERJ186" s="35"/>
      <c r="ERK186" s="35"/>
      <c r="ERL186" s="35"/>
      <c r="ERM186" s="35"/>
      <c r="ERN186" s="35"/>
      <c r="ERO186" s="35"/>
      <c r="ERP186" s="35"/>
      <c r="ERQ186" s="35"/>
      <c r="ERR186" s="35"/>
      <c r="ERS186" s="35"/>
      <c r="ERT186" s="35"/>
      <c r="ERU186" s="35"/>
      <c r="ERV186" s="35"/>
      <c r="ERW186" s="35"/>
      <c r="ERX186" s="35"/>
      <c r="ERY186" s="35"/>
      <c r="ERZ186" s="35"/>
      <c r="ESA186" s="35"/>
      <c r="ESB186" s="35"/>
      <c r="ESC186" s="35"/>
      <c r="ESD186" s="35"/>
      <c r="ESE186" s="35"/>
      <c r="ESF186" s="35"/>
      <c r="ESG186" s="35"/>
      <c r="ESH186" s="35"/>
      <c r="ESI186" s="35"/>
      <c r="ESJ186" s="35"/>
      <c r="ESK186" s="35"/>
      <c r="ESL186" s="35"/>
      <c r="ESM186" s="35"/>
      <c r="ESN186" s="35"/>
      <c r="ESO186" s="35"/>
      <c r="ESP186" s="35"/>
      <c r="ESQ186" s="35"/>
      <c r="ESR186" s="35"/>
      <c r="ESS186" s="35"/>
      <c r="EST186" s="35"/>
      <c r="ESU186" s="35"/>
      <c r="ESV186" s="35"/>
      <c r="ESW186" s="35"/>
      <c r="ESX186" s="35"/>
      <c r="ESY186" s="35"/>
      <c r="ESZ186" s="35"/>
      <c r="ETA186" s="35"/>
      <c r="ETB186" s="35"/>
      <c r="ETC186" s="35"/>
      <c r="ETD186" s="35"/>
      <c r="ETE186" s="35"/>
      <c r="ETF186" s="35"/>
      <c r="ETG186" s="35"/>
      <c r="ETH186" s="35"/>
      <c r="ETI186" s="35"/>
      <c r="ETJ186" s="35"/>
      <c r="ETK186" s="35"/>
      <c r="ETL186" s="35"/>
      <c r="ETM186" s="35"/>
      <c r="ETN186" s="35"/>
      <c r="ETO186" s="35"/>
      <c r="ETP186" s="35"/>
      <c r="ETQ186" s="35"/>
      <c r="ETR186" s="35"/>
      <c r="ETS186" s="35"/>
      <c r="ETT186" s="35"/>
      <c r="ETU186" s="35"/>
      <c r="ETV186" s="35"/>
      <c r="ETW186" s="35"/>
      <c r="ETX186" s="35"/>
      <c r="ETY186" s="35"/>
      <c r="ETZ186" s="35"/>
      <c r="EUA186" s="35"/>
      <c r="EUB186" s="35"/>
      <c r="EUC186" s="35"/>
      <c r="EUD186" s="35"/>
      <c r="EUE186" s="35"/>
      <c r="EUF186" s="35"/>
      <c r="EUG186" s="35"/>
      <c r="EUH186" s="35"/>
      <c r="EUI186" s="35"/>
      <c r="EUJ186" s="35"/>
      <c r="EUK186" s="35"/>
      <c r="EUL186" s="35"/>
      <c r="EUM186" s="35"/>
      <c r="EUN186" s="35"/>
      <c r="EUO186" s="35"/>
      <c r="EUP186" s="35"/>
      <c r="EUQ186" s="35"/>
      <c r="EUR186" s="35"/>
      <c r="EUS186" s="35"/>
      <c r="EUT186" s="35"/>
      <c r="EUU186" s="35"/>
      <c r="EUV186" s="35"/>
      <c r="EUW186" s="35"/>
      <c r="EUX186" s="35"/>
      <c r="EUY186" s="35"/>
      <c r="EUZ186" s="35"/>
      <c r="EVA186" s="35"/>
      <c r="EVB186" s="35"/>
      <c r="EVC186" s="35"/>
      <c r="EVD186" s="35"/>
      <c r="EVE186" s="35"/>
      <c r="EVF186" s="35"/>
      <c r="EVG186" s="35"/>
      <c r="EVH186" s="35"/>
      <c r="EVI186" s="35"/>
      <c r="EVJ186" s="35"/>
      <c r="EVK186" s="35"/>
      <c r="EVL186" s="35"/>
      <c r="EVM186" s="35"/>
      <c r="EVN186" s="35"/>
      <c r="EVO186" s="35"/>
      <c r="EVP186" s="35"/>
      <c r="EVQ186" s="35"/>
      <c r="EVR186" s="35"/>
      <c r="EVS186" s="35"/>
      <c r="EVT186" s="35"/>
      <c r="EVU186" s="35"/>
      <c r="EVV186" s="35"/>
      <c r="EVW186" s="35"/>
      <c r="EVX186" s="35"/>
      <c r="EVY186" s="35"/>
      <c r="EVZ186" s="35"/>
      <c r="EWA186" s="35"/>
      <c r="EWB186" s="35"/>
      <c r="EWC186" s="35"/>
      <c r="EWD186" s="35"/>
      <c r="EWE186" s="35"/>
      <c r="EWF186" s="35"/>
      <c r="EWG186" s="35"/>
      <c r="EWH186" s="35"/>
      <c r="EWI186" s="35"/>
      <c r="EWJ186" s="35"/>
      <c r="EWK186" s="35"/>
      <c r="EWL186" s="35"/>
      <c r="EWM186" s="35"/>
      <c r="EWN186" s="35"/>
      <c r="EWO186" s="35"/>
      <c r="EWP186" s="35"/>
      <c r="EWQ186" s="35"/>
      <c r="EWR186" s="35"/>
      <c r="EWS186" s="35"/>
      <c r="EWT186" s="35"/>
      <c r="EWU186" s="35"/>
      <c r="EWV186" s="35"/>
      <c r="EWW186" s="35"/>
      <c r="EWX186" s="35"/>
      <c r="EWY186" s="35"/>
      <c r="EWZ186" s="35"/>
      <c r="EXA186" s="35"/>
      <c r="EXB186" s="35"/>
      <c r="EXC186" s="35"/>
      <c r="EXD186" s="35"/>
      <c r="EXE186" s="35"/>
      <c r="EXF186" s="35"/>
      <c r="EXG186" s="35"/>
      <c r="EXH186" s="35"/>
      <c r="EXI186" s="35"/>
      <c r="EXJ186" s="35"/>
      <c r="EXK186" s="35"/>
      <c r="EXL186" s="35"/>
      <c r="EXM186" s="35"/>
      <c r="EXN186" s="35"/>
      <c r="EXO186" s="35"/>
      <c r="EXP186" s="35"/>
      <c r="EXQ186" s="35"/>
      <c r="EXR186" s="35"/>
      <c r="EXS186" s="35"/>
      <c r="EXT186" s="35"/>
      <c r="EXU186" s="35"/>
      <c r="EXV186" s="35"/>
      <c r="EXW186" s="35"/>
      <c r="EXX186" s="35"/>
      <c r="EXY186" s="35"/>
      <c r="EXZ186" s="35"/>
      <c r="EYA186" s="35"/>
      <c r="EYB186" s="35"/>
      <c r="EYC186" s="35"/>
      <c r="EYD186" s="35"/>
      <c r="EYE186" s="35"/>
      <c r="EYF186" s="35"/>
      <c r="EYG186" s="35"/>
      <c r="EYH186" s="35"/>
      <c r="EYI186" s="35"/>
      <c r="EYJ186" s="35"/>
      <c r="EYK186" s="35"/>
      <c r="EYL186" s="35"/>
      <c r="EYM186" s="35"/>
      <c r="EYN186" s="35"/>
      <c r="EYO186" s="35"/>
      <c r="EYP186" s="35"/>
      <c r="EYQ186" s="35"/>
      <c r="EYR186" s="35"/>
      <c r="EYS186" s="35"/>
      <c r="EYT186" s="35"/>
      <c r="EYU186" s="35"/>
      <c r="EYV186" s="35"/>
      <c r="EYW186" s="35"/>
      <c r="EYX186" s="35"/>
      <c r="EYY186" s="35"/>
      <c r="EYZ186" s="35"/>
      <c r="EZA186" s="35"/>
      <c r="EZB186" s="35"/>
      <c r="EZC186" s="35"/>
      <c r="EZD186" s="35"/>
      <c r="EZE186" s="35"/>
      <c r="EZF186" s="35"/>
      <c r="EZG186" s="35"/>
      <c r="EZH186" s="35"/>
      <c r="EZI186" s="35"/>
      <c r="EZJ186" s="35"/>
      <c r="EZK186" s="35"/>
      <c r="EZL186" s="35"/>
      <c r="EZM186" s="35"/>
      <c r="EZN186" s="35"/>
      <c r="EZO186" s="35"/>
      <c r="EZP186" s="35"/>
      <c r="EZQ186" s="35"/>
      <c r="EZR186" s="35"/>
      <c r="EZS186" s="35"/>
      <c r="EZT186" s="35"/>
      <c r="EZU186" s="35"/>
      <c r="EZV186" s="35"/>
      <c r="EZW186" s="35"/>
      <c r="EZX186" s="35"/>
      <c r="EZY186" s="35"/>
      <c r="EZZ186" s="35"/>
      <c r="FAA186" s="35"/>
      <c r="FAB186" s="35"/>
      <c r="FAC186" s="35"/>
      <c r="FAD186" s="35"/>
      <c r="FAE186" s="35"/>
      <c r="FAF186" s="35"/>
      <c r="FAG186" s="35"/>
      <c r="FAH186" s="35"/>
      <c r="FAI186" s="35"/>
      <c r="FAJ186" s="35"/>
      <c r="FAK186" s="35"/>
      <c r="FAL186" s="35"/>
      <c r="FAM186" s="35"/>
      <c r="FAN186" s="35"/>
      <c r="FAO186" s="35"/>
      <c r="FAP186" s="35"/>
      <c r="FAQ186" s="35"/>
      <c r="FAR186" s="35"/>
      <c r="FAS186" s="35"/>
      <c r="FAT186" s="35"/>
      <c r="FAU186" s="35"/>
      <c r="FAV186" s="35"/>
      <c r="FAW186" s="35"/>
      <c r="FAX186" s="35"/>
      <c r="FAY186" s="35"/>
      <c r="FAZ186" s="35"/>
      <c r="FBA186" s="35"/>
      <c r="FBB186" s="35"/>
      <c r="FBC186" s="35"/>
      <c r="FBD186" s="35"/>
      <c r="FBE186" s="35"/>
      <c r="FBF186" s="35"/>
      <c r="FBG186" s="35"/>
      <c r="FBH186" s="35"/>
      <c r="FBI186" s="35"/>
      <c r="FBJ186" s="35"/>
      <c r="FBK186" s="35"/>
      <c r="FBL186" s="35"/>
      <c r="FBM186" s="35"/>
      <c r="FBN186" s="35"/>
      <c r="FBO186" s="35"/>
      <c r="FBP186" s="35"/>
      <c r="FBQ186" s="35"/>
      <c r="FBR186" s="35"/>
      <c r="FBS186" s="35"/>
      <c r="FBT186" s="35"/>
      <c r="FBU186" s="35"/>
      <c r="FBV186" s="35"/>
      <c r="FBW186" s="35"/>
      <c r="FBX186" s="35"/>
      <c r="FBY186" s="35"/>
      <c r="FBZ186" s="35"/>
      <c r="FCA186" s="35"/>
      <c r="FCB186" s="35"/>
      <c r="FCC186" s="35"/>
      <c r="FCD186" s="35"/>
      <c r="FCE186" s="35"/>
      <c r="FCF186" s="35"/>
      <c r="FCG186" s="35"/>
      <c r="FCH186" s="35"/>
      <c r="FCI186" s="35"/>
      <c r="FCJ186" s="35"/>
      <c r="FCK186" s="35"/>
      <c r="FCL186" s="35"/>
      <c r="FCM186" s="35"/>
      <c r="FCN186" s="35"/>
      <c r="FCO186" s="35"/>
      <c r="FCP186" s="35"/>
      <c r="FCQ186" s="35"/>
      <c r="FCR186" s="35"/>
      <c r="FCS186" s="35"/>
      <c r="FCT186" s="35"/>
      <c r="FCU186" s="35"/>
      <c r="FCV186" s="35"/>
      <c r="FCW186" s="35"/>
      <c r="FCX186" s="35"/>
      <c r="FCY186" s="35"/>
      <c r="FCZ186" s="35"/>
      <c r="FDA186" s="35"/>
      <c r="FDB186" s="35"/>
      <c r="FDC186" s="35"/>
      <c r="FDD186" s="35"/>
      <c r="FDE186" s="35"/>
      <c r="FDF186" s="35"/>
      <c r="FDG186" s="35"/>
      <c r="FDH186" s="35"/>
      <c r="FDI186" s="35"/>
      <c r="FDJ186" s="35"/>
      <c r="FDK186" s="35"/>
      <c r="FDL186" s="35"/>
      <c r="FDM186" s="35"/>
      <c r="FDN186" s="35"/>
      <c r="FDO186" s="35"/>
      <c r="FDP186" s="35"/>
      <c r="FDQ186" s="35"/>
      <c r="FDR186" s="35"/>
      <c r="FDS186" s="35"/>
      <c r="FDT186" s="35"/>
      <c r="FDU186" s="35"/>
      <c r="FDV186" s="35"/>
      <c r="FDW186" s="35"/>
      <c r="FDX186" s="35"/>
      <c r="FDY186" s="35"/>
      <c r="FDZ186" s="35"/>
      <c r="FEA186" s="35"/>
      <c r="FEB186" s="35"/>
      <c r="FEC186" s="35"/>
      <c r="FED186" s="35"/>
      <c r="FEE186" s="35"/>
      <c r="FEF186" s="35"/>
      <c r="FEG186" s="35"/>
      <c r="FEH186" s="35"/>
      <c r="FEI186" s="35"/>
      <c r="FEJ186" s="35"/>
      <c r="FEK186" s="35"/>
      <c r="FEL186" s="35"/>
      <c r="FEM186" s="35"/>
      <c r="FEN186" s="35"/>
      <c r="FEO186" s="35"/>
      <c r="FEP186" s="35"/>
      <c r="FEQ186" s="35"/>
      <c r="FER186" s="35"/>
      <c r="FES186" s="35"/>
      <c r="FET186" s="35"/>
      <c r="FEU186" s="35"/>
      <c r="FEV186" s="35"/>
      <c r="FEW186" s="35"/>
      <c r="FEX186" s="35"/>
      <c r="FEY186" s="35"/>
      <c r="FEZ186" s="35"/>
      <c r="FFA186" s="35"/>
      <c r="FFB186" s="35"/>
      <c r="FFC186" s="35"/>
      <c r="FFD186" s="35"/>
      <c r="FFE186" s="35"/>
      <c r="FFF186" s="35"/>
      <c r="FFG186" s="35"/>
      <c r="FFH186" s="35"/>
      <c r="FFI186" s="35"/>
      <c r="FFJ186" s="35"/>
      <c r="FFK186" s="35"/>
      <c r="FFL186" s="35"/>
      <c r="FFM186" s="35"/>
      <c r="FFN186" s="35"/>
      <c r="FFO186" s="35"/>
      <c r="FFP186" s="35"/>
      <c r="FFQ186" s="35"/>
      <c r="FFR186" s="35"/>
      <c r="FFS186" s="35"/>
      <c r="FFT186" s="35"/>
      <c r="FFU186" s="35"/>
      <c r="FFV186" s="35"/>
      <c r="FFW186" s="35"/>
      <c r="FFX186" s="35"/>
      <c r="FFY186" s="35"/>
      <c r="FFZ186" s="35"/>
      <c r="FGA186" s="35"/>
      <c r="FGB186" s="35"/>
      <c r="FGC186" s="35"/>
      <c r="FGD186" s="35"/>
      <c r="FGE186" s="35"/>
      <c r="FGF186" s="35"/>
      <c r="FGG186" s="35"/>
      <c r="FGH186" s="35"/>
      <c r="FGI186" s="35"/>
      <c r="FGJ186" s="35"/>
      <c r="FGK186" s="35"/>
      <c r="FGL186" s="35"/>
      <c r="FGM186" s="35"/>
      <c r="FGN186" s="35"/>
      <c r="FGO186" s="35"/>
      <c r="FGP186" s="35"/>
      <c r="FGQ186" s="35"/>
      <c r="FGR186" s="35"/>
      <c r="FGS186" s="35"/>
      <c r="FGT186" s="35"/>
      <c r="FGU186" s="35"/>
      <c r="FGV186" s="35"/>
      <c r="FGW186" s="35"/>
      <c r="FGX186" s="35"/>
      <c r="FGY186" s="35"/>
      <c r="FGZ186" s="35"/>
      <c r="FHA186" s="35"/>
      <c r="FHB186" s="35"/>
      <c r="FHC186" s="35"/>
      <c r="FHD186" s="35"/>
      <c r="FHE186" s="35"/>
      <c r="FHF186" s="35"/>
      <c r="FHG186" s="35"/>
      <c r="FHH186" s="35"/>
      <c r="FHI186" s="35"/>
      <c r="FHJ186" s="35"/>
      <c r="FHK186" s="35"/>
      <c r="FHL186" s="35"/>
      <c r="FHM186" s="35"/>
      <c r="FHN186" s="35"/>
      <c r="FHO186" s="35"/>
      <c r="FHP186" s="35"/>
      <c r="FHQ186" s="35"/>
      <c r="FHR186" s="35"/>
      <c r="FHS186" s="35"/>
      <c r="FHT186" s="35"/>
      <c r="FHU186" s="35"/>
      <c r="FHV186" s="35"/>
      <c r="FHW186" s="35"/>
      <c r="FHX186" s="35"/>
      <c r="FHY186" s="35"/>
      <c r="FHZ186" s="35"/>
      <c r="FIA186" s="35"/>
      <c r="FIB186" s="35"/>
      <c r="FIC186" s="35"/>
      <c r="FID186" s="35"/>
      <c r="FIE186" s="35"/>
      <c r="FIF186" s="35"/>
      <c r="FIG186" s="35"/>
      <c r="FIH186" s="35"/>
      <c r="FII186" s="35"/>
      <c r="FIJ186" s="35"/>
      <c r="FIK186" s="35"/>
      <c r="FIL186" s="35"/>
      <c r="FIM186" s="35"/>
      <c r="FIN186" s="35"/>
      <c r="FIO186" s="35"/>
      <c r="FIP186" s="35"/>
      <c r="FIQ186" s="35"/>
      <c r="FIR186" s="35"/>
      <c r="FIS186" s="35"/>
      <c r="FIT186" s="35"/>
      <c r="FIU186" s="35"/>
      <c r="FIV186" s="35"/>
      <c r="FIW186" s="35"/>
      <c r="FIX186" s="35"/>
      <c r="FIY186" s="35"/>
      <c r="FIZ186" s="35"/>
      <c r="FJA186" s="35"/>
      <c r="FJB186" s="35"/>
      <c r="FJC186" s="35"/>
      <c r="FJD186" s="35"/>
      <c r="FJE186" s="35"/>
      <c r="FJF186" s="35"/>
      <c r="FJG186" s="35"/>
      <c r="FJH186" s="35"/>
      <c r="FJI186" s="35"/>
      <c r="FJJ186" s="35"/>
      <c r="FJK186" s="35"/>
      <c r="FJL186" s="35"/>
      <c r="FJM186" s="35"/>
      <c r="FJN186" s="35"/>
      <c r="FJO186" s="35"/>
      <c r="FJP186" s="35"/>
      <c r="FJQ186" s="35"/>
      <c r="FJR186" s="35"/>
      <c r="FJS186" s="35"/>
      <c r="FJT186" s="35"/>
      <c r="FJU186" s="35"/>
      <c r="FJV186" s="35"/>
      <c r="FJW186" s="35"/>
      <c r="FJX186" s="35"/>
      <c r="FJY186" s="35"/>
      <c r="FJZ186" s="35"/>
      <c r="FKA186" s="35"/>
      <c r="FKB186" s="35"/>
      <c r="FKC186" s="35"/>
      <c r="FKD186" s="35"/>
      <c r="FKE186" s="35"/>
      <c r="FKF186" s="35"/>
      <c r="FKG186" s="35"/>
      <c r="FKH186" s="35"/>
      <c r="FKI186" s="35"/>
      <c r="FKJ186" s="35"/>
      <c r="FKK186" s="35"/>
      <c r="FKL186" s="35"/>
      <c r="FKM186" s="35"/>
      <c r="FKN186" s="35"/>
      <c r="FKO186" s="35"/>
      <c r="FKP186" s="35"/>
      <c r="FKQ186" s="35"/>
      <c r="FKR186" s="35"/>
      <c r="FKS186" s="35"/>
      <c r="FKT186" s="35"/>
      <c r="FKU186" s="35"/>
      <c r="FKV186" s="35"/>
      <c r="FKW186" s="35"/>
      <c r="FKX186" s="35"/>
      <c r="FKY186" s="35"/>
      <c r="FKZ186" s="35"/>
      <c r="FLA186" s="35"/>
      <c r="FLB186" s="35"/>
      <c r="FLC186" s="35"/>
      <c r="FLD186" s="35"/>
      <c r="FLE186" s="35"/>
      <c r="FLF186" s="35"/>
      <c r="FLG186" s="35"/>
      <c r="FLH186" s="35"/>
      <c r="FLI186" s="35"/>
      <c r="FLJ186" s="35"/>
      <c r="FLK186" s="35"/>
      <c r="FLL186" s="35"/>
      <c r="FLM186" s="35"/>
      <c r="FLN186" s="35"/>
      <c r="FLO186" s="35"/>
      <c r="FLP186" s="35"/>
      <c r="FLQ186" s="35"/>
      <c r="FLR186" s="35"/>
      <c r="FLS186" s="35"/>
      <c r="FLT186" s="35"/>
      <c r="FLU186" s="35"/>
      <c r="FLV186" s="35"/>
      <c r="FLW186" s="35"/>
      <c r="FLX186" s="35"/>
      <c r="FLY186" s="35"/>
      <c r="FLZ186" s="35"/>
      <c r="FMA186" s="35"/>
      <c r="FMB186" s="35"/>
      <c r="FMC186" s="35"/>
      <c r="FMD186" s="35"/>
      <c r="FME186" s="35"/>
      <c r="FMF186" s="35"/>
      <c r="FMG186" s="35"/>
      <c r="FMH186" s="35"/>
      <c r="FMI186" s="35"/>
      <c r="FMJ186" s="35"/>
      <c r="FMK186" s="35"/>
      <c r="FML186" s="35"/>
      <c r="FMM186" s="35"/>
      <c r="FMN186" s="35"/>
      <c r="FMO186" s="35"/>
      <c r="FMP186" s="35"/>
      <c r="FMQ186" s="35"/>
      <c r="FMR186" s="35"/>
      <c r="FMS186" s="35"/>
      <c r="FMT186" s="35"/>
      <c r="FMU186" s="35"/>
      <c r="FMV186" s="35"/>
      <c r="FMW186" s="35"/>
      <c r="FMX186" s="35"/>
      <c r="FMY186" s="35"/>
      <c r="FMZ186" s="35"/>
      <c r="FNA186" s="35"/>
      <c r="FNB186" s="35"/>
      <c r="FNC186" s="35"/>
      <c r="FND186" s="35"/>
      <c r="FNE186" s="35"/>
      <c r="FNF186" s="35"/>
      <c r="FNG186" s="35"/>
      <c r="FNH186" s="35"/>
      <c r="FNI186" s="35"/>
      <c r="FNJ186" s="35"/>
      <c r="FNK186" s="35"/>
      <c r="FNL186" s="35"/>
      <c r="FNM186" s="35"/>
      <c r="FNN186" s="35"/>
      <c r="FNO186" s="35"/>
      <c r="FNP186" s="35"/>
      <c r="FNQ186" s="35"/>
      <c r="FNR186" s="35"/>
      <c r="FNS186" s="35"/>
      <c r="FNT186" s="35"/>
      <c r="FNU186" s="35"/>
      <c r="FNV186" s="35"/>
      <c r="FNW186" s="35"/>
      <c r="FNX186" s="35"/>
      <c r="FNY186" s="35"/>
      <c r="FNZ186" s="35"/>
      <c r="FOA186" s="35"/>
      <c r="FOB186" s="35"/>
      <c r="FOC186" s="35"/>
      <c r="FOD186" s="35"/>
      <c r="FOE186" s="35"/>
      <c r="FOF186" s="35"/>
      <c r="FOG186" s="35"/>
      <c r="FOH186" s="35"/>
      <c r="FOI186" s="35"/>
      <c r="FOJ186" s="35"/>
      <c r="FOK186" s="35"/>
      <c r="FOL186" s="35"/>
      <c r="FOM186" s="35"/>
      <c r="FON186" s="35"/>
      <c r="FOO186" s="35"/>
      <c r="FOP186" s="35"/>
      <c r="FOQ186" s="35"/>
      <c r="FOR186" s="35"/>
      <c r="FOS186" s="35"/>
      <c r="FOT186" s="35"/>
      <c r="FOU186" s="35"/>
      <c r="FOV186" s="35"/>
      <c r="FOW186" s="35"/>
      <c r="FOX186" s="35"/>
      <c r="FOY186" s="35"/>
      <c r="FOZ186" s="35"/>
      <c r="FPA186" s="35"/>
      <c r="FPB186" s="35"/>
      <c r="FPC186" s="35"/>
      <c r="FPD186" s="35"/>
      <c r="FPE186" s="35"/>
      <c r="FPF186" s="35"/>
      <c r="FPG186" s="35"/>
      <c r="FPH186" s="35"/>
      <c r="FPI186" s="35"/>
      <c r="FPJ186" s="35"/>
      <c r="FPK186" s="35"/>
      <c r="FPL186" s="35"/>
      <c r="FPM186" s="35"/>
      <c r="FPN186" s="35"/>
      <c r="FPO186" s="35"/>
      <c r="FPP186" s="35"/>
      <c r="FPQ186" s="35"/>
      <c r="FPR186" s="35"/>
      <c r="FPS186" s="35"/>
      <c r="FPT186" s="35"/>
      <c r="FPU186" s="35"/>
      <c r="FPV186" s="35"/>
      <c r="FPW186" s="35"/>
      <c r="FPX186" s="35"/>
      <c r="FPY186" s="35"/>
      <c r="FPZ186" s="35"/>
      <c r="FQA186" s="35"/>
      <c r="FQB186" s="35"/>
      <c r="FQC186" s="35"/>
      <c r="FQD186" s="35"/>
      <c r="FQE186" s="35"/>
      <c r="FQF186" s="35"/>
      <c r="FQG186" s="35"/>
      <c r="FQH186" s="35"/>
      <c r="FQI186" s="35"/>
      <c r="FQJ186" s="35"/>
      <c r="FQK186" s="35"/>
      <c r="FQL186" s="35"/>
      <c r="FQM186" s="35"/>
      <c r="FQN186" s="35"/>
      <c r="FQO186" s="35"/>
      <c r="FQP186" s="35"/>
      <c r="FQQ186" s="35"/>
      <c r="FQR186" s="35"/>
      <c r="FQS186" s="35"/>
      <c r="FQT186" s="35"/>
      <c r="FQU186" s="35"/>
      <c r="FQV186" s="35"/>
      <c r="FQW186" s="35"/>
      <c r="FQX186" s="35"/>
      <c r="FQY186" s="35"/>
      <c r="FQZ186" s="35"/>
      <c r="FRA186" s="35"/>
      <c r="FRB186" s="35"/>
      <c r="FRC186" s="35"/>
      <c r="FRD186" s="35"/>
      <c r="FRE186" s="35"/>
      <c r="FRF186" s="35"/>
      <c r="FRG186" s="35"/>
      <c r="FRH186" s="35"/>
      <c r="FRI186" s="35"/>
      <c r="FRJ186" s="35"/>
      <c r="FRK186" s="35"/>
      <c r="FRL186" s="35"/>
      <c r="FRM186" s="35"/>
      <c r="FRN186" s="35"/>
      <c r="FRO186" s="35"/>
      <c r="FRP186" s="35"/>
      <c r="FRQ186" s="35"/>
      <c r="FRR186" s="35"/>
      <c r="FRS186" s="35"/>
      <c r="FRT186" s="35"/>
      <c r="FRU186" s="35"/>
      <c r="FRV186" s="35"/>
      <c r="FRW186" s="35"/>
      <c r="FRX186" s="35"/>
      <c r="FRY186" s="35"/>
      <c r="FRZ186" s="35"/>
      <c r="FSA186" s="35"/>
      <c r="FSB186" s="35"/>
      <c r="FSC186" s="35"/>
      <c r="FSD186" s="35"/>
      <c r="FSE186" s="35"/>
      <c r="FSF186" s="35"/>
      <c r="FSG186" s="35"/>
      <c r="FSH186" s="35"/>
      <c r="FSI186" s="35"/>
      <c r="FSJ186" s="35"/>
      <c r="FSK186" s="35"/>
      <c r="FSL186" s="35"/>
      <c r="FSM186" s="35"/>
      <c r="FSN186" s="35"/>
      <c r="FSO186" s="35"/>
      <c r="FSP186" s="35"/>
      <c r="FSQ186" s="35"/>
      <c r="FSR186" s="35"/>
      <c r="FSS186" s="35"/>
      <c r="FST186" s="35"/>
      <c r="FSU186" s="35"/>
      <c r="FSV186" s="35"/>
      <c r="FSW186" s="35"/>
      <c r="FSX186" s="35"/>
      <c r="FSY186" s="35"/>
      <c r="FSZ186" s="35"/>
      <c r="FTA186" s="35"/>
      <c r="FTB186" s="35"/>
      <c r="FTC186" s="35"/>
      <c r="FTD186" s="35"/>
      <c r="FTE186" s="35"/>
      <c r="FTF186" s="35"/>
      <c r="FTG186" s="35"/>
      <c r="FTH186" s="35"/>
      <c r="FTI186" s="35"/>
      <c r="FTJ186" s="35"/>
      <c r="FTK186" s="35"/>
      <c r="FTL186" s="35"/>
      <c r="FTM186" s="35"/>
      <c r="FTN186" s="35"/>
      <c r="FTO186" s="35"/>
      <c r="FTP186" s="35"/>
      <c r="FTQ186" s="35"/>
      <c r="FTR186" s="35"/>
      <c r="FTS186" s="35"/>
      <c r="FTT186" s="35"/>
      <c r="FTU186" s="35"/>
      <c r="FTV186" s="35"/>
      <c r="FTW186" s="35"/>
      <c r="FTX186" s="35"/>
      <c r="FTY186" s="35"/>
      <c r="FTZ186" s="35"/>
      <c r="FUA186" s="35"/>
      <c r="FUB186" s="35"/>
      <c r="FUC186" s="35"/>
      <c r="FUD186" s="35"/>
      <c r="FUE186" s="35"/>
      <c r="FUF186" s="35"/>
      <c r="FUG186" s="35"/>
      <c r="FUH186" s="35"/>
      <c r="FUI186" s="35"/>
      <c r="FUJ186" s="35"/>
      <c r="FUK186" s="35"/>
      <c r="FUL186" s="35"/>
      <c r="FUM186" s="35"/>
      <c r="FUN186" s="35"/>
      <c r="FUO186" s="35"/>
      <c r="FUP186" s="35"/>
      <c r="FUQ186" s="35"/>
      <c r="FUR186" s="35"/>
      <c r="FUS186" s="35"/>
      <c r="FUT186" s="35"/>
      <c r="FUU186" s="35"/>
      <c r="FUV186" s="35"/>
      <c r="FUW186" s="35"/>
      <c r="FUX186" s="35"/>
      <c r="FUY186" s="35"/>
      <c r="FUZ186" s="35"/>
      <c r="FVA186" s="35"/>
      <c r="FVB186" s="35"/>
      <c r="FVC186" s="35"/>
      <c r="FVD186" s="35"/>
      <c r="FVE186" s="35"/>
      <c r="FVF186" s="35"/>
      <c r="FVG186" s="35"/>
      <c r="FVH186" s="35"/>
      <c r="FVI186" s="35"/>
      <c r="FVJ186" s="35"/>
      <c r="FVK186" s="35"/>
      <c r="FVL186" s="35"/>
      <c r="FVM186" s="35"/>
      <c r="FVN186" s="35"/>
      <c r="FVO186" s="35"/>
      <c r="FVP186" s="35"/>
      <c r="FVQ186" s="35"/>
      <c r="FVR186" s="35"/>
      <c r="FVS186" s="35"/>
      <c r="FVT186" s="35"/>
      <c r="FVU186" s="35"/>
      <c r="FVV186" s="35"/>
      <c r="FVW186" s="35"/>
      <c r="FVX186" s="35"/>
      <c r="FVY186" s="35"/>
      <c r="FVZ186" s="35"/>
      <c r="FWA186" s="35"/>
      <c r="FWB186" s="35"/>
      <c r="FWC186" s="35"/>
      <c r="FWD186" s="35"/>
      <c r="FWE186" s="35"/>
      <c r="FWF186" s="35"/>
      <c r="FWG186" s="35"/>
      <c r="FWH186" s="35"/>
      <c r="FWI186" s="35"/>
      <c r="FWJ186" s="35"/>
      <c r="FWK186" s="35"/>
      <c r="FWL186" s="35"/>
      <c r="FWM186" s="35"/>
      <c r="FWN186" s="35"/>
      <c r="FWO186" s="35"/>
      <c r="FWP186" s="35"/>
      <c r="FWQ186" s="35"/>
      <c r="FWR186" s="35"/>
      <c r="FWS186" s="35"/>
      <c r="FWT186" s="35"/>
      <c r="FWU186" s="35"/>
      <c r="FWV186" s="35"/>
      <c r="FWW186" s="35"/>
      <c r="FWX186" s="35"/>
      <c r="FWY186" s="35"/>
      <c r="FWZ186" s="35"/>
      <c r="FXA186" s="35"/>
      <c r="FXB186" s="35"/>
      <c r="FXC186" s="35"/>
      <c r="FXD186" s="35"/>
      <c r="FXE186" s="35"/>
      <c r="FXF186" s="35"/>
      <c r="FXG186" s="35"/>
      <c r="FXH186" s="35"/>
      <c r="FXI186" s="35"/>
      <c r="FXJ186" s="35"/>
      <c r="FXK186" s="35"/>
      <c r="FXL186" s="35"/>
      <c r="FXM186" s="35"/>
      <c r="FXN186" s="35"/>
      <c r="FXO186" s="35"/>
      <c r="FXP186" s="35"/>
      <c r="FXQ186" s="35"/>
      <c r="FXR186" s="35"/>
      <c r="FXS186" s="35"/>
      <c r="FXT186" s="35"/>
      <c r="FXU186" s="35"/>
      <c r="FXV186" s="35"/>
      <c r="FXW186" s="35"/>
      <c r="FXX186" s="35"/>
      <c r="FXY186" s="35"/>
      <c r="FXZ186" s="35"/>
      <c r="FYA186" s="35"/>
      <c r="FYB186" s="35"/>
      <c r="FYC186" s="35"/>
      <c r="FYD186" s="35"/>
      <c r="FYE186" s="35"/>
      <c r="FYF186" s="35"/>
      <c r="FYG186" s="35"/>
      <c r="FYH186" s="35"/>
      <c r="FYI186" s="35"/>
      <c r="FYJ186" s="35"/>
      <c r="FYK186" s="35"/>
      <c r="FYL186" s="35"/>
      <c r="FYM186" s="35"/>
      <c r="FYN186" s="35"/>
      <c r="FYO186" s="35"/>
      <c r="FYP186" s="35"/>
      <c r="FYQ186" s="35"/>
      <c r="FYR186" s="35"/>
      <c r="FYS186" s="35"/>
      <c r="FYT186" s="35"/>
      <c r="FYU186" s="35"/>
      <c r="FYV186" s="35"/>
      <c r="FYW186" s="35"/>
      <c r="FYX186" s="35"/>
      <c r="FYY186" s="35"/>
      <c r="FYZ186" s="35"/>
      <c r="FZA186" s="35"/>
      <c r="FZB186" s="35"/>
      <c r="FZC186" s="35"/>
      <c r="FZD186" s="35"/>
      <c r="FZE186" s="35"/>
      <c r="FZF186" s="35"/>
      <c r="FZG186" s="35"/>
      <c r="FZH186" s="35"/>
      <c r="FZI186" s="35"/>
      <c r="FZJ186" s="35"/>
      <c r="FZK186" s="35"/>
      <c r="FZL186" s="35"/>
      <c r="FZM186" s="35"/>
      <c r="FZN186" s="35"/>
      <c r="FZO186" s="35"/>
      <c r="FZP186" s="35"/>
      <c r="FZQ186" s="35"/>
      <c r="FZR186" s="35"/>
      <c r="FZS186" s="35"/>
      <c r="FZT186" s="35"/>
      <c r="FZU186" s="35"/>
      <c r="FZV186" s="35"/>
      <c r="FZW186" s="35"/>
      <c r="FZX186" s="35"/>
      <c r="FZY186" s="35"/>
      <c r="FZZ186" s="35"/>
      <c r="GAA186" s="35"/>
      <c r="GAB186" s="35"/>
      <c r="GAC186" s="35"/>
      <c r="GAD186" s="35"/>
      <c r="GAE186" s="35"/>
      <c r="GAF186" s="35"/>
      <c r="GAG186" s="35"/>
      <c r="GAH186" s="35"/>
      <c r="GAI186" s="35"/>
      <c r="GAJ186" s="35"/>
      <c r="GAK186" s="35"/>
      <c r="GAL186" s="35"/>
      <c r="GAM186" s="35"/>
      <c r="GAN186" s="35"/>
      <c r="GAO186" s="35"/>
      <c r="GAP186" s="35"/>
      <c r="GAQ186" s="35"/>
      <c r="GAR186" s="35"/>
      <c r="GAS186" s="35"/>
      <c r="GAT186" s="35"/>
      <c r="GAU186" s="35"/>
      <c r="GAV186" s="35"/>
      <c r="GAW186" s="35"/>
      <c r="GAX186" s="35"/>
      <c r="GAY186" s="35"/>
      <c r="GAZ186" s="35"/>
      <c r="GBA186" s="35"/>
      <c r="GBB186" s="35"/>
      <c r="GBC186" s="35"/>
      <c r="GBD186" s="35"/>
      <c r="GBE186" s="35"/>
      <c r="GBF186" s="35"/>
      <c r="GBG186" s="35"/>
      <c r="GBH186" s="35"/>
      <c r="GBI186" s="35"/>
      <c r="GBJ186" s="35"/>
      <c r="GBK186" s="35"/>
      <c r="GBL186" s="35"/>
      <c r="GBM186" s="35"/>
      <c r="GBN186" s="35"/>
      <c r="GBO186" s="35"/>
      <c r="GBP186" s="35"/>
      <c r="GBQ186" s="35"/>
      <c r="GBR186" s="35"/>
      <c r="GBS186" s="35"/>
      <c r="GBT186" s="35"/>
      <c r="GBU186" s="35"/>
      <c r="GBV186" s="35"/>
      <c r="GBW186" s="35"/>
      <c r="GBX186" s="35"/>
      <c r="GBY186" s="35"/>
      <c r="GBZ186" s="35"/>
      <c r="GCA186" s="35"/>
      <c r="GCB186" s="35"/>
      <c r="GCC186" s="35"/>
      <c r="GCD186" s="35"/>
      <c r="GCE186" s="35"/>
      <c r="GCF186" s="35"/>
      <c r="GCG186" s="35"/>
      <c r="GCH186" s="35"/>
      <c r="GCI186" s="35"/>
      <c r="GCJ186" s="35"/>
      <c r="GCK186" s="35"/>
      <c r="GCL186" s="35"/>
      <c r="GCM186" s="35"/>
      <c r="GCN186" s="35"/>
      <c r="GCO186" s="35"/>
      <c r="GCP186" s="35"/>
      <c r="GCQ186" s="35"/>
      <c r="GCR186" s="35"/>
      <c r="GCS186" s="35"/>
      <c r="GCT186" s="35"/>
      <c r="GCU186" s="35"/>
      <c r="GCV186" s="35"/>
      <c r="GCW186" s="35"/>
      <c r="GCX186" s="35"/>
      <c r="GCY186" s="35"/>
      <c r="GCZ186" s="35"/>
      <c r="GDA186" s="35"/>
      <c r="GDB186" s="35"/>
      <c r="GDC186" s="35"/>
      <c r="GDD186" s="35"/>
      <c r="GDE186" s="35"/>
      <c r="GDF186" s="35"/>
      <c r="GDG186" s="35"/>
      <c r="GDH186" s="35"/>
      <c r="GDI186" s="35"/>
      <c r="GDJ186" s="35"/>
      <c r="GDK186" s="35"/>
      <c r="GDL186" s="35"/>
      <c r="GDM186" s="35"/>
      <c r="GDN186" s="35"/>
      <c r="GDO186" s="35"/>
      <c r="GDP186" s="35"/>
      <c r="GDQ186" s="35"/>
      <c r="GDR186" s="35"/>
      <c r="GDS186" s="35"/>
      <c r="GDT186" s="35"/>
      <c r="GDU186" s="35"/>
      <c r="GDV186" s="35"/>
      <c r="GDW186" s="35"/>
      <c r="GDX186" s="35"/>
      <c r="GDY186" s="35"/>
      <c r="GDZ186" s="35"/>
      <c r="GEA186" s="35"/>
      <c r="GEB186" s="35"/>
      <c r="GEC186" s="35"/>
      <c r="GED186" s="35"/>
      <c r="GEE186" s="35"/>
      <c r="GEF186" s="35"/>
      <c r="GEG186" s="35"/>
      <c r="GEH186" s="35"/>
      <c r="GEI186" s="35"/>
      <c r="GEJ186" s="35"/>
      <c r="GEK186" s="35"/>
      <c r="GEL186" s="35"/>
      <c r="GEM186" s="35"/>
      <c r="GEN186" s="35"/>
      <c r="GEO186" s="35"/>
      <c r="GEP186" s="35"/>
      <c r="GEQ186" s="35"/>
      <c r="GER186" s="35"/>
      <c r="GES186" s="35"/>
      <c r="GET186" s="35"/>
      <c r="GEU186" s="35"/>
      <c r="GEV186" s="35"/>
      <c r="GEW186" s="35"/>
      <c r="GEX186" s="35"/>
      <c r="GEY186" s="35"/>
      <c r="GEZ186" s="35"/>
      <c r="GFA186" s="35"/>
      <c r="GFB186" s="35"/>
      <c r="GFC186" s="35"/>
      <c r="GFD186" s="35"/>
      <c r="GFE186" s="35"/>
      <c r="GFF186" s="35"/>
      <c r="GFG186" s="35"/>
      <c r="GFH186" s="35"/>
      <c r="GFI186" s="35"/>
      <c r="GFJ186" s="35"/>
      <c r="GFK186" s="35"/>
      <c r="GFL186" s="35"/>
      <c r="GFM186" s="35"/>
      <c r="GFN186" s="35"/>
      <c r="GFO186" s="35"/>
      <c r="GFP186" s="35"/>
      <c r="GFQ186" s="35"/>
      <c r="GFR186" s="35"/>
      <c r="GFS186" s="35"/>
      <c r="GFT186" s="35"/>
      <c r="GFU186" s="35"/>
      <c r="GFV186" s="35"/>
      <c r="GFW186" s="35"/>
      <c r="GFX186" s="35"/>
      <c r="GFY186" s="35"/>
      <c r="GFZ186" s="35"/>
      <c r="GGA186" s="35"/>
      <c r="GGB186" s="35"/>
      <c r="GGC186" s="35"/>
      <c r="GGD186" s="35"/>
      <c r="GGE186" s="35"/>
      <c r="GGF186" s="35"/>
      <c r="GGG186" s="35"/>
      <c r="GGH186" s="35"/>
      <c r="GGI186" s="35"/>
      <c r="GGJ186" s="35"/>
      <c r="GGK186" s="35"/>
      <c r="GGL186" s="35"/>
      <c r="GGM186" s="35"/>
      <c r="GGN186" s="35"/>
      <c r="GGO186" s="35"/>
      <c r="GGP186" s="35"/>
      <c r="GGQ186" s="35"/>
      <c r="GGR186" s="35"/>
      <c r="GGS186" s="35"/>
      <c r="GGT186" s="35"/>
      <c r="GGU186" s="35"/>
      <c r="GGV186" s="35"/>
      <c r="GGW186" s="35"/>
      <c r="GGX186" s="35"/>
      <c r="GGY186" s="35"/>
      <c r="GGZ186" s="35"/>
      <c r="GHA186" s="35"/>
      <c r="GHB186" s="35"/>
      <c r="GHC186" s="35"/>
      <c r="GHD186" s="35"/>
      <c r="GHE186" s="35"/>
      <c r="GHF186" s="35"/>
      <c r="GHG186" s="35"/>
      <c r="GHH186" s="35"/>
      <c r="GHI186" s="35"/>
      <c r="GHJ186" s="35"/>
      <c r="GHK186" s="35"/>
      <c r="GHL186" s="35"/>
      <c r="GHM186" s="35"/>
      <c r="GHN186" s="35"/>
      <c r="GHO186" s="35"/>
      <c r="GHP186" s="35"/>
      <c r="GHQ186" s="35"/>
      <c r="GHR186" s="35"/>
      <c r="GHS186" s="35"/>
      <c r="GHT186" s="35"/>
      <c r="GHU186" s="35"/>
      <c r="GHV186" s="35"/>
      <c r="GHW186" s="35"/>
      <c r="GHX186" s="35"/>
      <c r="GHY186" s="35"/>
      <c r="GHZ186" s="35"/>
      <c r="GIA186" s="35"/>
      <c r="GIB186" s="35"/>
      <c r="GIC186" s="35"/>
      <c r="GID186" s="35"/>
      <c r="GIE186" s="35"/>
      <c r="GIF186" s="35"/>
      <c r="GIG186" s="35"/>
      <c r="GIH186" s="35"/>
      <c r="GII186" s="35"/>
      <c r="GIJ186" s="35"/>
      <c r="GIK186" s="35"/>
      <c r="GIL186" s="35"/>
      <c r="GIM186" s="35"/>
      <c r="GIN186" s="35"/>
      <c r="GIO186" s="35"/>
      <c r="GIP186" s="35"/>
      <c r="GIQ186" s="35"/>
      <c r="GIR186" s="35"/>
      <c r="GIS186" s="35"/>
      <c r="GIT186" s="35"/>
      <c r="GIU186" s="35"/>
      <c r="GIV186" s="35"/>
      <c r="GIW186" s="35"/>
      <c r="GIX186" s="35"/>
      <c r="GIY186" s="35"/>
      <c r="GIZ186" s="35"/>
      <c r="GJA186" s="35"/>
      <c r="GJB186" s="35"/>
      <c r="GJC186" s="35"/>
      <c r="GJD186" s="35"/>
      <c r="GJE186" s="35"/>
      <c r="GJF186" s="35"/>
      <c r="GJG186" s="35"/>
      <c r="GJH186" s="35"/>
      <c r="GJI186" s="35"/>
      <c r="GJJ186" s="35"/>
      <c r="GJK186" s="35"/>
      <c r="GJL186" s="35"/>
      <c r="GJM186" s="35"/>
      <c r="GJN186" s="35"/>
      <c r="GJO186" s="35"/>
      <c r="GJP186" s="35"/>
      <c r="GJQ186" s="35"/>
      <c r="GJR186" s="35"/>
      <c r="GJS186" s="35"/>
      <c r="GJT186" s="35"/>
      <c r="GJU186" s="35"/>
      <c r="GJV186" s="35"/>
      <c r="GJW186" s="35"/>
      <c r="GJX186" s="35"/>
      <c r="GJY186" s="35"/>
      <c r="GJZ186" s="35"/>
      <c r="GKA186" s="35"/>
      <c r="GKB186" s="35"/>
      <c r="GKC186" s="35"/>
      <c r="GKD186" s="35"/>
      <c r="GKE186" s="35"/>
      <c r="GKF186" s="35"/>
      <c r="GKG186" s="35"/>
      <c r="GKH186" s="35"/>
      <c r="GKI186" s="35"/>
      <c r="GKJ186" s="35"/>
      <c r="GKK186" s="35"/>
      <c r="GKL186" s="35"/>
      <c r="GKM186" s="35"/>
      <c r="GKN186" s="35"/>
      <c r="GKO186" s="35"/>
      <c r="GKP186" s="35"/>
      <c r="GKQ186" s="35"/>
      <c r="GKR186" s="35"/>
      <c r="GKS186" s="35"/>
      <c r="GKT186" s="35"/>
      <c r="GKU186" s="35"/>
      <c r="GKV186" s="35"/>
      <c r="GKW186" s="35"/>
      <c r="GKX186" s="35"/>
      <c r="GKY186" s="35"/>
      <c r="GKZ186" s="35"/>
      <c r="GLA186" s="35"/>
      <c r="GLB186" s="35"/>
      <c r="GLC186" s="35"/>
      <c r="GLD186" s="35"/>
      <c r="GLE186" s="35"/>
      <c r="GLF186" s="35"/>
      <c r="GLG186" s="35"/>
      <c r="GLH186" s="35"/>
      <c r="GLI186" s="35"/>
      <c r="GLJ186" s="35"/>
      <c r="GLK186" s="35"/>
      <c r="GLL186" s="35"/>
      <c r="GLM186" s="35"/>
      <c r="GLN186" s="35"/>
      <c r="GLO186" s="35"/>
      <c r="GLP186" s="35"/>
      <c r="GLQ186" s="35"/>
      <c r="GLR186" s="35"/>
      <c r="GLS186" s="35"/>
      <c r="GLT186" s="35"/>
      <c r="GLU186" s="35"/>
      <c r="GLV186" s="35"/>
      <c r="GLW186" s="35"/>
      <c r="GLX186" s="35"/>
      <c r="GLY186" s="35"/>
      <c r="GLZ186" s="35"/>
      <c r="GMA186" s="35"/>
      <c r="GMB186" s="35"/>
      <c r="GMC186" s="35"/>
      <c r="GMD186" s="35"/>
      <c r="GME186" s="35"/>
      <c r="GMF186" s="35"/>
      <c r="GMG186" s="35"/>
      <c r="GMH186" s="35"/>
      <c r="GMI186" s="35"/>
      <c r="GMJ186" s="35"/>
      <c r="GMK186" s="35"/>
      <c r="GML186" s="35"/>
      <c r="GMM186" s="35"/>
      <c r="GMN186" s="35"/>
      <c r="GMO186" s="35"/>
      <c r="GMP186" s="35"/>
      <c r="GMQ186" s="35"/>
      <c r="GMR186" s="35"/>
      <c r="GMS186" s="35"/>
      <c r="GMT186" s="35"/>
      <c r="GMU186" s="35"/>
      <c r="GMV186" s="35"/>
      <c r="GMW186" s="35"/>
      <c r="GMX186" s="35"/>
      <c r="GMY186" s="35"/>
      <c r="GMZ186" s="35"/>
      <c r="GNA186" s="35"/>
      <c r="GNB186" s="35"/>
      <c r="GNC186" s="35"/>
      <c r="GND186" s="35"/>
      <c r="GNE186" s="35"/>
      <c r="GNF186" s="35"/>
      <c r="GNG186" s="35"/>
      <c r="GNH186" s="35"/>
      <c r="GNI186" s="35"/>
      <c r="GNJ186" s="35"/>
      <c r="GNK186" s="35"/>
      <c r="GNL186" s="35"/>
      <c r="GNM186" s="35"/>
      <c r="GNN186" s="35"/>
      <c r="GNO186" s="35"/>
      <c r="GNP186" s="35"/>
      <c r="GNQ186" s="35"/>
      <c r="GNR186" s="35"/>
      <c r="GNS186" s="35"/>
      <c r="GNT186" s="35"/>
      <c r="GNU186" s="35"/>
      <c r="GNV186" s="35"/>
      <c r="GNW186" s="35"/>
      <c r="GNX186" s="35"/>
      <c r="GNY186" s="35"/>
      <c r="GNZ186" s="35"/>
      <c r="GOA186" s="35"/>
      <c r="GOB186" s="35"/>
      <c r="GOC186" s="35"/>
      <c r="GOD186" s="35"/>
      <c r="GOE186" s="35"/>
      <c r="GOF186" s="35"/>
      <c r="GOG186" s="35"/>
      <c r="GOH186" s="35"/>
      <c r="GOI186" s="35"/>
      <c r="GOJ186" s="35"/>
      <c r="GOK186" s="35"/>
      <c r="GOL186" s="35"/>
      <c r="GOM186" s="35"/>
      <c r="GON186" s="35"/>
      <c r="GOO186" s="35"/>
      <c r="GOP186" s="35"/>
      <c r="GOQ186" s="35"/>
      <c r="GOR186" s="35"/>
      <c r="GOS186" s="35"/>
      <c r="GOT186" s="35"/>
      <c r="GOU186" s="35"/>
      <c r="GOV186" s="35"/>
      <c r="GOW186" s="35"/>
      <c r="GOX186" s="35"/>
      <c r="GOY186" s="35"/>
      <c r="GOZ186" s="35"/>
      <c r="GPA186" s="35"/>
      <c r="GPB186" s="35"/>
      <c r="GPC186" s="35"/>
      <c r="GPD186" s="35"/>
      <c r="GPE186" s="35"/>
      <c r="GPF186" s="35"/>
      <c r="GPG186" s="35"/>
      <c r="GPH186" s="35"/>
      <c r="GPI186" s="35"/>
      <c r="GPJ186" s="35"/>
      <c r="GPK186" s="35"/>
      <c r="GPL186" s="35"/>
      <c r="GPM186" s="35"/>
      <c r="GPN186" s="35"/>
      <c r="GPO186" s="35"/>
      <c r="GPP186" s="35"/>
      <c r="GPQ186" s="35"/>
      <c r="GPR186" s="35"/>
      <c r="GPS186" s="35"/>
      <c r="GPT186" s="35"/>
      <c r="GPU186" s="35"/>
      <c r="GPV186" s="35"/>
      <c r="GPW186" s="35"/>
      <c r="GPX186" s="35"/>
      <c r="GPY186" s="35"/>
      <c r="GPZ186" s="35"/>
      <c r="GQA186" s="35"/>
      <c r="GQB186" s="35"/>
      <c r="GQC186" s="35"/>
      <c r="GQD186" s="35"/>
      <c r="GQE186" s="35"/>
      <c r="GQF186" s="35"/>
      <c r="GQG186" s="35"/>
      <c r="GQH186" s="35"/>
      <c r="GQI186" s="35"/>
      <c r="GQJ186" s="35"/>
      <c r="GQK186" s="35"/>
      <c r="GQL186" s="35"/>
      <c r="GQM186" s="35"/>
      <c r="GQN186" s="35"/>
      <c r="GQO186" s="35"/>
      <c r="GQP186" s="35"/>
      <c r="GQQ186" s="35"/>
      <c r="GQR186" s="35"/>
      <c r="GQS186" s="35"/>
      <c r="GQT186" s="35"/>
      <c r="GQU186" s="35"/>
      <c r="GQV186" s="35"/>
      <c r="GQW186" s="35"/>
      <c r="GQX186" s="35"/>
      <c r="GQY186" s="35"/>
      <c r="GQZ186" s="35"/>
      <c r="GRA186" s="35"/>
      <c r="GRB186" s="35"/>
      <c r="GRC186" s="35"/>
      <c r="GRD186" s="35"/>
      <c r="GRE186" s="35"/>
      <c r="GRF186" s="35"/>
      <c r="GRG186" s="35"/>
      <c r="GRH186" s="35"/>
      <c r="GRI186" s="35"/>
      <c r="GRJ186" s="35"/>
      <c r="GRK186" s="35"/>
      <c r="GRL186" s="35"/>
      <c r="GRM186" s="35"/>
      <c r="GRN186" s="35"/>
      <c r="GRO186" s="35"/>
      <c r="GRP186" s="35"/>
      <c r="GRQ186" s="35"/>
      <c r="GRR186" s="35"/>
      <c r="GRS186" s="35"/>
      <c r="GRT186" s="35"/>
      <c r="GRU186" s="35"/>
      <c r="GRV186" s="35"/>
      <c r="GRW186" s="35"/>
      <c r="GRX186" s="35"/>
      <c r="GRY186" s="35"/>
      <c r="GRZ186" s="35"/>
      <c r="GSA186" s="35"/>
      <c r="GSB186" s="35"/>
      <c r="GSC186" s="35"/>
      <c r="GSD186" s="35"/>
      <c r="GSE186" s="35"/>
      <c r="GSF186" s="35"/>
      <c r="GSG186" s="35"/>
      <c r="GSH186" s="35"/>
      <c r="GSI186" s="35"/>
      <c r="GSJ186" s="35"/>
      <c r="GSK186" s="35"/>
      <c r="GSL186" s="35"/>
      <c r="GSM186" s="35"/>
      <c r="GSN186" s="35"/>
      <c r="GSO186" s="35"/>
      <c r="GSP186" s="35"/>
      <c r="GSQ186" s="35"/>
      <c r="GSR186" s="35"/>
      <c r="GSS186" s="35"/>
      <c r="GST186" s="35"/>
      <c r="GSU186" s="35"/>
      <c r="GSV186" s="35"/>
      <c r="GSW186" s="35"/>
      <c r="GSX186" s="35"/>
      <c r="GSY186" s="35"/>
      <c r="GSZ186" s="35"/>
      <c r="GTA186" s="35"/>
      <c r="GTB186" s="35"/>
      <c r="GTC186" s="35"/>
      <c r="GTD186" s="35"/>
      <c r="GTE186" s="35"/>
      <c r="GTF186" s="35"/>
      <c r="GTG186" s="35"/>
      <c r="GTH186" s="35"/>
      <c r="GTI186" s="35"/>
      <c r="GTJ186" s="35"/>
      <c r="GTK186" s="35"/>
      <c r="GTL186" s="35"/>
      <c r="GTM186" s="35"/>
      <c r="GTN186" s="35"/>
      <c r="GTO186" s="35"/>
      <c r="GTP186" s="35"/>
      <c r="GTQ186" s="35"/>
      <c r="GTR186" s="35"/>
      <c r="GTS186" s="35"/>
      <c r="GTT186" s="35"/>
      <c r="GTU186" s="35"/>
      <c r="GTV186" s="35"/>
      <c r="GTW186" s="35"/>
      <c r="GTX186" s="35"/>
      <c r="GTY186" s="35"/>
      <c r="GTZ186" s="35"/>
      <c r="GUA186" s="35"/>
      <c r="GUB186" s="35"/>
      <c r="GUC186" s="35"/>
      <c r="GUD186" s="35"/>
      <c r="GUE186" s="35"/>
      <c r="GUF186" s="35"/>
      <c r="GUG186" s="35"/>
      <c r="GUH186" s="35"/>
      <c r="GUI186" s="35"/>
      <c r="GUJ186" s="35"/>
      <c r="GUK186" s="35"/>
      <c r="GUL186" s="35"/>
      <c r="GUM186" s="35"/>
      <c r="GUN186" s="35"/>
      <c r="GUO186" s="35"/>
      <c r="GUP186" s="35"/>
      <c r="GUQ186" s="35"/>
      <c r="GUR186" s="35"/>
      <c r="GUS186" s="35"/>
      <c r="GUT186" s="35"/>
      <c r="GUU186" s="35"/>
      <c r="GUV186" s="35"/>
      <c r="GUW186" s="35"/>
      <c r="GUX186" s="35"/>
      <c r="GUY186" s="35"/>
      <c r="GUZ186" s="35"/>
      <c r="GVA186" s="35"/>
      <c r="GVB186" s="35"/>
      <c r="GVC186" s="35"/>
      <c r="GVD186" s="35"/>
      <c r="GVE186" s="35"/>
      <c r="GVF186" s="35"/>
      <c r="GVG186" s="35"/>
      <c r="GVH186" s="35"/>
      <c r="GVI186" s="35"/>
      <c r="GVJ186" s="35"/>
      <c r="GVK186" s="35"/>
      <c r="GVL186" s="35"/>
      <c r="GVM186" s="35"/>
      <c r="GVN186" s="35"/>
      <c r="GVO186" s="35"/>
      <c r="GVP186" s="35"/>
      <c r="GVQ186" s="35"/>
      <c r="GVR186" s="35"/>
      <c r="GVS186" s="35"/>
      <c r="GVT186" s="35"/>
      <c r="GVU186" s="35"/>
      <c r="GVV186" s="35"/>
      <c r="GVW186" s="35"/>
      <c r="GVX186" s="35"/>
      <c r="GVY186" s="35"/>
      <c r="GVZ186" s="35"/>
      <c r="GWA186" s="35"/>
      <c r="GWB186" s="35"/>
      <c r="GWC186" s="35"/>
      <c r="GWD186" s="35"/>
      <c r="GWE186" s="35"/>
      <c r="GWF186" s="35"/>
      <c r="GWG186" s="35"/>
      <c r="GWH186" s="35"/>
      <c r="GWI186" s="35"/>
      <c r="GWJ186" s="35"/>
      <c r="GWK186" s="35"/>
      <c r="GWL186" s="35"/>
      <c r="GWM186" s="35"/>
      <c r="GWN186" s="35"/>
      <c r="GWO186" s="35"/>
      <c r="GWP186" s="35"/>
      <c r="GWQ186" s="35"/>
      <c r="GWR186" s="35"/>
      <c r="GWS186" s="35"/>
      <c r="GWT186" s="35"/>
      <c r="GWU186" s="35"/>
      <c r="GWV186" s="35"/>
      <c r="GWW186" s="35"/>
      <c r="GWX186" s="35"/>
      <c r="GWY186" s="35"/>
      <c r="GWZ186" s="35"/>
      <c r="GXA186" s="35"/>
      <c r="GXB186" s="35"/>
      <c r="GXC186" s="35"/>
      <c r="GXD186" s="35"/>
      <c r="GXE186" s="35"/>
      <c r="GXF186" s="35"/>
      <c r="GXG186" s="35"/>
      <c r="GXH186" s="35"/>
      <c r="GXI186" s="35"/>
      <c r="GXJ186" s="35"/>
      <c r="GXK186" s="35"/>
      <c r="GXL186" s="35"/>
      <c r="GXM186" s="35"/>
      <c r="GXN186" s="35"/>
      <c r="GXO186" s="35"/>
      <c r="GXP186" s="35"/>
      <c r="GXQ186" s="35"/>
      <c r="GXR186" s="35"/>
      <c r="GXS186" s="35"/>
      <c r="GXT186" s="35"/>
      <c r="GXU186" s="35"/>
      <c r="GXV186" s="35"/>
      <c r="GXW186" s="35"/>
      <c r="GXX186" s="35"/>
      <c r="GXY186" s="35"/>
      <c r="GXZ186" s="35"/>
      <c r="GYA186" s="35"/>
      <c r="GYB186" s="35"/>
      <c r="GYC186" s="35"/>
      <c r="GYD186" s="35"/>
      <c r="GYE186" s="35"/>
      <c r="GYF186" s="35"/>
      <c r="GYG186" s="35"/>
      <c r="GYH186" s="35"/>
      <c r="GYI186" s="35"/>
      <c r="GYJ186" s="35"/>
      <c r="GYK186" s="35"/>
      <c r="GYL186" s="35"/>
      <c r="GYM186" s="35"/>
      <c r="GYN186" s="35"/>
      <c r="GYO186" s="35"/>
      <c r="GYP186" s="35"/>
      <c r="GYQ186" s="35"/>
      <c r="GYR186" s="35"/>
      <c r="GYS186" s="35"/>
      <c r="GYT186" s="35"/>
      <c r="GYU186" s="35"/>
      <c r="GYV186" s="35"/>
      <c r="GYW186" s="35"/>
      <c r="GYX186" s="35"/>
      <c r="GYY186" s="35"/>
      <c r="GYZ186" s="35"/>
      <c r="GZA186" s="35"/>
      <c r="GZB186" s="35"/>
      <c r="GZC186" s="35"/>
      <c r="GZD186" s="35"/>
      <c r="GZE186" s="35"/>
      <c r="GZF186" s="35"/>
      <c r="GZG186" s="35"/>
      <c r="GZH186" s="35"/>
      <c r="GZI186" s="35"/>
      <c r="GZJ186" s="35"/>
      <c r="GZK186" s="35"/>
      <c r="GZL186" s="35"/>
      <c r="GZM186" s="35"/>
      <c r="GZN186" s="35"/>
      <c r="GZO186" s="35"/>
      <c r="GZP186" s="35"/>
      <c r="GZQ186" s="35"/>
      <c r="GZR186" s="35"/>
      <c r="GZS186" s="35"/>
      <c r="GZT186" s="35"/>
      <c r="GZU186" s="35"/>
      <c r="GZV186" s="35"/>
      <c r="GZW186" s="35"/>
      <c r="GZX186" s="35"/>
      <c r="GZY186" s="35"/>
      <c r="GZZ186" s="35"/>
      <c r="HAA186" s="35"/>
      <c r="HAB186" s="35"/>
      <c r="HAC186" s="35"/>
      <c r="HAD186" s="35"/>
      <c r="HAE186" s="35"/>
      <c r="HAF186" s="35"/>
      <c r="HAG186" s="35"/>
      <c r="HAH186" s="35"/>
      <c r="HAI186" s="35"/>
      <c r="HAJ186" s="35"/>
      <c r="HAK186" s="35"/>
      <c r="HAL186" s="35"/>
      <c r="HAM186" s="35"/>
      <c r="HAN186" s="35"/>
      <c r="HAO186" s="35"/>
      <c r="HAP186" s="35"/>
      <c r="HAQ186" s="35"/>
      <c r="HAR186" s="35"/>
      <c r="HAS186" s="35"/>
      <c r="HAT186" s="35"/>
      <c r="HAU186" s="35"/>
      <c r="HAV186" s="35"/>
      <c r="HAW186" s="35"/>
      <c r="HAX186" s="35"/>
      <c r="HAY186" s="35"/>
      <c r="HAZ186" s="35"/>
      <c r="HBA186" s="35"/>
      <c r="HBB186" s="35"/>
      <c r="HBC186" s="35"/>
      <c r="HBD186" s="35"/>
      <c r="HBE186" s="35"/>
      <c r="HBF186" s="35"/>
      <c r="HBG186" s="35"/>
      <c r="HBH186" s="35"/>
      <c r="HBI186" s="35"/>
      <c r="HBJ186" s="35"/>
      <c r="HBK186" s="35"/>
      <c r="HBL186" s="35"/>
      <c r="HBM186" s="35"/>
      <c r="HBN186" s="35"/>
      <c r="HBO186" s="35"/>
      <c r="HBP186" s="35"/>
      <c r="HBQ186" s="35"/>
      <c r="HBR186" s="35"/>
      <c r="HBS186" s="35"/>
      <c r="HBT186" s="35"/>
      <c r="HBU186" s="35"/>
      <c r="HBV186" s="35"/>
      <c r="HBW186" s="35"/>
      <c r="HBX186" s="35"/>
      <c r="HBY186" s="35"/>
      <c r="HBZ186" s="35"/>
      <c r="HCA186" s="35"/>
      <c r="HCB186" s="35"/>
      <c r="HCC186" s="35"/>
      <c r="HCD186" s="35"/>
      <c r="HCE186" s="35"/>
      <c r="HCF186" s="35"/>
      <c r="HCG186" s="35"/>
      <c r="HCH186" s="35"/>
      <c r="HCI186" s="35"/>
      <c r="HCJ186" s="35"/>
      <c r="HCK186" s="35"/>
      <c r="HCL186" s="35"/>
      <c r="HCM186" s="35"/>
      <c r="HCN186" s="35"/>
      <c r="HCO186" s="35"/>
      <c r="HCP186" s="35"/>
      <c r="HCQ186" s="35"/>
      <c r="HCR186" s="35"/>
      <c r="HCS186" s="35"/>
      <c r="HCT186" s="35"/>
      <c r="HCU186" s="35"/>
      <c r="HCV186" s="35"/>
      <c r="HCW186" s="35"/>
      <c r="HCX186" s="35"/>
      <c r="HCY186" s="35"/>
      <c r="HCZ186" s="35"/>
      <c r="HDA186" s="35"/>
      <c r="HDB186" s="35"/>
      <c r="HDC186" s="35"/>
      <c r="HDD186" s="35"/>
      <c r="HDE186" s="35"/>
      <c r="HDF186" s="35"/>
      <c r="HDG186" s="35"/>
      <c r="HDH186" s="35"/>
      <c r="HDI186" s="35"/>
      <c r="HDJ186" s="35"/>
      <c r="HDK186" s="35"/>
      <c r="HDL186" s="35"/>
      <c r="HDM186" s="35"/>
      <c r="HDN186" s="35"/>
      <c r="HDO186" s="35"/>
      <c r="HDP186" s="35"/>
      <c r="HDQ186" s="35"/>
      <c r="HDR186" s="35"/>
      <c r="HDS186" s="35"/>
      <c r="HDT186" s="35"/>
      <c r="HDU186" s="35"/>
      <c r="HDV186" s="35"/>
      <c r="HDW186" s="35"/>
      <c r="HDX186" s="35"/>
      <c r="HDY186" s="35"/>
      <c r="HDZ186" s="35"/>
      <c r="HEA186" s="35"/>
      <c r="HEB186" s="35"/>
      <c r="HEC186" s="35"/>
      <c r="HED186" s="35"/>
      <c r="HEE186" s="35"/>
      <c r="HEF186" s="35"/>
      <c r="HEG186" s="35"/>
      <c r="HEH186" s="35"/>
      <c r="HEI186" s="35"/>
      <c r="HEJ186" s="35"/>
      <c r="HEK186" s="35"/>
      <c r="HEL186" s="35"/>
      <c r="HEM186" s="35"/>
      <c r="HEN186" s="35"/>
      <c r="HEO186" s="35"/>
      <c r="HEP186" s="35"/>
      <c r="HEQ186" s="35"/>
      <c r="HER186" s="35"/>
      <c r="HES186" s="35"/>
      <c r="HET186" s="35"/>
      <c r="HEU186" s="35"/>
      <c r="HEV186" s="35"/>
      <c r="HEW186" s="35"/>
      <c r="HEX186" s="35"/>
      <c r="HEY186" s="35"/>
      <c r="HEZ186" s="35"/>
      <c r="HFA186" s="35"/>
      <c r="HFB186" s="35"/>
      <c r="HFC186" s="35"/>
      <c r="HFD186" s="35"/>
      <c r="HFE186" s="35"/>
      <c r="HFF186" s="35"/>
      <c r="HFG186" s="35"/>
      <c r="HFH186" s="35"/>
      <c r="HFI186" s="35"/>
      <c r="HFJ186" s="35"/>
      <c r="HFK186" s="35"/>
      <c r="HFL186" s="35"/>
      <c r="HFM186" s="35"/>
      <c r="HFN186" s="35"/>
      <c r="HFO186" s="35"/>
      <c r="HFP186" s="35"/>
      <c r="HFQ186" s="35"/>
      <c r="HFR186" s="35"/>
      <c r="HFS186" s="35"/>
      <c r="HFT186" s="35"/>
      <c r="HFU186" s="35"/>
      <c r="HFV186" s="35"/>
      <c r="HFW186" s="35"/>
      <c r="HFX186" s="35"/>
      <c r="HFY186" s="35"/>
      <c r="HFZ186" s="35"/>
      <c r="HGA186" s="35"/>
      <c r="HGB186" s="35"/>
      <c r="HGC186" s="35"/>
      <c r="HGD186" s="35"/>
      <c r="HGE186" s="35"/>
      <c r="HGF186" s="35"/>
      <c r="HGG186" s="35"/>
      <c r="HGH186" s="35"/>
      <c r="HGI186" s="35"/>
      <c r="HGJ186" s="35"/>
      <c r="HGK186" s="35"/>
      <c r="HGL186" s="35"/>
      <c r="HGM186" s="35"/>
      <c r="HGN186" s="35"/>
      <c r="HGO186" s="35"/>
      <c r="HGP186" s="35"/>
      <c r="HGQ186" s="35"/>
      <c r="HGR186" s="35"/>
      <c r="HGS186" s="35"/>
      <c r="HGT186" s="35"/>
      <c r="HGU186" s="35"/>
      <c r="HGV186" s="35"/>
      <c r="HGW186" s="35"/>
      <c r="HGX186" s="35"/>
      <c r="HGY186" s="35"/>
      <c r="HGZ186" s="35"/>
      <c r="HHA186" s="35"/>
      <c r="HHB186" s="35"/>
      <c r="HHC186" s="35"/>
      <c r="HHD186" s="35"/>
      <c r="HHE186" s="35"/>
      <c r="HHF186" s="35"/>
      <c r="HHG186" s="35"/>
      <c r="HHH186" s="35"/>
      <c r="HHI186" s="35"/>
      <c r="HHJ186" s="35"/>
      <c r="HHK186" s="35"/>
      <c r="HHL186" s="35"/>
      <c r="HHM186" s="35"/>
      <c r="HHN186" s="35"/>
      <c r="HHO186" s="35"/>
      <c r="HHP186" s="35"/>
      <c r="HHQ186" s="35"/>
      <c r="HHR186" s="35"/>
      <c r="HHS186" s="35"/>
      <c r="HHT186" s="35"/>
      <c r="HHU186" s="35"/>
      <c r="HHV186" s="35"/>
      <c r="HHW186" s="35"/>
      <c r="HHX186" s="35"/>
      <c r="HHY186" s="35"/>
      <c r="HHZ186" s="35"/>
      <c r="HIA186" s="35"/>
      <c r="HIB186" s="35"/>
      <c r="HIC186" s="35"/>
      <c r="HID186" s="35"/>
      <c r="HIE186" s="35"/>
      <c r="HIF186" s="35"/>
      <c r="HIG186" s="35"/>
      <c r="HIH186" s="35"/>
      <c r="HII186" s="35"/>
      <c r="HIJ186" s="35"/>
      <c r="HIK186" s="35"/>
      <c r="HIL186" s="35"/>
      <c r="HIM186" s="35"/>
      <c r="HIN186" s="35"/>
      <c r="HIO186" s="35"/>
      <c r="HIP186" s="35"/>
      <c r="HIQ186" s="35"/>
      <c r="HIR186" s="35"/>
      <c r="HIS186" s="35"/>
      <c r="HIT186" s="35"/>
      <c r="HIU186" s="35"/>
      <c r="HIV186" s="35"/>
      <c r="HIW186" s="35"/>
      <c r="HIX186" s="35"/>
      <c r="HIY186" s="35"/>
      <c r="HIZ186" s="35"/>
      <c r="HJA186" s="35"/>
      <c r="HJB186" s="35"/>
      <c r="HJC186" s="35"/>
      <c r="HJD186" s="35"/>
      <c r="HJE186" s="35"/>
      <c r="HJF186" s="35"/>
      <c r="HJG186" s="35"/>
      <c r="HJH186" s="35"/>
      <c r="HJI186" s="35"/>
      <c r="HJJ186" s="35"/>
      <c r="HJK186" s="35"/>
      <c r="HJL186" s="35"/>
      <c r="HJM186" s="35"/>
      <c r="HJN186" s="35"/>
      <c r="HJO186" s="35"/>
      <c r="HJP186" s="35"/>
      <c r="HJQ186" s="35"/>
      <c r="HJR186" s="35"/>
      <c r="HJS186" s="35"/>
      <c r="HJT186" s="35"/>
      <c r="HJU186" s="35"/>
      <c r="HJV186" s="35"/>
      <c r="HJW186" s="35"/>
      <c r="HJX186" s="35"/>
      <c r="HJY186" s="35"/>
      <c r="HJZ186" s="35"/>
      <c r="HKA186" s="35"/>
      <c r="HKB186" s="35"/>
      <c r="HKC186" s="35"/>
      <c r="HKD186" s="35"/>
      <c r="HKE186" s="35"/>
      <c r="HKF186" s="35"/>
      <c r="HKG186" s="35"/>
      <c r="HKH186" s="35"/>
      <c r="HKI186" s="35"/>
      <c r="HKJ186" s="35"/>
      <c r="HKK186" s="35"/>
      <c r="HKL186" s="35"/>
      <c r="HKM186" s="35"/>
      <c r="HKN186" s="35"/>
      <c r="HKO186" s="35"/>
      <c r="HKP186" s="35"/>
      <c r="HKQ186" s="35"/>
      <c r="HKR186" s="35"/>
      <c r="HKS186" s="35"/>
      <c r="HKT186" s="35"/>
      <c r="HKU186" s="35"/>
      <c r="HKV186" s="35"/>
      <c r="HKW186" s="35"/>
      <c r="HKX186" s="35"/>
      <c r="HKY186" s="35"/>
      <c r="HKZ186" s="35"/>
      <c r="HLA186" s="35"/>
      <c r="HLB186" s="35"/>
      <c r="HLC186" s="35"/>
      <c r="HLD186" s="35"/>
      <c r="HLE186" s="35"/>
      <c r="HLF186" s="35"/>
      <c r="HLG186" s="35"/>
      <c r="HLH186" s="35"/>
      <c r="HLI186" s="35"/>
      <c r="HLJ186" s="35"/>
      <c r="HLK186" s="35"/>
      <c r="HLL186" s="35"/>
      <c r="HLM186" s="35"/>
      <c r="HLN186" s="35"/>
      <c r="HLO186" s="35"/>
      <c r="HLP186" s="35"/>
      <c r="HLQ186" s="35"/>
      <c r="HLR186" s="35"/>
      <c r="HLS186" s="35"/>
      <c r="HLT186" s="35"/>
      <c r="HLU186" s="35"/>
      <c r="HLV186" s="35"/>
      <c r="HLW186" s="35"/>
      <c r="HLX186" s="35"/>
      <c r="HLY186" s="35"/>
      <c r="HLZ186" s="35"/>
      <c r="HMA186" s="35"/>
      <c r="HMB186" s="35"/>
      <c r="HMC186" s="35"/>
      <c r="HMD186" s="35"/>
      <c r="HME186" s="35"/>
      <c r="HMF186" s="35"/>
      <c r="HMG186" s="35"/>
      <c r="HMH186" s="35"/>
      <c r="HMI186" s="35"/>
      <c r="HMJ186" s="35"/>
      <c r="HMK186" s="35"/>
      <c r="HML186" s="35"/>
      <c r="HMM186" s="35"/>
      <c r="HMN186" s="35"/>
      <c r="HMO186" s="35"/>
      <c r="HMP186" s="35"/>
      <c r="HMQ186" s="35"/>
      <c r="HMR186" s="35"/>
      <c r="HMS186" s="35"/>
      <c r="HMT186" s="35"/>
      <c r="HMU186" s="35"/>
      <c r="HMV186" s="35"/>
      <c r="HMW186" s="35"/>
      <c r="HMX186" s="35"/>
      <c r="HMY186" s="35"/>
      <c r="HMZ186" s="35"/>
      <c r="HNA186" s="35"/>
      <c r="HNB186" s="35"/>
      <c r="HNC186" s="35"/>
      <c r="HND186" s="35"/>
      <c r="HNE186" s="35"/>
      <c r="HNF186" s="35"/>
      <c r="HNG186" s="35"/>
      <c r="HNH186" s="35"/>
      <c r="HNI186" s="35"/>
      <c r="HNJ186" s="35"/>
      <c r="HNK186" s="35"/>
      <c r="HNL186" s="35"/>
      <c r="HNM186" s="35"/>
      <c r="HNN186" s="35"/>
      <c r="HNO186" s="35"/>
      <c r="HNP186" s="35"/>
      <c r="HNQ186" s="35"/>
      <c r="HNR186" s="35"/>
      <c r="HNS186" s="35"/>
      <c r="HNT186" s="35"/>
      <c r="HNU186" s="35"/>
      <c r="HNV186" s="35"/>
      <c r="HNW186" s="35"/>
      <c r="HNX186" s="35"/>
      <c r="HNY186" s="35"/>
      <c r="HNZ186" s="35"/>
      <c r="HOA186" s="35"/>
      <c r="HOB186" s="35"/>
      <c r="HOC186" s="35"/>
      <c r="HOD186" s="35"/>
      <c r="HOE186" s="35"/>
      <c r="HOF186" s="35"/>
      <c r="HOG186" s="35"/>
      <c r="HOH186" s="35"/>
      <c r="HOI186" s="35"/>
      <c r="HOJ186" s="35"/>
      <c r="HOK186" s="35"/>
      <c r="HOL186" s="35"/>
      <c r="HOM186" s="35"/>
      <c r="HON186" s="35"/>
      <c r="HOO186" s="35"/>
      <c r="HOP186" s="35"/>
      <c r="HOQ186" s="35"/>
      <c r="HOR186" s="35"/>
      <c r="HOS186" s="35"/>
      <c r="HOT186" s="35"/>
      <c r="HOU186" s="35"/>
      <c r="HOV186" s="35"/>
      <c r="HOW186" s="35"/>
      <c r="HOX186" s="35"/>
      <c r="HOY186" s="35"/>
      <c r="HOZ186" s="35"/>
      <c r="HPA186" s="35"/>
      <c r="HPB186" s="35"/>
      <c r="HPC186" s="35"/>
      <c r="HPD186" s="35"/>
      <c r="HPE186" s="35"/>
      <c r="HPF186" s="35"/>
      <c r="HPG186" s="35"/>
      <c r="HPH186" s="35"/>
      <c r="HPI186" s="35"/>
      <c r="HPJ186" s="35"/>
      <c r="HPK186" s="35"/>
      <c r="HPL186" s="35"/>
      <c r="HPM186" s="35"/>
      <c r="HPN186" s="35"/>
      <c r="HPO186" s="35"/>
      <c r="HPP186" s="35"/>
      <c r="HPQ186" s="35"/>
      <c r="HPR186" s="35"/>
      <c r="HPS186" s="35"/>
      <c r="HPT186" s="35"/>
      <c r="HPU186" s="35"/>
      <c r="HPV186" s="35"/>
      <c r="HPW186" s="35"/>
      <c r="HPX186" s="35"/>
      <c r="HPY186" s="35"/>
      <c r="HPZ186" s="35"/>
      <c r="HQA186" s="35"/>
      <c r="HQB186" s="35"/>
      <c r="HQC186" s="35"/>
      <c r="HQD186" s="35"/>
      <c r="HQE186" s="35"/>
      <c r="HQF186" s="35"/>
      <c r="HQG186" s="35"/>
      <c r="HQH186" s="35"/>
      <c r="HQI186" s="35"/>
      <c r="HQJ186" s="35"/>
      <c r="HQK186" s="35"/>
      <c r="HQL186" s="35"/>
      <c r="HQM186" s="35"/>
      <c r="HQN186" s="35"/>
      <c r="HQO186" s="35"/>
      <c r="HQP186" s="35"/>
      <c r="HQQ186" s="35"/>
      <c r="HQR186" s="35"/>
      <c r="HQS186" s="35"/>
      <c r="HQT186" s="35"/>
      <c r="HQU186" s="35"/>
      <c r="HQV186" s="35"/>
      <c r="HQW186" s="35"/>
      <c r="HQX186" s="35"/>
      <c r="HQY186" s="35"/>
      <c r="HQZ186" s="35"/>
      <c r="HRA186" s="35"/>
      <c r="HRB186" s="35"/>
      <c r="HRC186" s="35"/>
      <c r="HRD186" s="35"/>
      <c r="HRE186" s="35"/>
      <c r="HRF186" s="35"/>
      <c r="HRG186" s="35"/>
      <c r="HRH186" s="35"/>
      <c r="HRI186" s="35"/>
      <c r="HRJ186" s="35"/>
      <c r="HRK186" s="35"/>
      <c r="HRL186" s="35"/>
      <c r="HRM186" s="35"/>
      <c r="HRN186" s="35"/>
      <c r="HRO186" s="35"/>
      <c r="HRP186" s="35"/>
      <c r="HRQ186" s="35"/>
      <c r="HRR186" s="35"/>
      <c r="HRS186" s="35"/>
      <c r="HRT186" s="35"/>
      <c r="HRU186" s="35"/>
      <c r="HRV186" s="35"/>
      <c r="HRW186" s="35"/>
      <c r="HRX186" s="35"/>
      <c r="HRY186" s="35"/>
      <c r="HRZ186" s="35"/>
      <c r="HSA186" s="35"/>
      <c r="HSB186" s="35"/>
      <c r="HSC186" s="35"/>
      <c r="HSD186" s="35"/>
      <c r="HSE186" s="35"/>
      <c r="HSF186" s="35"/>
      <c r="HSG186" s="35"/>
      <c r="HSH186" s="35"/>
      <c r="HSI186" s="35"/>
      <c r="HSJ186" s="35"/>
      <c r="HSK186" s="35"/>
      <c r="HSL186" s="35"/>
      <c r="HSM186" s="35"/>
      <c r="HSN186" s="35"/>
      <c r="HSO186" s="35"/>
      <c r="HSP186" s="35"/>
      <c r="HSQ186" s="35"/>
      <c r="HSR186" s="35"/>
      <c r="HSS186" s="35"/>
      <c r="HST186" s="35"/>
      <c r="HSU186" s="35"/>
      <c r="HSV186" s="35"/>
      <c r="HSW186" s="35"/>
      <c r="HSX186" s="35"/>
      <c r="HSY186" s="35"/>
      <c r="HSZ186" s="35"/>
      <c r="HTA186" s="35"/>
      <c r="HTB186" s="35"/>
      <c r="HTC186" s="35"/>
      <c r="HTD186" s="35"/>
      <c r="HTE186" s="35"/>
      <c r="HTF186" s="35"/>
      <c r="HTG186" s="35"/>
      <c r="HTH186" s="35"/>
      <c r="HTI186" s="35"/>
      <c r="HTJ186" s="35"/>
      <c r="HTK186" s="35"/>
      <c r="HTL186" s="35"/>
      <c r="HTM186" s="35"/>
      <c r="HTN186" s="35"/>
      <c r="HTO186" s="35"/>
      <c r="HTP186" s="35"/>
      <c r="HTQ186" s="35"/>
      <c r="HTR186" s="35"/>
      <c r="HTS186" s="35"/>
      <c r="HTT186" s="35"/>
      <c r="HTU186" s="35"/>
      <c r="HTV186" s="35"/>
      <c r="HTW186" s="35"/>
      <c r="HTX186" s="35"/>
      <c r="HTY186" s="35"/>
      <c r="HTZ186" s="35"/>
      <c r="HUA186" s="35"/>
      <c r="HUB186" s="35"/>
      <c r="HUC186" s="35"/>
      <c r="HUD186" s="35"/>
      <c r="HUE186" s="35"/>
      <c r="HUF186" s="35"/>
      <c r="HUG186" s="35"/>
      <c r="HUH186" s="35"/>
      <c r="HUI186" s="35"/>
      <c r="HUJ186" s="35"/>
      <c r="HUK186" s="35"/>
      <c r="HUL186" s="35"/>
      <c r="HUM186" s="35"/>
      <c r="HUN186" s="35"/>
      <c r="HUO186" s="35"/>
      <c r="HUP186" s="35"/>
      <c r="HUQ186" s="35"/>
      <c r="HUR186" s="35"/>
      <c r="HUS186" s="35"/>
      <c r="HUT186" s="35"/>
      <c r="HUU186" s="35"/>
      <c r="HUV186" s="35"/>
      <c r="HUW186" s="35"/>
      <c r="HUX186" s="35"/>
      <c r="HUY186" s="35"/>
      <c r="HUZ186" s="35"/>
      <c r="HVA186" s="35"/>
      <c r="HVB186" s="35"/>
      <c r="HVC186" s="35"/>
      <c r="HVD186" s="35"/>
      <c r="HVE186" s="35"/>
      <c r="HVF186" s="35"/>
      <c r="HVG186" s="35"/>
      <c r="HVH186" s="35"/>
      <c r="HVI186" s="35"/>
      <c r="HVJ186" s="35"/>
      <c r="HVK186" s="35"/>
      <c r="HVL186" s="35"/>
      <c r="HVM186" s="35"/>
      <c r="HVN186" s="35"/>
      <c r="HVO186" s="35"/>
      <c r="HVP186" s="35"/>
      <c r="HVQ186" s="35"/>
      <c r="HVR186" s="35"/>
      <c r="HVS186" s="35"/>
      <c r="HVT186" s="35"/>
      <c r="HVU186" s="35"/>
      <c r="HVV186" s="35"/>
      <c r="HVW186" s="35"/>
      <c r="HVX186" s="35"/>
      <c r="HVY186" s="35"/>
      <c r="HVZ186" s="35"/>
      <c r="HWA186" s="35"/>
      <c r="HWB186" s="35"/>
      <c r="HWC186" s="35"/>
      <c r="HWD186" s="35"/>
      <c r="HWE186" s="35"/>
      <c r="HWF186" s="35"/>
      <c r="HWG186" s="35"/>
      <c r="HWH186" s="35"/>
      <c r="HWI186" s="35"/>
      <c r="HWJ186" s="35"/>
      <c r="HWK186" s="35"/>
      <c r="HWL186" s="35"/>
      <c r="HWM186" s="35"/>
      <c r="HWN186" s="35"/>
      <c r="HWO186" s="35"/>
      <c r="HWP186" s="35"/>
      <c r="HWQ186" s="35"/>
      <c r="HWR186" s="35"/>
      <c r="HWS186" s="35"/>
      <c r="HWT186" s="35"/>
      <c r="HWU186" s="35"/>
      <c r="HWV186" s="35"/>
      <c r="HWW186" s="35"/>
      <c r="HWX186" s="35"/>
      <c r="HWY186" s="35"/>
      <c r="HWZ186" s="35"/>
      <c r="HXA186" s="35"/>
      <c r="HXB186" s="35"/>
      <c r="HXC186" s="35"/>
      <c r="HXD186" s="35"/>
      <c r="HXE186" s="35"/>
      <c r="HXF186" s="35"/>
      <c r="HXG186" s="35"/>
      <c r="HXH186" s="35"/>
      <c r="HXI186" s="35"/>
      <c r="HXJ186" s="35"/>
      <c r="HXK186" s="35"/>
      <c r="HXL186" s="35"/>
      <c r="HXM186" s="35"/>
      <c r="HXN186" s="35"/>
      <c r="HXO186" s="35"/>
      <c r="HXP186" s="35"/>
      <c r="HXQ186" s="35"/>
      <c r="HXR186" s="35"/>
      <c r="HXS186" s="35"/>
      <c r="HXT186" s="35"/>
      <c r="HXU186" s="35"/>
      <c r="HXV186" s="35"/>
      <c r="HXW186" s="35"/>
      <c r="HXX186" s="35"/>
      <c r="HXY186" s="35"/>
      <c r="HXZ186" s="35"/>
      <c r="HYA186" s="35"/>
      <c r="HYB186" s="35"/>
      <c r="HYC186" s="35"/>
      <c r="HYD186" s="35"/>
      <c r="HYE186" s="35"/>
      <c r="HYF186" s="35"/>
      <c r="HYG186" s="35"/>
      <c r="HYH186" s="35"/>
      <c r="HYI186" s="35"/>
      <c r="HYJ186" s="35"/>
      <c r="HYK186" s="35"/>
      <c r="HYL186" s="35"/>
      <c r="HYM186" s="35"/>
      <c r="HYN186" s="35"/>
      <c r="HYO186" s="35"/>
      <c r="HYP186" s="35"/>
      <c r="HYQ186" s="35"/>
      <c r="HYR186" s="35"/>
      <c r="HYS186" s="35"/>
      <c r="HYT186" s="35"/>
      <c r="HYU186" s="35"/>
      <c r="HYV186" s="35"/>
      <c r="HYW186" s="35"/>
      <c r="HYX186" s="35"/>
      <c r="HYY186" s="35"/>
      <c r="HYZ186" s="35"/>
      <c r="HZA186" s="35"/>
      <c r="HZB186" s="35"/>
      <c r="HZC186" s="35"/>
      <c r="HZD186" s="35"/>
      <c r="HZE186" s="35"/>
      <c r="HZF186" s="35"/>
      <c r="HZG186" s="35"/>
      <c r="HZH186" s="35"/>
      <c r="HZI186" s="35"/>
      <c r="HZJ186" s="35"/>
      <c r="HZK186" s="35"/>
      <c r="HZL186" s="35"/>
      <c r="HZM186" s="35"/>
      <c r="HZN186" s="35"/>
      <c r="HZO186" s="35"/>
      <c r="HZP186" s="35"/>
      <c r="HZQ186" s="35"/>
      <c r="HZR186" s="35"/>
      <c r="HZS186" s="35"/>
      <c r="HZT186" s="35"/>
      <c r="HZU186" s="35"/>
      <c r="HZV186" s="35"/>
      <c r="HZW186" s="35"/>
      <c r="HZX186" s="35"/>
      <c r="HZY186" s="35"/>
      <c r="HZZ186" s="35"/>
      <c r="IAA186" s="35"/>
      <c r="IAB186" s="35"/>
      <c r="IAC186" s="35"/>
      <c r="IAD186" s="35"/>
      <c r="IAE186" s="35"/>
      <c r="IAF186" s="35"/>
      <c r="IAG186" s="35"/>
      <c r="IAH186" s="35"/>
      <c r="IAI186" s="35"/>
      <c r="IAJ186" s="35"/>
      <c r="IAK186" s="35"/>
      <c r="IAL186" s="35"/>
      <c r="IAM186" s="35"/>
      <c r="IAN186" s="35"/>
      <c r="IAO186" s="35"/>
      <c r="IAP186" s="35"/>
      <c r="IAQ186" s="35"/>
      <c r="IAR186" s="35"/>
      <c r="IAS186" s="35"/>
      <c r="IAT186" s="35"/>
      <c r="IAU186" s="35"/>
      <c r="IAV186" s="35"/>
      <c r="IAW186" s="35"/>
      <c r="IAX186" s="35"/>
      <c r="IAY186" s="35"/>
      <c r="IAZ186" s="35"/>
      <c r="IBA186" s="35"/>
      <c r="IBB186" s="35"/>
      <c r="IBC186" s="35"/>
      <c r="IBD186" s="35"/>
      <c r="IBE186" s="35"/>
      <c r="IBF186" s="35"/>
      <c r="IBG186" s="35"/>
      <c r="IBH186" s="35"/>
      <c r="IBI186" s="35"/>
      <c r="IBJ186" s="35"/>
      <c r="IBK186" s="35"/>
      <c r="IBL186" s="35"/>
      <c r="IBM186" s="35"/>
      <c r="IBN186" s="35"/>
      <c r="IBO186" s="35"/>
      <c r="IBP186" s="35"/>
      <c r="IBQ186" s="35"/>
      <c r="IBR186" s="35"/>
      <c r="IBS186" s="35"/>
      <c r="IBT186" s="35"/>
      <c r="IBU186" s="35"/>
      <c r="IBV186" s="35"/>
      <c r="IBW186" s="35"/>
      <c r="IBX186" s="35"/>
      <c r="IBY186" s="35"/>
      <c r="IBZ186" s="35"/>
      <c r="ICA186" s="35"/>
      <c r="ICB186" s="35"/>
      <c r="ICC186" s="35"/>
      <c r="ICD186" s="35"/>
      <c r="ICE186" s="35"/>
      <c r="ICF186" s="35"/>
      <c r="ICG186" s="35"/>
      <c r="ICH186" s="35"/>
      <c r="ICI186" s="35"/>
      <c r="ICJ186" s="35"/>
      <c r="ICK186" s="35"/>
      <c r="ICL186" s="35"/>
      <c r="ICM186" s="35"/>
      <c r="ICN186" s="35"/>
      <c r="ICO186" s="35"/>
      <c r="ICP186" s="35"/>
      <c r="ICQ186" s="35"/>
      <c r="ICR186" s="35"/>
      <c r="ICS186" s="35"/>
      <c r="ICT186" s="35"/>
      <c r="ICU186" s="35"/>
      <c r="ICV186" s="35"/>
      <c r="ICW186" s="35"/>
      <c r="ICX186" s="35"/>
      <c r="ICY186" s="35"/>
      <c r="ICZ186" s="35"/>
      <c r="IDA186" s="35"/>
      <c r="IDB186" s="35"/>
      <c r="IDC186" s="35"/>
      <c r="IDD186" s="35"/>
      <c r="IDE186" s="35"/>
      <c r="IDF186" s="35"/>
      <c r="IDG186" s="35"/>
      <c r="IDH186" s="35"/>
      <c r="IDI186" s="35"/>
      <c r="IDJ186" s="35"/>
      <c r="IDK186" s="35"/>
      <c r="IDL186" s="35"/>
      <c r="IDM186" s="35"/>
      <c r="IDN186" s="35"/>
      <c r="IDO186" s="35"/>
      <c r="IDP186" s="35"/>
      <c r="IDQ186" s="35"/>
      <c r="IDR186" s="35"/>
      <c r="IDS186" s="35"/>
      <c r="IDT186" s="35"/>
      <c r="IDU186" s="35"/>
      <c r="IDV186" s="35"/>
      <c r="IDW186" s="35"/>
      <c r="IDX186" s="35"/>
      <c r="IDY186" s="35"/>
      <c r="IDZ186" s="35"/>
      <c r="IEA186" s="35"/>
      <c r="IEB186" s="35"/>
      <c r="IEC186" s="35"/>
      <c r="IED186" s="35"/>
      <c r="IEE186" s="35"/>
      <c r="IEF186" s="35"/>
      <c r="IEG186" s="35"/>
      <c r="IEH186" s="35"/>
      <c r="IEI186" s="35"/>
      <c r="IEJ186" s="35"/>
      <c r="IEK186" s="35"/>
      <c r="IEL186" s="35"/>
      <c r="IEM186" s="35"/>
      <c r="IEN186" s="35"/>
      <c r="IEO186" s="35"/>
      <c r="IEP186" s="35"/>
      <c r="IEQ186" s="35"/>
      <c r="IER186" s="35"/>
      <c r="IES186" s="35"/>
      <c r="IET186" s="35"/>
      <c r="IEU186" s="35"/>
      <c r="IEV186" s="35"/>
      <c r="IEW186" s="35"/>
      <c r="IEX186" s="35"/>
      <c r="IEY186" s="35"/>
      <c r="IEZ186" s="35"/>
      <c r="IFA186" s="35"/>
      <c r="IFB186" s="35"/>
      <c r="IFC186" s="35"/>
      <c r="IFD186" s="35"/>
      <c r="IFE186" s="35"/>
      <c r="IFF186" s="35"/>
      <c r="IFG186" s="35"/>
      <c r="IFH186" s="35"/>
      <c r="IFI186" s="35"/>
      <c r="IFJ186" s="35"/>
      <c r="IFK186" s="35"/>
      <c r="IFL186" s="35"/>
      <c r="IFM186" s="35"/>
      <c r="IFN186" s="35"/>
      <c r="IFO186" s="35"/>
      <c r="IFP186" s="35"/>
      <c r="IFQ186" s="35"/>
      <c r="IFR186" s="35"/>
      <c r="IFS186" s="35"/>
      <c r="IFT186" s="35"/>
      <c r="IFU186" s="35"/>
      <c r="IFV186" s="35"/>
      <c r="IFW186" s="35"/>
      <c r="IFX186" s="35"/>
      <c r="IFY186" s="35"/>
      <c r="IFZ186" s="35"/>
      <c r="IGA186" s="35"/>
      <c r="IGB186" s="35"/>
      <c r="IGC186" s="35"/>
      <c r="IGD186" s="35"/>
      <c r="IGE186" s="35"/>
      <c r="IGF186" s="35"/>
      <c r="IGG186" s="35"/>
      <c r="IGH186" s="35"/>
      <c r="IGI186" s="35"/>
      <c r="IGJ186" s="35"/>
      <c r="IGK186" s="35"/>
      <c r="IGL186" s="35"/>
      <c r="IGM186" s="35"/>
      <c r="IGN186" s="35"/>
      <c r="IGO186" s="35"/>
      <c r="IGP186" s="35"/>
      <c r="IGQ186" s="35"/>
      <c r="IGR186" s="35"/>
      <c r="IGS186" s="35"/>
      <c r="IGT186" s="35"/>
      <c r="IGU186" s="35"/>
      <c r="IGV186" s="35"/>
      <c r="IGW186" s="35"/>
      <c r="IGX186" s="35"/>
      <c r="IGY186" s="35"/>
      <c r="IGZ186" s="35"/>
      <c r="IHA186" s="35"/>
      <c r="IHB186" s="35"/>
      <c r="IHC186" s="35"/>
      <c r="IHD186" s="35"/>
      <c r="IHE186" s="35"/>
      <c r="IHF186" s="35"/>
      <c r="IHG186" s="35"/>
      <c r="IHH186" s="35"/>
      <c r="IHI186" s="35"/>
      <c r="IHJ186" s="35"/>
      <c r="IHK186" s="35"/>
      <c r="IHL186" s="35"/>
      <c r="IHM186" s="35"/>
      <c r="IHN186" s="35"/>
      <c r="IHO186" s="35"/>
      <c r="IHP186" s="35"/>
      <c r="IHQ186" s="35"/>
      <c r="IHR186" s="35"/>
      <c r="IHS186" s="35"/>
      <c r="IHT186" s="35"/>
      <c r="IHU186" s="35"/>
      <c r="IHV186" s="35"/>
      <c r="IHW186" s="35"/>
      <c r="IHX186" s="35"/>
      <c r="IHY186" s="35"/>
      <c r="IHZ186" s="35"/>
      <c r="IIA186" s="35"/>
      <c r="IIB186" s="35"/>
      <c r="IIC186" s="35"/>
      <c r="IID186" s="35"/>
      <c r="IIE186" s="35"/>
      <c r="IIF186" s="35"/>
      <c r="IIG186" s="35"/>
      <c r="IIH186" s="35"/>
      <c r="III186" s="35"/>
      <c r="IIJ186" s="35"/>
      <c r="IIK186" s="35"/>
      <c r="IIL186" s="35"/>
      <c r="IIM186" s="35"/>
      <c r="IIN186" s="35"/>
      <c r="IIO186" s="35"/>
      <c r="IIP186" s="35"/>
      <c r="IIQ186" s="35"/>
      <c r="IIR186" s="35"/>
      <c r="IIS186" s="35"/>
      <c r="IIT186" s="35"/>
      <c r="IIU186" s="35"/>
      <c r="IIV186" s="35"/>
      <c r="IIW186" s="35"/>
      <c r="IIX186" s="35"/>
      <c r="IIY186" s="35"/>
      <c r="IIZ186" s="35"/>
      <c r="IJA186" s="35"/>
      <c r="IJB186" s="35"/>
      <c r="IJC186" s="35"/>
      <c r="IJD186" s="35"/>
      <c r="IJE186" s="35"/>
      <c r="IJF186" s="35"/>
      <c r="IJG186" s="35"/>
      <c r="IJH186" s="35"/>
      <c r="IJI186" s="35"/>
      <c r="IJJ186" s="35"/>
      <c r="IJK186" s="35"/>
      <c r="IJL186" s="35"/>
      <c r="IJM186" s="35"/>
      <c r="IJN186" s="35"/>
      <c r="IJO186" s="35"/>
      <c r="IJP186" s="35"/>
      <c r="IJQ186" s="35"/>
      <c r="IJR186" s="35"/>
      <c r="IJS186" s="35"/>
      <c r="IJT186" s="35"/>
      <c r="IJU186" s="35"/>
      <c r="IJV186" s="35"/>
      <c r="IJW186" s="35"/>
      <c r="IJX186" s="35"/>
      <c r="IJY186" s="35"/>
      <c r="IJZ186" s="35"/>
      <c r="IKA186" s="35"/>
      <c r="IKB186" s="35"/>
      <c r="IKC186" s="35"/>
      <c r="IKD186" s="35"/>
      <c r="IKE186" s="35"/>
      <c r="IKF186" s="35"/>
      <c r="IKG186" s="35"/>
      <c r="IKH186" s="35"/>
      <c r="IKI186" s="35"/>
      <c r="IKJ186" s="35"/>
      <c r="IKK186" s="35"/>
      <c r="IKL186" s="35"/>
      <c r="IKM186" s="35"/>
      <c r="IKN186" s="35"/>
      <c r="IKO186" s="35"/>
      <c r="IKP186" s="35"/>
      <c r="IKQ186" s="35"/>
      <c r="IKR186" s="35"/>
      <c r="IKS186" s="35"/>
      <c r="IKT186" s="35"/>
      <c r="IKU186" s="35"/>
      <c r="IKV186" s="35"/>
      <c r="IKW186" s="35"/>
      <c r="IKX186" s="35"/>
      <c r="IKY186" s="35"/>
      <c r="IKZ186" s="35"/>
      <c r="ILA186" s="35"/>
      <c r="ILB186" s="35"/>
      <c r="ILC186" s="35"/>
      <c r="ILD186" s="35"/>
      <c r="ILE186" s="35"/>
      <c r="ILF186" s="35"/>
      <c r="ILG186" s="35"/>
      <c r="ILH186" s="35"/>
      <c r="ILI186" s="35"/>
      <c r="ILJ186" s="35"/>
      <c r="ILK186" s="35"/>
      <c r="ILL186" s="35"/>
      <c r="ILM186" s="35"/>
      <c r="ILN186" s="35"/>
      <c r="ILO186" s="35"/>
      <c r="ILP186" s="35"/>
      <c r="ILQ186" s="35"/>
      <c r="ILR186" s="35"/>
      <c r="ILS186" s="35"/>
      <c r="ILT186" s="35"/>
      <c r="ILU186" s="35"/>
      <c r="ILV186" s="35"/>
      <c r="ILW186" s="35"/>
      <c r="ILX186" s="35"/>
      <c r="ILY186" s="35"/>
      <c r="ILZ186" s="35"/>
      <c r="IMA186" s="35"/>
      <c r="IMB186" s="35"/>
      <c r="IMC186" s="35"/>
      <c r="IMD186" s="35"/>
      <c r="IME186" s="35"/>
      <c r="IMF186" s="35"/>
      <c r="IMG186" s="35"/>
      <c r="IMH186" s="35"/>
      <c r="IMI186" s="35"/>
      <c r="IMJ186" s="35"/>
      <c r="IMK186" s="35"/>
      <c r="IML186" s="35"/>
      <c r="IMM186" s="35"/>
      <c r="IMN186" s="35"/>
      <c r="IMO186" s="35"/>
      <c r="IMP186" s="35"/>
      <c r="IMQ186" s="35"/>
      <c r="IMR186" s="35"/>
      <c r="IMS186" s="35"/>
      <c r="IMT186" s="35"/>
      <c r="IMU186" s="35"/>
      <c r="IMV186" s="35"/>
      <c r="IMW186" s="35"/>
      <c r="IMX186" s="35"/>
      <c r="IMY186" s="35"/>
      <c r="IMZ186" s="35"/>
      <c r="INA186" s="35"/>
      <c r="INB186" s="35"/>
      <c r="INC186" s="35"/>
      <c r="IND186" s="35"/>
      <c r="INE186" s="35"/>
      <c r="INF186" s="35"/>
      <c r="ING186" s="35"/>
      <c r="INH186" s="35"/>
      <c r="INI186" s="35"/>
      <c r="INJ186" s="35"/>
      <c r="INK186" s="35"/>
      <c r="INL186" s="35"/>
      <c r="INM186" s="35"/>
      <c r="INN186" s="35"/>
      <c r="INO186" s="35"/>
      <c r="INP186" s="35"/>
      <c r="INQ186" s="35"/>
      <c r="INR186" s="35"/>
      <c r="INS186" s="35"/>
      <c r="INT186" s="35"/>
      <c r="INU186" s="35"/>
      <c r="INV186" s="35"/>
      <c r="INW186" s="35"/>
      <c r="INX186" s="35"/>
      <c r="INY186" s="35"/>
      <c r="INZ186" s="35"/>
      <c r="IOA186" s="35"/>
      <c r="IOB186" s="35"/>
      <c r="IOC186" s="35"/>
      <c r="IOD186" s="35"/>
      <c r="IOE186" s="35"/>
      <c r="IOF186" s="35"/>
      <c r="IOG186" s="35"/>
      <c r="IOH186" s="35"/>
      <c r="IOI186" s="35"/>
      <c r="IOJ186" s="35"/>
      <c r="IOK186" s="35"/>
      <c r="IOL186" s="35"/>
      <c r="IOM186" s="35"/>
      <c r="ION186" s="35"/>
      <c r="IOO186" s="35"/>
      <c r="IOP186" s="35"/>
      <c r="IOQ186" s="35"/>
      <c r="IOR186" s="35"/>
      <c r="IOS186" s="35"/>
      <c r="IOT186" s="35"/>
      <c r="IOU186" s="35"/>
      <c r="IOV186" s="35"/>
      <c r="IOW186" s="35"/>
      <c r="IOX186" s="35"/>
      <c r="IOY186" s="35"/>
      <c r="IOZ186" s="35"/>
      <c r="IPA186" s="35"/>
      <c r="IPB186" s="35"/>
      <c r="IPC186" s="35"/>
      <c r="IPD186" s="35"/>
      <c r="IPE186" s="35"/>
      <c r="IPF186" s="35"/>
      <c r="IPG186" s="35"/>
      <c r="IPH186" s="35"/>
      <c r="IPI186" s="35"/>
      <c r="IPJ186" s="35"/>
      <c r="IPK186" s="35"/>
      <c r="IPL186" s="35"/>
      <c r="IPM186" s="35"/>
      <c r="IPN186" s="35"/>
      <c r="IPO186" s="35"/>
      <c r="IPP186" s="35"/>
      <c r="IPQ186" s="35"/>
      <c r="IPR186" s="35"/>
      <c r="IPS186" s="35"/>
      <c r="IPT186" s="35"/>
      <c r="IPU186" s="35"/>
      <c r="IPV186" s="35"/>
      <c r="IPW186" s="35"/>
      <c r="IPX186" s="35"/>
      <c r="IPY186" s="35"/>
      <c r="IPZ186" s="35"/>
      <c r="IQA186" s="35"/>
      <c r="IQB186" s="35"/>
      <c r="IQC186" s="35"/>
      <c r="IQD186" s="35"/>
      <c r="IQE186" s="35"/>
      <c r="IQF186" s="35"/>
      <c r="IQG186" s="35"/>
      <c r="IQH186" s="35"/>
      <c r="IQI186" s="35"/>
      <c r="IQJ186" s="35"/>
      <c r="IQK186" s="35"/>
      <c r="IQL186" s="35"/>
      <c r="IQM186" s="35"/>
      <c r="IQN186" s="35"/>
      <c r="IQO186" s="35"/>
      <c r="IQP186" s="35"/>
      <c r="IQQ186" s="35"/>
      <c r="IQR186" s="35"/>
      <c r="IQS186" s="35"/>
      <c r="IQT186" s="35"/>
      <c r="IQU186" s="35"/>
      <c r="IQV186" s="35"/>
      <c r="IQW186" s="35"/>
      <c r="IQX186" s="35"/>
      <c r="IQY186" s="35"/>
      <c r="IQZ186" s="35"/>
      <c r="IRA186" s="35"/>
      <c r="IRB186" s="35"/>
      <c r="IRC186" s="35"/>
      <c r="IRD186" s="35"/>
      <c r="IRE186" s="35"/>
      <c r="IRF186" s="35"/>
      <c r="IRG186" s="35"/>
      <c r="IRH186" s="35"/>
      <c r="IRI186" s="35"/>
      <c r="IRJ186" s="35"/>
      <c r="IRK186" s="35"/>
      <c r="IRL186" s="35"/>
      <c r="IRM186" s="35"/>
      <c r="IRN186" s="35"/>
      <c r="IRO186" s="35"/>
      <c r="IRP186" s="35"/>
      <c r="IRQ186" s="35"/>
      <c r="IRR186" s="35"/>
      <c r="IRS186" s="35"/>
      <c r="IRT186" s="35"/>
      <c r="IRU186" s="35"/>
      <c r="IRV186" s="35"/>
      <c r="IRW186" s="35"/>
      <c r="IRX186" s="35"/>
      <c r="IRY186" s="35"/>
      <c r="IRZ186" s="35"/>
      <c r="ISA186" s="35"/>
      <c r="ISB186" s="35"/>
      <c r="ISC186" s="35"/>
      <c r="ISD186" s="35"/>
      <c r="ISE186" s="35"/>
      <c r="ISF186" s="35"/>
      <c r="ISG186" s="35"/>
      <c r="ISH186" s="35"/>
      <c r="ISI186" s="35"/>
      <c r="ISJ186" s="35"/>
      <c r="ISK186" s="35"/>
      <c r="ISL186" s="35"/>
      <c r="ISM186" s="35"/>
      <c r="ISN186" s="35"/>
      <c r="ISO186" s="35"/>
      <c r="ISP186" s="35"/>
      <c r="ISQ186" s="35"/>
      <c r="ISR186" s="35"/>
      <c r="ISS186" s="35"/>
      <c r="IST186" s="35"/>
      <c r="ISU186" s="35"/>
      <c r="ISV186" s="35"/>
      <c r="ISW186" s="35"/>
      <c r="ISX186" s="35"/>
      <c r="ISY186" s="35"/>
      <c r="ISZ186" s="35"/>
      <c r="ITA186" s="35"/>
      <c r="ITB186" s="35"/>
      <c r="ITC186" s="35"/>
      <c r="ITD186" s="35"/>
      <c r="ITE186" s="35"/>
      <c r="ITF186" s="35"/>
      <c r="ITG186" s="35"/>
      <c r="ITH186" s="35"/>
      <c r="ITI186" s="35"/>
      <c r="ITJ186" s="35"/>
      <c r="ITK186" s="35"/>
      <c r="ITL186" s="35"/>
      <c r="ITM186" s="35"/>
      <c r="ITN186" s="35"/>
      <c r="ITO186" s="35"/>
      <c r="ITP186" s="35"/>
      <c r="ITQ186" s="35"/>
      <c r="ITR186" s="35"/>
      <c r="ITS186" s="35"/>
      <c r="ITT186" s="35"/>
      <c r="ITU186" s="35"/>
      <c r="ITV186" s="35"/>
      <c r="ITW186" s="35"/>
      <c r="ITX186" s="35"/>
      <c r="ITY186" s="35"/>
      <c r="ITZ186" s="35"/>
      <c r="IUA186" s="35"/>
      <c r="IUB186" s="35"/>
      <c r="IUC186" s="35"/>
      <c r="IUD186" s="35"/>
      <c r="IUE186" s="35"/>
      <c r="IUF186" s="35"/>
      <c r="IUG186" s="35"/>
      <c r="IUH186" s="35"/>
      <c r="IUI186" s="35"/>
      <c r="IUJ186" s="35"/>
      <c r="IUK186" s="35"/>
      <c r="IUL186" s="35"/>
      <c r="IUM186" s="35"/>
      <c r="IUN186" s="35"/>
      <c r="IUO186" s="35"/>
      <c r="IUP186" s="35"/>
      <c r="IUQ186" s="35"/>
      <c r="IUR186" s="35"/>
      <c r="IUS186" s="35"/>
      <c r="IUT186" s="35"/>
      <c r="IUU186" s="35"/>
      <c r="IUV186" s="35"/>
      <c r="IUW186" s="35"/>
      <c r="IUX186" s="35"/>
      <c r="IUY186" s="35"/>
      <c r="IUZ186" s="35"/>
      <c r="IVA186" s="35"/>
      <c r="IVB186" s="35"/>
      <c r="IVC186" s="35"/>
      <c r="IVD186" s="35"/>
      <c r="IVE186" s="35"/>
      <c r="IVF186" s="35"/>
      <c r="IVG186" s="35"/>
      <c r="IVH186" s="35"/>
      <c r="IVI186" s="35"/>
      <c r="IVJ186" s="35"/>
      <c r="IVK186" s="35"/>
      <c r="IVL186" s="35"/>
      <c r="IVM186" s="35"/>
      <c r="IVN186" s="35"/>
      <c r="IVO186" s="35"/>
      <c r="IVP186" s="35"/>
      <c r="IVQ186" s="35"/>
      <c r="IVR186" s="35"/>
      <c r="IVS186" s="35"/>
      <c r="IVT186" s="35"/>
      <c r="IVU186" s="35"/>
      <c r="IVV186" s="35"/>
      <c r="IVW186" s="35"/>
      <c r="IVX186" s="35"/>
      <c r="IVY186" s="35"/>
      <c r="IVZ186" s="35"/>
      <c r="IWA186" s="35"/>
      <c r="IWB186" s="35"/>
      <c r="IWC186" s="35"/>
      <c r="IWD186" s="35"/>
      <c r="IWE186" s="35"/>
      <c r="IWF186" s="35"/>
      <c r="IWG186" s="35"/>
      <c r="IWH186" s="35"/>
      <c r="IWI186" s="35"/>
      <c r="IWJ186" s="35"/>
      <c r="IWK186" s="35"/>
      <c r="IWL186" s="35"/>
      <c r="IWM186" s="35"/>
      <c r="IWN186" s="35"/>
      <c r="IWO186" s="35"/>
      <c r="IWP186" s="35"/>
      <c r="IWQ186" s="35"/>
      <c r="IWR186" s="35"/>
      <c r="IWS186" s="35"/>
      <c r="IWT186" s="35"/>
      <c r="IWU186" s="35"/>
      <c r="IWV186" s="35"/>
      <c r="IWW186" s="35"/>
      <c r="IWX186" s="35"/>
      <c r="IWY186" s="35"/>
      <c r="IWZ186" s="35"/>
      <c r="IXA186" s="35"/>
      <c r="IXB186" s="35"/>
      <c r="IXC186" s="35"/>
      <c r="IXD186" s="35"/>
      <c r="IXE186" s="35"/>
      <c r="IXF186" s="35"/>
      <c r="IXG186" s="35"/>
      <c r="IXH186" s="35"/>
      <c r="IXI186" s="35"/>
      <c r="IXJ186" s="35"/>
      <c r="IXK186" s="35"/>
      <c r="IXL186" s="35"/>
      <c r="IXM186" s="35"/>
      <c r="IXN186" s="35"/>
      <c r="IXO186" s="35"/>
      <c r="IXP186" s="35"/>
      <c r="IXQ186" s="35"/>
      <c r="IXR186" s="35"/>
      <c r="IXS186" s="35"/>
      <c r="IXT186" s="35"/>
      <c r="IXU186" s="35"/>
      <c r="IXV186" s="35"/>
      <c r="IXW186" s="35"/>
      <c r="IXX186" s="35"/>
      <c r="IXY186" s="35"/>
      <c r="IXZ186" s="35"/>
      <c r="IYA186" s="35"/>
      <c r="IYB186" s="35"/>
      <c r="IYC186" s="35"/>
      <c r="IYD186" s="35"/>
      <c r="IYE186" s="35"/>
      <c r="IYF186" s="35"/>
      <c r="IYG186" s="35"/>
      <c r="IYH186" s="35"/>
      <c r="IYI186" s="35"/>
      <c r="IYJ186" s="35"/>
      <c r="IYK186" s="35"/>
      <c r="IYL186" s="35"/>
      <c r="IYM186" s="35"/>
      <c r="IYN186" s="35"/>
      <c r="IYO186" s="35"/>
      <c r="IYP186" s="35"/>
      <c r="IYQ186" s="35"/>
      <c r="IYR186" s="35"/>
      <c r="IYS186" s="35"/>
      <c r="IYT186" s="35"/>
      <c r="IYU186" s="35"/>
      <c r="IYV186" s="35"/>
      <c r="IYW186" s="35"/>
      <c r="IYX186" s="35"/>
      <c r="IYY186" s="35"/>
      <c r="IYZ186" s="35"/>
      <c r="IZA186" s="35"/>
      <c r="IZB186" s="35"/>
      <c r="IZC186" s="35"/>
      <c r="IZD186" s="35"/>
      <c r="IZE186" s="35"/>
      <c r="IZF186" s="35"/>
      <c r="IZG186" s="35"/>
      <c r="IZH186" s="35"/>
      <c r="IZI186" s="35"/>
      <c r="IZJ186" s="35"/>
      <c r="IZK186" s="35"/>
      <c r="IZL186" s="35"/>
      <c r="IZM186" s="35"/>
      <c r="IZN186" s="35"/>
      <c r="IZO186" s="35"/>
      <c r="IZP186" s="35"/>
      <c r="IZQ186" s="35"/>
      <c r="IZR186" s="35"/>
      <c r="IZS186" s="35"/>
      <c r="IZT186" s="35"/>
      <c r="IZU186" s="35"/>
      <c r="IZV186" s="35"/>
      <c r="IZW186" s="35"/>
      <c r="IZX186" s="35"/>
      <c r="IZY186" s="35"/>
      <c r="IZZ186" s="35"/>
      <c r="JAA186" s="35"/>
      <c r="JAB186" s="35"/>
      <c r="JAC186" s="35"/>
      <c r="JAD186" s="35"/>
      <c r="JAE186" s="35"/>
      <c r="JAF186" s="35"/>
      <c r="JAG186" s="35"/>
      <c r="JAH186" s="35"/>
      <c r="JAI186" s="35"/>
      <c r="JAJ186" s="35"/>
      <c r="JAK186" s="35"/>
      <c r="JAL186" s="35"/>
      <c r="JAM186" s="35"/>
      <c r="JAN186" s="35"/>
      <c r="JAO186" s="35"/>
      <c r="JAP186" s="35"/>
      <c r="JAQ186" s="35"/>
      <c r="JAR186" s="35"/>
      <c r="JAS186" s="35"/>
      <c r="JAT186" s="35"/>
      <c r="JAU186" s="35"/>
      <c r="JAV186" s="35"/>
      <c r="JAW186" s="35"/>
      <c r="JAX186" s="35"/>
      <c r="JAY186" s="35"/>
      <c r="JAZ186" s="35"/>
      <c r="JBA186" s="35"/>
      <c r="JBB186" s="35"/>
      <c r="JBC186" s="35"/>
      <c r="JBD186" s="35"/>
      <c r="JBE186" s="35"/>
      <c r="JBF186" s="35"/>
      <c r="JBG186" s="35"/>
      <c r="JBH186" s="35"/>
      <c r="JBI186" s="35"/>
      <c r="JBJ186" s="35"/>
      <c r="JBK186" s="35"/>
      <c r="JBL186" s="35"/>
      <c r="JBM186" s="35"/>
      <c r="JBN186" s="35"/>
      <c r="JBO186" s="35"/>
      <c r="JBP186" s="35"/>
      <c r="JBQ186" s="35"/>
      <c r="JBR186" s="35"/>
      <c r="JBS186" s="35"/>
      <c r="JBT186" s="35"/>
      <c r="JBU186" s="35"/>
      <c r="JBV186" s="35"/>
      <c r="JBW186" s="35"/>
      <c r="JBX186" s="35"/>
      <c r="JBY186" s="35"/>
      <c r="JBZ186" s="35"/>
      <c r="JCA186" s="35"/>
      <c r="JCB186" s="35"/>
      <c r="JCC186" s="35"/>
      <c r="JCD186" s="35"/>
      <c r="JCE186" s="35"/>
      <c r="JCF186" s="35"/>
      <c r="JCG186" s="35"/>
      <c r="JCH186" s="35"/>
      <c r="JCI186" s="35"/>
      <c r="JCJ186" s="35"/>
      <c r="JCK186" s="35"/>
      <c r="JCL186" s="35"/>
      <c r="JCM186" s="35"/>
      <c r="JCN186" s="35"/>
      <c r="JCO186" s="35"/>
      <c r="JCP186" s="35"/>
      <c r="JCQ186" s="35"/>
      <c r="JCR186" s="35"/>
      <c r="JCS186" s="35"/>
      <c r="JCT186" s="35"/>
      <c r="JCU186" s="35"/>
      <c r="JCV186" s="35"/>
      <c r="JCW186" s="35"/>
      <c r="JCX186" s="35"/>
      <c r="JCY186" s="35"/>
      <c r="JCZ186" s="35"/>
      <c r="JDA186" s="35"/>
      <c r="JDB186" s="35"/>
      <c r="JDC186" s="35"/>
      <c r="JDD186" s="35"/>
      <c r="JDE186" s="35"/>
      <c r="JDF186" s="35"/>
      <c r="JDG186" s="35"/>
      <c r="JDH186" s="35"/>
      <c r="JDI186" s="35"/>
      <c r="JDJ186" s="35"/>
      <c r="JDK186" s="35"/>
      <c r="JDL186" s="35"/>
      <c r="JDM186" s="35"/>
      <c r="JDN186" s="35"/>
      <c r="JDO186" s="35"/>
      <c r="JDP186" s="35"/>
      <c r="JDQ186" s="35"/>
      <c r="JDR186" s="35"/>
      <c r="JDS186" s="35"/>
      <c r="JDT186" s="35"/>
      <c r="JDU186" s="35"/>
      <c r="JDV186" s="35"/>
      <c r="JDW186" s="35"/>
      <c r="JDX186" s="35"/>
      <c r="JDY186" s="35"/>
      <c r="JDZ186" s="35"/>
      <c r="JEA186" s="35"/>
      <c r="JEB186" s="35"/>
      <c r="JEC186" s="35"/>
      <c r="JED186" s="35"/>
      <c r="JEE186" s="35"/>
      <c r="JEF186" s="35"/>
      <c r="JEG186" s="35"/>
      <c r="JEH186" s="35"/>
      <c r="JEI186" s="35"/>
      <c r="JEJ186" s="35"/>
      <c r="JEK186" s="35"/>
      <c r="JEL186" s="35"/>
      <c r="JEM186" s="35"/>
      <c r="JEN186" s="35"/>
      <c r="JEO186" s="35"/>
      <c r="JEP186" s="35"/>
      <c r="JEQ186" s="35"/>
      <c r="JER186" s="35"/>
      <c r="JES186" s="35"/>
      <c r="JET186" s="35"/>
      <c r="JEU186" s="35"/>
      <c r="JEV186" s="35"/>
      <c r="JEW186" s="35"/>
      <c r="JEX186" s="35"/>
      <c r="JEY186" s="35"/>
      <c r="JEZ186" s="35"/>
      <c r="JFA186" s="35"/>
      <c r="JFB186" s="35"/>
      <c r="JFC186" s="35"/>
      <c r="JFD186" s="35"/>
      <c r="JFE186" s="35"/>
      <c r="JFF186" s="35"/>
      <c r="JFG186" s="35"/>
      <c r="JFH186" s="35"/>
      <c r="JFI186" s="35"/>
      <c r="JFJ186" s="35"/>
      <c r="JFK186" s="35"/>
      <c r="JFL186" s="35"/>
      <c r="JFM186" s="35"/>
      <c r="JFN186" s="35"/>
      <c r="JFO186" s="35"/>
      <c r="JFP186" s="35"/>
      <c r="JFQ186" s="35"/>
      <c r="JFR186" s="35"/>
      <c r="JFS186" s="35"/>
      <c r="JFT186" s="35"/>
      <c r="JFU186" s="35"/>
      <c r="JFV186" s="35"/>
      <c r="JFW186" s="35"/>
      <c r="JFX186" s="35"/>
      <c r="JFY186" s="35"/>
      <c r="JFZ186" s="35"/>
      <c r="JGA186" s="35"/>
      <c r="JGB186" s="35"/>
      <c r="JGC186" s="35"/>
      <c r="JGD186" s="35"/>
      <c r="JGE186" s="35"/>
      <c r="JGF186" s="35"/>
      <c r="JGG186" s="35"/>
      <c r="JGH186" s="35"/>
      <c r="JGI186" s="35"/>
      <c r="JGJ186" s="35"/>
      <c r="JGK186" s="35"/>
      <c r="JGL186" s="35"/>
      <c r="JGM186" s="35"/>
      <c r="JGN186" s="35"/>
      <c r="JGO186" s="35"/>
      <c r="JGP186" s="35"/>
      <c r="JGQ186" s="35"/>
      <c r="JGR186" s="35"/>
      <c r="JGS186" s="35"/>
      <c r="JGT186" s="35"/>
      <c r="JGU186" s="35"/>
      <c r="JGV186" s="35"/>
      <c r="JGW186" s="35"/>
      <c r="JGX186" s="35"/>
      <c r="JGY186" s="35"/>
      <c r="JGZ186" s="35"/>
      <c r="JHA186" s="35"/>
      <c r="JHB186" s="35"/>
      <c r="JHC186" s="35"/>
      <c r="JHD186" s="35"/>
      <c r="JHE186" s="35"/>
      <c r="JHF186" s="35"/>
      <c r="JHG186" s="35"/>
      <c r="JHH186" s="35"/>
      <c r="JHI186" s="35"/>
      <c r="JHJ186" s="35"/>
      <c r="JHK186" s="35"/>
      <c r="JHL186" s="35"/>
      <c r="JHM186" s="35"/>
      <c r="JHN186" s="35"/>
      <c r="JHO186" s="35"/>
      <c r="JHP186" s="35"/>
      <c r="JHQ186" s="35"/>
      <c r="JHR186" s="35"/>
      <c r="JHS186" s="35"/>
      <c r="JHT186" s="35"/>
      <c r="JHU186" s="35"/>
      <c r="JHV186" s="35"/>
      <c r="JHW186" s="35"/>
      <c r="JHX186" s="35"/>
      <c r="JHY186" s="35"/>
      <c r="JHZ186" s="35"/>
      <c r="JIA186" s="35"/>
      <c r="JIB186" s="35"/>
      <c r="JIC186" s="35"/>
      <c r="JID186" s="35"/>
      <c r="JIE186" s="35"/>
      <c r="JIF186" s="35"/>
      <c r="JIG186" s="35"/>
      <c r="JIH186" s="35"/>
      <c r="JII186" s="35"/>
      <c r="JIJ186" s="35"/>
      <c r="JIK186" s="35"/>
      <c r="JIL186" s="35"/>
      <c r="JIM186" s="35"/>
      <c r="JIN186" s="35"/>
      <c r="JIO186" s="35"/>
      <c r="JIP186" s="35"/>
      <c r="JIQ186" s="35"/>
      <c r="JIR186" s="35"/>
      <c r="JIS186" s="35"/>
      <c r="JIT186" s="35"/>
      <c r="JIU186" s="35"/>
      <c r="JIV186" s="35"/>
      <c r="JIW186" s="35"/>
      <c r="JIX186" s="35"/>
      <c r="JIY186" s="35"/>
      <c r="JIZ186" s="35"/>
      <c r="JJA186" s="35"/>
      <c r="JJB186" s="35"/>
      <c r="JJC186" s="35"/>
      <c r="JJD186" s="35"/>
      <c r="JJE186" s="35"/>
      <c r="JJF186" s="35"/>
      <c r="JJG186" s="35"/>
      <c r="JJH186" s="35"/>
      <c r="JJI186" s="35"/>
      <c r="JJJ186" s="35"/>
      <c r="JJK186" s="35"/>
      <c r="JJL186" s="35"/>
      <c r="JJM186" s="35"/>
      <c r="JJN186" s="35"/>
      <c r="JJO186" s="35"/>
      <c r="JJP186" s="35"/>
      <c r="JJQ186" s="35"/>
      <c r="JJR186" s="35"/>
      <c r="JJS186" s="35"/>
      <c r="JJT186" s="35"/>
      <c r="JJU186" s="35"/>
      <c r="JJV186" s="35"/>
      <c r="JJW186" s="35"/>
      <c r="JJX186" s="35"/>
      <c r="JJY186" s="35"/>
      <c r="JJZ186" s="35"/>
      <c r="JKA186" s="35"/>
      <c r="JKB186" s="35"/>
      <c r="JKC186" s="35"/>
      <c r="JKD186" s="35"/>
      <c r="JKE186" s="35"/>
      <c r="JKF186" s="35"/>
      <c r="JKG186" s="35"/>
      <c r="JKH186" s="35"/>
      <c r="JKI186" s="35"/>
      <c r="JKJ186" s="35"/>
      <c r="JKK186" s="35"/>
      <c r="JKL186" s="35"/>
      <c r="JKM186" s="35"/>
      <c r="JKN186" s="35"/>
      <c r="JKO186" s="35"/>
      <c r="JKP186" s="35"/>
      <c r="JKQ186" s="35"/>
      <c r="JKR186" s="35"/>
      <c r="JKS186" s="35"/>
      <c r="JKT186" s="35"/>
      <c r="JKU186" s="35"/>
      <c r="JKV186" s="35"/>
      <c r="JKW186" s="35"/>
      <c r="JKX186" s="35"/>
      <c r="JKY186" s="35"/>
      <c r="JKZ186" s="35"/>
      <c r="JLA186" s="35"/>
      <c r="JLB186" s="35"/>
      <c r="JLC186" s="35"/>
      <c r="JLD186" s="35"/>
      <c r="JLE186" s="35"/>
      <c r="JLF186" s="35"/>
      <c r="JLG186" s="35"/>
      <c r="JLH186" s="35"/>
      <c r="JLI186" s="35"/>
      <c r="JLJ186" s="35"/>
      <c r="JLK186" s="35"/>
      <c r="JLL186" s="35"/>
      <c r="JLM186" s="35"/>
      <c r="JLN186" s="35"/>
      <c r="JLO186" s="35"/>
      <c r="JLP186" s="35"/>
      <c r="JLQ186" s="35"/>
      <c r="JLR186" s="35"/>
      <c r="JLS186" s="35"/>
      <c r="JLT186" s="35"/>
      <c r="JLU186" s="35"/>
      <c r="JLV186" s="35"/>
      <c r="JLW186" s="35"/>
      <c r="JLX186" s="35"/>
      <c r="JLY186" s="35"/>
      <c r="JLZ186" s="35"/>
      <c r="JMA186" s="35"/>
      <c r="JMB186" s="35"/>
      <c r="JMC186" s="35"/>
      <c r="JMD186" s="35"/>
      <c r="JME186" s="35"/>
      <c r="JMF186" s="35"/>
      <c r="JMG186" s="35"/>
      <c r="JMH186" s="35"/>
      <c r="JMI186" s="35"/>
      <c r="JMJ186" s="35"/>
      <c r="JMK186" s="35"/>
      <c r="JML186" s="35"/>
      <c r="JMM186" s="35"/>
      <c r="JMN186" s="35"/>
      <c r="JMO186" s="35"/>
      <c r="JMP186" s="35"/>
      <c r="JMQ186" s="35"/>
      <c r="JMR186" s="35"/>
      <c r="JMS186" s="35"/>
      <c r="JMT186" s="35"/>
      <c r="JMU186" s="35"/>
      <c r="JMV186" s="35"/>
      <c r="JMW186" s="35"/>
      <c r="JMX186" s="35"/>
      <c r="JMY186" s="35"/>
      <c r="JMZ186" s="35"/>
      <c r="JNA186" s="35"/>
      <c r="JNB186" s="35"/>
      <c r="JNC186" s="35"/>
      <c r="JND186" s="35"/>
      <c r="JNE186" s="35"/>
      <c r="JNF186" s="35"/>
      <c r="JNG186" s="35"/>
      <c r="JNH186" s="35"/>
      <c r="JNI186" s="35"/>
      <c r="JNJ186" s="35"/>
      <c r="JNK186" s="35"/>
      <c r="JNL186" s="35"/>
      <c r="JNM186" s="35"/>
      <c r="JNN186" s="35"/>
      <c r="JNO186" s="35"/>
      <c r="JNP186" s="35"/>
      <c r="JNQ186" s="35"/>
      <c r="JNR186" s="35"/>
      <c r="JNS186" s="35"/>
      <c r="JNT186" s="35"/>
      <c r="JNU186" s="35"/>
      <c r="JNV186" s="35"/>
      <c r="JNW186" s="35"/>
      <c r="JNX186" s="35"/>
      <c r="JNY186" s="35"/>
      <c r="JNZ186" s="35"/>
      <c r="JOA186" s="35"/>
      <c r="JOB186" s="35"/>
      <c r="JOC186" s="35"/>
      <c r="JOD186" s="35"/>
      <c r="JOE186" s="35"/>
      <c r="JOF186" s="35"/>
      <c r="JOG186" s="35"/>
      <c r="JOH186" s="35"/>
      <c r="JOI186" s="35"/>
      <c r="JOJ186" s="35"/>
      <c r="JOK186" s="35"/>
      <c r="JOL186" s="35"/>
      <c r="JOM186" s="35"/>
      <c r="JON186" s="35"/>
      <c r="JOO186" s="35"/>
      <c r="JOP186" s="35"/>
      <c r="JOQ186" s="35"/>
      <c r="JOR186" s="35"/>
      <c r="JOS186" s="35"/>
      <c r="JOT186" s="35"/>
      <c r="JOU186" s="35"/>
      <c r="JOV186" s="35"/>
      <c r="JOW186" s="35"/>
      <c r="JOX186" s="35"/>
      <c r="JOY186" s="35"/>
      <c r="JOZ186" s="35"/>
      <c r="JPA186" s="35"/>
      <c r="JPB186" s="35"/>
      <c r="JPC186" s="35"/>
      <c r="JPD186" s="35"/>
      <c r="JPE186" s="35"/>
      <c r="JPF186" s="35"/>
      <c r="JPG186" s="35"/>
      <c r="JPH186" s="35"/>
      <c r="JPI186" s="35"/>
      <c r="JPJ186" s="35"/>
      <c r="JPK186" s="35"/>
      <c r="JPL186" s="35"/>
      <c r="JPM186" s="35"/>
      <c r="JPN186" s="35"/>
      <c r="JPO186" s="35"/>
      <c r="JPP186" s="35"/>
      <c r="JPQ186" s="35"/>
      <c r="JPR186" s="35"/>
      <c r="JPS186" s="35"/>
      <c r="JPT186" s="35"/>
      <c r="JPU186" s="35"/>
      <c r="JPV186" s="35"/>
      <c r="JPW186" s="35"/>
      <c r="JPX186" s="35"/>
      <c r="JPY186" s="35"/>
      <c r="JPZ186" s="35"/>
      <c r="JQA186" s="35"/>
      <c r="JQB186" s="35"/>
      <c r="JQC186" s="35"/>
      <c r="JQD186" s="35"/>
      <c r="JQE186" s="35"/>
      <c r="JQF186" s="35"/>
      <c r="JQG186" s="35"/>
      <c r="JQH186" s="35"/>
      <c r="JQI186" s="35"/>
      <c r="JQJ186" s="35"/>
      <c r="JQK186" s="35"/>
      <c r="JQL186" s="35"/>
      <c r="JQM186" s="35"/>
      <c r="JQN186" s="35"/>
      <c r="JQO186" s="35"/>
      <c r="JQP186" s="35"/>
      <c r="JQQ186" s="35"/>
      <c r="JQR186" s="35"/>
      <c r="JQS186" s="35"/>
      <c r="JQT186" s="35"/>
      <c r="JQU186" s="35"/>
      <c r="JQV186" s="35"/>
      <c r="JQW186" s="35"/>
      <c r="JQX186" s="35"/>
      <c r="JQY186" s="35"/>
      <c r="JQZ186" s="35"/>
      <c r="JRA186" s="35"/>
      <c r="JRB186" s="35"/>
      <c r="JRC186" s="35"/>
      <c r="JRD186" s="35"/>
      <c r="JRE186" s="35"/>
      <c r="JRF186" s="35"/>
      <c r="JRG186" s="35"/>
      <c r="JRH186" s="35"/>
      <c r="JRI186" s="35"/>
      <c r="JRJ186" s="35"/>
      <c r="JRK186" s="35"/>
      <c r="JRL186" s="35"/>
      <c r="JRM186" s="35"/>
      <c r="JRN186" s="35"/>
      <c r="JRO186" s="35"/>
      <c r="JRP186" s="35"/>
      <c r="JRQ186" s="35"/>
      <c r="JRR186" s="35"/>
      <c r="JRS186" s="35"/>
      <c r="JRT186" s="35"/>
      <c r="JRU186" s="35"/>
      <c r="JRV186" s="35"/>
      <c r="JRW186" s="35"/>
      <c r="JRX186" s="35"/>
      <c r="JRY186" s="35"/>
      <c r="JRZ186" s="35"/>
      <c r="JSA186" s="35"/>
      <c r="JSB186" s="35"/>
      <c r="JSC186" s="35"/>
      <c r="JSD186" s="35"/>
      <c r="JSE186" s="35"/>
      <c r="JSF186" s="35"/>
      <c r="JSG186" s="35"/>
      <c r="JSH186" s="35"/>
      <c r="JSI186" s="35"/>
      <c r="JSJ186" s="35"/>
      <c r="JSK186" s="35"/>
      <c r="JSL186" s="35"/>
      <c r="JSM186" s="35"/>
      <c r="JSN186" s="35"/>
      <c r="JSO186" s="35"/>
      <c r="JSP186" s="35"/>
      <c r="JSQ186" s="35"/>
      <c r="JSR186" s="35"/>
      <c r="JSS186" s="35"/>
      <c r="JST186" s="35"/>
      <c r="JSU186" s="35"/>
      <c r="JSV186" s="35"/>
      <c r="JSW186" s="35"/>
      <c r="JSX186" s="35"/>
      <c r="JSY186" s="35"/>
      <c r="JSZ186" s="35"/>
      <c r="JTA186" s="35"/>
      <c r="JTB186" s="35"/>
      <c r="JTC186" s="35"/>
      <c r="JTD186" s="35"/>
      <c r="JTE186" s="35"/>
      <c r="JTF186" s="35"/>
      <c r="JTG186" s="35"/>
      <c r="JTH186" s="35"/>
      <c r="JTI186" s="35"/>
      <c r="JTJ186" s="35"/>
      <c r="JTK186" s="35"/>
      <c r="JTL186" s="35"/>
      <c r="JTM186" s="35"/>
      <c r="JTN186" s="35"/>
      <c r="JTO186" s="35"/>
      <c r="JTP186" s="35"/>
      <c r="JTQ186" s="35"/>
      <c r="JTR186" s="35"/>
      <c r="JTS186" s="35"/>
      <c r="JTT186" s="35"/>
      <c r="JTU186" s="35"/>
      <c r="JTV186" s="35"/>
      <c r="JTW186" s="35"/>
      <c r="JTX186" s="35"/>
      <c r="JTY186" s="35"/>
      <c r="JTZ186" s="35"/>
      <c r="JUA186" s="35"/>
      <c r="JUB186" s="35"/>
      <c r="JUC186" s="35"/>
      <c r="JUD186" s="35"/>
      <c r="JUE186" s="35"/>
      <c r="JUF186" s="35"/>
      <c r="JUG186" s="35"/>
      <c r="JUH186" s="35"/>
      <c r="JUI186" s="35"/>
      <c r="JUJ186" s="35"/>
      <c r="JUK186" s="35"/>
      <c r="JUL186" s="35"/>
      <c r="JUM186" s="35"/>
      <c r="JUN186" s="35"/>
      <c r="JUO186" s="35"/>
      <c r="JUP186" s="35"/>
      <c r="JUQ186" s="35"/>
      <c r="JUR186" s="35"/>
      <c r="JUS186" s="35"/>
      <c r="JUT186" s="35"/>
      <c r="JUU186" s="35"/>
      <c r="JUV186" s="35"/>
      <c r="JUW186" s="35"/>
      <c r="JUX186" s="35"/>
      <c r="JUY186" s="35"/>
      <c r="JUZ186" s="35"/>
      <c r="JVA186" s="35"/>
      <c r="JVB186" s="35"/>
      <c r="JVC186" s="35"/>
      <c r="JVD186" s="35"/>
      <c r="JVE186" s="35"/>
      <c r="JVF186" s="35"/>
      <c r="JVG186" s="35"/>
      <c r="JVH186" s="35"/>
      <c r="JVI186" s="35"/>
      <c r="JVJ186" s="35"/>
      <c r="JVK186" s="35"/>
      <c r="JVL186" s="35"/>
      <c r="JVM186" s="35"/>
      <c r="JVN186" s="35"/>
      <c r="JVO186" s="35"/>
      <c r="JVP186" s="35"/>
      <c r="JVQ186" s="35"/>
      <c r="JVR186" s="35"/>
      <c r="JVS186" s="35"/>
      <c r="JVT186" s="35"/>
      <c r="JVU186" s="35"/>
      <c r="JVV186" s="35"/>
      <c r="JVW186" s="35"/>
      <c r="JVX186" s="35"/>
      <c r="JVY186" s="35"/>
      <c r="JVZ186" s="35"/>
      <c r="JWA186" s="35"/>
      <c r="JWB186" s="35"/>
      <c r="JWC186" s="35"/>
      <c r="JWD186" s="35"/>
      <c r="JWE186" s="35"/>
      <c r="JWF186" s="35"/>
      <c r="JWG186" s="35"/>
      <c r="JWH186" s="35"/>
      <c r="JWI186" s="35"/>
      <c r="JWJ186" s="35"/>
      <c r="JWK186" s="35"/>
      <c r="JWL186" s="35"/>
      <c r="JWM186" s="35"/>
      <c r="JWN186" s="35"/>
      <c r="JWO186" s="35"/>
      <c r="JWP186" s="35"/>
      <c r="JWQ186" s="35"/>
      <c r="JWR186" s="35"/>
      <c r="JWS186" s="35"/>
      <c r="JWT186" s="35"/>
      <c r="JWU186" s="35"/>
      <c r="JWV186" s="35"/>
      <c r="JWW186" s="35"/>
      <c r="JWX186" s="35"/>
      <c r="JWY186" s="35"/>
      <c r="JWZ186" s="35"/>
      <c r="JXA186" s="35"/>
      <c r="JXB186" s="35"/>
      <c r="JXC186" s="35"/>
      <c r="JXD186" s="35"/>
      <c r="JXE186" s="35"/>
      <c r="JXF186" s="35"/>
      <c r="JXG186" s="35"/>
      <c r="JXH186" s="35"/>
      <c r="JXI186" s="35"/>
      <c r="JXJ186" s="35"/>
      <c r="JXK186" s="35"/>
      <c r="JXL186" s="35"/>
      <c r="JXM186" s="35"/>
      <c r="JXN186" s="35"/>
      <c r="JXO186" s="35"/>
      <c r="JXP186" s="35"/>
      <c r="JXQ186" s="35"/>
      <c r="JXR186" s="35"/>
      <c r="JXS186" s="35"/>
      <c r="JXT186" s="35"/>
      <c r="JXU186" s="35"/>
      <c r="JXV186" s="35"/>
      <c r="JXW186" s="35"/>
      <c r="JXX186" s="35"/>
      <c r="JXY186" s="35"/>
      <c r="JXZ186" s="35"/>
      <c r="JYA186" s="35"/>
      <c r="JYB186" s="35"/>
      <c r="JYC186" s="35"/>
      <c r="JYD186" s="35"/>
      <c r="JYE186" s="35"/>
      <c r="JYF186" s="35"/>
      <c r="JYG186" s="35"/>
      <c r="JYH186" s="35"/>
      <c r="JYI186" s="35"/>
      <c r="JYJ186" s="35"/>
      <c r="JYK186" s="35"/>
      <c r="JYL186" s="35"/>
      <c r="JYM186" s="35"/>
      <c r="JYN186" s="35"/>
      <c r="JYO186" s="35"/>
      <c r="JYP186" s="35"/>
      <c r="JYQ186" s="35"/>
      <c r="JYR186" s="35"/>
      <c r="JYS186" s="35"/>
      <c r="JYT186" s="35"/>
      <c r="JYU186" s="35"/>
      <c r="JYV186" s="35"/>
      <c r="JYW186" s="35"/>
      <c r="JYX186" s="35"/>
      <c r="JYY186" s="35"/>
      <c r="JYZ186" s="35"/>
      <c r="JZA186" s="35"/>
      <c r="JZB186" s="35"/>
      <c r="JZC186" s="35"/>
      <c r="JZD186" s="35"/>
      <c r="JZE186" s="35"/>
      <c r="JZF186" s="35"/>
      <c r="JZG186" s="35"/>
      <c r="JZH186" s="35"/>
      <c r="JZI186" s="35"/>
      <c r="JZJ186" s="35"/>
      <c r="JZK186" s="35"/>
      <c r="JZL186" s="35"/>
      <c r="JZM186" s="35"/>
      <c r="JZN186" s="35"/>
      <c r="JZO186" s="35"/>
      <c r="JZP186" s="35"/>
      <c r="JZQ186" s="35"/>
      <c r="JZR186" s="35"/>
      <c r="JZS186" s="35"/>
      <c r="JZT186" s="35"/>
      <c r="JZU186" s="35"/>
      <c r="JZV186" s="35"/>
      <c r="JZW186" s="35"/>
      <c r="JZX186" s="35"/>
      <c r="JZY186" s="35"/>
      <c r="JZZ186" s="35"/>
      <c r="KAA186" s="35"/>
      <c r="KAB186" s="35"/>
      <c r="KAC186" s="35"/>
      <c r="KAD186" s="35"/>
      <c r="KAE186" s="35"/>
      <c r="KAF186" s="35"/>
      <c r="KAG186" s="35"/>
      <c r="KAH186" s="35"/>
      <c r="KAI186" s="35"/>
      <c r="KAJ186" s="35"/>
      <c r="KAK186" s="35"/>
      <c r="KAL186" s="35"/>
      <c r="KAM186" s="35"/>
      <c r="KAN186" s="35"/>
      <c r="KAO186" s="35"/>
      <c r="KAP186" s="35"/>
      <c r="KAQ186" s="35"/>
      <c r="KAR186" s="35"/>
      <c r="KAS186" s="35"/>
      <c r="KAT186" s="35"/>
      <c r="KAU186" s="35"/>
      <c r="KAV186" s="35"/>
      <c r="KAW186" s="35"/>
      <c r="KAX186" s="35"/>
      <c r="KAY186" s="35"/>
      <c r="KAZ186" s="35"/>
      <c r="KBA186" s="35"/>
      <c r="KBB186" s="35"/>
      <c r="KBC186" s="35"/>
      <c r="KBD186" s="35"/>
      <c r="KBE186" s="35"/>
      <c r="KBF186" s="35"/>
      <c r="KBG186" s="35"/>
      <c r="KBH186" s="35"/>
      <c r="KBI186" s="35"/>
      <c r="KBJ186" s="35"/>
      <c r="KBK186" s="35"/>
      <c r="KBL186" s="35"/>
      <c r="KBM186" s="35"/>
      <c r="KBN186" s="35"/>
      <c r="KBO186" s="35"/>
      <c r="KBP186" s="35"/>
      <c r="KBQ186" s="35"/>
      <c r="KBR186" s="35"/>
      <c r="KBS186" s="35"/>
      <c r="KBT186" s="35"/>
      <c r="KBU186" s="35"/>
      <c r="KBV186" s="35"/>
      <c r="KBW186" s="35"/>
      <c r="KBX186" s="35"/>
      <c r="KBY186" s="35"/>
      <c r="KBZ186" s="35"/>
      <c r="KCA186" s="35"/>
      <c r="KCB186" s="35"/>
      <c r="KCC186" s="35"/>
      <c r="KCD186" s="35"/>
      <c r="KCE186" s="35"/>
      <c r="KCF186" s="35"/>
      <c r="KCG186" s="35"/>
      <c r="KCH186" s="35"/>
      <c r="KCI186" s="35"/>
      <c r="KCJ186" s="35"/>
      <c r="KCK186" s="35"/>
      <c r="KCL186" s="35"/>
      <c r="KCM186" s="35"/>
      <c r="KCN186" s="35"/>
      <c r="KCO186" s="35"/>
      <c r="KCP186" s="35"/>
      <c r="KCQ186" s="35"/>
      <c r="KCR186" s="35"/>
      <c r="KCS186" s="35"/>
      <c r="KCT186" s="35"/>
      <c r="KCU186" s="35"/>
      <c r="KCV186" s="35"/>
      <c r="KCW186" s="35"/>
      <c r="KCX186" s="35"/>
      <c r="KCY186" s="35"/>
      <c r="KCZ186" s="35"/>
      <c r="KDA186" s="35"/>
      <c r="KDB186" s="35"/>
      <c r="KDC186" s="35"/>
      <c r="KDD186" s="35"/>
      <c r="KDE186" s="35"/>
      <c r="KDF186" s="35"/>
      <c r="KDG186" s="35"/>
      <c r="KDH186" s="35"/>
      <c r="KDI186" s="35"/>
      <c r="KDJ186" s="35"/>
      <c r="KDK186" s="35"/>
      <c r="KDL186" s="35"/>
      <c r="KDM186" s="35"/>
      <c r="KDN186" s="35"/>
      <c r="KDO186" s="35"/>
      <c r="KDP186" s="35"/>
      <c r="KDQ186" s="35"/>
      <c r="KDR186" s="35"/>
      <c r="KDS186" s="35"/>
      <c r="KDT186" s="35"/>
      <c r="KDU186" s="35"/>
      <c r="KDV186" s="35"/>
      <c r="KDW186" s="35"/>
      <c r="KDX186" s="35"/>
      <c r="KDY186" s="35"/>
      <c r="KDZ186" s="35"/>
      <c r="KEA186" s="35"/>
      <c r="KEB186" s="35"/>
      <c r="KEC186" s="35"/>
      <c r="KED186" s="35"/>
      <c r="KEE186" s="35"/>
      <c r="KEF186" s="35"/>
      <c r="KEG186" s="35"/>
      <c r="KEH186" s="35"/>
      <c r="KEI186" s="35"/>
      <c r="KEJ186" s="35"/>
      <c r="KEK186" s="35"/>
      <c r="KEL186" s="35"/>
      <c r="KEM186" s="35"/>
      <c r="KEN186" s="35"/>
      <c r="KEO186" s="35"/>
      <c r="KEP186" s="35"/>
      <c r="KEQ186" s="35"/>
      <c r="KER186" s="35"/>
      <c r="KES186" s="35"/>
      <c r="KET186" s="35"/>
      <c r="KEU186" s="35"/>
      <c r="KEV186" s="35"/>
      <c r="KEW186" s="35"/>
      <c r="KEX186" s="35"/>
      <c r="KEY186" s="35"/>
      <c r="KEZ186" s="35"/>
      <c r="KFA186" s="35"/>
      <c r="KFB186" s="35"/>
      <c r="KFC186" s="35"/>
      <c r="KFD186" s="35"/>
      <c r="KFE186" s="35"/>
      <c r="KFF186" s="35"/>
      <c r="KFG186" s="35"/>
      <c r="KFH186" s="35"/>
      <c r="KFI186" s="35"/>
      <c r="KFJ186" s="35"/>
      <c r="KFK186" s="35"/>
      <c r="KFL186" s="35"/>
      <c r="KFM186" s="35"/>
      <c r="KFN186" s="35"/>
      <c r="KFO186" s="35"/>
      <c r="KFP186" s="35"/>
      <c r="KFQ186" s="35"/>
      <c r="KFR186" s="35"/>
      <c r="KFS186" s="35"/>
      <c r="KFT186" s="35"/>
      <c r="KFU186" s="35"/>
      <c r="KFV186" s="35"/>
      <c r="KFW186" s="35"/>
      <c r="KFX186" s="35"/>
      <c r="KFY186" s="35"/>
      <c r="KFZ186" s="35"/>
      <c r="KGA186" s="35"/>
      <c r="KGB186" s="35"/>
      <c r="KGC186" s="35"/>
      <c r="KGD186" s="35"/>
      <c r="KGE186" s="35"/>
      <c r="KGF186" s="35"/>
      <c r="KGG186" s="35"/>
      <c r="KGH186" s="35"/>
      <c r="KGI186" s="35"/>
      <c r="KGJ186" s="35"/>
      <c r="KGK186" s="35"/>
      <c r="KGL186" s="35"/>
      <c r="KGM186" s="35"/>
      <c r="KGN186" s="35"/>
      <c r="KGO186" s="35"/>
      <c r="KGP186" s="35"/>
      <c r="KGQ186" s="35"/>
      <c r="KGR186" s="35"/>
      <c r="KGS186" s="35"/>
      <c r="KGT186" s="35"/>
      <c r="KGU186" s="35"/>
      <c r="KGV186" s="35"/>
      <c r="KGW186" s="35"/>
      <c r="KGX186" s="35"/>
      <c r="KGY186" s="35"/>
      <c r="KGZ186" s="35"/>
      <c r="KHA186" s="35"/>
      <c r="KHB186" s="35"/>
      <c r="KHC186" s="35"/>
      <c r="KHD186" s="35"/>
      <c r="KHE186" s="35"/>
      <c r="KHF186" s="35"/>
      <c r="KHG186" s="35"/>
      <c r="KHH186" s="35"/>
      <c r="KHI186" s="35"/>
      <c r="KHJ186" s="35"/>
      <c r="KHK186" s="35"/>
      <c r="KHL186" s="35"/>
      <c r="KHM186" s="35"/>
      <c r="KHN186" s="35"/>
      <c r="KHO186" s="35"/>
      <c r="KHP186" s="35"/>
      <c r="KHQ186" s="35"/>
      <c r="KHR186" s="35"/>
      <c r="KHS186" s="35"/>
      <c r="KHT186" s="35"/>
      <c r="KHU186" s="35"/>
      <c r="KHV186" s="35"/>
      <c r="KHW186" s="35"/>
      <c r="KHX186" s="35"/>
      <c r="KHY186" s="35"/>
      <c r="KHZ186" s="35"/>
      <c r="KIA186" s="35"/>
      <c r="KIB186" s="35"/>
      <c r="KIC186" s="35"/>
      <c r="KID186" s="35"/>
      <c r="KIE186" s="35"/>
      <c r="KIF186" s="35"/>
      <c r="KIG186" s="35"/>
      <c r="KIH186" s="35"/>
      <c r="KII186" s="35"/>
      <c r="KIJ186" s="35"/>
      <c r="KIK186" s="35"/>
      <c r="KIL186" s="35"/>
      <c r="KIM186" s="35"/>
      <c r="KIN186" s="35"/>
      <c r="KIO186" s="35"/>
      <c r="KIP186" s="35"/>
      <c r="KIQ186" s="35"/>
      <c r="KIR186" s="35"/>
      <c r="KIS186" s="35"/>
      <c r="KIT186" s="35"/>
      <c r="KIU186" s="35"/>
      <c r="KIV186" s="35"/>
      <c r="KIW186" s="35"/>
      <c r="KIX186" s="35"/>
      <c r="KIY186" s="35"/>
      <c r="KIZ186" s="35"/>
      <c r="KJA186" s="35"/>
      <c r="KJB186" s="35"/>
      <c r="KJC186" s="35"/>
      <c r="KJD186" s="35"/>
      <c r="KJE186" s="35"/>
      <c r="KJF186" s="35"/>
      <c r="KJG186" s="35"/>
      <c r="KJH186" s="35"/>
      <c r="KJI186" s="35"/>
      <c r="KJJ186" s="35"/>
      <c r="KJK186" s="35"/>
      <c r="KJL186" s="35"/>
      <c r="KJM186" s="35"/>
      <c r="KJN186" s="35"/>
      <c r="KJO186" s="35"/>
      <c r="KJP186" s="35"/>
      <c r="KJQ186" s="35"/>
      <c r="KJR186" s="35"/>
      <c r="KJS186" s="35"/>
      <c r="KJT186" s="35"/>
      <c r="KJU186" s="35"/>
      <c r="KJV186" s="35"/>
      <c r="KJW186" s="35"/>
      <c r="KJX186" s="35"/>
      <c r="KJY186" s="35"/>
      <c r="KJZ186" s="35"/>
      <c r="KKA186" s="35"/>
      <c r="KKB186" s="35"/>
      <c r="KKC186" s="35"/>
      <c r="KKD186" s="35"/>
      <c r="KKE186" s="35"/>
      <c r="KKF186" s="35"/>
      <c r="KKG186" s="35"/>
      <c r="KKH186" s="35"/>
      <c r="KKI186" s="35"/>
      <c r="KKJ186" s="35"/>
      <c r="KKK186" s="35"/>
      <c r="KKL186" s="35"/>
      <c r="KKM186" s="35"/>
      <c r="KKN186" s="35"/>
      <c r="KKO186" s="35"/>
      <c r="KKP186" s="35"/>
      <c r="KKQ186" s="35"/>
      <c r="KKR186" s="35"/>
      <c r="KKS186" s="35"/>
      <c r="KKT186" s="35"/>
      <c r="KKU186" s="35"/>
      <c r="KKV186" s="35"/>
      <c r="KKW186" s="35"/>
      <c r="KKX186" s="35"/>
      <c r="KKY186" s="35"/>
      <c r="KKZ186" s="35"/>
      <c r="KLA186" s="35"/>
      <c r="KLB186" s="35"/>
      <c r="KLC186" s="35"/>
      <c r="KLD186" s="35"/>
      <c r="KLE186" s="35"/>
      <c r="KLF186" s="35"/>
      <c r="KLG186" s="35"/>
      <c r="KLH186" s="35"/>
      <c r="KLI186" s="35"/>
      <c r="KLJ186" s="35"/>
      <c r="KLK186" s="35"/>
      <c r="KLL186" s="35"/>
      <c r="KLM186" s="35"/>
      <c r="KLN186" s="35"/>
      <c r="KLO186" s="35"/>
      <c r="KLP186" s="35"/>
      <c r="KLQ186" s="35"/>
      <c r="KLR186" s="35"/>
      <c r="KLS186" s="35"/>
      <c r="KLT186" s="35"/>
      <c r="KLU186" s="35"/>
      <c r="KLV186" s="35"/>
      <c r="KLW186" s="35"/>
      <c r="KLX186" s="35"/>
      <c r="KLY186" s="35"/>
      <c r="KLZ186" s="35"/>
      <c r="KMA186" s="35"/>
      <c r="KMB186" s="35"/>
      <c r="KMC186" s="35"/>
      <c r="KMD186" s="35"/>
      <c r="KME186" s="35"/>
      <c r="KMF186" s="35"/>
      <c r="KMG186" s="35"/>
      <c r="KMH186" s="35"/>
      <c r="KMI186" s="35"/>
      <c r="KMJ186" s="35"/>
      <c r="KMK186" s="35"/>
      <c r="KML186" s="35"/>
      <c r="KMM186" s="35"/>
      <c r="KMN186" s="35"/>
      <c r="KMO186" s="35"/>
      <c r="KMP186" s="35"/>
      <c r="KMQ186" s="35"/>
      <c r="KMR186" s="35"/>
      <c r="KMS186" s="35"/>
      <c r="KMT186" s="35"/>
      <c r="KMU186" s="35"/>
      <c r="KMV186" s="35"/>
      <c r="KMW186" s="35"/>
      <c r="KMX186" s="35"/>
      <c r="KMY186" s="35"/>
      <c r="KMZ186" s="35"/>
      <c r="KNA186" s="35"/>
      <c r="KNB186" s="35"/>
      <c r="KNC186" s="35"/>
      <c r="KND186" s="35"/>
      <c r="KNE186" s="35"/>
      <c r="KNF186" s="35"/>
      <c r="KNG186" s="35"/>
      <c r="KNH186" s="35"/>
      <c r="KNI186" s="35"/>
      <c r="KNJ186" s="35"/>
      <c r="KNK186" s="35"/>
      <c r="KNL186" s="35"/>
      <c r="KNM186" s="35"/>
      <c r="KNN186" s="35"/>
      <c r="KNO186" s="35"/>
      <c r="KNP186" s="35"/>
      <c r="KNQ186" s="35"/>
      <c r="KNR186" s="35"/>
      <c r="KNS186" s="35"/>
      <c r="KNT186" s="35"/>
      <c r="KNU186" s="35"/>
      <c r="KNV186" s="35"/>
      <c r="KNW186" s="35"/>
      <c r="KNX186" s="35"/>
      <c r="KNY186" s="35"/>
      <c r="KNZ186" s="35"/>
      <c r="KOA186" s="35"/>
      <c r="KOB186" s="35"/>
      <c r="KOC186" s="35"/>
      <c r="KOD186" s="35"/>
      <c r="KOE186" s="35"/>
      <c r="KOF186" s="35"/>
      <c r="KOG186" s="35"/>
      <c r="KOH186" s="35"/>
      <c r="KOI186" s="35"/>
      <c r="KOJ186" s="35"/>
      <c r="KOK186" s="35"/>
      <c r="KOL186" s="35"/>
      <c r="KOM186" s="35"/>
      <c r="KON186" s="35"/>
      <c r="KOO186" s="35"/>
      <c r="KOP186" s="35"/>
      <c r="KOQ186" s="35"/>
      <c r="KOR186" s="35"/>
      <c r="KOS186" s="35"/>
      <c r="KOT186" s="35"/>
      <c r="KOU186" s="35"/>
      <c r="KOV186" s="35"/>
      <c r="KOW186" s="35"/>
      <c r="KOX186" s="35"/>
      <c r="KOY186" s="35"/>
      <c r="KOZ186" s="35"/>
      <c r="KPA186" s="35"/>
      <c r="KPB186" s="35"/>
      <c r="KPC186" s="35"/>
      <c r="KPD186" s="35"/>
      <c r="KPE186" s="35"/>
      <c r="KPF186" s="35"/>
      <c r="KPG186" s="35"/>
      <c r="KPH186" s="35"/>
      <c r="KPI186" s="35"/>
      <c r="KPJ186" s="35"/>
      <c r="KPK186" s="35"/>
      <c r="KPL186" s="35"/>
      <c r="KPM186" s="35"/>
      <c r="KPN186" s="35"/>
      <c r="KPO186" s="35"/>
      <c r="KPP186" s="35"/>
      <c r="KPQ186" s="35"/>
      <c r="KPR186" s="35"/>
      <c r="KPS186" s="35"/>
      <c r="KPT186" s="35"/>
      <c r="KPU186" s="35"/>
      <c r="KPV186" s="35"/>
      <c r="KPW186" s="35"/>
      <c r="KPX186" s="35"/>
      <c r="KPY186" s="35"/>
      <c r="KPZ186" s="35"/>
      <c r="KQA186" s="35"/>
      <c r="KQB186" s="35"/>
      <c r="KQC186" s="35"/>
      <c r="KQD186" s="35"/>
      <c r="KQE186" s="35"/>
      <c r="KQF186" s="35"/>
      <c r="KQG186" s="35"/>
      <c r="KQH186" s="35"/>
      <c r="KQI186" s="35"/>
      <c r="KQJ186" s="35"/>
      <c r="KQK186" s="35"/>
      <c r="KQL186" s="35"/>
      <c r="KQM186" s="35"/>
      <c r="KQN186" s="35"/>
      <c r="KQO186" s="35"/>
      <c r="KQP186" s="35"/>
      <c r="KQQ186" s="35"/>
      <c r="KQR186" s="35"/>
      <c r="KQS186" s="35"/>
      <c r="KQT186" s="35"/>
      <c r="KQU186" s="35"/>
      <c r="KQV186" s="35"/>
      <c r="KQW186" s="35"/>
      <c r="KQX186" s="35"/>
      <c r="KQY186" s="35"/>
      <c r="KQZ186" s="35"/>
      <c r="KRA186" s="35"/>
      <c r="KRB186" s="35"/>
      <c r="KRC186" s="35"/>
      <c r="KRD186" s="35"/>
      <c r="KRE186" s="35"/>
      <c r="KRF186" s="35"/>
      <c r="KRG186" s="35"/>
      <c r="KRH186" s="35"/>
      <c r="KRI186" s="35"/>
      <c r="KRJ186" s="35"/>
      <c r="KRK186" s="35"/>
      <c r="KRL186" s="35"/>
      <c r="KRM186" s="35"/>
      <c r="KRN186" s="35"/>
      <c r="KRO186" s="35"/>
      <c r="KRP186" s="35"/>
      <c r="KRQ186" s="35"/>
      <c r="KRR186" s="35"/>
      <c r="KRS186" s="35"/>
      <c r="KRT186" s="35"/>
      <c r="KRU186" s="35"/>
      <c r="KRV186" s="35"/>
      <c r="KRW186" s="35"/>
      <c r="KRX186" s="35"/>
      <c r="KRY186" s="35"/>
      <c r="KRZ186" s="35"/>
      <c r="KSA186" s="35"/>
      <c r="KSB186" s="35"/>
      <c r="KSC186" s="35"/>
      <c r="KSD186" s="35"/>
      <c r="KSE186" s="35"/>
      <c r="KSF186" s="35"/>
      <c r="KSG186" s="35"/>
      <c r="KSH186" s="35"/>
      <c r="KSI186" s="35"/>
      <c r="KSJ186" s="35"/>
      <c r="KSK186" s="35"/>
      <c r="KSL186" s="35"/>
      <c r="KSM186" s="35"/>
      <c r="KSN186" s="35"/>
      <c r="KSO186" s="35"/>
      <c r="KSP186" s="35"/>
      <c r="KSQ186" s="35"/>
      <c r="KSR186" s="35"/>
      <c r="KSS186" s="35"/>
      <c r="KST186" s="35"/>
      <c r="KSU186" s="35"/>
      <c r="KSV186" s="35"/>
      <c r="KSW186" s="35"/>
      <c r="KSX186" s="35"/>
      <c r="KSY186" s="35"/>
      <c r="KSZ186" s="35"/>
      <c r="KTA186" s="35"/>
      <c r="KTB186" s="35"/>
      <c r="KTC186" s="35"/>
      <c r="KTD186" s="35"/>
      <c r="KTE186" s="35"/>
      <c r="KTF186" s="35"/>
      <c r="KTG186" s="35"/>
      <c r="KTH186" s="35"/>
      <c r="KTI186" s="35"/>
      <c r="KTJ186" s="35"/>
      <c r="KTK186" s="35"/>
      <c r="KTL186" s="35"/>
      <c r="KTM186" s="35"/>
      <c r="KTN186" s="35"/>
      <c r="KTO186" s="35"/>
      <c r="KTP186" s="35"/>
      <c r="KTQ186" s="35"/>
      <c r="KTR186" s="35"/>
      <c r="KTS186" s="35"/>
      <c r="KTT186" s="35"/>
      <c r="KTU186" s="35"/>
      <c r="KTV186" s="35"/>
      <c r="KTW186" s="35"/>
      <c r="KTX186" s="35"/>
      <c r="KTY186" s="35"/>
      <c r="KTZ186" s="35"/>
      <c r="KUA186" s="35"/>
      <c r="KUB186" s="35"/>
      <c r="KUC186" s="35"/>
      <c r="KUD186" s="35"/>
      <c r="KUE186" s="35"/>
      <c r="KUF186" s="35"/>
      <c r="KUG186" s="35"/>
      <c r="KUH186" s="35"/>
      <c r="KUI186" s="35"/>
      <c r="KUJ186" s="35"/>
      <c r="KUK186" s="35"/>
      <c r="KUL186" s="35"/>
      <c r="KUM186" s="35"/>
      <c r="KUN186" s="35"/>
      <c r="KUO186" s="35"/>
      <c r="KUP186" s="35"/>
      <c r="KUQ186" s="35"/>
      <c r="KUR186" s="35"/>
      <c r="KUS186" s="35"/>
      <c r="KUT186" s="35"/>
      <c r="KUU186" s="35"/>
      <c r="KUV186" s="35"/>
      <c r="KUW186" s="35"/>
      <c r="KUX186" s="35"/>
      <c r="KUY186" s="35"/>
      <c r="KUZ186" s="35"/>
      <c r="KVA186" s="35"/>
      <c r="KVB186" s="35"/>
      <c r="KVC186" s="35"/>
      <c r="KVD186" s="35"/>
      <c r="KVE186" s="35"/>
      <c r="KVF186" s="35"/>
      <c r="KVG186" s="35"/>
      <c r="KVH186" s="35"/>
      <c r="KVI186" s="35"/>
      <c r="KVJ186" s="35"/>
      <c r="KVK186" s="35"/>
      <c r="KVL186" s="35"/>
      <c r="KVM186" s="35"/>
      <c r="KVN186" s="35"/>
      <c r="KVO186" s="35"/>
      <c r="KVP186" s="35"/>
      <c r="KVQ186" s="35"/>
      <c r="KVR186" s="35"/>
      <c r="KVS186" s="35"/>
      <c r="KVT186" s="35"/>
      <c r="KVU186" s="35"/>
      <c r="KVV186" s="35"/>
      <c r="KVW186" s="35"/>
      <c r="KVX186" s="35"/>
      <c r="KVY186" s="35"/>
      <c r="KVZ186" s="35"/>
      <c r="KWA186" s="35"/>
      <c r="KWB186" s="35"/>
      <c r="KWC186" s="35"/>
      <c r="KWD186" s="35"/>
      <c r="KWE186" s="35"/>
      <c r="KWF186" s="35"/>
      <c r="KWG186" s="35"/>
      <c r="KWH186" s="35"/>
      <c r="KWI186" s="35"/>
      <c r="KWJ186" s="35"/>
      <c r="KWK186" s="35"/>
      <c r="KWL186" s="35"/>
      <c r="KWM186" s="35"/>
      <c r="KWN186" s="35"/>
      <c r="KWO186" s="35"/>
      <c r="KWP186" s="35"/>
      <c r="KWQ186" s="35"/>
      <c r="KWR186" s="35"/>
      <c r="KWS186" s="35"/>
      <c r="KWT186" s="35"/>
      <c r="KWU186" s="35"/>
      <c r="KWV186" s="35"/>
      <c r="KWW186" s="35"/>
      <c r="KWX186" s="35"/>
      <c r="KWY186" s="35"/>
      <c r="KWZ186" s="35"/>
      <c r="KXA186" s="35"/>
      <c r="KXB186" s="35"/>
      <c r="KXC186" s="35"/>
      <c r="KXD186" s="35"/>
      <c r="KXE186" s="35"/>
      <c r="KXF186" s="35"/>
      <c r="KXG186" s="35"/>
      <c r="KXH186" s="35"/>
      <c r="KXI186" s="35"/>
      <c r="KXJ186" s="35"/>
      <c r="KXK186" s="35"/>
      <c r="KXL186" s="35"/>
      <c r="KXM186" s="35"/>
      <c r="KXN186" s="35"/>
      <c r="KXO186" s="35"/>
      <c r="KXP186" s="35"/>
      <c r="KXQ186" s="35"/>
      <c r="KXR186" s="35"/>
      <c r="KXS186" s="35"/>
      <c r="KXT186" s="35"/>
      <c r="KXU186" s="35"/>
      <c r="KXV186" s="35"/>
      <c r="KXW186" s="35"/>
      <c r="KXX186" s="35"/>
      <c r="KXY186" s="35"/>
      <c r="KXZ186" s="35"/>
      <c r="KYA186" s="35"/>
      <c r="KYB186" s="35"/>
      <c r="KYC186" s="35"/>
      <c r="KYD186" s="35"/>
      <c r="KYE186" s="35"/>
      <c r="KYF186" s="35"/>
      <c r="KYG186" s="35"/>
      <c r="KYH186" s="35"/>
      <c r="KYI186" s="35"/>
      <c r="KYJ186" s="35"/>
      <c r="KYK186" s="35"/>
      <c r="KYL186" s="35"/>
      <c r="KYM186" s="35"/>
      <c r="KYN186" s="35"/>
      <c r="KYO186" s="35"/>
      <c r="KYP186" s="35"/>
      <c r="KYQ186" s="35"/>
      <c r="KYR186" s="35"/>
      <c r="KYS186" s="35"/>
      <c r="KYT186" s="35"/>
      <c r="KYU186" s="35"/>
      <c r="KYV186" s="35"/>
      <c r="KYW186" s="35"/>
      <c r="KYX186" s="35"/>
      <c r="KYY186" s="35"/>
      <c r="KYZ186" s="35"/>
      <c r="KZA186" s="35"/>
      <c r="KZB186" s="35"/>
      <c r="KZC186" s="35"/>
      <c r="KZD186" s="35"/>
      <c r="KZE186" s="35"/>
      <c r="KZF186" s="35"/>
      <c r="KZG186" s="35"/>
      <c r="KZH186" s="35"/>
      <c r="KZI186" s="35"/>
      <c r="KZJ186" s="35"/>
      <c r="KZK186" s="35"/>
      <c r="KZL186" s="35"/>
      <c r="KZM186" s="35"/>
      <c r="KZN186" s="35"/>
      <c r="KZO186" s="35"/>
      <c r="KZP186" s="35"/>
      <c r="KZQ186" s="35"/>
      <c r="KZR186" s="35"/>
      <c r="KZS186" s="35"/>
      <c r="KZT186" s="35"/>
      <c r="KZU186" s="35"/>
      <c r="KZV186" s="35"/>
      <c r="KZW186" s="35"/>
      <c r="KZX186" s="35"/>
      <c r="KZY186" s="35"/>
      <c r="KZZ186" s="35"/>
      <c r="LAA186" s="35"/>
      <c r="LAB186" s="35"/>
      <c r="LAC186" s="35"/>
      <c r="LAD186" s="35"/>
      <c r="LAE186" s="35"/>
      <c r="LAF186" s="35"/>
      <c r="LAG186" s="35"/>
      <c r="LAH186" s="35"/>
      <c r="LAI186" s="35"/>
      <c r="LAJ186" s="35"/>
      <c r="LAK186" s="35"/>
      <c r="LAL186" s="35"/>
      <c r="LAM186" s="35"/>
      <c r="LAN186" s="35"/>
      <c r="LAO186" s="35"/>
      <c r="LAP186" s="35"/>
      <c r="LAQ186" s="35"/>
      <c r="LAR186" s="35"/>
      <c r="LAS186" s="35"/>
      <c r="LAT186" s="35"/>
      <c r="LAU186" s="35"/>
      <c r="LAV186" s="35"/>
      <c r="LAW186" s="35"/>
      <c r="LAX186" s="35"/>
      <c r="LAY186" s="35"/>
      <c r="LAZ186" s="35"/>
      <c r="LBA186" s="35"/>
      <c r="LBB186" s="35"/>
      <c r="LBC186" s="35"/>
      <c r="LBD186" s="35"/>
      <c r="LBE186" s="35"/>
      <c r="LBF186" s="35"/>
      <c r="LBG186" s="35"/>
      <c r="LBH186" s="35"/>
      <c r="LBI186" s="35"/>
      <c r="LBJ186" s="35"/>
      <c r="LBK186" s="35"/>
      <c r="LBL186" s="35"/>
      <c r="LBM186" s="35"/>
      <c r="LBN186" s="35"/>
      <c r="LBO186" s="35"/>
      <c r="LBP186" s="35"/>
      <c r="LBQ186" s="35"/>
      <c r="LBR186" s="35"/>
      <c r="LBS186" s="35"/>
      <c r="LBT186" s="35"/>
      <c r="LBU186" s="35"/>
      <c r="LBV186" s="35"/>
      <c r="LBW186" s="35"/>
      <c r="LBX186" s="35"/>
      <c r="LBY186" s="35"/>
      <c r="LBZ186" s="35"/>
      <c r="LCA186" s="35"/>
      <c r="LCB186" s="35"/>
      <c r="LCC186" s="35"/>
      <c r="LCD186" s="35"/>
      <c r="LCE186" s="35"/>
      <c r="LCF186" s="35"/>
      <c r="LCG186" s="35"/>
      <c r="LCH186" s="35"/>
      <c r="LCI186" s="35"/>
      <c r="LCJ186" s="35"/>
      <c r="LCK186" s="35"/>
      <c r="LCL186" s="35"/>
      <c r="LCM186" s="35"/>
      <c r="LCN186" s="35"/>
      <c r="LCO186" s="35"/>
      <c r="LCP186" s="35"/>
      <c r="LCQ186" s="35"/>
      <c r="LCR186" s="35"/>
      <c r="LCS186" s="35"/>
      <c r="LCT186" s="35"/>
      <c r="LCU186" s="35"/>
      <c r="LCV186" s="35"/>
      <c r="LCW186" s="35"/>
      <c r="LCX186" s="35"/>
      <c r="LCY186" s="35"/>
      <c r="LCZ186" s="35"/>
      <c r="LDA186" s="35"/>
      <c r="LDB186" s="35"/>
      <c r="LDC186" s="35"/>
      <c r="LDD186" s="35"/>
      <c r="LDE186" s="35"/>
      <c r="LDF186" s="35"/>
      <c r="LDG186" s="35"/>
      <c r="LDH186" s="35"/>
      <c r="LDI186" s="35"/>
      <c r="LDJ186" s="35"/>
      <c r="LDK186" s="35"/>
      <c r="LDL186" s="35"/>
      <c r="LDM186" s="35"/>
      <c r="LDN186" s="35"/>
      <c r="LDO186" s="35"/>
      <c r="LDP186" s="35"/>
      <c r="LDQ186" s="35"/>
      <c r="LDR186" s="35"/>
      <c r="LDS186" s="35"/>
      <c r="LDT186" s="35"/>
      <c r="LDU186" s="35"/>
      <c r="LDV186" s="35"/>
      <c r="LDW186" s="35"/>
      <c r="LDX186" s="35"/>
      <c r="LDY186" s="35"/>
      <c r="LDZ186" s="35"/>
      <c r="LEA186" s="35"/>
      <c r="LEB186" s="35"/>
      <c r="LEC186" s="35"/>
      <c r="LED186" s="35"/>
      <c r="LEE186" s="35"/>
      <c r="LEF186" s="35"/>
      <c r="LEG186" s="35"/>
      <c r="LEH186" s="35"/>
      <c r="LEI186" s="35"/>
      <c r="LEJ186" s="35"/>
      <c r="LEK186" s="35"/>
      <c r="LEL186" s="35"/>
      <c r="LEM186" s="35"/>
      <c r="LEN186" s="35"/>
      <c r="LEO186" s="35"/>
      <c r="LEP186" s="35"/>
      <c r="LEQ186" s="35"/>
      <c r="LER186" s="35"/>
      <c r="LES186" s="35"/>
      <c r="LET186" s="35"/>
      <c r="LEU186" s="35"/>
      <c r="LEV186" s="35"/>
      <c r="LEW186" s="35"/>
      <c r="LEX186" s="35"/>
      <c r="LEY186" s="35"/>
      <c r="LEZ186" s="35"/>
      <c r="LFA186" s="35"/>
      <c r="LFB186" s="35"/>
      <c r="LFC186" s="35"/>
      <c r="LFD186" s="35"/>
      <c r="LFE186" s="35"/>
      <c r="LFF186" s="35"/>
      <c r="LFG186" s="35"/>
      <c r="LFH186" s="35"/>
      <c r="LFI186" s="35"/>
      <c r="LFJ186" s="35"/>
      <c r="LFK186" s="35"/>
      <c r="LFL186" s="35"/>
      <c r="LFM186" s="35"/>
      <c r="LFN186" s="35"/>
      <c r="LFO186" s="35"/>
      <c r="LFP186" s="35"/>
      <c r="LFQ186" s="35"/>
      <c r="LFR186" s="35"/>
      <c r="LFS186" s="35"/>
      <c r="LFT186" s="35"/>
      <c r="LFU186" s="35"/>
      <c r="LFV186" s="35"/>
      <c r="LFW186" s="35"/>
      <c r="LFX186" s="35"/>
      <c r="LFY186" s="35"/>
      <c r="LFZ186" s="35"/>
      <c r="LGA186" s="35"/>
      <c r="LGB186" s="35"/>
      <c r="LGC186" s="35"/>
      <c r="LGD186" s="35"/>
      <c r="LGE186" s="35"/>
      <c r="LGF186" s="35"/>
      <c r="LGG186" s="35"/>
      <c r="LGH186" s="35"/>
      <c r="LGI186" s="35"/>
      <c r="LGJ186" s="35"/>
      <c r="LGK186" s="35"/>
      <c r="LGL186" s="35"/>
      <c r="LGM186" s="35"/>
      <c r="LGN186" s="35"/>
      <c r="LGO186" s="35"/>
      <c r="LGP186" s="35"/>
      <c r="LGQ186" s="35"/>
      <c r="LGR186" s="35"/>
      <c r="LGS186" s="35"/>
      <c r="LGT186" s="35"/>
      <c r="LGU186" s="35"/>
      <c r="LGV186" s="35"/>
      <c r="LGW186" s="35"/>
      <c r="LGX186" s="35"/>
      <c r="LGY186" s="35"/>
      <c r="LGZ186" s="35"/>
      <c r="LHA186" s="35"/>
      <c r="LHB186" s="35"/>
      <c r="LHC186" s="35"/>
      <c r="LHD186" s="35"/>
      <c r="LHE186" s="35"/>
      <c r="LHF186" s="35"/>
      <c r="LHG186" s="35"/>
      <c r="LHH186" s="35"/>
      <c r="LHI186" s="35"/>
      <c r="LHJ186" s="35"/>
      <c r="LHK186" s="35"/>
      <c r="LHL186" s="35"/>
      <c r="LHM186" s="35"/>
      <c r="LHN186" s="35"/>
      <c r="LHO186" s="35"/>
      <c r="LHP186" s="35"/>
      <c r="LHQ186" s="35"/>
      <c r="LHR186" s="35"/>
      <c r="LHS186" s="35"/>
      <c r="LHT186" s="35"/>
      <c r="LHU186" s="35"/>
      <c r="LHV186" s="35"/>
      <c r="LHW186" s="35"/>
      <c r="LHX186" s="35"/>
      <c r="LHY186" s="35"/>
      <c r="LHZ186" s="35"/>
      <c r="LIA186" s="35"/>
      <c r="LIB186" s="35"/>
      <c r="LIC186" s="35"/>
      <c r="LID186" s="35"/>
      <c r="LIE186" s="35"/>
      <c r="LIF186" s="35"/>
      <c r="LIG186" s="35"/>
      <c r="LIH186" s="35"/>
      <c r="LII186" s="35"/>
      <c r="LIJ186" s="35"/>
      <c r="LIK186" s="35"/>
      <c r="LIL186" s="35"/>
      <c r="LIM186" s="35"/>
      <c r="LIN186" s="35"/>
      <c r="LIO186" s="35"/>
      <c r="LIP186" s="35"/>
      <c r="LIQ186" s="35"/>
      <c r="LIR186" s="35"/>
      <c r="LIS186" s="35"/>
      <c r="LIT186" s="35"/>
      <c r="LIU186" s="35"/>
      <c r="LIV186" s="35"/>
      <c r="LIW186" s="35"/>
      <c r="LIX186" s="35"/>
      <c r="LIY186" s="35"/>
      <c r="LIZ186" s="35"/>
      <c r="LJA186" s="35"/>
      <c r="LJB186" s="35"/>
      <c r="LJC186" s="35"/>
      <c r="LJD186" s="35"/>
      <c r="LJE186" s="35"/>
      <c r="LJF186" s="35"/>
      <c r="LJG186" s="35"/>
      <c r="LJH186" s="35"/>
      <c r="LJI186" s="35"/>
      <c r="LJJ186" s="35"/>
      <c r="LJK186" s="35"/>
      <c r="LJL186" s="35"/>
      <c r="LJM186" s="35"/>
      <c r="LJN186" s="35"/>
      <c r="LJO186" s="35"/>
      <c r="LJP186" s="35"/>
      <c r="LJQ186" s="35"/>
      <c r="LJR186" s="35"/>
      <c r="LJS186" s="35"/>
      <c r="LJT186" s="35"/>
      <c r="LJU186" s="35"/>
      <c r="LJV186" s="35"/>
      <c r="LJW186" s="35"/>
      <c r="LJX186" s="35"/>
      <c r="LJY186" s="35"/>
      <c r="LJZ186" s="35"/>
      <c r="LKA186" s="35"/>
      <c r="LKB186" s="35"/>
      <c r="LKC186" s="35"/>
      <c r="LKD186" s="35"/>
      <c r="LKE186" s="35"/>
      <c r="LKF186" s="35"/>
      <c r="LKG186" s="35"/>
      <c r="LKH186" s="35"/>
      <c r="LKI186" s="35"/>
      <c r="LKJ186" s="35"/>
      <c r="LKK186" s="35"/>
      <c r="LKL186" s="35"/>
      <c r="LKM186" s="35"/>
      <c r="LKN186" s="35"/>
      <c r="LKO186" s="35"/>
      <c r="LKP186" s="35"/>
      <c r="LKQ186" s="35"/>
      <c r="LKR186" s="35"/>
      <c r="LKS186" s="35"/>
      <c r="LKT186" s="35"/>
      <c r="LKU186" s="35"/>
      <c r="LKV186" s="35"/>
      <c r="LKW186" s="35"/>
      <c r="LKX186" s="35"/>
      <c r="LKY186" s="35"/>
      <c r="LKZ186" s="35"/>
      <c r="LLA186" s="35"/>
      <c r="LLB186" s="35"/>
      <c r="LLC186" s="35"/>
      <c r="LLD186" s="35"/>
      <c r="LLE186" s="35"/>
      <c r="LLF186" s="35"/>
      <c r="LLG186" s="35"/>
      <c r="LLH186" s="35"/>
      <c r="LLI186" s="35"/>
      <c r="LLJ186" s="35"/>
      <c r="LLK186" s="35"/>
      <c r="LLL186" s="35"/>
      <c r="LLM186" s="35"/>
      <c r="LLN186" s="35"/>
      <c r="LLO186" s="35"/>
      <c r="LLP186" s="35"/>
      <c r="LLQ186" s="35"/>
      <c r="LLR186" s="35"/>
      <c r="LLS186" s="35"/>
      <c r="LLT186" s="35"/>
      <c r="LLU186" s="35"/>
      <c r="LLV186" s="35"/>
      <c r="LLW186" s="35"/>
      <c r="LLX186" s="35"/>
      <c r="LLY186" s="35"/>
      <c r="LLZ186" s="35"/>
      <c r="LMA186" s="35"/>
      <c r="LMB186" s="35"/>
      <c r="LMC186" s="35"/>
      <c r="LMD186" s="35"/>
      <c r="LME186" s="35"/>
      <c r="LMF186" s="35"/>
      <c r="LMG186" s="35"/>
      <c r="LMH186" s="35"/>
      <c r="LMI186" s="35"/>
      <c r="LMJ186" s="35"/>
      <c r="LMK186" s="35"/>
      <c r="LML186" s="35"/>
      <c r="LMM186" s="35"/>
      <c r="LMN186" s="35"/>
      <c r="LMO186" s="35"/>
      <c r="LMP186" s="35"/>
      <c r="LMQ186" s="35"/>
      <c r="LMR186" s="35"/>
      <c r="LMS186" s="35"/>
      <c r="LMT186" s="35"/>
      <c r="LMU186" s="35"/>
      <c r="LMV186" s="35"/>
      <c r="LMW186" s="35"/>
      <c r="LMX186" s="35"/>
      <c r="LMY186" s="35"/>
      <c r="LMZ186" s="35"/>
      <c r="LNA186" s="35"/>
      <c r="LNB186" s="35"/>
      <c r="LNC186" s="35"/>
      <c r="LND186" s="35"/>
      <c r="LNE186" s="35"/>
      <c r="LNF186" s="35"/>
      <c r="LNG186" s="35"/>
      <c r="LNH186" s="35"/>
      <c r="LNI186" s="35"/>
      <c r="LNJ186" s="35"/>
      <c r="LNK186" s="35"/>
      <c r="LNL186" s="35"/>
      <c r="LNM186" s="35"/>
      <c r="LNN186" s="35"/>
      <c r="LNO186" s="35"/>
      <c r="LNP186" s="35"/>
      <c r="LNQ186" s="35"/>
      <c r="LNR186" s="35"/>
      <c r="LNS186" s="35"/>
      <c r="LNT186" s="35"/>
      <c r="LNU186" s="35"/>
      <c r="LNV186" s="35"/>
      <c r="LNW186" s="35"/>
      <c r="LNX186" s="35"/>
      <c r="LNY186" s="35"/>
      <c r="LNZ186" s="35"/>
      <c r="LOA186" s="35"/>
      <c r="LOB186" s="35"/>
      <c r="LOC186" s="35"/>
      <c r="LOD186" s="35"/>
      <c r="LOE186" s="35"/>
      <c r="LOF186" s="35"/>
      <c r="LOG186" s="35"/>
      <c r="LOH186" s="35"/>
      <c r="LOI186" s="35"/>
      <c r="LOJ186" s="35"/>
      <c r="LOK186" s="35"/>
      <c r="LOL186" s="35"/>
      <c r="LOM186" s="35"/>
      <c r="LON186" s="35"/>
      <c r="LOO186" s="35"/>
      <c r="LOP186" s="35"/>
      <c r="LOQ186" s="35"/>
      <c r="LOR186" s="35"/>
      <c r="LOS186" s="35"/>
      <c r="LOT186" s="35"/>
      <c r="LOU186" s="35"/>
      <c r="LOV186" s="35"/>
      <c r="LOW186" s="35"/>
      <c r="LOX186" s="35"/>
      <c r="LOY186" s="35"/>
      <c r="LOZ186" s="35"/>
      <c r="LPA186" s="35"/>
      <c r="LPB186" s="35"/>
      <c r="LPC186" s="35"/>
      <c r="LPD186" s="35"/>
      <c r="LPE186" s="35"/>
      <c r="LPF186" s="35"/>
      <c r="LPG186" s="35"/>
      <c r="LPH186" s="35"/>
      <c r="LPI186" s="35"/>
      <c r="LPJ186" s="35"/>
      <c r="LPK186" s="35"/>
      <c r="LPL186" s="35"/>
      <c r="LPM186" s="35"/>
      <c r="LPN186" s="35"/>
      <c r="LPO186" s="35"/>
      <c r="LPP186" s="35"/>
      <c r="LPQ186" s="35"/>
      <c r="LPR186" s="35"/>
      <c r="LPS186" s="35"/>
      <c r="LPT186" s="35"/>
      <c r="LPU186" s="35"/>
      <c r="LPV186" s="35"/>
      <c r="LPW186" s="35"/>
      <c r="LPX186" s="35"/>
      <c r="LPY186" s="35"/>
      <c r="LPZ186" s="35"/>
      <c r="LQA186" s="35"/>
      <c r="LQB186" s="35"/>
      <c r="LQC186" s="35"/>
      <c r="LQD186" s="35"/>
      <c r="LQE186" s="35"/>
      <c r="LQF186" s="35"/>
      <c r="LQG186" s="35"/>
      <c r="LQH186" s="35"/>
      <c r="LQI186" s="35"/>
      <c r="LQJ186" s="35"/>
      <c r="LQK186" s="35"/>
      <c r="LQL186" s="35"/>
      <c r="LQM186" s="35"/>
      <c r="LQN186" s="35"/>
      <c r="LQO186" s="35"/>
      <c r="LQP186" s="35"/>
      <c r="LQQ186" s="35"/>
      <c r="LQR186" s="35"/>
      <c r="LQS186" s="35"/>
      <c r="LQT186" s="35"/>
      <c r="LQU186" s="35"/>
      <c r="LQV186" s="35"/>
      <c r="LQW186" s="35"/>
      <c r="LQX186" s="35"/>
      <c r="LQY186" s="35"/>
      <c r="LQZ186" s="35"/>
      <c r="LRA186" s="35"/>
      <c r="LRB186" s="35"/>
      <c r="LRC186" s="35"/>
      <c r="LRD186" s="35"/>
      <c r="LRE186" s="35"/>
      <c r="LRF186" s="35"/>
      <c r="LRG186" s="35"/>
      <c r="LRH186" s="35"/>
      <c r="LRI186" s="35"/>
      <c r="LRJ186" s="35"/>
      <c r="LRK186" s="35"/>
      <c r="LRL186" s="35"/>
      <c r="LRM186" s="35"/>
      <c r="LRN186" s="35"/>
      <c r="LRO186" s="35"/>
      <c r="LRP186" s="35"/>
      <c r="LRQ186" s="35"/>
      <c r="LRR186" s="35"/>
      <c r="LRS186" s="35"/>
      <c r="LRT186" s="35"/>
      <c r="LRU186" s="35"/>
      <c r="LRV186" s="35"/>
      <c r="LRW186" s="35"/>
      <c r="LRX186" s="35"/>
      <c r="LRY186" s="35"/>
      <c r="LRZ186" s="35"/>
      <c r="LSA186" s="35"/>
      <c r="LSB186" s="35"/>
      <c r="LSC186" s="35"/>
      <c r="LSD186" s="35"/>
      <c r="LSE186" s="35"/>
      <c r="LSF186" s="35"/>
      <c r="LSG186" s="35"/>
      <c r="LSH186" s="35"/>
      <c r="LSI186" s="35"/>
      <c r="LSJ186" s="35"/>
      <c r="LSK186" s="35"/>
      <c r="LSL186" s="35"/>
      <c r="LSM186" s="35"/>
      <c r="LSN186" s="35"/>
      <c r="LSO186" s="35"/>
      <c r="LSP186" s="35"/>
      <c r="LSQ186" s="35"/>
      <c r="LSR186" s="35"/>
      <c r="LSS186" s="35"/>
      <c r="LST186" s="35"/>
      <c r="LSU186" s="35"/>
      <c r="LSV186" s="35"/>
      <c r="LSW186" s="35"/>
      <c r="LSX186" s="35"/>
      <c r="LSY186" s="35"/>
      <c r="LSZ186" s="35"/>
      <c r="LTA186" s="35"/>
      <c r="LTB186" s="35"/>
      <c r="LTC186" s="35"/>
      <c r="LTD186" s="35"/>
      <c r="LTE186" s="35"/>
      <c r="LTF186" s="35"/>
      <c r="LTG186" s="35"/>
      <c r="LTH186" s="35"/>
      <c r="LTI186" s="35"/>
      <c r="LTJ186" s="35"/>
      <c r="LTK186" s="35"/>
      <c r="LTL186" s="35"/>
      <c r="LTM186" s="35"/>
      <c r="LTN186" s="35"/>
      <c r="LTO186" s="35"/>
      <c r="LTP186" s="35"/>
      <c r="LTQ186" s="35"/>
      <c r="LTR186" s="35"/>
      <c r="LTS186" s="35"/>
      <c r="LTT186" s="35"/>
      <c r="LTU186" s="35"/>
      <c r="LTV186" s="35"/>
      <c r="LTW186" s="35"/>
      <c r="LTX186" s="35"/>
      <c r="LTY186" s="35"/>
      <c r="LTZ186" s="35"/>
      <c r="LUA186" s="35"/>
      <c r="LUB186" s="35"/>
      <c r="LUC186" s="35"/>
      <c r="LUD186" s="35"/>
      <c r="LUE186" s="35"/>
      <c r="LUF186" s="35"/>
      <c r="LUG186" s="35"/>
      <c r="LUH186" s="35"/>
      <c r="LUI186" s="35"/>
      <c r="LUJ186" s="35"/>
      <c r="LUK186" s="35"/>
      <c r="LUL186" s="35"/>
      <c r="LUM186" s="35"/>
      <c r="LUN186" s="35"/>
      <c r="LUO186" s="35"/>
      <c r="LUP186" s="35"/>
      <c r="LUQ186" s="35"/>
      <c r="LUR186" s="35"/>
      <c r="LUS186" s="35"/>
      <c r="LUT186" s="35"/>
      <c r="LUU186" s="35"/>
      <c r="LUV186" s="35"/>
      <c r="LUW186" s="35"/>
      <c r="LUX186" s="35"/>
      <c r="LUY186" s="35"/>
      <c r="LUZ186" s="35"/>
      <c r="LVA186" s="35"/>
      <c r="LVB186" s="35"/>
      <c r="LVC186" s="35"/>
      <c r="LVD186" s="35"/>
      <c r="LVE186" s="35"/>
      <c r="LVF186" s="35"/>
      <c r="LVG186" s="35"/>
      <c r="LVH186" s="35"/>
      <c r="LVI186" s="35"/>
      <c r="LVJ186" s="35"/>
      <c r="LVK186" s="35"/>
      <c r="LVL186" s="35"/>
      <c r="LVM186" s="35"/>
      <c r="LVN186" s="35"/>
      <c r="LVO186" s="35"/>
      <c r="LVP186" s="35"/>
      <c r="LVQ186" s="35"/>
      <c r="LVR186" s="35"/>
      <c r="LVS186" s="35"/>
      <c r="LVT186" s="35"/>
      <c r="LVU186" s="35"/>
      <c r="LVV186" s="35"/>
      <c r="LVW186" s="35"/>
      <c r="LVX186" s="35"/>
      <c r="LVY186" s="35"/>
      <c r="LVZ186" s="35"/>
      <c r="LWA186" s="35"/>
      <c r="LWB186" s="35"/>
      <c r="LWC186" s="35"/>
      <c r="LWD186" s="35"/>
      <c r="LWE186" s="35"/>
      <c r="LWF186" s="35"/>
      <c r="LWG186" s="35"/>
      <c r="LWH186" s="35"/>
      <c r="LWI186" s="35"/>
      <c r="LWJ186" s="35"/>
      <c r="LWK186" s="35"/>
      <c r="LWL186" s="35"/>
      <c r="LWM186" s="35"/>
      <c r="LWN186" s="35"/>
      <c r="LWO186" s="35"/>
      <c r="LWP186" s="35"/>
      <c r="LWQ186" s="35"/>
      <c r="LWR186" s="35"/>
      <c r="LWS186" s="35"/>
      <c r="LWT186" s="35"/>
      <c r="LWU186" s="35"/>
      <c r="LWV186" s="35"/>
      <c r="LWW186" s="35"/>
      <c r="LWX186" s="35"/>
      <c r="LWY186" s="35"/>
      <c r="LWZ186" s="35"/>
      <c r="LXA186" s="35"/>
      <c r="LXB186" s="35"/>
      <c r="LXC186" s="35"/>
      <c r="LXD186" s="35"/>
      <c r="LXE186" s="35"/>
      <c r="LXF186" s="35"/>
      <c r="LXG186" s="35"/>
      <c r="LXH186" s="35"/>
      <c r="LXI186" s="35"/>
      <c r="LXJ186" s="35"/>
      <c r="LXK186" s="35"/>
      <c r="LXL186" s="35"/>
      <c r="LXM186" s="35"/>
      <c r="LXN186" s="35"/>
      <c r="LXO186" s="35"/>
      <c r="LXP186" s="35"/>
      <c r="LXQ186" s="35"/>
      <c r="LXR186" s="35"/>
      <c r="LXS186" s="35"/>
      <c r="LXT186" s="35"/>
      <c r="LXU186" s="35"/>
      <c r="LXV186" s="35"/>
      <c r="LXW186" s="35"/>
      <c r="LXX186" s="35"/>
      <c r="LXY186" s="35"/>
      <c r="LXZ186" s="35"/>
      <c r="LYA186" s="35"/>
      <c r="LYB186" s="35"/>
      <c r="LYC186" s="35"/>
      <c r="LYD186" s="35"/>
      <c r="LYE186" s="35"/>
      <c r="LYF186" s="35"/>
      <c r="LYG186" s="35"/>
      <c r="LYH186" s="35"/>
      <c r="LYI186" s="35"/>
      <c r="LYJ186" s="35"/>
      <c r="LYK186" s="35"/>
      <c r="LYL186" s="35"/>
      <c r="LYM186" s="35"/>
      <c r="LYN186" s="35"/>
      <c r="LYO186" s="35"/>
      <c r="LYP186" s="35"/>
      <c r="LYQ186" s="35"/>
      <c r="LYR186" s="35"/>
      <c r="LYS186" s="35"/>
      <c r="LYT186" s="35"/>
      <c r="LYU186" s="35"/>
      <c r="LYV186" s="35"/>
      <c r="LYW186" s="35"/>
      <c r="LYX186" s="35"/>
      <c r="LYY186" s="35"/>
      <c r="LYZ186" s="35"/>
      <c r="LZA186" s="35"/>
      <c r="LZB186" s="35"/>
      <c r="LZC186" s="35"/>
      <c r="LZD186" s="35"/>
      <c r="LZE186" s="35"/>
      <c r="LZF186" s="35"/>
      <c r="LZG186" s="35"/>
      <c r="LZH186" s="35"/>
      <c r="LZI186" s="35"/>
      <c r="LZJ186" s="35"/>
      <c r="LZK186" s="35"/>
      <c r="LZL186" s="35"/>
      <c r="LZM186" s="35"/>
      <c r="LZN186" s="35"/>
      <c r="LZO186" s="35"/>
      <c r="LZP186" s="35"/>
      <c r="LZQ186" s="35"/>
      <c r="LZR186" s="35"/>
      <c r="LZS186" s="35"/>
      <c r="LZT186" s="35"/>
      <c r="LZU186" s="35"/>
      <c r="LZV186" s="35"/>
      <c r="LZW186" s="35"/>
      <c r="LZX186" s="35"/>
      <c r="LZY186" s="35"/>
      <c r="LZZ186" s="35"/>
      <c r="MAA186" s="35"/>
      <c r="MAB186" s="35"/>
      <c r="MAC186" s="35"/>
      <c r="MAD186" s="35"/>
      <c r="MAE186" s="35"/>
      <c r="MAF186" s="35"/>
      <c r="MAG186" s="35"/>
      <c r="MAH186" s="35"/>
      <c r="MAI186" s="35"/>
      <c r="MAJ186" s="35"/>
      <c r="MAK186" s="35"/>
      <c r="MAL186" s="35"/>
      <c r="MAM186" s="35"/>
      <c r="MAN186" s="35"/>
      <c r="MAO186" s="35"/>
      <c r="MAP186" s="35"/>
      <c r="MAQ186" s="35"/>
      <c r="MAR186" s="35"/>
      <c r="MAS186" s="35"/>
      <c r="MAT186" s="35"/>
      <c r="MAU186" s="35"/>
      <c r="MAV186" s="35"/>
      <c r="MAW186" s="35"/>
      <c r="MAX186" s="35"/>
      <c r="MAY186" s="35"/>
      <c r="MAZ186" s="35"/>
      <c r="MBA186" s="35"/>
      <c r="MBB186" s="35"/>
      <c r="MBC186" s="35"/>
      <c r="MBD186" s="35"/>
      <c r="MBE186" s="35"/>
      <c r="MBF186" s="35"/>
      <c r="MBG186" s="35"/>
      <c r="MBH186" s="35"/>
      <c r="MBI186" s="35"/>
      <c r="MBJ186" s="35"/>
      <c r="MBK186" s="35"/>
      <c r="MBL186" s="35"/>
      <c r="MBM186" s="35"/>
      <c r="MBN186" s="35"/>
      <c r="MBO186" s="35"/>
      <c r="MBP186" s="35"/>
      <c r="MBQ186" s="35"/>
      <c r="MBR186" s="35"/>
      <c r="MBS186" s="35"/>
      <c r="MBT186" s="35"/>
      <c r="MBU186" s="35"/>
      <c r="MBV186" s="35"/>
      <c r="MBW186" s="35"/>
      <c r="MBX186" s="35"/>
      <c r="MBY186" s="35"/>
      <c r="MBZ186" s="35"/>
      <c r="MCA186" s="35"/>
      <c r="MCB186" s="35"/>
      <c r="MCC186" s="35"/>
      <c r="MCD186" s="35"/>
      <c r="MCE186" s="35"/>
      <c r="MCF186" s="35"/>
      <c r="MCG186" s="35"/>
      <c r="MCH186" s="35"/>
      <c r="MCI186" s="35"/>
      <c r="MCJ186" s="35"/>
      <c r="MCK186" s="35"/>
      <c r="MCL186" s="35"/>
      <c r="MCM186" s="35"/>
      <c r="MCN186" s="35"/>
      <c r="MCO186" s="35"/>
      <c r="MCP186" s="35"/>
      <c r="MCQ186" s="35"/>
      <c r="MCR186" s="35"/>
      <c r="MCS186" s="35"/>
      <c r="MCT186" s="35"/>
      <c r="MCU186" s="35"/>
      <c r="MCV186" s="35"/>
      <c r="MCW186" s="35"/>
      <c r="MCX186" s="35"/>
      <c r="MCY186" s="35"/>
      <c r="MCZ186" s="35"/>
      <c r="MDA186" s="35"/>
      <c r="MDB186" s="35"/>
      <c r="MDC186" s="35"/>
      <c r="MDD186" s="35"/>
      <c r="MDE186" s="35"/>
      <c r="MDF186" s="35"/>
      <c r="MDG186" s="35"/>
      <c r="MDH186" s="35"/>
      <c r="MDI186" s="35"/>
      <c r="MDJ186" s="35"/>
      <c r="MDK186" s="35"/>
      <c r="MDL186" s="35"/>
      <c r="MDM186" s="35"/>
      <c r="MDN186" s="35"/>
      <c r="MDO186" s="35"/>
      <c r="MDP186" s="35"/>
      <c r="MDQ186" s="35"/>
      <c r="MDR186" s="35"/>
      <c r="MDS186" s="35"/>
      <c r="MDT186" s="35"/>
      <c r="MDU186" s="35"/>
      <c r="MDV186" s="35"/>
      <c r="MDW186" s="35"/>
      <c r="MDX186" s="35"/>
      <c r="MDY186" s="35"/>
      <c r="MDZ186" s="35"/>
      <c r="MEA186" s="35"/>
      <c r="MEB186" s="35"/>
      <c r="MEC186" s="35"/>
      <c r="MED186" s="35"/>
      <c r="MEE186" s="35"/>
      <c r="MEF186" s="35"/>
      <c r="MEG186" s="35"/>
      <c r="MEH186" s="35"/>
      <c r="MEI186" s="35"/>
      <c r="MEJ186" s="35"/>
      <c r="MEK186" s="35"/>
      <c r="MEL186" s="35"/>
      <c r="MEM186" s="35"/>
      <c r="MEN186" s="35"/>
      <c r="MEO186" s="35"/>
      <c r="MEP186" s="35"/>
      <c r="MEQ186" s="35"/>
      <c r="MER186" s="35"/>
      <c r="MES186" s="35"/>
      <c r="MET186" s="35"/>
      <c r="MEU186" s="35"/>
      <c r="MEV186" s="35"/>
      <c r="MEW186" s="35"/>
      <c r="MEX186" s="35"/>
      <c r="MEY186" s="35"/>
      <c r="MEZ186" s="35"/>
      <c r="MFA186" s="35"/>
      <c r="MFB186" s="35"/>
      <c r="MFC186" s="35"/>
      <c r="MFD186" s="35"/>
      <c r="MFE186" s="35"/>
      <c r="MFF186" s="35"/>
      <c r="MFG186" s="35"/>
      <c r="MFH186" s="35"/>
      <c r="MFI186" s="35"/>
      <c r="MFJ186" s="35"/>
      <c r="MFK186" s="35"/>
      <c r="MFL186" s="35"/>
      <c r="MFM186" s="35"/>
      <c r="MFN186" s="35"/>
      <c r="MFO186" s="35"/>
      <c r="MFP186" s="35"/>
      <c r="MFQ186" s="35"/>
      <c r="MFR186" s="35"/>
      <c r="MFS186" s="35"/>
      <c r="MFT186" s="35"/>
      <c r="MFU186" s="35"/>
      <c r="MFV186" s="35"/>
      <c r="MFW186" s="35"/>
      <c r="MFX186" s="35"/>
      <c r="MFY186" s="35"/>
      <c r="MFZ186" s="35"/>
      <c r="MGA186" s="35"/>
      <c r="MGB186" s="35"/>
      <c r="MGC186" s="35"/>
      <c r="MGD186" s="35"/>
      <c r="MGE186" s="35"/>
      <c r="MGF186" s="35"/>
      <c r="MGG186" s="35"/>
      <c r="MGH186" s="35"/>
      <c r="MGI186" s="35"/>
      <c r="MGJ186" s="35"/>
      <c r="MGK186" s="35"/>
      <c r="MGL186" s="35"/>
      <c r="MGM186" s="35"/>
      <c r="MGN186" s="35"/>
      <c r="MGO186" s="35"/>
      <c r="MGP186" s="35"/>
      <c r="MGQ186" s="35"/>
      <c r="MGR186" s="35"/>
      <c r="MGS186" s="35"/>
      <c r="MGT186" s="35"/>
      <c r="MGU186" s="35"/>
      <c r="MGV186" s="35"/>
      <c r="MGW186" s="35"/>
      <c r="MGX186" s="35"/>
      <c r="MGY186" s="35"/>
      <c r="MGZ186" s="35"/>
      <c r="MHA186" s="35"/>
      <c r="MHB186" s="35"/>
      <c r="MHC186" s="35"/>
      <c r="MHD186" s="35"/>
      <c r="MHE186" s="35"/>
      <c r="MHF186" s="35"/>
      <c r="MHG186" s="35"/>
      <c r="MHH186" s="35"/>
      <c r="MHI186" s="35"/>
      <c r="MHJ186" s="35"/>
      <c r="MHK186" s="35"/>
      <c r="MHL186" s="35"/>
      <c r="MHM186" s="35"/>
      <c r="MHN186" s="35"/>
      <c r="MHO186" s="35"/>
      <c r="MHP186" s="35"/>
      <c r="MHQ186" s="35"/>
      <c r="MHR186" s="35"/>
      <c r="MHS186" s="35"/>
      <c r="MHT186" s="35"/>
      <c r="MHU186" s="35"/>
      <c r="MHV186" s="35"/>
      <c r="MHW186" s="35"/>
      <c r="MHX186" s="35"/>
      <c r="MHY186" s="35"/>
      <c r="MHZ186" s="35"/>
      <c r="MIA186" s="35"/>
      <c r="MIB186" s="35"/>
      <c r="MIC186" s="35"/>
      <c r="MID186" s="35"/>
      <c r="MIE186" s="35"/>
      <c r="MIF186" s="35"/>
      <c r="MIG186" s="35"/>
      <c r="MIH186" s="35"/>
      <c r="MII186" s="35"/>
      <c r="MIJ186" s="35"/>
      <c r="MIK186" s="35"/>
      <c r="MIL186" s="35"/>
      <c r="MIM186" s="35"/>
      <c r="MIN186" s="35"/>
      <c r="MIO186" s="35"/>
      <c r="MIP186" s="35"/>
      <c r="MIQ186" s="35"/>
      <c r="MIR186" s="35"/>
      <c r="MIS186" s="35"/>
      <c r="MIT186" s="35"/>
      <c r="MIU186" s="35"/>
      <c r="MIV186" s="35"/>
      <c r="MIW186" s="35"/>
      <c r="MIX186" s="35"/>
      <c r="MIY186" s="35"/>
      <c r="MIZ186" s="35"/>
      <c r="MJA186" s="35"/>
      <c r="MJB186" s="35"/>
      <c r="MJC186" s="35"/>
      <c r="MJD186" s="35"/>
      <c r="MJE186" s="35"/>
      <c r="MJF186" s="35"/>
      <c r="MJG186" s="35"/>
      <c r="MJH186" s="35"/>
      <c r="MJI186" s="35"/>
      <c r="MJJ186" s="35"/>
      <c r="MJK186" s="35"/>
      <c r="MJL186" s="35"/>
      <c r="MJM186" s="35"/>
      <c r="MJN186" s="35"/>
      <c r="MJO186" s="35"/>
      <c r="MJP186" s="35"/>
      <c r="MJQ186" s="35"/>
      <c r="MJR186" s="35"/>
      <c r="MJS186" s="35"/>
      <c r="MJT186" s="35"/>
      <c r="MJU186" s="35"/>
      <c r="MJV186" s="35"/>
      <c r="MJW186" s="35"/>
      <c r="MJX186" s="35"/>
      <c r="MJY186" s="35"/>
      <c r="MJZ186" s="35"/>
      <c r="MKA186" s="35"/>
      <c r="MKB186" s="35"/>
      <c r="MKC186" s="35"/>
      <c r="MKD186" s="35"/>
      <c r="MKE186" s="35"/>
      <c r="MKF186" s="35"/>
      <c r="MKG186" s="35"/>
      <c r="MKH186" s="35"/>
      <c r="MKI186" s="35"/>
      <c r="MKJ186" s="35"/>
      <c r="MKK186" s="35"/>
      <c r="MKL186" s="35"/>
      <c r="MKM186" s="35"/>
      <c r="MKN186" s="35"/>
      <c r="MKO186" s="35"/>
      <c r="MKP186" s="35"/>
      <c r="MKQ186" s="35"/>
      <c r="MKR186" s="35"/>
      <c r="MKS186" s="35"/>
      <c r="MKT186" s="35"/>
      <c r="MKU186" s="35"/>
      <c r="MKV186" s="35"/>
      <c r="MKW186" s="35"/>
      <c r="MKX186" s="35"/>
      <c r="MKY186" s="35"/>
      <c r="MKZ186" s="35"/>
      <c r="MLA186" s="35"/>
      <c r="MLB186" s="35"/>
      <c r="MLC186" s="35"/>
      <c r="MLD186" s="35"/>
      <c r="MLE186" s="35"/>
      <c r="MLF186" s="35"/>
      <c r="MLG186" s="35"/>
      <c r="MLH186" s="35"/>
      <c r="MLI186" s="35"/>
      <c r="MLJ186" s="35"/>
      <c r="MLK186" s="35"/>
      <c r="MLL186" s="35"/>
      <c r="MLM186" s="35"/>
      <c r="MLN186" s="35"/>
      <c r="MLO186" s="35"/>
      <c r="MLP186" s="35"/>
      <c r="MLQ186" s="35"/>
      <c r="MLR186" s="35"/>
      <c r="MLS186" s="35"/>
      <c r="MLT186" s="35"/>
      <c r="MLU186" s="35"/>
      <c r="MLV186" s="35"/>
      <c r="MLW186" s="35"/>
      <c r="MLX186" s="35"/>
      <c r="MLY186" s="35"/>
      <c r="MLZ186" s="35"/>
      <c r="MMA186" s="35"/>
      <c r="MMB186" s="35"/>
      <c r="MMC186" s="35"/>
      <c r="MMD186" s="35"/>
      <c r="MME186" s="35"/>
      <c r="MMF186" s="35"/>
      <c r="MMG186" s="35"/>
      <c r="MMH186" s="35"/>
      <c r="MMI186" s="35"/>
      <c r="MMJ186" s="35"/>
      <c r="MMK186" s="35"/>
      <c r="MML186" s="35"/>
      <c r="MMM186" s="35"/>
      <c r="MMN186" s="35"/>
      <c r="MMO186" s="35"/>
      <c r="MMP186" s="35"/>
      <c r="MMQ186" s="35"/>
      <c r="MMR186" s="35"/>
      <c r="MMS186" s="35"/>
      <c r="MMT186" s="35"/>
      <c r="MMU186" s="35"/>
      <c r="MMV186" s="35"/>
      <c r="MMW186" s="35"/>
      <c r="MMX186" s="35"/>
      <c r="MMY186" s="35"/>
      <c r="MMZ186" s="35"/>
      <c r="MNA186" s="35"/>
      <c r="MNB186" s="35"/>
      <c r="MNC186" s="35"/>
      <c r="MND186" s="35"/>
      <c r="MNE186" s="35"/>
      <c r="MNF186" s="35"/>
      <c r="MNG186" s="35"/>
      <c r="MNH186" s="35"/>
      <c r="MNI186" s="35"/>
      <c r="MNJ186" s="35"/>
      <c r="MNK186" s="35"/>
      <c r="MNL186" s="35"/>
      <c r="MNM186" s="35"/>
      <c r="MNN186" s="35"/>
      <c r="MNO186" s="35"/>
      <c r="MNP186" s="35"/>
      <c r="MNQ186" s="35"/>
      <c r="MNR186" s="35"/>
      <c r="MNS186" s="35"/>
      <c r="MNT186" s="35"/>
      <c r="MNU186" s="35"/>
      <c r="MNV186" s="35"/>
      <c r="MNW186" s="35"/>
      <c r="MNX186" s="35"/>
      <c r="MNY186" s="35"/>
      <c r="MNZ186" s="35"/>
      <c r="MOA186" s="35"/>
      <c r="MOB186" s="35"/>
      <c r="MOC186" s="35"/>
      <c r="MOD186" s="35"/>
      <c r="MOE186" s="35"/>
      <c r="MOF186" s="35"/>
      <c r="MOG186" s="35"/>
      <c r="MOH186" s="35"/>
      <c r="MOI186" s="35"/>
      <c r="MOJ186" s="35"/>
      <c r="MOK186" s="35"/>
      <c r="MOL186" s="35"/>
      <c r="MOM186" s="35"/>
      <c r="MON186" s="35"/>
      <c r="MOO186" s="35"/>
      <c r="MOP186" s="35"/>
      <c r="MOQ186" s="35"/>
      <c r="MOR186" s="35"/>
      <c r="MOS186" s="35"/>
      <c r="MOT186" s="35"/>
      <c r="MOU186" s="35"/>
      <c r="MOV186" s="35"/>
      <c r="MOW186" s="35"/>
      <c r="MOX186" s="35"/>
      <c r="MOY186" s="35"/>
      <c r="MOZ186" s="35"/>
      <c r="MPA186" s="35"/>
      <c r="MPB186" s="35"/>
      <c r="MPC186" s="35"/>
      <c r="MPD186" s="35"/>
      <c r="MPE186" s="35"/>
      <c r="MPF186" s="35"/>
      <c r="MPG186" s="35"/>
      <c r="MPH186" s="35"/>
      <c r="MPI186" s="35"/>
      <c r="MPJ186" s="35"/>
      <c r="MPK186" s="35"/>
      <c r="MPL186" s="35"/>
      <c r="MPM186" s="35"/>
      <c r="MPN186" s="35"/>
      <c r="MPO186" s="35"/>
      <c r="MPP186" s="35"/>
      <c r="MPQ186" s="35"/>
      <c r="MPR186" s="35"/>
      <c r="MPS186" s="35"/>
      <c r="MPT186" s="35"/>
      <c r="MPU186" s="35"/>
      <c r="MPV186" s="35"/>
      <c r="MPW186" s="35"/>
      <c r="MPX186" s="35"/>
      <c r="MPY186" s="35"/>
      <c r="MPZ186" s="35"/>
      <c r="MQA186" s="35"/>
      <c r="MQB186" s="35"/>
      <c r="MQC186" s="35"/>
      <c r="MQD186" s="35"/>
      <c r="MQE186" s="35"/>
      <c r="MQF186" s="35"/>
      <c r="MQG186" s="35"/>
      <c r="MQH186" s="35"/>
      <c r="MQI186" s="35"/>
      <c r="MQJ186" s="35"/>
      <c r="MQK186" s="35"/>
      <c r="MQL186" s="35"/>
      <c r="MQM186" s="35"/>
      <c r="MQN186" s="35"/>
      <c r="MQO186" s="35"/>
      <c r="MQP186" s="35"/>
      <c r="MQQ186" s="35"/>
      <c r="MQR186" s="35"/>
      <c r="MQS186" s="35"/>
      <c r="MQT186" s="35"/>
      <c r="MQU186" s="35"/>
      <c r="MQV186" s="35"/>
      <c r="MQW186" s="35"/>
      <c r="MQX186" s="35"/>
      <c r="MQY186" s="35"/>
      <c r="MQZ186" s="35"/>
      <c r="MRA186" s="35"/>
      <c r="MRB186" s="35"/>
      <c r="MRC186" s="35"/>
      <c r="MRD186" s="35"/>
      <c r="MRE186" s="35"/>
      <c r="MRF186" s="35"/>
      <c r="MRG186" s="35"/>
      <c r="MRH186" s="35"/>
      <c r="MRI186" s="35"/>
      <c r="MRJ186" s="35"/>
      <c r="MRK186" s="35"/>
      <c r="MRL186" s="35"/>
      <c r="MRM186" s="35"/>
      <c r="MRN186" s="35"/>
      <c r="MRO186" s="35"/>
      <c r="MRP186" s="35"/>
      <c r="MRQ186" s="35"/>
      <c r="MRR186" s="35"/>
      <c r="MRS186" s="35"/>
      <c r="MRT186" s="35"/>
      <c r="MRU186" s="35"/>
      <c r="MRV186" s="35"/>
      <c r="MRW186" s="35"/>
      <c r="MRX186" s="35"/>
      <c r="MRY186" s="35"/>
      <c r="MRZ186" s="35"/>
      <c r="MSA186" s="35"/>
      <c r="MSB186" s="35"/>
      <c r="MSC186" s="35"/>
      <c r="MSD186" s="35"/>
      <c r="MSE186" s="35"/>
      <c r="MSF186" s="35"/>
      <c r="MSG186" s="35"/>
      <c r="MSH186" s="35"/>
      <c r="MSI186" s="35"/>
      <c r="MSJ186" s="35"/>
      <c r="MSK186" s="35"/>
      <c r="MSL186" s="35"/>
      <c r="MSM186" s="35"/>
      <c r="MSN186" s="35"/>
      <c r="MSO186" s="35"/>
      <c r="MSP186" s="35"/>
      <c r="MSQ186" s="35"/>
      <c r="MSR186" s="35"/>
      <c r="MSS186" s="35"/>
      <c r="MST186" s="35"/>
      <c r="MSU186" s="35"/>
      <c r="MSV186" s="35"/>
      <c r="MSW186" s="35"/>
      <c r="MSX186" s="35"/>
      <c r="MSY186" s="35"/>
      <c r="MSZ186" s="35"/>
      <c r="MTA186" s="35"/>
      <c r="MTB186" s="35"/>
      <c r="MTC186" s="35"/>
      <c r="MTD186" s="35"/>
      <c r="MTE186" s="35"/>
      <c r="MTF186" s="35"/>
      <c r="MTG186" s="35"/>
      <c r="MTH186" s="35"/>
      <c r="MTI186" s="35"/>
      <c r="MTJ186" s="35"/>
      <c r="MTK186" s="35"/>
      <c r="MTL186" s="35"/>
      <c r="MTM186" s="35"/>
      <c r="MTN186" s="35"/>
      <c r="MTO186" s="35"/>
      <c r="MTP186" s="35"/>
      <c r="MTQ186" s="35"/>
      <c r="MTR186" s="35"/>
      <c r="MTS186" s="35"/>
      <c r="MTT186" s="35"/>
      <c r="MTU186" s="35"/>
      <c r="MTV186" s="35"/>
      <c r="MTW186" s="35"/>
      <c r="MTX186" s="35"/>
      <c r="MTY186" s="35"/>
      <c r="MTZ186" s="35"/>
      <c r="MUA186" s="35"/>
      <c r="MUB186" s="35"/>
      <c r="MUC186" s="35"/>
      <c r="MUD186" s="35"/>
      <c r="MUE186" s="35"/>
      <c r="MUF186" s="35"/>
      <c r="MUG186" s="35"/>
      <c r="MUH186" s="35"/>
      <c r="MUI186" s="35"/>
      <c r="MUJ186" s="35"/>
      <c r="MUK186" s="35"/>
      <c r="MUL186" s="35"/>
      <c r="MUM186" s="35"/>
      <c r="MUN186" s="35"/>
      <c r="MUO186" s="35"/>
      <c r="MUP186" s="35"/>
      <c r="MUQ186" s="35"/>
      <c r="MUR186" s="35"/>
      <c r="MUS186" s="35"/>
      <c r="MUT186" s="35"/>
      <c r="MUU186" s="35"/>
      <c r="MUV186" s="35"/>
      <c r="MUW186" s="35"/>
      <c r="MUX186" s="35"/>
      <c r="MUY186" s="35"/>
      <c r="MUZ186" s="35"/>
      <c r="MVA186" s="35"/>
      <c r="MVB186" s="35"/>
      <c r="MVC186" s="35"/>
      <c r="MVD186" s="35"/>
      <c r="MVE186" s="35"/>
      <c r="MVF186" s="35"/>
      <c r="MVG186" s="35"/>
      <c r="MVH186" s="35"/>
      <c r="MVI186" s="35"/>
      <c r="MVJ186" s="35"/>
      <c r="MVK186" s="35"/>
      <c r="MVL186" s="35"/>
      <c r="MVM186" s="35"/>
      <c r="MVN186" s="35"/>
      <c r="MVO186" s="35"/>
      <c r="MVP186" s="35"/>
      <c r="MVQ186" s="35"/>
      <c r="MVR186" s="35"/>
      <c r="MVS186" s="35"/>
      <c r="MVT186" s="35"/>
      <c r="MVU186" s="35"/>
      <c r="MVV186" s="35"/>
      <c r="MVW186" s="35"/>
      <c r="MVX186" s="35"/>
      <c r="MVY186" s="35"/>
      <c r="MVZ186" s="35"/>
      <c r="MWA186" s="35"/>
      <c r="MWB186" s="35"/>
      <c r="MWC186" s="35"/>
      <c r="MWD186" s="35"/>
      <c r="MWE186" s="35"/>
      <c r="MWF186" s="35"/>
      <c r="MWG186" s="35"/>
      <c r="MWH186" s="35"/>
      <c r="MWI186" s="35"/>
      <c r="MWJ186" s="35"/>
      <c r="MWK186" s="35"/>
      <c r="MWL186" s="35"/>
      <c r="MWM186" s="35"/>
      <c r="MWN186" s="35"/>
      <c r="MWO186" s="35"/>
      <c r="MWP186" s="35"/>
      <c r="MWQ186" s="35"/>
      <c r="MWR186" s="35"/>
      <c r="MWS186" s="35"/>
      <c r="MWT186" s="35"/>
      <c r="MWU186" s="35"/>
      <c r="MWV186" s="35"/>
      <c r="MWW186" s="35"/>
      <c r="MWX186" s="35"/>
      <c r="MWY186" s="35"/>
      <c r="MWZ186" s="35"/>
      <c r="MXA186" s="35"/>
      <c r="MXB186" s="35"/>
      <c r="MXC186" s="35"/>
      <c r="MXD186" s="35"/>
      <c r="MXE186" s="35"/>
      <c r="MXF186" s="35"/>
      <c r="MXG186" s="35"/>
      <c r="MXH186" s="35"/>
      <c r="MXI186" s="35"/>
      <c r="MXJ186" s="35"/>
      <c r="MXK186" s="35"/>
      <c r="MXL186" s="35"/>
      <c r="MXM186" s="35"/>
      <c r="MXN186" s="35"/>
      <c r="MXO186" s="35"/>
      <c r="MXP186" s="35"/>
      <c r="MXQ186" s="35"/>
      <c r="MXR186" s="35"/>
      <c r="MXS186" s="35"/>
      <c r="MXT186" s="35"/>
      <c r="MXU186" s="35"/>
      <c r="MXV186" s="35"/>
      <c r="MXW186" s="35"/>
      <c r="MXX186" s="35"/>
      <c r="MXY186" s="35"/>
      <c r="MXZ186" s="35"/>
      <c r="MYA186" s="35"/>
      <c r="MYB186" s="35"/>
      <c r="MYC186" s="35"/>
      <c r="MYD186" s="35"/>
      <c r="MYE186" s="35"/>
      <c r="MYF186" s="35"/>
      <c r="MYG186" s="35"/>
      <c r="MYH186" s="35"/>
      <c r="MYI186" s="35"/>
      <c r="MYJ186" s="35"/>
      <c r="MYK186" s="35"/>
      <c r="MYL186" s="35"/>
      <c r="MYM186" s="35"/>
      <c r="MYN186" s="35"/>
      <c r="MYO186" s="35"/>
      <c r="MYP186" s="35"/>
      <c r="MYQ186" s="35"/>
      <c r="MYR186" s="35"/>
      <c r="MYS186" s="35"/>
      <c r="MYT186" s="35"/>
      <c r="MYU186" s="35"/>
      <c r="MYV186" s="35"/>
      <c r="MYW186" s="35"/>
      <c r="MYX186" s="35"/>
      <c r="MYY186" s="35"/>
      <c r="MYZ186" s="35"/>
      <c r="MZA186" s="35"/>
      <c r="MZB186" s="35"/>
      <c r="MZC186" s="35"/>
      <c r="MZD186" s="35"/>
      <c r="MZE186" s="35"/>
      <c r="MZF186" s="35"/>
      <c r="MZG186" s="35"/>
      <c r="MZH186" s="35"/>
      <c r="MZI186" s="35"/>
      <c r="MZJ186" s="35"/>
      <c r="MZK186" s="35"/>
      <c r="MZL186" s="35"/>
      <c r="MZM186" s="35"/>
      <c r="MZN186" s="35"/>
      <c r="MZO186" s="35"/>
      <c r="MZP186" s="35"/>
      <c r="MZQ186" s="35"/>
      <c r="MZR186" s="35"/>
      <c r="MZS186" s="35"/>
      <c r="MZT186" s="35"/>
      <c r="MZU186" s="35"/>
      <c r="MZV186" s="35"/>
      <c r="MZW186" s="35"/>
      <c r="MZX186" s="35"/>
      <c r="MZY186" s="35"/>
      <c r="MZZ186" s="35"/>
      <c r="NAA186" s="35"/>
      <c r="NAB186" s="35"/>
      <c r="NAC186" s="35"/>
      <c r="NAD186" s="35"/>
      <c r="NAE186" s="35"/>
      <c r="NAF186" s="35"/>
      <c r="NAG186" s="35"/>
      <c r="NAH186" s="35"/>
      <c r="NAI186" s="35"/>
      <c r="NAJ186" s="35"/>
      <c r="NAK186" s="35"/>
      <c r="NAL186" s="35"/>
      <c r="NAM186" s="35"/>
      <c r="NAN186" s="35"/>
      <c r="NAO186" s="35"/>
      <c r="NAP186" s="35"/>
      <c r="NAQ186" s="35"/>
      <c r="NAR186" s="35"/>
      <c r="NAS186" s="35"/>
      <c r="NAT186" s="35"/>
      <c r="NAU186" s="35"/>
      <c r="NAV186" s="35"/>
      <c r="NAW186" s="35"/>
      <c r="NAX186" s="35"/>
      <c r="NAY186" s="35"/>
      <c r="NAZ186" s="35"/>
      <c r="NBA186" s="35"/>
      <c r="NBB186" s="35"/>
      <c r="NBC186" s="35"/>
      <c r="NBD186" s="35"/>
      <c r="NBE186" s="35"/>
      <c r="NBF186" s="35"/>
      <c r="NBG186" s="35"/>
      <c r="NBH186" s="35"/>
      <c r="NBI186" s="35"/>
      <c r="NBJ186" s="35"/>
      <c r="NBK186" s="35"/>
      <c r="NBL186" s="35"/>
      <c r="NBM186" s="35"/>
      <c r="NBN186" s="35"/>
      <c r="NBO186" s="35"/>
      <c r="NBP186" s="35"/>
      <c r="NBQ186" s="35"/>
      <c r="NBR186" s="35"/>
      <c r="NBS186" s="35"/>
      <c r="NBT186" s="35"/>
      <c r="NBU186" s="35"/>
      <c r="NBV186" s="35"/>
      <c r="NBW186" s="35"/>
      <c r="NBX186" s="35"/>
      <c r="NBY186" s="35"/>
      <c r="NBZ186" s="35"/>
      <c r="NCA186" s="35"/>
      <c r="NCB186" s="35"/>
      <c r="NCC186" s="35"/>
      <c r="NCD186" s="35"/>
      <c r="NCE186" s="35"/>
      <c r="NCF186" s="35"/>
      <c r="NCG186" s="35"/>
      <c r="NCH186" s="35"/>
      <c r="NCI186" s="35"/>
      <c r="NCJ186" s="35"/>
      <c r="NCK186" s="35"/>
      <c r="NCL186" s="35"/>
      <c r="NCM186" s="35"/>
      <c r="NCN186" s="35"/>
      <c r="NCO186" s="35"/>
      <c r="NCP186" s="35"/>
      <c r="NCQ186" s="35"/>
      <c r="NCR186" s="35"/>
      <c r="NCS186" s="35"/>
      <c r="NCT186" s="35"/>
      <c r="NCU186" s="35"/>
      <c r="NCV186" s="35"/>
      <c r="NCW186" s="35"/>
      <c r="NCX186" s="35"/>
      <c r="NCY186" s="35"/>
      <c r="NCZ186" s="35"/>
      <c r="NDA186" s="35"/>
      <c r="NDB186" s="35"/>
      <c r="NDC186" s="35"/>
      <c r="NDD186" s="35"/>
      <c r="NDE186" s="35"/>
      <c r="NDF186" s="35"/>
      <c r="NDG186" s="35"/>
      <c r="NDH186" s="35"/>
      <c r="NDI186" s="35"/>
      <c r="NDJ186" s="35"/>
      <c r="NDK186" s="35"/>
      <c r="NDL186" s="35"/>
      <c r="NDM186" s="35"/>
      <c r="NDN186" s="35"/>
      <c r="NDO186" s="35"/>
      <c r="NDP186" s="35"/>
      <c r="NDQ186" s="35"/>
      <c r="NDR186" s="35"/>
      <c r="NDS186" s="35"/>
      <c r="NDT186" s="35"/>
      <c r="NDU186" s="35"/>
      <c r="NDV186" s="35"/>
      <c r="NDW186" s="35"/>
      <c r="NDX186" s="35"/>
      <c r="NDY186" s="35"/>
      <c r="NDZ186" s="35"/>
      <c r="NEA186" s="35"/>
      <c r="NEB186" s="35"/>
      <c r="NEC186" s="35"/>
      <c r="NED186" s="35"/>
      <c r="NEE186" s="35"/>
      <c r="NEF186" s="35"/>
      <c r="NEG186" s="35"/>
      <c r="NEH186" s="35"/>
      <c r="NEI186" s="35"/>
      <c r="NEJ186" s="35"/>
      <c r="NEK186" s="35"/>
      <c r="NEL186" s="35"/>
      <c r="NEM186" s="35"/>
      <c r="NEN186" s="35"/>
      <c r="NEO186" s="35"/>
      <c r="NEP186" s="35"/>
      <c r="NEQ186" s="35"/>
      <c r="NER186" s="35"/>
      <c r="NES186" s="35"/>
      <c r="NET186" s="35"/>
      <c r="NEU186" s="35"/>
      <c r="NEV186" s="35"/>
      <c r="NEW186" s="35"/>
      <c r="NEX186" s="35"/>
      <c r="NEY186" s="35"/>
      <c r="NEZ186" s="35"/>
      <c r="NFA186" s="35"/>
      <c r="NFB186" s="35"/>
      <c r="NFC186" s="35"/>
      <c r="NFD186" s="35"/>
      <c r="NFE186" s="35"/>
      <c r="NFF186" s="35"/>
      <c r="NFG186" s="35"/>
      <c r="NFH186" s="35"/>
      <c r="NFI186" s="35"/>
      <c r="NFJ186" s="35"/>
      <c r="NFK186" s="35"/>
      <c r="NFL186" s="35"/>
      <c r="NFM186" s="35"/>
      <c r="NFN186" s="35"/>
      <c r="NFO186" s="35"/>
      <c r="NFP186" s="35"/>
      <c r="NFQ186" s="35"/>
      <c r="NFR186" s="35"/>
      <c r="NFS186" s="35"/>
      <c r="NFT186" s="35"/>
      <c r="NFU186" s="35"/>
      <c r="NFV186" s="35"/>
      <c r="NFW186" s="35"/>
      <c r="NFX186" s="35"/>
      <c r="NFY186" s="35"/>
      <c r="NFZ186" s="35"/>
      <c r="NGA186" s="35"/>
      <c r="NGB186" s="35"/>
      <c r="NGC186" s="35"/>
      <c r="NGD186" s="35"/>
      <c r="NGE186" s="35"/>
      <c r="NGF186" s="35"/>
      <c r="NGG186" s="35"/>
      <c r="NGH186" s="35"/>
      <c r="NGI186" s="35"/>
      <c r="NGJ186" s="35"/>
      <c r="NGK186" s="35"/>
      <c r="NGL186" s="35"/>
      <c r="NGM186" s="35"/>
      <c r="NGN186" s="35"/>
      <c r="NGO186" s="35"/>
      <c r="NGP186" s="35"/>
      <c r="NGQ186" s="35"/>
      <c r="NGR186" s="35"/>
      <c r="NGS186" s="35"/>
      <c r="NGT186" s="35"/>
      <c r="NGU186" s="35"/>
      <c r="NGV186" s="35"/>
      <c r="NGW186" s="35"/>
      <c r="NGX186" s="35"/>
      <c r="NGY186" s="35"/>
      <c r="NGZ186" s="35"/>
      <c r="NHA186" s="35"/>
      <c r="NHB186" s="35"/>
      <c r="NHC186" s="35"/>
      <c r="NHD186" s="35"/>
      <c r="NHE186" s="35"/>
      <c r="NHF186" s="35"/>
      <c r="NHG186" s="35"/>
      <c r="NHH186" s="35"/>
      <c r="NHI186" s="35"/>
      <c r="NHJ186" s="35"/>
      <c r="NHK186" s="35"/>
      <c r="NHL186" s="35"/>
      <c r="NHM186" s="35"/>
      <c r="NHN186" s="35"/>
      <c r="NHO186" s="35"/>
      <c r="NHP186" s="35"/>
      <c r="NHQ186" s="35"/>
      <c r="NHR186" s="35"/>
      <c r="NHS186" s="35"/>
      <c r="NHT186" s="35"/>
      <c r="NHU186" s="35"/>
      <c r="NHV186" s="35"/>
      <c r="NHW186" s="35"/>
      <c r="NHX186" s="35"/>
      <c r="NHY186" s="35"/>
      <c r="NHZ186" s="35"/>
      <c r="NIA186" s="35"/>
      <c r="NIB186" s="35"/>
      <c r="NIC186" s="35"/>
      <c r="NID186" s="35"/>
      <c r="NIE186" s="35"/>
      <c r="NIF186" s="35"/>
      <c r="NIG186" s="35"/>
      <c r="NIH186" s="35"/>
      <c r="NII186" s="35"/>
      <c r="NIJ186" s="35"/>
      <c r="NIK186" s="35"/>
      <c r="NIL186" s="35"/>
      <c r="NIM186" s="35"/>
      <c r="NIN186" s="35"/>
      <c r="NIO186" s="35"/>
      <c r="NIP186" s="35"/>
      <c r="NIQ186" s="35"/>
      <c r="NIR186" s="35"/>
      <c r="NIS186" s="35"/>
      <c r="NIT186" s="35"/>
      <c r="NIU186" s="35"/>
      <c r="NIV186" s="35"/>
      <c r="NIW186" s="35"/>
      <c r="NIX186" s="35"/>
      <c r="NIY186" s="35"/>
      <c r="NIZ186" s="35"/>
      <c r="NJA186" s="35"/>
      <c r="NJB186" s="35"/>
      <c r="NJC186" s="35"/>
      <c r="NJD186" s="35"/>
      <c r="NJE186" s="35"/>
      <c r="NJF186" s="35"/>
      <c r="NJG186" s="35"/>
      <c r="NJH186" s="35"/>
      <c r="NJI186" s="35"/>
      <c r="NJJ186" s="35"/>
      <c r="NJK186" s="35"/>
      <c r="NJL186" s="35"/>
      <c r="NJM186" s="35"/>
      <c r="NJN186" s="35"/>
      <c r="NJO186" s="35"/>
      <c r="NJP186" s="35"/>
      <c r="NJQ186" s="35"/>
      <c r="NJR186" s="35"/>
      <c r="NJS186" s="35"/>
      <c r="NJT186" s="35"/>
      <c r="NJU186" s="35"/>
      <c r="NJV186" s="35"/>
      <c r="NJW186" s="35"/>
      <c r="NJX186" s="35"/>
      <c r="NJY186" s="35"/>
      <c r="NJZ186" s="35"/>
      <c r="NKA186" s="35"/>
      <c r="NKB186" s="35"/>
      <c r="NKC186" s="35"/>
      <c r="NKD186" s="35"/>
      <c r="NKE186" s="35"/>
      <c r="NKF186" s="35"/>
      <c r="NKG186" s="35"/>
      <c r="NKH186" s="35"/>
      <c r="NKI186" s="35"/>
      <c r="NKJ186" s="35"/>
      <c r="NKK186" s="35"/>
      <c r="NKL186" s="35"/>
      <c r="NKM186" s="35"/>
      <c r="NKN186" s="35"/>
      <c r="NKO186" s="35"/>
      <c r="NKP186" s="35"/>
      <c r="NKQ186" s="35"/>
      <c r="NKR186" s="35"/>
      <c r="NKS186" s="35"/>
      <c r="NKT186" s="35"/>
      <c r="NKU186" s="35"/>
      <c r="NKV186" s="35"/>
      <c r="NKW186" s="35"/>
      <c r="NKX186" s="35"/>
      <c r="NKY186" s="35"/>
      <c r="NKZ186" s="35"/>
      <c r="NLA186" s="35"/>
      <c r="NLB186" s="35"/>
      <c r="NLC186" s="35"/>
      <c r="NLD186" s="35"/>
      <c r="NLE186" s="35"/>
      <c r="NLF186" s="35"/>
      <c r="NLG186" s="35"/>
      <c r="NLH186" s="35"/>
      <c r="NLI186" s="35"/>
      <c r="NLJ186" s="35"/>
      <c r="NLK186" s="35"/>
      <c r="NLL186" s="35"/>
      <c r="NLM186" s="35"/>
      <c r="NLN186" s="35"/>
      <c r="NLO186" s="35"/>
      <c r="NLP186" s="35"/>
      <c r="NLQ186" s="35"/>
      <c r="NLR186" s="35"/>
      <c r="NLS186" s="35"/>
      <c r="NLT186" s="35"/>
      <c r="NLU186" s="35"/>
      <c r="NLV186" s="35"/>
      <c r="NLW186" s="35"/>
      <c r="NLX186" s="35"/>
      <c r="NLY186" s="35"/>
      <c r="NLZ186" s="35"/>
      <c r="NMA186" s="35"/>
      <c r="NMB186" s="35"/>
      <c r="NMC186" s="35"/>
      <c r="NMD186" s="35"/>
      <c r="NME186" s="35"/>
      <c r="NMF186" s="35"/>
      <c r="NMG186" s="35"/>
      <c r="NMH186" s="35"/>
      <c r="NMI186" s="35"/>
      <c r="NMJ186" s="35"/>
      <c r="NMK186" s="35"/>
      <c r="NML186" s="35"/>
      <c r="NMM186" s="35"/>
      <c r="NMN186" s="35"/>
      <c r="NMO186" s="35"/>
      <c r="NMP186" s="35"/>
      <c r="NMQ186" s="35"/>
      <c r="NMR186" s="35"/>
      <c r="NMS186" s="35"/>
      <c r="NMT186" s="35"/>
      <c r="NMU186" s="35"/>
      <c r="NMV186" s="35"/>
      <c r="NMW186" s="35"/>
      <c r="NMX186" s="35"/>
      <c r="NMY186" s="35"/>
      <c r="NMZ186" s="35"/>
      <c r="NNA186" s="35"/>
      <c r="NNB186" s="35"/>
      <c r="NNC186" s="35"/>
      <c r="NND186" s="35"/>
      <c r="NNE186" s="35"/>
      <c r="NNF186" s="35"/>
      <c r="NNG186" s="35"/>
      <c r="NNH186" s="35"/>
      <c r="NNI186" s="35"/>
      <c r="NNJ186" s="35"/>
      <c r="NNK186" s="35"/>
      <c r="NNL186" s="35"/>
      <c r="NNM186" s="35"/>
      <c r="NNN186" s="35"/>
      <c r="NNO186" s="35"/>
      <c r="NNP186" s="35"/>
      <c r="NNQ186" s="35"/>
      <c r="NNR186" s="35"/>
      <c r="NNS186" s="35"/>
      <c r="NNT186" s="35"/>
      <c r="NNU186" s="35"/>
      <c r="NNV186" s="35"/>
      <c r="NNW186" s="35"/>
      <c r="NNX186" s="35"/>
      <c r="NNY186" s="35"/>
      <c r="NNZ186" s="35"/>
      <c r="NOA186" s="35"/>
      <c r="NOB186" s="35"/>
      <c r="NOC186" s="35"/>
      <c r="NOD186" s="35"/>
      <c r="NOE186" s="35"/>
      <c r="NOF186" s="35"/>
      <c r="NOG186" s="35"/>
      <c r="NOH186" s="35"/>
      <c r="NOI186" s="35"/>
      <c r="NOJ186" s="35"/>
      <c r="NOK186" s="35"/>
      <c r="NOL186" s="35"/>
      <c r="NOM186" s="35"/>
      <c r="NON186" s="35"/>
      <c r="NOO186" s="35"/>
      <c r="NOP186" s="35"/>
      <c r="NOQ186" s="35"/>
      <c r="NOR186" s="35"/>
      <c r="NOS186" s="35"/>
      <c r="NOT186" s="35"/>
      <c r="NOU186" s="35"/>
      <c r="NOV186" s="35"/>
      <c r="NOW186" s="35"/>
      <c r="NOX186" s="35"/>
      <c r="NOY186" s="35"/>
      <c r="NOZ186" s="35"/>
      <c r="NPA186" s="35"/>
      <c r="NPB186" s="35"/>
      <c r="NPC186" s="35"/>
      <c r="NPD186" s="35"/>
      <c r="NPE186" s="35"/>
      <c r="NPF186" s="35"/>
      <c r="NPG186" s="35"/>
      <c r="NPH186" s="35"/>
      <c r="NPI186" s="35"/>
      <c r="NPJ186" s="35"/>
      <c r="NPK186" s="35"/>
      <c r="NPL186" s="35"/>
      <c r="NPM186" s="35"/>
      <c r="NPN186" s="35"/>
      <c r="NPO186" s="35"/>
      <c r="NPP186" s="35"/>
      <c r="NPQ186" s="35"/>
      <c r="NPR186" s="35"/>
      <c r="NPS186" s="35"/>
      <c r="NPT186" s="35"/>
      <c r="NPU186" s="35"/>
      <c r="NPV186" s="35"/>
      <c r="NPW186" s="35"/>
      <c r="NPX186" s="35"/>
      <c r="NPY186" s="35"/>
      <c r="NPZ186" s="35"/>
      <c r="NQA186" s="35"/>
      <c r="NQB186" s="35"/>
      <c r="NQC186" s="35"/>
      <c r="NQD186" s="35"/>
      <c r="NQE186" s="35"/>
      <c r="NQF186" s="35"/>
      <c r="NQG186" s="35"/>
      <c r="NQH186" s="35"/>
      <c r="NQI186" s="35"/>
      <c r="NQJ186" s="35"/>
      <c r="NQK186" s="35"/>
      <c r="NQL186" s="35"/>
      <c r="NQM186" s="35"/>
      <c r="NQN186" s="35"/>
      <c r="NQO186" s="35"/>
      <c r="NQP186" s="35"/>
      <c r="NQQ186" s="35"/>
      <c r="NQR186" s="35"/>
      <c r="NQS186" s="35"/>
      <c r="NQT186" s="35"/>
      <c r="NQU186" s="35"/>
      <c r="NQV186" s="35"/>
      <c r="NQW186" s="35"/>
      <c r="NQX186" s="35"/>
      <c r="NQY186" s="35"/>
      <c r="NQZ186" s="35"/>
      <c r="NRA186" s="35"/>
      <c r="NRB186" s="35"/>
      <c r="NRC186" s="35"/>
      <c r="NRD186" s="35"/>
      <c r="NRE186" s="35"/>
      <c r="NRF186" s="35"/>
      <c r="NRG186" s="35"/>
      <c r="NRH186" s="35"/>
      <c r="NRI186" s="35"/>
      <c r="NRJ186" s="35"/>
      <c r="NRK186" s="35"/>
      <c r="NRL186" s="35"/>
      <c r="NRM186" s="35"/>
      <c r="NRN186" s="35"/>
      <c r="NRO186" s="35"/>
      <c r="NRP186" s="35"/>
      <c r="NRQ186" s="35"/>
      <c r="NRR186" s="35"/>
      <c r="NRS186" s="35"/>
      <c r="NRT186" s="35"/>
      <c r="NRU186" s="35"/>
      <c r="NRV186" s="35"/>
      <c r="NRW186" s="35"/>
      <c r="NRX186" s="35"/>
      <c r="NRY186" s="35"/>
      <c r="NRZ186" s="35"/>
      <c r="NSA186" s="35"/>
      <c r="NSB186" s="35"/>
      <c r="NSC186" s="35"/>
      <c r="NSD186" s="35"/>
      <c r="NSE186" s="35"/>
      <c r="NSF186" s="35"/>
      <c r="NSG186" s="35"/>
      <c r="NSH186" s="35"/>
      <c r="NSI186" s="35"/>
      <c r="NSJ186" s="35"/>
      <c r="NSK186" s="35"/>
      <c r="NSL186" s="35"/>
      <c r="NSM186" s="35"/>
      <c r="NSN186" s="35"/>
      <c r="NSO186" s="35"/>
      <c r="NSP186" s="35"/>
      <c r="NSQ186" s="35"/>
      <c r="NSR186" s="35"/>
      <c r="NSS186" s="35"/>
      <c r="NST186" s="35"/>
      <c r="NSU186" s="35"/>
      <c r="NSV186" s="35"/>
      <c r="NSW186" s="35"/>
      <c r="NSX186" s="35"/>
      <c r="NSY186" s="35"/>
      <c r="NSZ186" s="35"/>
      <c r="NTA186" s="35"/>
      <c r="NTB186" s="35"/>
      <c r="NTC186" s="35"/>
      <c r="NTD186" s="35"/>
      <c r="NTE186" s="35"/>
      <c r="NTF186" s="35"/>
      <c r="NTG186" s="35"/>
      <c r="NTH186" s="35"/>
      <c r="NTI186" s="35"/>
      <c r="NTJ186" s="35"/>
      <c r="NTK186" s="35"/>
      <c r="NTL186" s="35"/>
      <c r="NTM186" s="35"/>
      <c r="NTN186" s="35"/>
      <c r="NTO186" s="35"/>
      <c r="NTP186" s="35"/>
      <c r="NTQ186" s="35"/>
      <c r="NTR186" s="35"/>
      <c r="NTS186" s="35"/>
      <c r="NTT186" s="35"/>
      <c r="NTU186" s="35"/>
      <c r="NTV186" s="35"/>
      <c r="NTW186" s="35"/>
      <c r="NTX186" s="35"/>
      <c r="NTY186" s="35"/>
      <c r="NTZ186" s="35"/>
      <c r="NUA186" s="35"/>
      <c r="NUB186" s="35"/>
      <c r="NUC186" s="35"/>
      <c r="NUD186" s="35"/>
      <c r="NUE186" s="35"/>
      <c r="NUF186" s="35"/>
      <c r="NUG186" s="35"/>
      <c r="NUH186" s="35"/>
      <c r="NUI186" s="35"/>
      <c r="NUJ186" s="35"/>
      <c r="NUK186" s="35"/>
      <c r="NUL186" s="35"/>
      <c r="NUM186" s="35"/>
      <c r="NUN186" s="35"/>
      <c r="NUO186" s="35"/>
      <c r="NUP186" s="35"/>
      <c r="NUQ186" s="35"/>
      <c r="NUR186" s="35"/>
      <c r="NUS186" s="35"/>
      <c r="NUT186" s="35"/>
      <c r="NUU186" s="35"/>
      <c r="NUV186" s="35"/>
      <c r="NUW186" s="35"/>
      <c r="NUX186" s="35"/>
      <c r="NUY186" s="35"/>
      <c r="NUZ186" s="35"/>
      <c r="NVA186" s="35"/>
      <c r="NVB186" s="35"/>
      <c r="NVC186" s="35"/>
      <c r="NVD186" s="35"/>
      <c r="NVE186" s="35"/>
      <c r="NVF186" s="35"/>
      <c r="NVG186" s="35"/>
      <c r="NVH186" s="35"/>
      <c r="NVI186" s="35"/>
      <c r="NVJ186" s="35"/>
      <c r="NVK186" s="35"/>
      <c r="NVL186" s="35"/>
      <c r="NVM186" s="35"/>
      <c r="NVN186" s="35"/>
      <c r="NVO186" s="35"/>
      <c r="NVP186" s="35"/>
      <c r="NVQ186" s="35"/>
      <c r="NVR186" s="35"/>
      <c r="NVS186" s="35"/>
      <c r="NVT186" s="35"/>
      <c r="NVU186" s="35"/>
      <c r="NVV186" s="35"/>
      <c r="NVW186" s="35"/>
      <c r="NVX186" s="35"/>
      <c r="NVY186" s="35"/>
      <c r="NVZ186" s="35"/>
      <c r="NWA186" s="35"/>
      <c r="NWB186" s="35"/>
      <c r="NWC186" s="35"/>
      <c r="NWD186" s="35"/>
      <c r="NWE186" s="35"/>
      <c r="NWF186" s="35"/>
      <c r="NWG186" s="35"/>
      <c r="NWH186" s="35"/>
      <c r="NWI186" s="35"/>
      <c r="NWJ186" s="35"/>
      <c r="NWK186" s="35"/>
      <c r="NWL186" s="35"/>
      <c r="NWM186" s="35"/>
      <c r="NWN186" s="35"/>
      <c r="NWO186" s="35"/>
      <c r="NWP186" s="35"/>
      <c r="NWQ186" s="35"/>
      <c r="NWR186" s="35"/>
      <c r="NWS186" s="35"/>
      <c r="NWT186" s="35"/>
      <c r="NWU186" s="35"/>
      <c r="NWV186" s="35"/>
      <c r="NWW186" s="35"/>
      <c r="NWX186" s="35"/>
      <c r="NWY186" s="35"/>
      <c r="NWZ186" s="35"/>
      <c r="NXA186" s="35"/>
      <c r="NXB186" s="35"/>
      <c r="NXC186" s="35"/>
      <c r="NXD186" s="35"/>
      <c r="NXE186" s="35"/>
      <c r="NXF186" s="35"/>
      <c r="NXG186" s="35"/>
      <c r="NXH186" s="35"/>
      <c r="NXI186" s="35"/>
      <c r="NXJ186" s="35"/>
      <c r="NXK186" s="35"/>
      <c r="NXL186" s="35"/>
      <c r="NXM186" s="35"/>
      <c r="NXN186" s="35"/>
      <c r="NXO186" s="35"/>
      <c r="NXP186" s="35"/>
      <c r="NXQ186" s="35"/>
      <c r="NXR186" s="35"/>
      <c r="NXS186" s="35"/>
      <c r="NXT186" s="35"/>
      <c r="NXU186" s="35"/>
      <c r="NXV186" s="35"/>
      <c r="NXW186" s="35"/>
      <c r="NXX186" s="35"/>
      <c r="NXY186" s="35"/>
      <c r="NXZ186" s="35"/>
      <c r="NYA186" s="35"/>
      <c r="NYB186" s="35"/>
      <c r="NYC186" s="35"/>
      <c r="NYD186" s="35"/>
      <c r="NYE186" s="35"/>
      <c r="NYF186" s="35"/>
      <c r="NYG186" s="35"/>
      <c r="NYH186" s="35"/>
      <c r="NYI186" s="35"/>
      <c r="NYJ186" s="35"/>
      <c r="NYK186" s="35"/>
      <c r="NYL186" s="35"/>
      <c r="NYM186" s="35"/>
      <c r="NYN186" s="35"/>
      <c r="NYO186" s="35"/>
      <c r="NYP186" s="35"/>
      <c r="NYQ186" s="35"/>
      <c r="NYR186" s="35"/>
      <c r="NYS186" s="35"/>
      <c r="NYT186" s="35"/>
      <c r="NYU186" s="35"/>
      <c r="NYV186" s="35"/>
      <c r="NYW186" s="35"/>
      <c r="NYX186" s="35"/>
      <c r="NYY186" s="35"/>
      <c r="NYZ186" s="35"/>
      <c r="NZA186" s="35"/>
      <c r="NZB186" s="35"/>
      <c r="NZC186" s="35"/>
      <c r="NZD186" s="35"/>
      <c r="NZE186" s="35"/>
      <c r="NZF186" s="35"/>
      <c r="NZG186" s="35"/>
      <c r="NZH186" s="35"/>
      <c r="NZI186" s="35"/>
      <c r="NZJ186" s="35"/>
      <c r="NZK186" s="35"/>
      <c r="NZL186" s="35"/>
      <c r="NZM186" s="35"/>
      <c r="NZN186" s="35"/>
      <c r="NZO186" s="35"/>
      <c r="NZP186" s="35"/>
      <c r="NZQ186" s="35"/>
      <c r="NZR186" s="35"/>
      <c r="NZS186" s="35"/>
      <c r="NZT186" s="35"/>
      <c r="NZU186" s="35"/>
      <c r="NZV186" s="35"/>
      <c r="NZW186" s="35"/>
      <c r="NZX186" s="35"/>
      <c r="NZY186" s="35"/>
      <c r="NZZ186" s="35"/>
      <c r="OAA186" s="35"/>
      <c r="OAB186" s="35"/>
      <c r="OAC186" s="35"/>
      <c r="OAD186" s="35"/>
      <c r="OAE186" s="35"/>
      <c r="OAF186" s="35"/>
      <c r="OAG186" s="35"/>
      <c r="OAH186" s="35"/>
      <c r="OAI186" s="35"/>
      <c r="OAJ186" s="35"/>
      <c r="OAK186" s="35"/>
      <c r="OAL186" s="35"/>
      <c r="OAM186" s="35"/>
      <c r="OAN186" s="35"/>
      <c r="OAO186" s="35"/>
      <c r="OAP186" s="35"/>
      <c r="OAQ186" s="35"/>
      <c r="OAR186" s="35"/>
      <c r="OAS186" s="35"/>
      <c r="OAT186" s="35"/>
      <c r="OAU186" s="35"/>
      <c r="OAV186" s="35"/>
      <c r="OAW186" s="35"/>
      <c r="OAX186" s="35"/>
      <c r="OAY186" s="35"/>
      <c r="OAZ186" s="35"/>
      <c r="OBA186" s="35"/>
      <c r="OBB186" s="35"/>
      <c r="OBC186" s="35"/>
      <c r="OBD186" s="35"/>
      <c r="OBE186" s="35"/>
      <c r="OBF186" s="35"/>
      <c r="OBG186" s="35"/>
      <c r="OBH186" s="35"/>
      <c r="OBI186" s="35"/>
      <c r="OBJ186" s="35"/>
      <c r="OBK186" s="35"/>
      <c r="OBL186" s="35"/>
      <c r="OBM186" s="35"/>
      <c r="OBN186" s="35"/>
      <c r="OBO186" s="35"/>
      <c r="OBP186" s="35"/>
      <c r="OBQ186" s="35"/>
      <c r="OBR186" s="35"/>
      <c r="OBS186" s="35"/>
      <c r="OBT186" s="35"/>
      <c r="OBU186" s="35"/>
      <c r="OBV186" s="35"/>
      <c r="OBW186" s="35"/>
      <c r="OBX186" s="35"/>
      <c r="OBY186" s="35"/>
      <c r="OBZ186" s="35"/>
      <c r="OCA186" s="35"/>
      <c r="OCB186" s="35"/>
      <c r="OCC186" s="35"/>
      <c r="OCD186" s="35"/>
      <c r="OCE186" s="35"/>
      <c r="OCF186" s="35"/>
      <c r="OCG186" s="35"/>
      <c r="OCH186" s="35"/>
      <c r="OCI186" s="35"/>
      <c r="OCJ186" s="35"/>
      <c r="OCK186" s="35"/>
      <c r="OCL186" s="35"/>
      <c r="OCM186" s="35"/>
      <c r="OCN186" s="35"/>
      <c r="OCO186" s="35"/>
      <c r="OCP186" s="35"/>
      <c r="OCQ186" s="35"/>
      <c r="OCR186" s="35"/>
      <c r="OCS186" s="35"/>
      <c r="OCT186" s="35"/>
      <c r="OCU186" s="35"/>
      <c r="OCV186" s="35"/>
      <c r="OCW186" s="35"/>
      <c r="OCX186" s="35"/>
      <c r="OCY186" s="35"/>
      <c r="OCZ186" s="35"/>
      <c r="ODA186" s="35"/>
      <c r="ODB186" s="35"/>
      <c r="ODC186" s="35"/>
      <c r="ODD186" s="35"/>
      <c r="ODE186" s="35"/>
      <c r="ODF186" s="35"/>
      <c r="ODG186" s="35"/>
      <c r="ODH186" s="35"/>
      <c r="ODI186" s="35"/>
      <c r="ODJ186" s="35"/>
      <c r="ODK186" s="35"/>
      <c r="ODL186" s="35"/>
      <c r="ODM186" s="35"/>
      <c r="ODN186" s="35"/>
      <c r="ODO186" s="35"/>
      <c r="ODP186" s="35"/>
      <c r="ODQ186" s="35"/>
      <c r="ODR186" s="35"/>
      <c r="ODS186" s="35"/>
      <c r="ODT186" s="35"/>
      <c r="ODU186" s="35"/>
      <c r="ODV186" s="35"/>
      <c r="ODW186" s="35"/>
      <c r="ODX186" s="35"/>
      <c r="ODY186" s="35"/>
      <c r="ODZ186" s="35"/>
      <c r="OEA186" s="35"/>
      <c r="OEB186" s="35"/>
      <c r="OEC186" s="35"/>
      <c r="OED186" s="35"/>
      <c r="OEE186" s="35"/>
      <c r="OEF186" s="35"/>
      <c r="OEG186" s="35"/>
      <c r="OEH186" s="35"/>
      <c r="OEI186" s="35"/>
      <c r="OEJ186" s="35"/>
      <c r="OEK186" s="35"/>
      <c r="OEL186" s="35"/>
      <c r="OEM186" s="35"/>
      <c r="OEN186" s="35"/>
      <c r="OEO186" s="35"/>
      <c r="OEP186" s="35"/>
      <c r="OEQ186" s="35"/>
      <c r="OER186" s="35"/>
      <c r="OES186" s="35"/>
      <c r="OET186" s="35"/>
      <c r="OEU186" s="35"/>
      <c r="OEV186" s="35"/>
      <c r="OEW186" s="35"/>
      <c r="OEX186" s="35"/>
      <c r="OEY186" s="35"/>
      <c r="OEZ186" s="35"/>
      <c r="OFA186" s="35"/>
      <c r="OFB186" s="35"/>
      <c r="OFC186" s="35"/>
      <c r="OFD186" s="35"/>
      <c r="OFE186" s="35"/>
      <c r="OFF186" s="35"/>
      <c r="OFG186" s="35"/>
      <c r="OFH186" s="35"/>
      <c r="OFI186" s="35"/>
      <c r="OFJ186" s="35"/>
      <c r="OFK186" s="35"/>
      <c r="OFL186" s="35"/>
      <c r="OFM186" s="35"/>
      <c r="OFN186" s="35"/>
      <c r="OFO186" s="35"/>
      <c r="OFP186" s="35"/>
      <c r="OFQ186" s="35"/>
      <c r="OFR186" s="35"/>
      <c r="OFS186" s="35"/>
      <c r="OFT186" s="35"/>
      <c r="OFU186" s="35"/>
      <c r="OFV186" s="35"/>
      <c r="OFW186" s="35"/>
      <c r="OFX186" s="35"/>
      <c r="OFY186" s="35"/>
      <c r="OFZ186" s="35"/>
      <c r="OGA186" s="35"/>
      <c r="OGB186" s="35"/>
      <c r="OGC186" s="35"/>
      <c r="OGD186" s="35"/>
      <c r="OGE186" s="35"/>
      <c r="OGF186" s="35"/>
      <c r="OGG186" s="35"/>
      <c r="OGH186" s="35"/>
      <c r="OGI186" s="35"/>
      <c r="OGJ186" s="35"/>
      <c r="OGK186" s="35"/>
      <c r="OGL186" s="35"/>
      <c r="OGM186" s="35"/>
      <c r="OGN186" s="35"/>
      <c r="OGO186" s="35"/>
      <c r="OGP186" s="35"/>
      <c r="OGQ186" s="35"/>
      <c r="OGR186" s="35"/>
      <c r="OGS186" s="35"/>
      <c r="OGT186" s="35"/>
      <c r="OGU186" s="35"/>
      <c r="OGV186" s="35"/>
      <c r="OGW186" s="35"/>
      <c r="OGX186" s="35"/>
      <c r="OGY186" s="35"/>
      <c r="OGZ186" s="35"/>
      <c r="OHA186" s="35"/>
      <c r="OHB186" s="35"/>
      <c r="OHC186" s="35"/>
      <c r="OHD186" s="35"/>
      <c r="OHE186" s="35"/>
      <c r="OHF186" s="35"/>
      <c r="OHG186" s="35"/>
      <c r="OHH186" s="35"/>
      <c r="OHI186" s="35"/>
      <c r="OHJ186" s="35"/>
      <c r="OHK186" s="35"/>
      <c r="OHL186" s="35"/>
      <c r="OHM186" s="35"/>
      <c r="OHN186" s="35"/>
      <c r="OHO186" s="35"/>
      <c r="OHP186" s="35"/>
      <c r="OHQ186" s="35"/>
      <c r="OHR186" s="35"/>
      <c r="OHS186" s="35"/>
      <c r="OHT186" s="35"/>
      <c r="OHU186" s="35"/>
      <c r="OHV186" s="35"/>
      <c r="OHW186" s="35"/>
      <c r="OHX186" s="35"/>
      <c r="OHY186" s="35"/>
      <c r="OHZ186" s="35"/>
      <c r="OIA186" s="35"/>
      <c r="OIB186" s="35"/>
      <c r="OIC186" s="35"/>
      <c r="OID186" s="35"/>
      <c r="OIE186" s="35"/>
      <c r="OIF186" s="35"/>
      <c r="OIG186" s="35"/>
      <c r="OIH186" s="35"/>
      <c r="OII186" s="35"/>
      <c r="OIJ186" s="35"/>
      <c r="OIK186" s="35"/>
      <c r="OIL186" s="35"/>
      <c r="OIM186" s="35"/>
      <c r="OIN186" s="35"/>
      <c r="OIO186" s="35"/>
      <c r="OIP186" s="35"/>
      <c r="OIQ186" s="35"/>
      <c r="OIR186" s="35"/>
      <c r="OIS186" s="35"/>
      <c r="OIT186" s="35"/>
      <c r="OIU186" s="35"/>
      <c r="OIV186" s="35"/>
      <c r="OIW186" s="35"/>
      <c r="OIX186" s="35"/>
      <c r="OIY186" s="35"/>
      <c r="OIZ186" s="35"/>
      <c r="OJA186" s="35"/>
      <c r="OJB186" s="35"/>
      <c r="OJC186" s="35"/>
      <c r="OJD186" s="35"/>
      <c r="OJE186" s="35"/>
      <c r="OJF186" s="35"/>
      <c r="OJG186" s="35"/>
      <c r="OJH186" s="35"/>
      <c r="OJI186" s="35"/>
      <c r="OJJ186" s="35"/>
      <c r="OJK186" s="35"/>
      <c r="OJL186" s="35"/>
      <c r="OJM186" s="35"/>
      <c r="OJN186" s="35"/>
      <c r="OJO186" s="35"/>
      <c r="OJP186" s="35"/>
      <c r="OJQ186" s="35"/>
      <c r="OJR186" s="35"/>
      <c r="OJS186" s="35"/>
      <c r="OJT186" s="35"/>
      <c r="OJU186" s="35"/>
      <c r="OJV186" s="35"/>
      <c r="OJW186" s="35"/>
      <c r="OJX186" s="35"/>
      <c r="OJY186" s="35"/>
      <c r="OJZ186" s="35"/>
      <c r="OKA186" s="35"/>
      <c r="OKB186" s="35"/>
      <c r="OKC186" s="35"/>
      <c r="OKD186" s="35"/>
      <c r="OKE186" s="35"/>
      <c r="OKF186" s="35"/>
      <c r="OKG186" s="35"/>
      <c r="OKH186" s="35"/>
      <c r="OKI186" s="35"/>
      <c r="OKJ186" s="35"/>
      <c r="OKK186" s="35"/>
      <c r="OKL186" s="35"/>
      <c r="OKM186" s="35"/>
      <c r="OKN186" s="35"/>
      <c r="OKO186" s="35"/>
      <c r="OKP186" s="35"/>
      <c r="OKQ186" s="35"/>
      <c r="OKR186" s="35"/>
      <c r="OKS186" s="35"/>
      <c r="OKT186" s="35"/>
      <c r="OKU186" s="35"/>
      <c r="OKV186" s="35"/>
      <c r="OKW186" s="35"/>
      <c r="OKX186" s="35"/>
      <c r="OKY186" s="35"/>
      <c r="OKZ186" s="35"/>
      <c r="OLA186" s="35"/>
      <c r="OLB186" s="35"/>
      <c r="OLC186" s="35"/>
      <c r="OLD186" s="35"/>
      <c r="OLE186" s="35"/>
      <c r="OLF186" s="35"/>
      <c r="OLG186" s="35"/>
      <c r="OLH186" s="35"/>
      <c r="OLI186" s="35"/>
      <c r="OLJ186" s="35"/>
      <c r="OLK186" s="35"/>
      <c r="OLL186" s="35"/>
      <c r="OLM186" s="35"/>
      <c r="OLN186" s="35"/>
      <c r="OLO186" s="35"/>
      <c r="OLP186" s="35"/>
      <c r="OLQ186" s="35"/>
      <c r="OLR186" s="35"/>
      <c r="OLS186" s="35"/>
      <c r="OLT186" s="35"/>
      <c r="OLU186" s="35"/>
      <c r="OLV186" s="35"/>
      <c r="OLW186" s="35"/>
      <c r="OLX186" s="35"/>
      <c r="OLY186" s="35"/>
      <c r="OLZ186" s="35"/>
      <c r="OMA186" s="35"/>
      <c r="OMB186" s="35"/>
      <c r="OMC186" s="35"/>
      <c r="OMD186" s="35"/>
      <c r="OME186" s="35"/>
      <c r="OMF186" s="35"/>
      <c r="OMG186" s="35"/>
      <c r="OMH186" s="35"/>
      <c r="OMI186" s="35"/>
      <c r="OMJ186" s="35"/>
      <c r="OMK186" s="35"/>
      <c r="OML186" s="35"/>
      <c r="OMM186" s="35"/>
      <c r="OMN186" s="35"/>
      <c r="OMO186" s="35"/>
      <c r="OMP186" s="35"/>
      <c r="OMQ186" s="35"/>
      <c r="OMR186" s="35"/>
      <c r="OMS186" s="35"/>
      <c r="OMT186" s="35"/>
      <c r="OMU186" s="35"/>
      <c r="OMV186" s="35"/>
      <c r="OMW186" s="35"/>
      <c r="OMX186" s="35"/>
      <c r="OMY186" s="35"/>
      <c r="OMZ186" s="35"/>
      <c r="ONA186" s="35"/>
      <c r="ONB186" s="35"/>
      <c r="ONC186" s="35"/>
      <c r="OND186" s="35"/>
      <c r="ONE186" s="35"/>
      <c r="ONF186" s="35"/>
      <c r="ONG186" s="35"/>
      <c r="ONH186" s="35"/>
      <c r="ONI186" s="35"/>
      <c r="ONJ186" s="35"/>
      <c r="ONK186" s="35"/>
      <c r="ONL186" s="35"/>
      <c r="ONM186" s="35"/>
      <c r="ONN186" s="35"/>
      <c r="ONO186" s="35"/>
      <c r="ONP186" s="35"/>
      <c r="ONQ186" s="35"/>
      <c r="ONR186" s="35"/>
      <c r="ONS186" s="35"/>
      <c r="ONT186" s="35"/>
      <c r="ONU186" s="35"/>
      <c r="ONV186" s="35"/>
      <c r="ONW186" s="35"/>
      <c r="ONX186" s="35"/>
      <c r="ONY186" s="35"/>
      <c r="ONZ186" s="35"/>
      <c r="OOA186" s="35"/>
      <c r="OOB186" s="35"/>
      <c r="OOC186" s="35"/>
      <c r="OOD186" s="35"/>
      <c r="OOE186" s="35"/>
      <c r="OOF186" s="35"/>
      <c r="OOG186" s="35"/>
      <c r="OOH186" s="35"/>
      <c r="OOI186" s="35"/>
      <c r="OOJ186" s="35"/>
      <c r="OOK186" s="35"/>
      <c r="OOL186" s="35"/>
      <c r="OOM186" s="35"/>
      <c r="OON186" s="35"/>
      <c r="OOO186" s="35"/>
      <c r="OOP186" s="35"/>
      <c r="OOQ186" s="35"/>
      <c r="OOR186" s="35"/>
      <c r="OOS186" s="35"/>
      <c r="OOT186" s="35"/>
      <c r="OOU186" s="35"/>
      <c r="OOV186" s="35"/>
      <c r="OOW186" s="35"/>
      <c r="OOX186" s="35"/>
      <c r="OOY186" s="35"/>
      <c r="OOZ186" s="35"/>
      <c r="OPA186" s="35"/>
      <c r="OPB186" s="35"/>
      <c r="OPC186" s="35"/>
      <c r="OPD186" s="35"/>
      <c r="OPE186" s="35"/>
      <c r="OPF186" s="35"/>
      <c r="OPG186" s="35"/>
      <c r="OPH186" s="35"/>
      <c r="OPI186" s="35"/>
      <c r="OPJ186" s="35"/>
      <c r="OPK186" s="35"/>
      <c r="OPL186" s="35"/>
      <c r="OPM186" s="35"/>
      <c r="OPN186" s="35"/>
      <c r="OPO186" s="35"/>
      <c r="OPP186" s="35"/>
      <c r="OPQ186" s="35"/>
      <c r="OPR186" s="35"/>
      <c r="OPS186" s="35"/>
      <c r="OPT186" s="35"/>
      <c r="OPU186" s="35"/>
      <c r="OPV186" s="35"/>
      <c r="OPW186" s="35"/>
      <c r="OPX186" s="35"/>
      <c r="OPY186" s="35"/>
      <c r="OPZ186" s="35"/>
      <c r="OQA186" s="35"/>
      <c r="OQB186" s="35"/>
      <c r="OQC186" s="35"/>
      <c r="OQD186" s="35"/>
      <c r="OQE186" s="35"/>
      <c r="OQF186" s="35"/>
      <c r="OQG186" s="35"/>
      <c r="OQH186" s="35"/>
      <c r="OQI186" s="35"/>
      <c r="OQJ186" s="35"/>
      <c r="OQK186" s="35"/>
      <c r="OQL186" s="35"/>
      <c r="OQM186" s="35"/>
      <c r="OQN186" s="35"/>
      <c r="OQO186" s="35"/>
      <c r="OQP186" s="35"/>
      <c r="OQQ186" s="35"/>
      <c r="OQR186" s="35"/>
      <c r="OQS186" s="35"/>
      <c r="OQT186" s="35"/>
      <c r="OQU186" s="35"/>
      <c r="OQV186" s="35"/>
      <c r="OQW186" s="35"/>
      <c r="OQX186" s="35"/>
      <c r="OQY186" s="35"/>
      <c r="OQZ186" s="35"/>
      <c r="ORA186" s="35"/>
      <c r="ORB186" s="35"/>
      <c r="ORC186" s="35"/>
      <c r="ORD186" s="35"/>
      <c r="ORE186" s="35"/>
      <c r="ORF186" s="35"/>
      <c r="ORG186" s="35"/>
      <c r="ORH186" s="35"/>
      <c r="ORI186" s="35"/>
      <c r="ORJ186" s="35"/>
      <c r="ORK186" s="35"/>
      <c r="ORL186" s="35"/>
      <c r="ORM186" s="35"/>
      <c r="ORN186" s="35"/>
      <c r="ORO186" s="35"/>
      <c r="ORP186" s="35"/>
      <c r="ORQ186" s="35"/>
      <c r="ORR186" s="35"/>
      <c r="ORS186" s="35"/>
      <c r="ORT186" s="35"/>
      <c r="ORU186" s="35"/>
      <c r="ORV186" s="35"/>
      <c r="ORW186" s="35"/>
      <c r="ORX186" s="35"/>
      <c r="ORY186" s="35"/>
      <c r="ORZ186" s="35"/>
      <c r="OSA186" s="35"/>
      <c r="OSB186" s="35"/>
      <c r="OSC186" s="35"/>
      <c r="OSD186" s="35"/>
      <c r="OSE186" s="35"/>
      <c r="OSF186" s="35"/>
      <c r="OSG186" s="35"/>
      <c r="OSH186" s="35"/>
      <c r="OSI186" s="35"/>
      <c r="OSJ186" s="35"/>
      <c r="OSK186" s="35"/>
      <c r="OSL186" s="35"/>
      <c r="OSM186" s="35"/>
      <c r="OSN186" s="35"/>
      <c r="OSO186" s="35"/>
      <c r="OSP186" s="35"/>
      <c r="OSQ186" s="35"/>
      <c r="OSR186" s="35"/>
      <c r="OSS186" s="35"/>
      <c r="OST186" s="35"/>
      <c r="OSU186" s="35"/>
      <c r="OSV186" s="35"/>
      <c r="OSW186" s="35"/>
      <c r="OSX186" s="35"/>
      <c r="OSY186" s="35"/>
      <c r="OSZ186" s="35"/>
      <c r="OTA186" s="35"/>
      <c r="OTB186" s="35"/>
      <c r="OTC186" s="35"/>
      <c r="OTD186" s="35"/>
      <c r="OTE186" s="35"/>
      <c r="OTF186" s="35"/>
      <c r="OTG186" s="35"/>
      <c r="OTH186" s="35"/>
      <c r="OTI186" s="35"/>
      <c r="OTJ186" s="35"/>
      <c r="OTK186" s="35"/>
      <c r="OTL186" s="35"/>
      <c r="OTM186" s="35"/>
      <c r="OTN186" s="35"/>
      <c r="OTO186" s="35"/>
      <c r="OTP186" s="35"/>
      <c r="OTQ186" s="35"/>
      <c r="OTR186" s="35"/>
      <c r="OTS186" s="35"/>
      <c r="OTT186" s="35"/>
      <c r="OTU186" s="35"/>
      <c r="OTV186" s="35"/>
      <c r="OTW186" s="35"/>
      <c r="OTX186" s="35"/>
      <c r="OTY186" s="35"/>
      <c r="OTZ186" s="35"/>
      <c r="OUA186" s="35"/>
      <c r="OUB186" s="35"/>
      <c r="OUC186" s="35"/>
      <c r="OUD186" s="35"/>
      <c r="OUE186" s="35"/>
      <c r="OUF186" s="35"/>
      <c r="OUG186" s="35"/>
      <c r="OUH186" s="35"/>
      <c r="OUI186" s="35"/>
      <c r="OUJ186" s="35"/>
      <c r="OUK186" s="35"/>
      <c r="OUL186" s="35"/>
      <c r="OUM186" s="35"/>
      <c r="OUN186" s="35"/>
      <c r="OUO186" s="35"/>
      <c r="OUP186" s="35"/>
      <c r="OUQ186" s="35"/>
      <c r="OUR186" s="35"/>
      <c r="OUS186" s="35"/>
      <c r="OUT186" s="35"/>
      <c r="OUU186" s="35"/>
      <c r="OUV186" s="35"/>
      <c r="OUW186" s="35"/>
      <c r="OUX186" s="35"/>
      <c r="OUY186" s="35"/>
      <c r="OUZ186" s="35"/>
      <c r="OVA186" s="35"/>
      <c r="OVB186" s="35"/>
      <c r="OVC186" s="35"/>
      <c r="OVD186" s="35"/>
      <c r="OVE186" s="35"/>
      <c r="OVF186" s="35"/>
      <c r="OVG186" s="35"/>
      <c r="OVH186" s="35"/>
      <c r="OVI186" s="35"/>
      <c r="OVJ186" s="35"/>
      <c r="OVK186" s="35"/>
      <c r="OVL186" s="35"/>
      <c r="OVM186" s="35"/>
      <c r="OVN186" s="35"/>
      <c r="OVO186" s="35"/>
      <c r="OVP186" s="35"/>
      <c r="OVQ186" s="35"/>
      <c r="OVR186" s="35"/>
      <c r="OVS186" s="35"/>
      <c r="OVT186" s="35"/>
      <c r="OVU186" s="35"/>
      <c r="OVV186" s="35"/>
      <c r="OVW186" s="35"/>
      <c r="OVX186" s="35"/>
      <c r="OVY186" s="35"/>
      <c r="OVZ186" s="35"/>
      <c r="OWA186" s="35"/>
      <c r="OWB186" s="35"/>
      <c r="OWC186" s="35"/>
      <c r="OWD186" s="35"/>
      <c r="OWE186" s="35"/>
      <c r="OWF186" s="35"/>
      <c r="OWG186" s="35"/>
      <c r="OWH186" s="35"/>
      <c r="OWI186" s="35"/>
      <c r="OWJ186" s="35"/>
      <c r="OWK186" s="35"/>
      <c r="OWL186" s="35"/>
      <c r="OWM186" s="35"/>
      <c r="OWN186" s="35"/>
      <c r="OWO186" s="35"/>
      <c r="OWP186" s="35"/>
      <c r="OWQ186" s="35"/>
      <c r="OWR186" s="35"/>
      <c r="OWS186" s="35"/>
      <c r="OWT186" s="35"/>
      <c r="OWU186" s="35"/>
      <c r="OWV186" s="35"/>
      <c r="OWW186" s="35"/>
      <c r="OWX186" s="35"/>
      <c r="OWY186" s="35"/>
      <c r="OWZ186" s="35"/>
      <c r="OXA186" s="35"/>
      <c r="OXB186" s="35"/>
      <c r="OXC186" s="35"/>
      <c r="OXD186" s="35"/>
      <c r="OXE186" s="35"/>
      <c r="OXF186" s="35"/>
      <c r="OXG186" s="35"/>
      <c r="OXH186" s="35"/>
      <c r="OXI186" s="35"/>
      <c r="OXJ186" s="35"/>
      <c r="OXK186" s="35"/>
      <c r="OXL186" s="35"/>
      <c r="OXM186" s="35"/>
      <c r="OXN186" s="35"/>
      <c r="OXO186" s="35"/>
      <c r="OXP186" s="35"/>
      <c r="OXQ186" s="35"/>
      <c r="OXR186" s="35"/>
      <c r="OXS186" s="35"/>
      <c r="OXT186" s="35"/>
      <c r="OXU186" s="35"/>
      <c r="OXV186" s="35"/>
      <c r="OXW186" s="35"/>
      <c r="OXX186" s="35"/>
      <c r="OXY186" s="35"/>
      <c r="OXZ186" s="35"/>
      <c r="OYA186" s="35"/>
      <c r="OYB186" s="35"/>
      <c r="OYC186" s="35"/>
      <c r="OYD186" s="35"/>
      <c r="OYE186" s="35"/>
      <c r="OYF186" s="35"/>
      <c r="OYG186" s="35"/>
      <c r="OYH186" s="35"/>
      <c r="OYI186" s="35"/>
      <c r="OYJ186" s="35"/>
      <c r="OYK186" s="35"/>
      <c r="OYL186" s="35"/>
      <c r="OYM186" s="35"/>
      <c r="OYN186" s="35"/>
      <c r="OYO186" s="35"/>
      <c r="OYP186" s="35"/>
      <c r="OYQ186" s="35"/>
      <c r="OYR186" s="35"/>
      <c r="OYS186" s="35"/>
      <c r="OYT186" s="35"/>
      <c r="OYU186" s="35"/>
      <c r="OYV186" s="35"/>
      <c r="OYW186" s="35"/>
      <c r="OYX186" s="35"/>
      <c r="OYY186" s="35"/>
      <c r="OYZ186" s="35"/>
      <c r="OZA186" s="35"/>
      <c r="OZB186" s="35"/>
      <c r="OZC186" s="35"/>
      <c r="OZD186" s="35"/>
      <c r="OZE186" s="35"/>
      <c r="OZF186" s="35"/>
      <c r="OZG186" s="35"/>
      <c r="OZH186" s="35"/>
      <c r="OZI186" s="35"/>
      <c r="OZJ186" s="35"/>
      <c r="OZK186" s="35"/>
      <c r="OZL186" s="35"/>
      <c r="OZM186" s="35"/>
      <c r="OZN186" s="35"/>
      <c r="OZO186" s="35"/>
      <c r="OZP186" s="35"/>
      <c r="OZQ186" s="35"/>
      <c r="OZR186" s="35"/>
      <c r="OZS186" s="35"/>
      <c r="OZT186" s="35"/>
      <c r="OZU186" s="35"/>
      <c r="OZV186" s="35"/>
      <c r="OZW186" s="35"/>
      <c r="OZX186" s="35"/>
      <c r="OZY186" s="35"/>
      <c r="OZZ186" s="35"/>
      <c r="PAA186" s="35"/>
      <c r="PAB186" s="35"/>
      <c r="PAC186" s="35"/>
      <c r="PAD186" s="35"/>
      <c r="PAE186" s="35"/>
      <c r="PAF186" s="35"/>
      <c r="PAG186" s="35"/>
      <c r="PAH186" s="35"/>
      <c r="PAI186" s="35"/>
      <c r="PAJ186" s="35"/>
      <c r="PAK186" s="35"/>
      <c r="PAL186" s="35"/>
      <c r="PAM186" s="35"/>
      <c r="PAN186" s="35"/>
      <c r="PAO186" s="35"/>
      <c r="PAP186" s="35"/>
      <c r="PAQ186" s="35"/>
      <c r="PAR186" s="35"/>
      <c r="PAS186" s="35"/>
      <c r="PAT186" s="35"/>
      <c r="PAU186" s="35"/>
      <c r="PAV186" s="35"/>
      <c r="PAW186" s="35"/>
      <c r="PAX186" s="35"/>
      <c r="PAY186" s="35"/>
      <c r="PAZ186" s="35"/>
      <c r="PBA186" s="35"/>
      <c r="PBB186" s="35"/>
      <c r="PBC186" s="35"/>
      <c r="PBD186" s="35"/>
      <c r="PBE186" s="35"/>
      <c r="PBF186" s="35"/>
      <c r="PBG186" s="35"/>
      <c r="PBH186" s="35"/>
      <c r="PBI186" s="35"/>
      <c r="PBJ186" s="35"/>
      <c r="PBK186" s="35"/>
      <c r="PBL186" s="35"/>
      <c r="PBM186" s="35"/>
      <c r="PBN186" s="35"/>
      <c r="PBO186" s="35"/>
      <c r="PBP186" s="35"/>
      <c r="PBQ186" s="35"/>
      <c r="PBR186" s="35"/>
      <c r="PBS186" s="35"/>
      <c r="PBT186" s="35"/>
      <c r="PBU186" s="35"/>
      <c r="PBV186" s="35"/>
      <c r="PBW186" s="35"/>
      <c r="PBX186" s="35"/>
      <c r="PBY186" s="35"/>
      <c r="PBZ186" s="35"/>
      <c r="PCA186" s="35"/>
      <c r="PCB186" s="35"/>
      <c r="PCC186" s="35"/>
      <c r="PCD186" s="35"/>
      <c r="PCE186" s="35"/>
      <c r="PCF186" s="35"/>
      <c r="PCG186" s="35"/>
      <c r="PCH186" s="35"/>
      <c r="PCI186" s="35"/>
      <c r="PCJ186" s="35"/>
      <c r="PCK186" s="35"/>
      <c r="PCL186" s="35"/>
      <c r="PCM186" s="35"/>
      <c r="PCN186" s="35"/>
      <c r="PCO186" s="35"/>
      <c r="PCP186" s="35"/>
      <c r="PCQ186" s="35"/>
      <c r="PCR186" s="35"/>
      <c r="PCS186" s="35"/>
      <c r="PCT186" s="35"/>
      <c r="PCU186" s="35"/>
      <c r="PCV186" s="35"/>
      <c r="PCW186" s="35"/>
      <c r="PCX186" s="35"/>
      <c r="PCY186" s="35"/>
      <c r="PCZ186" s="35"/>
      <c r="PDA186" s="35"/>
      <c r="PDB186" s="35"/>
      <c r="PDC186" s="35"/>
      <c r="PDD186" s="35"/>
      <c r="PDE186" s="35"/>
      <c r="PDF186" s="35"/>
      <c r="PDG186" s="35"/>
      <c r="PDH186" s="35"/>
      <c r="PDI186" s="35"/>
      <c r="PDJ186" s="35"/>
      <c r="PDK186" s="35"/>
      <c r="PDL186" s="35"/>
      <c r="PDM186" s="35"/>
      <c r="PDN186" s="35"/>
      <c r="PDO186" s="35"/>
      <c r="PDP186" s="35"/>
      <c r="PDQ186" s="35"/>
      <c r="PDR186" s="35"/>
      <c r="PDS186" s="35"/>
      <c r="PDT186" s="35"/>
      <c r="PDU186" s="35"/>
      <c r="PDV186" s="35"/>
      <c r="PDW186" s="35"/>
      <c r="PDX186" s="35"/>
      <c r="PDY186" s="35"/>
      <c r="PDZ186" s="35"/>
      <c r="PEA186" s="35"/>
      <c r="PEB186" s="35"/>
      <c r="PEC186" s="35"/>
      <c r="PED186" s="35"/>
      <c r="PEE186" s="35"/>
      <c r="PEF186" s="35"/>
      <c r="PEG186" s="35"/>
      <c r="PEH186" s="35"/>
      <c r="PEI186" s="35"/>
      <c r="PEJ186" s="35"/>
      <c r="PEK186" s="35"/>
      <c r="PEL186" s="35"/>
      <c r="PEM186" s="35"/>
      <c r="PEN186" s="35"/>
      <c r="PEO186" s="35"/>
      <c r="PEP186" s="35"/>
      <c r="PEQ186" s="35"/>
      <c r="PER186" s="35"/>
      <c r="PES186" s="35"/>
      <c r="PET186" s="35"/>
      <c r="PEU186" s="35"/>
      <c r="PEV186" s="35"/>
      <c r="PEW186" s="35"/>
      <c r="PEX186" s="35"/>
      <c r="PEY186" s="35"/>
      <c r="PEZ186" s="35"/>
      <c r="PFA186" s="35"/>
      <c r="PFB186" s="35"/>
      <c r="PFC186" s="35"/>
      <c r="PFD186" s="35"/>
      <c r="PFE186" s="35"/>
      <c r="PFF186" s="35"/>
      <c r="PFG186" s="35"/>
      <c r="PFH186" s="35"/>
      <c r="PFI186" s="35"/>
      <c r="PFJ186" s="35"/>
      <c r="PFK186" s="35"/>
      <c r="PFL186" s="35"/>
      <c r="PFM186" s="35"/>
      <c r="PFN186" s="35"/>
      <c r="PFO186" s="35"/>
      <c r="PFP186" s="35"/>
      <c r="PFQ186" s="35"/>
      <c r="PFR186" s="35"/>
      <c r="PFS186" s="35"/>
      <c r="PFT186" s="35"/>
      <c r="PFU186" s="35"/>
      <c r="PFV186" s="35"/>
      <c r="PFW186" s="35"/>
      <c r="PFX186" s="35"/>
      <c r="PFY186" s="35"/>
      <c r="PFZ186" s="35"/>
      <c r="PGA186" s="35"/>
      <c r="PGB186" s="35"/>
      <c r="PGC186" s="35"/>
      <c r="PGD186" s="35"/>
      <c r="PGE186" s="35"/>
      <c r="PGF186" s="35"/>
      <c r="PGG186" s="35"/>
      <c r="PGH186" s="35"/>
      <c r="PGI186" s="35"/>
      <c r="PGJ186" s="35"/>
      <c r="PGK186" s="35"/>
      <c r="PGL186" s="35"/>
      <c r="PGM186" s="35"/>
      <c r="PGN186" s="35"/>
      <c r="PGO186" s="35"/>
      <c r="PGP186" s="35"/>
      <c r="PGQ186" s="35"/>
      <c r="PGR186" s="35"/>
      <c r="PGS186" s="35"/>
      <c r="PGT186" s="35"/>
      <c r="PGU186" s="35"/>
      <c r="PGV186" s="35"/>
      <c r="PGW186" s="35"/>
      <c r="PGX186" s="35"/>
      <c r="PGY186" s="35"/>
      <c r="PGZ186" s="35"/>
      <c r="PHA186" s="35"/>
      <c r="PHB186" s="35"/>
      <c r="PHC186" s="35"/>
      <c r="PHD186" s="35"/>
      <c r="PHE186" s="35"/>
      <c r="PHF186" s="35"/>
      <c r="PHG186" s="35"/>
      <c r="PHH186" s="35"/>
      <c r="PHI186" s="35"/>
      <c r="PHJ186" s="35"/>
      <c r="PHK186" s="35"/>
      <c r="PHL186" s="35"/>
      <c r="PHM186" s="35"/>
      <c r="PHN186" s="35"/>
      <c r="PHO186" s="35"/>
      <c r="PHP186" s="35"/>
      <c r="PHQ186" s="35"/>
      <c r="PHR186" s="35"/>
      <c r="PHS186" s="35"/>
      <c r="PHT186" s="35"/>
      <c r="PHU186" s="35"/>
      <c r="PHV186" s="35"/>
      <c r="PHW186" s="35"/>
      <c r="PHX186" s="35"/>
      <c r="PHY186" s="35"/>
      <c r="PHZ186" s="35"/>
      <c r="PIA186" s="35"/>
      <c r="PIB186" s="35"/>
      <c r="PIC186" s="35"/>
      <c r="PID186" s="35"/>
      <c r="PIE186" s="35"/>
      <c r="PIF186" s="35"/>
      <c r="PIG186" s="35"/>
      <c r="PIH186" s="35"/>
      <c r="PII186" s="35"/>
      <c r="PIJ186" s="35"/>
      <c r="PIK186" s="35"/>
      <c r="PIL186" s="35"/>
      <c r="PIM186" s="35"/>
      <c r="PIN186" s="35"/>
      <c r="PIO186" s="35"/>
      <c r="PIP186" s="35"/>
      <c r="PIQ186" s="35"/>
      <c r="PIR186" s="35"/>
      <c r="PIS186" s="35"/>
      <c r="PIT186" s="35"/>
      <c r="PIU186" s="35"/>
      <c r="PIV186" s="35"/>
      <c r="PIW186" s="35"/>
      <c r="PIX186" s="35"/>
      <c r="PIY186" s="35"/>
      <c r="PIZ186" s="35"/>
      <c r="PJA186" s="35"/>
      <c r="PJB186" s="35"/>
      <c r="PJC186" s="35"/>
      <c r="PJD186" s="35"/>
      <c r="PJE186" s="35"/>
      <c r="PJF186" s="35"/>
      <c r="PJG186" s="35"/>
      <c r="PJH186" s="35"/>
      <c r="PJI186" s="35"/>
      <c r="PJJ186" s="35"/>
      <c r="PJK186" s="35"/>
      <c r="PJL186" s="35"/>
      <c r="PJM186" s="35"/>
      <c r="PJN186" s="35"/>
      <c r="PJO186" s="35"/>
      <c r="PJP186" s="35"/>
      <c r="PJQ186" s="35"/>
      <c r="PJR186" s="35"/>
      <c r="PJS186" s="35"/>
      <c r="PJT186" s="35"/>
      <c r="PJU186" s="35"/>
      <c r="PJV186" s="35"/>
      <c r="PJW186" s="35"/>
      <c r="PJX186" s="35"/>
      <c r="PJY186" s="35"/>
      <c r="PJZ186" s="35"/>
      <c r="PKA186" s="35"/>
      <c r="PKB186" s="35"/>
      <c r="PKC186" s="35"/>
      <c r="PKD186" s="35"/>
      <c r="PKE186" s="35"/>
      <c r="PKF186" s="35"/>
      <c r="PKG186" s="35"/>
      <c r="PKH186" s="35"/>
      <c r="PKI186" s="35"/>
      <c r="PKJ186" s="35"/>
      <c r="PKK186" s="35"/>
      <c r="PKL186" s="35"/>
      <c r="PKM186" s="35"/>
      <c r="PKN186" s="35"/>
      <c r="PKO186" s="35"/>
      <c r="PKP186" s="35"/>
      <c r="PKQ186" s="35"/>
      <c r="PKR186" s="35"/>
      <c r="PKS186" s="35"/>
      <c r="PKT186" s="35"/>
      <c r="PKU186" s="35"/>
      <c r="PKV186" s="35"/>
      <c r="PKW186" s="35"/>
      <c r="PKX186" s="35"/>
      <c r="PKY186" s="35"/>
      <c r="PKZ186" s="35"/>
      <c r="PLA186" s="35"/>
      <c r="PLB186" s="35"/>
      <c r="PLC186" s="35"/>
      <c r="PLD186" s="35"/>
      <c r="PLE186" s="35"/>
      <c r="PLF186" s="35"/>
      <c r="PLG186" s="35"/>
      <c r="PLH186" s="35"/>
      <c r="PLI186" s="35"/>
      <c r="PLJ186" s="35"/>
      <c r="PLK186" s="35"/>
      <c r="PLL186" s="35"/>
      <c r="PLM186" s="35"/>
      <c r="PLN186" s="35"/>
      <c r="PLO186" s="35"/>
      <c r="PLP186" s="35"/>
      <c r="PLQ186" s="35"/>
      <c r="PLR186" s="35"/>
      <c r="PLS186" s="35"/>
      <c r="PLT186" s="35"/>
      <c r="PLU186" s="35"/>
      <c r="PLV186" s="35"/>
      <c r="PLW186" s="35"/>
      <c r="PLX186" s="35"/>
      <c r="PLY186" s="35"/>
      <c r="PLZ186" s="35"/>
      <c r="PMA186" s="35"/>
      <c r="PMB186" s="35"/>
      <c r="PMC186" s="35"/>
      <c r="PMD186" s="35"/>
      <c r="PME186" s="35"/>
      <c r="PMF186" s="35"/>
      <c r="PMG186" s="35"/>
      <c r="PMH186" s="35"/>
      <c r="PMI186" s="35"/>
      <c r="PMJ186" s="35"/>
      <c r="PMK186" s="35"/>
      <c r="PML186" s="35"/>
      <c r="PMM186" s="35"/>
      <c r="PMN186" s="35"/>
      <c r="PMO186" s="35"/>
      <c r="PMP186" s="35"/>
      <c r="PMQ186" s="35"/>
      <c r="PMR186" s="35"/>
      <c r="PMS186" s="35"/>
      <c r="PMT186" s="35"/>
      <c r="PMU186" s="35"/>
      <c r="PMV186" s="35"/>
      <c r="PMW186" s="35"/>
      <c r="PMX186" s="35"/>
      <c r="PMY186" s="35"/>
      <c r="PMZ186" s="35"/>
      <c r="PNA186" s="35"/>
      <c r="PNB186" s="35"/>
      <c r="PNC186" s="35"/>
      <c r="PND186" s="35"/>
      <c r="PNE186" s="35"/>
      <c r="PNF186" s="35"/>
      <c r="PNG186" s="35"/>
      <c r="PNH186" s="35"/>
      <c r="PNI186" s="35"/>
      <c r="PNJ186" s="35"/>
      <c r="PNK186" s="35"/>
      <c r="PNL186" s="35"/>
      <c r="PNM186" s="35"/>
      <c r="PNN186" s="35"/>
      <c r="PNO186" s="35"/>
      <c r="PNP186" s="35"/>
      <c r="PNQ186" s="35"/>
      <c r="PNR186" s="35"/>
      <c r="PNS186" s="35"/>
      <c r="PNT186" s="35"/>
      <c r="PNU186" s="35"/>
      <c r="PNV186" s="35"/>
      <c r="PNW186" s="35"/>
      <c r="PNX186" s="35"/>
      <c r="PNY186" s="35"/>
      <c r="PNZ186" s="35"/>
      <c r="POA186" s="35"/>
      <c r="POB186" s="35"/>
      <c r="POC186" s="35"/>
      <c r="POD186" s="35"/>
      <c r="POE186" s="35"/>
      <c r="POF186" s="35"/>
      <c r="POG186" s="35"/>
      <c r="POH186" s="35"/>
      <c r="POI186" s="35"/>
      <c r="POJ186" s="35"/>
      <c r="POK186" s="35"/>
      <c r="POL186" s="35"/>
      <c r="POM186" s="35"/>
      <c r="PON186" s="35"/>
      <c r="POO186" s="35"/>
      <c r="POP186" s="35"/>
      <c r="POQ186" s="35"/>
      <c r="POR186" s="35"/>
      <c r="POS186" s="35"/>
      <c r="POT186" s="35"/>
      <c r="POU186" s="35"/>
      <c r="POV186" s="35"/>
      <c r="POW186" s="35"/>
      <c r="POX186" s="35"/>
      <c r="POY186" s="35"/>
      <c r="POZ186" s="35"/>
      <c r="PPA186" s="35"/>
      <c r="PPB186" s="35"/>
      <c r="PPC186" s="35"/>
      <c r="PPD186" s="35"/>
      <c r="PPE186" s="35"/>
      <c r="PPF186" s="35"/>
      <c r="PPG186" s="35"/>
      <c r="PPH186" s="35"/>
      <c r="PPI186" s="35"/>
      <c r="PPJ186" s="35"/>
      <c r="PPK186" s="35"/>
      <c r="PPL186" s="35"/>
      <c r="PPM186" s="35"/>
      <c r="PPN186" s="35"/>
      <c r="PPO186" s="35"/>
      <c r="PPP186" s="35"/>
      <c r="PPQ186" s="35"/>
      <c r="PPR186" s="35"/>
      <c r="PPS186" s="35"/>
      <c r="PPT186" s="35"/>
      <c r="PPU186" s="35"/>
      <c r="PPV186" s="35"/>
      <c r="PPW186" s="35"/>
      <c r="PPX186" s="35"/>
      <c r="PPY186" s="35"/>
      <c r="PPZ186" s="35"/>
      <c r="PQA186" s="35"/>
      <c r="PQB186" s="35"/>
      <c r="PQC186" s="35"/>
      <c r="PQD186" s="35"/>
      <c r="PQE186" s="35"/>
      <c r="PQF186" s="35"/>
      <c r="PQG186" s="35"/>
      <c r="PQH186" s="35"/>
      <c r="PQI186" s="35"/>
      <c r="PQJ186" s="35"/>
      <c r="PQK186" s="35"/>
      <c r="PQL186" s="35"/>
      <c r="PQM186" s="35"/>
      <c r="PQN186" s="35"/>
      <c r="PQO186" s="35"/>
      <c r="PQP186" s="35"/>
      <c r="PQQ186" s="35"/>
      <c r="PQR186" s="35"/>
      <c r="PQS186" s="35"/>
      <c r="PQT186" s="35"/>
      <c r="PQU186" s="35"/>
      <c r="PQV186" s="35"/>
      <c r="PQW186" s="35"/>
      <c r="PQX186" s="35"/>
      <c r="PQY186" s="35"/>
      <c r="PQZ186" s="35"/>
      <c r="PRA186" s="35"/>
      <c r="PRB186" s="35"/>
      <c r="PRC186" s="35"/>
      <c r="PRD186" s="35"/>
      <c r="PRE186" s="35"/>
      <c r="PRF186" s="35"/>
      <c r="PRG186" s="35"/>
      <c r="PRH186" s="35"/>
      <c r="PRI186" s="35"/>
      <c r="PRJ186" s="35"/>
      <c r="PRK186" s="35"/>
      <c r="PRL186" s="35"/>
      <c r="PRM186" s="35"/>
      <c r="PRN186" s="35"/>
      <c r="PRO186" s="35"/>
      <c r="PRP186" s="35"/>
      <c r="PRQ186" s="35"/>
      <c r="PRR186" s="35"/>
      <c r="PRS186" s="35"/>
      <c r="PRT186" s="35"/>
      <c r="PRU186" s="35"/>
      <c r="PRV186" s="35"/>
      <c r="PRW186" s="35"/>
      <c r="PRX186" s="35"/>
      <c r="PRY186" s="35"/>
      <c r="PRZ186" s="35"/>
      <c r="PSA186" s="35"/>
      <c r="PSB186" s="35"/>
      <c r="PSC186" s="35"/>
      <c r="PSD186" s="35"/>
      <c r="PSE186" s="35"/>
      <c r="PSF186" s="35"/>
      <c r="PSG186" s="35"/>
      <c r="PSH186" s="35"/>
      <c r="PSI186" s="35"/>
      <c r="PSJ186" s="35"/>
      <c r="PSK186" s="35"/>
      <c r="PSL186" s="35"/>
      <c r="PSM186" s="35"/>
      <c r="PSN186" s="35"/>
      <c r="PSO186" s="35"/>
      <c r="PSP186" s="35"/>
      <c r="PSQ186" s="35"/>
      <c r="PSR186" s="35"/>
      <c r="PSS186" s="35"/>
      <c r="PST186" s="35"/>
      <c r="PSU186" s="35"/>
      <c r="PSV186" s="35"/>
      <c r="PSW186" s="35"/>
      <c r="PSX186" s="35"/>
      <c r="PSY186" s="35"/>
      <c r="PSZ186" s="35"/>
      <c r="PTA186" s="35"/>
      <c r="PTB186" s="35"/>
      <c r="PTC186" s="35"/>
      <c r="PTD186" s="35"/>
      <c r="PTE186" s="35"/>
      <c r="PTF186" s="35"/>
      <c r="PTG186" s="35"/>
      <c r="PTH186" s="35"/>
      <c r="PTI186" s="35"/>
      <c r="PTJ186" s="35"/>
      <c r="PTK186" s="35"/>
      <c r="PTL186" s="35"/>
      <c r="PTM186" s="35"/>
      <c r="PTN186" s="35"/>
      <c r="PTO186" s="35"/>
      <c r="PTP186" s="35"/>
      <c r="PTQ186" s="35"/>
      <c r="PTR186" s="35"/>
      <c r="PTS186" s="35"/>
      <c r="PTT186" s="35"/>
      <c r="PTU186" s="35"/>
      <c r="PTV186" s="35"/>
      <c r="PTW186" s="35"/>
      <c r="PTX186" s="35"/>
      <c r="PTY186" s="35"/>
      <c r="PTZ186" s="35"/>
      <c r="PUA186" s="35"/>
      <c r="PUB186" s="35"/>
      <c r="PUC186" s="35"/>
      <c r="PUD186" s="35"/>
      <c r="PUE186" s="35"/>
      <c r="PUF186" s="35"/>
      <c r="PUG186" s="35"/>
      <c r="PUH186" s="35"/>
      <c r="PUI186" s="35"/>
      <c r="PUJ186" s="35"/>
      <c r="PUK186" s="35"/>
      <c r="PUL186" s="35"/>
      <c r="PUM186" s="35"/>
      <c r="PUN186" s="35"/>
      <c r="PUO186" s="35"/>
      <c r="PUP186" s="35"/>
      <c r="PUQ186" s="35"/>
      <c r="PUR186" s="35"/>
      <c r="PUS186" s="35"/>
      <c r="PUT186" s="35"/>
      <c r="PUU186" s="35"/>
      <c r="PUV186" s="35"/>
      <c r="PUW186" s="35"/>
      <c r="PUX186" s="35"/>
      <c r="PUY186" s="35"/>
      <c r="PUZ186" s="35"/>
      <c r="PVA186" s="35"/>
      <c r="PVB186" s="35"/>
      <c r="PVC186" s="35"/>
      <c r="PVD186" s="35"/>
      <c r="PVE186" s="35"/>
      <c r="PVF186" s="35"/>
      <c r="PVG186" s="35"/>
      <c r="PVH186" s="35"/>
      <c r="PVI186" s="35"/>
      <c r="PVJ186" s="35"/>
      <c r="PVK186" s="35"/>
      <c r="PVL186" s="35"/>
      <c r="PVM186" s="35"/>
      <c r="PVN186" s="35"/>
      <c r="PVO186" s="35"/>
      <c r="PVP186" s="35"/>
      <c r="PVQ186" s="35"/>
      <c r="PVR186" s="35"/>
      <c r="PVS186" s="35"/>
      <c r="PVT186" s="35"/>
      <c r="PVU186" s="35"/>
      <c r="PVV186" s="35"/>
      <c r="PVW186" s="35"/>
      <c r="PVX186" s="35"/>
      <c r="PVY186" s="35"/>
      <c r="PVZ186" s="35"/>
      <c r="PWA186" s="35"/>
      <c r="PWB186" s="35"/>
      <c r="PWC186" s="35"/>
      <c r="PWD186" s="35"/>
      <c r="PWE186" s="35"/>
      <c r="PWF186" s="35"/>
      <c r="PWG186" s="35"/>
      <c r="PWH186" s="35"/>
      <c r="PWI186" s="35"/>
      <c r="PWJ186" s="35"/>
      <c r="PWK186" s="35"/>
      <c r="PWL186" s="35"/>
      <c r="PWM186" s="35"/>
      <c r="PWN186" s="35"/>
      <c r="PWO186" s="35"/>
      <c r="PWP186" s="35"/>
      <c r="PWQ186" s="35"/>
      <c r="PWR186" s="35"/>
      <c r="PWS186" s="35"/>
      <c r="PWT186" s="35"/>
      <c r="PWU186" s="35"/>
      <c r="PWV186" s="35"/>
      <c r="PWW186" s="35"/>
      <c r="PWX186" s="35"/>
      <c r="PWY186" s="35"/>
      <c r="PWZ186" s="35"/>
      <c r="PXA186" s="35"/>
      <c r="PXB186" s="35"/>
      <c r="PXC186" s="35"/>
      <c r="PXD186" s="35"/>
      <c r="PXE186" s="35"/>
      <c r="PXF186" s="35"/>
      <c r="PXG186" s="35"/>
      <c r="PXH186" s="35"/>
      <c r="PXI186" s="35"/>
      <c r="PXJ186" s="35"/>
      <c r="PXK186" s="35"/>
      <c r="PXL186" s="35"/>
      <c r="PXM186" s="35"/>
      <c r="PXN186" s="35"/>
      <c r="PXO186" s="35"/>
      <c r="PXP186" s="35"/>
      <c r="PXQ186" s="35"/>
      <c r="PXR186" s="35"/>
      <c r="PXS186" s="35"/>
      <c r="PXT186" s="35"/>
      <c r="PXU186" s="35"/>
      <c r="PXV186" s="35"/>
      <c r="PXW186" s="35"/>
      <c r="PXX186" s="35"/>
      <c r="PXY186" s="35"/>
      <c r="PXZ186" s="35"/>
      <c r="PYA186" s="35"/>
      <c r="PYB186" s="35"/>
      <c r="PYC186" s="35"/>
      <c r="PYD186" s="35"/>
      <c r="PYE186" s="35"/>
      <c r="PYF186" s="35"/>
      <c r="PYG186" s="35"/>
      <c r="PYH186" s="35"/>
      <c r="PYI186" s="35"/>
      <c r="PYJ186" s="35"/>
      <c r="PYK186" s="35"/>
      <c r="PYL186" s="35"/>
      <c r="PYM186" s="35"/>
      <c r="PYN186" s="35"/>
      <c r="PYO186" s="35"/>
      <c r="PYP186" s="35"/>
      <c r="PYQ186" s="35"/>
      <c r="PYR186" s="35"/>
      <c r="PYS186" s="35"/>
      <c r="PYT186" s="35"/>
      <c r="PYU186" s="35"/>
      <c r="PYV186" s="35"/>
      <c r="PYW186" s="35"/>
      <c r="PYX186" s="35"/>
      <c r="PYY186" s="35"/>
      <c r="PYZ186" s="35"/>
      <c r="PZA186" s="35"/>
      <c r="PZB186" s="35"/>
      <c r="PZC186" s="35"/>
      <c r="PZD186" s="35"/>
      <c r="PZE186" s="35"/>
      <c r="PZF186" s="35"/>
      <c r="PZG186" s="35"/>
      <c r="PZH186" s="35"/>
      <c r="PZI186" s="35"/>
      <c r="PZJ186" s="35"/>
      <c r="PZK186" s="35"/>
      <c r="PZL186" s="35"/>
      <c r="PZM186" s="35"/>
      <c r="PZN186" s="35"/>
      <c r="PZO186" s="35"/>
      <c r="PZP186" s="35"/>
      <c r="PZQ186" s="35"/>
      <c r="PZR186" s="35"/>
      <c r="PZS186" s="35"/>
      <c r="PZT186" s="35"/>
      <c r="PZU186" s="35"/>
      <c r="PZV186" s="35"/>
      <c r="PZW186" s="35"/>
      <c r="PZX186" s="35"/>
      <c r="PZY186" s="35"/>
      <c r="PZZ186" s="35"/>
      <c r="QAA186" s="35"/>
      <c r="QAB186" s="35"/>
      <c r="QAC186" s="35"/>
      <c r="QAD186" s="35"/>
      <c r="QAE186" s="35"/>
      <c r="QAF186" s="35"/>
      <c r="QAG186" s="35"/>
      <c r="QAH186" s="35"/>
      <c r="QAI186" s="35"/>
      <c r="QAJ186" s="35"/>
      <c r="QAK186" s="35"/>
      <c r="QAL186" s="35"/>
      <c r="QAM186" s="35"/>
      <c r="QAN186" s="35"/>
      <c r="QAO186" s="35"/>
      <c r="QAP186" s="35"/>
      <c r="QAQ186" s="35"/>
      <c r="QAR186" s="35"/>
      <c r="QAS186" s="35"/>
      <c r="QAT186" s="35"/>
      <c r="QAU186" s="35"/>
      <c r="QAV186" s="35"/>
      <c r="QAW186" s="35"/>
      <c r="QAX186" s="35"/>
      <c r="QAY186" s="35"/>
      <c r="QAZ186" s="35"/>
      <c r="QBA186" s="35"/>
      <c r="QBB186" s="35"/>
      <c r="QBC186" s="35"/>
      <c r="QBD186" s="35"/>
      <c r="QBE186" s="35"/>
      <c r="QBF186" s="35"/>
      <c r="QBG186" s="35"/>
      <c r="QBH186" s="35"/>
      <c r="QBI186" s="35"/>
      <c r="QBJ186" s="35"/>
      <c r="QBK186" s="35"/>
      <c r="QBL186" s="35"/>
      <c r="QBM186" s="35"/>
      <c r="QBN186" s="35"/>
      <c r="QBO186" s="35"/>
      <c r="QBP186" s="35"/>
      <c r="QBQ186" s="35"/>
      <c r="QBR186" s="35"/>
      <c r="QBS186" s="35"/>
      <c r="QBT186" s="35"/>
      <c r="QBU186" s="35"/>
      <c r="QBV186" s="35"/>
      <c r="QBW186" s="35"/>
      <c r="QBX186" s="35"/>
      <c r="QBY186" s="35"/>
      <c r="QBZ186" s="35"/>
      <c r="QCA186" s="35"/>
      <c r="QCB186" s="35"/>
      <c r="QCC186" s="35"/>
      <c r="QCD186" s="35"/>
      <c r="QCE186" s="35"/>
      <c r="QCF186" s="35"/>
      <c r="QCG186" s="35"/>
      <c r="QCH186" s="35"/>
      <c r="QCI186" s="35"/>
      <c r="QCJ186" s="35"/>
      <c r="QCK186" s="35"/>
      <c r="QCL186" s="35"/>
      <c r="QCM186" s="35"/>
      <c r="QCN186" s="35"/>
      <c r="QCO186" s="35"/>
      <c r="QCP186" s="35"/>
      <c r="QCQ186" s="35"/>
      <c r="QCR186" s="35"/>
      <c r="QCS186" s="35"/>
      <c r="QCT186" s="35"/>
      <c r="QCU186" s="35"/>
      <c r="QCV186" s="35"/>
      <c r="QCW186" s="35"/>
      <c r="QCX186" s="35"/>
      <c r="QCY186" s="35"/>
      <c r="QCZ186" s="35"/>
      <c r="QDA186" s="35"/>
      <c r="QDB186" s="35"/>
      <c r="QDC186" s="35"/>
      <c r="QDD186" s="35"/>
      <c r="QDE186" s="35"/>
      <c r="QDF186" s="35"/>
      <c r="QDG186" s="35"/>
      <c r="QDH186" s="35"/>
      <c r="QDI186" s="35"/>
      <c r="QDJ186" s="35"/>
      <c r="QDK186" s="35"/>
      <c r="QDL186" s="35"/>
      <c r="QDM186" s="35"/>
      <c r="QDN186" s="35"/>
      <c r="QDO186" s="35"/>
      <c r="QDP186" s="35"/>
      <c r="QDQ186" s="35"/>
      <c r="QDR186" s="35"/>
      <c r="QDS186" s="35"/>
      <c r="QDT186" s="35"/>
      <c r="QDU186" s="35"/>
      <c r="QDV186" s="35"/>
      <c r="QDW186" s="35"/>
      <c r="QDX186" s="35"/>
      <c r="QDY186" s="35"/>
      <c r="QDZ186" s="35"/>
      <c r="QEA186" s="35"/>
      <c r="QEB186" s="35"/>
      <c r="QEC186" s="35"/>
      <c r="QED186" s="35"/>
      <c r="QEE186" s="35"/>
      <c r="QEF186" s="35"/>
      <c r="QEG186" s="35"/>
      <c r="QEH186" s="35"/>
      <c r="QEI186" s="35"/>
      <c r="QEJ186" s="35"/>
      <c r="QEK186" s="35"/>
      <c r="QEL186" s="35"/>
      <c r="QEM186" s="35"/>
      <c r="QEN186" s="35"/>
      <c r="QEO186" s="35"/>
      <c r="QEP186" s="35"/>
      <c r="QEQ186" s="35"/>
      <c r="QER186" s="35"/>
      <c r="QES186" s="35"/>
      <c r="QET186" s="35"/>
      <c r="QEU186" s="35"/>
      <c r="QEV186" s="35"/>
      <c r="QEW186" s="35"/>
      <c r="QEX186" s="35"/>
      <c r="QEY186" s="35"/>
      <c r="QEZ186" s="35"/>
      <c r="QFA186" s="35"/>
      <c r="QFB186" s="35"/>
      <c r="QFC186" s="35"/>
      <c r="QFD186" s="35"/>
      <c r="QFE186" s="35"/>
      <c r="QFF186" s="35"/>
      <c r="QFG186" s="35"/>
      <c r="QFH186" s="35"/>
      <c r="QFI186" s="35"/>
      <c r="QFJ186" s="35"/>
      <c r="QFK186" s="35"/>
      <c r="QFL186" s="35"/>
      <c r="QFM186" s="35"/>
      <c r="QFN186" s="35"/>
      <c r="QFO186" s="35"/>
      <c r="QFP186" s="35"/>
      <c r="QFQ186" s="35"/>
      <c r="QFR186" s="35"/>
      <c r="QFS186" s="35"/>
      <c r="QFT186" s="35"/>
      <c r="QFU186" s="35"/>
      <c r="QFV186" s="35"/>
      <c r="QFW186" s="35"/>
      <c r="QFX186" s="35"/>
      <c r="QFY186" s="35"/>
      <c r="QFZ186" s="35"/>
      <c r="QGA186" s="35"/>
      <c r="QGB186" s="35"/>
      <c r="QGC186" s="35"/>
      <c r="QGD186" s="35"/>
      <c r="QGE186" s="35"/>
      <c r="QGF186" s="35"/>
      <c r="QGG186" s="35"/>
      <c r="QGH186" s="35"/>
      <c r="QGI186" s="35"/>
      <c r="QGJ186" s="35"/>
      <c r="QGK186" s="35"/>
      <c r="QGL186" s="35"/>
      <c r="QGM186" s="35"/>
      <c r="QGN186" s="35"/>
      <c r="QGO186" s="35"/>
      <c r="QGP186" s="35"/>
      <c r="QGQ186" s="35"/>
      <c r="QGR186" s="35"/>
      <c r="QGS186" s="35"/>
      <c r="QGT186" s="35"/>
      <c r="QGU186" s="35"/>
      <c r="QGV186" s="35"/>
      <c r="QGW186" s="35"/>
      <c r="QGX186" s="35"/>
      <c r="QGY186" s="35"/>
      <c r="QGZ186" s="35"/>
      <c r="QHA186" s="35"/>
      <c r="QHB186" s="35"/>
      <c r="QHC186" s="35"/>
      <c r="QHD186" s="35"/>
      <c r="QHE186" s="35"/>
      <c r="QHF186" s="35"/>
      <c r="QHG186" s="35"/>
      <c r="QHH186" s="35"/>
      <c r="QHI186" s="35"/>
      <c r="QHJ186" s="35"/>
      <c r="QHK186" s="35"/>
      <c r="QHL186" s="35"/>
      <c r="QHM186" s="35"/>
      <c r="QHN186" s="35"/>
      <c r="QHO186" s="35"/>
      <c r="QHP186" s="35"/>
      <c r="QHQ186" s="35"/>
      <c r="QHR186" s="35"/>
      <c r="QHS186" s="35"/>
      <c r="QHT186" s="35"/>
      <c r="QHU186" s="35"/>
      <c r="QHV186" s="35"/>
      <c r="QHW186" s="35"/>
      <c r="QHX186" s="35"/>
      <c r="QHY186" s="35"/>
      <c r="QHZ186" s="35"/>
      <c r="QIA186" s="35"/>
      <c r="QIB186" s="35"/>
      <c r="QIC186" s="35"/>
      <c r="QID186" s="35"/>
      <c r="QIE186" s="35"/>
      <c r="QIF186" s="35"/>
      <c r="QIG186" s="35"/>
      <c r="QIH186" s="35"/>
      <c r="QII186" s="35"/>
      <c r="QIJ186" s="35"/>
      <c r="QIK186" s="35"/>
      <c r="QIL186" s="35"/>
      <c r="QIM186" s="35"/>
      <c r="QIN186" s="35"/>
      <c r="QIO186" s="35"/>
      <c r="QIP186" s="35"/>
      <c r="QIQ186" s="35"/>
      <c r="QIR186" s="35"/>
      <c r="QIS186" s="35"/>
      <c r="QIT186" s="35"/>
      <c r="QIU186" s="35"/>
      <c r="QIV186" s="35"/>
      <c r="QIW186" s="35"/>
      <c r="QIX186" s="35"/>
      <c r="QIY186" s="35"/>
      <c r="QIZ186" s="35"/>
      <c r="QJA186" s="35"/>
      <c r="QJB186" s="35"/>
      <c r="QJC186" s="35"/>
      <c r="QJD186" s="35"/>
      <c r="QJE186" s="35"/>
      <c r="QJF186" s="35"/>
      <c r="QJG186" s="35"/>
      <c r="QJH186" s="35"/>
      <c r="QJI186" s="35"/>
      <c r="QJJ186" s="35"/>
      <c r="QJK186" s="35"/>
      <c r="QJL186" s="35"/>
      <c r="QJM186" s="35"/>
      <c r="QJN186" s="35"/>
      <c r="QJO186" s="35"/>
      <c r="QJP186" s="35"/>
      <c r="QJQ186" s="35"/>
      <c r="QJR186" s="35"/>
      <c r="QJS186" s="35"/>
      <c r="QJT186" s="35"/>
      <c r="QJU186" s="35"/>
      <c r="QJV186" s="35"/>
      <c r="QJW186" s="35"/>
      <c r="QJX186" s="35"/>
      <c r="QJY186" s="35"/>
      <c r="QJZ186" s="35"/>
      <c r="QKA186" s="35"/>
      <c r="QKB186" s="35"/>
      <c r="QKC186" s="35"/>
      <c r="QKD186" s="35"/>
      <c r="QKE186" s="35"/>
      <c r="QKF186" s="35"/>
      <c r="QKG186" s="35"/>
      <c r="QKH186" s="35"/>
      <c r="QKI186" s="35"/>
      <c r="QKJ186" s="35"/>
      <c r="QKK186" s="35"/>
      <c r="QKL186" s="35"/>
      <c r="QKM186" s="35"/>
      <c r="QKN186" s="35"/>
      <c r="QKO186" s="35"/>
      <c r="QKP186" s="35"/>
      <c r="QKQ186" s="35"/>
      <c r="QKR186" s="35"/>
      <c r="QKS186" s="35"/>
      <c r="QKT186" s="35"/>
      <c r="QKU186" s="35"/>
      <c r="QKV186" s="35"/>
      <c r="QKW186" s="35"/>
      <c r="QKX186" s="35"/>
      <c r="QKY186" s="35"/>
      <c r="QKZ186" s="35"/>
      <c r="QLA186" s="35"/>
      <c r="QLB186" s="35"/>
      <c r="QLC186" s="35"/>
      <c r="QLD186" s="35"/>
      <c r="QLE186" s="35"/>
      <c r="QLF186" s="35"/>
      <c r="QLG186" s="35"/>
      <c r="QLH186" s="35"/>
      <c r="QLI186" s="35"/>
      <c r="QLJ186" s="35"/>
      <c r="QLK186" s="35"/>
      <c r="QLL186" s="35"/>
      <c r="QLM186" s="35"/>
      <c r="QLN186" s="35"/>
      <c r="QLO186" s="35"/>
      <c r="QLP186" s="35"/>
      <c r="QLQ186" s="35"/>
      <c r="QLR186" s="35"/>
      <c r="QLS186" s="35"/>
      <c r="QLT186" s="35"/>
      <c r="QLU186" s="35"/>
      <c r="QLV186" s="35"/>
      <c r="QLW186" s="35"/>
      <c r="QLX186" s="35"/>
      <c r="QLY186" s="35"/>
      <c r="QLZ186" s="35"/>
      <c r="QMA186" s="35"/>
      <c r="QMB186" s="35"/>
      <c r="QMC186" s="35"/>
      <c r="QMD186" s="35"/>
      <c r="QME186" s="35"/>
      <c r="QMF186" s="35"/>
      <c r="QMG186" s="35"/>
      <c r="QMH186" s="35"/>
      <c r="QMI186" s="35"/>
      <c r="QMJ186" s="35"/>
      <c r="QMK186" s="35"/>
      <c r="QML186" s="35"/>
      <c r="QMM186" s="35"/>
      <c r="QMN186" s="35"/>
      <c r="QMO186" s="35"/>
      <c r="QMP186" s="35"/>
      <c r="QMQ186" s="35"/>
      <c r="QMR186" s="35"/>
      <c r="QMS186" s="35"/>
      <c r="QMT186" s="35"/>
      <c r="QMU186" s="35"/>
      <c r="QMV186" s="35"/>
      <c r="QMW186" s="35"/>
      <c r="QMX186" s="35"/>
      <c r="QMY186" s="35"/>
      <c r="QMZ186" s="35"/>
      <c r="QNA186" s="35"/>
      <c r="QNB186" s="35"/>
      <c r="QNC186" s="35"/>
      <c r="QND186" s="35"/>
      <c r="QNE186" s="35"/>
      <c r="QNF186" s="35"/>
      <c r="QNG186" s="35"/>
      <c r="QNH186" s="35"/>
      <c r="QNI186" s="35"/>
      <c r="QNJ186" s="35"/>
      <c r="QNK186" s="35"/>
      <c r="QNL186" s="35"/>
      <c r="QNM186" s="35"/>
      <c r="QNN186" s="35"/>
      <c r="QNO186" s="35"/>
      <c r="QNP186" s="35"/>
      <c r="QNQ186" s="35"/>
      <c r="QNR186" s="35"/>
      <c r="QNS186" s="35"/>
      <c r="QNT186" s="35"/>
      <c r="QNU186" s="35"/>
      <c r="QNV186" s="35"/>
      <c r="QNW186" s="35"/>
      <c r="QNX186" s="35"/>
      <c r="QNY186" s="35"/>
      <c r="QNZ186" s="35"/>
      <c r="QOA186" s="35"/>
      <c r="QOB186" s="35"/>
      <c r="QOC186" s="35"/>
      <c r="QOD186" s="35"/>
      <c r="QOE186" s="35"/>
      <c r="QOF186" s="35"/>
      <c r="QOG186" s="35"/>
      <c r="QOH186" s="35"/>
      <c r="QOI186" s="35"/>
      <c r="QOJ186" s="35"/>
      <c r="QOK186" s="35"/>
      <c r="QOL186" s="35"/>
      <c r="QOM186" s="35"/>
      <c r="QON186" s="35"/>
      <c r="QOO186" s="35"/>
      <c r="QOP186" s="35"/>
      <c r="QOQ186" s="35"/>
      <c r="QOR186" s="35"/>
      <c r="QOS186" s="35"/>
      <c r="QOT186" s="35"/>
      <c r="QOU186" s="35"/>
      <c r="QOV186" s="35"/>
      <c r="QOW186" s="35"/>
      <c r="QOX186" s="35"/>
      <c r="QOY186" s="35"/>
      <c r="QOZ186" s="35"/>
      <c r="QPA186" s="35"/>
      <c r="QPB186" s="35"/>
      <c r="QPC186" s="35"/>
      <c r="QPD186" s="35"/>
      <c r="QPE186" s="35"/>
      <c r="QPF186" s="35"/>
      <c r="QPG186" s="35"/>
      <c r="QPH186" s="35"/>
      <c r="QPI186" s="35"/>
      <c r="QPJ186" s="35"/>
      <c r="QPK186" s="35"/>
      <c r="QPL186" s="35"/>
      <c r="QPM186" s="35"/>
      <c r="QPN186" s="35"/>
      <c r="QPO186" s="35"/>
      <c r="QPP186" s="35"/>
      <c r="QPQ186" s="35"/>
      <c r="QPR186" s="35"/>
      <c r="QPS186" s="35"/>
      <c r="QPT186" s="35"/>
      <c r="QPU186" s="35"/>
      <c r="QPV186" s="35"/>
      <c r="QPW186" s="35"/>
      <c r="QPX186" s="35"/>
      <c r="QPY186" s="35"/>
      <c r="QPZ186" s="35"/>
      <c r="QQA186" s="35"/>
      <c r="QQB186" s="35"/>
      <c r="QQC186" s="35"/>
      <c r="QQD186" s="35"/>
      <c r="QQE186" s="35"/>
      <c r="QQF186" s="35"/>
      <c r="QQG186" s="35"/>
      <c r="QQH186" s="35"/>
      <c r="QQI186" s="35"/>
      <c r="QQJ186" s="35"/>
      <c r="QQK186" s="35"/>
      <c r="QQL186" s="35"/>
      <c r="QQM186" s="35"/>
      <c r="QQN186" s="35"/>
      <c r="QQO186" s="35"/>
      <c r="QQP186" s="35"/>
      <c r="QQQ186" s="35"/>
      <c r="QQR186" s="35"/>
      <c r="QQS186" s="35"/>
      <c r="QQT186" s="35"/>
      <c r="QQU186" s="35"/>
      <c r="QQV186" s="35"/>
      <c r="QQW186" s="35"/>
      <c r="QQX186" s="35"/>
      <c r="QQY186" s="35"/>
      <c r="QQZ186" s="35"/>
      <c r="QRA186" s="35"/>
      <c r="QRB186" s="35"/>
      <c r="QRC186" s="35"/>
      <c r="QRD186" s="35"/>
      <c r="QRE186" s="35"/>
      <c r="QRF186" s="35"/>
      <c r="QRG186" s="35"/>
      <c r="QRH186" s="35"/>
      <c r="QRI186" s="35"/>
      <c r="QRJ186" s="35"/>
      <c r="QRK186" s="35"/>
      <c r="QRL186" s="35"/>
      <c r="QRM186" s="35"/>
      <c r="QRN186" s="35"/>
      <c r="QRO186" s="35"/>
      <c r="QRP186" s="35"/>
      <c r="QRQ186" s="35"/>
      <c r="QRR186" s="35"/>
      <c r="QRS186" s="35"/>
      <c r="QRT186" s="35"/>
      <c r="QRU186" s="35"/>
      <c r="QRV186" s="35"/>
      <c r="QRW186" s="35"/>
      <c r="QRX186" s="35"/>
      <c r="QRY186" s="35"/>
      <c r="QRZ186" s="35"/>
      <c r="QSA186" s="35"/>
      <c r="QSB186" s="35"/>
      <c r="QSC186" s="35"/>
      <c r="QSD186" s="35"/>
      <c r="QSE186" s="35"/>
      <c r="QSF186" s="35"/>
      <c r="QSG186" s="35"/>
      <c r="QSH186" s="35"/>
      <c r="QSI186" s="35"/>
      <c r="QSJ186" s="35"/>
      <c r="QSK186" s="35"/>
      <c r="QSL186" s="35"/>
      <c r="QSM186" s="35"/>
      <c r="QSN186" s="35"/>
      <c r="QSO186" s="35"/>
      <c r="QSP186" s="35"/>
      <c r="QSQ186" s="35"/>
      <c r="QSR186" s="35"/>
      <c r="QSS186" s="35"/>
      <c r="QST186" s="35"/>
      <c r="QSU186" s="35"/>
      <c r="QSV186" s="35"/>
      <c r="QSW186" s="35"/>
      <c r="QSX186" s="35"/>
      <c r="QSY186" s="35"/>
      <c r="QSZ186" s="35"/>
      <c r="QTA186" s="35"/>
      <c r="QTB186" s="35"/>
      <c r="QTC186" s="35"/>
      <c r="QTD186" s="35"/>
      <c r="QTE186" s="35"/>
      <c r="QTF186" s="35"/>
      <c r="QTG186" s="35"/>
      <c r="QTH186" s="35"/>
      <c r="QTI186" s="35"/>
      <c r="QTJ186" s="35"/>
      <c r="QTK186" s="35"/>
      <c r="QTL186" s="35"/>
      <c r="QTM186" s="35"/>
      <c r="QTN186" s="35"/>
      <c r="QTO186" s="35"/>
      <c r="QTP186" s="35"/>
      <c r="QTQ186" s="35"/>
      <c r="QTR186" s="35"/>
      <c r="QTS186" s="35"/>
      <c r="QTT186" s="35"/>
      <c r="QTU186" s="35"/>
      <c r="QTV186" s="35"/>
      <c r="QTW186" s="35"/>
      <c r="QTX186" s="35"/>
      <c r="QTY186" s="35"/>
      <c r="QTZ186" s="35"/>
      <c r="QUA186" s="35"/>
      <c r="QUB186" s="35"/>
      <c r="QUC186" s="35"/>
      <c r="QUD186" s="35"/>
      <c r="QUE186" s="35"/>
      <c r="QUF186" s="35"/>
      <c r="QUG186" s="35"/>
      <c r="QUH186" s="35"/>
      <c r="QUI186" s="35"/>
      <c r="QUJ186" s="35"/>
      <c r="QUK186" s="35"/>
      <c r="QUL186" s="35"/>
      <c r="QUM186" s="35"/>
      <c r="QUN186" s="35"/>
      <c r="QUO186" s="35"/>
      <c r="QUP186" s="35"/>
      <c r="QUQ186" s="35"/>
      <c r="QUR186" s="35"/>
      <c r="QUS186" s="35"/>
      <c r="QUT186" s="35"/>
      <c r="QUU186" s="35"/>
      <c r="QUV186" s="35"/>
      <c r="QUW186" s="35"/>
      <c r="QUX186" s="35"/>
      <c r="QUY186" s="35"/>
      <c r="QUZ186" s="35"/>
      <c r="QVA186" s="35"/>
      <c r="QVB186" s="35"/>
      <c r="QVC186" s="35"/>
      <c r="QVD186" s="35"/>
      <c r="QVE186" s="35"/>
      <c r="QVF186" s="35"/>
      <c r="QVG186" s="35"/>
      <c r="QVH186" s="35"/>
      <c r="QVI186" s="35"/>
      <c r="QVJ186" s="35"/>
      <c r="QVK186" s="35"/>
      <c r="QVL186" s="35"/>
      <c r="QVM186" s="35"/>
      <c r="QVN186" s="35"/>
      <c r="QVO186" s="35"/>
      <c r="QVP186" s="35"/>
      <c r="QVQ186" s="35"/>
      <c r="QVR186" s="35"/>
      <c r="QVS186" s="35"/>
      <c r="QVT186" s="35"/>
      <c r="QVU186" s="35"/>
      <c r="QVV186" s="35"/>
      <c r="QVW186" s="35"/>
      <c r="QVX186" s="35"/>
      <c r="QVY186" s="35"/>
      <c r="QVZ186" s="35"/>
      <c r="QWA186" s="35"/>
      <c r="QWB186" s="35"/>
      <c r="QWC186" s="35"/>
      <c r="QWD186" s="35"/>
      <c r="QWE186" s="35"/>
      <c r="QWF186" s="35"/>
      <c r="QWG186" s="35"/>
      <c r="QWH186" s="35"/>
      <c r="QWI186" s="35"/>
      <c r="QWJ186" s="35"/>
      <c r="QWK186" s="35"/>
      <c r="QWL186" s="35"/>
      <c r="QWM186" s="35"/>
      <c r="QWN186" s="35"/>
      <c r="QWO186" s="35"/>
      <c r="QWP186" s="35"/>
      <c r="QWQ186" s="35"/>
      <c r="QWR186" s="35"/>
      <c r="QWS186" s="35"/>
      <c r="QWT186" s="35"/>
      <c r="QWU186" s="35"/>
      <c r="QWV186" s="35"/>
      <c r="QWW186" s="35"/>
      <c r="QWX186" s="35"/>
      <c r="QWY186" s="35"/>
      <c r="QWZ186" s="35"/>
      <c r="QXA186" s="35"/>
      <c r="QXB186" s="35"/>
      <c r="QXC186" s="35"/>
      <c r="QXD186" s="35"/>
      <c r="QXE186" s="35"/>
      <c r="QXF186" s="35"/>
      <c r="QXG186" s="35"/>
      <c r="QXH186" s="35"/>
      <c r="QXI186" s="35"/>
      <c r="QXJ186" s="35"/>
      <c r="QXK186" s="35"/>
      <c r="QXL186" s="35"/>
      <c r="QXM186" s="35"/>
      <c r="QXN186" s="35"/>
      <c r="QXO186" s="35"/>
      <c r="QXP186" s="35"/>
      <c r="QXQ186" s="35"/>
      <c r="QXR186" s="35"/>
      <c r="QXS186" s="35"/>
      <c r="QXT186" s="35"/>
      <c r="QXU186" s="35"/>
      <c r="QXV186" s="35"/>
      <c r="QXW186" s="35"/>
      <c r="QXX186" s="35"/>
      <c r="QXY186" s="35"/>
      <c r="QXZ186" s="35"/>
      <c r="QYA186" s="35"/>
      <c r="QYB186" s="35"/>
      <c r="QYC186" s="35"/>
      <c r="QYD186" s="35"/>
      <c r="QYE186" s="35"/>
      <c r="QYF186" s="35"/>
      <c r="QYG186" s="35"/>
      <c r="QYH186" s="35"/>
      <c r="QYI186" s="35"/>
      <c r="QYJ186" s="35"/>
      <c r="QYK186" s="35"/>
      <c r="QYL186" s="35"/>
      <c r="QYM186" s="35"/>
      <c r="QYN186" s="35"/>
      <c r="QYO186" s="35"/>
      <c r="QYP186" s="35"/>
      <c r="QYQ186" s="35"/>
      <c r="QYR186" s="35"/>
      <c r="QYS186" s="35"/>
      <c r="QYT186" s="35"/>
      <c r="QYU186" s="35"/>
      <c r="QYV186" s="35"/>
      <c r="QYW186" s="35"/>
      <c r="QYX186" s="35"/>
      <c r="QYY186" s="35"/>
      <c r="QYZ186" s="35"/>
      <c r="QZA186" s="35"/>
      <c r="QZB186" s="35"/>
      <c r="QZC186" s="35"/>
      <c r="QZD186" s="35"/>
      <c r="QZE186" s="35"/>
      <c r="QZF186" s="35"/>
      <c r="QZG186" s="35"/>
      <c r="QZH186" s="35"/>
      <c r="QZI186" s="35"/>
      <c r="QZJ186" s="35"/>
      <c r="QZK186" s="35"/>
      <c r="QZL186" s="35"/>
      <c r="QZM186" s="35"/>
      <c r="QZN186" s="35"/>
      <c r="QZO186" s="35"/>
      <c r="QZP186" s="35"/>
      <c r="QZQ186" s="35"/>
      <c r="QZR186" s="35"/>
      <c r="QZS186" s="35"/>
      <c r="QZT186" s="35"/>
      <c r="QZU186" s="35"/>
      <c r="QZV186" s="35"/>
      <c r="QZW186" s="35"/>
      <c r="QZX186" s="35"/>
      <c r="QZY186" s="35"/>
      <c r="QZZ186" s="35"/>
      <c r="RAA186" s="35"/>
      <c r="RAB186" s="35"/>
      <c r="RAC186" s="35"/>
      <c r="RAD186" s="35"/>
      <c r="RAE186" s="35"/>
      <c r="RAF186" s="35"/>
      <c r="RAG186" s="35"/>
      <c r="RAH186" s="35"/>
      <c r="RAI186" s="35"/>
      <c r="RAJ186" s="35"/>
      <c r="RAK186" s="35"/>
      <c r="RAL186" s="35"/>
      <c r="RAM186" s="35"/>
      <c r="RAN186" s="35"/>
      <c r="RAO186" s="35"/>
      <c r="RAP186" s="35"/>
      <c r="RAQ186" s="35"/>
      <c r="RAR186" s="35"/>
      <c r="RAS186" s="35"/>
      <c r="RAT186" s="35"/>
      <c r="RAU186" s="35"/>
      <c r="RAV186" s="35"/>
      <c r="RAW186" s="35"/>
      <c r="RAX186" s="35"/>
      <c r="RAY186" s="35"/>
      <c r="RAZ186" s="35"/>
      <c r="RBA186" s="35"/>
      <c r="RBB186" s="35"/>
      <c r="RBC186" s="35"/>
      <c r="RBD186" s="35"/>
      <c r="RBE186" s="35"/>
      <c r="RBF186" s="35"/>
      <c r="RBG186" s="35"/>
      <c r="RBH186" s="35"/>
      <c r="RBI186" s="35"/>
      <c r="RBJ186" s="35"/>
      <c r="RBK186" s="35"/>
      <c r="RBL186" s="35"/>
      <c r="RBM186" s="35"/>
      <c r="RBN186" s="35"/>
      <c r="RBO186" s="35"/>
      <c r="RBP186" s="35"/>
      <c r="RBQ186" s="35"/>
      <c r="RBR186" s="35"/>
      <c r="RBS186" s="35"/>
      <c r="RBT186" s="35"/>
      <c r="RBU186" s="35"/>
      <c r="RBV186" s="35"/>
      <c r="RBW186" s="35"/>
      <c r="RBX186" s="35"/>
      <c r="RBY186" s="35"/>
      <c r="RBZ186" s="35"/>
      <c r="RCA186" s="35"/>
      <c r="RCB186" s="35"/>
      <c r="RCC186" s="35"/>
      <c r="RCD186" s="35"/>
      <c r="RCE186" s="35"/>
      <c r="RCF186" s="35"/>
      <c r="RCG186" s="35"/>
      <c r="RCH186" s="35"/>
      <c r="RCI186" s="35"/>
      <c r="RCJ186" s="35"/>
      <c r="RCK186" s="35"/>
      <c r="RCL186" s="35"/>
      <c r="RCM186" s="35"/>
      <c r="RCN186" s="35"/>
      <c r="RCO186" s="35"/>
      <c r="RCP186" s="35"/>
      <c r="RCQ186" s="35"/>
      <c r="RCR186" s="35"/>
      <c r="RCS186" s="35"/>
      <c r="RCT186" s="35"/>
      <c r="RCU186" s="35"/>
      <c r="RCV186" s="35"/>
      <c r="RCW186" s="35"/>
      <c r="RCX186" s="35"/>
      <c r="RCY186" s="35"/>
      <c r="RCZ186" s="35"/>
      <c r="RDA186" s="35"/>
      <c r="RDB186" s="35"/>
      <c r="RDC186" s="35"/>
      <c r="RDD186" s="35"/>
      <c r="RDE186" s="35"/>
      <c r="RDF186" s="35"/>
      <c r="RDG186" s="35"/>
      <c r="RDH186" s="35"/>
      <c r="RDI186" s="35"/>
      <c r="RDJ186" s="35"/>
      <c r="RDK186" s="35"/>
      <c r="RDL186" s="35"/>
      <c r="RDM186" s="35"/>
      <c r="RDN186" s="35"/>
      <c r="RDO186" s="35"/>
      <c r="RDP186" s="35"/>
      <c r="RDQ186" s="35"/>
      <c r="RDR186" s="35"/>
      <c r="RDS186" s="35"/>
      <c r="RDT186" s="35"/>
      <c r="RDU186" s="35"/>
      <c r="RDV186" s="35"/>
      <c r="RDW186" s="35"/>
      <c r="RDX186" s="35"/>
      <c r="RDY186" s="35"/>
      <c r="RDZ186" s="35"/>
      <c r="REA186" s="35"/>
      <c r="REB186" s="35"/>
      <c r="REC186" s="35"/>
      <c r="RED186" s="35"/>
      <c r="REE186" s="35"/>
      <c r="REF186" s="35"/>
      <c r="REG186" s="35"/>
      <c r="REH186" s="35"/>
      <c r="REI186" s="35"/>
      <c r="REJ186" s="35"/>
      <c r="REK186" s="35"/>
      <c r="REL186" s="35"/>
      <c r="REM186" s="35"/>
      <c r="REN186" s="35"/>
      <c r="REO186" s="35"/>
      <c r="REP186" s="35"/>
      <c r="REQ186" s="35"/>
      <c r="RER186" s="35"/>
      <c r="RES186" s="35"/>
      <c r="RET186" s="35"/>
      <c r="REU186" s="35"/>
      <c r="REV186" s="35"/>
      <c r="REW186" s="35"/>
      <c r="REX186" s="35"/>
      <c r="REY186" s="35"/>
      <c r="REZ186" s="35"/>
      <c r="RFA186" s="35"/>
      <c r="RFB186" s="35"/>
      <c r="RFC186" s="35"/>
      <c r="RFD186" s="35"/>
      <c r="RFE186" s="35"/>
      <c r="RFF186" s="35"/>
      <c r="RFG186" s="35"/>
      <c r="RFH186" s="35"/>
      <c r="RFI186" s="35"/>
      <c r="RFJ186" s="35"/>
      <c r="RFK186" s="35"/>
      <c r="RFL186" s="35"/>
      <c r="RFM186" s="35"/>
      <c r="RFN186" s="35"/>
      <c r="RFO186" s="35"/>
      <c r="RFP186" s="35"/>
      <c r="RFQ186" s="35"/>
      <c r="RFR186" s="35"/>
      <c r="RFS186" s="35"/>
      <c r="RFT186" s="35"/>
      <c r="RFU186" s="35"/>
      <c r="RFV186" s="35"/>
      <c r="RFW186" s="35"/>
      <c r="RFX186" s="35"/>
      <c r="RFY186" s="35"/>
      <c r="RFZ186" s="35"/>
      <c r="RGA186" s="35"/>
      <c r="RGB186" s="35"/>
      <c r="RGC186" s="35"/>
      <c r="RGD186" s="35"/>
      <c r="RGE186" s="35"/>
      <c r="RGF186" s="35"/>
      <c r="RGG186" s="35"/>
      <c r="RGH186" s="35"/>
      <c r="RGI186" s="35"/>
      <c r="RGJ186" s="35"/>
      <c r="RGK186" s="35"/>
      <c r="RGL186" s="35"/>
      <c r="RGM186" s="35"/>
      <c r="RGN186" s="35"/>
      <c r="RGO186" s="35"/>
      <c r="RGP186" s="35"/>
      <c r="RGQ186" s="35"/>
      <c r="RGR186" s="35"/>
      <c r="RGS186" s="35"/>
      <c r="RGT186" s="35"/>
      <c r="RGU186" s="35"/>
      <c r="RGV186" s="35"/>
      <c r="RGW186" s="35"/>
      <c r="RGX186" s="35"/>
      <c r="RGY186" s="35"/>
      <c r="RGZ186" s="35"/>
      <c r="RHA186" s="35"/>
      <c r="RHB186" s="35"/>
      <c r="RHC186" s="35"/>
      <c r="RHD186" s="35"/>
      <c r="RHE186" s="35"/>
      <c r="RHF186" s="35"/>
      <c r="RHG186" s="35"/>
      <c r="RHH186" s="35"/>
      <c r="RHI186" s="35"/>
      <c r="RHJ186" s="35"/>
      <c r="RHK186" s="35"/>
      <c r="RHL186" s="35"/>
      <c r="RHM186" s="35"/>
      <c r="RHN186" s="35"/>
      <c r="RHO186" s="35"/>
      <c r="RHP186" s="35"/>
      <c r="RHQ186" s="35"/>
      <c r="RHR186" s="35"/>
      <c r="RHS186" s="35"/>
      <c r="RHT186" s="35"/>
      <c r="RHU186" s="35"/>
      <c r="RHV186" s="35"/>
      <c r="RHW186" s="35"/>
      <c r="RHX186" s="35"/>
      <c r="RHY186" s="35"/>
      <c r="RHZ186" s="35"/>
      <c r="RIA186" s="35"/>
      <c r="RIB186" s="35"/>
      <c r="RIC186" s="35"/>
      <c r="RID186" s="35"/>
      <c r="RIE186" s="35"/>
      <c r="RIF186" s="35"/>
      <c r="RIG186" s="35"/>
      <c r="RIH186" s="35"/>
      <c r="RII186" s="35"/>
      <c r="RIJ186" s="35"/>
      <c r="RIK186" s="35"/>
      <c r="RIL186" s="35"/>
      <c r="RIM186" s="35"/>
      <c r="RIN186" s="35"/>
      <c r="RIO186" s="35"/>
      <c r="RIP186" s="35"/>
      <c r="RIQ186" s="35"/>
      <c r="RIR186" s="35"/>
      <c r="RIS186" s="35"/>
      <c r="RIT186" s="35"/>
      <c r="RIU186" s="35"/>
      <c r="RIV186" s="35"/>
      <c r="RIW186" s="35"/>
      <c r="RIX186" s="35"/>
      <c r="RIY186" s="35"/>
      <c r="RIZ186" s="35"/>
      <c r="RJA186" s="35"/>
      <c r="RJB186" s="35"/>
      <c r="RJC186" s="35"/>
      <c r="RJD186" s="35"/>
      <c r="RJE186" s="35"/>
      <c r="RJF186" s="35"/>
      <c r="RJG186" s="35"/>
      <c r="RJH186" s="35"/>
      <c r="RJI186" s="35"/>
      <c r="RJJ186" s="35"/>
      <c r="RJK186" s="35"/>
      <c r="RJL186" s="35"/>
      <c r="RJM186" s="35"/>
      <c r="RJN186" s="35"/>
      <c r="RJO186" s="35"/>
      <c r="RJP186" s="35"/>
      <c r="RJQ186" s="35"/>
      <c r="RJR186" s="35"/>
      <c r="RJS186" s="35"/>
      <c r="RJT186" s="35"/>
      <c r="RJU186" s="35"/>
      <c r="RJV186" s="35"/>
      <c r="RJW186" s="35"/>
      <c r="RJX186" s="35"/>
      <c r="RJY186" s="35"/>
      <c r="RJZ186" s="35"/>
      <c r="RKA186" s="35"/>
      <c r="RKB186" s="35"/>
      <c r="RKC186" s="35"/>
      <c r="RKD186" s="35"/>
      <c r="RKE186" s="35"/>
      <c r="RKF186" s="35"/>
      <c r="RKG186" s="35"/>
      <c r="RKH186" s="35"/>
      <c r="RKI186" s="35"/>
      <c r="RKJ186" s="35"/>
      <c r="RKK186" s="35"/>
      <c r="RKL186" s="35"/>
      <c r="RKM186" s="35"/>
      <c r="RKN186" s="35"/>
      <c r="RKO186" s="35"/>
      <c r="RKP186" s="35"/>
      <c r="RKQ186" s="35"/>
      <c r="RKR186" s="35"/>
      <c r="RKS186" s="35"/>
      <c r="RKT186" s="35"/>
      <c r="RKU186" s="35"/>
      <c r="RKV186" s="35"/>
      <c r="RKW186" s="35"/>
      <c r="RKX186" s="35"/>
      <c r="RKY186" s="35"/>
      <c r="RKZ186" s="35"/>
      <c r="RLA186" s="35"/>
      <c r="RLB186" s="35"/>
      <c r="RLC186" s="35"/>
      <c r="RLD186" s="35"/>
      <c r="RLE186" s="35"/>
      <c r="RLF186" s="35"/>
      <c r="RLG186" s="35"/>
      <c r="RLH186" s="35"/>
      <c r="RLI186" s="35"/>
      <c r="RLJ186" s="35"/>
      <c r="RLK186" s="35"/>
      <c r="RLL186" s="35"/>
      <c r="RLM186" s="35"/>
      <c r="RLN186" s="35"/>
      <c r="RLO186" s="35"/>
      <c r="RLP186" s="35"/>
      <c r="RLQ186" s="35"/>
      <c r="RLR186" s="35"/>
      <c r="RLS186" s="35"/>
      <c r="RLT186" s="35"/>
      <c r="RLU186" s="35"/>
      <c r="RLV186" s="35"/>
      <c r="RLW186" s="35"/>
      <c r="RLX186" s="35"/>
      <c r="RLY186" s="35"/>
      <c r="RLZ186" s="35"/>
      <c r="RMA186" s="35"/>
      <c r="RMB186" s="35"/>
      <c r="RMC186" s="35"/>
      <c r="RMD186" s="35"/>
      <c r="RME186" s="35"/>
      <c r="RMF186" s="35"/>
      <c r="RMG186" s="35"/>
      <c r="RMH186" s="35"/>
      <c r="RMI186" s="35"/>
      <c r="RMJ186" s="35"/>
      <c r="RMK186" s="35"/>
      <c r="RML186" s="35"/>
      <c r="RMM186" s="35"/>
      <c r="RMN186" s="35"/>
      <c r="RMO186" s="35"/>
      <c r="RMP186" s="35"/>
      <c r="RMQ186" s="35"/>
      <c r="RMR186" s="35"/>
      <c r="RMS186" s="35"/>
      <c r="RMT186" s="35"/>
      <c r="RMU186" s="35"/>
      <c r="RMV186" s="35"/>
      <c r="RMW186" s="35"/>
      <c r="RMX186" s="35"/>
      <c r="RMY186" s="35"/>
      <c r="RMZ186" s="35"/>
      <c r="RNA186" s="35"/>
      <c r="RNB186" s="35"/>
      <c r="RNC186" s="35"/>
      <c r="RND186" s="35"/>
      <c r="RNE186" s="35"/>
      <c r="RNF186" s="35"/>
      <c r="RNG186" s="35"/>
      <c r="RNH186" s="35"/>
      <c r="RNI186" s="35"/>
      <c r="RNJ186" s="35"/>
      <c r="RNK186" s="35"/>
      <c r="RNL186" s="35"/>
      <c r="RNM186" s="35"/>
      <c r="RNN186" s="35"/>
      <c r="RNO186" s="35"/>
      <c r="RNP186" s="35"/>
      <c r="RNQ186" s="35"/>
      <c r="RNR186" s="35"/>
      <c r="RNS186" s="35"/>
      <c r="RNT186" s="35"/>
      <c r="RNU186" s="35"/>
      <c r="RNV186" s="35"/>
      <c r="RNW186" s="35"/>
      <c r="RNX186" s="35"/>
      <c r="RNY186" s="35"/>
      <c r="RNZ186" s="35"/>
      <c r="ROA186" s="35"/>
      <c r="ROB186" s="35"/>
      <c r="ROC186" s="35"/>
      <c r="ROD186" s="35"/>
      <c r="ROE186" s="35"/>
      <c r="ROF186" s="35"/>
      <c r="ROG186" s="35"/>
      <c r="ROH186" s="35"/>
      <c r="ROI186" s="35"/>
      <c r="ROJ186" s="35"/>
      <c r="ROK186" s="35"/>
      <c r="ROL186" s="35"/>
      <c r="ROM186" s="35"/>
      <c r="RON186" s="35"/>
      <c r="ROO186" s="35"/>
      <c r="ROP186" s="35"/>
      <c r="ROQ186" s="35"/>
      <c r="ROR186" s="35"/>
      <c r="ROS186" s="35"/>
      <c r="ROT186" s="35"/>
      <c r="ROU186" s="35"/>
      <c r="ROV186" s="35"/>
      <c r="ROW186" s="35"/>
      <c r="ROX186" s="35"/>
      <c r="ROY186" s="35"/>
      <c r="ROZ186" s="35"/>
      <c r="RPA186" s="35"/>
      <c r="RPB186" s="35"/>
      <c r="RPC186" s="35"/>
      <c r="RPD186" s="35"/>
      <c r="RPE186" s="35"/>
      <c r="RPF186" s="35"/>
      <c r="RPG186" s="35"/>
      <c r="RPH186" s="35"/>
      <c r="RPI186" s="35"/>
      <c r="RPJ186" s="35"/>
      <c r="RPK186" s="35"/>
      <c r="RPL186" s="35"/>
      <c r="RPM186" s="35"/>
      <c r="RPN186" s="35"/>
      <c r="RPO186" s="35"/>
      <c r="RPP186" s="35"/>
      <c r="RPQ186" s="35"/>
      <c r="RPR186" s="35"/>
      <c r="RPS186" s="35"/>
      <c r="RPT186" s="35"/>
      <c r="RPU186" s="35"/>
      <c r="RPV186" s="35"/>
      <c r="RPW186" s="35"/>
      <c r="RPX186" s="35"/>
      <c r="RPY186" s="35"/>
      <c r="RPZ186" s="35"/>
      <c r="RQA186" s="35"/>
      <c r="RQB186" s="35"/>
      <c r="RQC186" s="35"/>
      <c r="RQD186" s="35"/>
      <c r="RQE186" s="35"/>
      <c r="RQF186" s="35"/>
      <c r="RQG186" s="35"/>
      <c r="RQH186" s="35"/>
      <c r="RQI186" s="35"/>
      <c r="RQJ186" s="35"/>
      <c r="RQK186" s="35"/>
      <c r="RQL186" s="35"/>
      <c r="RQM186" s="35"/>
      <c r="RQN186" s="35"/>
      <c r="RQO186" s="35"/>
      <c r="RQP186" s="35"/>
      <c r="RQQ186" s="35"/>
      <c r="RQR186" s="35"/>
      <c r="RQS186" s="35"/>
      <c r="RQT186" s="35"/>
      <c r="RQU186" s="35"/>
      <c r="RQV186" s="35"/>
      <c r="RQW186" s="35"/>
      <c r="RQX186" s="35"/>
      <c r="RQY186" s="35"/>
      <c r="RQZ186" s="35"/>
      <c r="RRA186" s="35"/>
      <c r="RRB186" s="35"/>
      <c r="RRC186" s="35"/>
      <c r="RRD186" s="35"/>
      <c r="RRE186" s="35"/>
      <c r="RRF186" s="35"/>
      <c r="RRG186" s="35"/>
      <c r="RRH186" s="35"/>
      <c r="RRI186" s="35"/>
      <c r="RRJ186" s="35"/>
      <c r="RRK186" s="35"/>
      <c r="RRL186" s="35"/>
      <c r="RRM186" s="35"/>
      <c r="RRN186" s="35"/>
      <c r="RRO186" s="35"/>
      <c r="RRP186" s="35"/>
      <c r="RRQ186" s="35"/>
      <c r="RRR186" s="35"/>
      <c r="RRS186" s="35"/>
      <c r="RRT186" s="35"/>
      <c r="RRU186" s="35"/>
      <c r="RRV186" s="35"/>
      <c r="RRW186" s="35"/>
      <c r="RRX186" s="35"/>
      <c r="RRY186" s="35"/>
      <c r="RRZ186" s="35"/>
      <c r="RSA186" s="35"/>
      <c r="RSB186" s="35"/>
      <c r="RSC186" s="35"/>
      <c r="RSD186" s="35"/>
      <c r="RSE186" s="35"/>
      <c r="RSF186" s="35"/>
      <c r="RSG186" s="35"/>
      <c r="RSH186" s="35"/>
      <c r="RSI186" s="35"/>
      <c r="RSJ186" s="35"/>
      <c r="RSK186" s="35"/>
      <c r="RSL186" s="35"/>
      <c r="RSM186" s="35"/>
      <c r="RSN186" s="35"/>
      <c r="RSO186" s="35"/>
      <c r="RSP186" s="35"/>
      <c r="RSQ186" s="35"/>
      <c r="RSR186" s="35"/>
      <c r="RSS186" s="35"/>
      <c r="RST186" s="35"/>
      <c r="RSU186" s="35"/>
      <c r="RSV186" s="35"/>
      <c r="RSW186" s="35"/>
      <c r="RSX186" s="35"/>
      <c r="RSY186" s="35"/>
      <c r="RSZ186" s="35"/>
      <c r="RTA186" s="35"/>
      <c r="RTB186" s="35"/>
      <c r="RTC186" s="35"/>
      <c r="RTD186" s="35"/>
      <c r="RTE186" s="35"/>
      <c r="RTF186" s="35"/>
      <c r="RTG186" s="35"/>
      <c r="RTH186" s="35"/>
      <c r="RTI186" s="35"/>
      <c r="RTJ186" s="35"/>
      <c r="RTK186" s="35"/>
      <c r="RTL186" s="35"/>
      <c r="RTM186" s="35"/>
      <c r="RTN186" s="35"/>
      <c r="RTO186" s="35"/>
      <c r="RTP186" s="35"/>
      <c r="RTQ186" s="35"/>
      <c r="RTR186" s="35"/>
      <c r="RTS186" s="35"/>
      <c r="RTT186" s="35"/>
      <c r="RTU186" s="35"/>
      <c r="RTV186" s="35"/>
      <c r="RTW186" s="35"/>
      <c r="RTX186" s="35"/>
      <c r="RTY186" s="35"/>
      <c r="RTZ186" s="35"/>
      <c r="RUA186" s="35"/>
      <c r="RUB186" s="35"/>
      <c r="RUC186" s="35"/>
      <c r="RUD186" s="35"/>
      <c r="RUE186" s="35"/>
      <c r="RUF186" s="35"/>
      <c r="RUG186" s="35"/>
      <c r="RUH186" s="35"/>
      <c r="RUI186" s="35"/>
      <c r="RUJ186" s="35"/>
      <c r="RUK186" s="35"/>
      <c r="RUL186" s="35"/>
      <c r="RUM186" s="35"/>
      <c r="RUN186" s="35"/>
      <c r="RUO186" s="35"/>
      <c r="RUP186" s="35"/>
      <c r="RUQ186" s="35"/>
      <c r="RUR186" s="35"/>
      <c r="RUS186" s="35"/>
      <c r="RUT186" s="35"/>
      <c r="RUU186" s="35"/>
      <c r="RUV186" s="35"/>
      <c r="RUW186" s="35"/>
      <c r="RUX186" s="35"/>
      <c r="RUY186" s="35"/>
      <c r="RUZ186" s="35"/>
      <c r="RVA186" s="35"/>
      <c r="RVB186" s="35"/>
      <c r="RVC186" s="35"/>
      <c r="RVD186" s="35"/>
      <c r="RVE186" s="35"/>
      <c r="RVF186" s="35"/>
      <c r="RVG186" s="35"/>
      <c r="RVH186" s="35"/>
      <c r="RVI186" s="35"/>
      <c r="RVJ186" s="35"/>
      <c r="RVK186" s="35"/>
      <c r="RVL186" s="35"/>
      <c r="RVM186" s="35"/>
      <c r="RVN186" s="35"/>
      <c r="RVO186" s="35"/>
      <c r="RVP186" s="35"/>
      <c r="RVQ186" s="35"/>
      <c r="RVR186" s="35"/>
      <c r="RVS186" s="35"/>
      <c r="RVT186" s="35"/>
      <c r="RVU186" s="35"/>
      <c r="RVV186" s="35"/>
      <c r="RVW186" s="35"/>
      <c r="RVX186" s="35"/>
      <c r="RVY186" s="35"/>
      <c r="RVZ186" s="35"/>
      <c r="RWA186" s="35"/>
      <c r="RWB186" s="35"/>
      <c r="RWC186" s="35"/>
      <c r="RWD186" s="35"/>
      <c r="RWE186" s="35"/>
      <c r="RWF186" s="35"/>
      <c r="RWG186" s="35"/>
      <c r="RWH186" s="35"/>
      <c r="RWI186" s="35"/>
      <c r="RWJ186" s="35"/>
      <c r="RWK186" s="35"/>
      <c r="RWL186" s="35"/>
      <c r="RWM186" s="35"/>
      <c r="RWN186" s="35"/>
      <c r="RWO186" s="35"/>
      <c r="RWP186" s="35"/>
      <c r="RWQ186" s="35"/>
      <c r="RWR186" s="35"/>
      <c r="RWS186" s="35"/>
      <c r="RWT186" s="35"/>
      <c r="RWU186" s="35"/>
      <c r="RWV186" s="35"/>
      <c r="RWW186" s="35"/>
      <c r="RWX186" s="35"/>
      <c r="RWY186" s="35"/>
      <c r="RWZ186" s="35"/>
      <c r="RXA186" s="35"/>
      <c r="RXB186" s="35"/>
      <c r="RXC186" s="35"/>
      <c r="RXD186" s="35"/>
      <c r="RXE186" s="35"/>
      <c r="RXF186" s="35"/>
      <c r="RXG186" s="35"/>
      <c r="RXH186" s="35"/>
      <c r="RXI186" s="35"/>
      <c r="RXJ186" s="35"/>
      <c r="RXK186" s="35"/>
      <c r="RXL186" s="35"/>
      <c r="RXM186" s="35"/>
      <c r="RXN186" s="35"/>
      <c r="RXO186" s="35"/>
      <c r="RXP186" s="35"/>
      <c r="RXQ186" s="35"/>
      <c r="RXR186" s="35"/>
      <c r="RXS186" s="35"/>
      <c r="RXT186" s="35"/>
      <c r="RXU186" s="35"/>
      <c r="RXV186" s="35"/>
      <c r="RXW186" s="35"/>
      <c r="RXX186" s="35"/>
      <c r="RXY186" s="35"/>
      <c r="RXZ186" s="35"/>
      <c r="RYA186" s="35"/>
      <c r="RYB186" s="35"/>
      <c r="RYC186" s="35"/>
      <c r="RYD186" s="35"/>
      <c r="RYE186" s="35"/>
      <c r="RYF186" s="35"/>
      <c r="RYG186" s="35"/>
      <c r="RYH186" s="35"/>
      <c r="RYI186" s="35"/>
      <c r="RYJ186" s="35"/>
      <c r="RYK186" s="35"/>
      <c r="RYL186" s="35"/>
      <c r="RYM186" s="35"/>
      <c r="RYN186" s="35"/>
      <c r="RYO186" s="35"/>
      <c r="RYP186" s="35"/>
      <c r="RYQ186" s="35"/>
      <c r="RYR186" s="35"/>
      <c r="RYS186" s="35"/>
      <c r="RYT186" s="35"/>
      <c r="RYU186" s="35"/>
      <c r="RYV186" s="35"/>
      <c r="RYW186" s="35"/>
      <c r="RYX186" s="35"/>
      <c r="RYY186" s="35"/>
      <c r="RYZ186" s="35"/>
      <c r="RZA186" s="35"/>
      <c r="RZB186" s="35"/>
      <c r="RZC186" s="35"/>
      <c r="RZD186" s="35"/>
      <c r="RZE186" s="35"/>
      <c r="RZF186" s="35"/>
      <c r="RZG186" s="35"/>
      <c r="RZH186" s="35"/>
      <c r="RZI186" s="35"/>
      <c r="RZJ186" s="35"/>
      <c r="RZK186" s="35"/>
      <c r="RZL186" s="35"/>
      <c r="RZM186" s="35"/>
      <c r="RZN186" s="35"/>
      <c r="RZO186" s="35"/>
      <c r="RZP186" s="35"/>
      <c r="RZQ186" s="35"/>
      <c r="RZR186" s="35"/>
      <c r="RZS186" s="35"/>
      <c r="RZT186" s="35"/>
      <c r="RZU186" s="35"/>
      <c r="RZV186" s="35"/>
      <c r="RZW186" s="35"/>
      <c r="RZX186" s="35"/>
      <c r="RZY186" s="35"/>
      <c r="RZZ186" s="35"/>
      <c r="SAA186" s="35"/>
      <c r="SAB186" s="35"/>
      <c r="SAC186" s="35"/>
      <c r="SAD186" s="35"/>
      <c r="SAE186" s="35"/>
      <c r="SAF186" s="35"/>
      <c r="SAG186" s="35"/>
      <c r="SAH186" s="35"/>
      <c r="SAI186" s="35"/>
      <c r="SAJ186" s="35"/>
      <c r="SAK186" s="35"/>
      <c r="SAL186" s="35"/>
      <c r="SAM186" s="35"/>
      <c r="SAN186" s="35"/>
      <c r="SAO186" s="35"/>
      <c r="SAP186" s="35"/>
      <c r="SAQ186" s="35"/>
      <c r="SAR186" s="35"/>
      <c r="SAS186" s="35"/>
      <c r="SAT186" s="35"/>
      <c r="SAU186" s="35"/>
      <c r="SAV186" s="35"/>
      <c r="SAW186" s="35"/>
      <c r="SAX186" s="35"/>
      <c r="SAY186" s="35"/>
      <c r="SAZ186" s="35"/>
      <c r="SBA186" s="35"/>
      <c r="SBB186" s="35"/>
      <c r="SBC186" s="35"/>
      <c r="SBD186" s="35"/>
      <c r="SBE186" s="35"/>
      <c r="SBF186" s="35"/>
      <c r="SBG186" s="35"/>
      <c r="SBH186" s="35"/>
      <c r="SBI186" s="35"/>
      <c r="SBJ186" s="35"/>
      <c r="SBK186" s="35"/>
      <c r="SBL186" s="35"/>
      <c r="SBM186" s="35"/>
      <c r="SBN186" s="35"/>
      <c r="SBO186" s="35"/>
      <c r="SBP186" s="35"/>
      <c r="SBQ186" s="35"/>
      <c r="SBR186" s="35"/>
      <c r="SBS186" s="35"/>
      <c r="SBT186" s="35"/>
      <c r="SBU186" s="35"/>
      <c r="SBV186" s="35"/>
      <c r="SBW186" s="35"/>
      <c r="SBX186" s="35"/>
      <c r="SBY186" s="35"/>
      <c r="SBZ186" s="35"/>
      <c r="SCA186" s="35"/>
      <c r="SCB186" s="35"/>
      <c r="SCC186" s="35"/>
      <c r="SCD186" s="35"/>
      <c r="SCE186" s="35"/>
      <c r="SCF186" s="35"/>
      <c r="SCG186" s="35"/>
      <c r="SCH186" s="35"/>
      <c r="SCI186" s="35"/>
      <c r="SCJ186" s="35"/>
      <c r="SCK186" s="35"/>
      <c r="SCL186" s="35"/>
      <c r="SCM186" s="35"/>
      <c r="SCN186" s="35"/>
      <c r="SCO186" s="35"/>
      <c r="SCP186" s="35"/>
      <c r="SCQ186" s="35"/>
      <c r="SCR186" s="35"/>
      <c r="SCS186" s="35"/>
      <c r="SCT186" s="35"/>
      <c r="SCU186" s="35"/>
      <c r="SCV186" s="35"/>
      <c r="SCW186" s="35"/>
      <c r="SCX186" s="35"/>
      <c r="SCY186" s="35"/>
      <c r="SCZ186" s="35"/>
      <c r="SDA186" s="35"/>
      <c r="SDB186" s="35"/>
      <c r="SDC186" s="35"/>
      <c r="SDD186" s="35"/>
      <c r="SDE186" s="35"/>
      <c r="SDF186" s="35"/>
      <c r="SDG186" s="35"/>
      <c r="SDH186" s="35"/>
      <c r="SDI186" s="35"/>
      <c r="SDJ186" s="35"/>
      <c r="SDK186" s="35"/>
      <c r="SDL186" s="35"/>
      <c r="SDM186" s="35"/>
      <c r="SDN186" s="35"/>
      <c r="SDO186" s="35"/>
      <c r="SDP186" s="35"/>
      <c r="SDQ186" s="35"/>
      <c r="SDR186" s="35"/>
      <c r="SDS186" s="35"/>
      <c r="SDT186" s="35"/>
      <c r="SDU186" s="35"/>
      <c r="SDV186" s="35"/>
      <c r="SDW186" s="35"/>
      <c r="SDX186" s="35"/>
      <c r="SDY186" s="35"/>
      <c r="SDZ186" s="35"/>
      <c r="SEA186" s="35"/>
      <c r="SEB186" s="35"/>
      <c r="SEC186" s="35"/>
      <c r="SED186" s="35"/>
      <c r="SEE186" s="35"/>
      <c r="SEF186" s="35"/>
      <c r="SEG186" s="35"/>
      <c r="SEH186" s="35"/>
      <c r="SEI186" s="35"/>
      <c r="SEJ186" s="35"/>
      <c r="SEK186" s="35"/>
      <c r="SEL186" s="35"/>
      <c r="SEM186" s="35"/>
      <c r="SEN186" s="35"/>
      <c r="SEO186" s="35"/>
      <c r="SEP186" s="35"/>
      <c r="SEQ186" s="35"/>
      <c r="SER186" s="35"/>
      <c r="SES186" s="35"/>
      <c r="SET186" s="35"/>
      <c r="SEU186" s="35"/>
      <c r="SEV186" s="35"/>
      <c r="SEW186" s="35"/>
      <c r="SEX186" s="35"/>
      <c r="SEY186" s="35"/>
      <c r="SEZ186" s="35"/>
      <c r="SFA186" s="35"/>
      <c r="SFB186" s="35"/>
      <c r="SFC186" s="35"/>
      <c r="SFD186" s="35"/>
      <c r="SFE186" s="35"/>
      <c r="SFF186" s="35"/>
      <c r="SFG186" s="35"/>
      <c r="SFH186" s="35"/>
      <c r="SFI186" s="35"/>
      <c r="SFJ186" s="35"/>
      <c r="SFK186" s="35"/>
      <c r="SFL186" s="35"/>
      <c r="SFM186" s="35"/>
      <c r="SFN186" s="35"/>
      <c r="SFO186" s="35"/>
      <c r="SFP186" s="35"/>
      <c r="SFQ186" s="35"/>
      <c r="SFR186" s="35"/>
      <c r="SFS186" s="35"/>
      <c r="SFT186" s="35"/>
      <c r="SFU186" s="35"/>
      <c r="SFV186" s="35"/>
      <c r="SFW186" s="35"/>
      <c r="SFX186" s="35"/>
      <c r="SFY186" s="35"/>
      <c r="SFZ186" s="35"/>
      <c r="SGA186" s="35"/>
      <c r="SGB186" s="35"/>
      <c r="SGC186" s="35"/>
      <c r="SGD186" s="35"/>
      <c r="SGE186" s="35"/>
      <c r="SGF186" s="35"/>
      <c r="SGG186" s="35"/>
      <c r="SGH186" s="35"/>
      <c r="SGI186" s="35"/>
      <c r="SGJ186" s="35"/>
      <c r="SGK186" s="35"/>
      <c r="SGL186" s="35"/>
      <c r="SGM186" s="35"/>
      <c r="SGN186" s="35"/>
      <c r="SGO186" s="35"/>
      <c r="SGP186" s="35"/>
      <c r="SGQ186" s="35"/>
      <c r="SGR186" s="35"/>
      <c r="SGS186" s="35"/>
      <c r="SGT186" s="35"/>
      <c r="SGU186" s="35"/>
      <c r="SGV186" s="35"/>
      <c r="SGW186" s="35"/>
      <c r="SGX186" s="35"/>
      <c r="SGY186" s="35"/>
      <c r="SGZ186" s="35"/>
      <c r="SHA186" s="35"/>
      <c r="SHB186" s="35"/>
      <c r="SHC186" s="35"/>
      <c r="SHD186" s="35"/>
      <c r="SHE186" s="35"/>
      <c r="SHF186" s="35"/>
      <c r="SHG186" s="35"/>
      <c r="SHH186" s="35"/>
      <c r="SHI186" s="35"/>
      <c r="SHJ186" s="35"/>
      <c r="SHK186" s="35"/>
      <c r="SHL186" s="35"/>
      <c r="SHM186" s="35"/>
      <c r="SHN186" s="35"/>
      <c r="SHO186" s="35"/>
      <c r="SHP186" s="35"/>
      <c r="SHQ186" s="35"/>
      <c r="SHR186" s="35"/>
      <c r="SHS186" s="35"/>
      <c r="SHT186" s="35"/>
      <c r="SHU186" s="35"/>
      <c r="SHV186" s="35"/>
      <c r="SHW186" s="35"/>
      <c r="SHX186" s="35"/>
      <c r="SHY186" s="35"/>
      <c r="SHZ186" s="35"/>
      <c r="SIA186" s="35"/>
      <c r="SIB186" s="35"/>
      <c r="SIC186" s="35"/>
      <c r="SID186" s="35"/>
      <c r="SIE186" s="35"/>
      <c r="SIF186" s="35"/>
      <c r="SIG186" s="35"/>
      <c r="SIH186" s="35"/>
      <c r="SII186" s="35"/>
      <c r="SIJ186" s="35"/>
      <c r="SIK186" s="35"/>
      <c r="SIL186" s="35"/>
      <c r="SIM186" s="35"/>
      <c r="SIN186" s="35"/>
      <c r="SIO186" s="35"/>
      <c r="SIP186" s="35"/>
      <c r="SIQ186" s="35"/>
      <c r="SIR186" s="35"/>
      <c r="SIS186" s="35"/>
      <c r="SIT186" s="35"/>
      <c r="SIU186" s="35"/>
      <c r="SIV186" s="35"/>
      <c r="SIW186" s="35"/>
      <c r="SIX186" s="35"/>
      <c r="SIY186" s="35"/>
      <c r="SIZ186" s="35"/>
      <c r="SJA186" s="35"/>
      <c r="SJB186" s="35"/>
      <c r="SJC186" s="35"/>
      <c r="SJD186" s="35"/>
      <c r="SJE186" s="35"/>
      <c r="SJF186" s="35"/>
      <c r="SJG186" s="35"/>
      <c r="SJH186" s="35"/>
      <c r="SJI186" s="35"/>
      <c r="SJJ186" s="35"/>
      <c r="SJK186" s="35"/>
      <c r="SJL186" s="35"/>
      <c r="SJM186" s="35"/>
      <c r="SJN186" s="35"/>
      <c r="SJO186" s="35"/>
      <c r="SJP186" s="35"/>
      <c r="SJQ186" s="35"/>
      <c r="SJR186" s="35"/>
      <c r="SJS186" s="35"/>
      <c r="SJT186" s="35"/>
      <c r="SJU186" s="35"/>
      <c r="SJV186" s="35"/>
      <c r="SJW186" s="35"/>
      <c r="SJX186" s="35"/>
      <c r="SJY186" s="35"/>
      <c r="SJZ186" s="35"/>
      <c r="SKA186" s="35"/>
      <c r="SKB186" s="35"/>
      <c r="SKC186" s="35"/>
      <c r="SKD186" s="35"/>
      <c r="SKE186" s="35"/>
      <c r="SKF186" s="35"/>
      <c r="SKG186" s="35"/>
      <c r="SKH186" s="35"/>
      <c r="SKI186" s="35"/>
      <c r="SKJ186" s="35"/>
      <c r="SKK186" s="35"/>
      <c r="SKL186" s="35"/>
      <c r="SKM186" s="35"/>
      <c r="SKN186" s="35"/>
      <c r="SKO186" s="35"/>
      <c r="SKP186" s="35"/>
      <c r="SKQ186" s="35"/>
      <c r="SKR186" s="35"/>
      <c r="SKS186" s="35"/>
      <c r="SKT186" s="35"/>
      <c r="SKU186" s="35"/>
      <c r="SKV186" s="35"/>
      <c r="SKW186" s="35"/>
      <c r="SKX186" s="35"/>
      <c r="SKY186" s="35"/>
      <c r="SKZ186" s="35"/>
      <c r="SLA186" s="35"/>
      <c r="SLB186" s="35"/>
      <c r="SLC186" s="35"/>
      <c r="SLD186" s="35"/>
      <c r="SLE186" s="35"/>
      <c r="SLF186" s="35"/>
      <c r="SLG186" s="35"/>
      <c r="SLH186" s="35"/>
      <c r="SLI186" s="35"/>
      <c r="SLJ186" s="35"/>
      <c r="SLK186" s="35"/>
      <c r="SLL186" s="35"/>
      <c r="SLM186" s="35"/>
      <c r="SLN186" s="35"/>
      <c r="SLO186" s="35"/>
      <c r="SLP186" s="35"/>
      <c r="SLQ186" s="35"/>
      <c r="SLR186" s="35"/>
      <c r="SLS186" s="35"/>
      <c r="SLT186" s="35"/>
      <c r="SLU186" s="35"/>
      <c r="SLV186" s="35"/>
      <c r="SLW186" s="35"/>
      <c r="SLX186" s="35"/>
      <c r="SLY186" s="35"/>
      <c r="SLZ186" s="35"/>
      <c r="SMA186" s="35"/>
      <c r="SMB186" s="35"/>
      <c r="SMC186" s="35"/>
      <c r="SMD186" s="35"/>
      <c r="SME186" s="35"/>
      <c r="SMF186" s="35"/>
      <c r="SMG186" s="35"/>
      <c r="SMH186" s="35"/>
      <c r="SMI186" s="35"/>
      <c r="SMJ186" s="35"/>
      <c r="SMK186" s="35"/>
      <c r="SML186" s="35"/>
      <c r="SMM186" s="35"/>
      <c r="SMN186" s="35"/>
      <c r="SMO186" s="35"/>
      <c r="SMP186" s="35"/>
      <c r="SMQ186" s="35"/>
      <c r="SMR186" s="35"/>
      <c r="SMS186" s="35"/>
      <c r="SMT186" s="35"/>
      <c r="SMU186" s="35"/>
      <c r="SMV186" s="35"/>
      <c r="SMW186" s="35"/>
      <c r="SMX186" s="35"/>
      <c r="SMY186" s="35"/>
      <c r="SMZ186" s="35"/>
      <c r="SNA186" s="35"/>
      <c r="SNB186" s="35"/>
      <c r="SNC186" s="35"/>
      <c r="SND186" s="35"/>
      <c r="SNE186" s="35"/>
      <c r="SNF186" s="35"/>
      <c r="SNG186" s="35"/>
      <c r="SNH186" s="35"/>
      <c r="SNI186" s="35"/>
      <c r="SNJ186" s="35"/>
      <c r="SNK186" s="35"/>
      <c r="SNL186" s="35"/>
      <c r="SNM186" s="35"/>
      <c r="SNN186" s="35"/>
      <c r="SNO186" s="35"/>
      <c r="SNP186" s="35"/>
      <c r="SNQ186" s="35"/>
      <c r="SNR186" s="35"/>
      <c r="SNS186" s="35"/>
      <c r="SNT186" s="35"/>
      <c r="SNU186" s="35"/>
      <c r="SNV186" s="35"/>
      <c r="SNW186" s="35"/>
      <c r="SNX186" s="35"/>
      <c r="SNY186" s="35"/>
      <c r="SNZ186" s="35"/>
      <c r="SOA186" s="35"/>
      <c r="SOB186" s="35"/>
      <c r="SOC186" s="35"/>
      <c r="SOD186" s="35"/>
      <c r="SOE186" s="35"/>
      <c r="SOF186" s="35"/>
      <c r="SOG186" s="35"/>
      <c r="SOH186" s="35"/>
      <c r="SOI186" s="35"/>
      <c r="SOJ186" s="35"/>
      <c r="SOK186" s="35"/>
      <c r="SOL186" s="35"/>
      <c r="SOM186" s="35"/>
      <c r="SON186" s="35"/>
      <c r="SOO186" s="35"/>
      <c r="SOP186" s="35"/>
      <c r="SOQ186" s="35"/>
      <c r="SOR186" s="35"/>
      <c r="SOS186" s="35"/>
      <c r="SOT186" s="35"/>
      <c r="SOU186" s="35"/>
      <c r="SOV186" s="35"/>
      <c r="SOW186" s="35"/>
      <c r="SOX186" s="35"/>
      <c r="SOY186" s="35"/>
      <c r="SOZ186" s="35"/>
      <c r="SPA186" s="35"/>
      <c r="SPB186" s="35"/>
      <c r="SPC186" s="35"/>
      <c r="SPD186" s="35"/>
      <c r="SPE186" s="35"/>
      <c r="SPF186" s="35"/>
      <c r="SPG186" s="35"/>
      <c r="SPH186" s="35"/>
      <c r="SPI186" s="35"/>
      <c r="SPJ186" s="35"/>
      <c r="SPK186" s="35"/>
      <c r="SPL186" s="35"/>
      <c r="SPM186" s="35"/>
      <c r="SPN186" s="35"/>
      <c r="SPO186" s="35"/>
      <c r="SPP186" s="35"/>
      <c r="SPQ186" s="35"/>
      <c r="SPR186" s="35"/>
      <c r="SPS186" s="35"/>
      <c r="SPT186" s="35"/>
      <c r="SPU186" s="35"/>
      <c r="SPV186" s="35"/>
      <c r="SPW186" s="35"/>
      <c r="SPX186" s="35"/>
      <c r="SPY186" s="35"/>
      <c r="SPZ186" s="35"/>
      <c r="SQA186" s="35"/>
      <c r="SQB186" s="35"/>
      <c r="SQC186" s="35"/>
      <c r="SQD186" s="35"/>
      <c r="SQE186" s="35"/>
      <c r="SQF186" s="35"/>
      <c r="SQG186" s="35"/>
      <c r="SQH186" s="35"/>
      <c r="SQI186" s="35"/>
      <c r="SQJ186" s="35"/>
      <c r="SQK186" s="35"/>
      <c r="SQL186" s="35"/>
      <c r="SQM186" s="35"/>
      <c r="SQN186" s="35"/>
      <c r="SQO186" s="35"/>
      <c r="SQP186" s="35"/>
      <c r="SQQ186" s="35"/>
      <c r="SQR186" s="35"/>
      <c r="SQS186" s="35"/>
      <c r="SQT186" s="35"/>
      <c r="SQU186" s="35"/>
      <c r="SQV186" s="35"/>
      <c r="SQW186" s="35"/>
      <c r="SQX186" s="35"/>
      <c r="SQY186" s="35"/>
      <c r="SQZ186" s="35"/>
      <c r="SRA186" s="35"/>
      <c r="SRB186" s="35"/>
      <c r="SRC186" s="35"/>
      <c r="SRD186" s="35"/>
      <c r="SRE186" s="35"/>
      <c r="SRF186" s="35"/>
      <c r="SRG186" s="35"/>
      <c r="SRH186" s="35"/>
      <c r="SRI186" s="35"/>
      <c r="SRJ186" s="35"/>
      <c r="SRK186" s="35"/>
      <c r="SRL186" s="35"/>
      <c r="SRM186" s="35"/>
      <c r="SRN186" s="35"/>
      <c r="SRO186" s="35"/>
      <c r="SRP186" s="35"/>
      <c r="SRQ186" s="35"/>
      <c r="SRR186" s="35"/>
      <c r="SRS186" s="35"/>
      <c r="SRT186" s="35"/>
      <c r="SRU186" s="35"/>
      <c r="SRV186" s="35"/>
      <c r="SRW186" s="35"/>
      <c r="SRX186" s="35"/>
      <c r="SRY186" s="35"/>
      <c r="SRZ186" s="35"/>
      <c r="SSA186" s="35"/>
      <c r="SSB186" s="35"/>
      <c r="SSC186" s="35"/>
      <c r="SSD186" s="35"/>
      <c r="SSE186" s="35"/>
      <c r="SSF186" s="35"/>
      <c r="SSG186" s="35"/>
      <c r="SSH186" s="35"/>
      <c r="SSI186" s="35"/>
      <c r="SSJ186" s="35"/>
      <c r="SSK186" s="35"/>
      <c r="SSL186" s="35"/>
      <c r="SSM186" s="35"/>
      <c r="SSN186" s="35"/>
      <c r="SSO186" s="35"/>
      <c r="SSP186" s="35"/>
      <c r="SSQ186" s="35"/>
      <c r="SSR186" s="35"/>
      <c r="SSS186" s="35"/>
      <c r="SST186" s="35"/>
      <c r="SSU186" s="35"/>
      <c r="SSV186" s="35"/>
      <c r="SSW186" s="35"/>
      <c r="SSX186" s="35"/>
      <c r="SSY186" s="35"/>
      <c r="SSZ186" s="35"/>
      <c r="STA186" s="35"/>
      <c r="STB186" s="35"/>
      <c r="STC186" s="35"/>
      <c r="STD186" s="35"/>
      <c r="STE186" s="35"/>
      <c r="STF186" s="35"/>
      <c r="STG186" s="35"/>
      <c r="STH186" s="35"/>
      <c r="STI186" s="35"/>
      <c r="STJ186" s="35"/>
      <c r="STK186" s="35"/>
      <c r="STL186" s="35"/>
      <c r="STM186" s="35"/>
      <c r="STN186" s="35"/>
      <c r="STO186" s="35"/>
      <c r="STP186" s="35"/>
      <c r="STQ186" s="35"/>
      <c r="STR186" s="35"/>
      <c r="STS186" s="35"/>
      <c r="STT186" s="35"/>
      <c r="STU186" s="35"/>
      <c r="STV186" s="35"/>
      <c r="STW186" s="35"/>
      <c r="STX186" s="35"/>
      <c r="STY186" s="35"/>
      <c r="STZ186" s="35"/>
      <c r="SUA186" s="35"/>
      <c r="SUB186" s="35"/>
      <c r="SUC186" s="35"/>
      <c r="SUD186" s="35"/>
      <c r="SUE186" s="35"/>
      <c r="SUF186" s="35"/>
      <c r="SUG186" s="35"/>
      <c r="SUH186" s="35"/>
      <c r="SUI186" s="35"/>
      <c r="SUJ186" s="35"/>
      <c r="SUK186" s="35"/>
      <c r="SUL186" s="35"/>
      <c r="SUM186" s="35"/>
      <c r="SUN186" s="35"/>
      <c r="SUO186" s="35"/>
      <c r="SUP186" s="35"/>
      <c r="SUQ186" s="35"/>
      <c r="SUR186" s="35"/>
      <c r="SUS186" s="35"/>
      <c r="SUT186" s="35"/>
      <c r="SUU186" s="35"/>
      <c r="SUV186" s="35"/>
      <c r="SUW186" s="35"/>
      <c r="SUX186" s="35"/>
      <c r="SUY186" s="35"/>
      <c r="SUZ186" s="35"/>
      <c r="SVA186" s="35"/>
      <c r="SVB186" s="35"/>
      <c r="SVC186" s="35"/>
      <c r="SVD186" s="35"/>
      <c r="SVE186" s="35"/>
      <c r="SVF186" s="35"/>
      <c r="SVG186" s="35"/>
      <c r="SVH186" s="35"/>
      <c r="SVI186" s="35"/>
      <c r="SVJ186" s="35"/>
      <c r="SVK186" s="35"/>
      <c r="SVL186" s="35"/>
      <c r="SVM186" s="35"/>
      <c r="SVN186" s="35"/>
      <c r="SVO186" s="35"/>
      <c r="SVP186" s="35"/>
      <c r="SVQ186" s="35"/>
      <c r="SVR186" s="35"/>
      <c r="SVS186" s="35"/>
      <c r="SVT186" s="35"/>
      <c r="SVU186" s="35"/>
      <c r="SVV186" s="35"/>
      <c r="SVW186" s="35"/>
      <c r="SVX186" s="35"/>
      <c r="SVY186" s="35"/>
      <c r="SVZ186" s="35"/>
      <c r="SWA186" s="35"/>
      <c r="SWB186" s="35"/>
      <c r="SWC186" s="35"/>
      <c r="SWD186" s="35"/>
      <c r="SWE186" s="35"/>
      <c r="SWF186" s="35"/>
      <c r="SWG186" s="35"/>
      <c r="SWH186" s="35"/>
      <c r="SWI186" s="35"/>
      <c r="SWJ186" s="35"/>
      <c r="SWK186" s="35"/>
      <c r="SWL186" s="35"/>
      <c r="SWM186" s="35"/>
      <c r="SWN186" s="35"/>
      <c r="SWO186" s="35"/>
      <c r="SWP186" s="35"/>
      <c r="SWQ186" s="35"/>
      <c r="SWR186" s="35"/>
      <c r="SWS186" s="35"/>
      <c r="SWT186" s="35"/>
      <c r="SWU186" s="35"/>
      <c r="SWV186" s="35"/>
      <c r="SWW186" s="35"/>
      <c r="SWX186" s="35"/>
      <c r="SWY186" s="35"/>
      <c r="SWZ186" s="35"/>
      <c r="SXA186" s="35"/>
      <c r="SXB186" s="35"/>
      <c r="SXC186" s="35"/>
      <c r="SXD186" s="35"/>
      <c r="SXE186" s="35"/>
      <c r="SXF186" s="35"/>
      <c r="SXG186" s="35"/>
      <c r="SXH186" s="35"/>
      <c r="SXI186" s="35"/>
      <c r="SXJ186" s="35"/>
      <c r="SXK186" s="35"/>
      <c r="SXL186" s="35"/>
      <c r="SXM186" s="35"/>
      <c r="SXN186" s="35"/>
      <c r="SXO186" s="35"/>
      <c r="SXP186" s="35"/>
      <c r="SXQ186" s="35"/>
      <c r="SXR186" s="35"/>
      <c r="SXS186" s="35"/>
      <c r="SXT186" s="35"/>
      <c r="SXU186" s="35"/>
      <c r="SXV186" s="35"/>
      <c r="SXW186" s="35"/>
      <c r="SXX186" s="35"/>
      <c r="SXY186" s="35"/>
      <c r="SXZ186" s="35"/>
      <c r="SYA186" s="35"/>
      <c r="SYB186" s="35"/>
      <c r="SYC186" s="35"/>
      <c r="SYD186" s="35"/>
      <c r="SYE186" s="35"/>
      <c r="SYF186" s="35"/>
      <c r="SYG186" s="35"/>
      <c r="SYH186" s="35"/>
      <c r="SYI186" s="35"/>
      <c r="SYJ186" s="35"/>
      <c r="SYK186" s="35"/>
      <c r="SYL186" s="35"/>
      <c r="SYM186" s="35"/>
      <c r="SYN186" s="35"/>
      <c r="SYO186" s="35"/>
      <c r="SYP186" s="35"/>
      <c r="SYQ186" s="35"/>
      <c r="SYR186" s="35"/>
      <c r="SYS186" s="35"/>
      <c r="SYT186" s="35"/>
      <c r="SYU186" s="35"/>
      <c r="SYV186" s="35"/>
      <c r="SYW186" s="35"/>
      <c r="SYX186" s="35"/>
      <c r="SYY186" s="35"/>
      <c r="SYZ186" s="35"/>
      <c r="SZA186" s="35"/>
      <c r="SZB186" s="35"/>
      <c r="SZC186" s="35"/>
      <c r="SZD186" s="35"/>
      <c r="SZE186" s="35"/>
      <c r="SZF186" s="35"/>
      <c r="SZG186" s="35"/>
      <c r="SZH186" s="35"/>
      <c r="SZI186" s="35"/>
      <c r="SZJ186" s="35"/>
      <c r="SZK186" s="35"/>
      <c r="SZL186" s="35"/>
      <c r="SZM186" s="35"/>
      <c r="SZN186" s="35"/>
      <c r="SZO186" s="35"/>
      <c r="SZP186" s="35"/>
      <c r="SZQ186" s="35"/>
      <c r="SZR186" s="35"/>
      <c r="SZS186" s="35"/>
      <c r="SZT186" s="35"/>
      <c r="SZU186" s="35"/>
      <c r="SZV186" s="35"/>
      <c r="SZW186" s="35"/>
      <c r="SZX186" s="35"/>
      <c r="SZY186" s="35"/>
      <c r="SZZ186" s="35"/>
      <c r="TAA186" s="35"/>
      <c r="TAB186" s="35"/>
      <c r="TAC186" s="35"/>
      <c r="TAD186" s="35"/>
      <c r="TAE186" s="35"/>
      <c r="TAF186" s="35"/>
      <c r="TAG186" s="35"/>
      <c r="TAH186" s="35"/>
      <c r="TAI186" s="35"/>
      <c r="TAJ186" s="35"/>
      <c r="TAK186" s="35"/>
      <c r="TAL186" s="35"/>
      <c r="TAM186" s="35"/>
      <c r="TAN186" s="35"/>
      <c r="TAO186" s="35"/>
      <c r="TAP186" s="35"/>
      <c r="TAQ186" s="35"/>
      <c r="TAR186" s="35"/>
      <c r="TAS186" s="35"/>
      <c r="TAT186" s="35"/>
      <c r="TAU186" s="35"/>
      <c r="TAV186" s="35"/>
      <c r="TAW186" s="35"/>
      <c r="TAX186" s="35"/>
      <c r="TAY186" s="35"/>
      <c r="TAZ186" s="35"/>
      <c r="TBA186" s="35"/>
      <c r="TBB186" s="35"/>
      <c r="TBC186" s="35"/>
      <c r="TBD186" s="35"/>
      <c r="TBE186" s="35"/>
      <c r="TBF186" s="35"/>
      <c r="TBG186" s="35"/>
      <c r="TBH186" s="35"/>
      <c r="TBI186" s="35"/>
      <c r="TBJ186" s="35"/>
      <c r="TBK186" s="35"/>
      <c r="TBL186" s="35"/>
      <c r="TBM186" s="35"/>
      <c r="TBN186" s="35"/>
      <c r="TBO186" s="35"/>
      <c r="TBP186" s="35"/>
      <c r="TBQ186" s="35"/>
      <c r="TBR186" s="35"/>
      <c r="TBS186" s="35"/>
      <c r="TBT186" s="35"/>
      <c r="TBU186" s="35"/>
      <c r="TBV186" s="35"/>
      <c r="TBW186" s="35"/>
      <c r="TBX186" s="35"/>
      <c r="TBY186" s="35"/>
      <c r="TBZ186" s="35"/>
      <c r="TCA186" s="35"/>
      <c r="TCB186" s="35"/>
      <c r="TCC186" s="35"/>
      <c r="TCD186" s="35"/>
      <c r="TCE186" s="35"/>
      <c r="TCF186" s="35"/>
      <c r="TCG186" s="35"/>
      <c r="TCH186" s="35"/>
      <c r="TCI186" s="35"/>
      <c r="TCJ186" s="35"/>
      <c r="TCK186" s="35"/>
      <c r="TCL186" s="35"/>
      <c r="TCM186" s="35"/>
      <c r="TCN186" s="35"/>
      <c r="TCO186" s="35"/>
      <c r="TCP186" s="35"/>
      <c r="TCQ186" s="35"/>
      <c r="TCR186" s="35"/>
      <c r="TCS186" s="35"/>
      <c r="TCT186" s="35"/>
      <c r="TCU186" s="35"/>
      <c r="TCV186" s="35"/>
      <c r="TCW186" s="35"/>
      <c r="TCX186" s="35"/>
      <c r="TCY186" s="35"/>
      <c r="TCZ186" s="35"/>
      <c r="TDA186" s="35"/>
      <c r="TDB186" s="35"/>
      <c r="TDC186" s="35"/>
      <c r="TDD186" s="35"/>
      <c r="TDE186" s="35"/>
      <c r="TDF186" s="35"/>
      <c r="TDG186" s="35"/>
      <c r="TDH186" s="35"/>
      <c r="TDI186" s="35"/>
      <c r="TDJ186" s="35"/>
      <c r="TDK186" s="35"/>
      <c r="TDL186" s="35"/>
      <c r="TDM186" s="35"/>
      <c r="TDN186" s="35"/>
      <c r="TDO186" s="35"/>
      <c r="TDP186" s="35"/>
      <c r="TDQ186" s="35"/>
      <c r="TDR186" s="35"/>
      <c r="TDS186" s="35"/>
      <c r="TDT186" s="35"/>
      <c r="TDU186" s="35"/>
      <c r="TDV186" s="35"/>
      <c r="TDW186" s="35"/>
      <c r="TDX186" s="35"/>
      <c r="TDY186" s="35"/>
      <c r="TDZ186" s="35"/>
      <c r="TEA186" s="35"/>
      <c r="TEB186" s="35"/>
      <c r="TEC186" s="35"/>
      <c r="TED186" s="35"/>
      <c r="TEE186" s="35"/>
      <c r="TEF186" s="35"/>
      <c r="TEG186" s="35"/>
      <c r="TEH186" s="35"/>
      <c r="TEI186" s="35"/>
      <c r="TEJ186" s="35"/>
      <c r="TEK186" s="35"/>
      <c r="TEL186" s="35"/>
      <c r="TEM186" s="35"/>
      <c r="TEN186" s="35"/>
      <c r="TEO186" s="35"/>
      <c r="TEP186" s="35"/>
      <c r="TEQ186" s="35"/>
      <c r="TER186" s="35"/>
      <c r="TES186" s="35"/>
      <c r="TET186" s="35"/>
      <c r="TEU186" s="35"/>
      <c r="TEV186" s="35"/>
      <c r="TEW186" s="35"/>
      <c r="TEX186" s="35"/>
      <c r="TEY186" s="35"/>
      <c r="TEZ186" s="35"/>
      <c r="TFA186" s="35"/>
      <c r="TFB186" s="35"/>
      <c r="TFC186" s="35"/>
      <c r="TFD186" s="35"/>
      <c r="TFE186" s="35"/>
      <c r="TFF186" s="35"/>
      <c r="TFG186" s="35"/>
      <c r="TFH186" s="35"/>
      <c r="TFI186" s="35"/>
      <c r="TFJ186" s="35"/>
      <c r="TFK186" s="35"/>
      <c r="TFL186" s="35"/>
      <c r="TFM186" s="35"/>
      <c r="TFN186" s="35"/>
      <c r="TFO186" s="35"/>
      <c r="TFP186" s="35"/>
      <c r="TFQ186" s="35"/>
      <c r="TFR186" s="35"/>
      <c r="TFS186" s="35"/>
      <c r="TFT186" s="35"/>
      <c r="TFU186" s="35"/>
      <c r="TFV186" s="35"/>
      <c r="TFW186" s="35"/>
      <c r="TFX186" s="35"/>
      <c r="TFY186" s="35"/>
      <c r="TFZ186" s="35"/>
      <c r="TGA186" s="35"/>
      <c r="TGB186" s="35"/>
      <c r="TGC186" s="35"/>
      <c r="TGD186" s="35"/>
      <c r="TGE186" s="35"/>
      <c r="TGF186" s="35"/>
      <c r="TGG186" s="35"/>
      <c r="TGH186" s="35"/>
      <c r="TGI186" s="35"/>
      <c r="TGJ186" s="35"/>
      <c r="TGK186" s="35"/>
      <c r="TGL186" s="35"/>
      <c r="TGM186" s="35"/>
      <c r="TGN186" s="35"/>
      <c r="TGO186" s="35"/>
      <c r="TGP186" s="35"/>
      <c r="TGQ186" s="35"/>
      <c r="TGR186" s="35"/>
      <c r="TGS186" s="35"/>
      <c r="TGT186" s="35"/>
      <c r="TGU186" s="35"/>
      <c r="TGV186" s="35"/>
      <c r="TGW186" s="35"/>
      <c r="TGX186" s="35"/>
      <c r="TGY186" s="35"/>
      <c r="TGZ186" s="35"/>
      <c r="THA186" s="35"/>
      <c r="THB186" s="35"/>
      <c r="THC186" s="35"/>
      <c r="THD186" s="35"/>
      <c r="THE186" s="35"/>
      <c r="THF186" s="35"/>
      <c r="THG186" s="35"/>
      <c r="THH186" s="35"/>
      <c r="THI186" s="35"/>
      <c r="THJ186" s="35"/>
      <c r="THK186" s="35"/>
      <c r="THL186" s="35"/>
      <c r="THM186" s="35"/>
      <c r="THN186" s="35"/>
      <c r="THO186" s="35"/>
      <c r="THP186" s="35"/>
      <c r="THQ186" s="35"/>
      <c r="THR186" s="35"/>
      <c r="THS186" s="35"/>
      <c r="THT186" s="35"/>
      <c r="THU186" s="35"/>
      <c r="THV186" s="35"/>
      <c r="THW186" s="35"/>
      <c r="THX186" s="35"/>
      <c r="THY186" s="35"/>
      <c r="THZ186" s="35"/>
      <c r="TIA186" s="35"/>
      <c r="TIB186" s="35"/>
      <c r="TIC186" s="35"/>
      <c r="TID186" s="35"/>
      <c r="TIE186" s="35"/>
      <c r="TIF186" s="35"/>
      <c r="TIG186" s="35"/>
      <c r="TIH186" s="35"/>
      <c r="TII186" s="35"/>
      <c r="TIJ186" s="35"/>
      <c r="TIK186" s="35"/>
      <c r="TIL186" s="35"/>
      <c r="TIM186" s="35"/>
      <c r="TIN186" s="35"/>
      <c r="TIO186" s="35"/>
      <c r="TIP186" s="35"/>
      <c r="TIQ186" s="35"/>
      <c r="TIR186" s="35"/>
      <c r="TIS186" s="35"/>
      <c r="TIT186" s="35"/>
      <c r="TIU186" s="35"/>
      <c r="TIV186" s="35"/>
      <c r="TIW186" s="35"/>
      <c r="TIX186" s="35"/>
      <c r="TIY186" s="35"/>
      <c r="TIZ186" s="35"/>
      <c r="TJA186" s="35"/>
      <c r="TJB186" s="35"/>
      <c r="TJC186" s="35"/>
      <c r="TJD186" s="35"/>
      <c r="TJE186" s="35"/>
      <c r="TJF186" s="35"/>
      <c r="TJG186" s="35"/>
      <c r="TJH186" s="35"/>
      <c r="TJI186" s="35"/>
      <c r="TJJ186" s="35"/>
      <c r="TJK186" s="35"/>
      <c r="TJL186" s="35"/>
      <c r="TJM186" s="35"/>
      <c r="TJN186" s="35"/>
      <c r="TJO186" s="35"/>
      <c r="TJP186" s="35"/>
      <c r="TJQ186" s="35"/>
      <c r="TJR186" s="35"/>
      <c r="TJS186" s="35"/>
      <c r="TJT186" s="35"/>
      <c r="TJU186" s="35"/>
      <c r="TJV186" s="35"/>
      <c r="TJW186" s="35"/>
      <c r="TJX186" s="35"/>
      <c r="TJY186" s="35"/>
      <c r="TJZ186" s="35"/>
      <c r="TKA186" s="35"/>
      <c r="TKB186" s="35"/>
      <c r="TKC186" s="35"/>
      <c r="TKD186" s="35"/>
      <c r="TKE186" s="35"/>
      <c r="TKF186" s="35"/>
      <c r="TKG186" s="35"/>
      <c r="TKH186" s="35"/>
      <c r="TKI186" s="35"/>
      <c r="TKJ186" s="35"/>
      <c r="TKK186" s="35"/>
      <c r="TKL186" s="35"/>
      <c r="TKM186" s="35"/>
      <c r="TKN186" s="35"/>
      <c r="TKO186" s="35"/>
      <c r="TKP186" s="35"/>
      <c r="TKQ186" s="35"/>
      <c r="TKR186" s="35"/>
      <c r="TKS186" s="35"/>
      <c r="TKT186" s="35"/>
      <c r="TKU186" s="35"/>
      <c r="TKV186" s="35"/>
      <c r="TKW186" s="35"/>
      <c r="TKX186" s="35"/>
      <c r="TKY186" s="35"/>
      <c r="TKZ186" s="35"/>
      <c r="TLA186" s="35"/>
      <c r="TLB186" s="35"/>
      <c r="TLC186" s="35"/>
      <c r="TLD186" s="35"/>
      <c r="TLE186" s="35"/>
      <c r="TLF186" s="35"/>
      <c r="TLG186" s="35"/>
      <c r="TLH186" s="35"/>
      <c r="TLI186" s="35"/>
      <c r="TLJ186" s="35"/>
      <c r="TLK186" s="35"/>
      <c r="TLL186" s="35"/>
      <c r="TLM186" s="35"/>
      <c r="TLN186" s="35"/>
      <c r="TLO186" s="35"/>
      <c r="TLP186" s="35"/>
      <c r="TLQ186" s="35"/>
      <c r="TLR186" s="35"/>
      <c r="TLS186" s="35"/>
      <c r="TLT186" s="35"/>
      <c r="TLU186" s="35"/>
      <c r="TLV186" s="35"/>
      <c r="TLW186" s="35"/>
      <c r="TLX186" s="35"/>
      <c r="TLY186" s="35"/>
      <c r="TLZ186" s="35"/>
      <c r="TMA186" s="35"/>
      <c r="TMB186" s="35"/>
      <c r="TMC186" s="35"/>
      <c r="TMD186" s="35"/>
      <c r="TME186" s="35"/>
      <c r="TMF186" s="35"/>
      <c r="TMG186" s="35"/>
      <c r="TMH186" s="35"/>
      <c r="TMI186" s="35"/>
      <c r="TMJ186" s="35"/>
      <c r="TMK186" s="35"/>
      <c r="TML186" s="35"/>
      <c r="TMM186" s="35"/>
      <c r="TMN186" s="35"/>
      <c r="TMO186" s="35"/>
      <c r="TMP186" s="35"/>
      <c r="TMQ186" s="35"/>
      <c r="TMR186" s="35"/>
      <c r="TMS186" s="35"/>
      <c r="TMT186" s="35"/>
      <c r="TMU186" s="35"/>
      <c r="TMV186" s="35"/>
      <c r="TMW186" s="35"/>
      <c r="TMX186" s="35"/>
      <c r="TMY186" s="35"/>
      <c r="TMZ186" s="35"/>
      <c r="TNA186" s="35"/>
      <c r="TNB186" s="35"/>
      <c r="TNC186" s="35"/>
      <c r="TND186" s="35"/>
      <c r="TNE186" s="35"/>
      <c r="TNF186" s="35"/>
      <c r="TNG186" s="35"/>
      <c r="TNH186" s="35"/>
      <c r="TNI186" s="35"/>
      <c r="TNJ186" s="35"/>
      <c r="TNK186" s="35"/>
      <c r="TNL186" s="35"/>
      <c r="TNM186" s="35"/>
      <c r="TNN186" s="35"/>
      <c r="TNO186" s="35"/>
      <c r="TNP186" s="35"/>
      <c r="TNQ186" s="35"/>
      <c r="TNR186" s="35"/>
      <c r="TNS186" s="35"/>
      <c r="TNT186" s="35"/>
      <c r="TNU186" s="35"/>
      <c r="TNV186" s="35"/>
      <c r="TNW186" s="35"/>
      <c r="TNX186" s="35"/>
      <c r="TNY186" s="35"/>
      <c r="TNZ186" s="35"/>
      <c r="TOA186" s="35"/>
      <c r="TOB186" s="35"/>
      <c r="TOC186" s="35"/>
      <c r="TOD186" s="35"/>
      <c r="TOE186" s="35"/>
      <c r="TOF186" s="35"/>
      <c r="TOG186" s="35"/>
      <c r="TOH186" s="35"/>
      <c r="TOI186" s="35"/>
      <c r="TOJ186" s="35"/>
      <c r="TOK186" s="35"/>
      <c r="TOL186" s="35"/>
      <c r="TOM186" s="35"/>
      <c r="TON186" s="35"/>
      <c r="TOO186" s="35"/>
      <c r="TOP186" s="35"/>
      <c r="TOQ186" s="35"/>
      <c r="TOR186" s="35"/>
      <c r="TOS186" s="35"/>
      <c r="TOT186" s="35"/>
      <c r="TOU186" s="35"/>
      <c r="TOV186" s="35"/>
      <c r="TOW186" s="35"/>
      <c r="TOX186" s="35"/>
      <c r="TOY186" s="35"/>
      <c r="TOZ186" s="35"/>
      <c r="TPA186" s="35"/>
      <c r="TPB186" s="35"/>
      <c r="TPC186" s="35"/>
      <c r="TPD186" s="35"/>
      <c r="TPE186" s="35"/>
      <c r="TPF186" s="35"/>
      <c r="TPG186" s="35"/>
      <c r="TPH186" s="35"/>
      <c r="TPI186" s="35"/>
      <c r="TPJ186" s="35"/>
      <c r="TPK186" s="35"/>
      <c r="TPL186" s="35"/>
      <c r="TPM186" s="35"/>
      <c r="TPN186" s="35"/>
      <c r="TPO186" s="35"/>
      <c r="TPP186" s="35"/>
      <c r="TPQ186" s="35"/>
      <c r="TPR186" s="35"/>
      <c r="TPS186" s="35"/>
      <c r="TPT186" s="35"/>
      <c r="TPU186" s="35"/>
      <c r="TPV186" s="35"/>
      <c r="TPW186" s="35"/>
      <c r="TPX186" s="35"/>
      <c r="TPY186" s="35"/>
      <c r="TPZ186" s="35"/>
      <c r="TQA186" s="35"/>
      <c r="TQB186" s="35"/>
      <c r="TQC186" s="35"/>
      <c r="TQD186" s="35"/>
      <c r="TQE186" s="35"/>
      <c r="TQF186" s="35"/>
      <c r="TQG186" s="35"/>
      <c r="TQH186" s="35"/>
      <c r="TQI186" s="35"/>
      <c r="TQJ186" s="35"/>
      <c r="TQK186" s="35"/>
      <c r="TQL186" s="35"/>
      <c r="TQM186" s="35"/>
      <c r="TQN186" s="35"/>
      <c r="TQO186" s="35"/>
      <c r="TQP186" s="35"/>
      <c r="TQQ186" s="35"/>
      <c r="TQR186" s="35"/>
      <c r="TQS186" s="35"/>
      <c r="TQT186" s="35"/>
      <c r="TQU186" s="35"/>
      <c r="TQV186" s="35"/>
      <c r="TQW186" s="35"/>
      <c r="TQX186" s="35"/>
      <c r="TQY186" s="35"/>
      <c r="TQZ186" s="35"/>
      <c r="TRA186" s="35"/>
      <c r="TRB186" s="35"/>
      <c r="TRC186" s="35"/>
      <c r="TRD186" s="35"/>
      <c r="TRE186" s="35"/>
      <c r="TRF186" s="35"/>
      <c r="TRG186" s="35"/>
      <c r="TRH186" s="35"/>
      <c r="TRI186" s="35"/>
      <c r="TRJ186" s="35"/>
      <c r="TRK186" s="35"/>
      <c r="TRL186" s="35"/>
      <c r="TRM186" s="35"/>
      <c r="TRN186" s="35"/>
      <c r="TRO186" s="35"/>
      <c r="TRP186" s="35"/>
      <c r="TRQ186" s="35"/>
      <c r="TRR186" s="35"/>
      <c r="TRS186" s="35"/>
      <c r="TRT186" s="35"/>
      <c r="TRU186" s="35"/>
      <c r="TRV186" s="35"/>
      <c r="TRW186" s="35"/>
      <c r="TRX186" s="35"/>
      <c r="TRY186" s="35"/>
      <c r="TRZ186" s="35"/>
      <c r="TSA186" s="35"/>
      <c r="TSB186" s="35"/>
      <c r="TSC186" s="35"/>
      <c r="TSD186" s="35"/>
      <c r="TSE186" s="35"/>
      <c r="TSF186" s="35"/>
      <c r="TSG186" s="35"/>
      <c r="TSH186" s="35"/>
      <c r="TSI186" s="35"/>
      <c r="TSJ186" s="35"/>
      <c r="TSK186" s="35"/>
      <c r="TSL186" s="35"/>
      <c r="TSM186" s="35"/>
      <c r="TSN186" s="35"/>
      <c r="TSO186" s="35"/>
      <c r="TSP186" s="35"/>
      <c r="TSQ186" s="35"/>
      <c r="TSR186" s="35"/>
      <c r="TSS186" s="35"/>
      <c r="TST186" s="35"/>
      <c r="TSU186" s="35"/>
      <c r="TSV186" s="35"/>
      <c r="TSW186" s="35"/>
      <c r="TSX186" s="35"/>
      <c r="TSY186" s="35"/>
      <c r="TSZ186" s="35"/>
      <c r="TTA186" s="35"/>
      <c r="TTB186" s="35"/>
      <c r="TTC186" s="35"/>
      <c r="TTD186" s="35"/>
      <c r="TTE186" s="35"/>
      <c r="TTF186" s="35"/>
      <c r="TTG186" s="35"/>
      <c r="TTH186" s="35"/>
      <c r="TTI186" s="35"/>
      <c r="TTJ186" s="35"/>
      <c r="TTK186" s="35"/>
      <c r="TTL186" s="35"/>
      <c r="TTM186" s="35"/>
      <c r="TTN186" s="35"/>
      <c r="TTO186" s="35"/>
      <c r="TTP186" s="35"/>
      <c r="TTQ186" s="35"/>
      <c r="TTR186" s="35"/>
      <c r="TTS186" s="35"/>
      <c r="TTT186" s="35"/>
      <c r="TTU186" s="35"/>
      <c r="TTV186" s="35"/>
      <c r="TTW186" s="35"/>
      <c r="TTX186" s="35"/>
      <c r="TTY186" s="35"/>
      <c r="TTZ186" s="35"/>
      <c r="TUA186" s="35"/>
      <c r="TUB186" s="35"/>
      <c r="TUC186" s="35"/>
      <c r="TUD186" s="35"/>
      <c r="TUE186" s="35"/>
      <c r="TUF186" s="35"/>
      <c r="TUG186" s="35"/>
      <c r="TUH186" s="35"/>
      <c r="TUI186" s="35"/>
      <c r="TUJ186" s="35"/>
      <c r="TUK186" s="35"/>
      <c r="TUL186" s="35"/>
      <c r="TUM186" s="35"/>
      <c r="TUN186" s="35"/>
      <c r="TUO186" s="35"/>
      <c r="TUP186" s="35"/>
      <c r="TUQ186" s="35"/>
      <c r="TUR186" s="35"/>
      <c r="TUS186" s="35"/>
      <c r="TUT186" s="35"/>
      <c r="TUU186" s="35"/>
      <c r="TUV186" s="35"/>
      <c r="TUW186" s="35"/>
      <c r="TUX186" s="35"/>
      <c r="TUY186" s="35"/>
      <c r="TUZ186" s="35"/>
      <c r="TVA186" s="35"/>
      <c r="TVB186" s="35"/>
      <c r="TVC186" s="35"/>
      <c r="TVD186" s="35"/>
      <c r="TVE186" s="35"/>
      <c r="TVF186" s="35"/>
      <c r="TVG186" s="35"/>
      <c r="TVH186" s="35"/>
      <c r="TVI186" s="35"/>
      <c r="TVJ186" s="35"/>
      <c r="TVK186" s="35"/>
      <c r="TVL186" s="35"/>
      <c r="TVM186" s="35"/>
      <c r="TVN186" s="35"/>
      <c r="TVO186" s="35"/>
      <c r="TVP186" s="35"/>
      <c r="TVQ186" s="35"/>
      <c r="TVR186" s="35"/>
      <c r="TVS186" s="35"/>
      <c r="TVT186" s="35"/>
      <c r="TVU186" s="35"/>
      <c r="TVV186" s="35"/>
      <c r="TVW186" s="35"/>
      <c r="TVX186" s="35"/>
      <c r="TVY186" s="35"/>
      <c r="TVZ186" s="35"/>
      <c r="TWA186" s="35"/>
      <c r="TWB186" s="35"/>
      <c r="TWC186" s="35"/>
      <c r="TWD186" s="35"/>
      <c r="TWE186" s="35"/>
      <c r="TWF186" s="35"/>
      <c r="TWG186" s="35"/>
      <c r="TWH186" s="35"/>
      <c r="TWI186" s="35"/>
      <c r="TWJ186" s="35"/>
      <c r="TWK186" s="35"/>
      <c r="TWL186" s="35"/>
      <c r="TWM186" s="35"/>
      <c r="TWN186" s="35"/>
      <c r="TWO186" s="35"/>
      <c r="TWP186" s="35"/>
      <c r="TWQ186" s="35"/>
      <c r="TWR186" s="35"/>
      <c r="TWS186" s="35"/>
      <c r="TWT186" s="35"/>
      <c r="TWU186" s="35"/>
      <c r="TWV186" s="35"/>
      <c r="TWW186" s="35"/>
      <c r="TWX186" s="35"/>
      <c r="TWY186" s="35"/>
      <c r="TWZ186" s="35"/>
      <c r="TXA186" s="35"/>
      <c r="TXB186" s="35"/>
      <c r="TXC186" s="35"/>
      <c r="TXD186" s="35"/>
      <c r="TXE186" s="35"/>
      <c r="TXF186" s="35"/>
      <c r="TXG186" s="35"/>
      <c r="TXH186" s="35"/>
      <c r="TXI186" s="35"/>
      <c r="TXJ186" s="35"/>
      <c r="TXK186" s="35"/>
      <c r="TXL186" s="35"/>
      <c r="TXM186" s="35"/>
      <c r="TXN186" s="35"/>
      <c r="TXO186" s="35"/>
      <c r="TXP186" s="35"/>
      <c r="TXQ186" s="35"/>
      <c r="TXR186" s="35"/>
      <c r="TXS186" s="35"/>
      <c r="TXT186" s="35"/>
      <c r="TXU186" s="35"/>
      <c r="TXV186" s="35"/>
      <c r="TXW186" s="35"/>
      <c r="TXX186" s="35"/>
      <c r="TXY186" s="35"/>
      <c r="TXZ186" s="35"/>
      <c r="TYA186" s="35"/>
      <c r="TYB186" s="35"/>
      <c r="TYC186" s="35"/>
      <c r="TYD186" s="35"/>
      <c r="TYE186" s="35"/>
      <c r="TYF186" s="35"/>
      <c r="TYG186" s="35"/>
      <c r="TYH186" s="35"/>
      <c r="TYI186" s="35"/>
      <c r="TYJ186" s="35"/>
      <c r="TYK186" s="35"/>
      <c r="TYL186" s="35"/>
      <c r="TYM186" s="35"/>
      <c r="TYN186" s="35"/>
      <c r="TYO186" s="35"/>
      <c r="TYP186" s="35"/>
      <c r="TYQ186" s="35"/>
      <c r="TYR186" s="35"/>
      <c r="TYS186" s="35"/>
      <c r="TYT186" s="35"/>
      <c r="TYU186" s="35"/>
      <c r="TYV186" s="35"/>
      <c r="TYW186" s="35"/>
      <c r="TYX186" s="35"/>
      <c r="TYY186" s="35"/>
      <c r="TYZ186" s="35"/>
      <c r="TZA186" s="35"/>
      <c r="TZB186" s="35"/>
      <c r="TZC186" s="35"/>
      <c r="TZD186" s="35"/>
      <c r="TZE186" s="35"/>
      <c r="TZF186" s="35"/>
      <c r="TZG186" s="35"/>
      <c r="TZH186" s="35"/>
      <c r="TZI186" s="35"/>
      <c r="TZJ186" s="35"/>
      <c r="TZK186" s="35"/>
      <c r="TZL186" s="35"/>
      <c r="TZM186" s="35"/>
      <c r="TZN186" s="35"/>
      <c r="TZO186" s="35"/>
      <c r="TZP186" s="35"/>
      <c r="TZQ186" s="35"/>
      <c r="TZR186" s="35"/>
      <c r="TZS186" s="35"/>
      <c r="TZT186" s="35"/>
      <c r="TZU186" s="35"/>
      <c r="TZV186" s="35"/>
      <c r="TZW186" s="35"/>
      <c r="TZX186" s="35"/>
      <c r="TZY186" s="35"/>
      <c r="TZZ186" s="35"/>
      <c r="UAA186" s="35"/>
      <c r="UAB186" s="35"/>
      <c r="UAC186" s="35"/>
      <c r="UAD186" s="35"/>
      <c r="UAE186" s="35"/>
      <c r="UAF186" s="35"/>
      <c r="UAG186" s="35"/>
      <c r="UAH186" s="35"/>
      <c r="UAI186" s="35"/>
      <c r="UAJ186" s="35"/>
      <c r="UAK186" s="35"/>
      <c r="UAL186" s="35"/>
      <c r="UAM186" s="35"/>
      <c r="UAN186" s="35"/>
      <c r="UAO186" s="35"/>
      <c r="UAP186" s="35"/>
      <c r="UAQ186" s="35"/>
      <c r="UAR186" s="35"/>
      <c r="UAS186" s="35"/>
      <c r="UAT186" s="35"/>
      <c r="UAU186" s="35"/>
      <c r="UAV186" s="35"/>
      <c r="UAW186" s="35"/>
      <c r="UAX186" s="35"/>
      <c r="UAY186" s="35"/>
      <c r="UAZ186" s="35"/>
      <c r="UBA186" s="35"/>
      <c r="UBB186" s="35"/>
      <c r="UBC186" s="35"/>
      <c r="UBD186" s="35"/>
      <c r="UBE186" s="35"/>
      <c r="UBF186" s="35"/>
      <c r="UBG186" s="35"/>
      <c r="UBH186" s="35"/>
      <c r="UBI186" s="35"/>
      <c r="UBJ186" s="35"/>
      <c r="UBK186" s="35"/>
      <c r="UBL186" s="35"/>
      <c r="UBM186" s="35"/>
      <c r="UBN186" s="35"/>
      <c r="UBO186" s="35"/>
      <c r="UBP186" s="35"/>
      <c r="UBQ186" s="35"/>
      <c r="UBR186" s="35"/>
      <c r="UBS186" s="35"/>
      <c r="UBT186" s="35"/>
      <c r="UBU186" s="35"/>
      <c r="UBV186" s="35"/>
      <c r="UBW186" s="35"/>
      <c r="UBX186" s="35"/>
      <c r="UBY186" s="35"/>
      <c r="UBZ186" s="35"/>
      <c r="UCA186" s="35"/>
      <c r="UCB186" s="35"/>
      <c r="UCC186" s="35"/>
      <c r="UCD186" s="35"/>
      <c r="UCE186" s="35"/>
      <c r="UCF186" s="35"/>
      <c r="UCG186" s="35"/>
      <c r="UCH186" s="35"/>
      <c r="UCI186" s="35"/>
      <c r="UCJ186" s="35"/>
      <c r="UCK186" s="35"/>
      <c r="UCL186" s="35"/>
      <c r="UCM186" s="35"/>
      <c r="UCN186" s="35"/>
      <c r="UCO186" s="35"/>
      <c r="UCP186" s="35"/>
      <c r="UCQ186" s="35"/>
      <c r="UCR186" s="35"/>
      <c r="UCS186" s="35"/>
      <c r="UCT186" s="35"/>
      <c r="UCU186" s="35"/>
      <c r="UCV186" s="35"/>
      <c r="UCW186" s="35"/>
      <c r="UCX186" s="35"/>
      <c r="UCY186" s="35"/>
      <c r="UCZ186" s="35"/>
      <c r="UDA186" s="35"/>
      <c r="UDB186" s="35"/>
      <c r="UDC186" s="35"/>
      <c r="UDD186" s="35"/>
      <c r="UDE186" s="35"/>
      <c r="UDF186" s="35"/>
      <c r="UDG186" s="35"/>
      <c r="UDH186" s="35"/>
      <c r="UDI186" s="35"/>
      <c r="UDJ186" s="35"/>
      <c r="UDK186" s="35"/>
      <c r="UDL186" s="35"/>
      <c r="UDM186" s="35"/>
      <c r="UDN186" s="35"/>
      <c r="UDO186" s="35"/>
      <c r="UDP186" s="35"/>
      <c r="UDQ186" s="35"/>
      <c r="UDR186" s="35"/>
      <c r="UDS186" s="35"/>
      <c r="UDT186" s="35"/>
      <c r="UDU186" s="35"/>
      <c r="UDV186" s="35"/>
      <c r="UDW186" s="35"/>
      <c r="UDX186" s="35"/>
      <c r="UDY186" s="35"/>
      <c r="UDZ186" s="35"/>
      <c r="UEA186" s="35"/>
      <c r="UEB186" s="35"/>
      <c r="UEC186" s="35"/>
      <c r="UED186" s="35"/>
      <c r="UEE186" s="35"/>
      <c r="UEF186" s="35"/>
      <c r="UEG186" s="35"/>
      <c r="UEH186" s="35"/>
      <c r="UEI186" s="35"/>
      <c r="UEJ186" s="35"/>
      <c r="UEK186" s="35"/>
      <c r="UEL186" s="35"/>
      <c r="UEM186" s="35"/>
      <c r="UEN186" s="35"/>
      <c r="UEO186" s="35"/>
      <c r="UEP186" s="35"/>
      <c r="UEQ186" s="35"/>
      <c r="UER186" s="35"/>
      <c r="UES186" s="35"/>
      <c r="UET186" s="35"/>
      <c r="UEU186" s="35"/>
      <c r="UEV186" s="35"/>
      <c r="UEW186" s="35"/>
      <c r="UEX186" s="35"/>
      <c r="UEY186" s="35"/>
      <c r="UEZ186" s="35"/>
      <c r="UFA186" s="35"/>
      <c r="UFB186" s="35"/>
      <c r="UFC186" s="35"/>
      <c r="UFD186" s="35"/>
      <c r="UFE186" s="35"/>
      <c r="UFF186" s="35"/>
      <c r="UFG186" s="35"/>
      <c r="UFH186" s="35"/>
      <c r="UFI186" s="35"/>
      <c r="UFJ186" s="35"/>
      <c r="UFK186" s="35"/>
      <c r="UFL186" s="35"/>
      <c r="UFM186" s="35"/>
      <c r="UFN186" s="35"/>
      <c r="UFO186" s="35"/>
      <c r="UFP186" s="35"/>
      <c r="UFQ186" s="35"/>
      <c r="UFR186" s="35"/>
      <c r="UFS186" s="35"/>
      <c r="UFT186" s="35"/>
      <c r="UFU186" s="35"/>
      <c r="UFV186" s="35"/>
      <c r="UFW186" s="35"/>
      <c r="UFX186" s="35"/>
      <c r="UFY186" s="35"/>
      <c r="UFZ186" s="35"/>
      <c r="UGA186" s="35"/>
      <c r="UGB186" s="35"/>
      <c r="UGC186" s="35"/>
      <c r="UGD186" s="35"/>
      <c r="UGE186" s="35"/>
      <c r="UGF186" s="35"/>
      <c r="UGG186" s="35"/>
      <c r="UGH186" s="35"/>
      <c r="UGI186" s="35"/>
      <c r="UGJ186" s="35"/>
      <c r="UGK186" s="35"/>
      <c r="UGL186" s="35"/>
      <c r="UGM186" s="35"/>
      <c r="UGN186" s="35"/>
      <c r="UGO186" s="35"/>
      <c r="UGP186" s="35"/>
      <c r="UGQ186" s="35"/>
      <c r="UGR186" s="35"/>
      <c r="UGS186" s="35"/>
      <c r="UGT186" s="35"/>
      <c r="UGU186" s="35"/>
      <c r="UGV186" s="35"/>
      <c r="UGW186" s="35"/>
      <c r="UGX186" s="35"/>
      <c r="UGY186" s="35"/>
      <c r="UGZ186" s="35"/>
      <c r="UHA186" s="35"/>
      <c r="UHB186" s="35"/>
      <c r="UHC186" s="35"/>
      <c r="UHD186" s="35"/>
      <c r="UHE186" s="35"/>
      <c r="UHF186" s="35"/>
      <c r="UHG186" s="35"/>
      <c r="UHH186" s="35"/>
      <c r="UHI186" s="35"/>
      <c r="UHJ186" s="35"/>
      <c r="UHK186" s="35"/>
      <c r="UHL186" s="35"/>
      <c r="UHM186" s="35"/>
      <c r="UHN186" s="35"/>
      <c r="UHO186" s="35"/>
      <c r="UHP186" s="35"/>
      <c r="UHQ186" s="35"/>
      <c r="UHR186" s="35"/>
      <c r="UHS186" s="35"/>
      <c r="UHT186" s="35"/>
      <c r="UHU186" s="35"/>
      <c r="UHV186" s="35"/>
      <c r="UHW186" s="35"/>
      <c r="UHX186" s="35"/>
      <c r="UHY186" s="35"/>
      <c r="UHZ186" s="35"/>
      <c r="UIA186" s="35"/>
      <c r="UIB186" s="35"/>
      <c r="UIC186" s="35"/>
      <c r="UID186" s="35"/>
      <c r="UIE186" s="35"/>
      <c r="UIF186" s="35"/>
      <c r="UIG186" s="35"/>
      <c r="UIH186" s="35"/>
      <c r="UII186" s="35"/>
      <c r="UIJ186" s="35"/>
      <c r="UIK186" s="35"/>
      <c r="UIL186" s="35"/>
      <c r="UIM186" s="35"/>
      <c r="UIN186" s="35"/>
      <c r="UIO186" s="35"/>
      <c r="UIP186" s="35"/>
      <c r="UIQ186" s="35"/>
      <c r="UIR186" s="35"/>
      <c r="UIS186" s="35"/>
      <c r="UIT186" s="35"/>
      <c r="UIU186" s="35"/>
      <c r="UIV186" s="35"/>
      <c r="UIW186" s="35"/>
      <c r="UIX186" s="35"/>
      <c r="UIY186" s="35"/>
      <c r="UIZ186" s="35"/>
      <c r="UJA186" s="35"/>
      <c r="UJB186" s="35"/>
      <c r="UJC186" s="35"/>
      <c r="UJD186" s="35"/>
      <c r="UJE186" s="35"/>
      <c r="UJF186" s="35"/>
      <c r="UJG186" s="35"/>
      <c r="UJH186" s="35"/>
      <c r="UJI186" s="35"/>
      <c r="UJJ186" s="35"/>
      <c r="UJK186" s="35"/>
      <c r="UJL186" s="35"/>
      <c r="UJM186" s="35"/>
      <c r="UJN186" s="35"/>
      <c r="UJO186" s="35"/>
      <c r="UJP186" s="35"/>
      <c r="UJQ186" s="35"/>
      <c r="UJR186" s="35"/>
      <c r="UJS186" s="35"/>
      <c r="UJT186" s="35"/>
      <c r="UJU186" s="35"/>
      <c r="UJV186" s="35"/>
      <c r="UJW186" s="35"/>
      <c r="UJX186" s="35"/>
      <c r="UJY186" s="35"/>
      <c r="UJZ186" s="35"/>
      <c r="UKA186" s="35"/>
      <c r="UKB186" s="35"/>
      <c r="UKC186" s="35"/>
      <c r="UKD186" s="35"/>
      <c r="UKE186" s="35"/>
      <c r="UKF186" s="35"/>
      <c r="UKG186" s="35"/>
      <c r="UKH186" s="35"/>
      <c r="UKI186" s="35"/>
      <c r="UKJ186" s="35"/>
      <c r="UKK186" s="35"/>
      <c r="UKL186" s="35"/>
      <c r="UKM186" s="35"/>
      <c r="UKN186" s="35"/>
      <c r="UKO186" s="35"/>
      <c r="UKP186" s="35"/>
      <c r="UKQ186" s="35"/>
      <c r="UKR186" s="35"/>
      <c r="UKS186" s="35"/>
      <c r="UKT186" s="35"/>
      <c r="UKU186" s="35"/>
      <c r="UKV186" s="35"/>
      <c r="UKW186" s="35"/>
      <c r="UKX186" s="35"/>
      <c r="UKY186" s="35"/>
      <c r="UKZ186" s="35"/>
      <c r="ULA186" s="35"/>
      <c r="ULB186" s="35"/>
      <c r="ULC186" s="35"/>
      <c r="ULD186" s="35"/>
      <c r="ULE186" s="35"/>
      <c r="ULF186" s="35"/>
      <c r="ULG186" s="35"/>
      <c r="ULH186" s="35"/>
      <c r="ULI186" s="35"/>
      <c r="ULJ186" s="35"/>
      <c r="ULK186" s="35"/>
      <c r="ULL186" s="35"/>
      <c r="ULM186" s="35"/>
      <c r="ULN186" s="35"/>
      <c r="ULO186" s="35"/>
      <c r="ULP186" s="35"/>
      <c r="ULQ186" s="35"/>
      <c r="ULR186" s="35"/>
      <c r="ULS186" s="35"/>
      <c r="ULT186" s="35"/>
      <c r="ULU186" s="35"/>
      <c r="ULV186" s="35"/>
      <c r="ULW186" s="35"/>
      <c r="ULX186" s="35"/>
      <c r="ULY186" s="35"/>
      <c r="ULZ186" s="35"/>
      <c r="UMA186" s="35"/>
      <c r="UMB186" s="35"/>
      <c r="UMC186" s="35"/>
      <c r="UMD186" s="35"/>
      <c r="UME186" s="35"/>
      <c r="UMF186" s="35"/>
      <c r="UMG186" s="35"/>
      <c r="UMH186" s="35"/>
      <c r="UMI186" s="35"/>
      <c r="UMJ186" s="35"/>
      <c r="UMK186" s="35"/>
      <c r="UML186" s="35"/>
      <c r="UMM186" s="35"/>
      <c r="UMN186" s="35"/>
      <c r="UMO186" s="35"/>
      <c r="UMP186" s="35"/>
      <c r="UMQ186" s="35"/>
      <c r="UMR186" s="35"/>
      <c r="UMS186" s="35"/>
      <c r="UMT186" s="35"/>
      <c r="UMU186" s="35"/>
      <c r="UMV186" s="35"/>
      <c r="UMW186" s="35"/>
      <c r="UMX186" s="35"/>
      <c r="UMY186" s="35"/>
      <c r="UMZ186" s="35"/>
      <c r="UNA186" s="35"/>
      <c r="UNB186" s="35"/>
      <c r="UNC186" s="35"/>
      <c r="UND186" s="35"/>
      <c r="UNE186" s="35"/>
      <c r="UNF186" s="35"/>
      <c r="UNG186" s="35"/>
      <c r="UNH186" s="35"/>
      <c r="UNI186" s="35"/>
      <c r="UNJ186" s="35"/>
      <c r="UNK186" s="35"/>
      <c r="UNL186" s="35"/>
      <c r="UNM186" s="35"/>
      <c r="UNN186" s="35"/>
      <c r="UNO186" s="35"/>
      <c r="UNP186" s="35"/>
      <c r="UNQ186" s="35"/>
      <c r="UNR186" s="35"/>
      <c r="UNS186" s="35"/>
      <c r="UNT186" s="35"/>
      <c r="UNU186" s="35"/>
      <c r="UNV186" s="35"/>
      <c r="UNW186" s="35"/>
      <c r="UNX186" s="35"/>
      <c r="UNY186" s="35"/>
      <c r="UNZ186" s="35"/>
      <c r="UOA186" s="35"/>
      <c r="UOB186" s="35"/>
      <c r="UOC186" s="35"/>
      <c r="UOD186" s="35"/>
      <c r="UOE186" s="35"/>
      <c r="UOF186" s="35"/>
      <c r="UOG186" s="35"/>
      <c r="UOH186" s="35"/>
      <c r="UOI186" s="35"/>
      <c r="UOJ186" s="35"/>
      <c r="UOK186" s="35"/>
      <c r="UOL186" s="35"/>
      <c r="UOM186" s="35"/>
      <c r="UON186" s="35"/>
      <c r="UOO186" s="35"/>
      <c r="UOP186" s="35"/>
      <c r="UOQ186" s="35"/>
      <c r="UOR186" s="35"/>
      <c r="UOS186" s="35"/>
      <c r="UOT186" s="35"/>
      <c r="UOU186" s="35"/>
      <c r="UOV186" s="35"/>
      <c r="UOW186" s="35"/>
      <c r="UOX186" s="35"/>
      <c r="UOY186" s="35"/>
      <c r="UOZ186" s="35"/>
      <c r="UPA186" s="35"/>
      <c r="UPB186" s="35"/>
      <c r="UPC186" s="35"/>
      <c r="UPD186" s="35"/>
      <c r="UPE186" s="35"/>
      <c r="UPF186" s="35"/>
      <c r="UPG186" s="35"/>
      <c r="UPH186" s="35"/>
      <c r="UPI186" s="35"/>
      <c r="UPJ186" s="35"/>
      <c r="UPK186" s="35"/>
      <c r="UPL186" s="35"/>
      <c r="UPM186" s="35"/>
      <c r="UPN186" s="35"/>
      <c r="UPO186" s="35"/>
      <c r="UPP186" s="35"/>
      <c r="UPQ186" s="35"/>
      <c r="UPR186" s="35"/>
      <c r="UPS186" s="35"/>
      <c r="UPT186" s="35"/>
      <c r="UPU186" s="35"/>
      <c r="UPV186" s="35"/>
      <c r="UPW186" s="35"/>
      <c r="UPX186" s="35"/>
      <c r="UPY186" s="35"/>
      <c r="UPZ186" s="35"/>
      <c r="UQA186" s="35"/>
      <c r="UQB186" s="35"/>
      <c r="UQC186" s="35"/>
      <c r="UQD186" s="35"/>
      <c r="UQE186" s="35"/>
      <c r="UQF186" s="35"/>
      <c r="UQG186" s="35"/>
      <c r="UQH186" s="35"/>
      <c r="UQI186" s="35"/>
      <c r="UQJ186" s="35"/>
      <c r="UQK186" s="35"/>
      <c r="UQL186" s="35"/>
      <c r="UQM186" s="35"/>
      <c r="UQN186" s="35"/>
      <c r="UQO186" s="35"/>
      <c r="UQP186" s="35"/>
      <c r="UQQ186" s="35"/>
      <c r="UQR186" s="35"/>
      <c r="UQS186" s="35"/>
      <c r="UQT186" s="35"/>
      <c r="UQU186" s="35"/>
      <c r="UQV186" s="35"/>
      <c r="UQW186" s="35"/>
      <c r="UQX186" s="35"/>
      <c r="UQY186" s="35"/>
      <c r="UQZ186" s="35"/>
      <c r="URA186" s="35"/>
      <c r="URB186" s="35"/>
      <c r="URC186" s="35"/>
      <c r="URD186" s="35"/>
      <c r="URE186" s="35"/>
      <c r="URF186" s="35"/>
      <c r="URG186" s="35"/>
      <c r="URH186" s="35"/>
      <c r="URI186" s="35"/>
      <c r="URJ186" s="35"/>
      <c r="URK186" s="35"/>
      <c r="URL186" s="35"/>
      <c r="URM186" s="35"/>
      <c r="URN186" s="35"/>
      <c r="URO186" s="35"/>
      <c r="URP186" s="35"/>
      <c r="URQ186" s="35"/>
      <c r="URR186" s="35"/>
      <c r="URS186" s="35"/>
      <c r="URT186" s="35"/>
      <c r="URU186" s="35"/>
      <c r="URV186" s="35"/>
      <c r="URW186" s="35"/>
      <c r="URX186" s="35"/>
      <c r="URY186" s="35"/>
      <c r="URZ186" s="35"/>
      <c r="USA186" s="35"/>
      <c r="USB186" s="35"/>
      <c r="USC186" s="35"/>
      <c r="USD186" s="35"/>
      <c r="USE186" s="35"/>
      <c r="USF186" s="35"/>
      <c r="USG186" s="35"/>
      <c r="USH186" s="35"/>
      <c r="USI186" s="35"/>
      <c r="USJ186" s="35"/>
      <c r="USK186" s="35"/>
      <c r="USL186" s="35"/>
      <c r="USM186" s="35"/>
      <c r="USN186" s="35"/>
      <c r="USO186" s="35"/>
      <c r="USP186" s="35"/>
      <c r="USQ186" s="35"/>
      <c r="USR186" s="35"/>
      <c r="USS186" s="35"/>
      <c r="UST186" s="35"/>
      <c r="USU186" s="35"/>
      <c r="USV186" s="35"/>
      <c r="USW186" s="35"/>
      <c r="USX186" s="35"/>
      <c r="USY186" s="35"/>
      <c r="USZ186" s="35"/>
      <c r="UTA186" s="35"/>
      <c r="UTB186" s="35"/>
      <c r="UTC186" s="35"/>
      <c r="UTD186" s="35"/>
      <c r="UTE186" s="35"/>
      <c r="UTF186" s="35"/>
      <c r="UTG186" s="35"/>
      <c r="UTH186" s="35"/>
      <c r="UTI186" s="35"/>
      <c r="UTJ186" s="35"/>
      <c r="UTK186" s="35"/>
      <c r="UTL186" s="35"/>
      <c r="UTM186" s="35"/>
      <c r="UTN186" s="35"/>
      <c r="UTO186" s="35"/>
      <c r="UTP186" s="35"/>
      <c r="UTQ186" s="35"/>
      <c r="UTR186" s="35"/>
      <c r="UTS186" s="35"/>
      <c r="UTT186" s="35"/>
      <c r="UTU186" s="35"/>
      <c r="UTV186" s="35"/>
      <c r="UTW186" s="35"/>
      <c r="UTX186" s="35"/>
      <c r="UTY186" s="35"/>
      <c r="UTZ186" s="35"/>
      <c r="UUA186" s="35"/>
      <c r="UUB186" s="35"/>
      <c r="UUC186" s="35"/>
      <c r="UUD186" s="35"/>
      <c r="UUE186" s="35"/>
      <c r="UUF186" s="35"/>
      <c r="UUG186" s="35"/>
      <c r="UUH186" s="35"/>
      <c r="UUI186" s="35"/>
      <c r="UUJ186" s="35"/>
      <c r="UUK186" s="35"/>
      <c r="UUL186" s="35"/>
      <c r="UUM186" s="35"/>
      <c r="UUN186" s="35"/>
      <c r="UUO186" s="35"/>
      <c r="UUP186" s="35"/>
      <c r="UUQ186" s="35"/>
      <c r="UUR186" s="35"/>
      <c r="UUS186" s="35"/>
      <c r="UUT186" s="35"/>
      <c r="UUU186" s="35"/>
      <c r="UUV186" s="35"/>
      <c r="UUW186" s="35"/>
      <c r="UUX186" s="35"/>
      <c r="UUY186" s="35"/>
      <c r="UUZ186" s="35"/>
      <c r="UVA186" s="35"/>
      <c r="UVB186" s="35"/>
      <c r="UVC186" s="35"/>
      <c r="UVD186" s="35"/>
      <c r="UVE186" s="35"/>
      <c r="UVF186" s="35"/>
      <c r="UVG186" s="35"/>
      <c r="UVH186" s="35"/>
      <c r="UVI186" s="35"/>
      <c r="UVJ186" s="35"/>
      <c r="UVK186" s="35"/>
      <c r="UVL186" s="35"/>
      <c r="UVM186" s="35"/>
      <c r="UVN186" s="35"/>
      <c r="UVO186" s="35"/>
      <c r="UVP186" s="35"/>
      <c r="UVQ186" s="35"/>
      <c r="UVR186" s="35"/>
      <c r="UVS186" s="35"/>
      <c r="UVT186" s="35"/>
      <c r="UVU186" s="35"/>
      <c r="UVV186" s="35"/>
      <c r="UVW186" s="35"/>
      <c r="UVX186" s="35"/>
      <c r="UVY186" s="35"/>
      <c r="UVZ186" s="35"/>
      <c r="UWA186" s="35"/>
      <c r="UWB186" s="35"/>
      <c r="UWC186" s="35"/>
      <c r="UWD186" s="35"/>
      <c r="UWE186" s="35"/>
      <c r="UWF186" s="35"/>
      <c r="UWG186" s="35"/>
      <c r="UWH186" s="35"/>
      <c r="UWI186" s="35"/>
      <c r="UWJ186" s="35"/>
      <c r="UWK186" s="35"/>
      <c r="UWL186" s="35"/>
      <c r="UWM186" s="35"/>
      <c r="UWN186" s="35"/>
      <c r="UWO186" s="35"/>
      <c r="UWP186" s="35"/>
      <c r="UWQ186" s="35"/>
      <c r="UWR186" s="35"/>
      <c r="UWS186" s="35"/>
      <c r="UWT186" s="35"/>
      <c r="UWU186" s="35"/>
      <c r="UWV186" s="35"/>
      <c r="UWW186" s="35"/>
      <c r="UWX186" s="35"/>
      <c r="UWY186" s="35"/>
      <c r="UWZ186" s="35"/>
      <c r="UXA186" s="35"/>
      <c r="UXB186" s="35"/>
      <c r="UXC186" s="35"/>
      <c r="UXD186" s="35"/>
      <c r="UXE186" s="35"/>
      <c r="UXF186" s="35"/>
      <c r="UXG186" s="35"/>
      <c r="UXH186" s="35"/>
      <c r="UXI186" s="35"/>
      <c r="UXJ186" s="35"/>
      <c r="UXK186" s="35"/>
      <c r="UXL186" s="35"/>
      <c r="UXM186" s="35"/>
      <c r="UXN186" s="35"/>
      <c r="UXO186" s="35"/>
      <c r="UXP186" s="35"/>
      <c r="UXQ186" s="35"/>
      <c r="UXR186" s="35"/>
      <c r="UXS186" s="35"/>
      <c r="UXT186" s="35"/>
      <c r="UXU186" s="35"/>
      <c r="UXV186" s="35"/>
      <c r="UXW186" s="35"/>
      <c r="UXX186" s="35"/>
      <c r="UXY186" s="35"/>
      <c r="UXZ186" s="35"/>
      <c r="UYA186" s="35"/>
      <c r="UYB186" s="35"/>
      <c r="UYC186" s="35"/>
      <c r="UYD186" s="35"/>
      <c r="UYE186" s="35"/>
      <c r="UYF186" s="35"/>
      <c r="UYG186" s="35"/>
      <c r="UYH186" s="35"/>
      <c r="UYI186" s="35"/>
      <c r="UYJ186" s="35"/>
      <c r="UYK186" s="35"/>
      <c r="UYL186" s="35"/>
      <c r="UYM186" s="35"/>
      <c r="UYN186" s="35"/>
      <c r="UYO186" s="35"/>
      <c r="UYP186" s="35"/>
      <c r="UYQ186" s="35"/>
      <c r="UYR186" s="35"/>
      <c r="UYS186" s="35"/>
      <c r="UYT186" s="35"/>
      <c r="UYU186" s="35"/>
      <c r="UYV186" s="35"/>
      <c r="UYW186" s="35"/>
      <c r="UYX186" s="35"/>
      <c r="UYY186" s="35"/>
      <c r="UYZ186" s="35"/>
      <c r="UZA186" s="35"/>
      <c r="UZB186" s="35"/>
      <c r="UZC186" s="35"/>
      <c r="UZD186" s="35"/>
      <c r="UZE186" s="35"/>
      <c r="UZF186" s="35"/>
      <c r="UZG186" s="35"/>
      <c r="UZH186" s="35"/>
      <c r="UZI186" s="35"/>
      <c r="UZJ186" s="35"/>
      <c r="UZK186" s="35"/>
      <c r="UZL186" s="35"/>
      <c r="UZM186" s="35"/>
      <c r="UZN186" s="35"/>
      <c r="UZO186" s="35"/>
      <c r="UZP186" s="35"/>
      <c r="UZQ186" s="35"/>
      <c r="UZR186" s="35"/>
      <c r="UZS186" s="35"/>
      <c r="UZT186" s="35"/>
      <c r="UZU186" s="35"/>
      <c r="UZV186" s="35"/>
      <c r="UZW186" s="35"/>
      <c r="UZX186" s="35"/>
      <c r="UZY186" s="35"/>
      <c r="UZZ186" s="35"/>
      <c r="VAA186" s="35"/>
      <c r="VAB186" s="35"/>
      <c r="VAC186" s="35"/>
      <c r="VAD186" s="35"/>
      <c r="VAE186" s="35"/>
      <c r="VAF186" s="35"/>
      <c r="VAG186" s="35"/>
      <c r="VAH186" s="35"/>
      <c r="VAI186" s="35"/>
      <c r="VAJ186" s="35"/>
      <c r="VAK186" s="35"/>
      <c r="VAL186" s="35"/>
      <c r="VAM186" s="35"/>
      <c r="VAN186" s="35"/>
      <c r="VAO186" s="35"/>
      <c r="VAP186" s="35"/>
      <c r="VAQ186" s="35"/>
      <c r="VAR186" s="35"/>
      <c r="VAS186" s="35"/>
      <c r="VAT186" s="35"/>
      <c r="VAU186" s="35"/>
      <c r="VAV186" s="35"/>
      <c r="VAW186" s="35"/>
      <c r="VAX186" s="35"/>
      <c r="VAY186" s="35"/>
      <c r="VAZ186" s="35"/>
      <c r="VBA186" s="35"/>
      <c r="VBB186" s="35"/>
      <c r="VBC186" s="35"/>
      <c r="VBD186" s="35"/>
      <c r="VBE186" s="35"/>
      <c r="VBF186" s="35"/>
      <c r="VBG186" s="35"/>
      <c r="VBH186" s="35"/>
      <c r="VBI186" s="35"/>
      <c r="VBJ186" s="35"/>
      <c r="VBK186" s="35"/>
      <c r="VBL186" s="35"/>
      <c r="VBM186" s="35"/>
      <c r="VBN186" s="35"/>
      <c r="VBO186" s="35"/>
      <c r="VBP186" s="35"/>
      <c r="VBQ186" s="35"/>
      <c r="VBR186" s="35"/>
      <c r="VBS186" s="35"/>
      <c r="VBT186" s="35"/>
      <c r="VBU186" s="35"/>
      <c r="VBV186" s="35"/>
      <c r="VBW186" s="35"/>
      <c r="VBX186" s="35"/>
      <c r="VBY186" s="35"/>
      <c r="VBZ186" s="35"/>
      <c r="VCA186" s="35"/>
      <c r="VCB186" s="35"/>
      <c r="VCC186" s="35"/>
      <c r="VCD186" s="35"/>
      <c r="VCE186" s="35"/>
      <c r="VCF186" s="35"/>
      <c r="VCG186" s="35"/>
      <c r="VCH186" s="35"/>
      <c r="VCI186" s="35"/>
      <c r="VCJ186" s="35"/>
      <c r="VCK186" s="35"/>
      <c r="VCL186" s="35"/>
      <c r="VCM186" s="35"/>
      <c r="VCN186" s="35"/>
      <c r="VCO186" s="35"/>
      <c r="VCP186" s="35"/>
      <c r="VCQ186" s="35"/>
      <c r="VCR186" s="35"/>
      <c r="VCS186" s="35"/>
      <c r="VCT186" s="35"/>
      <c r="VCU186" s="35"/>
      <c r="VCV186" s="35"/>
      <c r="VCW186" s="35"/>
      <c r="VCX186" s="35"/>
      <c r="VCY186" s="35"/>
      <c r="VCZ186" s="35"/>
      <c r="VDA186" s="35"/>
      <c r="VDB186" s="35"/>
      <c r="VDC186" s="35"/>
      <c r="VDD186" s="35"/>
      <c r="VDE186" s="35"/>
      <c r="VDF186" s="35"/>
      <c r="VDG186" s="35"/>
      <c r="VDH186" s="35"/>
      <c r="VDI186" s="35"/>
      <c r="VDJ186" s="35"/>
      <c r="VDK186" s="35"/>
      <c r="VDL186" s="35"/>
      <c r="VDM186" s="35"/>
      <c r="VDN186" s="35"/>
      <c r="VDO186" s="35"/>
      <c r="VDP186" s="35"/>
      <c r="VDQ186" s="35"/>
      <c r="VDR186" s="35"/>
      <c r="VDS186" s="35"/>
      <c r="VDT186" s="35"/>
      <c r="VDU186" s="35"/>
      <c r="VDV186" s="35"/>
      <c r="VDW186" s="35"/>
      <c r="VDX186" s="35"/>
      <c r="VDY186" s="35"/>
      <c r="VDZ186" s="35"/>
      <c r="VEA186" s="35"/>
      <c r="VEB186" s="35"/>
      <c r="VEC186" s="35"/>
      <c r="VED186" s="35"/>
      <c r="VEE186" s="35"/>
      <c r="VEF186" s="35"/>
      <c r="VEG186" s="35"/>
      <c r="VEH186" s="35"/>
      <c r="VEI186" s="35"/>
      <c r="VEJ186" s="35"/>
      <c r="VEK186" s="35"/>
      <c r="VEL186" s="35"/>
      <c r="VEM186" s="35"/>
      <c r="VEN186" s="35"/>
      <c r="VEO186" s="35"/>
      <c r="VEP186" s="35"/>
      <c r="VEQ186" s="35"/>
      <c r="VER186" s="35"/>
      <c r="VES186" s="35"/>
      <c r="VET186" s="35"/>
      <c r="VEU186" s="35"/>
      <c r="VEV186" s="35"/>
      <c r="VEW186" s="35"/>
      <c r="VEX186" s="35"/>
      <c r="VEY186" s="35"/>
      <c r="VEZ186" s="35"/>
      <c r="VFA186" s="35"/>
      <c r="VFB186" s="35"/>
      <c r="VFC186" s="35"/>
      <c r="VFD186" s="35"/>
      <c r="VFE186" s="35"/>
      <c r="VFF186" s="35"/>
      <c r="VFG186" s="35"/>
      <c r="VFH186" s="35"/>
      <c r="VFI186" s="35"/>
      <c r="VFJ186" s="35"/>
      <c r="VFK186" s="35"/>
      <c r="VFL186" s="35"/>
      <c r="VFM186" s="35"/>
      <c r="VFN186" s="35"/>
      <c r="VFO186" s="35"/>
      <c r="VFP186" s="35"/>
      <c r="VFQ186" s="35"/>
      <c r="VFR186" s="35"/>
      <c r="VFS186" s="35"/>
      <c r="VFT186" s="35"/>
      <c r="VFU186" s="35"/>
      <c r="VFV186" s="35"/>
      <c r="VFW186" s="35"/>
      <c r="VFX186" s="35"/>
      <c r="VFY186" s="35"/>
      <c r="VFZ186" s="35"/>
      <c r="VGA186" s="35"/>
      <c r="VGB186" s="35"/>
      <c r="VGC186" s="35"/>
      <c r="VGD186" s="35"/>
      <c r="VGE186" s="35"/>
      <c r="VGF186" s="35"/>
      <c r="VGG186" s="35"/>
      <c r="VGH186" s="35"/>
      <c r="VGI186" s="35"/>
      <c r="VGJ186" s="35"/>
      <c r="VGK186" s="35"/>
      <c r="VGL186" s="35"/>
      <c r="VGM186" s="35"/>
      <c r="VGN186" s="35"/>
      <c r="VGO186" s="35"/>
      <c r="VGP186" s="35"/>
      <c r="VGQ186" s="35"/>
      <c r="VGR186" s="35"/>
      <c r="VGS186" s="35"/>
      <c r="VGT186" s="35"/>
      <c r="VGU186" s="35"/>
      <c r="VGV186" s="35"/>
      <c r="VGW186" s="35"/>
      <c r="VGX186" s="35"/>
      <c r="VGY186" s="35"/>
      <c r="VGZ186" s="35"/>
      <c r="VHA186" s="35"/>
      <c r="VHB186" s="35"/>
      <c r="VHC186" s="35"/>
      <c r="VHD186" s="35"/>
      <c r="VHE186" s="35"/>
      <c r="VHF186" s="35"/>
      <c r="VHG186" s="35"/>
      <c r="VHH186" s="35"/>
      <c r="VHI186" s="35"/>
      <c r="VHJ186" s="35"/>
      <c r="VHK186" s="35"/>
      <c r="VHL186" s="35"/>
      <c r="VHM186" s="35"/>
      <c r="VHN186" s="35"/>
      <c r="VHO186" s="35"/>
      <c r="VHP186" s="35"/>
      <c r="VHQ186" s="35"/>
      <c r="VHR186" s="35"/>
      <c r="VHS186" s="35"/>
      <c r="VHT186" s="35"/>
      <c r="VHU186" s="35"/>
      <c r="VHV186" s="35"/>
      <c r="VHW186" s="35"/>
      <c r="VHX186" s="35"/>
      <c r="VHY186" s="35"/>
      <c r="VHZ186" s="35"/>
      <c r="VIA186" s="35"/>
      <c r="VIB186" s="35"/>
      <c r="VIC186" s="35"/>
      <c r="VID186" s="35"/>
      <c r="VIE186" s="35"/>
      <c r="VIF186" s="35"/>
      <c r="VIG186" s="35"/>
      <c r="VIH186" s="35"/>
      <c r="VII186" s="35"/>
      <c r="VIJ186" s="35"/>
      <c r="VIK186" s="35"/>
      <c r="VIL186" s="35"/>
      <c r="VIM186" s="35"/>
      <c r="VIN186" s="35"/>
      <c r="VIO186" s="35"/>
      <c r="VIP186" s="35"/>
      <c r="VIQ186" s="35"/>
      <c r="VIR186" s="35"/>
      <c r="VIS186" s="35"/>
      <c r="VIT186" s="35"/>
      <c r="VIU186" s="35"/>
      <c r="VIV186" s="35"/>
      <c r="VIW186" s="35"/>
      <c r="VIX186" s="35"/>
      <c r="VIY186" s="35"/>
      <c r="VIZ186" s="35"/>
      <c r="VJA186" s="35"/>
      <c r="VJB186" s="35"/>
      <c r="VJC186" s="35"/>
      <c r="VJD186" s="35"/>
      <c r="VJE186" s="35"/>
      <c r="VJF186" s="35"/>
      <c r="VJG186" s="35"/>
      <c r="VJH186" s="35"/>
      <c r="VJI186" s="35"/>
      <c r="VJJ186" s="35"/>
      <c r="VJK186" s="35"/>
      <c r="VJL186" s="35"/>
      <c r="VJM186" s="35"/>
      <c r="VJN186" s="35"/>
      <c r="VJO186" s="35"/>
      <c r="VJP186" s="35"/>
      <c r="VJQ186" s="35"/>
      <c r="VJR186" s="35"/>
      <c r="VJS186" s="35"/>
      <c r="VJT186" s="35"/>
      <c r="VJU186" s="35"/>
      <c r="VJV186" s="35"/>
      <c r="VJW186" s="35"/>
      <c r="VJX186" s="35"/>
      <c r="VJY186" s="35"/>
      <c r="VJZ186" s="35"/>
      <c r="VKA186" s="35"/>
      <c r="VKB186" s="35"/>
      <c r="VKC186" s="35"/>
      <c r="VKD186" s="35"/>
      <c r="VKE186" s="35"/>
      <c r="VKF186" s="35"/>
      <c r="VKG186" s="35"/>
      <c r="VKH186" s="35"/>
      <c r="VKI186" s="35"/>
      <c r="VKJ186" s="35"/>
      <c r="VKK186" s="35"/>
      <c r="VKL186" s="35"/>
      <c r="VKM186" s="35"/>
      <c r="VKN186" s="35"/>
      <c r="VKO186" s="35"/>
      <c r="VKP186" s="35"/>
      <c r="VKQ186" s="35"/>
      <c r="VKR186" s="35"/>
      <c r="VKS186" s="35"/>
      <c r="VKT186" s="35"/>
      <c r="VKU186" s="35"/>
      <c r="VKV186" s="35"/>
      <c r="VKW186" s="35"/>
      <c r="VKX186" s="35"/>
      <c r="VKY186" s="35"/>
      <c r="VKZ186" s="35"/>
      <c r="VLA186" s="35"/>
      <c r="VLB186" s="35"/>
      <c r="VLC186" s="35"/>
      <c r="VLD186" s="35"/>
      <c r="VLE186" s="35"/>
      <c r="VLF186" s="35"/>
      <c r="VLG186" s="35"/>
      <c r="VLH186" s="35"/>
      <c r="VLI186" s="35"/>
      <c r="VLJ186" s="35"/>
      <c r="VLK186" s="35"/>
      <c r="VLL186" s="35"/>
      <c r="VLM186" s="35"/>
      <c r="VLN186" s="35"/>
      <c r="VLO186" s="35"/>
      <c r="VLP186" s="35"/>
      <c r="VLQ186" s="35"/>
      <c r="VLR186" s="35"/>
      <c r="VLS186" s="35"/>
      <c r="VLT186" s="35"/>
      <c r="VLU186" s="35"/>
      <c r="VLV186" s="35"/>
      <c r="VLW186" s="35"/>
      <c r="VLX186" s="35"/>
      <c r="VLY186" s="35"/>
      <c r="VLZ186" s="35"/>
      <c r="VMA186" s="35"/>
      <c r="VMB186" s="35"/>
      <c r="VMC186" s="35"/>
      <c r="VMD186" s="35"/>
      <c r="VME186" s="35"/>
      <c r="VMF186" s="35"/>
      <c r="VMG186" s="35"/>
      <c r="VMH186" s="35"/>
      <c r="VMI186" s="35"/>
      <c r="VMJ186" s="35"/>
      <c r="VMK186" s="35"/>
      <c r="VML186" s="35"/>
      <c r="VMM186" s="35"/>
      <c r="VMN186" s="35"/>
      <c r="VMO186" s="35"/>
      <c r="VMP186" s="35"/>
      <c r="VMQ186" s="35"/>
      <c r="VMR186" s="35"/>
      <c r="VMS186" s="35"/>
      <c r="VMT186" s="35"/>
      <c r="VMU186" s="35"/>
      <c r="VMV186" s="35"/>
      <c r="VMW186" s="35"/>
      <c r="VMX186" s="35"/>
      <c r="VMY186" s="35"/>
      <c r="VMZ186" s="35"/>
      <c r="VNA186" s="35"/>
      <c r="VNB186" s="35"/>
      <c r="VNC186" s="35"/>
      <c r="VND186" s="35"/>
      <c r="VNE186" s="35"/>
      <c r="VNF186" s="35"/>
      <c r="VNG186" s="35"/>
      <c r="VNH186" s="35"/>
      <c r="VNI186" s="35"/>
      <c r="VNJ186" s="35"/>
      <c r="VNK186" s="35"/>
      <c r="VNL186" s="35"/>
      <c r="VNM186" s="35"/>
      <c r="VNN186" s="35"/>
      <c r="VNO186" s="35"/>
      <c r="VNP186" s="35"/>
      <c r="VNQ186" s="35"/>
      <c r="VNR186" s="35"/>
      <c r="VNS186" s="35"/>
      <c r="VNT186" s="35"/>
      <c r="VNU186" s="35"/>
      <c r="VNV186" s="35"/>
      <c r="VNW186" s="35"/>
      <c r="VNX186" s="35"/>
      <c r="VNY186" s="35"/>
      <c r="VNZ186" s="35"/>
      <c r="VOA186" s="35"/>
      <c r="VOB186" s="35"/>
      <c r="VOC186" s="35"/>
      <c r="VOD186" s="35"/>
      <c r="VOE186" s="35"/>
      <c r="VOF186" s="35"/>
      <c r="VOG186" s="35"/>
      <c r="VOH186" s="35"/>
      <c r="VOI186" s="35"/>
      <c r="VOJ186" s="35"/>
      <c r="VOK186" s="35"/>
      <c r="VOL186" s="35"/>
      <c r="VOM186" s="35"/>
      <c r="VON186" s="35"/>
      <c r="VOO186" s="35"/>
      <c r="VOP186" s="35"/>
      <c r="VOQ186" s="35"/>
      <c r="VOR186" s="35"/>
      <c r="VOS186" s="35"/>
      <c r="VOT186" s="35"/>
      <c r="VOU186" s="35"/>
      <c r="VOV186" s="35"/>
      <c r="VOW186" s="35"/>
      <c r="VOX186" s="35"/>
      <c r="VOY186" s="35"/>
      <c r="VOZ186" s="35"/>
      <c r="VPA186" s="35"/>
      <c r="VPB186" s="35"/>
      <c r="VPC186" s="35"/>
      <c r="VPD186" s="35"/>
      <c r="VPE186" s="35"/>
      <c r="VPF186" s="35"/>
      <c r="VPG186" s="35"/>
      <c r="VPH186" s="35"/>
      <c r="VPI186" s="35"/>
      <c r="VPJ186" s="35"/>
      <c r="VPK186" s="35"/>
      <c r="VPL186" s="35"/>
      <c r="VPM186" s="35"/>
      <c r="VPN186" s="35"/>
      <c r="VPO186" s="35"/>
      <c r="VPP186" s="35"/>
      <c r="VPQ186" s="35"/>
      <c r="VPR186" s="35"/>
      <c r="VPS186" s="35"/>
      <c r="VPT186" s="35"/>
      <c r="VPU186" s="35"/>
      <c r="VPV186" s="35"/>
      <c r="VPW186" s="35"/>
      <c r="VPX186" s="35"/>
      <c r="VPY186" s="35"/>
      <c r="VPZ186" s="35"/>
      <c r="VQA186" s="35"/>
      <c r="VQB186" s="35"/>
      <c r="VQC186" s="35"/>
      <c r="VQD186" s="35"/>
      <c r="VQE186" s="35"/>
      <c r="VQF186" s="35"/>
      <c r="VQG186" s="35"/>
      <c r="VQH186" s="35"/>
      <c r="VQI186" s="35"/>
      <c r="VQJ186" s="35"/>
      <c r="VQK186" s="35"/>
      <c r="VQL186" s="35"/>
      <c r="VQM186" s="35"/>
      <c r="VQN186" s="35"/>
      <c r="VQO186" s="35"/>
      <c r="VQP186" s="35"/>
      <c r="VQQ186" s="35"/>
      <c r="VQR186" s="35"/>
      <c r="VQS186" s="35"/>
      <c r="VQT186" s="35"/>
      <c r="VQU186" s="35"/>
      <c r="VQV186" s="35"/>
      <c r="VQW186" s="35"/>
      <c r="VQX186" s="35"/>
      <c r="VQY186" s="35"/>
      <c r="VQZ186" s="35"/>
      <c r="VRA186" s="35"/>
      <c r="VRB186" s="35"/>
      <c r="VRC186" s="35"/>
      <c r="VRD186" s="35"/>
      <c r="VRE186" s="35"/>
      <c r="VRF186" s="35"/>
      <c r="VRG186" s="35"/>
      <c r="VRH186" s="35"/>
      <c r="VRI186" s="35"/>
      <c r="VRJ186" s="35"/>
      <c r="VRK186" s="35"/>
      <c r="VRL186" s="35"/>
      <c r="VRM186" s="35"/>
      <c r="VRN186" s="35"/>
      <c r="VRO186" s="35"/>
      <c r="VRP186" s="35"/>
      <c r="VRQ186" s="35"/>
      <c r="VRR186" s="35"/>
      <c r="VRS186" s="35"/>
      <c r="VRT186" s="35"/>
      <c r="VRU186" s="35"/>
      <c r="VRV186" s="35"/>
      <c r="VRW186" s="35"/>
      <c r="VRX186" s="35"/>
      <c r="VRY186" s="35"/>
      <c r="VRZ186" s="35"/>
      <c r="VSA186" s="35"/>
      <c r="VSB186" s="35"/>
      <c r="VSC186" s="35"/>
      <c r="VSD186" s="35"/>
      <c r="VSE186" s="35"/>
      <c r="VSF186" s="35"/>
      <c r="VSG186" s="35"/>
      <c r="VSH186" s="35"/>
      <c r="VSI186" s="35"/>
      <c r="VSJ186" s="35"/>
      <c r="VSK186" s="35"/>
      <c r="VSL186" s="35"/>
      <c r="VSM186" s="35"/>
      <c r="VSN186" s="35"/>
      <c r="VSO186" s="35"/>
      <c r="VSP186" s="35"/>
      <c r="VSQ186" s="35"/>
      <c r="VSR186" s="35"/>
      <c r="VSS186" s="35"/>
      <c r="VST186" s="35"/>
      <c r="VSU186" s="35"/>
      <c r="VSV186" s="35"/>
      <c r="VSW186" s="35"/>
      <c r="VSX186" s="35"/>
      <c r="VSY186" s="35"/>
      <c r="VSZ186" s="35"/>
      <c r="VTA186" s="35"/>
      <c r="VTB186" s="35"/>
      <c r="VTC186" s="35"/>
      <c r="VTD186" s="35"/>
      <c r="VTE186" s="35"/>
      <c r="VTF186" s="35"/>
      <c r="VTG186" s="35"/>
      <c r="VTH186" s="35"/>
      <c r="VTI186" s="35"/>
      <c r="VTJ186" s="35"/>
      <c r="VTK186" s="35"/>
      <c r="VTL186" s="35"/>
      <c r="VTM186" s="35"/>
      <c r="VTN186" s="35"/>
      <c r="VTO186" s="35"/>
      <c r="VTP186" s="35"/>
      <c r="VTQ186" s="35"/>
      <c r="VTR186" s="35"/>
      <c r="VTS186" s="35"/>
      <c r="VTT186" s="35"/>
      <c r="VTU186" s="35"/>
      <c r="VTV186" s="35"/>
      <c r="VTW186" s="35"/>
      <c r="VTX186" s="35"/>
      <c r="VTY186" s="35"/>
      <c r="VTZ186" s="35"/>
      <c r="VUA186" s="35"/>
      <c r="VUB186" s="35"/>
      <c r="VUC186" s="35"/>
      <c r="VUD186" s="35"/>
      <c r="VUE186" s="35"/>
      <c r="VUF186" s="35"/>
      <c r="VUG186" s="35"/>
      <c r="VUH186" s="35"/>
      <c r="VUI186" s="35"/>
      <c r="VUJ186" s="35"/>
      <c r="VUK186" s="35"/>
      <c r="VUL186" s="35"/>
      <c r="VUM186" s="35"/>
      <c r="VUN186" s="35"/>
      <c r="VUO186" s="35"/>
      <c r="VUP186" s="35"/>
      <c r="VUQ186" s="35"/>
      <c r="VUR186" s="35"/>
      <c r="VUS186" s="35"/>
      <c r="VUT186" s="35"/>
      <c r="VUU186" s="35"/>
      <c r="VUV186" s="35"/>
      <c r="VUW186" s="35"/>
      <c r="VUX186" s="35"/>
      <c r="VUY186" s="35"/>
      <c r="VUZ186" s="35"/>
      <c r="VVA186" s="35"/>
      <c r="VVB186" s="35"/>
      <c r="VVC186" s="35"/>
      <c r="VVD186" s="35"/>
      <c r="VVE186" s="35"/>
      <c r="VVF186" s="35"/>
      <c r="VVG186" s="35"/>
      <c r="VVH186" s="35"/>
      <c r="VVI186" s="35"/>
      <c r="VVJ186" s="35"/>
      <c r="VVK186" s="35"/>
      <c r="VVL186" s="35"/>
      <c r="VVM186" s="35"/>
      <c r="VVN186" s="35"/>
      <c r="VVO186" s="35"/>
      <c r="VVP186" s="35"/>
      <c r="VVQ186" s="35"/>
      <c r="VVR186" s="35"/>
      <c r="VVS186" s="35"/>
      <c r="VVT186" s="35"/>
      <c r="VVU186" s="35"/>
      <c r="VVV186" s="35"/>
      <c r="VVW186" s="35"/>
      <c r="VVX186" s="35"/>
      <c r="VVY186" s="35"/>
      <c r="VVZ186" s="35"/>
      <c r="VWA186" s="35"/>
      <c r="VWB186" s="35"/>
      <c r="VWC186" s="35"/>
      <c r="VWD186" s="35"/>
      <c r="VWE186" s="35"/>
      <c r="VWF186" s="35"/>
      <c r="VWG186" s="35"/>
      <c r="VWH186" s="35"/>
      <c r="VWI186" s="35"/>
      <c r="VWJ186" s="35"/>
      <c r="VWK186" s="35"/>
      <c r="VWL186" s="35"/>
      <c r="VWM186" s="35"/>
      <c r="VWN186" s="35"/>
      <c r="VWO186" s="35"/>
      <c r="VWP186" s="35"/>
      <c r="VWQ186" s="35"/>
      <c r="VWR186" s="35"/>
      <c r="VWS186" s="35"/>
      <c r="VWT186" s="35"/>
      <c r="VWU186" s="35"/>
      <c r="VWV186" s="35"/>
      <c r="VWW186" s="35"/>
      <c r="VWX186" s="35"/>
      <c r="VWY186" s="35"/>
      <c r="VWZ186" s="35"/>
      <c r="VXA186" s="35"/>
      <c r="VXB186" s="35"/>
      <c r="VXC186" s="35"/>
      <c r="VXD186" s="35"/>
      <c r="VXE186" s="35"/>
      <c r="VXF186" s="35"/>
      <c r="VXG186" s="35"/>
      <c r="VXH186" s="35"/>
      <c r="VXI186" s="35"/>
      <c r="VXJ186" s="35"/>
      <c r="VXK186" s="35"/>
      <c r="VXL186" s="35"/>
      <c r="VXM186" s="35"/>
      <c r="VXN186" s="35"/>
      <c r="VXO186" s="35"/>
      <c r="VXP186" s="35"/>
      <c r="VXQ186" s="35"/>
      <c r="VXR186" s="35"/>
      <c r="VXS186" s="35"/>
      <c r="VXT186" s="35"/>
      <c r="VXU186" s="35"/>
      <c r="VXV186" s="35"/>
      <c r="VXW186" s="35"/>
      <c r="VXX186" s="35"/>
      <c r="VXY186" s="35"/>
      <c r="VXZ186" s="35"/>
      <c r="VYA186" s="35"/>
      <c r="VYB186" s="35"/>
      <c r="VYC186" s="35"/>
      <c r="VYD186" s="35"/>
      <c r="VYE186" s="35"/>
      <c r="VYF186" s="35"/>
      <c r="VYG186" s="35"/>
      <c r="VYH186" s="35"/>
      <c r="VYI186" s="35"/>
      <c r="VYJ186" s="35"/>
      <c r="VYK186" s="35"/>
      <c r="VYL186" s="35"/>
      <c r="VYM186" s="35"/>
      <c r="VYN186" s="35"/>
      <c r="VYO186" s="35"/>
      <c r="VYP186" s="35"/>
      <c r="VYQ186" s="35"/>
      <c r="VYR186" s="35"/>
      <c r="VYS186" s="35"/>
      <c r="VYT186" s="35"/>
      <c r="VYU186" s="35"/>
      <c r="VYV186" s="35"/>
      <c r="VYW186" s="35"/>
      <c r="VYX186" s="35"/>
      <c r="VYY186" s="35"/>
      <c r="VYZ186" s="35"/>
      <c r="VZA186" s="35"/>
      <c r="VZB186" s="35"/>
      <c r="VZC186" s="35"/>
      <c r="VZD186" s="35"/>
      <c r="VZE186" s="35"/>
      <c r="VZF186" s="35"/>
      <c r="VZG186" s="35"/>
      <c r="VZH186" s="35"/>
      <c r="VZI186" s="35"/>
      <c r="VZJ186" s="35"/>
      <c r="VZK186" s="35"/>
      <c r="VZL186" s="35"/>
      <c r="VZM186" s="35"/>
      <c r="VZN186" s="35"/>
      <c r="VZO186" s="35"/>
      <c r="VZP186" s="35"/>
      <c r="VZQ186" s="35"/>
      <c r="VZR186" s="35"/>
      <c r="VZS186" s="35"/>
      <c r="VZT186" s="35"/>
      <c r="VZU186" s="35"/>
      <c r="VZV186" s="35"/>
      <c r="VZW186" s="35"/>
      <c r="VZX186" s="35"/>
      <c r="VZY186" s="35"/>
      <c r="VZZ186" s="35"/>
      <c r="WAA186" s="35"/>
      <c r="WAB186" s="35"/>
      <c r="WAC186" s="35"/>
      <c r="WAD186" s="35"/>
      <c r="WAE186" s="35"/>
      <c r="WAF186" s="35"/>
      <c r="WAG186" s="35"/>
      <c r="WAH186" s="35"/>
      <c r="WAI186" s="35"/>
      <c r="WAJ186" s="35"/>
      <c r="WAK186" s="35"/>
      <c r="WAL186" s="35"/>
      <c r="WAM186" s="35"/>
      <c r="WAN186" s="35"/>
      <c r="WAO186" s="35"/>
      <c r="WAP186" s="35"/>
      <c r="WAQ186" s="35"/>
      <c r="WAR186" s="35"/>
      <c r="WAS186" s="35"/>
      <c r="WAT186" s="35"/>
      <c r="WAU186" s="35"/>
      <c r="WAV186" s="35"/>
      <c r="WAW186" s="35"/>
      <c r="WAX186" s="35"/>
      <c r="WAY186" s="35"/>
      <c r="WAZ186" s="35"/>
      <c r="WBA186" s="35"/>
      <c r="WBB186" s="35"/>
      <c r="WBC186" s="35"/>
      <c r="WBD186" s="35"/>
      <c r="WBE186" s="35"/>
      <c r="WBF186" s="35"/>
      <c r="WBG186" s="35"/>
      <c r="WBH186" s="35"/>
      <c r="WBI186" s="35"/>
      <c r="WBJ186" s="35"/>
      <c r="WBK186" s="35"/>
      <c r="WBL186" s="35"/>
      <c r="WBM186" s="35"/>
      <c r="WBN186" s="35"/>
      <c r="WBO186" s="35"/>
      <c r="WBP186" s="35"/>
      <c r="WBQ186" s="35"/>
      <c r="WBR186" s="35"/>
      <c r="WBS186" s="35"/>
      <c r="WBT186" s="35"/>
      <c r="WBU186" s="35"/>
      <c r="WBV186" s="35"/>
      <c r="WBW186" s="35"/>
      <c r="WBX186" s="35"/>
      <c r="WBY186" s="35"/>
      <c r="WBZ186" s="35"/>
      <c r="WCA186" s="35"/>
      <c r="WCB186" s="35"/>
      <c r="WCC186" s="35"/>
      <c r="WCD186" s="35"/>
      <c r="WCE186" s="35"/>
      <c r="WCF186" s="35"/>
      <c r="WCG186" s="35"/>
      <c r="WCH186" s="35"/>
      <c r="WCI186" s="35"/>
      <c r="WCJ186" s="35"/>
      <c r="WCK186" s="35"/>
      <c r="WCL186" s="35"/>
      <c r="WCM186" s="35"/>
      <c r="WCN186" s="35"/>
      <c r="WCO186" s="35"/>
      <c r="WCP186" s="35"/>
      <c r="WCQ186" s="35"/>
      <c r="WCR186" s="35"/>
      <c r="WCS186" s="35"/>
      <c r="WCT186" s="35"/>
      <c r="WCU186" s="35"/>
      <c r="WCV186" s="35"/>
      <c r="WCW186" s="35"/>
      <c r="WCX186" s="35"/>
      <c r="WCY186" s="35"/>
      <c r="WCZ186" s="35"/>
      <c r="WDA186" s="35"/>
      <c r="WDB186" s="35"/>
      <c r="WDC186" s="35"/>
      <c r="WDD186" s="35"/>
      <c r="WDE186" s="35"/>
      <c r="WDF186" s="35"/>
      <c r="WDG186" s="35"/>
      <c r="WDH186" s="35"/>
      <c r="WDI186" s="35"/>
      <c r="WDJ186" s="35"/>
      <c r="WDK186" s="35"/>
      <c r="WDL186" s="35"/>
      <c r="WDM186" s="35"/>
      <c r="WDN186" s="35"/>
      <c r="WDO186" s="35"/>
      <c r="WDP186" s="35"/>
      <c r="WDQ186" s="35"/>
      <c r="WDR186" s="35"/>
      <c r="WDS186" s="35"/>
      <c r="WDT186" s="35"/>
      <c r="WDU186" s="35"/>
      <c r="WDV186" s="35"/>
      <c r="WDW186" s="35"/>
      <c r="WDX186" s="35"/>
      <c r="WDY186" s="35"/>
      <c r="WDZ186" s="35"/>
      <c r="WEA186" s="35"/>
      <c r="WEB186" s="35"/>
      <c r="WEC186" s="35"/>
      <c r="WED186" s="35"/>
      <c r="WEE186" s="35"/>
      <c r="WEF186" s="35"/>
      <c r="WEG186" s="35"/>
      <c r="WEH186" s="35"/>
      <c r="WEI186" s="35"/>
      <c r="WEJ186" s="35"/>
      <c r="WEK186" s="35"/>
      <c r="WEL186" s="35"/>
      <c r="WEM186" s="35"/>
      <c r="WEN186" s="35"/>
      <c r="WEO186" s="35"/>
      <c r="WEP186" s="35"/>
      <c r="WEQ186" s="35"/>
      <c r="WER186" s="35"/>
      <c r="WES186" s="35"/>
      <c r="WET186" s="35"/>
      <c r="WEU186" s="35"/>
      <c r="WEV186" s="35"/>
      <c r="WEW186" s="35"/>
      <c r="WEX186" s="35"/>
      <c r="WEY186" s="35"/>
      <c r="WEZ186" s="35"/>
      <c r="WFA186" s="35"/>
      <c r="WFB186" s="35"/>
      <c r="WFC186" s="35"/>
      <c r="WFD186" s="35"/>
      <c r="WFE186" s="35"/>
      <c r="WFF186" s="35"/>
      <c r="WFG186" s="35"/>
      <c r="WFH186" s="35"/>
      <c r="WFI186" s="35"/>
      <c r="WFJ186" s="35"/>
      <c r="WFK186" s="35"/>
      <c r="WFL186" s="35"/>
      <c r="WFM186" s="35"/>
      <c r="WFN186" s="35"/>
      <c r="WFO186" s="35"/>
      <c r="WFP186" s="35"/>
      <c r="WFQ186" s="35"/>
      <c r="WFR186" s="35"/>
      <c r="WFS186" s="35"/>
      <c r="WFT186" s="35"/>
      <c r="WFU186" s="35"/>
      <c r="WFV186" s="35"/>
      <c r="WFW186" s="35"/>
      <c r="WFX186" s="35"/>
      <c r="WFY186" s="35"/>
      <c r="WFZ186" s="35"/>
      <c r="WGA186" s="35"/>
      <c r="WGB186" s="35"/>
      <c r="WGC186" s="35"/>
      <c r="WGD186" s="35"/>
      <c r="WGE186" s="35"/>
      <c r="WGF186" s="35"/>
      <c r="WGG186" s="35"/>
      <c r="WGH186" s="35"/>
      <c r="WGI186" s="35"/>
      <c r="WGJ186" s="35"/>
      <c r="WGK186" s="35"/>
      <c r="WGL186" s="35"/>
      <c r="WGM186" s="35"/>
      <c r="WGN186" s="35"/>
      <c r="WGO186" s="35"/>
      <c r="WGP186" s="35"/>
      <c r="WGQ186" s="35"/>
      <c r="WGR186" s="35"/>
      <c r="WGS186" s="35"/>
      <c r="WGT186" s="35"/>
      <c r="WGU186" s="35"/>
      <c r="WGV186" s="35"/>
      <c r="WGW186" s="35"/>
      <c r="WGX186" s="35"/>
      <c r="WGY186" s="35"/>
      <c r="WGZ186" s="35"/>
      <c r="WHA186" s="35"/>
      <c r="WHB186" s="35"/>
      <c r="WHC186" s="35"/>
      <c r="WHD186" s="35"/>
      <c r="WHE186" s="35"/>
      <c r="WHF186" s="35"/>
      <c r="WHG186" s="35"/>
      <c r="WHH186" s="35"/>
      <c r="WHI186" s="35"/>
      <c r="WHJ186" s="35"/>
      <c r="WHK186" s="35"/>
      <c r="WHL186" s="35"/>
      <c r="WHM186" s="35"/>
      <c r="WHN186" s="35"/>
      <c r="WHO186" s="35"/>
      <c r="WHP186" s="35"/>
      <c r="WHQ186" s="35"/>
      <c r="WHR186" s="35"/>
      <c r="WHS186" s="35"/>
      <c r="WHT186" s="35"/>
      <c r="WHU186" s="35"/>
      <c r="WHV186" s="35"/>
      <c r="WHW186" s="35"/>
      <c r="WHX186" s="35"/>
      <c r="WHY186" s="35"/>
      <c r="WHZ186" s="35"/>
      <c r="WIA186" s="35"/>
      <c r="WIB186" s="35"/>
      <c r="WIC186" s="35"/>
      <c r="WID186" s="35"/>
      <c r="WIE186" s="35"/>
      <c r="WIF186" s="35"/>
      <c r="WIG186" s="35"/>
      <c r="WIH186" s="35"/>
      <c r="WII186" s="35"/>
      <c r="WIJ186" s="35"/>
      <c r="WIK186" s="35"/>
      <c r="WIL186" s="35"/>
      <c r="WIM186" s="35"/>
      <c r="WIN186" s="35"/>
      <c r="WIO186" s="35"/>
      <c r="WIP186" s="35"/>
      <c r="WIQ186" s="35"/>
      <c r="WIR186" s="35"/>
      <c r="WIS186" s="35"/>
      <c r="WIT186" s="35"/>
      <c r="WIU186" s="35"/>
      <c r="WIV186" s="35"/>
      <c r="WIW186" s="35"/>
      <c r="WIX186" s="35"/>
      <c r="WIY186" s="35"/>
      <c r="WIZ186" s="35"/>
      <c r="WJA186" s="35"/>
      <c r="WJB186" s="35"/>
      <c r="WJC186" s="35"/>
      <c r="WJD186" s="35"/>
      <c r="WJE186" s="35"/>
      <c r="WJF186" s="35"/>
      <c r="WJG186" s="35"/>
      <c r="WJH186" s="35"/>
      <c r="WJI186" s="35"/>
      <c r="WJJ186" s="35"/>
      <c r="WJK186" s="35"/>
      <c r="WJL186" s="35"/>
      <c r="WJM186" s="35"/>
      <c r="WJN186" s="35"/>
      <c r="WJO186" s="35"/>
      <c r="WJP186" s="35"/>
      <c r="WJQ186" s="35"/>
      <c r="WJR186" s="35"/>
      <c r="WJS186" s="35"/>
      <c r="WJT186" s="35"/>
      <c r="WJU186" s="35"/>
      <c r="WJV186" s="35"/>
      <c r="WJW186" s="35"/>
      <c r="WJX186" s="35"/>
      <c r="WJY186" s="35"/>
      <c r="WJZ186" s="35"/>
      <c r="WKA186" s="35"/>
      <c r="WKB186" s="35"/>
      <c r="WKC186" s="35"/>
      <c r="WKD186" s="35"/>
      <c r="WKE186" s="35"/>
      <c r="WKF186" s="35"/>
      <c r="WKG186" s="35"/>
      <c r="WKH186" s="35"/>
      <c r="WKI186" s="35"/>
      <c r="WKJ186" s="35"/>
      <c r="WKK186" s="35"/>
      <c r="WKL186" s="35"/>
      <c r="WKM186" s="35"/>
      <c r="WKN186" s="35"/>
      <c r="WKO186" s="35"/>
      <c r="WKP186" s="35"/>
      <c r="WKQ186" s="35"/>
      <c r="WKR186" s="35"/>
      <c r="WKS186" s="35"/>
      <c r="WKT186" s="35"/>
      <c r="WKU186" s="35"/>
      <c r="WKV186" s="35"/>
      <c r="WKW186" s="35"/>
      <c r="WKX186" s="35"/>
      <c r="WKY186" s="35"/>
      <c r="WKZ186" s="35"/>
      <c r="WLA186" s="35"/>
      <c r="WLB186" s="35"/>
      <c r="WLC186" s="35"/>
      <c r="WLD186" s="35"/>
      <c r="WLE186" s="35"/>
      <c r="WLF186" s="35"/>
      <c r="WLG186" s="35"/>
      <c r="WLH186" s="35"/>
      <c r="WLI186" s="35"/>
      <c r="WLJ186" s="35"/>
      <c r="WLK186" s="35"/>
      <c r="WLL186" s="35"/>
      <c r="WLM186" s="35"/>
      <c r="WLN186" s="35"/>
      <c r="WLO186" s="35"/>
      <c r="WLP186" s="35"/>
      <c r="WLQ186" s="35"/>
      <c r="WLR186" s="35"/>
      <c r="WLS186" s="35"/>
      <c r="WLT186" s="35"/>
      <c r="WLU186" s="35"/>
      <c r="WLV186" s="35"/>
      <c r="WLW186" s="35"/>
      <c r="WLX186" s="35"/>
      <c r="WLY186" s="35"/>
      <c r="WLZ186" s="35"/>
      <c r="WMA186" s="35"/>
      <c r="WMB186" s="35"/>
      <c r="WMC186" s="35"/>
      <c r="WMD186" s="35"/>
      <c r="WME186" s="35"/>
      <c r="WMF186" s="35"/>
      <c r="WMG186" s="35"/>
      <c r="WMH186" s="35"/>
      <c r="WMI186" s="35"/>
      <c r="WMJ186" s="35"/>
      <c r="WMK186" s="35"/>
      <c r="WML186" s="35"/>
      <c r="WMM186" s="35"/>
      <c r="WMN186" s="35"/>
      <c r="WMO186" s="35"/>
      <c r="WMP186" s="35"/>
      <c r="WMQ186" s="35"/>
      <c r="WMR186" s="35"/>
      <c r="WMS186" s="35"/>
      <c r="WMT186" s="35"/>
      <c r="WMU186" s="35"/>
      <c r="WMV186" s="35"/>
      <c r="WMW186" s="35"/>
      <c r="WMX186" s="35"/>
      <c r="WMY186" s="35"/>
      <c r="WMZ186" s="35"/>
      <c r="WNA186" s="35"/>
      <c r="WNB186" s="35"/>
      <c r="WNC186" s="35"/>
      <c r="WND186" s="35"/>
      <c r="WNE186" s="35"/>
      <c r="WNF186" s="35"/>
      <c r="WNG186" s="35"/>
      <c r="WNH186" s="35"/>
      <c r="WNI186" s="35"/>
      <c r="WNJ186" s="35"/>
      <c r="WNK186" s="35"/>
      <c r="WNL186" s="35"/>
      <c r="WNM186" s="35"/>
      <c r="WNN186" s="35"/>
      <c r="WNO186" s="35"/>
      <c r="WNP186" s="35"/>
      <c r="WNQ186" s="35"/>
      <c r="WNR186" s="35"/>
      <c r="WNS186" s="35"/>
      <c r="WNT186" s="35"/>
      <c r="WNU186" s="35"/>
      <c r="WNV186" s="35"/>
      <c r="WNW186" s="35"/>
      <c r="WNX186" s="35"/>
      <c r="WNY186" s="35"/>
      <c r="WNZ186" s="35"/>
      <c r="WOA186" s="35"/>
      <c r="WOB186" s="35"/>
      <c r="WOC186" s="35"/>
      <c r="WOD186" s="35"/>
      <c r="WOE186" s="35"/>
      <c r="WOF186" s="35"/>
      <c r="WOG186" s="35"/>
      <c r="WOH186" s="35"/>
      <c r="WOI186" s="35"/>
      <c r="WOJ186" s="35"/>
      <c r="WOK186" s="35"/>
      <c r="WOL186" s="35"/>
      <c r="WOM186" s="35"/>
      <c r="WON186" s="35"/>
      <c r="WOO186" s="35"/>
      <c r="WOP186" s="35"/>
      <c r="WOQ186" s="35"/>
      <c r="WOR186" s="35"/>
      <c r="WOS186" s="35"/>
      <c r="WOT186" s="35"/>
      <c r="WOU186" s="35"/>
      <c r="WOV186" s="35"/>
      <c r="WOW186" s="35"/>
      <c r="WOX186" s="35"/>
      <c r="WOY186" s="35"/>
      <c r="WOZ186" s="35"/>
      <c r="WPA186" s="35"/>
      <c r="WPB186" s="35"/>
      <c r="WPC186" s="35"/>
      <c r="WPD186" s="35"/>
      <c r="WPE186" s="35"/>
      <c r="WPF186" s="35"/>
      <c r="WPG186" s="35"/>
      <c r="WPH186" s="35"/>
      <c r="WPI186" s="35"/>
      <c r="WPJ186" s="35"/>
      <c r="WPK186" s="35"/>
      <c r="WPL186" s="35"/>
      <c r="WPM186" s="35"/>
      <c r="WPN186" s="35"/>
      <c r="WPO186" s="35"/>
      <c r="WPP186" s="35"/>
      <c r="WPQ186" s="35"/>
      <c r="WPR186" s="35"/>
      <c r="WPS186" s="35"/>
      <c r="WPT186" s="35"/>
      <c r="WPU186" s="35"/>
      <c r="WPV186" s="35"/>
      <c r="WPW186" s="35"/>
      <c r="WPX186" s="35"/>
      <c r="WPY186" s="35"/>
      <c r="WPZ186" s="35"/>
      <c r="WQA186" s="35"/>
      <c r="WQB186" s="35"/>
      <c r="WQC186" s="35"/>
      <c r="WQD186" s="35"/>
      <c r="WQE186" s="35"/>
      <c r="WQF186" s="35"/>
      <c r="WQG186" s="35"/>
      <c r="WQH186" s="35"/>
      <c r="WQI186" s="35"/>
      <c r="WQJ186" s="35"/>
      <c r="WQK186" s="35"/>
      <c r="WQL186" s="35"/>
      <c r="WQM186" s="35"/>
      <c r="WQN186" s="35"/>
      <c r="WQO186" s="35"/>
      <c r="WQP186" s="35"/>
      <c r="WQQ186" s="35"/>
      <c r="WQR186" s="35"/>
      <c r="WQS186" s="35"/>
      <c r="WQT186" s="35"/>
      <c r="WQU186" s="35"/>
      <c r="WQV186" s="35"/>
      <c r="WQW186" s="35"/>
      <c r="WQX186" s="35"/>
      <c r="WQY186" s="35"/>
      <c r="WQZ186" s="35"/>
      <c r="WRA186" s="35"/>
      <c r="WRB186" s="35"/>
      <c r="WRC186" s="35"/>
      <c r="WRD186" s="35"/>
      <c r="WRE186" s="35"/>
      <c r="WRF186" s="35"/>
      <c r="WRG186" s="35"/>
      <c r="WRH186" s="35"/>
      <c r="WRI186" s="35"/>
      <c r="WRJ186" s="35"/>
      <c r="WRK186" s="35"/>
      <c r="WRL186" s="35"/>
      <c r="WRM186" s="35"/>
      <c r="WRN186" s="35"/>
      <c r="WRO186" s="35"/>
      <c r="WRP186" s="35"/>
      <c r="WRQ186" s="35"/>
      <c r="WRR186" s="35"/>
      <c r="WRS186" s="35"/>
      <c r="WRT186" s="35"/>
      <c r="WRU186" s="35"/>
      <c r="WRV186" s="35"/>
      <c r="WRW186" s="35"/>
      <c r="WRX186" s="35"/>
      <c r="WRY186" s="35"/>
      <c r="WRZ186" s="35"/>
      <c r="WSA186" s="35"/>
      <c r="WSB186" s="35"/>
      <c r="WSC186" s="35"/>
      <c r="WSD186" s="35"/>
      <c r="WSE186" s="35"/>
      <c r="WSF186" s="35"/>
      <c r="WSG186" s="35"/>
      <c r="WSH186" s="35"/>
      <c r="WSI186" s="35"/>
      <c r="WSJ186" s="35"/>
      <c r="WSK186" s="35"/>
      <c r="WSL186" s="35"/>
      <c r="WSM186" s="35"/>
      <c r="WSN186" s="35"/>
      <c r="WSO186" s="35"/>
      <c r="WSP186" s="35"/>
      <c r="WSQ186" s="35"/>
      <c r="WSR186" s="35"/>
      <c r="WSS186" s="35"/>
      <c r="WST186" s="35"/>
      <c r="WSU186" s="35"/>
      <c r="WSV186" s="35"/>
      <c r="WSW186" s="35"/>
      <c r="WSX186" s="35"/>
      <c r="WSY186" s="35"/>
      <c r="WSZ186" s="35"/>
      <c r="WTA186" s="35"/>
      <c r="WTB186" s="35"/>
      <c r="WTC186" s="35"/>
      <c r="WTD186" s="35"/>
      <c r="WTE186" s="35"/>
      <c r="WTF186" s="35"/>
      <c r="WTG186" s="35"/>
      <c r="WTH186" s="35"/>
      <c r="WTI186" s="35"/>
      <c r="WTJ186" s="35"/>
      <c r="WTK186" s="35"/>
      <c r="WTL186" s="35"/>
      <c r="WTM186" s="35"/>
      <c r="WTN186" s="35"/>
      <c r="WTO186" s="35"/>
      <c r="WTP186" s="35"/>
      <c r="WTQ186" s="35"/>
      <c r="WTR186" s="35"/>
      <c r="WTS186" s="35"/>
      <c r="WTT186" s="35"/>
      <c r="WTU186" s="35"/>
      <c r="WTV186" s="35"/>
      <c r="WTW186" s="35"/>
      <c r="WTX186" s="35"/>
      <c r="WTY186" s="35"/>
      <c r="WTZ186" s="35"/>
      <c r="WUA186" s="35"/>
      <c r="WUB186" s="35"/>
      <c r="WUC186" s="35"/>
      <c r="WUD186" s="35"/>
      <c r="WUE186" s="35"/>
      <c r="WUF186" s="35"/>
      <c r="WUG186" s="35"/>
      <c r="WUH186" s="35"/>
      <c r="WUI186" s="35"/>
      <c r="WUJ186" s="35"/>
      <c r="WUK186" s="35"/>
      <c r="WUL186" s="35"/>
      <c r="WUM186" s="35"/>
      <c r="WUN186" s="35"/>
      <c r="WUO186" s="35"/>
      <c r="WUP186" s="35"/>
      <c r="WUQ186" s="35"/>
      <c r="WUR186" s="35"/>
      <c r="WUS186" s="35"/>
      <c r="WUT186" s="35"/>
      <c r="WUU186" s="35"/>
      <c r="WUV186" s="35"/>
      <c r="WUW186" s="35"/>
      <c r="WUX186" s="35"/>
      <c r="WUY186" s="35"/>
      <c r="WUZ186" s="35"/>
      <c r="WVA186" s="35"/>
      <c r="WVB186" s="35"/>
      <c r="WVC186" s="35"/>
      <c r="WVD186" s="35"/>
      <c r="WVE186" s="35"/>
      <c r="WVF186" s="35"/>
      <c r="WVG186" s="35"/>
      <c r="WVH186" s="35"/>
      <c r="WVI186" s="35"/>
      <c r="WVJ186" s="35"/>
      <c r="WVK186" s="35"/>
      <c r="WVL186" s="35"/>
      <c r="WVM186" s="35"/>
      <c r="WVN186" s="35"/>
      <c r="WVO186" s="35"/>
      <c r="WVP186" s="35"/>
      <c r="WVQ186" s="35"/>
      <c r="WVR186" s="35"/>
      <c r="WVS186" s="35"/>
      <c r="WVT186" s="35"/>
      <c r="WVU186" s="35"/>
      <c r="WVV186" s="35"/>
      <c r="WVW186" s="35"/>
      <c r="WVX186" s="35"/>
      <c r="WVY186" s="35"/>
      <c r="WVZ186" s="35"/>
      <c r="WWA186" s="35"/>
      <c r="WWB186" s="35"/>
      <c r="WWC186" s="35"/>
      <c r="WWD186" s="35"/>
      <c r="WWE186" s="35"/>
      <c r="WWF186" s="35"/>
      <c r="WWG186" s="35"/>
      <c r="WWH186" s="35"/>
      <c r="WWI186" s="35"/>
      <c r="WWJ186" s="35"/>
      <c r="WWK186" s="35"/>
      <c r="WWL186" s="35"/>
      <c r="WWM186" s="35"/>
      <c r="WWN186" s="35"/>
      <c r="WWO186" s="35"/>
      <c r="WWP186" s="35"/>
      <c r="WWQ186" s="35"/>
      <c r="WWR186" s="35"/>
      <c r="WWS186" s="35"/>
      <c r="WWT186" s="35"/>
      <c r="WWU186" s="35"/>
      <c r="WWV186" s="35"/>
      <c r="WWW186" s="35"/>
      <c r="WWX186" s="35"/>
      <c r="WWY186" s="35"/>
      <c r="WWZ186" s="35"/>
      <c r="WXA186" s="35"/>
      <c r="WXB186" s="35"/>
      <c r="WXC186" s="35"/>
      <c r="WXD186" s="35"/>
      <c r="WXE186" s="35"/>
      <c r="WXF186" s="35"/>
      <c r="WXG186" s="35"/>
      <c r="WXH186" s="35"/>
      <c r="WXI186" s="35"/>
      <c r="WXJ186" s="35"/>
      <c r="WXK186" s="35"/>
      <c r="WXL186" s="35"/>
      <c r="WXM186" s="35"/>
      <c r="WXN186" s="35"/>
      <c r="WXO186" s="35"/>
      <c r="WXP186" s="35"/>
      <c r="WXQ186" s="35"/>
      <c r="WXR186" s="35"/>
      <c r="WXS186" s="35"/>
      <c r="WXT186" s="35"/>
      <c r="WXU186" s="35"/>
      <c r="WXV186" s="35"/>
      <c r="WXW186" s="35"/>
      <c r="WXX186" s="35"/>
      <c r="WXY186" s="35"/>
      <c r="WXZ186" s="35"/>
      <c r="WYA186" s="35"/>
      <c r="WYB186" s="35"/>
      <c r="WYC186" s="35"/>
      <c r="WYD186" s="35"/>
      <c r="WYE186" s="35"/>
      <c r="WYF186" s="35"/>
      <c r="WYG186" s="35"/>
      <c r="WYH186" s="35"/>
      <c r="WYI186" s="35"/>
      <c r="WYJ186" s="35"/>
      <c r="WYK186" s="35"/>
      <c r="WYL186" s="35"/>
      <c r="WYM186" s="35"/>
      <c r="WYN186" s="35"/>
      <c r="WYO186" s="35"/>
      <c r="WYP186" s="35"/>
      <c r="WYQ186" s="35"/>
      <c r="WYR186" s="35"/>
      <c r="WYS186" s="35"/>
      <c r="WYT186" s="35"/>
      <c r="WYU186" s="35"/>
      <c r="WYV186" s="35"/>
      <c r="WYW186" s="35"/>
      <c r="WYX186" s="35"/>
      <c r="WYY186" s="35"/>
      <c r="WYZ186" s="35"/>
      <c r="WZA186" s="35"/>
      <c r="WZB186" s="35"/>
      <c r="WZC186" s="35"/>
      <c r="WZD186" s="35"/>
      <c r="WZE186" s="35"/>
      <c r="WZF186" s="35"/>
      <c r="WZG186" s="35"/>
      <c r="WZH186" s="35"/>
      <c r="WZI186" s="35"/>
      <c r="WZJ186" s="35"/>
      <c r="WZK186" s="35"/>
      <c r="WZL186" s="35"/>
      <c r="WZM186" s="35"/>
      <c r="WZN186" s="35"/>
      <c r="WZO186" s="35"/>
      <c r="WZP186" s="35"/>
      <c r="WZQ186" s="35"/>
      <c r="WZR186" s="35"/>
      <c r="WZS186" s="35"/>
      <c r="WZT186" s="35"/>
      <c r="WZU186" s="35"/>
      <c r="WZV186" s="35"/>
      <c r="WZW186" s="35"/>
      <c r="WZX186" s="35"/>
      <c r="WZY186" s="35"/>
      <c r="WZZ186" s="35"/>
      <c r="XAA186" s="35"/>
      <c r="XAB186" s="35"/>
      <c r="XAC186" s="35"/>
      <c r="XAD186" s="35"/>
      <c r="XAE186" s="35"/>
      <c r="XAF186" s="35"/>
      <c r="XAG186" s="35"/>
      <c r="XAH186" s="35"/>
      <c r="XAI186" s="35"/>
      <c r="XAJ186" s="35"/>
      <c r="XAK186" s="35"/>
      <c r="XAL186" s="35"/>
      <c r="XAM186" s="35"/>
      <c r="XAN186" s="35"/>
      <c r="XAO186" s="35"/>
      <c r="XAP186" s="35"/>
      <c r="XAQ186" s="35"/>
      <c r="XAR186" s="35"/>
      <c r="XAS186" s="35"/>
      <c r="XAT186" s="35"/>
      <c r="XAU186" s="35"/>
      <c r="XAV186" s="35"/>
      <c r="XAW186" s="35"/>
      <c r="XAX186" s="35"/>
      <c r="XAY186" s="35"/>
      <c r="XAZ186" s="35"/>
      <c r="XBA186" s="35"/>
      <c r="XBB186" s="35"/>
      <c r="XBC186" s="35"/>
      <c r="XBD186" s="35"/>
      <c r="XBE186" s="35"/>
      <c r="XBF186" s="35"/>
      <c r="XBG186" s="35"/>
      <c r="XBH186" s="35"/>
      <c r="XBI186" s="35"/>
      <c r="XBJ186" s="35"/>
      <c r="XBK186" s="35"/>
      <c r="XBL186" s="35"/>
      <c r="XBM186" s="35"/>
      <c r="XBN186" s="35"/>
      <c r="XBO186" s="35"/>
      <c r="XBP186" s="35"/>
      <c r="XBQ186" s="35"/>
      <c r="XBR186" s="35"/>
      <c r="XBS186" s="35"/>
      <c r="XBT186" s="35"/>
      <c r="XBU186" s="35"/>
      <c r="XBV186" s="35"/>
      <c r="XBW186" s="35"/>
      <c r="XBX186" s="35"/>
      <c r="XBY186" s="35"/>
      <c r="XBZ186" s="35"/>
      <c r="XCA186" s="35"/>
      <c r="XCB186" s="35"/>
      <c r="XCC186" s="35"/>
      <c r="XCD186" s="35"/>
      <c r="XCE186" s="35"/>
      <c r="XCF186" s="35"/>
      <c r="XCG186" s="35"/>
      <c r="XCH186" s="35"/>
      <c r="XCI186" s="35"/>
      <c r="XCJ186" s="35"/>
      <c r="XCK186" s="35"/>
      <c r="XCL186" s="35"/>
      <c r="XCM186" s="35"/>
      <c r="XCN186" s="35"/>
      <c r="XCO186" s="35"/>
      <c r="XCP186" s="35"/>
      <c r="XCQ186" s="35"/>
      <c r="XCR186" s="35"/>
      <c r="XCS186" s="35"/>
      <c r="XCT186" s="35"/>
      <c r="XCU186" s="35"/>
      <c r="XCV186" s="35"/>
      <c r="XCW186" s="35"/>
      <c r="XCX186" s="35"/>
      <c r="XCY186" s="35"/>
      <c r="XCZ186" s="35"/>
      <c r="XDA186" s="35"/>
      <c r="XDB186" s="35"/>
      <c r="XDC186" s="35"/>
      <c r="XDD186" s="35"/>
      <c r="XDE186" s="35"/>
      <c r="XDF186" s="35"/>
      <c r="XDG186" s="35"/>
      <c r="XDH186" s="35"/>
      <c r="XDI186" s="35"/>
      <c r="XDJ186" s="35"/>
      <c r="XDK186" s="35"/>
      <c r="XDL186" s="35"/>
      <c r="XDM186" s="35"/>
      <c r="XDN186" s="35"/>
      <c r="XDO186" s="35"/>
      <c r="XDP186" s="35"/>
      <c r="XDQ186" s="35"/>
      <c r="XDR186" s="35"/>
      <c r="XDS186" s="35"/>
      <c r="XDT186" s="35"/>
      <c r="XDU186" s="35"/>
      <c r="XDV186" s="35"/>
      <c r="XDW186" s="35"/>
      <c r="XDX186" s="35"/>
      <c r="XDY186" s="35"/>
      <c r="XDZ186" s="35"/>
      <c r="XEA186" s="35"/>
      <c r="XEB186" s="35"/>
    </row>
    <row r="187" spans="1:16356">
      <c r="A187" s="28" t="s">
        <v>82</v>
      </c>
      <c r="B187" s="28" t="s">
        <v>242</v>
      </c>
      <c r="C187" s="28" t="s">
        <v>0</v>
      </c>
      <c r="D187" s="77" t="s">
        <v>1</v>
      </c>
      <c r="E187" s="77" t="s">
        <v>127</v>
      </c>
      <c r="F187" s="28" t="s">
        <v>9</v>
      </c>
      <c r="G187" s="77" t="s">
        <v>88</v>
      </c>
      <c r="H187" s="257" t="s">
        <v>243</v>
      </c>
      <c r="I187" s="18" t="s">
        <v>92</v>
      </c>
      <c r="J187" s="18">
        <v>20</v>
      </c>
      <c r="K187" s="18">
        <v>5</v>
      </c>
      <c r="L187" s="18">
        <f t="shared" ref="L187:L201" si="37">J187+K187</f>
        <v>25</v>
      </c>
      <c r="M187" s="1160">
        <f t="shared" ref="M187:M201" si="38">O187-3</f>
        <v>46227</v>
      </c>
      <c r="N187" s="1092" t="s">
        <v>1155</v>
      </c>
      <c r="O187" s="320">
        <v>46230</v>
      </c>
      <c r="P187" s="320">
        <f t="shared" ref="P187:P201" si="39">O187+8</f>
        <v>46238</v>
      </c>
      <c r="Q187" s="320">
        <f t="shared" ref="Q187:Q201" si="40">P187+1</f>
        <v>46239</v>
      </c>
      <c r="R187" s="320">
        <f t="shared" ref="R187:R201" si="41">Q187+23</f>
        <v>46262</v>
      </c>
      <c r="S187" s="320">
        <f t="shared" ref="S187:S201" si="42">R187+3</f>
        <v>46265</v>
      </c>
      <c r="T187" s="320">
        <f t="shared" ref="T187:T201" si="43">S187+11</f>
        <v>46276</v>
      </c>
      <c r="U187" s="320">
        <f t="shared" ref="U187:U201" si="44">T187+3</f>
        <v>46279</v>
      </c>
      <c r="V187" s="320">
        <f t="shared" ref="V187:V201" si="45">U187+53</f>
        <v>46332</v>
      </c>
      <c r="W187" s="320">
        <f>V187+3</f>
        <v>46335</v>
      </c>
      <c r="X187" s="89" t="s">
        <v>139</v>
      </c>
      <c r="Y187" s="89" t="s">
        <v>139</v>
      </c>
      <c r="Z187" s="8" t="s">
        <v>278</v>
      </c>
      <c r="AA187" s="8"/>
      <c r="AB187" s="8"/>
      <c r="AC187" s="8"/>
      <c r="AD187" s="8" t="s">
        <v>3</v>
      </c>
      <c r="AE187" s="1161" t="s">
        <v>22</v>
      </c>
      <c r="AG187" s="17"/>
      <c r="AH187" s="17"/>
      <c r="AI187" s="17"/>
      <c r="AJ187" s="17"/>
      <c r="AK187" s="17"/>
      <c r="AL187" s="17"/>
      <c r="AM187" s="17"/>
      <c r="AN187" s="17"/>
      <c r="AO187" s="17"/>
      <c r="AP187" s="17"/>
      <c r="AX187" s="10" t="s">
        <v>125</v>
      </c>
      <c r="AY187" s="29" t="s">
        <v>103</v>
      </c>
      <c r="AZ187" s="30">
        <v>1</v>
      </c>
      <c r="BA187" s="30">
        <v>2</v>
      </c>
      <c r="BB187" s="30">
        <v>3</v>
      </c>
      <c r="BC187" s="30">
        <v>4</v>
      </c>
      <c r="BD187" s="31" t="s">
        <v>104</v>
      </c>
      <c r="BE187" s="31" t="s">
        <v>104</v>
      </c>
      <c r="BF187" s="32" t="s">
        <v>105</v>
      </c>
      <c r="BG187" s="32" t="s">
        <v>105</v>
      </c>
      <c r="BH187" s="32" t="s">
        <v>105</v>
      </c>
      <c r="BI187" s="32" t="s">
        <v>105</v>
      </c>
      <c r="BJ187" s="32" t="s">
        <v>105</v>
      </c>
      <c r="BK187" s="32" t="s">
        <v>105</v>
      </c>
      <c r="BL187" s="32" t="s">
        <v>105</v>
      </c>
      <c r="BM187" s="32" t="s">
        <v>105</v>
      </c>
      <c r="BN187" s="33" t="s">
        <v>106</v>
      </c>
    </row>
    <row r="188" spans="1:16356">
      <c r="A188" s="28" t="s">
        <v>82</v>
      </c>
      <c r="B188" s="28" t="s">
        <v>246</v>
      </c>
      <c r="C188" s="28" t="s">
        <v>0</v>
      </c>
      <c r="D188" s="77" t="s">
        <v>14</v>
      </c>
      <c r="E188" s="77" t="s">
        <v>127</v>
      </c>
      <c r="F188" s="28" t="s">
        <v>2</v>
      </c>
      <c r="G188" s="77" t="s">
        <v>88</v>
      </c>
      <c r="H188" s="257" t="s">
        <v>247</v>
      </c>
      <c r="I188" s="18" t="s">
        <v>92</v>
      </c>
      <c r="J188" s="18">
        <v>20</v>
      </c>
      <c r="K188" s="18">
        <v>5</v>
      </c>
      <c r="L188" s="18">
        <f t="shared" si="37"/>
        <v>25</v>
      </c>
      <c r="M188" s="320">
        <f t="shared" si="38"/>
        <v>46241</v>
      </c>
      <c r="N188" s="1092" t="s">
        <v>1156</v>
      </c>
      <c r="O188" s="320">
        <v>46244</v>
      </c>
      <c r="P188" s="320">
        <f t="shared" si="39"/>
        <v>46252</v>
      </c>
      <c r="Q188" s="320">
        <f t="shared" si="40"/>
        <v>46253</v>
      </c>
      <c r="R188" s="320">
        <f t="shared" si="41"/>
        <v>46276</v>
      </c>
      <c r="S188" s="320">
        <f t="shared" si="42"/>
        <v>46279</v>
      </c>
      <c r="T188" s="320">
        <f t="shared" si="43"/>
        <v>46290</v>
      </c>
      <c r="U188" s="320">
        <f t="shared" si="44"/>
        <v>46293</v>
      </c>
      <c r="V188" s="320">
        <f t="shared" si="45"/>
        <v>46346</v>
      </c>
      <c r="W188" s="320">
        <f>V188+3</f>
        <v>46349</v>
      </c>
      <c r="X188" s="89" t="s">
        <v>119</v>
      </c>
      <c r="Y188" s="89" t="s">
        <v>119</v>
      </c>
      <c r="Z188" s="8" t="s">
        <v>279</v>
      </c>
      <c r="AA188" s="8"/>
      <c r="AB188" s="8"/>
      <c r="AC188" s="8"/>
      <c r="AD188" s="8" t="s">
        <v>3</v>
      </c>
      <c r="AE188" s="18" t="s">
        <v>4</v>
      </c>
      <c r="AG188" s="17"/>
      <c r="AH188" s="17"/>
      <c r="AI188" s="17"/>
      <c r="AJ188" s="17"/>
      <c r="AK188" s="17"/>
      <c r="AL188" s="17"/>
      <c r="AM188" s="17"/>
      <c r="AN188" s="17"/>
      <c r="AO188" s="17"/>
      <c r="AP188" s="17"/>
      <c r="AZ188" s="10" t="s">
        <v>125</v>
      </c>
      <c r="BA188" s="29" t="s">
        <v>103</v>
      </c>
      <c r="BB188" s="30">
        <v>1</v>
      </c>
      <c r="BC188" s="30">
        <v>2</v>
      </c>
      <c r="BD188" s="30">
        <v>3</v>
      </c>
      <c r="BE188" s="30">
        <v>4</v>
      </c>
      <c r="BF188" s="31" t="s">
        <v>104</v>
      </c>
      <c r="BG188" s="31" t="s">
        <v>104</v>
      </c>
      <c r="BH188" s="32" t="s">
        <v>105</v>
      </c>
      <c r="BI188" s="32" t="s">
        <v>105</v>
      </c>
      <c r="BJ188" s="32" t="s">
        <v>105</v>
      </c>
      <c r="BK188" s="32" t="s">
        <v>105</v>
      </c>
      <c r="BL188" s="32" t="s">
        <v>105</v>
      </c>
      <c r="BM188" s="32" t="s">
        <v>105</v>
      </c>
      <c r="BN188" s="32" t="s">
        <v>105</v>
      </c>
      <c r="BO188" s="32" t="s">
        <v>105</v>
      </c>
      <c r="BP188" s="33" t="s">
        <v>106</v>
      </c>
    </row>
    <row r="189" spans="1:16356">
      <c r="A189" s="28" t="s">
        <v>82</v>
      </c>
      <c r="B189" s="28" t="s">
        <v>246</v>
      </c>
      <c r="C189" s="28" t="s">
        <v>0</v>
      </c>
      <c r="D189" s="77" t="s">
        <v>1</v>
      </c>
      <c r="E189" s="77" t="s">
        <v>127</v>
      </c>
      <c r="F189" s="28" t="s">
        <v>9</v>
      </c>
      <c r="G189" s="77" t="s">
        <v>88</v>
      </c>
      <c r="H189" s="257" t="s">
        <v>249</v>
      </c>
      <c r="I189" s="18" t="s">
        <v>92</v>
      </c>
      <c r="J189" s="18">
        <v>20</v>
      </c>
      <c r="K189" s="18">
        <v>5</v>
      </c>
      <c r="L189" s="18">
        <f t="shared" si="37"/>
        <v>25</v>
      </c>
      <c r="M189" s="320">
        <f t="shared" si="38"/>
        <v>46248</v>
      </c>
      <c r="N189" s="1092" t="s">
        <v>1157</v>
      </c>
      <c r="O189" s="320">
        <v>46251</v>
      </c>
      <c r="P189" s="320">
        <f t="shared" si="39"/>
        <v>46259</v>
      </c>
      <c r="Q189" s="320">
        <f t="shared" si="40"/>
        <v>46260</v>
      </c>
      <c r="R189" s="320">
        <f t="shared" si="41"/>
        <v>46283</v>
      </c>
      <c r="S189" s="320">
        <f t="shared" si="42"/>
        <v>46286</v>
      </c>
      <c r="T189" s="320">
        <f t="shared" si="43"/>
        <v>46297</v>
      </c>
      <c r="U189" s="320">
        <f t="shared" si="44"/>
        <v>46300</v>
      </c>
      <c r="V189" s="320">
        <f t="shared" si="45"/>
        <v>46353</v>
      </c>
      <c r="W189" s="320">
        <f>V189+3</f>
        <v>46356</v>
      </c>
      <c r="X189" s="89" t="s">
        <v>141</v>
      </c>
      <c r="Y189" s="89" t="s">
        <v>141</v>
      </c>
      <c r="Z189" s="8"/>
      <c r="AA189" s="8"/>
      <c r="AB189" s="8"/>
      <c r="AC189" s="8"/>
      <c r="AD189" s="8" t="s">
        <v>3</v>
      </c>
      <c r="AE189" s="18" t="s">
        <v>4</v>
      </c>
      <c r="AG189" s="17"/>
      <c r="AH189" s="17"/>
      <c r="AI189" s="17"/>
      <c r="AJ189" s="17"/>
      <c r="AK189" s="17"/>
      <c r="AL189" s="17"/>
      <c r="AM189" s="17"/>
      <c r="AN189" s="17"/>
      <c r="AO189" s="17"/>
      <c r="AP189" s="17"/>
      <c r="BA189" s="10" t="s">
        <v>125</v>
      </c>
      <c r="BB189" s="29" t="s">
        <v>103</v>
      </c>
      <c r="BC189" s="30">
        <v>1</v>
      </c>
      <c r="BD189" s="30">
        <v>2</v>
      </c>
      <c r="BE189" s="30">
        <v>3</v>
      </c>
      <c r="BF189" s="30">
        <v>4</v>
      </c>
      <c r="BG189" s="31" t="s">
        <v>104</v>
      </c>
      <c r="BH189" s="31" t="s">
        <v>104</v>
      </c>
      <c r="BI189" s="32" t="s">
        <v>105</v>
      </c>
      <c r="BJ189" s="32" t="s">
        <v>105</v>
      </c>
      <c r="BK189" s="32" t="s">
        <v>105</v>
      </c>
      <c r="BL189" s="32" t="s">
        <v>105</v>
      </c>
      <c r="BM189" s="32" t="s">
        <v>105</v>
      </c>
      <c r="BN189" s="32" t="s">
        <v>105</v>
      </c>
      <c r="BO189" s="32" t="s">
        <v>105</v>
      </c>
      <c r="BP189" s="32" t="s">
        <v>105</v>
      </c>
      <c r="BQ189" s="33" t="s">
        <v>106</v>
      </c>
    </row>
    <row r="190" spans="1:16356">
      <c r="A190" s="28" t="s">
        <v>82</v>
      </c>
      <c r="B190" s="28" t="s">
        <v>246</v>
      </c>
      <c r="C190" s="28" t="s">
        <v>0</v>
      </c>
      <c r="D190" s="77" t="s">
        <v>14</v>
      </c>
      <c r="E190" s="77" t="s">
        <v>127</v>
      </c>
      <c r="F190" s="28" t="s">
        <v>2</v>
      </c>
      <c r="G190" s="77" t="s">
        <v>88</v>
      </c>
      <c r="H190" s="257" t="s">
        <v>251</v>
      </c>
      <c r="I190" s="18" t="s">
        <v>92</v>
      </c>
      <c r="J190" s="18">
        <v>20</v>
      </c>
      <c r="K190" s="18">
        <v>5</v>
      </c>
      <c r="L190" s="18">
        <f t="shared" si="37"/>
        <v>25</v>
      </c>
      <c r="M190" s="320">
        <f t="shared" si="38"/>
        <v>46255</v>
      </c>
      <c r="N190" s="1092" t="s">
        <v>1158</v>
      </c>
      <c r="O190" s="320">
        <v>46258</v>
      </c>
      <c r="P190" s="320">
        <f t="shared" si="39"/>
        <v>46266</v>
      </c>
      <c r="Q190" s="320">
        <f t="shared" si="40"/>
        <v>46267</v>
      </c>
      <c r="R190" s="320">
        <f t="shared" si="41"/>
        <v>46290</v>
      </c>
      <c r="S190" s="320">
        <f t="shared" si="42"/>
        <v>46293</v>
      </c>
      <c r="T190" s="320">
        <f t="shared" si="43"/>
        <v>46304</v>
      </c>
      <c r="U190" s="320">
        <f t="shared" si="44"/>
        <v>46307</v>
      </c>
      <c r="V190" s="320">
        <f t="shared" si="45"/>
        <v>46360</v>
      </c>
      <c r="W190" s="320">
        <f>V190+3</f>
        <v>46363</v>
      </c>
      <c r="X190" s="89" t="s">
        <v>205</v>
      </c>
      <c r="Y190" s="89" t="s">
        <v>205</v>
      </c>
      <c r="Z190" s="89"/>
      <c r="AA190" s="89"/>
      <c r="AB190" s="89"/>
      <c r="AC190" s="89"/>
      <c r="AD190" s="8" t="s">
        <v>3</v>
      </c>
      <c r="AE190" s="18" t="s">
        <v>4</v>
      </c>
      <c r="AG190" s="17"/>
      <c r="AH190" s="17"/>
      <c r="AI190" s="17"/>
      <c r="AJ190" s="17"/>
      <c r="AK190" s="17"/>
      <c r="AL190" s="17"/>
      <c r="AM190" s="17"/>
      <c r="AN190" s="17"/>
      <c r="AO190" s="17"/>
      <c r="AP190" s="17"/>
      <c r="AX190" s="1093" t="s">
        <v>253</v>
      </c>
      <c r="AZ190" s="1093" t="s">
        <v>254</v>
      </c>
      <c r="BA190" s="1093" t="s">
        <v>254</v>
      </c>
      <c r="BB190" s="10" t="s">
        <v>125</v>
      </c>
      <c r="BC190" s="29" t="s">
        <v>103</v>
      </c>
      <c r="BD190" s="30">
        <v>1</v>
      </c>
      <c r="BE190" s="30">
        <v>2</v>
      </c>
      <c r="BF190" s="30">
        <v>3</v>
      </c>
      <c r="BG190" s="30">
        <v>4</v>
      </c>
      <c r="BH190" s="31" t="s">
        <v>104</v>
      </c>
      <c r="BI190" s="31" t="s">
        <v>104</v>
      </c>
      <c r="BJ190" s="32" t="s">
        <v>105</v>
      </c>
      <c r="BK190" s="32" t="s">
        <v>105</v>
      </c>
      <c r="BL190" s="32" t="s">
        <v>105</v>
      </c>
      <c r="BM190" s="32" t="s">
        <v>105</v>
      </c>
      <c r="BN190" s="32" t="s">
        <v>105</v>
      </c>
      <c r="BO190" s="32" t="s">
        <v>105</v>
      </c>
      <c r="BP190" s="32" t="s">
        <v>105</v>
      </c>
      <c r="BQ190" s="32" t="s">
        <v>105</v>
      </c>
      <c r="BR190" s="33" t="s">
        <v>106</v>
      </c>
    </row>
    <row r="191" spans="1:16356">
      <c r="A191" s="28" t="s">
        <v>82</v>
      </c>
      <c r="B191" s="28" t="s">
        <v>246</v>
      </c>
      <c r="C191" s="28" t="s">
        <v>0</v>
      </c>
      <c r="D191" s="77" t="s">
        <v>1</v>
      </c>
      <c r="E191" s="77" t="s">
        <v>127</v>
      </c>
      <c r="F191" s="28" t="s">
        <v>9</v>
      </c>
      <c r="G191" s="77" t="s">
        <v>88</v>
      </c>
      <c r="H191" s="257" t="s">
        <v>255</v>
      </c>
      <c r="I191" s="18" t="s">
        <v>92</v>
      </c>
      <c r="J191" s="18">
        <v>20</v>
      </c>
      <c r="K191" s="18">
        <v>5</v>
      </c>
      <c r="L191" s="18">
        <f t="shared" si="37"/>
        <v>25</v>
      </c>
      <c r="M191" s="320">
        <f t="shared" si="38"/>
        <v>46255</v>
      </c>
      <c r="N191" s="1092" t="s">
        <v>1159</v>
      </c>
      <c r="O191" s="320">
        <v>46258</v>
      </c>
      <c r="P191" s="320">
        <f t="shared" si="39"/>
        <v>46266</v>
      </c>
      <c r="Q191" s="320">
        <f t="shared" si="40"/>
        <v>46267</v>
      </c>
      <c r="R191" s="320">
        <f t="shared" si="41"/>
        <v>46290</v>
      </c>
      <c r="S191" s="320">
        <f t="shared" si="42"/>
        <v>46293</v>
      </c>
      <c r="T191" s="320">
        <f t="shared" si="43"/>
        <v>46304</v>
      </c>
      <c r="U191" s="320">
        <f t="shared" si="44"/>
        <v>46307</v>
      </c>
      <c r="V191" s="320">
        <f t="shared" si="45"/>
        <v>46360</v>
      </c>
      <c r="W191" s="320">
        <v>46363</v>
      </c>
      <c r="X191" s="89" t="s">
        <v>207</v>
      </c>
      <c r="Y191" s="89" t="s">
        <v>207</v>
      </c>
      <c r="Z191" s="89"/>
      <c r="AA191" s="89"/>
      <c r="AB191" s="89"/>
      <c r="AC191" s="89"/>
      <c r="AD191" s="8" t="s">
        <v>3</v>
      </c>
      <c r="AE191" s="18" t="s">
        <v>4</v>
      </c>
      <c r="AG191" s="17"/>
      <c r="AH191" s="17"/>
      <c r="AI191" s="17"/>
      <c r="AJ191" s="17"/>
      <c r="AK191" s="17"/>
      <c r="AL191" s="17"/>
      <c r="AM191" s="17"/>
      <c r="AN191" s="17"/>
      <c r="AO191" s="17"/>
      <c r="AP191" s="17"/>
      <c r="AX191" s="1093" t="s">
        <v>253</v>
      </c>
      <c r="AZ191" s="1093" t="s">
        <v>254</v>
      </c>
      <c r="BA191" s="1093" t="s">
        <v>254</v>
      </c>
      <c r="BB191" s="10" t="s">
        <v>125</v>
      </c>
      <c r="BC191" s="29" t="s">
        <v>103</v>
      </c>
      <c r="BD191" s="30">
        <v>1</v>
      </c>
      <c r="BE191" s="30">
        <v>2</v>
      </c>
      <c r="BF191" s="30">
        <v>3</v>
      </c>
      <c r="BG191" s="30">
        <v>4</v>
      </c>
      <c r="BH191" s="31" t="s">
        <v>104</v>
      </c>
      <c r="BI191" s="31" t="s">
        <v>104</v>
      </c>
      <c r="BJ191" s="32" t="s">
        <v>105</v>
      </c>
      <c r="BK191" s="32" t="s">
        <v>105</v>
      </c>
      <c r="BL191" s="32" t="s">
        <v>105</v>
      </c>
      <c r="BM191" s="32" t="s">
        <v>105</v>
      </c>
      <c r="BN191" s="32" t="s">
        <v>105</v>
      </c>
      <c r="BO191" s="32" t="s">
        <v>105</v>
      </c>
      <c r="BP191" s="32" t="s">
        <v>105</v>
      </c>
      <c r="BQ191" s="32" t="s">
        <v>105</v>
      </c>
      <c r="BR191" s="33" t="s">
        <v>106</v>
      </c>
    </row>
    <row r="192" spans="1:16356">
      <c r="A192" s="28" t="s">
        <v>82</v>
      </c>
      <c r="B192" s="28" t="s">
        <v>246</v>
      </c>
      <c r="C192" s="28" t="s">
        <v>0</v>
      </c>
      <c r="D192" s="77" t="s">
        <v>14</v>
      </c>
      <c r="E192" s="77" t="s">
        <v>127</v>
      </c>
      <c r="F192" s="28" t="s">
        <v>9</v>
      </c>
      <c r="G192" s="77" t="s">
        <v>88</v>
      </c>
      <c r="H192" s="257" t="s">
        <v>257</v>
      </c>
      <c r="I192" s="18" t="s">
        <v>92</v>
      </c>
      <c r="J192" s="18">
        <v>20</v>
      </c>
      <c r="K192" s="18">
        <v>5</v>
      </c>
      <c r="L192" s="18">
        <f t="shared" si="37"/>
        <v>25</v>
      </c>
      <c r="M192" s="320">
        <f t="shared" si="38"/>
        <v>46262</v>
      </c>
      <c r="N192" s="1092" t="s">
        <v>1160</v>
      </c>
      <c r="O192" s="320">
        <v>46265</v>
      </c>
      <c r="P192" s="320">
        <f t="shared" si="39"/>
        <v>46273</v>
      </c>
      <c r="Q192" s="320">
        <f t="shared" si="40"/>
        <v>46274</v>
      </c>
      <c r="R192" s="320">
        <f t="shared" si="41"/>
        <v>46297</v>
      </c>
      <c r="S192" s="320">
        <f t="shared" si="42"/>
        <v>46300</v>
      </c>
      <c r="T192" s="320">
        <f t="shared" si="43"/>
        <v>46311</v>
      </c>
      <c r="U192" s="320">
        <f t="shared" si="44"/>
        <v>46314</v>
      </c>
      <c r="V192" s="320">
        <f t="shared" si="45"/>
        <v>46367</v>
      </c>
      <c r="W192" s="320">
        <f t="shared" ref="W192:W201" si="46">V192+3</f>
        <v>46370</v>
      </c>
      <c r="X192" s="89" t="s">
        <v>212</v>
      </c>
      <c r="Y192" s="89" t="s">
        <v>212</v>
      </c>
      <c r="Z192" s="89"/>
      <c r="AA192" s="89"/>
      <c r="AB192" s="89"/>
      <c r="AC192" s="89"/>
      <c r="AD192" s="8" t="s">
        <v>3</v>
      </c>
      <c r="AE192" s="18" t="s">
        <v>4</v>
      </c>
      <c r="AG192" s="17"/>
      <c r="AH192" s="17"/>
      <c r="AI192" s="17"/>
      <c r="AJ192" s="17"/>
      <c r="AK192" s="17"/>
      <c r="AL192" s="17"/>
      <c r="AM192" s="17"/>
      <c r="AN192" s="17"/>
      <c r="AO192" s="17"/>
      <c r="AP192" s="17"/>
      <c r="AX192" s="1093" t="s">
        <v>253</v>
      </c>
      <c r="AZ192" s="1093" t="s">
        <v>254</v>
      </c>
      <c r="BA192" s="1093" t="s">
        <v>254</v>
      </c>
      <c r="BB192" s="1094" t="s">
        <v>259</v>
      </c>
      <c r="BC192" s="10" t="s">
        <v>125</v>
      </c>
      <c r="BD192" s="29" t="s">
        <v>103</v>
      </c>
      <c r="BE192" s="30">
        <v>1</v>
      </c>
      <c r="BF192" s="30">
        <v>2</v>
      </c>
      <c r="BG192" s="30">
        <v>3</v>
      </c>
      <c r="BH192" s="30">
        <v>4</v>
      </c>
      <c r="BI192" s="31" t="s">
        <v>104</v>
      </c>
      <c r="BJ192" s="31" t="s">
        <v>104</v>
      </c>
      <c r="BK192" s="32" t="s">
        <v>105</v>
      </c>
      <c r="BL192" s="32" t="s">
        <v>105</v>
      </c>
      <c r="BM192" s="32" t="s">
        <v>105</v>
      </c>
      <c r="BN192" s="32" t="s">
        <v>105</v>
      </c>
      <c r="BO192" s="32" t="s">
        <v>105</v>
      </c>
      <c r="BP192" s="32" t="s">
        <v>105</v>
      </c>
      <c r="BQ192" s="32" t="s">
        <v>105</v>
      </c>
      <c r="BR192" s="32" t="s">
        <v>105</v>
      </c>
      <c r="BS192" s="33" t="s">
        <v>106</v>
      </c>
    </row>
    <row r="193" spans="1:77">
      <c r="A193" s="28" t="s">
        <v>82</v>
      </c>
      <c r="B193" s="28" t="s">
        <v>246</v>
      </c>
      <c r="C193" s="28" t="s">
        <v>0</v>
      </c>
      <c r="D193" s="77" t="s">
        <v>1</v>
      </c>
      <c r="E193" s="77" t="s">
        <v>127</v>
      </c>
      <c r="F193" s="28" t="s">
        <v>9</v>
      </c>
      <c r="G193" s="77" t="s">
        <v>88</v>
      </c>
      <c r="H193" s="257" t="s">
        <v>260</v>
      </c>
      <c r="I193" s="18" t="s">
        <v>92</v>
      </c>
      <c r="J193" s="18">
        <v>20</v>
      </c>
      <c r="K193" s="18">
        <v>5</v>
      </c>
      <c r="L193" s="18">
        <f t="shared" si="37"/>
        <v>25</v>
      </c>
      <c r="M193" s="320">
        <f t="shared" si="38"/>
        <v>46269</v>
      </c>
      <c r="N193" s="1092" t="s">
        <v>1161</v>
      </c>
      <c r="O193" s="320">
        <v>46272</v>
      </c>
      <c r="P193" s="320">
        <f t="shared" si="39"/>
        <v>46280</v>
      </c>
      <c r="Q193" s="320">
        <f t="shared" si="40"/>
        <v>46281</v>
      </c>
      <c r="R193" s="320">
        <f t="shared" si="41"/>
        <v>46304</v>
      </c>
      <c r="S193" s="320">
        <f t="shared" si="42"/>
        <v>46307</v>
      </c>
      <c r="T193" s="320">
        <f t="shared" si="43"/>
        <v>46318</v>
      </c>
      <c r="U193" s="320">
        <f t="shared" si="44"/>
        <v>46321</v>
      </c>
      <c r="V193" s="320">
        <f t="shared" si="45"/>
        <v>46374</v>
      </c>
      <c r="W193" s="320">
        <f t="shared" si="46"/>
        <v>46377</v>
      </c>
      <c r="X193" s="89" t="s">
        <v>216</v>
      </c>
      <c r="Y193" s="89" t="s">
        <v>216</v>
      </c>
      <c r="Z193" s="89"/>
      <c r="AA193" s="89"/>
      <c r="AB193" s="89"/>
      <c r="AC193" s="89"/>
      <c r="AD193" s="8" t="s">
        <v>3</v>
      </c>
      <c r="AE193" s="18" t="s">
        <v>4</v>
      </c>
      <c r="AG193" s="17"/>
      <c r="AH193" s="17"/>
      <c r="AI193" s="17"/>
      <c r="AJ193" s="17"/>
      <c r="AK193" s="17"/>
      <c r="AL193" s="17"/>
      <c r="AM193" s="17"/>
      <c r="AN193" s="17"/>
      <c r="AO193" s="17"/>
      <c r="AP193" s="17"/>
      <c r="AX193" s="1093" t="s">
        <v>253</v>
      </c>
      <c r="AZ193" s="1093" t="s">
        <v>254</v>
      </c>
      <c r="BA193" s="1093" t="s">
        <v>254</v>
      </c>
      <c r="BB193" s="1094" t="s">
        <v>259</v>
      </c>
      <c r="BC193" s="1094" t="s">
        <v>259</v>
      </c>
      <c r="BD193" s="10" t="s">
        <v>125</v>
      </c>
      <c r="BE193" s="29" t="s">
        <v>103</v>
      </c>
      <c r="BF193" s="30">
        <v>1</v>
      </c>
      <c r="BG193" s="30">
        <v>2</v>
      </c>
      <c r="BH193" s="30">
        <v>3</v>
      </c>
      <c r="BI193" s="30">
        <v>4</v>
      </c>
      <c r="BJ193" s="31" t="s">
        <v>104</v>
      </c>
      <c r="BK193" s="31" t="s">
        <v>104</v>
      </c>
      <c r="BL193" s="32" t="s">
        <v>105</v>
      </c>
      <c r="BM193" s="32" t="s">
        <v>105</v>
      </c>
      <c r="BN193" s="32" t="s">
        <v>105</v>
      </c>
      <c r="BO193" s="32" t="s">
        <v>105</v>
      </c>
      <c r="BP193" s="32" t="s">
        <v>105</v>
      </c>
      <c r="BQ193" s="32" t="s">
        <v>105</v>
      </c>
      <c r="BR193" s="32" t="s">
        <v>105</v>
      </c>
      <c r="BS193" s="32" t="s">
        <v>105</v>
      </c>
      <c r="BT193" s="33" t="s">
        <v>106</v>
      </c>
    </row>
    <row r="194" spans="1:77">
      <c r="A194" s="28" t="s">
        <v>82</v>
      </c>
      <c r="B194" s="28" t="s">
        <v>246</v>
      </c>
      <c r="C194" s="28" t="s">
        <v>0</v>
      </c>
      <c r="D194" s="77" t="s">
        <v>14</v>
      </c>
      <c r="E194" s="77" t="s">
        <v>127</v>
      </c>
      <c r="F194" s="28" t="s">
        <v>9</v>
      </c>
      <c r="G194" s="77" t="s">
        <v>88</v>
      </c>
      <c r="H194" s="257" t="s">
        <v>262</v>
      </c>
      <c r="I194" s="18" t="s">
        <v>92</v>
      </c>
      <c r="J194" s="18">
        <v>20</v>
      </c>
      <c r="K194" s="18">
        <v>5</v>
      </c>
      <c r="L194" s="18">
        <f t="shared" si="37"/>
        <v>25</v>
      </c>
      <c r="M194" s="320">
        <f t="shared" si="38"/>
        <v>46276</v>
      </c>
      <c r="N194" s="1092" t="s">
        <v>263</v>
      </c>
      <c r="O194" s="320">
        <v>46279</v>
      </c>
      <c r="P194" s="320">
        <f t="shared" si="39"/>
        <v>46287</v>
      </c>
      <c r="Q194" s="320">
        <f t="shared" si="40"/>
        <v>46288</v>
      </c>
      <c r="R194" s="320">
        <f t="shared" si="41"/>
        <v>46311</v>
      </c>
      <c r="S194" s="320">
        <f t="shared" si="42"/>
        <v>46314</v>
      </c>
      <c r="T194" s="320">
        <f t="shared" si="43"/>
        <v>46325</v>
      </c>
      <c r="U194" s="320">
        <f t="shared" si="44"/>
        <v>46328</v>
      </c>
      <c r="V194" s="320">
        <f t="shared" si="45"/>
        <v>46381</v>
      </c>
      <c r="W194" s="320">
        <f t="shared" si="46"/>
        <v>46384</v>
      </c>
      <c r="X194" s="89" t="s">
        <v>218</v>
      </c>
      <c r="Y194" s="89" t="s">
        <v>218</v>
      </c>
      <c r="Z194" s="89"/>
      <c r="AA194" s="89"/>
      <c r="AB194" s="89"/>
      <c r="AC194" s="89"/>
      <c r="AD194" s="8" t="s">
        <v>3</v>
      </c>
      <c r="AE194" s="18" t="s">
        <v>4</v>
      </c>
      <c r="AG194" s="17"/>
      <c r="AH194" s="17"/>
      <c r="AI194" s="17"/>
      <c r="AJ194" s="17"/>
      <c r="AK194" s="17"/>
      <c r="AL194" s="17"/>
      <c r="AM194" s="17"/>
      <c r="AN194" s="17"/>
      <c r="AO194" s="17"/>
      <c r="AP194" s="17"/>
      <c r="AX194" s="8"/>
      <c r="BE194" s="10" t="s">
        <v>125</v>
      </c>
      <c r="BF194" s="29" t="s">
        <v>103</v>
      </c>
      <c r="BG194" s="30">
        <v>1</v>
      </c>
      <c r="BH194" s="30">
        <v>2</v>
      </c>
      <c r="BI194" s="30">
        <v>3</v>
      </c>
      <c r="BJ194" s="30">
        <v>4</v>
      </c>
      <c r="BK194" s="31" t="s">
        <v>104</v>
      </c>
      <c r="BL194" s="31" t="s">
        <v>104</v>
      </c>
      <c r="BM194" s="32" t="s">
        <v>105</v>
      </c>
      <c r="BN194" s="32" t="s">
        <v>105</v>
      </c>
      <c r="BO194" s="32" t="s">
        <v>105</v>
      </c>
      <c r="BP194" s="32" t="s">
        <v>105</v>
      </c>
      <c r="BQ194" s="32" t="s">
        <v>105</v>
      </c>
      <c r="BR194" s="32" t="s">
        <v>105</v>
      </c>
      <c r="BS194" s="32" t="s">
        <v>105</v>
      </c>
      <c r="BT194" s="32" t="s">
        <v>105</v>
      </c>
      <c r="BU194" s="33" t="s">
        <v>106</v>
      </c>
    </row>
    <row r="195" spans="1:77">
      <c r="A195" s="28" t="s">
        <v>82</v>
      </c>
      <c r="B195" s="28" t="s">
        <v>246</v>
      </c>
      <c r="C195" s="28" t="s">
        <v>0</v>
      </c>
      <c r="D195" s="77" t="s">
        <v>14</v>
      </c>
      <c r="E195" s="77" t="s">
        <v>127</v>
      </c>
      <c r="F195" s="28" t="s">
        <v>9</v>
      </c>
      <c r="G195" s="77" t="s">
        <v>88</v>
      </c>
      <c r="H195" s="257" t="s">
        <v>264</v>
      </c>
      <c r="I195" s="18" t="s">
        <v>92</v>
      </c>
      <c r="J195" s="18">
        <v>20</v>
      </c>
      <c r="K195" s="18">
        <v>5</v>
      </c>
      <c r="L195" s="18">
        <f t="shared" si="37"/>
        <v>25</v>
      </c>
      <c r="M195" s="320">
        <f t="shared" si="38"/>
        <v>46276</v>
      </c>
      <c r="N195" s="1092" t="s">
        <v>265</v>
      </c>
      <c r="O195" s="320">
        <v>46279</v>
      </c>
      <c r="P195" s="320">
        <f t="shared" si="39"/>
        <v>46287</v>
      </c>
      <c r="Q195" s="320">
        <f t="shared" si="40"/>
        <v>46288</v>
      </c>
      <c r="R195" s="320">
        <f t="shared" si="41"/>
        <v>46311</v>
      </c>
      <c r="S195" s="320">
        <f t="shared" si="42"/>
        <v>46314</v>
      </c>
      <c r="T195" s="320">
        <f t="shared" si="43"/>
        <v>46325</v>
      </c>
      <c r="U195" s="320">
        <f t="shared" si="44"/>
        <v>46328</v>
      </c>
      <c r="V195" s="320">
        <f t="shared" si="45"/>
        <v>46381</v>
      </c>
      <c r="W195" s="320">
        <f t="shared" si="46"/>
        <v>46384</v>
      </c>
      <c r="X195" s="89" t="s">
        <v>220</v>
      </c>
      <c r="Y195" s="89" t="s">
        <v>220</v>
      </c>
      <c r="Z195" s="89"/>
      <c r="AA195" s="89"/>
      <c r="AB195" s="89"/>
      <c r="AC195" s="89"/>
      <c r="AD195" s="8" t="s">
        <v>3</v>
      </c>
      <c r="AE195" s="18" t="s">
        <v>4</v>
      </c>
      <c r="AG195" s="17"/>
      <c r="AH195" s="17"/>
      <c r="AI195" s="17"/>
      <c r="AJ195" s="17"/>
      <c r="AK195" s="17"/>
      <c r="AL195" s="17"/>
      <c r="AM195" s="17"/>
      <c r="AN195" s="17"/>
      <c r="AO195" s="17"/>
      <c r="AP195" s="17"/>
      <c r="AX195" s="1093" t="s">
        <v>253</v>
      </c>
      <c r="AZ195" s="1093" t="s">
        <v>254</v>
      </c>
      <c r="BA195" s="1093" t="s">
        <v>254</v>
      </c>
      <c r="BB195" s="1094" t="s">
        <v>259</v>
      </c>
      <c r="BC195" s="1094" t="s">
        <v>259</v>
      </c>
      <c r="BD195" s="1094" t="s">
        <v>259</v>
      </c>
      <c r="BE195" s="10" t="s">
        <v>125</v>
      </c>
      <c r="BF195" s="29" t="s">
        <v>103</v>
      </c>
      <c r="BG195" s="30">
        <v>1</v>
      </c>
      <c r="BH195" s="30">
        <v>2</v>
      </c>
      <c r="BI195" s="30">
        <v>3</v>
      </c>
      <c r="BJ195" s="30">
        <v>4</v>
      </c>
      <c r="BK195" s="31" t="s">
        <v>104</v>
      </c>
      <c r="BL195" s="31" t="s">
        <v>104</v>
      </c>
      <c r="BM195" s="32" t="s">
        <v>105</v>
      </c>
      <c r="BN195" s="32" t="s">
        <v>105</v>
      </c>
      <c r="BO195" s="32" t="s">
        <v>105</v>
      </c>
      <c r="BP195" s="32" t="s">
        <v>105</v>
      </c>
      <c r="BQ195" s="32" t="s">
        <v>105</v>
      </c>
      <c r="BR195" s="32" t="s">
        <v>105</v>
      </c>
      <c r="BS195" s="32" t="s">
        <v>105</v>
      </c>
      <c r="BT195" s="32" t="s">
        <v>105</v>
      </c>
      <c r="BU195" s="33" t="s">
        <v>106</v>
      </c>
    </row>
    <row r="196" spans="1:77">
      <c r="A196" s="1182" t="s">
        <v>82</v>
      </c>
      <c r="B196" s="1182" t="s">
        <v>266</v>
      </c>
      <c r="C196" s="1182" t="s">
        <v>0</v>
      </c>
      <c r="D196" s="1183" t="s">
        <v>8</v>
      </c>
      <c r="E196" s="1183" t="s">
        <v>127</v>
      </c>
      <c r="F196" s="1182" t="s">
        <v>9</v>
      </c>
      <c r="G196" s="1183" t="s">
        <v>88</v>
      </c>
      <c r="H196" s="1184" t="s">
        <v>1207</v>
      </c>
      <c r="I196" s="1183" t="s">
        <v>92</v>
      </c>
      <c r="J196" s="1183">
        <v>20</v>
      </c>
      <c r="K196" s="1183">
        <v>5</v>
      </c>
      <c r="L196" s="1183">
        <f t="shared" si="37"/>
        <v>25</v>
      </c>
      <c r="M196" s="1185">
        <f t="shared" si="38"/>
        <v>46283</v>
      </c>
      <c r="N196" s="1092" t="s">
        <v>1162</v>
      </c>
      <c r="O196" s="320">
        <v>46286</v>
      </c>
      <c r="P196" s="320">
        <f t="shared" si="39"/>
        <v>46294</v>
      </c>
      <c r="Q196" s="320">
        <f t="shared" si="40"/>
        <v>46295</v>
      </c>
      <c r="R196" s="320">
        <f t="shared" si="41"/>
        <v>46318</v>
      </c>
      <c r="S196" s="320">
        <f t="shared" si="42"/>
        <v>46321</v>
      </c>
      <c r="T196" s="320">
        <f t="shared" si="43"/>
        <v>46332</v>
      </c>
      <c r="U196" s="320">
        <f t="shared" si="44"/>
        <v>46335</v>
      </c>
      <c r="V196" s="320">
        <f t="shared" si="45"/>
        <v>46388</v>
      </c>
      <c r="W196" s="320">
        <f t="shared" si="46"/>
        <v>46391</v>
      </c>
      <c r="X196" s="77" t="s">
        <v>93</v>
      </c>
      <c r="Y196" s="77" t="s">
        <v>93</v>
      </c>
      <c r="Z196" s="77"/>
      <c r="AA196" s="77"/>
      <c r="AB196" s="77"/>
      <c r="AC196" s="77"/>
      <c r="AD196" s="8" t="s">
        <v>3</v>
      </c>
      <c r="AE196" s="18" t="s">
        <v>4</v>
      </c>
      <c r="AG196" s="17"/>
      <c r="AH196" s="17"/>
      <c r="AI196" s="17"/>
      <c r="AJ196" s="17"/>
      <c r="AK196" s="17"/>
      <c r="AL196" s="17"/>
      <c r="AM196" s="17"/>
      <c r="AN196" s="17"/>
      <c r="AO196" s="17"/>
      <c r="AP196" s="17"/>
      <c r="BF196" s="10" t="s">
        <v>125</v>
      </c>
      <c r="BG196" s="29" t="s">
        <v>103</v>
      </c>
      <c r="BH196" s="30">
        <v>1</v>
      </c>
      <c r="BI196" s="30">
        <v>2</v>
      </c>
      <c r="BJ196" s="30">
        <v>3</v>
      </c>
      <c r="BK196" s="30">
        <v>4</v>
      </c>
      <c r="BL196" s="31" t="s">
        <v>104</v>
      </c>
      <c r="BM196" s="31" t="s">
        <v>104</v>
      </c>
      <c r="BN196" s="32" t="s">
        <v>105</v>
      </c>
      <c r="BO196" s="32" t="s">
        <v>105</v>
      </c>
      <c r="BP196" s="32" t="s">
        <v>105</v>
      </c>
      <c r="BQ196" s="32" t="s">
        <v>105</v>
      </c>
      <c r="BR196" s="32" t="s">
        <v>105</v>
      </c>
      <c r="BS196" s="32" t="s">
        <v>105</v>
      </c>
      <c r="BT196" s="32" t="s">
        <v>105</v>
      </c>
      <c r="BU196" s="32" t="s">
        <v>105</v>
      </c>
      <c r="BV196" s="33" t="s">
        <v>106</v>
      </c>
    </row>
    <row r="197" spans="1:77">
      <c r="A197" s="28" t="s">
        <v>82</v>
      </c>
      <c r="B197" s="28" t="s">
        <v>246</v>
      </c>
      <c r="C197" s="28" t="s">
        <v>0</v>
      </c>
      <c r="D197" s="77" t="s">
        <v>1</v>
      </c>
      <c r="E197" s="77" t="s">
        <v>127</v>
      </c>
      <c r="F197" s="28" t="s">
        <v>9</v>
      </c>
      <c r="G197" s="77" t="s">
        <v>88</v>
      </c>
      <c r="H197" s="257" t="s">
        <v>1208</v>
      </c>
      <c r="I197" s="18" t="s">
        <v>92</v>
      </c>
      <c r="J197" s="18">
        <v>15</v>
      </c>
      <c r="K197" s="18">
        <v>5</v>
      </c>
      <c r="L197" s="18">
        <f t="shared" si="37"/>
        <v>20</v>
      </c>
      <c r="M197" s="320">
        <f t="shared" si="38"/>
        <v>46283</v>
      </c>
      <c r="N197" s="1092" t="s">
        <v>1163</v>
      </c>
      <c r="O197" s="320">
        <v>46286</v>
      </c>
      <c r="P197" s="320">
        <f t="shared" si="39"/>
        <v>46294</v>
      </c>
      <c r="Q197" s="320">
        <f t="shared" si="40"/>
        <v>46295</v>
      </c>
      <c r="R197" s="320">
        <f t="shared" si="41"/>
        <v>46318</v>
      </c>
      <c r="S197" s="320">
        <f t="shared" si="42"/>
        <v>46321</v>
      </c>
      <c r="T197" s="320">
        <f t="shared" si="43"/>
        <v>46332</v>
      </c>
      <c r="U197" s="320">
        <f t="shared" si="44"/>
        <v>46335</v>
      </c>
      <c r="V197" s="320">
        <f t="shared" si="45"/>
        <v>46388</v>
      </c>
      <c r="W197" s="320">
        <f t="shared" si="46"/>
        <v>46391</v>
      </c>
      <c r="X197" s="89" t="s">
        <v>223</v>
      </c>
      <c r="Y197" s="89" t="s">
        <v>223</v>
      </c>
      <c r="Z197" s="89"/>
      <c r="AA197" s="89"/>
      <c r="AB197" s="89"/>
      <c r="AC197" s="89"/>
      <c r="AD197" s="8" t="s">
        <v>3</v>
      </c>
      <c r="AE197" s="18" t="s">
        <v>4</v>
      </c>
      <c r="AG197" s="17"/>
      <c r="AH197" s="17"/>
      <c r="AI197" s="17"/>
      <c r="AJ197" s="17"/>
      <c r="AK197" s="17"/>
      <c r="AL197" s="17"/>
      <c r="AM197" s="17"/>
      <c r="AN197" s="17"/>
      <c r="AO197" s="17"/>
      <c r="AP197" s="17"/>
      <c r="BF197" s="10" t="s">
        <v>125</v>
      </c>
      <c r="BG197" s="29" t="s">
        <v>103</v>
      </c>
      <c r="BH197" s="30">
        <v>1</v>
      </c>
      <c r="BI197" s="30">
        <v>2</v>
      </c>
      <c r="BJ197" s="30">
        <v>3</v>
      </c>
      <c r="BK197" s="30">
        <v>4</v>
      </c>
      <c r="BL197" s="31" t="s">
        <v>104</v>
      </c>
      <c r="BM197" s="31" t="s">
        <v>104</v>
      </c>
      <c r="BN197" s="32" t="s">
        <v>105</v>
      </c>
      <c r="BO197" s="32" t="s">
        <v>105</v>
      </c>
      <c r="BP197" s="32" t="s">
        <v>105</v>
      </c>
      <c r="BQ197" s="32" t="s">
        <v>105</v>
      </c>
      <c r="BR197" s="32" t="s">
        <v>105</v>
      </c>
      <c r="BS197" s="32" t="s">
        <v>105</v>
      </c>
      <c r="BT197" s="32" t="s">
        <v>105</v>
      </c>
      <c r="BU197" s="32" t="s">
        <v>105</v>
      </c>
      <c r="BV197" s="33" t="s">
        <v>106</v>
      </c>
    </row>
    <row r="198" spans="1:77">
      <c r="A198" s="1182" t="s">
        <v>82</v>
      </c>
      <c r="B198" s="1182" t="s">
        <v>266</v>
      </c>
      <c r="C198" s="1182" t="s">
        <v>0</v>
      </c>
      <c r="D198" s="1183" t="s">
        <v>8</v>
      </c>
      <c r="E198" s="1183" t="s">
        <v>127</v>
      </c>
      <c r="F198" s="1182" t="s">
        <v>9</v>
      </c>
      <c r="G198" s="1183" t="s">
        <v>88</v>
      </c>
      <c r="H198" s="1184" t="s">
        <v>1209</v>
      </c>
      <c r="I198" s="1183" t="s">
        <v>92</v>
      </c>
      <c r="J198" s="1183">
        <v>20</v>
      </c>
      <c r="K198" s="1183">
        <v>5</v>
      </c>
      <c r="L198" s="1183">
        <f t="shared" si="37"/>
        <v>25</v>
      </c>
      <c r="M198" s="1185">
        <f t="shared" si="38"/>
        <v>46304</v>
      </c>
      <c r="N198" s="1092" t="s">
        <v>272</v>
      </c>
      <c r="O198" s="320">
        <v>46307</v>
      </c>
      <c r="P198" s="320">
        <f t="shared" si="39"/>
        <v>46315</v>
      </c>
      <c r="Q198" s="320">
        <f t="shared" si="40"/>
        <v>46316</v>
      </c>
      <c r="R198" s="320">
        <f t="shared" si="41"/>
        <v>46339</v>
      </c>
      <c r="S198" s="320">
        <f t="shared" si="42"/>
        <v>46342</v>
      </c>
      <c r="T198" s="320">
        <f t="shared" si="43"/>
        <v>46353</v>
      </c>
      <c r="U198" s="320">
        <f t="shared" si="44"/>
        <v>46356</v>
      </c>
      <c r="V198" s="320">
        <f t="shared" si="45"/>
        <v>46409</v>
      </c>
      <c r="W198" s="320">
        <f t="shared" si="46"/>
        <v>46412</v>
      </c>
      <c r="X198" s="77" t="s">
        <v>110</v>
      </c>
      <c r="Y198" s="77" t="s">
        <v>110</v>
      </c>
      <c r="Z198" s="77"/>
      <c r="AA198" s="77"/>
      <c r="AB198" s="77"/>
      <c r="AC198" s="77"/>
      <c r="AD198" s="8" t="s">
        <v>3</v>
      </c>
      <c r="AE198" s="18" t="s">
        <v>4</v>
      </c>
      <c r="AG198" s="17"/>
      <c r="AH198" s="17"/>
      <c r="AI198" s="17"/>
      <c r="AJ198" s="17"/>
      <c r="AK198" s="17"/>
      <c r="AL198" s="17"/>
      <c r="AM198" s="17"/>
      <c r="AN198" s="17"/>
      <c r="AO198" s="17"/>
      <c r="AP198" s="17"/>
      <c r="BI198" s="10" t="s">
        <v>125</v>
      </c>
      <c r="BJ198" s="29" t="s">
        <v>103</v>
      </c>
      <c r="BK198" s="30">
        <v>1</v>
      </c>
      <c r="BL198" s="30">
        <v>2</v>
      </c>
      <c r="BM198" s="30">
        <v>3</v>
      </c>
      <c r="BN198" s="30">
        <v>4</v>
      </c>
      <c r="BO198" s="31" t="s">
        <v>104</v>
      </c>
      <c r="BP198" s="31" t="s">
        <v>104</v>
      </c>
      <c r="BQ198" s="32" t="s">
        <v>105</v>
      </c>
      <c r="BR198" s="32" t="s">
        <v>105</v>
      </c>
      <c r="BS198" s="32" t="s">
        <v>105</v>
      </c>
      <c r="BT198" s="32" t="s">
        <v>105</v>
      </c>
      <c r="BU198" s="32" t="s">
        <v>105</v>
      </c>
      <c r="BV198" s="32" t="s">
        <v>105</v>
      </c>
      <c r="BW198" s="32" t="s">
        <v>105</v>
      </c>
      <c r="BX198" s="32" t="s">
        <v>105</v>
      </c>
      <c r="BY198" s="33" t="s">
        <v>106</v>
      </c>
    </row>
    <row r="199" spans="1:77">
      <c r="A199" s="28" t="s">
        <v>82</v>
      </c>
      <c r="B199" s="28" t="s">
        <v>266</v>
      </c>
      <c r="C199" s="28" t="s">
        <v>0</v>
      </c>
      <c r="D199" s="77" t="s">
        <v>14</v>
      </c>
      <c r="E199" s="77" t="s">
        <v>127</v>
      </c>
      <c r="F199" s="28" t="s">
        <v>9</v>
      </c>
      <c r="G199" s="77" t="s">
        <v>88</v>
      </c>
      <c r="H199" s="257" t="s">
        <v>1210</v>
      </c>
      <c r="I199" s="18" t="s">
        <v>92</v>
      </c>
      <c r="J199" s="18">
        <v>20</v>
      </c>
      <c r="K199" s="18">
        <v>5</v>
      </c>
      <c r="L199" s="18">
        <f t="shared" si="37"/>
        <v>25</v>
      </c>
      <c r="M199" s="320">
        <f t="shared" si="38"/>
        <v>46290</v>
      </c>
      <c r="N199" s="1092" t="s">
        <v>265</v>
      </c>
      <c r="O199" s="320">
        <v>46293</v>
      </c>
      <c r="P199" s="320">
        <f t="shared" si="39"/>
        <v>46301</v>
      </c>
      <c r="Q199" s="320">
        <f t="shared" si="40"/>
        <v>46302</v>
      </c>
      <c r="R199" s="320">
        <f t="shared" si="41"/>
        <v>46325</v>
      </c>
      <c r="S199" s="320">
        <f t="shared" si="42"/>
        <v>46328</v>
      </c>
      <c r="T199" s="320">
        <f t="shared" si="43"/>
        <v>46339</v>
      </c>
      <c r="U199" s="320">
        <f t="shared" si="44"/>
        <v>46342</v>
      </c>
      <c r="V199" s="320">
        <f t="shared" si="45"/>
        <v>46395</v>
      </c>
      <c r="W199" s="320">
        <f t="shared" si="46"/>
        <v>46398</v>
      </c>
      <c r="X199" s="89" t="s">
        <v>226</v>
      </c>
      <c r="Y199" s="89" t="s">
        <v>226</v>
      </c>
      <c r="Z199" s="89"/>
      <c r="AA199" s="89"/>
      <c r="AB199" s="89"/>
      <c r="AC199" s="89"/>
      <c r="AD199" s="8" t="s">
        <v>3</v>
      </c>
      <c r="AE199" s="18" t="s">
        <v>4</v>
      </c>
      <c r="AG199" s="17"/>
      <c r="AH199" s="17"/>
      <c r="AI199" s="17"/>
      <c r="AJ199" s="17"/>
      <c r="AK199" s="17"/>
      <c r="AL199" s="17"/>
      <c r="AM199" s="17"/>
      <c r="AN199" s="17"/>
      <c r="AO199" s="17"/>
      <c r="AP199" s="17"/>
      <c r="AU199" s="1095" t="s">
        <v>208</v>
      </c>
      <c r="AV199" s="1095" t="s">
        <v>209</v>
      </c>
      <c r="AW199" s="1095" t="s">
        <v>209</v>
      </c>
      <c r="AX199" s="1095" t="s">
        <v>209</v>
      </c>
      <c r="AY199" s="1095" t="s">
        <v>214</v>
      </c>
      <c r="AZ199" s="1095" t="s">
        <v>210</v>
      </c>
      <c r="BA199" s="1095" t="s">
        <v>210</v>
      </c>
      <c r="BB199" s="1093" t="s">
        <v>254</v>
      </c>
      <c r="BC199" s="1094" t="s">
        <v>259</v>
      </c>
      <c r="BD199" s="1094" t="s">
        <v>259</v>
      </c>
      <c r="BE199" s="1094" t="s">
        <v>259</v>
      </c>
      <c r="BF199" s="1094" t="s">
        <v>259</v>
      </c>
      <c r="BG199" s="10" t="s">
        <v>125</v>
      </c>
      <c r="BH199" s="29" t="s">
        <v>103</v>
      </c>
      <c r="BI199" s="30">
        <v>1</v>
      </c>
      <c r="BJ199" s="30">
        <v>2</v>
      </c>
      <c r="BK199" s="30">
        <v>3</v>
      </c>
      <c r="BL199" s="30">
        <v>4</v>
      </c>
      <c r="BM199" s="31" t="s">
        <v>104</v>
      </c>
      <c r="BN199" s="31" t="s">
        <v>104</v>
      </c>
      <c r="BO199" s="32" t="s">
        <v>105</v>
      </c>
      <c r="BP199" s="32" t="s">
        <v>105</v>
      </c>
      <c r="BQ199" s="32" t="s">
        <v>105</v>
      </c>
      <c r="BR199" s="32" t="s">
        <v>105</v>
      </c>
      <c r="BS199" s="32" t="s">
        <v>105</v>
      </c>
      <c r="BT199" s="32" t="s">
        <v>105</v>
      </c>
      <c r="BU199" s="32" t="s">
        <v>105</v>
      </c>
      <c r="BV199" s="32" t="s">
        <v>105</v>
      </c>
      <c r="BW199" s="33" t="s">
        <v>106</v>
      </c>
    </row>
    <row r="200" spans="1:77">
      <c r="A200" s="28" t="s">
        <v>82</v>
      </c>
      <c r="B200" s="28" t="s">
        <v>246</v>
      </c>
      <c r="C200" s="28" t="s">
        <v>0</v>
      </c>
      <c r="D200" s="77" t="s">
        <v>14</v>
      </c>
      <c r="E200" s="77" t="s">
        <v>127</v>
      </c>
      <c r="F200" s="28" t="s">
        <v>2</v>
      </c>
      <c r="G200" s="77" t="s">
        <v>88</v>
      </c>
      <c r="H200" s="257" t="s">
        <v>1211</v>
      </c>
      <c r="I200" s="18" t="s">
        <v>92</v>
      </c>
      <c r="J200" s="18">
        <v>20</v>
      </c>
      <c r="K200" s="18">
        <v>5</v>
      </c>
      <c r="L200" s="18">
        <f t="shared" si="37"/>
        <v>25</v>
      </c>
      <c r="M200" s="320">
        <f t="shared" si="38"/>
        <v>46297</v>
      </c>
      <c r="N200" s="1092" t="s">
        <v>265</v>
      </c>
      <c r="O200" s="320">
        <v>46300</v>
      </c>
      <c r="P200" s="320">
        <f t="shared" si="39"/>
        <v>46308</v>
      </c>
      <c r="Q200" s="320">
        <f t="shared" si="40"/>
        <v>46309</v>
      </c>
      <c r="R200" s="320">
        <f t="shared" si="41"/>
        <v>46332</v>
      </c>
      <c r="S200" s="320">
        <f t="shared" si="42"/>
        <v>46335</v>
      </c>
      <c r="T200" s="320">
        <f t="shared" si="43"/>
        <v>46346</v>
      </c>
      <c r="U200" s="320">
        <f t="shared" si="44"/>
        <v>46349</v>
      </c>
      <c r="V200" s="320">
        <f t="shared" si="45"/>
        <v>46402</v>
      </c>
      <c r="W200" s="320">
        <f t="shared" si="46"/>
        <v>46405</v>
      </c>
      <c r="X200" s="89" t="s">
        <v>119</v>
      </c>
      <c r="Y200" s="89" t="s">
        <v>119</v>
      </c>
      <c r="Z200" s="89"/>
      <c r="AA200" s="89"/>
      <c r="AB200" s="89"/>
      <c r="AC200" s="89"/>
      <c r="AD200" s="8" t="s">
        <v>3</v>
      </c>
      <c r="AE200" s="18" t="s">
        <v>4</v>
      </c>
      <c r="AG200" s="17"/>
      <c r="AH200" s="17"/>
      <c r="AI200" s="17"/>
      <c r="AJ200" s="17"/>
      <c r="AK200" s="17"/>
      <c r="AL200" s="17"/>
      <c r="AM200" s="17"/>
      <c r="AN200" s="17"/>
      <c r="AO200" s="17"/>
      <c r="AP200" s="17"/>
      <c r="BH200" s="10" t="s">
        <v>125</v>
      </c>
      <c r="BI200" s="29" t="s">
        <v>103</v>
      </c>
      <c r="BJ200" s="30">
        <v>1</v>
      </c>
      <c r="BK200" s="30">
        <v>2</v>
      </c>
      <c r="BL200" s="30">
        <v>3</v>
      </c>
      <c r="BM200" s="30">
        <v>4</v>
      </c>
      <c r="BN200" s="31" t="s">
        <v>104</v>
      </c>
      <c r="BO200" s="31" t="s">
        <v>104</v>
      </c>
      <c r="BP200" s="32" t="s">
        <v>105</v>
      </c>
      <c r="BQ200" s="32" t="s">
        <v>105</v>
      </c>
      <c r="BR200" s="32" t="s">
        <v>105</v>
      </c>
      <c r="BS200" s="32" t="s">
        <v>105</v>
      </c>
      <c r="BT200" s="32" t="s">
        <v>105</v>
      </c>
      <c r="BU200" s="32" t="s">
        <v>105</v>
      </c>
      <c r="BV200" s="32" t="s">
        <v>105</v>
      </c>
      <c r="BW200" s="32" t="s">
        <v>105</v>
      </c>
      <c r="BX200" s="33" t="s">
        <v>106</v>
      </c>
    </row>
    <row r="201" spans="1:77">
      <c r="A201" s="1182" t="s">
        <v>82</v>
      </c>
      <c r="B201" s="1182" t="s">
        <v>246</v>
      </c>
      <c r="C201" s="1182" t="s">
        <v>0</v>
      </c>
      <c r="D201" s="1186" t="s">
        <v>280</v>
      </c>
      <c r="E201" s="1183" t="s">
        <v>127</v>
      </c>
      <c r="F201" s="1182" t="s">
        <v>2</v>
      </c>
      <c r="G201" s="1183" t="s">
        <v>88</v>
      </c>
      <c r="H201" s="1184" t="s">
        <v>1212</v>
      </c>
      <c r="I201" s="1183" t="s">
        <v>92</v>
      </c>
      <c r="J201" s="1183">
        <v>20</v>
      </c>
      <c r="K201" s="1183">
        <v>5</v>
      </c>
      <c r="L201" s="1183">
        <f t="shared" si="37"/>
        <v>25</v>
      </c>
      <c r="M201" s="1185">
        <f t="shared" si="38"/>
        <v>46304</v>
      </c>
      <c r="N201" s="1092" t="s">
        <v>272</v>
      </c>
      <c r="O201" s="320">
        <v>46307</v>
      </c>
      <c r="P201" s="320">
        <f t="shared" si="39"/>
        <v>46315</v>
      </c>
      <c r="Q201" s="320">
        <f t="shared" si="40"/>
        <v>46316</v>
      </c>
      <c r="R201" s="320">
        <f t="shared" si="41"/>
        <v>46339</v>
      </c>
      <c r="S201" s="320">
        <f t="shared" si="42"/>
        <v>46342</v>
      </c>
      <c r="T201" s="320">
        <f t="shared" si="43"/>
        <v>46353</v>
      </c>
      <c r="U201" s="320">
        <f t="shared" si="44"/>
        <v>46356</v>
      </c>
      <c r="V201" s="320">
        <f t="shared" si="45"/>
        <v>46409</v>
      </c>
      <c r="W201" s="320">
        <f t="shared" si="46"/>
        <v>46412</v>
      </c>
      <c r="X201" s="1187" t="s">
        <v>281</v>
      </c>
      <c r="Y201" s="1187" t="s">
        <v>281</v>
      </c>
      <c r="Z201" s="89"/>
      <c r="AA201" s="89"/>
      <c r="AB201" s="89"/>
      <c r="AC201" s="89"/>
      <c r="AD201" s="8" t="s">
        <v>3</v>
      </c>
      <c r="AE201" s="18" t="s">
        <v>4</v>
      </c>
      <c r="AG201" s="17"/>
      <c r="AH201" s="17"/>
      <c r="AI201" s="17"/>
      <c r="AJ201" s="17"/>
      <c r="AK201" s="17"/>
      <c r="AL201" s="17"/>
      <c r="AM201" s="17"/>
      <c r="AN201" s="17"/>
      <c r="AO201" s="17"/>
      <c r="AP201" s="17"/>
      <c r="BI201" s="10" t="s">
        <v>125</v>
      </c>
      <c r="BJ201" s="29" t="s">
        <v>103</v>
      </c>
      <c r="BK201" s="30">
        <v>1</v>
      </c>
      <c r="BL201" s="30">
        <v>2</v>
      </c>
      <c r="BM201" s="30">
        <v>3</v>
      </c>
      <c r="BN201" s="30">
        <v>4</v>
      </c>
      <c r="BO201" s="31" t="s">
        <v>104</v>
      </c>
      <c r="BP201" s="31" t="s">
        <v>104</v>
      </c>
      <c r="BQ201" s="32" t="s">
        <v>105</v>
      </c>
      <c r="BR201" s="32" t="s">
        <v>105</v>
      </c>
      <c r="BS201" s="32" t="s">
        <v>105</v>
      </c>
      <c r="BT201" s="32" t="s">
        <v>105</v>
      </c>
      <c r="BU201" s="32" t="s">
        <v>105</v>
      </c>
      <c r="BV201" s="32" t="s">
        <v>105</v>
      </c>
      <c r="BW201" s="32" t="s">
        <v>105</v>
      </c>
      <c r="BX201" s="32" t="s">
        <v>105</v>
      </c>
      <c r="BY201" s="33" t="s">
        <v>106</v>
      </c>
    </row>
    <row r="202" spans="1:77">
      <c r="J202" s="18"/>
      <c r="K202" s="18"/>
      <c r="L202" s="18"/>
      <c r="M202" s="8"/>
      <c r="N202" s="8"/>
      <c r="O202" s="8"/>
      <c r="P202" s="8"/>
      <c r="Q202" s="8"/>
      <c r="R202" s="8"/>
      <c r="S202" s="8"/>
      <c r="T202" s="8"/>
      <c r="U202" s="8"/>
      <c r="V202" s="8"/>
      <c r="W202" s="8"/>
      <c r="AG202" s="17"/>
      <c r="AH202" s="17"/>
      <c r="AI202" s="17"/>
      <c r="AJ202" s="17"/>
      <c r="AK202" s="17"/>
      <c r="AL202" s="17"/>
      <c r="AM202" s="17"/>
      <c r="AN202" s="17"/>
      <c r="AO202" s="17"/>
      <c r="AP202" s="17"/>
    </row>
    <row r="203" spans="1:77" ht="14.5">
      <c r="A203" s="260" t="s">
        <v>156</v>
      </c>
      <c r="B203" s="217" t="s">
        <v>9</v>
      </c>
      <c r="C203" s="217" t="s">
        <v>2</v>
      </c>
      <c r="D203" s="260" t="s">
        <v>157</v>
      </c>
      <c r="H203" s="260" t="s">
        <v>276</v>
      </c>
      <c r="I203" s="217" t="s">
        <v>9</v>
      </c>
      <c r="J203" s="217" t="s">
        <v>2</v>
      </c>
      <c r="K203" s="260" t="s">
        <v>157</v>
      </c>
      <c r="L203" s="18"/>
      <c r="M203" s="8"/>
      <c r="N203" s="8"/>
      <c r="O203" s="8"/>
      <c r="P203" s="8"/>
      <c r="Q203" s="8"/>
      <c r="R203" s="8"/>
      <c r="S203" s="8"/>
      <c r="T203" s="8"/>
      <c r="U203" s="8"/>
      <c r="V203" s="8"/>
      <c r="W203" s="8"/>
      <c r="AG203" s="17"/>
      <c r="AH203" s="17"/>
      <c r="AI203" s="17"/>
      <c r="AJ203" s="17"/>
      <c r="AK203" s="17"/>
      <c r="AL203" s="17"/>
      <c r="AM203" s="17"/>
      <c r="AN203" s="17"/>
      <c r="AO203" s="17"/>
      <c r="AP203" s="17"/>
    </row>
    <row r="204" spans="1:77" ht="14">
      <c r="A204" s="204" t="s">
        <v>14</v>
      </c>
      <c r="B204" s="204">
        <v>80</v>
      </c>
      <c r="C204" s="204">
        <v>60</v>
      </c>
      <c r="D204" s="204">
        <f>SUM(B204:C204)</f>
        <v>140</v>
      </c>
      <c r="H204" s="204" t="s">
        <v>246</v>
      </c>
      <c r="I204" s="204">
        <v>135</v>
      </c>
      <c r="J204" s="204">
        <v>80</v>
      </c>
      <c r="K204" s="204">
        <f>SUM(I204:J204)</f>
        <v>215</v>
      </c>
      <c r="L204" s="18"/>
      <c r="M204" s="8"/>
      <c r="N204" s="8"/>
      <c r="O204" s="8"/>
      <c r="P204" s="8"/>
      <c r="Q204" s="8"/>
      <c r="R204" s="8"/>
      <c r="S204" s="8"/>
      <c r="T204" s="8"/>
      <c r="U204" s="8"/>
      <c r="V204" s="8"/>
      <c r="W204" s="8"/>
      <c r="AG204" s="17"/>
      <c r="AH204" s="17"/>
      <c r="AI204" s="17"/>
      <c r="AJ204" s="17"/>
      <c r="AK204" s="17"/>
      <c r="AL204" s="17"/>
      <c r="AM204" s="17"/>
      <c r="AN204" s="17"/>
      <c r="AO204" s="17"/>
      <c r="AP204" s="17"/>
    </row>
    <row r="205" spans="1:77" ht="14">
      <c r="A205" s="204" t="s">
        <v>1</v>
      </c>
      <c r="B205" s="204">
        <v>95</v>
      </c>
      <c r="C205" s="204">
        <v>0</v>
      </c>
      <c r="D205" s="204">
        <f>SUM(B205:C205)</f>
        <v>95</v>
      </c>
      <c r="H205" s="204" t="s">
        <v>266</v>
      </c>
      <c r="I205" s="204">
        <v>60</v>
      </c>
      <c r="J205" s="204">
        <v>0</v>
      </c>
      <c r="K205" s="204">
        <f>SUM(I205:J205)</f>
        <v>60</v>
      </c>
      <c r="L205" s="18"/>
      <c r="M205" s="8"/>
      <c r="N205" s="8"/>
      <c r="O205" s="8"/>
      <c r="P205" s="8"/>
      <c r="Q205" s="8"/>
      <c r="R205" s="8"/>
      <c r="S205" s="8"/>
      <c r="T205" s="8"/>
      <c r="U205" s="8"/>
      <c r="V205" s="8"/>
      <c r="W205" s="8"/>
      <c r="AG205" s="17"/>
      <c r="AH205" s="17"/>
      <c r="AI205" s="17"/>
      <c r="AJ205" s="17"/>
      <c r="AK205" s="17"/>
      <c r="AL205" s="17"/>
      <c r="AM205" s="17"/>
      <c r="AN205" s="17"/>
      <c r="AO205" s="17"/>
      <c r="AP205" s="17"/>
    </row>
    <row r="206" spans="1:77" ht="14">
      <c r="A206" s="204" t="s">
        <v>8</v>
      </c>
      <c r="B206" s="204">
        <v>40</v>
      </c>
      <c r="C206" s="204">
        <v>0</v>
      </c>
      <c r="D206" s="204">
        <f>SUM(B206:C206)</f>
        <v>40</v>
      </c>
      <c r="H206" s="204" t="s">
        <v>242</v>
      </c>
      <c r="I206" s="204">
        <v>20</v>
      </c>
      <c r="J206" s="204">
        <v>0</v>
      </c>
      <c r="K206" s="204">
        <f>SUM(I206:J206)</f>
        <v>20</v>
      </c>
      <c r="L206" s="18"/>
      <c r="M206" s="137"/>
      <c r="N206" s="137"/>
      <c r="O206" s="8"/>
      <c r="P206" s="8"/>
      <c r="Q206" s="8"/>
      <c r="R206" s="8"/>
      <c r="S206" s="8"/>
      <c r="T206" s="8"/>
      <c r="U206" s="8"/>
      <c r="V206" s="8"/>
      <c r="W206" s="8"/>
      <c r="AG206" s="17"/>
      <c r="AH206" s="17"/>
      <c r="AI206" s="17"/>
      <c r="AJ206" s="17"/>
      <c r="AK206" s="17"/>
      <c r="AL206" s="17"/>
      <c r="AM206" s="17"/>
      <c r="AN206" s="17"/>
      <c r="AO206" s="17"/>
      <c r="AP206" s="17"/>
    </row>
    <row r="207" spans="1:77" ht="14.5">
      <c r="A207" s="204" t="s">
        <v>280</v>
      </c>
      <c r="B207" s="204">
        <v>0</v>
      </c>
      <c r="C207" s="204">
        <v>20</v>
      </c>
      <c r="D207" s="204">
        <f>SUM(B207:C207)</f>
        <v>20</v>
      </c>
      <c r="H207" s="260" t="s">
        <v>160</v>
      </c>
      <c r="I207" s="217">
        <f>SUM(I204:I206)</f>
        <v>215</v>
      </c>
      <c r="J207" s="217">
        <f>SUM(J204:J206)</f>
        <v>80</v>
      </c>
      <c r="K207" s="260">
        <f>SUM(K204:K206)</f>
        <v>295</v>
      </c>
      <c r="L207" s="18"/>
      <c r="M207" s="137"/>
      <c r="N207" s="137"/>
      <c r="O207" s="8"/>
      <c r="P207" s="8"/>
      <c r="Q207" s="8"/>
      <c r="R207" s="8"/>
      <c r="S207" s="8"/>
      <c r="T207" s="8"/>
      <c r="U207" s="8"/>
      <c r="V207" s="8"/>
      <c r="W207" s="8"/>
      <c r="AG207" s="17"/>
      <c r="AH207" s="17"/>
      <c r="AI207" s="17"/>
      <c r="AJ207" s="17"/>
      <c r="AK207" s="17"/>
      <c r="AL207" s="17"/>
      <c r="AM207" s="17"/>
      <c r="AN207" s="17"/>
      <c r="AO207" s="17"/>
      <c r="AP207" s="17"/>
    </row>
    <row r="208" spans="1:77" ht="14.5">
      <c r="A208" s="260" t="s">
        <v>160</v>
      </c>
      <c r="B208" s="217">
        <f>SUM(B204:B207)</f>
        <v>215</v>
      </c>
      <c r="C208" s="217">
        <f>SUM(C204:C207)</f>
        <v>80</v>
      </c>
      <c r="D208" s="260">
        <v>295</v>
      </c>
      <c r="L208" s="18"/>
      <c r="M208" s="136"/>
      <c r="N208" s="136"/>
      <c r="O208" s="8"/>
      <c r="P208" s="8"/>
      <c r="Q208" s="8"/>
      <c r="R208" s="8"/>
      <c r="S208" s="8"/>
      <c r="T208" s="8"/>
      <c r="U208" s="8"/>
      <c r="V208" s="8"/>
      <c r="W208" s="8"/>
      <c r="AG208" s="17"/>
      <c r="AH208" s="17"/>
      <c r="AI208" s="17"/>
      <c r="AJ208" s="17"/>
      <c r="AK208" s="17"/>
      <c r="AL208" s="17"/>
      <c r="AM208" s="17"/>
      <c r="AN208" s="17"/>
      <c r="AO208" s="17"/>
      <c r="AP208" s="17"/>
    </row>
    <row r="209" spans="1:42" ht="14">
      <c r="A209" s="49"/>
      <c r="B209" s="49"/>
      <c r="C209" s="49"/>
      <c r="D209" s="49"/>
      <c r="E209" s="49"/>
      <c r="J209" s="18"/>
      <c r="K209" s="18"/>
      <c r="L209" s="18"/>
      <c r="M209" s="136"/>
      <c r="N209" s="136"/>
      <c r="O209" s="8"/>
      <c r="P209" s="8"/>
      <c r="Q209" s="8"/>
      <c r="R209" s="8"/>
      <c r="S209" s="8"/>
      <c r="T209" s="8"/>
      <c r="U209" s="8"/>
      <c r="V209" s="8"/>
      <c r="W209" s="8"/>
      <c r="AG209" s="17"/>
      <c r="AH209" s="17"/>
      <c r="AI209" s="17"/>
      <c r="AJ209" s="17"/>
      <c r="AK209" s="17"/>
      <c r="AL209" s="17"/>
      <c r="AM209" s="17"/>
      <c r="AN209" s="17"/>
      <c r="AO209" s="17"/>
      <c r="AP209" s="17"/>
    </row>
    <row r="210" spans="1:42" ht="14.5">
      <c r="A210" s="260" t="s">
        <v>39</v>
      </c>
      <c r="B210" s="217" t="s">
        <v>157</v>
      </c>
      <c r="C210" s="49"/>
      <c r="D210" s="49"/>
      <c r="E210" s="49"/>
      <c r="L210" s="18"/>
      <c r="M210" s="8"/>
      <c r="N210" s="8"/>
      <c r="O210" s="8"/>
      <c r="P210" s="8"/>
      <c r="Q210" s="8"/>
      <c r="R210" s="8"/>
      <c r="S210" s="8"/>
      <c r="T210" s="8"/>
      <c r="U210" s="8"/>
      <c r="V210" s="8"/>
      <c r="W210" s="8"/>
      <c r="AG210" s="17"/>
      <c r="AH210" s="17"/>
      <c r="AI210" s="17"/>
      <c r="AJ210" s="17"/>
      <c r="AK210" s="17"/>
      <c r="AL210" s="17"/>
      <c r="AM210" s="17"/>
      <c r="AN210" s="17"/>
      <c r="AO210" s="17"/>
      <c r="AP210" s="17"/>
    </row>
    <row r="211" spans="1:42" ht="14">
      <c r="A211" s="204" t="s">
        <v>9</v>
      </c>
      <c r="B211" s="204">
        <v>215</v>
      </c>
      <c r="C211" s="49"/>
      <c r="D211" s="49"/>
      <c r="E211" s="49"/>
      <c r="L211" s="18"/>
      <c r="M211" s="8"/>
      <c r="N211" s="8"/>
      <c r="O211" s="8"/>
      <c r="P211" s="8"/>
      <c r="Q211" s="8"/>
      <c r="R211" s="8"/>
      <c r="S211" s="8"/>
      <c r="T211" s="8"/>
      <c r="U211" s="8"/>
      <c r="V211" s="8"/>
      <c r="W211" s="8"/>
      <c r="AG211" s="17"/>
      <c r="AH211" s="17"/>
      <c r="AI211" s="17"/>
      <c r="AJ211" s="17"/>
      <c r="AK211" s="17"/>
      <c r="AL211" s="17"/>
      <c r="AM211" s="17"/>
      <c r="AN211" s="17"/>
      <c r="AO211" s="17"/>
      <c r="AP211" s="17"/>
    </row>
    <row r="212" spans="1:42" ht="14">
      <c r="A212" s="204" t="s">
        <v>2</v>
      </c>
      <c r="B212" s="204">
        <v>80</v>
      </c>
      <c r="C212" s="49"/>
      <c r="D212" s="49"/>
      <c r="E212" s="49"/>
      <c r="J212" s="18"/>
      <c r="K212" s="18"/>
      <c r="L212" s="18"/>
      <c r="M212" s="8"/>
      <c r="N212" s="8"/>
      <c r="O212" s="8"/>
      <c r="P212" s="8"/>
      <c r="Q212" s="8"/>
      <c r="R212" s="8"/>
      <c r="S212" s="8"/>
      <c r="T212" s="8"/>
      <c r="U212" s="8"/>
      <c r="V212" s="8"/>
      <c r="W212" s="8"/>
      <c r="AG212" s="17"/>
      <c r="AH212" s="17"/>
      <c r="AI212" s="17"/>
      <c r="AJ212" s="17"/>
      <c r="AK212" s="17"/>
      <c r="AL212" s="17"/>
      <c r="AM212" s="17"/>
      <c r="AN212" s="17"/>
      <c r="AO212" s="17"/>
      <c r="AP212" s="17"/>
    </row>
    <row r="213" spans="1:42" ht="14.5">
      <c r="A213" s="260" t="s">
        <v>160</v>
      </c>
      <c r="B213" s="217">
        <f>SUM(B211:B212)</f>
        <v>295</v>
      </c>
      <c r="C213" s="49"/>
      <c r="D213" s="49"/>
      <c r="E213" s="49"/>
      <c r="J213" s="18"/>
      <c r="K213" s="18"/>
      <c r="L213" s="18"/>
      <c r="M213" s="8"/>
      <c r="N213" s="8"/>
      <c r="O213" s="8"/>
      <c r="P213" s="8"/>
      <c r="Q213" s="8"/>
      <c r="R213" s="8"/>
      <c r="S213" s="8"/>
      <c r="T213" s="8"/>
      <c r="U213" s="8"/>
      <c r="V213" s="8"/>
      <c r="W213" s="8"/>
      <c r="AG213" s="17"/>
      <c r="AH213" s="17"/>
      <c r="AI213" s="17"/>
      <c r="AJ213" s="17"/>
      <c r="AK213" s="17"/>
      <c r="AL213" s="17"/>
      <c r="AM213" s="17"/>
      <c r="AN213" s="17"/>
      <c r="AO213" s="17"/>
      <c r="AP213" s="17"/>
    </row>
    <row r="214" spans="1:42" ht="14">
      <c r="A214" s="49"/>
      <c r="B214" s="49"/>
      <c r="C214" s="49"/>
      <c r="D214" s="49"/>
      <c r="E214" s="49"/>
      <c r="J214" s="18"/>
      <c r="K214" s="18"/>
      <c r="L214" s="18"/>
      <c r="M214" s="8"/>
      <c r="N214" s="8"/>
      <c r="O214" s="8"/>
      <c r="P214" s="8"/>
      <c r="Q214" s="8"/>
      <c r="R214" s="8"/>
      <c r="S214" s="8"/>
      <c r="T214" s="8"/>
      <c r="U214" s="8"/>
      <c r="V214" s="8"/>
      <c r="W214" s="8"/>
      <c r="AG214" s="17"/>
      <c r="AH214" s="17"/>
      <c r="AI214" s="17"/>
      <c r="AJ214" s="17"/>
      <c r="AK214" s="17"/>
      <c r="AL214" s="17"/>
      <c r="AM214" s="17"/>
      <c r="AN214" s="17"/>
      <c r="AO214" s="17"/>
      <c r="AP214" s="17"/>
    </row>
    <row r="215" spans="1:42" ht="14.5">
      <c r="A215" s="221" t="s">
        <v>164</v>
      </c>
      <c r="B215" s="221"/>
      <c r="C215" s="49"/>
      <c r="D215" s="49"/>
      <c r="E215" s="49"/>
      <c r="J215" s="18"/>
      <c r="K215" s="18"/>
      <c r="L215" s="18"/>
      <c r="M215" s="8"/>
      <c r="N215" s="8"/>
      <c r="O215" s="8"/>
      <c r="P215" s="8"/>
      <c r="Q215" s="8"/>
      <c r="R215" s="8"/>
      <c r="S215" s="8"/>
      <c r="T215" s="8"/>
      <c r="U215" s="8"/>
      <c r="V215" s="8"/>
      <c r="W215" s="8"/>
      <c r="AG215" s="17"/>
      <c r="AH215" s="17"/>
      <c r="AI215" s="17"/>
      <c r="AJ215" s="17"/>
      <c r="AK215" s="17"/>
      <c r="AL215" s="17"/>
      <c r="AM215" s="17"/>
      <c r="AN215" s="17"/>
      <c r="AO215" s="17"/>
      <c r="AP215" s="17"/>
    </row>
    <row r="216" spans="1:42" ht="14.5">
      <c r="A216" s="219" t="s">
        <v>165</v>
      </c>
      <c r="B216" s="219" t="s">
        <v>14</v>
      </c>
      <c r="C216" s="219" t="s">
        <v>1</v>
      </c>
      <c r="D216" s="219" t="s">
        <v>8</v>
      </c>
      <c r="E216" s="259" t="s">
        <v>195</v>
      </c>
      <c r="F216" s="219" t="s">
        <v>166</v>
      </c>
      <c r="J216" s="18"/>
      <c r="K216" s="18"/>
      <c r="L216" s="18"/>
      <c r="M216" s="8"/>
      <c r="N216" s="8"/>
      <c r="O216" s="8"/>
      <c r="P216" s="8"/>
      <c r="Q216" s="8"/>
      <c r="R216" s="8"/>
      <c r="S216" s="8"/>
      <c r="T216" s="8"/>
      <c r="U216" s="8"/>
      <c r="V216" s="8"/>
      <c r="W216" s="8"/>
      <c r="AG216" s="17"/>
      <c r="AH216" s="17"/>
      <c r="AI216" s="17"/>
      <c r="AJ216" s="17"/>
      <c r="AK216" s="17"/>
      <c r="AL216" s="17"/>
      <c r="AM216" s="17"/>
      <c r="AN216" s="17"/>
      <c r="AO216" s="17"/>
      <c r="AP216" s="17"/>
    </row>
    <row r="217" spans="1:42" ht="14.5">
      <c r="A217" s="319" t="s">
        <v>167</v>
      </c>
      <c r="B217" s="319">
        <v>0</v>
      </c>
      <c r="C217" s="319">
        <v>1</v>
      </c>
      <c r="D217" s="319">
        <v>0</v>
      </c>
      <c r="E217" s="319">
        <v>0</v>
      </c>
      <c r="F217" s="204">
        <f t="shared" ref="F217:F222" si="47">SUM(B217:E217)</f>
        <v>1</v>
      </c>
      <c r="J217" s="18"/>
      <c r="K217" s="18"/>
      <c r="L217" s="18"/>
      <c r="M217" s="8"/>
      <c r="N217" s="8"/>
      <c r="O217" s="8"/>
      <c r="P217" s="8"/>
      <c r="Q217" s="8"/>
      <c r="R217" s="8"/>
      <c r="S217" s="8"/>
      <c r="T217" s="8"/>
      <c r="U217" s="8"/>
      <c r="V217" s="8"/>
      <c r="W217" s="8"/>
      <c r="AG217" s="17"/>
      <c r="AH217" s="17"/>
      <c r="AI217" s="17"/>
      <c r="AJ217" s="17"/>
      <c r="AK217" s="17"/>
      <c r="AL217" s="17"/>
      <c r="AM217" s="17"/>
      <c r="AN217" s="17"/>
      <c r="AO217" s="17"/>
      <c r="AP217" s="17"/>
    </row>
    <row r="218" spans="1:42" ht="15" customHeight="1">
      <c r="A218" s="319" t="s">
        <v>168</v>
      </c>
      <c r="B218" s="319">
        <v>6</v>
      </c>
      <c r="C218" s="319">
        <v>4</v>
      </c>
      <c r="D218" s="319">
        <v>2</v>
      </c>
      <c r="E218" s="319">
        <v>2</v>
      </c>
      <c r="F218" s="204">
        <f t="shared" si="47"/>
        <v>14</v>
      </c>
      <c r="J218" s="18"/>
      <c r="K218" s="18"/>
      <c r="L218" s="18"/>
      <c r="M218" s="8"/>
      <c r="N218" s="8"/>
      <c r="O218" s="8"/>
      <c r="P218" s="8"/>
      <c r="Q218" s="8"/>
      <c r="R218" s="8"/>
      <c r="S218" s="8"/>
      <c r="T218" s="8"/>
      <c r="U218" s="8"/>
      <c r="V218" s="8"/>
      <c r="W218" s="8"/>
      <c r="AG218" s="17"/>
      <c r="AH218" s="17"/>
      <c r="AI218" s="17"/>
      <c r="AJ218" s="17"/>
      <c r="AK218" s="17"/>
      <c r="AL218" s="17"/>
      <c r="AM218" s="17"/>
      <c r="AN218" s="17"/>
      <c r="AO218" s="17"/>
      <c r="AP218" s="17"/>
    </row>
    <row r="219" spans="1:42" ht="14.5">
      <c r="A219" s="319" t="s">
        <v>169</v>
      </c>
      <c r="B219" s="319">
        <v>7</v>
      </c>
      <c r="C219" s="319">
        <v>6</v>
      </c>
      <c r="D219" s="319">
        <v>2</v>
      </c>
      <c r="E219" s="319">
        <v>0</v>
      </c>
      <c r="F219" s="204">
        <f t="shared" si="47"/>
        <v>15</v>
      </c>
      <c r="J219" s="18"/>
      <c r="K219" s="18"/>
      <c r="L219" s="18"/>
      <c r="M219" s="8"/>
      <c r="N219" s="8"/>
      <c r="O219" s="8"/>
      <c r="P219" s="8"/>
      <c r="Q219" s="8"/>
      <c r="R219" s="8"/>
      <c r="S219" s="8"/>
      <c r="T219" s="8"/>
      <c r="U219" s="8"/>
      <c r="V219" s="8"/>
      <c r="W219" s="8"/>
      <c r="AG219" s="17"/>
      <c r="AH219" s="17"/>
      <c r="AI219" s="17"/>
      <c r="AJ219" s="17"/>
      <c r="AK219" s="17"/>
      <c r="AL219" s="17"/>
      <c r="AM219" s="17"/>
      <c r="AN219" s="17"/>
      <c r="AO219" s="17"/>
      <c r="AP219" s="17"/>
    </row>
    <row r="220" spans="1:42" ht="14.5">
      <c r="A220" s="319" t="s">
        <v>170</v>
      </c>
      <c r="B220" s="319" t="s">
        <v>196</v>
      </c>
      <c r="C220" s="319" t="s">
        <v>196</v>
      </c>
      <c r="D220" s="319" t="s">
        <v>196</v>
      </c>
      <c r="E220" s="319">
        <v>0</v>
      </c>
      <c r="F220" s="204">
        <f t="shared" si="47"/>
        <v>0</v>
      </c>
      <c r="J220" s="18"/>
      <c r="K220" s="18"/>
      <c r="L220" s="18"/>
      <c r="M220" s="8"/>
      <c r="N220" s="8"/>
      <c r="O220" s="8"/>
      <c r="P220" s="8"/>
      <c r="Q220" s="8"/>
      <c r="R220" s="8"/>
      <c r="S220" s="8"/>
      <c r="T220" s="8"/>
      <c r="U220" s="8"/>
      <c r="V220" s="8"/>
      <c r="W220" s="8"/>
      <c r="AG220" s="17"/>
      <c r="AH220" s="17"/>
      <c r="AI220" s="17"/>
      <c r="AJ220" s="17"/>
      <c r="AK220" s="17"/>
      <c r="AL220" s="17"/>
      <c r="AM220" s="17"/>
      <c r="AN220" s="17"/>
      <c r="AO220" s="17"/>
      <c r="AP220" s="17"/>
    </row>
    <row r="221" spans="1:42" ht="14.5">
      <c r="A221" s="319" t="s">
        <v>171</v>
      </c>
      <c r="B221" s="319" t="s">
        <v>196</v>
      </c>
      <c r="C221" s="319" t="s">
        <v>196</v>
      </c>
      <c r="D221" s="319" t="s">
        <v>196</v>
      </c>
      <c r="E221" s="319">
        <v>0</v>
      </c>
      <c r="F221" s="204">
        <f t="shared" si="47"/>
        <v>0</v>
      </c>
      <c r="J221" s="18"/>
      <c r="K221" s="18"/>
      <c r="L221" s="18"/>
      <c r="M221" s="8"/>
      <c r="N221" s="8"/>
      <c r="O221" s="8"/>
      <c r="P221" s="8"/>
      <c r="Q221" s="8"/>
      <c r="R221" s="8"/>
      <c r="S221" s="8"/>
      <c r="T221" s="8"/>
      <c r="U221" s="8"/>
      <c r="V221" s="8"/>
      <c r="W221" s="8"/>
      <c r="AG221" s="17"/>
      <c r="AH221" s="17"/>
      <c r="AI221" s="17"/>
      <c r="AJ221" s="17"/>
      <c r="AK221" s="17"/>
      <c r="AL221" s="17"/>
      <c r="AM221" s="17"/>
      <c r="AN221" s="17"/>
      <c r="AO221" s="17"/>
      <c r="AP221" s="17"/>
    </row>
    <row r="222" spans="1:42" ht="14.5">
      <c r="A222" s="319" t="s">
        <v>172</v>
      </c>
      <c r="B222" s="319">
        <v>14</v>
      </c>
      <c r="C222" s="319">
        <v>12</v>
      </c>
      <c r="D222" s="319">
        <v>4</v>
      </c>
      <c r="E222" s="319">
        <v>0</v>
      </c>
      <c r="F222" s="204">
        <f t="shared" si="47"/>
        <v>30</v>
      </c>
      <c r="J222" s="18"/>
      <c r="K222" s="18"/>
      <c r="L222" s="18"/>
      <c r="M222" s="8"/>
      <c r="N222" s="8"/>
      <c r="O222" s="8"/>
      <c r="P222" s="8"/>
      <c r="Q222" s="8"/>
      <c r="R222" s="8"/>
      <c r="S222" s="8"/>
      <c r="T222" s="8"/>
      <c r="U222" s="8"/>
      <c r="V222" s="8"/>
      <c r="W222" s="8"/>
      <c r="AG222" s="17"/>
      <c r="AH222" s="17"/>
      <c r="AI222" s="17"/>
      <c r="AJ222" s="17"/>
      <c r="AK222" s="17"/>
      <c r="AL222" s="17"/>
      <c r="AM222" s="17"/>
      <c r="AN222" s="17"/>
      <c r="AO222" s="17"/>
      <c r="AP222" s="17"/>
    </row>
    <row r="223" spans="1:42" ht="14.5">
      <c r="A223" s="219" t="s">
        <v>166</v>
      </c>
      <c r="B223" s="219">
        <f>SUM(B217:B222)</f>
        <v>27</v>
      </c>
      <c r="C223" s="219">
        <f>SUM(C217:C222)</f>
        <v>23</v>
      </c>
      <c r="D223" s="219">
        <f>SUM(D217:D222)</f>
        <v>8</v>
      </c>
      <c r="E223" s="259">
        <f>SUM(E217:E222)</f>
        <v>2</v>
      </c>
      <c r="F223" s="219">
        <f>SUM(F217:F222)</f>
        <v>60</v>
      </c>
      <c r="J223" s="18"/>
      <c r="K223" s="18"/>
      <c r="L223" s="18"/>
      <c r="M223" s="8"/>
      <c r="N223" s="8"/>
      <c r="O223" s="8"/>
      <c r="P223" s="8"/>
      <c r="Q223" s="8"/>
      <c r="R223" s="8"/>
      <c r="S223" s="8"/>
      <c r="T223" s="8"/>
      <c r="U223" s="8"/>
      <c r="V223" s="8"/>
      <c r="W223" s="8"/>
      <c r="AG223" s="17"/>
      <c r="AH223" s="17"/>
      <c r="AI223" s="17"/>
      <c r="AJ223" s="17"/>
      <c r="AK223" s="17"/>
      <c r="AL223" s="17"/>
      <c r="AM223" s="17"/>
      <c r="AN223" s="17"/>
      <c r="AO223" s="17"/>
      <c r="AP223" s="17"/>
    </row>
    <row r="250" spans="4:4">
      <c r="D250" s="8" t="s">
        <v>280</v>
      </c>
    </row>
  </sheetData>
  <autoFilter ref="A184:CI201" xr:uid="{20A6B3CA-0164-4AD9-B5B4-14519B754E22}"/>
  <mergeCells count="10">
    <mergeCell ref="O185:R185"/>
    <mergeCell ref="S185:W185"/>
    <mergeCell ref="S143:W143"/>
    <mergeCell ref="O143:R143"/>
    <mergeCell ref="AL9:AP9"/>
    <mergeCell ref="AH9:AK9"/>
    <mergeCell ref="V54:Y54"/>
    <mergeCell ref="AD54:AH54"/>
    <mergeCell ref="O99:R99"/>
    <mergeCell ref="S99:W99"/>
  </mergeCells>
  <phoneticPr fontId="20" type="noConversion"/>
  <pageMargins left="0.7" right="0.7" top="0.75" bottom="0.75" header="0.3" footer="0.3"/>
  <ignoredErrors>
    <ignoredError sqref="AE61:AE75 AG61" formula="1"/>
  </ignoredErrors>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FC5E9CF1-6A15-49BF-AB12-2D5DA8546FB8}">
          <x14:formula1>
            <xm:f>Validation!$B$2:$B$3</xm:f>
          </x14:formula1>
          <xm:sqref>C11:C30 C56:C75 C101:C115 C145:C159 C187:C201</xm:sqref>
        </x14:dataValidation>
        <x14:dataValidation type="list" allowBlank="1" showInputMessage="1" showErrorMessage="1" xr:uid="{25E1F74E-20DB-4958-B585-FF4331D07B16}">
          <x14:formula1>
            <xm:f>Validation!$C$2:$C$6</xm:f>
          </x14:formula1>
          <xm:sqref>D11:D31 D56:D76 D101:D116 D145:D160 D187:D200 D202</xm:sqref>
        </x14:dataValidation>
        <x14:dataValidation type="list" allowBlank="1" showInputMessage="1" showErrorMessage="1" xr:uid="{DBB128E2-BBF4-49CA-ACC2-1C462214DA50}">
          <x14:formula1>
            <xm:f>Validation!$D$2:$D$4</xm:f>
          </x14:formula1>
          <xm:sqref>F11:F30 F56:F75 F101:F115 F145:F159 F187:F201</xm:sqref>
        </x14:dataValidation>
        <x14:dataValidation type="list" allowBlank="1" showInputMessage="1" showErrorMessage="1" xr:uid="{97570B0A-D7A3-42DB-BA02-D9F3F5AFD570}">
          <x14:formula1>
            <xm:f>Validation!$E$2:$E$4</xm:f>
          </x14:formula1>
          <xm:sqref>AS11:AS13 AS16:AS23 AK56:AK58 AK61:AK75 AD101:AD115 AD145:AD159 AD187:AD201</xm:sqref>
        </x14:dataValidation>
        <x14:dataValidation type="list" allowBlank="1" showInputMessage="1" showErrorMessage="1" xr:uid="{2E7EF10A-1A4C-4725-8C40-D6FE41B7DBA9}">
          <x14:formula1>
            <xm:f>Validation!$F$2:$F$6</xm:f>
          </x14:formula1>
          <xm:sqref>BC11:BC30 AU56:AU75 AE101:AE115 AE145:AE159 AE187:AE201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94E1-E127-429C-8569-50FD14078D08}">
  <sheetPr codeName="Sheet2">
    <tabColor theme="6" tint="-0.249977111117893"/>
    <pageSetUpPr fitToPage="1"/>
  </sheetPr>
  <dimension ref="A1:LH235"/>
  <sheetViews>
    <sheetView topLeftCell="A141" workbookViewId="0"/>
  </sheetViews>
  <sheetFormatPr defaultColWidth="8.7265625" defaultRowHeight="13" outlineLevelRow="1" outlineLevelCol="2"/>
  <cols>
    <col min="1" max="1" width="6.26953125" style="323" customWidth="1"/>
    <col min="2" max="2" width="22.81640625" style="327" customWidth="1"/>
    <col min="3" max="5" width="8.7265625" style="329" customWidth="1" outlineLevel="1"/>
    <col min="6" max="6" width="8.7265625" style="327" customWidth="1" outlineLevel="2"/>
    <col min="7" max="7" width="8.7265625" style="329" customWidth="1" outlineLevel="2"/>
    <col min="8" max="8" width="14.54296875" style="328" customWidth="1"/>
    <col min="9" max="9" width="17.26953125" style="327" customWidth="1"/>
    <col min="10" max="10" width="18.26953125" style="327" customWidth="1"/>
    <col min="11" max="11" width="14.54296875" style="329" customWidth="1" outlineLevel="1"/>
    <col min="12" max="12" width="14.54296875" style="330" customWidth="1" outlineLevel="2"/>
    <col min="13" max="13" width="8.7265625" style="329" customWidth="1" outlineLevel="1"/>
    <col min="14" max="14" width="10.1796875" style="330" customWidth="1"/>
    <col min="15" max="15" width="0" style="329" hidden="1" customWidth="1" outlineLevel="1"/>
    <col min="16" max="16" width="10.26953125" style="330" customWidth="1" collapsed="1"/>
    <col min="17" max="17" width="9.1796875" style="330" customWidth="1"/>
    <col min="18" max="18" width="5" style="323" customWidth="1"/>
    <col min="19" max="19" width="5.26953125" style="323" bestFit="1" customWidth="1"/>
    <col min="20" max="20" width="5" style="323" bestFit="1" customWidth="1"/>
    <col min="21" max="21" width="4.453125" style="323" bestFit="1" customWidth="1"/>
    <col min="22" max="22" width="3.81640625" style="323" customWidth="1" outlineLevel="1"/>
    <col min="23" max="23" width="4.453125" style="326" bestFit="1" customWidth="1"/>
    <col min="24" max="24" width="3.81640625" style="326" bestFit="1" customWidth="1"/>
    <col min="25" max="25" width="4.26953125" style="323" customWidth="1"/>
    <col min="26" max="26" width="3.81640625" style="323" bestFit="1" customWidth="1"/>
    <col min="27" max="28" width="4.26953125" style="323" customWidth="1"/>
    <col min="29" max="29" width="4.26953125" style="326" customWidth="1" outlineLevel="1"/>
    <col min="30" max="32" width="4.26953125" style="323" customWidth="1"/>
    <col min="33" max="36" width="0" style="331" hidden="1" customWidth="1" outlineLevel="1"/>
    <col min="37" max="37" width="6" style="330" customWidth="1" collapsed="1"/>
    <col min="38" max="38" width="11.1796875" style="323" bestFit="1" customWidth="1"/>
    <col min="39" max="51" width="0.453125" style="323" customWidth="1" outlineLevel="1"/>
    <col min="52" max="53" width="0.54296875" style="323" customWidth="1" outlineLevel="1"/>
    <col min="54" max="55" width="0.54296875" style="323" customWidth="1"/>
    <col min="56" max="276" width="0.453125" style="323" customWidth="1"/>
    <col min="277" max="277" width="4" style="330" bestFit="1" customWidth="1"/>
    <col min="278" max="278" width="4" style="330" bestFit="1" customWidth="1" outlineLevel="1"/>
    <col min="279" max="279" width="17.1796875" style="329" customWidth="1"/>
    <col min="280" max="280" width="8.81640625" style="329" customWidth="1"/>
    <col min="281" max="281" width="16.26953125" style="329" customWidth="1"/>
    <col min="282" max="282" width="8.81640625" style="329" customWidth="1"/>
    <col min="283" max="283" width="16.26953125" style="323" customWidth="1"/>
    <col min="284" max="284" width="8.81640625" style="323" customWidth="1"/>
    <col min="285" max="286" width="0" style="323" hidden="1" customWidth="1"/>
    <col min="287" max="287" width="16.26953125" style="323" customWidth="1"/>
    <col min="288" max="288" width="8.81640625" style="323" customWidth="1"/>
    <col min="289" max="289" width="16.26953125" style="323" customWidth="1"/>
    <col min="290" max="290" width="8.81640625" style="323" customWidth="1"/>
    <col min="291" max="291" width="16.26953125" style="323" customWidth="1"/>
    <col min="292" max="292" width="8.81640625" style="323" customWidth="1"/>
    <col min="293" max="293" width="16.26953125" style="323" customWidth="1" outlineLevel="1"/>
    <col min="294" max="294" width="8.81640625" style="323" customWidth="1" outlineLevel="1"/>
    <col min="295" max="295" width="16.26953125" style="323" customWidth="1"/>
    <col min="296" max="297" width="8.81640625" style="323" customWidth="1"/>
    <col min="298" max="301" width="0" style="323" hidden="1" customWidth="1"/>
    <col min="302" max="302" width="2.453125" style="323" customWidth="1"/>
    <col min="303" max="303" width="15.54296875" style="323" customWidth="1"/>
    <col min="304" max="304" width="7" style="323" customWidth="1"/>
    <col min="305" max="305" width="17.81640625" style="323" customWidth="1"/>
    <col min="306" max="306" width="2.7265625" style="323" customWidth="1"/>
    <col min="307" max="313" width="9.81640625" style="323" customWidth="1"/>
    <col min="314" max="16384" width="8.7265625" style="323"/>
  </cols>
  <sheetData>
    <row r="1" spans="1:320" ht="28.5" hidden="1" outlineLevel="1">
      <c r="F1" s="329"/>
      <c r="JQ1" s="332"/>
      <c r="JR1" s="332"/>
      <c r="JS1" s="333"/>
      <c r="JT1" s="334"/>
      <c r="JU1" s="334"/>
      <c r="JV1" s="334"/>
      <c r="JW1" s="1194"/>
      <c r="JX1" s="336"/>
      <c r="JY1" s="336"/>
      <c r="JZ1" s="337"/>
      <c r="KA1" s="335"/>
      <c r="KB1" s="336"/>
      <c r="KC1" s="336"/>
      <c r="KD1" s="337"/>
      <c r="KE1" s="336"/>
      <c r="KF1" s="336"/>
      <c r="KG1" s="336"/>
      <c r="KH1" s="336"/>
      <c r="KI1" s="336"/>
      <c r="KJ1" s="336"/>
      <c r="KK1" s="336"/>
      <c r="KL1" s="336"/>
      <c r="KM1" s="336"/>
      <c r="KN1" s="336"/>
      <c r="KO1" s="336"/>
    </row>
    <row r="2" spans="1:320" ht="14.5" hidden="1" outlineLevel="1">
      <c r="F2" s="329"/>
      <c r="JS2" s="333"/>
      <c r="JT2" s="334"/>
      <c r="JU2" s="334"/>
      <c r="JV2" s="334"/>
      <c r="JW2" s="1195"/>
      <c r="JX2" s="336"/>
      <c r="JY2" s="336"/>
      <c r="JZ2" s="337"/>
      <c r="KA2" s="338"/>
      <c r="KB2" s="336"/>
      <c r="KC2" s="336"/>
      <c r="KD2" s="337"/>
      <c r="KE2" s="336"/>
      <c r="KF2" s="336"/>
      <c r="KG2" s="336"/>
      <c r="KH2" s="336"/>
      <c r="KI2" s="336"/>
      <c r="KJ2" s="336"/>
      <c r="KK2" s="336"/>
      <c r="KL2" s="336"/>
      <c r="KM2" s="336"/>
      <c r="KN2" s="336"/>
      <c r="KO2" s="336"/>
    </row>
    <row r="3" spans="1:320" ht="15" hidden="1" outlineLevel="1" thickBot="1">
      <c r="A3" s="339"/>
      <c r="B3" s="340"/>
      <c r="C3" s="341"/>
      <c r="D3" s="341"/>
      <c r="E3" s="341"/>
      <c r="F3" s="341"/>
      <c r="G3" s="341"/>
      <c r="H3" s="342"/>
      <c r="I3" s="340"/>
      <c r="J3" s="340"/>
      <c r="K3" s="343">
        <v>76</v>
      </c>
      <c r="L3" s="344"/>
      <c r="M3" s="341"/>
      <c r="N3" s="344">
        <v>76</v>
      </c>
      <c r="O3" s="343"/>
      <c r="P3" s="345"/>
      <c r="Q3" s="345"/>
      <c r="R3" s="339"/>
      <c r="S3" s="339"/>
      <c r="T3" s="339"/>
      <c r="U3" s="339"/>
      <c r="V3" s="339"/>
      <c r="W3" s="346"/>
      <c r="X3" s="346"/>
      <c r="Y3" s="339"/>
      <c r="Z3" s="339"/>
      <c r="AA3" s="339"/>
      <c r="AB3" s="339"/>
      <c r="AC3" s="346"/>
      <c r="AD3" s="1196"/>
      <c r="AE3" s="1196"/>
      <c r="JQ3" s="345"/>
      <c r="JR3" s="345"/>
      <c r="JS3" s="333"/>
      <c r="JT3" s="334"/>
      <c r="JU3" s="334"/>
      <c r="JV3" s="334"/>
      <c r="JW3" s="1195"/>
      <c r="JX3" s="336"/>
      <c r="JY3" s="336"/>
      <c r="JZ3" s="337"/>
      <c r="KA3" s="338"/>
      <c r="KB3" s="336"/>
      <c r="KC3" s="336"/>
      <c r="KD3" s="337"/>
      <c r="KE3" s="336"/>
      <c r="KF3" s="336"/>
      <c r="KG3" s="336"/>
      <c r="KH3" s="336"/>
      <c r="KI3" s="336"/>
      <c r="KJ3" s="336"/>
      <c r="KK3" s="336"/>
      <c r="KL3" s="336"/>
      <c r="KM3" s="336"/>
      <c r="KN3" s="336"/>
      <c r="KO3" s="336"/>
    </row>
    <row r="4" spans="1:320" ht="16.5" hidden="1" collapsed="1" thickTop="1">
      <c r="A4" s="347"/>
      <c r="B4" s="348"/>
      <c r="C4" s="349"/>
      <c r="D4" s="349"/>
      <c r="E4" s="349"/>
      <c r="F4" s="349"/>
      <c r="G4" s="349"/>
      <c r="H4" s="350"/>
      <c r="I4" s="351"/>
      <c r="J4" s="351"/>
      <c r="K4" s="349"/>
      <c r="L4" s="352"/>
      <c r="M4" s="349"/>
      <c r="O4" s="349"/>
      <c r="P4" s="352"/>
      <c r="Q4" s="352"/>
      <c r="JS4" s="353" t="s">
        <v>282</v>
      </c>
      <c r="JT4" s="354">
        <f>SUM(JT5:JT8)</f>
        <v>69</v>
      </c>
      <c r="JU4" s="354" t="s">
        <v>283</v>
      </c>
      <c r="JV4" s="355">
        <f>SUM(JV5:JV8)</f>
        <v>1315</v>
      </c>
      <c r="JW4" s="356" t="s">
        <v>284</v>
      </c>
      <c r="JX4" s="357">
        <f>SUM(JX5:JX8)</f>
        <v>1145.1500000000001</v>
      </c>
      <c r="JY4" s="358" t="s">
        <v>285</v>
      </c>
      <c r="JZ4" s="359" t="str">
        <f>IFERROR(JX4/KD4-1,"")</f>
        <v/>
      </c>
      <c r="KA4" s="354" t="s">
        <v>286</v>
      </c>
      <c r="KB4" s="355">
        <f>SUM(KB5:KB8)</f>
        <v>1145.1500000000001</v>
      </c>
      <c r="KC4" s="984" t="s">
        <v>287</v>
      </c>
      <c r="KD4" s="360">
        <f>IFERROR(KB4/JX4-1,"")</f>
        <v>0</v>
      </c>
      <c r="KE4" s="1197" t="s">
        <v>288</v>
      </c>
      <c r="KF4" s="1198"/>
      <c r="KG4" s="1198" t="s">
        <v>289</v>
      </c>
      <c r="KH4" s="1198"/>
      <c r="KI4" s="1199" t="s">
        <v>290</v>
      </c>
      <c r="KJ4" s="1199"/>
      <c r="KK4" s="985" t="s">
        <v>285</v>
      </c>
      <c r="KL4" s="361"/>
      <c r="KM4" s="361"/>
      <c r="KN4" s="361"/>
      <c r="KO4" s="361"/>
      <c r="KP4" s="362"/>
      <c r="KQ4" s="363"/>
      <c r="KR4" s="364" t="s">
        <v>291</v>
      </c>
      <c r="KS4" s="363"/>
      <c r="KX4" s="365">
        <v>1295</v>
      </c>
    </row>
    <row r="5" spans="1:320" ht="26" hidden="1">
      <c r="A5" s="366"/>
      <c r="B5" s="367"/>
      <c r="C5" s="367"/>
      <c r="D5" s="367"/>
      <c r="E5" s="367"/>
      <c r="F5" s="367"/>
      <c r="G5" s="367"/>
      <c r="H5" s="367"/>
      <c r="I5" s="367"/>
      <c r="J5" s="367"/>
      <c r="K5" s="367"/>
      <c r="L5" s="367"/>
      <c r="M5" s="367"/>
      <c r="O5" s="349"/>
      <c r="Q5" s="352"/>
      <c r="R5" s="1200"/>
      <c r="S5" s="1200"/>
      <c r="T5" s="1200"/>
      <c r="U5" s="1200"/>
      <c r="V5" s="368"/>
      <c r="W5" s="369"/>
      <c r="X5" s="370"/>
      <c r="AB5" s="371"/>
      <c r="AC5" s="372"/>
      <c r="AD5" s="371"/>
      <c r="AE5" s="371"/>
      <c r="AF5" s="371"/>
      <c r="AG5" s="373"/>
      <c r="AH5" s="373"/>
      <c r="AI5" s="373"/>
      <c r="AJ5" s="373"/>
      <c r="AK5" s="374"/>
      <c r="AL5" s="375"/>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JS5" s="376" t="s">
        <v>292</v>
      </c>
      <c r="JT5" s="377" cm="1">
        <f t="array" ref="JT5">SUMPRODUCT(--(ISNUMBER(SEARCH("Pharmacist",$JS:$JS))))</f>
        <v>22</v>
      </c>
      <c r="JU5" s="378" t="s">
        <v>292</v>
      </c>
      <c r="JV5" s="377">
        <f>IFERROR(SUMIF($JS:$JS,"Pharmacist",$U:$U)-SUMIFS($U:$U,$JS:$JS,"Pharmacist",$AJ:$AJ,"Recovery"),"")</f>
        <v>405</v>
      </c>
      <c r="JW5" s="378" t="s">
        <v>292</v>
      </c>
      <c r="JX5" s="379">
        <f>IFERROR(SUMIF($JS:$JS,"Pharmacist",$AH:$AH)-SUMIFS($U:$U,$JS:$JS,"Pharmacist",$AJ:$AJ,"Recovery"),"")</f>
        <v>349</v>
      </c>
      <c r="JY5" s="380">
        <f>JX5-JV5</f>
        <v>-56</v>
      </c>
      <c r="JZ5" s="381" t="str">
        <f>IFERROR(JX5/KD5-1,"")</f>
        <v/>
      </c>
      <c r="KA5" s="382" t="s">
        <v>292</v>
      </c>
      <c r="KB5" s="379">
        <f>SUMIF($JS:$JS,"Pharmacist",$AG:$AG)</f>
        <v>349</v>
      </c>
      <c r="KC5" s="383">
        <f>ROUNDDOWN(KB5-JX5,0.5)</f>
        <v>0</v>
      </c>
      <c r="KD5" s="384">
        <f>IFERROR(KB5/JX5-1,"")</f>
        <v>0</v>
      </c>
      <c r="KE5" s="385" t="s">
        <v>293</v>
      </c>
      <c r="KF5" s="386" t="e">
        <f>'[3]Net Pos Enterprise'!$DQ$24</f>
        <v>#REF!</v>
      </c>
      <c r="KG5" s="385" t="s">
        <v>293</v>
      </c>
      <c r="KH5" s="386" t="e">
        <f>'[3]Net Pos Enterprise'!$DW$12</f>
        <v>#REF!</v>
      </c>
      <c r="KI5" s="385" t="s">
        <v>293</v>
      </c>
      <c r="KJ5" s="386" t="e">
        <f>'[3]Net Pos Enterprise'!$DW$24</f>
        <v>#REF!</v>
      </c>
      <c r="KK5" s="387" t="e">
        <f>SUM(KJ5-KH5)/KH5</f>
        <v>#REF!</v>
      </c>
      <c r="KL5" s="388"/>
      <c r="KM5" s="388"/>
      <c r="KN5" s="388"/>
      <c r="KO5" s="388"/>
      <c r="KQ5" s="389" t="s">
        <v>294</v>
      </c>
      <c r="KR5" s="390" cm="1">
        <f t="array" ref="KR5">SUMPRODUCT(--(ISNUMBER(SEARCH("Planned",$AL:$AL))))+KR6</f>
        <v>69</v>
      </c>
      <c r="KS5" s="391" t="s">
        <v>295</v>
      </c>
      <c r="KT5" s="392"/>
      <c r="KU5" s="362"/>
      <c r="KX5" s="393" t="s">
        <v>296</v>
      </c>
      <c r="KY5" s="394">
        <f>SUMIF($P:$P,"Onshore Contractor",$AE:$AE)</f>
        <v>0</v>
      </c>
    </row>
    <row r="6" spans="1:320" ht="21" hidden="1">
      <c r="A6" s="395" t="s">
        <v>297</v>
      </c>
      <c r="B6" s="351"/>
      <c r="C6" s="349"/>
      <c r="D6" s="349"/>
      <c r="E6" s="349"/>
      <c r="F6" s="349"/>
      <c r="G6" s="349"/>
      <c r="H6" s="350"/>
      <c r="I6" s="351"/>
      <c r="J6" s="351"/>
      <c r="K6" s="349"/>
      <c r="L6" s="352"/>
      <c r="M6" s="349"/>
      <c r="O6" s="396"/>
      <c r="Q6" s="352"/>
      <c r="R6" s="1200"/>
      <c r="S6" s="1200"/>
      <c r="T6" s="1200"/>
      <c r="U6" s="1200"/>
      <c r="V6" s="397"/>
      <c r="W6" s="369"/>
      <c r="X6" s="398"/>
      <c r="AB6" s="371"/>
      <c r="AC6" s="372"/>
      <c r="AD6" s="371"/>
      <c r="AE6" s="371"/>
      <c r="AF6" s="371"/>
      <c r="AG6" s="399"/>
      <c r="AH6" s="399"/>
      <c r="AI6" s="399"/>
      <c r="AJ6" s="399"/>
      <c r="AK6" s="400"/>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GN6" s="401"/>
      <c r="GO6" s="401"/>
      <c r="GP6" s="401"/>
      <c r="GQ6" s="401"/>
      <c r="GR6" s="401"/>
      <c r="GS6" s="401"/>
      <c r="GT6" s="401"/>
      <c r="GU6" s="401"/>
      <c r="GV6" s="401"/>
      <c r="GW6" s="401"/>
      <c r="GX6" s="401"/>
      <c r="GY6" s="401"/>
      <c r="GZ6" s="401"/>
      <c r="HA6" s="401"/>
      <c r="HB6" s="401"/>
      <c r="HC6" s="401"/>
      <c r="HD6" s="401"/>
      <c r="HE6" s="401"/>
      <c r="HF6" s="401"/>
      <c r="HG6" s="401"/>
      <c r="HH6" s="401"/>
      <c r="HI6" s="401"/>
      <c r="HJ6" s="401"/>
      <c r="HK6" s="401"/>
      <c r="HL6" s="401"/>
      <c r="HM6" s="401"/>
      <c r="HN6" s="401"/>
      <c r="HO6" s="401"/>
      <c r="HP6" s="401"/>
      <c r="HQ6" s="401"/>
      <c r="HR6" s="401"/>
      <c r="HS6" s="401"/>
      <c r="HT6" s="401"/>
      <c r="HU6" s="401"/>
      <c r="HV6" s="401"/>
      <c r="HW6" s="401"/>
      <c r="HX6" s="401"/>
      <c r="HY6" s="401"/>
      <c r="HZ6" s="401"/>
      <c r="IA6" s="401"/>
      <c r="IB6" s="401"/>
      <c r="IC6" s="401"/>
      <c r="ID6" s="1210" t="s">
        <v>298</v>
      </c>
      <c r="IE6" s="1210"/>
      <c r="IF6" s="1210"/>
      <c r="IG6" s="1210"/>
      <c r="IH6" s="1210"/>
      <c r="II6" s="1210"/>
      <c r="IJ6" s="1210"/>
      <c r="IK6" s="1210"/>
      <c r="IL6" s="1210"/>
      <c r="IM6" s="1210"/>
      <c r="IN6" s="1210"/>
      <c r="IO6" s="1210"/>
      <c r="IP6" s="1210"/>
      <c r="IQ6" s="1210"/>
      <c r="IR6" s="1210"/>
      <c r="IS6" s="1210"/>
      <c r="IT6" s="1210"/>
      <c r="IU6" s="1210"/>
      <c r="IV6" s="1210"/>
      <c r="IW6" s="1210"/>
      <c r="IX6" s="1210"/>
      <c r="IY6" s="1210"/>
      <c r="IZ6" s="1210"/>
      <c r="JA6" s="1210"/>
      <c r="JB6" s="1210"/>
      <c r="JC6" s="1210"/>
      <c r="JD6" s="1210"/>
      <c r="JE6" s="1210"/>
      <c r="JF6" s="1210"/>
      <c r="JG6" s="1210"/>
      <c r="JH6" s="1210"/>
      <c r="JI6" s="1210"/>
      <c r="JJ6" s="1210"/>
      <c r="JK6" s="1210"/>
      <c r="JL6" s="1210"/>
      <c r="JM6" s="1210"/>
      <c r="JN6" s="1210"/>
      <c r="JO6" s="1210"/>
      <c r="JP6" s="1210"/>
      <c r="JQ6" s="1206">
        <f>IFERROR(JT4,"-")</f>
        <v>69</v>
      </c>
      <c r="JR6" s="1206"/>
      <c r="JS6" s="376" t="s">
        <v>299</v>
      </c>
      <c r="JT6" s="377" cm="1">
        <f t="array" ref="JT6">SUMPRODUCT(--(ISNUMBER(SEARCH("Technician",$JS:$JS))))</f>
        <v>45</v>
      </c>
      <c r="JU6" s="378" t="s">
        <v>299</v>
      </c>
      <c r="JV6" s="379">
        <f>IFERROR(SUMIF($JS:$JS,"Technician",$U:$U)-SUMIFS($U:$U,$JS:$JS,"Technician",$AJ:$AJ,"Recovery"),"")</f>
        <v>870</v>
      </c>
      <c r="JW6" s="378" t="s">
        <v>299</v>
      </c>
      <c r="JX6" s="379">
        <f>SUMIF($JS:$JS,"Technician",$AH:$AH)</f>
        <v>762.15</v>
      </c>
      <c r="JY6" s="380">
        <f>JX6-JV6</f>
        <v>-107.85000000000002</v>
      </c>
      <c r="JZ6" s="381" t="str">
        <f>IFERROR(JX6/KD6-1,"")</f>
        <v/>
      </c>
      <c r="KA6" s="382" t="s">
        <v>299</v>
      </c>
      <c r="KB6" s="379">
        <f>SUMIF($JS:$JS,"Technician",$AG:$AG)</f>
        <v>762.15</v>
      </c>
      <c r="KC6" s="383">
        <f>ROUNDDOWN(KB6-JX6,0.5)</f>
        <v>0</v>
      </c>
      <c r="KD6" s="384">
        <f>IFERROR(KB6/JX6-1,"")</f>
        <v>0</v>
      </c>
      <c r="KE6" s="385" t="s">
        <v>300</v>
      </c>
      <c r="KF6" s="386" t="e">
        <f>'[3]Net Pos Enterprise'!$DQ$19</f>
        <v>#REF!</v>
      </c>
      <c r="KG6" s="385" t="s">
        <v>300</v>
      </c>
      <c r="KH6" s="386" t="e">
        <f>'[3]Net Pos Enterprise'!$DW$7</f>
        <v>#REF!</v>
      </c>
      <c r="KI6" s="385" t="s">
        <v>300</v>
      </c>
      <c r="KJ6" s="386" t="e">
        <f>'[3]Net Pos Enterprise'!$DW$19</f>
        <v>#REF!</v>
      </c>
      <c r="KK6" s="387" t="e">
        <f>SUM(KJ6-KH6)/KH6</f>
        <v>#REF!</v>
      </c>
      <c r="KL6" s="388"/>
      <c r="KM6" s="388"/>
      <c r="KN6" s="388"/>
      <c r="KO6" s="388"/>
      <c r="KP6" s="402"/>
      <c r="KQ6" s="986" t="s">
        <v>301</v>
      </c>
      <c r="KR6" s="390">
        <f>SUMPRODUCT(--(ISNUMBER(SEARCH("Hiring",$AL:$AL))))</f>
        <v>0</v>
      </c>
      <c r="KS6" s="403" t="str">
        <f>IFERROR(SUMIF(AL:AL,"Hiring",AB:AB)&amp; " Currently Identified","")</f>
        <v>0 Currently Identified</v>
      </c>
      <c r="KT6" s="404"/>
      <c r="KU6" s="362"/>
      <c r="KX6" s="393" t="s">
        <v>302</v>
      </c>
      <c r="KY6" s="394">
        <f>SUMIF($P:$P,"Offshore",$AE:$AE)</f>
        <v>0</v>
      </c>
    </row>
    <row r="7" spans="1:320" ht="16" hidden="1">
      <c r="A7" s="405" t="s">
        <v>303</v>
      </c>
      <c r="B7" s="351"/>
      <c r="C7" s="349"/>
      <c r="D7" s="349"/>
      <c r="E7" s="349"/>
      <c r="F7" s="349"/>
      <c r="G7" s="349"/>
      <c r="H7" s="406"/>
      <c r="I7" s="406"/>
      <c r="J7" s="1096"/>
      <c r="K7" s="406"/>
      <c r="L7" s="407"/>
      <c r="M7" s="406"/>
      <c r="O7" s="408"/>
      <c r="Q7" s="409"/>
      <c r="R7" s="1203"/>
      <c r="S7" s="1203"/>
      <c r="T7" s="1203"/>
      <c r="U7" s="1203"/>
      <c r="V7" s="410"/>
      <c r="W7" s="410"/>
      <c r="X7" s="411"/>
      <c r="Y7" s="348"/>
      <c r="Z7" s="348"/>
      <c r="AA7" s="348"/>
      <c r="AB7" s="371"/>
      <c r="AC7" s="372"/>
      <c r="AD7" s="371"/>
      <c r="AE7" s="371"/>
      <c r="AF7" s="371"/>
      <c r="AG7" s="399"/>
      <c r="AH7" s="399"/>
      <c r="AI7" s="399"/>
      <c r="AJ7" s="399"/>
      <c r="AK7" s="400"/>
      <c r="AL7" s="371"/>
      <c r="AM7" s="371"/>
      <c r="AN7" s="371"/>
      <c r="AO7" s="371"/>
      <c r="AP7" s="371"/>
      <c r="AQ7" s="371"/>
      <c r="AR7" s="371"/>
      <c r="AS7" s="371"/>
      <c r="AT7" s="371"/>
      <c r="AU7" s="371"/>
      <c r="AV7" s="371"/>
      <c r="AW7" s="371"/>
      <c r="AX7" s="371"/>
      <c r="AY7" s="371"/>
      <c r="AZ7" s="371"/>
      <c r="BA7" s="371"/>
      <c r="BB7" s="371"/>
      <c r="BC7" s="371"/>
      <c r="BD7" s="371"/>
      <c r="BE7" s="371"/>
      <c r="BF7" s="371"/>
      <c r="BG7" s="371"/>
      <c r="BH7" s="371"/>
      <c r="BI7" s="371"/>
      <c r="BJ7" s="371"/>
      <c r="BK7" s="371"/>
      <c r="BL7" s="371"/>
      <c r="BM7" s="371"/>
      <c r="BN7" s="371"/>
      <c r="BO7" s="371"/>
      <c r="BP7" s="371"/>
      <c r="BQ7" s="371"/>
      <c r="BR7" s="371"/>
      <c r="BS7" s="371"/>
      <c r="BT7" s="371"/>
      <c r="BU7" s="371"/>
      <c r="BV7" s="371"/>
      <c r="BW7" s="371"/>
      <c r="BX7" s="371"/>
      <c r="BY7" s="371"/>
      <c r="BZ7" s="371"/>
      <c r="CA7" s="371"/>
      <c r="CB7" s="371"/>
      <c r="CC7" s="371"/>
      <c r="CD7" s="371"/>
      <c r="CE7" s="371"/>
      <c r="CF7" s="371"/>
      <c r="CG7" s="371"/>
      <c r="CH7" s="371"/>
      <c r="CI7" s="371"/>
      <c r="CJ7" s="371"/>
      <c r="CK7" s="371"/>
      <c r="CL7" s="371"/>
      <c r="CM7" s="371"/>
      <c r="CN7" s="371"/>
      <c r="CO7" s="371"/>
      <c r="CP7" s="371"/>
      <c r="CQ7" s="371"/>
      <c r="CR7" s="371"/>
      <c r="CS7" s="371"/>
      <c r="CT7" s="371"/>
      <c r="CU7" s="371"/>
      <c r="CV7" s="371"/>
      <c r="CW7" s="371"/>
      <c r="CX7" s="371"/>
      <c r="CY7" s="371"/>
      <c r="CZ7" s="371"/>
      <c r="DA7" s="371"/>
      <c r="DB7" s="371"/>
      <c r="DC7" s="371"/>
      <c r="DD7" s="371"/>
      <c r="DE7" s="371"/>
      <c r="DF7" s="371"/>
      <c r="DG7" s="371"/>
      <c r="GN7" s="401"/>
      <c r="GO7" s="401"/>
      <c r="GP7" s="401"/>
      <c r="GQ7" s="401"/>
      <c r="GR7" s="401"/>
      <c r="GS7" s="401"/>
      <c r="GT7" s="401"/>
      <c r="GU7" s="401"/>
      <c r="GV7" s="401"/>
      <c r="GW7" s="401"/>
      <c r="GX7" s="401"/>
      <c r="GY7" s="401"/>
      <c r="GZ7" s="401"/>
      <c r="HA7" s="401"/>
      <c r="HB7" s="401"/>
      <c r="HC7" s="401"/>
      <c r="HD7" s="401"/>
      <c r="HE7" s="401"/>
      <c r="HF7" s="401"/>
      <c r="HG7" s="401"/>
      <c r="HH7" s="401"/>
      <c r="HI7" s="401"/>
      <c r="HJ7" s="401"/>
      <c r="HK7" s="401"/>
      <c r="HL7" s="401"/>
      <c r="HM7" s="401"/>
      <c r="HN7" s="401"/>
      <c r="HO7" s="401"/>
      <c r="HP7" s="401"/>
      <c r="HQ7" s="401"/>
      <c r="HR7" s="401"/>
      <c r="HS7" s="401"/>
      <c r="HT7" s="401"/>
      <c r="HU7" s="401"/>
      <c r="HV7" s="401"/>
      <c r="HW7" s="401"/>
      <c r="HX7" s="401"/>
      <c r="HY7" s="401"/>
      <c r="HZ7" s="401"/>
      <c r="IA7" s="401"/>
      <c r="IB7" s="401"/>
      <c r="IC7" s="401"/>
      <c r="ID7" s="1204" t="s">
        <v>304</v>
      </c>
      <c r="IE7" s="1204"/>
      <c r="IF7" s="1204"/>
      <c r="IG7" s="1204"/>
      <c r="IH7" s="1204"/>
      <c r="II7" s="1204"/>
      <c r="IJ7" s="1204"/>
      <c r="IK7" s="1204"/>
      <c r="IL7" s="1204"/>
      <c r="IM7" s="1204"/>
      <c r="IN7" s="1204"/>
      <c r="IO7" s="1204"/>
      <c r="IP7" s="1204"/>
      <c r="IQ7" s="1204"/>
      <c r="IR7" s="1204"/>
      <c r="IS7" s="1204"/>
      <c r="IT7" s="1204"/>
      <c r="IU7" s="1204"/>
      <c r="IV7" s="1204"/>
      <c r="IW7" s="1204"/>
      <c r="IX7" s="1204"/>
      <c r="IY7" s="1204"/>
      <c r="IZ7" s="1204"/>
      <c r="JA7" s="1204"/>
      <c r="JB7" s="1204"/>
      <c r="JC7" s="1204"/>
      <c r="JD7" s="1204"/>
      <c r="JE7" s="1204"/>
      <c r="JF7" s="1204"/>
      <c r="JG7" s="1204"/>
      <c r="JH7" s="1204"/>
      <c r="JI7" s="1204"/>
      <c r="JJ7" s="1204"/>
      <c r="JK7" s="1204"/>
      <c r="JL7" s="1204"/>
      <c r="JM7" s="1204"/>
      <c r="JN7" s="1204"/>
      <c r="JO7" s="1204"/>
      <c r="JP7" s="1204"/>
      <c r="JQ7" s="1205">
        <f>IFERROR(JX4,"-")</f>
        <v>1145.1500000000001</v>
      </c>
      <c r="JR7" s="1206"/>
      <c r="JS7" s="376" t="s">
        <v>305</v>
      </c>
      <c r="JT7" s="377" cm="1">
        <f t="array" ref="JT7">SUMPRODUCT(--(ISNUMBER(SEARCH("Clerk",$JS12:$JS122))))</f>
        <v>2</v>
      </c>
      <c r="JU7" s="378" t="s">
        <v>305</v>
      </c>
      <c r="JV7" s="379">
        <f>IFERROR(SUMIF($JS:$JS,"Clerk",$U:$U)-SUMIFS($U:$U,$JS:$JS,"Clerk",$AJ:$AJ,"Recovery"),"")</f>
        <v>40</v>
      </c>
      <c r="JW7" s="378" t="s">
        <v>305</v>
      </c>
      <c r="JX7" s="379">
        <f>SUMIF($JS:$JS,"Clerk",$AH:$AH)</f>
        <v>34</v>
      </c>
      <c r="JY7" s="380">
        <f>JX7-JV7</f>
        <v>-6</v>
      </c>
      <c r="JZ7" s="381" t="str">
        <f>IFERROR(JX7/KD7-1,"")</f>
        <v/>
      </c>
      <c r="KA7" s="382" t="s">
        <v>305</v>
      </c>
      <c r="KB7" s="379">
        <f>SUMIF($JS:$JS,"Clerk",$AG:$AG)</f>
        <v>34</v>
      </c>
      <c r="KC7" s="383">
        <f>ROUNDDOWN(KB7-JX7,0.5)</f>
        <v>0</v>
      </c>
      <c r="KD7" s="412">
        <f>IFERROR(KB7/JX7-1,"")</f>
        <v>0</v>
      </c>
      <c r="KE7" s="413" t="s">
        <v>306</v>
      </c>
      <c r="KF7" s="414" t="e">
        <f>SUM(KF5:KF6)</f>
        <v>#REF!</v>
      </c>
      <c r="KG7" s="413" t="s">
        <v>306</v>
      </c>
      <c r="KH7" s="414" t="e">
        <f>SUM(KH5:KH6)</f>
        <v>#REF!</v>
      </c>
      <c r="KI7" s="413" t="s">
        <v>306</v>
      </c>
      <c r="KJ7" s="414" t="e">
        <f>SUM(KJ5:KJ6)</f>
        <v>#REF!</v>
      </c>
      <c r="KK7" s="415" t="e">
        <f>SUM(KJ7-KH7)/KH7</f>
        <v>#REF!</v>
      </c>
      <c r="KL7" s="388"/>
      <c r="KM7" s="388"/>
      <c r="KN7" s="388"/>
      <c r="KO7" s="388"/>
      <c r="KQ7" s="389" t="s">
        <v>307</v>
      </c>
      <c r="KR7" s="390">
        <f>SUMPRODUCT(--(ISNUMBER(SEARCH("Training",$AL:$AL))))</f>
        <v>0</v>
      </c>
      <c r="KS7" s="403" t="str">
        <f>IFERROR(SUMIF(AL:AL,"Training",AE:AE)&amp; " Active in Training","")</f>
        <v>0 Active in Training</v>
      </c>
      <c r="KT7" s="404"/>
      <c r="KU7" s="362"/>
      <c r="KX7" s="393" t="s">
        <v>308</v>
      </c>
      <c r="KY7" s="394">
        <f>SUMIF($P:$P,"EGS",$AE:$AE)</f>
        <v>0</v>
      </c>
    </row>
    <row r="8" spans="1:320" ht="15" hidden="1" thickBot="1">
      <c r="A8" s="416" t="s">
        <v>309</v>
      </c>
      <c r="B8" s="417">
        <f ca="1">TODAY()</f>
        <v>46240</v>
      </c>
      <c r="C8" s="418"/>
      <c r="D8" s="418"/>
      <c r="E8" s="418"/>
      <c r="F8" s="418"/>
      <c r="G8" s="418"/>
      <c r="H8" s="418"/>
      <c r="I8" s="418"/>
      <c r="J8" s="418"/>
      <c r="K8" s="418"/>
      <c r="L8" s="418"/>
      <c r="M8" s="418"/>
      <c r="O8" s="419"/>
      <c r="Q8" s="420" t="s">
        <v>310</v>
      </c>
      <c r="R8" s="1203"/>
      <c r="S8" s="1203"/>
      <c r="T8" s="1203"/>
      <c r="U8" s="1203"/>
      <c r="V8" s="421"/>
      <c r="W8" s="410"/>
      <c r="X8" s="411"/>
      <c r="Y8" s="348"/>
      <c r="Z8" s="348"/>
      <c r="AA8" s="348"/>
      <c r="AB8" s="371"/>
      <c r="AC8" s="372"/>
      <c r="AD8" s="371"/>
      <c r="AE8" s="371"/>
      <c r="AF8" s="371"/>
      <c r="AG8" s="399"/>
      <c r="AH8" s="399"/>
      <c r="AI8" s="399"/>
      <c r="AJ8" s="399"/>
      <c r="AK8" s="400"/>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GN8" s="401"/>
      <c r="GO8" s="401"/>
      <c r="GP8" s="401"/>
      <c r="GQ8" s="401"/>
      <c r="GR8" s="401"/>
      <c r="GS8" s="401"/>
      <c r="GT8" s="401"/>
      <c r="GU8" s="401"/>
      <c r="GV8" s="401"/>
      <c r="GW8" s="401"/>
      <c r="GX8" s="401"/>
      <c r="GY8" s="401"/>
      <c r="GZ8" s="401"/>
      <c r="HA8" s="401"/>
      <c r="HB8" s="401"/>
      <c r="HC8" s="401"/>
      <c r="HD8" s="401"/>
      <c r="HE8" s="401"/>
      <c r="HF8" s="401"/>
      <c r="HG8" s="401"/>
      <c r="HH8" s="401"/>
      <c r="HI8" s="401"/>
      <c r="HJ8" s="401"/>
      <c r="HK8" s="401"/>
      <c r="HL8" s="401"/>
      <c r="HM8" s="401"/>
      <c r="HN8" s="401"/>
      <c r="HO8" s="401"/>
      <c r="HP8" s="401"/>
      <c r="HQ8" s="401"/>
      <c r="HR8" s="401"/>
      <c r="HS8" s="401"/>
      <c r="HT8" s="401"/>
      <c r="HU8" s="401"/>
      <c r="HV8" s="401"/>
      <c r="HW8" s="401"/>
      <c r="HX8" s="401"/>
      <c r="HY8" s="401"/>
      <c r="HZ8" s="401"/>
      <c r="IA8" s="401"/>
      <c r="IB8" s="401"/>
      <c r="IC8" s="401"/>
      <c r="ID8" s="1204" t="s">
        <v>286</v>
      </c>
      <c r="IE8" s="1204"/>
      <c r="IF8" s="1204"/>
      <c r="IG8" s="1204"/>
      <c r="IH8" s="1204"/>
      <c r="II8" s="1204"/>
      <c r="IJ8" s="1204"/>
      <c r="IK8" s="1204"/>
      <c r="IL8" s="1204"/>
      <c r="IM8" s="1204"/>
      <c r="IN8" s="1204"/>
      <c r="IO8" s="1204"/>
      <c r="IP8" s="1204"/>
      <c r="IQ8" s="1204"/>
      <c r="IR8" s="1204"/>
      <c r="IS8" s="1204"/>
      <c r="IT8" s="1204"/>
      <c r="IU8" s="1204"/>
      <c r="IV8" s="1204"/>
      <c r="IW8" s="1204"/>
      <c r="IX8" s="1204"/>
      <c r="IY8" s="1204"/>
      <c r="IZ8" s="1204"/>
      <c r="JA8" s="1204"/>
      <c r="JB8" s="1204"/>
      <c r="JC8" s="1204"/>
      <c r="JD8" s="1204"/>
      <c r="JE8" s="1204"/>
      <c r="JF8" s="1204"/>
      <c r="JG8" s="1204"/>
      <c r="JH8" s="1204"/>
      <c r="JI8" s="1204"/>
      <c r="JJ8" s="1204"/>
      <c r="JK8" s="1204"/>
      <c r="JL8" s="1204"/>
      <c r="JM8" s="1204"/>
      <c r="JN8" s="1204"/>
      <c r="JO8" s="1204"/>
      <c r="JP8" s="1204"/>
      <c r="JQ8" s="1205">
        <f>IFERROR(KB4,"-")</f>
        <v>1145.1500000000001</v>
      </c>
      <c r="JR8" s="1206"/>
      <c r="JS8" s="422" t="s">
        <v>311</v>
      </c>
      <c r="JT8" s="423" cm="1">
        <f t="array" ref="JT8">SUMPRODUCT(--(ISNUMBER(SEARCH("Nurse",$JS13:$JS123))))</f>
        <v>0</v>
      </c>
      <c r="JU8" s="424" t="s">
        <v>311</v>
      </c>
      <c r="JV8" s="425">
        <f>IFERROR(SUMIF($JS:$JS,"Nurse",$U:$U)-SUMIFS($U:$U,$JS:$JS,"Nurse",$AJ:$AJ,"Recovery"),"")</f>
        <v>0</v>
      </c>
      <c r="JW8" s="424" t="s">
        <v>311</v>
      </c>
      <c r="JX8" s="425">
        <f>SUMIF($JS:$JS,"Nurse",$AH:$AH)</f>
        <v>0</v>
      </c>
      <c r="JY8" s="426">
        <f>JX8-JV8</f>
        <v>0</v>
      </c>
      <c r="JZ8" s="427"/>
      <c r="KA8" s="428" t="s">
        <v>311</v>
      </c>
      <c r="KB8" s="425">
        <f>SUMIF($JS:$JS,"Nurse",$AG:$AG)</f>
        <v>0</v>
      </c>
      <c r="KC8" s="429">
        <f>ROUNDDOWN(KB8-JX8,0.5)</f>
        <v>0</v>
      </c>
      <c r="KD8" s="430" t="str">
        <f>IFERROR(KB8/JX8-1,"")</f>
        <v/>
      </c>
      <c r="KE8" s="431"/>
      <c r="KF8" s="427"/>
      <c r="KG8" s="431"/>
      <c r="KH8" s="427"/>
      <c r="KI8" s="431"/>
      <c r="KJ8" s="427"/>
      <c r="KK8" s="432"/>
      <c r="KL8" s="388"/>
      <c r="KM8" s="388"/>
      <c r="KN8" s="388"/>
      <c r="KO8" s="388"/>
      <c r="KP8" s="433"/>
      <c r="KQ8" s="389" t="s">
        <v>312</v>
      </c>
      <c r="KR8" s="434">
        <f>SUMPRODUCT(--(ISNUMBER(SEARCH("Completed",$AL:$AL))))</f>
        <v>0</v>
      </c>
      <c r="KS8" s="403" t="str">
        <f>IFERROR(TRUNC(SUMIF(AL:AL,"Completed",AF:AF))&amp; " Graduated*","")</f>
        <v>0 Graduated*</v>
      </c>
      <c r="KT8" s="435"/>
    </row>
    <row r="9" spans="1:320" ht="15" hidden="1" outlineLevel="1" thickTop="1">
      <c r="A9" s="436">
        <f>JQ6</f>
        <v>69</v>
      </c>
      <c r="B9" s="437" t="s">
        <v>291</v>
      </c>
      <c r="C9" s="349"/>
      <c r="D9" s="349"/>
      <c r="E9" s="349"/>
      <c r="F9" s="349"/>
      <c r="G9" s="349"/>
      <c r="I9" s="438"/>
      <c r="J9" s="438"/>
      <c r="K9" s="438"/>
      <c r="L9" s="439"/>
      <c r="M9" s="438"/>
      <c r="N9" s="440" t="s">
        <v>310</v>
      </c>
      <c r="O9" s="441"/>
      <c r="P9" s="442"/>
      <c r="Q9" s="443"/>
      <c r="R9" s="348"/>
      <c r="S9" s="348"/>
      <c r="T9" s="348"/>
      <c r="U9" s="348"/>
      <c r="V9" s="348"/>
      <c r="W9" s="444"/>
      <c r="X9" s="444"/>
      <c r="Y9" s="348"/>
      <c r="Z9" s="348"/>
      <c r="AA9" s="348"/>
      <c r="AB9" s="371"/>
      <c r="AC9" s="372"/>
      <c r="AD9" s="371"/>
      <c r="AE9" s="371"/>
      <c r="AF9" s="371"/>
      <c r="AG9" s="399"/>
      <c r="AH9" s="399"/>
      <c r="AI9" s="399"/>
      <c r="AJ9" s="399"/>
      <c r="AK9" s="400"/>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GN9" s="401"/>
      <c r="GO9" s="401"/>
      <c r="GP9" s="401"/>
      <c r="GQ9" s="401"/>
      <c r="GR9" s="401"/>
      <c r="GS9" s="401"/>
      <c r="GT9" s="401"/>
      <c r="GU9" s="401"/>
      <c r="GV9" s="401"/>
      <c r="GW9" s="401"/>
      <c r="GX9" s="401"/>
      <c r="GY9" s="401"/>
      <c r="GZ9" s="401"/>
      <c r="HA9" s="401"/>
      <c r="HB9" s="401"/>
      <c r="HC9" s="401"/>
      <c r="HD9" s="401"/>
      <c r="HE9" s="401"/>
      <c r="HF9" s="401"/>
      <c r="HG9" s="401"/>
      <c r="HH9" s="401"/>
      <c r="HI9" s="401"/>
      <c r="HJ9" s="401"/>
      <c r="HK9" s="401"/>
      <c r="HL9" s="401"/>
      <c r="HM9" s="401"/>
      <c r="HN9" s="401"/>
      <c r="HO9" s="401"/>
      <c r="HP9" s="401"/>
      <c r="HQ9" s="401"/>
      <c r="HR9" s="401"/>
      <c r="HS9" s="401"/>
      <c r="HT9" s="401"/>
      <c r="HU9" s="401"/>
      <c r="HV9" s="401"/>
      <c r="HW9" s="401"/>
      <c r="HX9" s="401"/>
      <c r="HY9" s="401"/>
      <c r="HZ9" s="401"/>
      <c r="IA9" s="401"/>
      <c r="IB9" s="401"/>
      <c r="IC9" s="401"/>
      <c r="ID9" s="1204" t="s">
        <v>313</v>
      </c>
      <c r="IE9" s="1204"/>
      <c r="IF9" s="1204"/>
      <c r="IG9" s="1204"/>
      <c r="IH9" s="1204"/>
      <c r="II9" s="1204"/>
      <c r="IJ9" s="1204"/>
      <c r="IK9" s="1204"/>
      <c r="IL9" s="1204"/>
      <c r="IM9" s="1204"/>
      <c r="IN9" s="1204"/>
      <c r="IO9" s="1204"/>
      <c r="IP9" s="1204"/>
      <c r="IQ9" s="1204"/>
      <c r="IR9" s="1204"/>
      <c r="IS9" s="1204"/>
      <c r="IT9" s="1204"/>
      <c r="IU9" s="1204"/>
      <c r="IV9" s="1204"/>
      <c r="IW9" s="1204"/>
      <c r="IX9" s="1204"/>
      <c r="IY9" s="1204"/>
      <c r="IZ9" s="1204"/>
      <c r="JA9" s="1204"/>
      <c r="JB9" s="1204"/>
      <c r="JC9" s="1204"/>
      <c r="JD9" s="1204"/>
      <c r="JE9" s="1204"/>
      <c r="JF9" s="1204"/>
      <c r="JG9" s="1204"/>
      <c r="JH9" s="1204"/>
      <c r="JI9" s="1204"/>
      <c r="JJ9" s="1204"/>
      <c r="JK9" s="1204"/>
      <c r="JL9" s="1204"/>
      <c r="JM9" s="1204"/>
      <c r="JN9" s="1204"/>
      <c r="JO9" s="1204"/>
      <c r="JP9" s="1204"/>
      <c r="JQ9" s="1207">
        <f>JS10</f>
        <v>0</v>
      </c>
      <c r="JR9" s="1207"/>
      <c r="JS9" s="1208" t="str">
        <f>SUM(AD15:AD122)&amp; " Started Overall"</f>
        <v>0 Started Overall</v>
      </c>
      <c r="JT9" s="1209"/>
      <c r="JU9" s="1212" t="str">
        <f>TRUNC(SUM(AF15:AF122))&amp; " Graduated to Date"</f>
        <v>0 Graduated to Date</v>
      </c>
      <c r="JV9" s="1212"/>
      <c r="JW9" s="1213" t="str">
        <f>SUM(SUMIF($JS:$JS,"Technician",$AD:$AS)+SUMIF($JS:$JS,"Clerk",$AD:$AS))&amp; " Techs &amp; Clerks Started"</f>
        <v>0 Techs &amp; Clerks Started</v>
      </c>
      <c r="JX9" s="1201"/>
      <c r="JY9" s="1201" t="s">
        <v>314</v>
      </c>
      <c r="JZ9" s="1201"/>
      <c r="KA9" s="1201" t="str">
        <f>SUM(TRUNC(SUMIF($JS:$JS,"Technician",$AF:$AF)+SUMIF($JS:$JS,"Clerk",$AF:$AF)))&amp; " Graduated"</f>
        <v>0 Graduated</v>
      </c>
      <c r="KB9" s="1202"/>
      <c r="KC9" s="1201" t="str">
        <f>SUM(SUMIF($JS:$JS,"Pharmacist",$AD:$AS)+SUMIF($JS:$JS,"Nurse",$AD:$AS))&amp; " RPh &amp; RNs Started"</f>
        <v>0 RPh &amp; RNs Started</v>
      </c>
      <c r="KD9" s="1201"/>
      <c r="KE9" s="1201" t="str">
        <f>SUM(TRUNC(SUMIF($JS:$JS,"Pharmacist",$AF:$AF)+SUMIF($JS:$JS,"Nurse",$AF:$AF)))&amp; " Graduated"</f>
        <v>0 Graduated</v>
      </c>
      <c r="KF9" s="1202"/>
      <c r="KG9" s="445"/>
      <c r="KH9" s="445"/>
      <c r="KI9" s="446"/>
      <c r="KJ9" s="446"/>
      <c r="KK9" s="447"/>
      <c r="KL9" s="446"/>
      <c r="KM9" s="446"/>
      <c r="KN9" s="446"/>
      <c r="KO9" s="446"/>
      <c r="KP9" s="338"/>
      <c r="KQ9" s="338"/>
      <c r="KR9" s="338"/>
      <c r="KS9" s="338"/>
      <c r="KT9" s="338"/>
    </row>
    <row r="10" spans="1:320" ht="15" hidden="1" outlineLevel="1" thickBot="1">
      <c r="A10" s="448">
        <f>JQ7</f>
        <v>1145.1500000000001</v>
      </c>
      <c r="B10" s="449" t="s">
        <v>315</v>
      </c>
      <c r="C10" s="349"/>
      <c r="D10" s="349"/>
      <c r="E10" s="349"/>
      <c r="F10" s="349"/>
      <c r="G10" s="349"/>
      <c r="I10" s="438"/>
      <c r="J10" s="438"/>
      <c r="K10" s="438"/>
      <c r="L10" s="439"/>
      <c r="M10" s="438"/>
      <c r="O10" s="450"/>
      <c r="Q10" s="443"/>
      <c r="R10" s="348"/>
      <c r="S10" s="348"/>
      <c r="T10" s="348"/>
      <c r="U10" s="348"/>
      <c r="V10" s="348"/>
      <c r="W10" s="444"/>
      <c r="X10" s="444"/>
      <c r="Y10" s="348"/>
      <c r="Z10" s="348"/>
      <c r="AA10" s="348"/>
      <c r="AB10" s="371"/>
      <c r="AC10" s="372"/>
      <c r="AD10" s="371"/>
      <c r="AE10" s="371"/>
      <c r="AF10" s="371"/>
      <c r="AG10" s="399"/>
      <c r="AH10" s="399"/>
      <c r="AI10" s="399"/>
      <c r="AJ10" s="399"/>
      <c r="AK10" s="400"/>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GN10" s="401"/>
      <c r="GO10" s="401"/>
      <c r="GP10" s="401"/>
      <c r="GQ10" s="401"/>
      <c r="GR10" s="401"/>
      <c r="GS10" s="401"/>
      <c r="GT10" s="401"/>
      <c r="GU10" s="401"/>
      <c r="GV10" s="401"/>
      <c r="GW10" s="401"/>
      <c r="GX10" s="401"/>
      <c r="GY10" s="401"/>
      <c r="GZ10" s="401"/>
      <c r="HA10" s="401"/>
      <c r="HB10" s="401"/>
      <c r="HC10" s="401"/>
      <c r="HD10" s="401"/>
      <c r="HE10" s="401"/>
      <c r="HF10" s="401"/>
      <c r="HG10" s="401"/>
      <c r="HH10" s="401"/>
      <c r="HI10" s="401"/>
      <c r="HJ10" s="401"/>
      <c r="HK10" s="401"/>
      <c r="HL10" s="401"/>
      <c r="HM10" s="401"/>
      <c r="HN10" s="401"/>
      <c r="HO10" s="401"/>
      <c r="HP10" s="401"/>
      <c r="HQ10" s="401"/>
      <c r="HR10" s="401"/>
      <c r="HS10" s="401"/>
      <c r="HT10" s="401"/>
      <c r="HU10" s="401"/>
      <c r="HV10" s="401"/>
      <c r="HW10" s="401"/>
      <c r="HX10" s="401"/>
      <c r="HY10" s="401"/>
      <c r="HZ10" s="401"/>
      <c r="IA10" s="401"/>
      <c r="IB10" s="401"/>
      <c r="IC10" s="401"/>
      <c r="ID10" s="1204" t="s">
        <v>316</v>
      </c>
      <c r="IE10" s="1204"/>
      <c r="IF10" s="1204"/>
      <c r="IG10" s="1204"/>
      <c r="IH10" s="1204"/>
      <c r="II10" s="1204"/>
      <c r="IJ10" s="1204"/>
      <c r="IK10" s="1204"/>
      <c r="IL10" s="1204"/>
      <c r="IM10" s="1204"/>
      <c r="IN10" s="1204"/>
      <c r="IO10" s="1204"/>
      <c r="IP10" s="1204"/>
      <c r="IQ10" s="1204"/>
      <c r="IR10" s="1204"/>
      <c r="IS10" s="1204"/>
      <c r="IT10" s="1204"/>
      <c r="IU10" s="1204"/>
      <c r="IV10" s="1204"/>
      <c r="IW10" s="1204"/>
      <c r="IX10" s="1204"/>
      <c r="IY10" s="1204"/>
      <c r="IZ10" s="1204"/>
      <c r="JA10" s="1204"/>
      <c r="JB10" s="1204"/>
      <c r="JC10" s="1204"/>
      <c r="JD10" s="1204"/>
      <c r="JE10" s="1204"/>
      <c r="JF10" s="1204"/>
      <c r="JG10" s="1204"/>
      <c r="JH10" s="1204"/>
      <c r="JI10" s="1204"/>
      <c r="JJ10" s="1204"/>
      <c r="JK10" s="1204"/>
      <c r="JL10" s="1204"/>
      <c r="JM10" s="1204"/>
      <c r="JN10" s="1204"/>
      <c r="JO10" s="1204"/>
      <c r="JP10" s="1204"/>
      <c r="JQ10" s="1207">
        <f>JU10</f>
        <v>0</v>
      </c>
      <c r="JR10" s="1207"/>
      <c r="JS10" s="1220">
        <f>IFERROR(SUM(AD14:AD122)/$KX$4,"")</f>
        <v>0</v>
      </c>
      <c r="JT10" s="1221"/>
      <c r="JU10" s="1221">
        <f>IFERROR(SUM(AF14:AF122)/SUM($KX$4),"")</f>
        <v>0</v>
      </c>
      <c r="JV10" s="1221"/>
      <c r="JW10" s="1222">
        <f>SUM(SUMIF($JS:$JS,"Technician",$AD:$AS)+SUMIF($JS:$JS,"Clerk",$AD:$AS))/SUM(JX6,JX7)</f>
        <v>0</v>
      </c>
      <c r="JX10" s="1211"/>
      <c r="JY10" s="1211">
        <f>IFERROR(SUM(AJ18:AJ122)/$KX$4,"")</f>
        <v>0</v>
      </c>
      <c r="JZ10" s="1211"/>
      <c r="KA10" s="1211">
        <f>SUM(SUMIF($JS:$JS,"Technician",$AF:$AF)+SUMIF($JS:$JS,"Clerk",$AF:$AF))/SUM(JX6,JX7)</f>
        <v>0</v>
      </c>
      <c r="KB10" s="1217"/>
      <c r="KC10" s="1211">
        <f>SUM(SUMIF($JS:$JS,"Pharmacist",$AD:$AS)+SUMIF($JS:$JS,"Nurse",$AD:$AS))/SUM(JX5,JX8)</f>
        <v>0</v>
      </c>
      <c r="KD10" s="1211"/>
      <c r="KE10" s="1211">
        <f>SUM(SUMIF($JS:$JS,"Pharmacist",$AF:$AF)+SUMIF($JS:$JS,"Nurse",$AF:$AF))/SUM(JX5,JX8)</f>
        <v>0</v>
      </c>
      <c r="KF10" s="1217"/>
      <c r="KG10" s="451"/>
      <c r="KH10" s="451"/>
      <c r="KI10" s="452"/>
      <c r="KJ10" s="452"/>
      <c r="KK10" s="453"/>
      <c r="KL10" s="446"/>
      <c r="KM10" s="446"/>
      <c r="KN10" s="446"/>
      <c r="KO10" s="446"/>
      <c r="KP10" s="338"/>
      <c r="KQ10" s="338"/>
      <c r="KR10" s="338"/>
      <c r="KS10" s="338"/>
      <c r="KT10" s="338"/>
    </row>
    <row r="11" spans="1:320" hidden="1" collapsed="1">
      <c r="C11" s="349"/>
      <c r="D11" s="349"/>
      <c r="E11" s="349"/>
      <c r="F11" s="349"/>
      <c r="G11" s="349"/>
      <c r="I11" s="351"/>
      <c r="J11" s="351"/>
      <c r="K11" s="1218"/>
      <c r="L11" s="1218"/>
      <c r="M11" s="1218"/>
      <c r="N11" s="352"/>
      <c r="O11" s="349"/>
      <c r="P11" s="352"/>
      <c r="Q11" s="352"/>
      <c r="R11" s="454"/>
      <c r="S11" s="348"/>
      <c r="T11" s="348"/>
      <c r="U11" s="348"/>
      <c r="V11" s="348"/>
      <c r="W11" s="444"/>
      <c r="X11" s="444"/>
      <c r="Y11" s="348"/>
      <c r="Z11" s="348"/>
      <c r="AA11" s="455"/>
      <c r="AB11" s="455"/>
      <c r="AC11" s="456"/>
      <c r="AD11" s="455"/>
      <c r="AE11" s="457" t="s">
        <v>317</v>
      </c>
      <c r="AF11" s="458">
        <v>1051</v>
      </c>
      <c r="AG11" s="459"/>
      <c r="AH11" s="459"/>
      <c r="AI11" s="459"/>
      <c r="AJ11" s="459"/>
      <c r="AK11" s="460"/>
      <c r="AL11" s="459"/>
      <c r="AM11" s="461">
        <v>46208</v>
      </c>
      <c r="AN11" s="462">
        <f t="shared" ref="AN11:CY11" si="0">AM11+1</f>
        <v>46209</v>
      </c>
      <c r="AO11" s="462">
        <f t="shared" si="0"/>
        <v>46210</v>
      </c>
      <c r="AP11" s="462">
        <f t="shared" si="0"/>
        <v>46211</v>
      </c>
      <c r="AQ11" s="462">
        <f t="shared" si="0"/>
        <v>46212</v>
      </c>
      <c r="AR11" s="462">
        <f t="shared" si="0"/>
        <v>46213</v>
      </c>
      <c r="AS11" s="462">
        <f t="shared" si="0"/>
        <v>46214</v>
      </c>
      <c r="AT11" s="462">
        <f t="shared" si="0"/>
        <v>46215</v>
      </c>
      <c r="AU11" s="462">
        <f t="shared" si="0"/>
        <v>46216</v>
      </c>
      <c r="AV11" s="462">
        <f t="shared" si="0"/>
        <v>46217</v>
      </c>
      <c r="AW11" s="462">
        <f t="shared" si="0"/>
        <v>46218</v>
      </c>
      <c r="AX11" s="462">
        <f t="shared" si="0"/>
        <v>46219</v>
      </c>
      <c r="AY11" s="462">
        <f t="shared" si="0"/>
        <v>46220</v>
      </c>
      <c r="AZ11" s="462">
        <f t="shared" si="0"/>
        <v>46221</v>
      </c>
      <c r="BA11" s="462">
        <f t="shared" si="0"/>
        <v>46222</v>
      </c>
      <c r="BB11" s="462">
        <f t="shared" si="0"/>
        <v>46223</v>
      </c>
      <c r="BC11" s="462">
        <f t="shared" si="0"/>
        <v>46224</v>
      </c>
      <c r="BD11" s="462">
        <f t="shared" si="0"/>
        <v>46225</v>
      </c>
      <c r="BE11" s="462">
        <f t="shared" si="0"/>
        <v>46226</v>
      </c>
      <c r="BF11" s="462">
        <f t="shared" si="0"/>
        <v>46227</v>
      </c>
      <c r="BG11" s="462">
        <f t="shared" si="0"/>
        <v>46228</v>
      </c>
      <c r="BH11" s="462">
        <f t="shared" si="0"/>
        <v>46229</v>
      </c>
      <c r="BI11" s="462">
        <f t="shared" si="0"/>
        <v>46230</v>
      </c>
      <c r="BJ11" s="462">
        <f t="shared" si="0"/>
        <v>46231</v>
      </c>
      <c r="BK11" s="462">
        <f t="shared" si="0"/>
        <v>46232</v>
      </c>
      <c r="BL11" s="462">
        <f t="shared" si="0"/>
        <v>46233</v>
      </c>
      <c r="BM11" s="462">
        <f t="shared" si="0"/>
        <v>46234</v>
      </c>
      <c r="BN11" s="462">
        <f t="shared" si="0"/>
        <v>46235</v>
      </c>
      <c r="BO11" s="462">
        <f t="shared" si="0"/>
        <v>46236</v>
      </c>
      <c r="BP11" s="462">
        <f t="shared" si="0"/>
        <v>46237</v>
      </c>
      <c r="BQ11" s="462">
        <f t="shared" si="0"/>
        <v>46238</v>
      </c>
      <c r="BR11" s="462">
        <f t="shared" si="0"/>
        <v>46239</v>
      </c>
      <c r="BS11" s="462">
        <f t="shared" si="0"/>
        <v>46240</v>
      </c>
      <c r="BT11" s="462">
        <f t="shared" si="0"/>
        <v>46241</v>
      </c>
      <c r="BU11" s="462">
        <f t="shared" si="0"/>
        <v>46242</v>
      </c>
      <c r="BV11" s="462">
        <f t="shared" si="0"/>
        <v>46243</v>
      </c>
      <c r="BW11" s="462">
        <f t="shared" si="0"/>
        <v>46244</v>
      </c>
      <c r="BX11" s="462">
        <f t="shared" si="0"/>
        <v>46245</v>
      </c>
      <c r="BY11" s="462">
        <f t="shared" si="0"/>
        <v>46246</v>
      </c>
      <c r="BZ11" s="462">
        <f t="shared" si="0"/>
        <v>46247</v>
      </c>
      <c r="CA11" s="462">
        <f t="shared" si="0"/>
        <v>46248</v>
      </c>
      <c r="CB11" s="462">
        <f t="shared" si="0"/>
        <v>46249</v>
      </c>
      <c r="CC11" s="462">
        <f t="shared" si="0"/>
        <v>46250</v>
      </c>
      <c r="CD11" s="462">
        <f t="shared" si="0"/>
        <v>46251</v>
      </c>
      <c r="CE11" s="462">
        <f t="shared" si="0"/>
        <v>46252</v>
      </c>
      <c r="CF11" s="462">
        <f t="shared" si="0"/>
        <v>46253</v>
      </c>
      <c r="CG11" s="462">
        <f t="shared" si="0"/>
        <v>46254</v>
      </c>
      <c r="CH11" s="462">
        <f t="shared" si="0"/>
        <v>46255</v>
      </c>
      <c r="CI11" s="462">
        <f t="shared" si="0"/>
        <v>46256</v>
      </c>
      <c r="CJ11" s="462">
        <f t="shared" si="0"/>
        <v>46257</v>
      </c>
      <c r="CK11" s="462">
        <f t="shared" si="0"/>
        <v>46258</v>
      </c>
      <c r="CL11" s="462">
        <f t="shared" si="0"/>
        <v>46259</v>
      </c>
      <c r="CM11" s="462">
        <f t="shared" si="0"/>
        <v>46260</v>
      </c>
      <c r="CN11" s="462">
        <f t="shared" si="0"/>
        <v>46261</v>
      </c>
      <c r="CO11" s="462">
        <f t="shared" si="0"/>
        <v>46262</v>
      </c>
      <c r="CP11" s="462">
        <f t="shared" si="0"/>
        <v>46263</v>
      </c>
      <c r="CQ11" s="462">
        <f t="shared" si="0"/>
        <v>46264</v>
      </c>
      <c r="CR11" s="462">
        <f t="shared" si="0"/>
        <v>46265</v>
      </c>
      <c r="CS11" s="462">
        <f t="shared" si="0"/>
        <v>46266</v>
      </c>
      <c r="CT11" s="462">
        <f t="shared" si="0"/>
        <v>46267</v>
      </c>
      <c r="CU11" s="462">
        <f t="shared" si="0"/>
        <v>46268</v>
      </c>
      <c r="CV11" s="462">
        <f t="shared" si="0"/>
        <v>46269</v>
      </c>
      <c r="CW11" s="462">
        <f t="shared" si="0"/>
        <v>46270</v>
      </c>
      <c r="CX11" s="462">
        <f t="shared" si="0"/>
        <v>46271</v>
      </c>
      <c r="CY11" s="462">
        <f t="shared" si="0"/>
        <v>46272</v>
      </c>
      <c r="CZ11" s="462">
        <f t="shared" ref="CZ11:FK11" si="1">CY11+1</f>
        <v>46273</v>
      </c>
      <c r="DA11" s="462">
        <f t="shared" si="1"/>
        <v>46274</v>
      </c>
      <c r="DB11" s="462">
        <f t="shared" si="1"/>
        <v>46275</v>
      </c>
      <c r="DC11" s="462">
        <f t="shared" si="1"/>
        <v>46276</v>
      </c>
      <c r="DD11" s="462">
        <f t="shared" si="1"/>
        <v>46277</v>
      </c>
      <c r="DE11" s="462">
        <f t="shared" si="1"/>
        <v>46278</v>
      </c>
      <c r="DF11" s="462">
        <f t="shared" si="1"/>
        <v>46279</v>
      </c>
      <c r="DG11" s="462">
        <f t="shared" si="1"/>
        <v>46280</v>
      </c>
      <c r="DH11" s="462">
        <f t="shared" si="1"/>
        <v>46281</v>
      </c>
      <c r="DI11" s="462">
        <f t="shared" si="1"/>
        <v>46282</v>
      </c>
      <c r="DJ11" s="462">
        <f t="shared" si="1"/>
        <v>46283</v>
      </c>
      <c r="DK11" s="462">
        <f t="shared" si="1"/>
        <v>46284</v>
      </c>
      <c r="DL11" s="462">
        <f t="shared" si="1"/>
        <v>46285</v>
      </c>
      <c r="DM11" s="462">
        <f t="shared" si="1"/>
        <v>46286</v>
      </c>
      <c r="DN11" s="462">
        <f t="shared" si="1"/>
        <v>46287</v>
      </c>
      <c r="DO11" s="462">
        <f t="shared" si="1"/>
        <v>46288</v>
      </c>
      <c r="DP11" s="462">
        <f t="shared" si="1"/>
        <v>46289</v>
      </c>
      <c r="DQ11" s="462">
        <f t="shared" si="1"/>
        <v>46290</v>
      </c>
      <c r="DR11" s="462">
        <f t="shared" si="1"/>
        <v>46291</v>
      </c>
      <c r="DS11" s="462">
        <f t="shared" si="1"/>
        <v>46292</v>
      </c>
      <c r="DT11" s="462">
        <f t="shared" si="1"/>
        <v>46293</v>
      </c>
      <c r="DU11" s="462">
        <f t="shared" si="1"/>
        <v>46294</v>
      </c>
      <c r="DV11" s="462">
        <f t="shared" si="1"/>
        <v>46295</v>
      </c>
      <c r="DW11" s="462">
        <f t="shared" si="1"/>
        <v>46296</v>
      </c>
      <c r="DX11" s="462">
        <f t="shared" si="1"/>
        <v>46297</v>
      </c>
      <c r="DY11" s="462">
        <f t="shared" si="1"/>
        <v>46298</v>
      </c>
      <c r="DZ11" s="462">
        <f t="shared" si="1"/>
        <v>46299</v>
      </c>
      <c r="EA11" s="462">
        <f t="shared" si="1"/>
        <v>46300</v>
      </c>
      <c r="EB11" s="462">
        <f t="shared" si="1"/>
        <v>46301</v>
      </c>
      <c r="EC11" s="462">
        <f t="shared" si="1"/>
        <v>46302</v>
      </c>
      <c r="ED11" s="462">
        <f t="shared" si="1"/>
        <v>46303</v>
      </c>
      <c r="EE11" s="462">
        <f t="shared" si="1"/>
        <v>46304</v>
      </c>
      <c r="EF11" s="462">
        <f t="shared" si="1"/>
        <v>46305</v>
      </c>
      <c r="EG11" s="462">
        <f t="shared" si="1"/>
        <v>46306</v>
      </c>
      <c r="EH11" s="462">
        <f t="shared" si="1"/>
        <v>46307</v>
      </c>
      <c r="EI11" s="462">
        <f t="shared" si="1"/>
        <v>46308</v>
      </c>
      <c r="EJ11" s="462">
        <f t="shared" si="1"/>
        <v>46309</v>
      </c>
      <c r="EK11" s="462">
        <f t="shared" si="1"/>
        <v>46310</v>
      </c>
      <c r="EL11" s="462">
        <f t="shared" si="1"/>
        <v>46311</v>
      </c>
      <c r="EM11" s="462">
        <f t="shared" si="1"/>
        <v>46312</v>
      </c>
      <c r="EN11" s="462">
        <f t="shared" si="1"/>
        <v>46313</v>
      </c>
      <c r="EO11" s="462">
        <f t="shared" si="1"/>
        <v>46314</v>
      </c>
      <c r="EP11" s="462">
        <f t="shared" si="1"/>
        <v>46315</v>
      </c>
      <c r="EQ11" s="462">
        <f t="shared" si="1"/>
        <v>46316</v>
      </c>
      <c r="ER11" s="462">
        <f t="shared" si="1"/>
        <v>46317</v>
      </c>
      <c r="ES11" s="462">
        <f t="shared" si="1"/>
        <v>46318</v>
      </c>
      <c r="ET11" s="462">
        <f t="shared" si="1"/>
        <v>46319</v>
      </c>
      <c r="EU11" s="462">
        <f t="shared" si="1"/>
        <v>46320</v>
      </c>
      <c r="EV11" s="462">
        <f t="shared" si="1"/>
        <v>46321</v>
      </c>
      <c r="EW11" s="462">
        <f t="shared" si="1"/>
        <v>46322</v>
      </c>
      <c r="EX11" s="462">
        <f t="shared" si="1"/>
        <v>46323</v>
      </c>
      <c r="EY11" s="462">
        <f t="shared" si="1"/>
        <v>46324</v>
      </c>
      <c r="EZ11" s="462">
        <f t="shared" si="1"/>
        <v>46325</v>
      </c>
      <c r="FA11" s="462">
        <f t="shared" si="1"/>
        <v>46326</v>
      </c>
      <c r="FB11" s="462">
        <f t="shared" si="1"/>
        <v>46327</v>
      </c>
      <c r="FC11" s="462">
        <f t="shared" si="1"/>
        <v>46328</v>
      </c>
      <c r="FD11" s="462">
        <f t="shared" si="1"/>
        <v>46329</v>
      </c>
      <c r="FE11" s="462">
        <f t="shared" si="1"/>
        <v>46330</v>
      </c>
      <c r="FF11" s="462">
        <f t="shared" si="1"/>
        <v>46331</v>
      </c>
      <c r="FG11" s="462">
        <f t="shared" si="1"/>
        <v>46332</v>
      </c>
      <c r="FH11" s="462">
        <f t="shared" si="1"/>
        <v>46333</v>
      </c>
      <c r="FI11" s="462">
        <f t="shared" si="1"/>
        <v>46334</v>
      </c>
      <c r="FJ11" s="462">
        <f t="shared" si="1"/>
        <v>46335</v>
      </c>
      <c r="FK11" s="462">
        <f t="shared" si="1"/>
        <v>46336</v>
      </c>
      <c r="FL11" s="462">
        <f t="shared" ref="FL11:HW11" si="2">FK11+1</f>
        <v>46337</v>
      </c>
      <c r="FM11" s="462">
        <f t="shared" si="2"/>
        <v>46338</v>
      </c>
      <c r="FN11" s="462">
        <f t="shared" si="2"/>
        <v>46339</v>
      </c>
      <c r="FO11" s="462">
        <f t="shared" si="2"/>
        <v>46340</v>
      </c>
      <c r="FP11" s="462">
        <f t="shared" si="2"/>
        <v>46341</v>
      </c>
      <c r="FQ11" s="462">
        <f t="shared" si="2"/>
        <v>46342</v>
      </c>
      <c r="FR11" s="462">
        <f t="shared" si="2"/>
        <v>46343</v>
      </c>
      <c r="FS11" s="462">
        <f t="shared" si="2"/>
        <v>46344</v>
      </c>
      <c r="FT11" s="462">
        <f t="shared" si="2"/>
        <v>46345</v>
      </c>
      <c r="FU11" s="462">
        <f t="shared" si="2"/>
        <v>46346</v>
      </c>
      <c r="FV11" s="462">
        <f t="shared" si="2"/>
        <v>46347</v>
      </c>
      <c r="FW11" s="462">
        <f t="shared" si="2"/>
        <v>46348</v>
      </c>
      <c r="FX11" s="462">
        <f t="shared" si="2"/>
        <v>46349</v>
      </c>
      <c r="FY11" s="462">
        <f t="shared" si="2"/>
        <v>46350</v>
      </c>
      <c r="FZ11" s="462">
        <f t="shared" si="2"/>
        <v>46351</v>
      </c>
      <c r="GA11" s="462">
        <f t="shared" si="2"/>
        <v>46352</v>
      </c>
      <c r="GB11" s="462">
        <f t="shared" si="2"/>
        <v>46353</v>
      </c>
      <c r="GC11" s="462">
        <f t="shared" si="2"/>
        <v>46354</v>
      </c>
      <c r="GD11" s="462">
        <f t="shared" si="2"/>
        <v>46355</v>
      </c>
      <c r="GE11" s="462">
        <f t="shared" si="2"/>
        <v>46356</v>
      </c>
      <c r="GF11" s="462">
        <f t="shared" si="2"/>
        <v>46357</v>
      </c>
      <c r="GG11" s="462">
        <f t="shared" si="2"/>
        <v>46358</v>
      </c>
      <c r="GH11" s="462">
        <f t="shared" si="2"/>
        <v>46359</v>
      </c>
      <c r="GI11" s="462">
        <f t="shared" si="2"/>
        <v>46360</v>
      </c>
      <c r="GJ11" s="462">
        <f t="shared" si="2"/>
        <v>46361</v>
      </c>
      <c r="GK11" s="462">
        <f t="shared" si="2"/>
        <v>46362</v>
      </c>
      <c r="GL11" s="462">
        <f t="shared" si="2"/>
        <v>46363</v>
      </c>
      <c r="GM11" s="462">
        <f t="shared" si="2"/>
        <v>46364</v>
      </c>
      <c r="GN11" s="462">
        <f t="shared" si="2"/>
        <v>46365</v>
      </c>
      <c r="GO11" s="462">
        <f t="shared" si="2"/>
        <v>46366</v>
      </c>
      <c r="GP11" s="463">
        <f t="shared" si="2"/>
        <v>46367</v>
      </c>
      <c r="GQ11" s="463">
        <f t="shared" si="2"/>
        <v>46368</v>
      </c>
      <c r="GR11" s="463">
        <f t="shared" si="2"/>
        <v>46369</v>
      </c>
      <c r="GS11" s="463">
        <f t="shared" si="2"/>
        <v>46370</v>
      </c>
      <c r="GT11" s="463">
        <f t="shared" si="2"/>
        <v>46371</v>
      </c>
      <c r="GU11" s="463">
        <f t="shared" si="2"/>
        <v>46372</v>
      </c>
      <c r="GV11" s="463">
        <f t="shared" si="2"/>
        <v>46373</v>
      </c>
      <c r="GW11" s="463">
        <f t="shared" si="2"/>
        <v>46374</v>
      </c>
      <c r="GX11" s="463">
        <f t="shared" si="2"/>
        <v>46375</v>
      </c>
      <c r="GY11" s="463">
        <f t="shared" si="2"/>
        <v>46376</v>
      </c>
      <c r="GZ11" s="463">
        <f t="shared" si="2"/>
        <v>46377</v>
      </c>
      <c r="HA11" s="463">
        <f t="shared" si="2"/>
        <v>46378</v>
      </c>
      <c r="HB11" s="463">
        <f t="shared" si="2"/>
        <v>46379</v>
      </c>
      <c r="HC11" s="463">
        <f t="shared" si="2"/>
        <v>46380</v>
      </c>
      <c r="HD11" s="463">
        <f t="shared" si="2"/>
        <v>46381</v>
      </c>
      <c r="HE11" s="463">
        <f t="shared" si="2"/>
        <v>46382</v>
      </c>
      <c r="HF11" s="463">
        <f t="shared" si="2"/>
        <v>46383</v>
      </c>
      <c r="HG11" s="463">
        <f t="shared" si="2"/>
        <v>46384</v>
      </c>
      <c r="HH11" s="463">
        <f t="shared" si="2"/>
        <v>46385</v>
      </c>
      <c r="HI11" s="463">
        <f t="shared" si="2"/>
        <v>46386</v>
      </c>
      <c r="HJ11" s="463">
        <f t="shared" si="2"/>
        <v>46387</v>
      </c>
      <c r="HK11" s="463">
        <f t="shared" si="2"/>
        <v>46388</v>
      </c>
      <c r="HL11" s="463">
        <f t="shared" si="2"/>
        <v>46389</v>
      </c>
      <c r="HM11" s="463">
        <f t="shared" si="2"/>
        <v>46390</v>
      </c>
      <c r="HN11" s="463">
        <f t="shared" si="2"/>
        <v>46391</v>
      </c>
      <c r="HO11" s="463">
        <f t="shared" si="2"/>
        <v>46392</v>
      </c>
      <c r="HP11" s="463">
        <f t="shared" si="2"/>
        <v>46393</v>
      </c>
      <c r="HQ11" s="463">
        <f t="shared" si="2"/>
        <v>46394</v>
      </c>
      <c r="HR11" s="463">
        <f t="shared" si="2"/>
        <v>46395</v>
      </c>
      <c r="HS11" s="463">
        <f t="shared" si="2"/>
        <v>46396</v>
      </c>
      <c r="HT11" s="463">
        <f t="shared" si="2"/>
        <v>46397</v>
      </c>
      <c r="HU11" s="463">
        <f t="shared" si="2"/>
        <v>46398</v>
      </c>
      <c r="HV11" s="463">
        <f t="shared" si="2"/>
        <v>46399</v>
      </c>
      <c r="HW11" s="463">
        <f t="shared" si="2"/>
        <v>46400</v>
      </c>
      <c r="HX11" s="463">
        <f t="shared" ref="HX11:JP11" si="3">HW11+1</f>
        <v>46401</v>
      </c>
      <c r="HY11" s="463">
        <f t="shared" si="3"/>
        <v>46402</v>
      </c>
      <c r="HZ11" s="463">
        <f t="shared" si="3"/>
        <v>46403</v>
      </c>
      <c r="IA11" s="463">
        <f t="shared" si="3"/>
        <v>46404</v>
      </c>
      <c r="IB11" s="463">
        <f t="shared" si="3"/>
        <v>46405</v>
      </c>
      <c r="IC11" s="463">
        <f t="shared" si="3"/>
        <v>46406</v>
      </c>
      <c r="ID11" s="463">
        <f t="shared" si="3"/>
        <v>46407</v>
      </c>
      <c r="IE11" s="463">
        <f t="shared" si="3"/>
        <v>46408</v>
      </c>
      <c r="IF11" s="463">
        <f t="shared" si="3"/>
        <v>46409</v>
      </c>
      <c r="IG11" s="463">
        <f t="shared" si="3"/>
        <v>46410</v>
      </c>
      <c r="IH11" s="463">
        <f t="shared" si="3"/>
        <v>46411</v>
      </c>
      <c r="II11" s="463">
        <f t="shared" si="3"/>
        <v>46412</v>
      </c>
      <c r="IJ11" s="463">
        <f t="shared" si="3"/>
        <v>46413</v>
      </c>
      <c r="IK11" s="463">
        <f t="shared" si="3"/>
        <v>46414</v>
      </c>
      <c r="IL11" s="463">
        <f t="shared" si="3"/>
        <v>46415</v>
      </c>
      <c r="IM11" s="463">
        <f t="shared" si="3"/>
        <v>46416</v>
      </c>
      <c r="IN11" s="463">
        <f t="shared" si="3"/>
        <v>46417</v>
      </c>
      <c r="IO11" s="463">
        <f t="shared" si="3"/>
        <v>46418</v>
      </c>
      <c r="IP11" s="463">
        <f t="shared" si="3"/>
        <v>46419</v>
      </c>
      <c r="IQ11" s="463">
        <f t="shared" si="3"/>
        <v>46420</v>
      </c>
      <c r="IR11" s="463">
        <f t="shared" si="3"/>
        <v>46421</v>
      </c>
      <c r="IS11" s="463">
        <f t="shared" si="3"/>
        <v>46422</v>
      </c>
      <c r="IT11" s="463">
        <f t="shared" si="3"/>
        <v>46423</v>
      </c>
      <c r="IU11" s="463">
        <f t="shared" si="3"/>
        <v>46424</v>
      </c>
      <c r="IV11" s="463">
        <f t="shared" si="3"/>
        <v>46425</v>
      </c>
      <c r="IW11" s="463">
        <f t="shared" si="3"/>
        <v>46426</v>
      </c>
      <c r="IX11" s="463">
        <f t="shared" si="3"/>
        <v>46427</v>
      </c>
      <c r="IY11" s="463">
        <f t="shared" si="3"/>
        <v>46428</v>
      </c>
      <c r="IZ11" s="463">
        <f t="shared" si="3"/>
        <v>46429</v>
      </c>
      <c r="JA11" s="463">
        <f t="shared" si="3"/>
        <v>46430</v>
      </c>
      <c r="JB11" s="463">
        <f t="shared" si="3"/>
        <v>46431</v>
      </c>
      <c r="JC11" s="463">
        <f t="shared" si="3"/>
        <v>46432</v>
      </c>
      <c r="JD11" s="463">
        <f t="shared" si="3"/>
        <v>46433</v>
      </c>
      <c r="JE11" s="463">
        <f t="shared" si="3"/>
        <v>46434</v>
      </c>
      <c r="JF11" s="463">
        <f t="shared" si="3"/>
        <v>46435</v>
      </c>
      <c r="JG11" s="463">
        <f t="shared" si="3"/>
        <v>46436</v>
      </c>
      <c r="JH11" s="463">
        <f t="shared" si="3"/>
        <v>46437</v>
      </c>
      <c r="JI11" s="463">
        <f t="shared" si="3"/>
        <v>46438</v>
      </c>
      <c r="JJ11" s="463">
        <f t="shared" si="3"/>
        <v>46439</v>
      </c>
      <c r="JK11" s="463">
        <f t="shared" si="3"/>
        <v>46440</v>
      </c>
      <c r="JL11" s="463">
        <f t="shared" si="3"/>
        <v>46441</v>
      </c>
      <c r="JM11" s="463">
        <f t="shared" si="3"/>
        <v>46442</v>
      </c>
      <c r="JN11" s="463">
        <f t="shared" si="3"/>
        <v>46443</v>
      </c>
      <c r="JO11" s="463">
        <f t="shared" si="3"/>
        <v>46444</v>
      </c>
      <c r="JP11" s="463">
        <f t="shared" si="3"/>
        <v>46445</v>
      </c>
      <c r="JS11" s="464"/>
      <c r="JW11" s="329"/>
      <c r="JX11" s="329"/>
      <c r="JY11" s="329"/>
      <c r="JZ11" s="329"/>
      <c r="KA11" s="329"/>
      <c r="KC11" s="368"/>
      <c r="KD11" s="368"/>
      <c r="KE11" s="368"/>
      <c r="KF11" s="368"/>
      <c r="KG11" s="368"/>
      <c r="KH11" s="368"/>
      <c r="KI11" s="368"/>
      <c r="KJ11" s="368"/>
      <c r="KK11" s="368"/>
      <c r="KL11" s="368"/>
      <c r="KM11" s="368"/>
      <c r="KN11" s="368"/>
      <c r="KO11" s="368"/>
      <c r="KQ11" s="465"/>
      <c r="KS11" s="466"/>
    </row>
    <row r="12" spans="1:320" ht="80" hidden="1">
      <c r="A12" s="1024" t="s">
        <v>318</v>
      </c>
      <c r="B12" s="1025" t="s">
        <v>319</v>
      </c>
      <c r="C12" s="1026" t="s">
        <v>320</v>
      </c>
      <c r="D12" s="1026" t="s">
        <v>321</v>
      </c>
      <c r="E12" s="1026" t="s">
        <v>322</v>
      </c>
      <c r="F12" s="1026" t="s">
        <v>323</v>
      </c>
      <c r="G12" s="1026" t="s">
        <v>324</v>
      </c>
      <c r="H12" s="1097" t="s">
        <v>325</v>
      </c>
      <c r="I12" s="1097" t="s">
        <v>326</v>
      </c>
      <c r="J12" s="1097" t="s">
        <v>327</v>
      </c>
      <c r="K12" s="1027" t="s">
        <v>328</v>
      </c>
      <c r="L12" s="1027" t="s">
        <v>329</v>
      </c>
      <c r="M12" s="1027" t="s">
        <v>330</v>
      </c>
      <c r="N12" s="1097" t="s">
        <v>331</v>
      </c>
      <c r="O12" s="1028" t="s">
        <v>332</v>
      </c>
      <c r="P12" s="1097" t="s">
        <v>333</v>
      </c>
      <c r="Q12" s="1098" t="s">
        <v>334</v>
      </c>
      <c r="R12" s="1029" t="s">
        <v>335</v>
      </c>
      <c r="S12" s="1030" t="s">
        <v>336</v>
      </c>
      <c r="T12" s="1030" t="s">
        <v>337</v>
      </c>
      <c r="U12" s="1030" t="s">
        <v>338</v>
      </c>
      <c r="V12" s="1030" t="s">
        <v>339</v>
      </c>
      <c r="W12" s="1031" t="s">
        <v>340</v>
      </c>
      <c r="X12" s="1032" t="s">
        <v>341</v>
      </c>
      <c r="Y12" s="1031" t="s">
        <v>342</v>
      </c>
      <c r="Z12" s="1032" t="s">
        <v>343</v>
      </c>
      <c r="AA12" s="1031" t="s">
        <v>344</v>
      </c>
      <c r="AB12" s="1032" t="s">
        <v>345</v>
      </c>
      <c r="AC12" s="1031" t="s">
        <v>346</v>
      </c>
      <c r="AD12" s="1032" t="s">
        <v>314</v>
      </c>
      <c r="AE12" s="1031" t="s">
        <v>347</v>
      </c>
      <c r="AF12" s="1032" t="s">
        <v>348</v>
      </c>
      <c r="AG12" s="1033" t="s">
        <v>349</v>
      </c>
      <c r="AH12" s="1033" t="s">
        <v>350</v>
      </c>
      <c r="AI12" s="1034" t="s">
        <v>351</v>
      </c>
      <c r="AJ12" s="1034" t="s">
        <v>352</v>
      </c>
      <c r="AK12" s="1035" t="s">
        <v>353</v>
      </c>
      <c r="AL12" s="1036" t="s">
        <v>80</v>
      </c>
      <c r="AM12" s="1219">
        <f>AM11</f>
        <v>46208</v>
      </c>
      <c r="AN12" s="1215"/>
      <c r="AO12" s="1215"/>
      <c r="AP12" s="1215"/>
      <c r="AQ12" s="1215"/>
      <c r="AR12" s="1215"/>
      <c r="AS12" s="1216"/>
      <c r="AT12" s="1214">
        <f>AT11</f>
        <v>46215</v>
      </c>
      <c r="AU12" s="1215"/>
      <c r="AV12" s="1215"/>
      <c r="AW12" s="1215"/>
      <c r="AX12" s="1215"/>
      <c r="AY12" s="1215"/>
      <c r="AZ12" s="1216"/>
      <c r="BA12" s="1214">
        <f>BA11</f>
        <v>46222</v>
      </c>
      <c r="BB12" s="1215"/>
      <c r="BC12" s="1215"/>
      <c r="BD12" s="1215"/>
      <c r="BE12" s="1215"/>
      <c r="BF12" s="1215"/>
      <c r="BG12" s="1216"/>
      <c r="BH12" s="1214">
        <f>BH11</f>
        <v>46229</v>
      </c>
      <c r="BI12" s="1215"/>
      <c r="BJ12" s="1215"/>
      <c r="BK12" s="1215"/>
      <c r="BL12" s="1215"/>
      <c r="BM12" s="1215"/>
      <c r="BN12" s="1216"/>
      <c r="BO12" s="1214">
        <f>BO11</f>
        <v>46236</v>
      </c>
      <c r="BP12" s="1215"/>
      <c r="BQ12" s="1215"/>
      <c r="BR12" s="1215"/>
      <c r="BS12" s="1215"/>
      <c r="BT12" s="1215"/>
      <c r="BU12" s="1215"/>
      <c r="BV12" s="1214">
        <f>BV11</f>
        <v>46243</v>
      </c>
      <c r="BW12" s="1215"/>
      <c r="BX12" s="1215"/>
      <c r="BY12" s="1215"/>
      <c r="BZ12" s="1215"/>
      <c r="CA12" s="1215"/>
      <c r="CB12" s="1216"/>
      <c r="CC12" s="1214">
        <f>CC11</f>
        <v>46250</v>
      </c>
      <c r="CD12" s="1215"/>
      <c r="CE12" s="1215"/>
      <c r="CF12" s="1215"/>
      <c r="CG12" s="1215"/>
      <c r="CH12" s="1215"/>
      <c r="CI12" s="1216"/>
      <c r="CJ12" s="1214">
        <f>CJ11</f>
        <v>46257</v>
      </c>
      <c r="CK12" s="1215"/>
      <c r="CL12" s="1215"/>
      <c r="CM12" s="1215"/>
      <c r="CN12" s="1215"/>
      <c r="CO12" s="1215"/>
      <c r="CP12" s="1216"/>
      <c r="CQ12" s="1214">
        <f>CQ11</f>
        <v>46264</v>
      </c>
      <c r="CR12" s="1215"/>
      <c r="CS12" s="1215"/>
      <c r="CT12" s="1215"/>
      <c r="CU12" s="1215"/>
      <c r="CV12" s="1215"/>
      <c r="CW12" s="1216"/>
      <c r="CX12" s="1214">
        <f>CX11</f>
        <v>46271</v>
      </c>
      <c r="CY12" s="1215"/>
      <c r="CZ12" s="1215"/>
      <c r="DA12" s="1215"/>
      <c r="DB12" s="1215"/>
      <c r="DC12" s="1215"/>
      <c r="DD12" s="1216"/>
      <c r="DE12" s="1214">
        <f>DE11</f>
        <v>46278</v>
      </c>
      <c r="DF12" s="1215"/>
      <c r="DG12" s="1215"/>
      <c r="DH12" s="1215"/>
      <c r="DI12" s="1215"/>
      <c r="DJ12" s="1215"/>
      <c r="DK12" s="1216"/>
      <c r="DL12" s="1214">
        <f>DL11</f>
        <v>46285</v>
      </c>
      <c r="DM12" s="1215"/>
      <c r="DN12" s="1215"/>
      <c r="DO12" s="1215"/>
      <c r="DP12" s="1215"/>
      <c r="DQ12" s="1215"/>
      <c r="DR12" s="1216"/>
      <c r="DS12" s="1214">
        <f>DS11</f>
        <v>46292</v>
      </c>
      <c r="DT12" s="1215"/>
      <c r="DU12" s="1215"/>
      <c r="DV12" s="1215"/>
      <c r="DW12" s="1215"/>
      <c r="DX12" s="1215"/>
      <c r="DY12" s="1216"/>
      <c r="DZ12" s="1214">
        <f>DZ11</f>
        <v>46299</v>
      </c>
      <c r="EA12" s="1215"/>
      <c r="EB12" s="1215"/>
      <c r="EC12" s="1215"/>
      <c r="ED12" s="1215"/>
      <c r="EE12" s="1215"/>
      <c r="EF12" s="1216"/>
      <c r="EG12" s="1214">
        <f>EG11</f>
        <v>46306</v>
      </c>
      <c r="EH12" s="1215"/>
      <c r="EI12" s="1215"/>
      <c r="EJ12" s="1215"/>
      <c r="EK12" s="1215"/>
      <c r="EL12" s="1215"/>
      <c r="EM12" s="1216"/>
      <c r="EN12" s="1214">
        <f>EN11</f>
        <v>46313</v>
      </c>
      <c r="EO12" s="1215"/>
      <c r="EP12" s="1215"/>
      <c r="EQ12" s="1215"/>
      <c r="ER12" s="1215"/>
      <c r="ES12" s="1215"/>
      <c r="ET12" s="1216"/>
      <c r="EU12" s="1214">
        <f>EU11</f>
        <v>46320</v>
      </c>
      <c r="EV12" s="1215"/>
      <c r="EW12" s="1215"/>
      <c r="EX12" s="1215"/>
      <c r="EY12" s="1215"/>
      <c r="EZ12" s="1215"/>
      <c r="FA12" s="1216"/>
      <c r="FB12" s="1214">
        <f>FB11</f>
        <v>46327</v>
      </c>
      <c r="FC12" s="1215"/>
      <c r="FD12" s="1215"/>
      <c r="FE12" s="1215"/>
      <c r="FF12" s="1215"/>
      <c r="FG12" s="1215"/>
      <c r="FH12" s="1216"/>
      <c r="FI12" s="1214">
        <f>FI11</f>
        <v>46334</v>
      </c>
      <c r="FJ12" s="1215"/>
      <c r="FK12" s="1215"/>
      <c r="FL12" s="1215"/>
      <c r="FM12" s="1215"/>
      <c r="FN12" s="1215"/>
      <c r="FO12" s="1216"/>
      <c r="FP12" s="1214">
        <f>FP11</f>
        <v>46341</v>
      </c>
      <c r="FQ12" s="1215"/>
      <c r="FR12" s="1215"/>
      <c r="FS12" s="1215"/>
      <c r="FT12" s="1215"/>
      <c r="FU12" s="1215"/>
      <c r="FV12" s="1216"/>
      <c r="FW12" s="1214">
        <f>FW11</f>
        <v>46348</v>
      </c>
      <c r="FX12" s="1215"/>
      <c r="FY12" s="1215"/>
      <c r="FZ12" s="1215"/>
      <c r="GA12" s="1215"/>
      <c r="GB12" s="1215"/>
      <c r="GC12" s="1216"/>
      <c r="GD12" s="1214">
        <f>GD11</f>
        <v>46355</v>
      </c>
      <c r="GE12" s="1215"/>
      <c r="GF12" s="1215"/>
      <c r="GG12" s="1215"/>
      <c r="GH12" s="1215"/>
      <c r="GI12" s="1215"/>
      <c r="GJ12" s="1216"/>
      <c r="GK12" s="1214">
        <f>GK11</f>
        <v>46362</v>
      </c>
      <c r="GL12" s="1215"/>
      <c r="GM12" s="1215"/>
      <c r="GN12" s="1215"/>
      <c r="GO12" s="1215"/>
      <c r="GP12" s="1215"/>
      <c r="GQ12" s="1216"/>
      <c r="GR12" s="1214">
        <f>GR11</f>
        <v>46369</v>
      </c>
      <c r="GS12" s="1215"/>
      <c r="GT12" s="1215"/>
      <c r="GU12" s="1215"/>
      <c r="GV12" s="1215"/>
      <c r="GW12" s="1215"/>
      <c r="GX12" s="1216"/>
      <c r="GY12" s="1214">
        <f>GY11</f>
        <v>46376</v>
      </c>
      <c r="GZ12" s="1215"/>
      <c r="HA12" s="1215"/>
      <c r="HB12" s="1215"/>
      <c r="HC12" s="1215"/>
      <c r="HD12" s="1215"/>
      <c r="HE12" s="1216"/>
      <c r="HF12" s="1214">
        <f>HF11</f>
        <v>46383</v>
      </c>
      <c r="HG12" s="1219"/>
      <c r="HH12" s="1219"/>
      <c r="HI12" s="1219"/>
      <c r="HJ12" s="1219"/>
      <c r="HK12" s="1219"/>
      <c r="HL12" s="1228"/>
      <c r="HM12" s="1214">
        <f>HM11</f>
        <v>46390</v>
      </c>
      <c r="HN12" s="1219"/>
      <c r="HO12" s="1219"/>
      <c r="HP12" s="1219"/>
      <c r="HQ12" s="1219"/>
      <c r="HR12" s="1219"/>
      <c r="HS12" s="1219"/>
      <c r="HT12" s="1214">
        <f>HT11</f>
        <v>46397</v>
      </c>
      <c r="HU12" s="1219"/>
      <c r="HV12" s="1219"/>
      <c r="HW12" s="1219"/>
      <c r="HX12" s="1219"/>
      <c r="HY12" s="1219"/>
      <c r="HZ12" s="1219"/>
      <c r="IA12" s="1214">
        <f>IA11</f>
        <v>46404</v>
      </c>
      <c r="IB12" s="1219"/>
      <c r="IC12" s="1219"/>
      <c r="ID12" s="1219"/>
      <c r="IE12" s="1219"/>
      <c r="IF12" s="1219"/>
      <c r="IG12" s="1228"/>
      <c r="IH12" s="1214">
        <f>IH11</f>
        <v>46411</v>
      </c>
      <c r="II12" s="1219"/>
      <c r="IJ12" s="1219"/>
      <c r="IK12" s="1219"/>
      <c r="IL12" s="1219"/>
      <c r="IM12" s="1219"/>
      <c r="IN12" s="1219"/>
      <c r="IO12" s="1214">
        <f>IO11</f>
        <v>46418</v>
      </c>
      <c r="IP12" s="1219"/>
      <c r="IQ12" s="1219"/>
      <c r="IR12" s="1219"/>
      <c r="IS12" s="1219"/>
      <c r="IT12" s="1219"/>
      <c r="IU12" s="1219"/>
      <c r="IV12" s="1214">
        <f>IV11</f>
        <v>46425</v>
      </c>
      <c r="IW12" s="1219"/>
      <c r="IX12" s="1219"/>
      <c r="IY12" s="1219"/>
      <c r="IZ12" s="1219"/>
      <c r="JA12" s="1219"/>
      <c r="JB12" s="1219"/>
      <c r="JC12" s="1223">
        <f>JC11</f>
        <v>46432</v>
      </c>
      <c r="JD12" s="1219"/>
      <c r="JE12" s="1219"/>
      <c r="JF12" s="1219"/>
      <c r="JG12" s="1219"/>
      <c r="JH12" s="1219"/>
      <c r="JI12" s="1224"/>
      <c r="JJ12" s="1225">
        <f>JJ11</f>
        <v>46439</v>
      </c>
      <c r="JK12" s="1226"/>
      <c r="JL12" s="1226"/>
      <c r="JM12" s="1226"/>
      <c r="JN12" s="1226"/>
      <c r="JO12" s="1226"/>
      <c r="JP12" s="1227"/>
      <c r="JQ12" s="1037" t="s">
        <v>4</v>
      </c>
      <c r="JR12" s="1037" t="s">
        <v>354</v>
      </c>
      <c r="JS12" s="467" t="s">
        <v>355</v>
      </c>
      <c r="JT12" s="468"/>
      <c r="JU12" s="469" t="s">
        <v>356</v>
      </c>
      <c r="JV12" s="470"/>
      <c r="JW12" s="470"/>
      <c r="JX12" s="470"/>
      <c r="JY12" s="470"/>
      <c r="JZ12" s="471"/>
      <c r="KA12" s="470"/>
      <c r="KB12" s="470"/>
      <c r="KC12" s="470"/>
      <c r="KD12" s="470"/>
      <c r="KE12" s="470"/>
      <c r="KF12" s="470"/>
      <c r="KG12" s="470"/>
      <c r="KH12" s="470"/>
      <c r="KI12" s="470"/>
      <c r="KJ12" s="470"/>
      <c r="KK12" s="470"/>
      <c r="KL12" s="470"/>
      <c r="KM12" s="470"/>
      <c r="KN12" s="470"/>
      <c r="KO12" s="470"/>
      <c r="KP12" s="472"/>
      <c r="KR12" s="472"/>
      <c r="KS12" s="473"/>
    </row>
    <row r="13" spans="1:320" s="324" customFormat="1" ht="14" hidden="1">
      <c r="A13" s="1038">
        <v>1</v>
      </c>
      <c r="B13" s="1039" t="s">
        <v>357</v>
      </c>
      <c r="C13" s="1040"/>
      <c r="D13" s="1040"/>
      <c r="E13" s="1040"/>
      <c r="F13" s="1040"/>
      <c r="G13" s="1040"/>
      <c r="H13" s="1041"/>
      <c r="I13" s="1042"/>
      <c r="J13" s="1042"/>
      <c r="K13" s="1043"/>
      <c r="L13" s="1044"/>
      <c r="M13" s="1043"/>
      <c r="N13" s="1044"/>
      <c r="O13" s="1043"/>
      <c r="P13" s="1044"/>
      <c r="Q13" s="1044"/>
      <c r="R13" s="1045" t="str">
        <f>IFERROR(AD13/U13,"")</f>
        <v/>
      </c>
      <c r="S13" s="1045" t="str">
        <f>IFERROR(AE13/T13,"")</f>
        <v/>
      </c>
      <c r="T13" s="1045" t="str">
        <f>IFERROR(AF13/U13,"")</f>
        <v/>
      </c>
      <c r="U13" s="1045"/>
      <c r="V13" s="1045"/>
      <c r="W13" s="1046"/>
      <c r="X13" s="1046"/>
      <c r="Y13" s="1045"/>
      <c r="Z13" s="1045"/>
      <c r="AA13" s="1045"/>
      <c r="AB13" s="1045"/>
      <c r="AC13" s="1046"/>
      <c r="AD13" s="1047"/>
      <c r="AE13" s="1048"/>
      <c r="AF13" s="1049"/>
      <c r="AG13" s="1050"/>
      <c r="AH13" s="1050"/>
      <c r="AI13" s="1050"/>
      <c r="AJ13" s="1050"/>
      <c r="AK13" s="1051"/>
      <c r="AL13" s="474"/>
      <c r="AM13" s="1049"/>
      <c r="AN13" s="1049"/>
      <c r="AO13" s="1049"/>
      <c r="AP13" s="1049"/>
      <c r="AQ13" s="1049"/>
      <c r="AR13" s="1049"/>
      <c r="AS13" s="1049"/>
      <c r="AT13" s="1049"/>
      <c r="AU13" s="1049"/>
      <c r="AV13" s="1049"/>
      <c r="AW13" s="1049"/>
      <c r="AX13" s="1049"/>
      <c r="AY13" s="1049"/>
      <c r="AZ13" s="1049"/>
      <c r="BA13" s="1049"/>
      <c r="BB13" s="1049"/>
      <c r="BC13" s="1049"/>
      <c r="BD13" s="1049"/>
      <c r="BE13" s="1049"/>
      <c r="BF13" s="1049"/>
      <c r="BG13" s="1049"/>
      <c r="BH13" s="1049"/>
      <c r="BI13" s="1049"/>
      <c r="BJ13" s="1049"/>
      <c r="BK13" s="1049"/>
      <c r="BL13" s="1049"/>
      <c r="BM13" s="1049"/>
      <c r="BN13" s="1049"/>
      <c r="BO13" s="1049"/>
      <c r="BP13" s="1049"/>
      <c r="BQ13" s="1049"/>
      <c r="BR13" s="1049"/>
      <c r="BS13" s="1049"/>
      <c r="BT13" s="1049"/>
      <c r="BU13" s="1049"/>
      <c r="BV13" s="475"/>
      <c r="BW13" s="475"/>
      <c r="BX13" s="475"/>
      <c r="BY13" s="475"/>
      <c r="BZ13" s="475"/>
      <c r="CA13" s="475"/>
      <c r="CB13" s="475"/>
      <c r="CC13" s="1049"/>
      <c r="CD13" s="1049"/>
      <c r="CE13" s="1049"/>
      <c r="CF13" s="1049"/>
      <c r="CG13" s="1049"/>
      <c r="CH13" s="1049"/>
      <c r="CI13" s="1049"/>
      <c r="CJ13" s="1049"/>
      <c r="CK13" s="1049"/>
      <c r="CL13" s="1049"/>
      <c r="CM13" s="1049"/>
      <c r="CN13" s="1049"/>
      <c r="CO13" s="1049"/>
      <c r="CP13" s="1049"/>
      <c r="CQ13" s="1049"/>
      <c r="CR13" s="1049"/>
      <c r="CS13" s="1049"/>
      <c r="CT13" s="1049"/>
      <c r="CU13" s="1049"/>
      <c r="CV13" s="1049"/>
      <c r="CW13" s="1049"/>
      <c r="CX13" s="1049"/>
      <c r="CY13" s="1049"/>
      <c r="CZ13" s="1049"/>
      <c r="DA13" s="1049"/>
      <c r="DB13" s="1049"/>
      <c r="DC13" s="1049"/>
      <c r="DD13" s="1049"/>
      <c r="DE13" s="1049"/>
      <c r="DF13" s="1049"/>
      <c r="DG13" s="1049"/>
      <c r="DH13" s="1049"/>
      <c r="DI13" s="1049"/>
      <c r="DJ13" s="1049"/>
      <c r="DK13" s="1049"/>
      <c r="DL13" s="1049"/>
      <c r="DM13" s="1049"/>
      <c r="DN13" s="1049"/>
      <c r="DO13" s="1049"/>
      <c r="DP13" s="1049"/>
      <c r="DQ13" s="1049"/>
      <c r="DR13" s="1049"/>
      <c r="DS13" s="1049"/>
      <c r="DT13" s="1049"/>
      <c r="DU13" s="1049"/>
      <c r="DV13" s="1049"/>
      <c r="DW13" s="1049"/>
      <c r="DX13" s="1049"/>
      <c r="DY13" s="1049"/>
      <c r="DZ13" s="1049"/>
      <c r="EA13" s="1049"/>
      <c r="EB13" s="1049"/>
      <c r="EC13" s="1049"/>
      <c r="ED13" s="1049"/>
      <c r="EE13" s="1049"/>
      <c r="EF13" s="1049"/>
      <c r="EG13" s="1049"/>
      <c r="EH13" s="1049"/>
      <c r="EI13" s="1049"/>
      <c r="EJ13" s="1049"/>
      <c r="EK13" s="1049"/>
      <c r="EL13" s="1049"/>
      <c r="EM13" s="1049"/>
      <c r="EN13" s="1049"/>
      <c r="EO13" s="1049"/>
      <c r="EP13" s="1049"/>
      <c r="EQ13" s="1049"/>
      <c r="ER13" s="1049"/>
      <c r="ES13" s="1049"/>
      <c r="ET13" s="1049"/>
      <c r="EU13" s="1049"/>
      <c r="EV13" s="1049"/>
      <c r="EW13" s="1049"/>
      <c r="EX13" s="1049"/>
      <c r="EY13" s="1049"/>
      <c r="EZ13" s="1049"/>
      <c r="FA13" s="1049"/>
      <c r="FB13" s="1049"/>
      <c r="FC13" s="1049"/>
      <c r="FD13" s="1049"/>
      <c r="FE13" s="1049"/>
      <c r="FF13" s="1049"/>
      <c r="FG13" s="1049"/>
      <c r="FH13" s="1049"/>
      <c r="FI13" s="1049"/>
      <c r="FJ13" s="1049"/>
      <c r="FK13" s="1049"/>
      <c r="FL13" s="1049"/>
      <c r="FM13" s="1049"/>
      <c r="FN13" s="1049"/>
      <c r="FO13" s="1049"/>
      <c r="FP13" s="1049"/>
      <c r="FQ13" s="1049"/>
      <c r="FR13" s="1049"/>
      <c r="FS13" s="1049"/>
      <c r="FT13" s="1049"/>
      <c r="FU13" s="1049"/>
      <c r="FV13" s="1049"/>
      <c r="FW13" s="1049"/>
      <c r="FX13" s="1049"/>
      <c r="FY13" s="1049"/>
      <c r="FZ13" s="1049"/>
      <c r="GA13" s="1049"/>
      <c r="GB13" s="1049"/>
      <c r="GC13" s="1049"/>
      <c r="GD13" s="1049"/>
      <c r="GE13" s="1049"/>
      <c r="GF13" s="1049"/>
      <c r="GG13" s="1049"/>
      <c r="GH13" s="1049"/>
      <c r="GI13" s="1049"/>
      <c r="GJ13" s="1049"/>
      <c r="GK13" s="1049"/>
      <c r="GL13" s="1049"/>
      <c r="GM13" s="1049"/>
      <c r="GN13" s="1049"/>
      <c r="GO13" s="1049"/>
      <c r="GP13" s="1049"/>
      <c r="GQ13" s="1049"/>
      <c r="GR13" s="1049"/>
      <c r="GS13" s="1049"/>
      <c r="GT13" s="1049"/>
      <c r="GU13" s="1049"/>
      <c r="GV13" s="1049"/>
      <c r="GW13" s="1049"/>
      <c r="GX13" s="1049"/>
      <c r="GY13" s="1049"/>
      <c r="GZ13" s="1049"/>
      <c r="HA13" s="1049"/>
      <c r="HB13" s="1049"/>
      <c r="HC13" s="1049"/>
      <c r="HD13" s="1049"/>
      <c r="HE13" s="1049"/>
      <c r="HF13" s="1049"/>
      <c r="HG13" s="1049"/>
      <c r="HH13" s="1049"/>
      <c r="HI13" s="1049"/>
      <c r="HJ13" s="1049"/>
      <c r="HK13" s="1049"/>
      <c r="HL13" s="1049"/>
      <c r="HM13" s="1049"/>
      <c r="HN13" s="1049"/>
      <c r="HO13" s="1049"/>
      <c r="HP13" s="1049"/>
      <c r="HQ13" s="1049"/>
      <c r="HR13" s="1049"/>
      <c r="HS13" s="1049"/>
      <c r="HT13" s="1049"/>
      <c r="HU13" s="1049"/>
      <c r="HV13" s="1049"/>
      <c r="HW13" s="1049"/>
      <c r="HX13" s="1049"/>
      <c r="HY13" s="1049"/>
      <c r="HZ13" s="1049"/>
      <c r="IA13" s="1049"/>
      <c r="IB13" s="1049"/>
      <c r="IC13" s="1049"/>
      <c r="ID13" s="1049"/>
      <c r="IE13" s="1049"/>
      <c r="IF13" s="1049"/>
      <c r="IG13" s="1049"/>
      <c r="IH13" s="1049"/>
      <c r="II13" s="1049"/>
      <c r="IJ13" s="1049"/>
      <c r="IK13" s="1049"/>
      <c r="IL13" s="1049"/>
      <c r="IM13" s="1049"/>
      <c r="IN13" s="1049"/>
      <c r="IO13" s="1049"/>
      <c r="IP13" s="1049"/>
      <c r="IQ13" s="1049"/>
      <c r="IR13" s="1049"/>
      <c r="IS13" s="1049"/>
      <c r="IT13" s="1049"/>
      <c r="IU13" s="1049"/>
      <c r="IV13" s="1049"/>
      <c r="IW13" s="1049"/>
      <c r="IX13" s="1049"/>
      <c r="IY13" s="1049"/>
      <c r="IZ13" s="1049"/>
      <c r="JA13" s="1049"/>
      <c r="JB13" s="1049"/>
      <c r="JC13" s="1049"/>
      <c r="JD13" s="1049"/>
      <c r="JE13" s="1049"/>
      <c r="JF13" s="1049"/>
      <c r="JG13" s="1049"/>
      <c r="JH13" s="1049"/>
      <c r="JI13" s="1049"/>
      <c r="JJ13" s="1052"/>
      <c r="JK13" s="1049"/>
      <c r="JL13" s="1049"/>
      <c r="JM13" s="1049"/>
      <c r="JN13" s="1049"/>
      <c r="JO13" s="1049"/>
      <c r="JP13" s="1053"/>
      <c r="JQ13" s="1054"/>
      <c r="JR13" s="1054"/>
      <c r="JS13" s="476" t="str">
        <f>IFERROR(IF(AD13="","",AE13/U13),"")</f>
        <v/>
      </c>
      <c r="JT13" s="477"/>
      <c r="JU13" s="478" t="str">
        <f>IFERROR((IF(AL13="Graduated",AF13/AD13,"")),"")</f>
        <v/>
      </c>
      <c r="JV13" s="1099"/>
      <c r="JW13" s="479"/>
      <c r="JX13" s="479"/>
      <c r="JY13" s="479"/>
      <c r="JZ13" s="480"/>
      <c r="KA13" s="479"/>
      <c r="KB13" s="479"/>
      <c r="KC13" s="479"/>
      <c r="KD13" s="479"/>
      <c r="KE13" s="479"/>
      <c r="KF13" s="479"/>
      <c r="KG13" s="479"/>
      <c r="KH13" s="479"/>
      <c r="KI13" s="479"/>
      <c r="KJ13" s="479"/>
      <c r="KK13" s="479"/>
      <c r="KL13" s="479"/>
      <c r="KM13" s="479"/>
      <c r="KN13" s="479"/>
      <c r="KO13" s="479"/>
      <c r="KQ13" s="481"/>
    </row>
    <row r="14" spans="1:320" s="324" customFormat="1" ht="14" hidden="1">
      <c r="A14" s="482" t="str">
        <f ca="1">IF(ISERROR(VALUE(SUBSTITUTE(OFFSET(A14,-1,0,1,1),".",""))),"0.1",IF(ISERROR(FIND("`",SUBSTITUTE(OFFSET(A14,-1,0,1,1),".","`",1))),OFFSET(A14,-1,0,1,1)&amp;".1",LEFT(OFFSET(A14,-1,0,1,1),FIND("`",SUBSTITUTE(OFFSET(A14,-1,0,1,1),".","`",1)))&amp;IF(ISERROR(FIND("`",SUBSTITUTE(OFFSET(A14,-1,0,1,1),".","`",2))),VALUE(RIGHT(OFFSET(A14,-1,0,1,1),LEN(OFFSET(A14,-1,0,1,1))-FIND("`",SUBSTITUTE(OFFSET(A14,-1,0,1,1),".","`",1))))+1,VALUE(MID(OFFSET(A14,-1,0,1,1),FIND("`",SUBSTITUTE(OFFSET(A14,-1,0,1,1),".","`",1))+1,(FIND("`",SUBSTITUTE(OFFSET(A14,-1,0,1,1),".","`",2))-FIND("`",SUBSTITUTE(OFFSET(A14,-1,0,1,1),".","`",1))-1)))+1)))</f>
        <v>1.1</v>
      </c>
      <c r="B14" s="1100" t="s">
        <v>358</v>
      </c>
      <c r="C14" s="483"/>
      <c r="D14" s="483"/>
      <c r="E14" s="483"/>
      <c r="F14" s="483"/>
      <c r="G14" s="483"/>
      <c r="H14" s="484"/>
      <c r="I14" s="484"/>
      <c r="J14" s="484"/>
      <c r="K14" s="485"/>
      <c r="L14" s="486"/>
      <c r="M14" s="487"/>
      <c r="N14" s="488"/>
      <c r="O14" s="489"/>
      <c r="P14" s="488"/>
      <c r="Q14" s="488"/>
      <c r="R14" s="490"/>
      <c r="S14" s="490"/>
      <c r="T14" s="490"/>
      <c r="U14" s="490"/>
      <c r="V14" s="490"/>
      <c r="W14" s="491"/>
      <c r="X14" s="491"/>
      <c r="Y14" s="490"/>
      <c r="Z14" s="490"/>
      <c r="AA14" s="490"/>
      <c r="AB14" s="490"/>
      <c r="AC14" s="491"/>
      <c r="AD14" s="490"/>
      <c r="AE14" s="490"/>
      <c r="AF14" s="487"/>
      <c r="AG14" s="492"/>
      <c r="AH14" s="492"/>
      <c r="AI14" s="492"/>
      <c r="AJ14" s="492"/>
      <c r="AK14" s="493"/>
      <c r="AL14" s="494"/>
      <c r="AM14" s="495"/>
      <c r="AN14" s="495"/>
      <c r="AO14" s="495"/>
      <c r="AP14" s="495"/>
      <c r="AQ14" s="495"/>
      <c r="AR14" s="495"/>
      <c r="AS14" s="495"/>
      <c r="AT14" s="495"/>
      <c r="AU14" s="495"/>
      <c r="AV14" s="495"/>
      <c r="AW14" s="495"/>
      <c r="AX14" s="495"/>
      <c r="AY14" s="495"/>
      <c r="AZ14" s="495"/>
      <c r="BA14" s="495"/>
      <c r="BB14" s="495"/>
      <c r="BC14" s="495"/>
      <c r="BD14" s="495"/>
      <c r="BE14" s="495"/>
      <c r="BF14" s="495"/>
      <c r="BG14" s="495"/>
      <c r="BH14" s="495"/>
      <c r="BI14" s="495"/>
      <c r="BJ14" s="495"/>
      <c r="BK14" s="495"/>
      <c r="BL14" s="495"/>
      <c r="BM14" s="495"/>
      <c r="BN14" s="495"/>
      <c r="BO14" s="495"/>
      <c r="BP14" s="495"/>
      <c r="BQ14" s="495"/>
      <c r="BR14" s="495"/>
      <c r="BS14" s="495"/>
      <c r="BT14" s="495"/>
      <c r="BU14" s="495"/>
      <c r="BV14" s="495"/>
      <c r="BW14" s="495"/>
      <c r="BX14" s="495"/>
      <c r="BY14" s="495"/>
      <c r="BZ14" s="495"/>
      <c r="CA14" s="495"/>
      <c r="CB14" s="495"/>
      <c r="CC14" s="495"/>
      <c r="CD14" s="495"/>
      <c r="CE14" s="495"/>
      <c r="CF14" s="495"/>
      <c r="CG14" s="495"/>
      <c r="CH14" s="495"/>
      <c r="CI14" s="495"/>
      <c r="CJ14" s="495"/>
      <c r="CK14" s="495"/>
      <c r="CL14" s="495"/>
      <c r="CM14" s="495"/>
      <c r="CN14" s="495"/>
      <c r="CO14" s="495"/>
      <c r="CP14" s="495"/>
      <c r="CQ14" s="495"/>
      <c r="CR14" s="495"/>
      <c r="CS14" s="495"/>
      <c r="CT14" s="495"/>
      <c r="CU14" s="495"/>
      <c r="CV14" s="495"/>
      <c r="CW14" s="495"/>
      <c r="CX14" s="495"/>
      <c r="CY14" s="495"/>
      <c r="CZ14" s="495"/>
      <c r="DA14" s="495"/>
      <c r="DB14" s="495"/>
      <c r="DC14" s="495"/>
      <c r="DD14" s="495"/>
      <c r="DE14" s="495"/>
      <c r="DF14" s="495"/>
      <c r="DG14" s="495"/>
      <c r="DH14" s="495"/>
      <c r="DI14" s="495"/>
      <c r="DJ14" s="495"/>
      <c r="DK14" s="495"/>
      <c r="DL14" s="495"/>
      <c r="DM14" s="495"/>
      <c r="DN14" s="495"/>
      <c r="DO14" s="495"/>
      <c r="DP14" s="495"/>
      <c r="DQ14" s="495"/>
      <c r="DR14" s="495"/>
      <c r="DS14" s="495"/>
      <c r="DT14" s="495"/>
      <c r="DU14" s="495"/>
      <c r="DV14" s="495"/>
      <c r="DW14" s="495"/>
      <c r="DX14" s="495"/>
      <c r="DY14" s="495"/>
      <c r="DZ14" s="495"/>
      <c r="EA14" s="495"/>
      <c r="EB14" s="495"/>
      <c r="EC14" s="495"/>
      <c r="ED14" s="495"/>
      <c r="EE14" s="495"/>
      <c r="EF14" s="495"/>
      <c r="EG14" s="495"/>
      <c r="EH14" s="495"/>
      <c r="EI14" s="495"/>
      <c r="EJ14" s="495"/>
      <c r="EK14" s="495"/>
      <c r="EL14" s="495"/>
      <c r="EM14" s="495"/>
      <c r="EN14" s="495"/>
      <c r="EO14" s="495"/>
      <c r="EP14" s="495"/>
      <c r="EQ14" s="495"/>
      <c r="ER14" s="495"/>
      <c r="ES14" s="495"/>
      <c r="ET14" s="495"/>
      <c r="EU14" s="495"/>
      <c r="EV14" s="495"/>
      <c r="EW14" s="495"/>
      <c r="EX14" s="495"/>
      <c r="EY14" s="495"/>
      <c r="EZ14" s="495"/>
      <c r="FA14" s="495"/>
      <c r="FB14" s="495"/>
      <c r="FC14" s="495"/>
      <c r="FD14" s="495"/>
      <c r="FE14" s="495"/>
      <c r="FF14" s="495"/>
      <c r="FG14" s="495"/>
      <c r="FH14" s="495"/>
      <c r="FI14" s="495"/>
      <c r="FJ14" s="495"/>
      <c r="FK14" s="495"/>
      <c r="FL14" s="495"/>
      <c r="FM14" s="495"/>
      <c r="FN14" s="495"/>
      <c r="FO14" s="495"/>
      <c r="FP14" s="495"/>
      <c r="FQ14" s="495"/>
      <c r="FR14" s="495"/>
      <c r="FS14" s="495"/>
      <c r="FT14" s="495"/>
      <c r="FU14" s="495"/>
      <c r="FV14" s="495"/>
      <c r="FW14" s="495"/>
      <c r="FX14" s="495"/>
      <c r="FY14" s="495"/>
      <c r="FZ14" s="495"/>
      <c r="GA14" s="495"/>
      <c r="GB14" s="495"/>
      <c r="GC14" s="495"/>
      <c r="GD14" s="495"/>
      <c r="GE14" s="495"/>
      <c r="GF14" s="495"/>
      <c r="GG14" s="495"/>
      <c r="GH14" s="495"/>
      <c r="GI14" s="495"/>
      <c r="GJ14" s="495"/>
      <c r="GK14" s="495"/>
      <c r="GL14" s="495"/>
      <c r="GM14" s="495"/>
      <c r="GN14" s="495"/>
      <c r="GO14" s="495"/>
      <c r="GP14" s="495"/>
      <c r="GQ14" s="495"/>
      <c r="GR14" s="495"/>
      <c r="GS14" s="495"/>
      <c r="GT14" s="495"/>
      <c r="GU14" s="495"/>
      <c r="GV14" s="495"/>
      <c r="GW14" s="495"/>
      <c r="GX14" s="495"/>
      <c r="GY14" s="495"/>
      <c r="GZ14" s="495"/>
      <c r="HA14" s="495"/>
      <c r="HB14" s="495"/>
      <c r="HC14" s="495"/>
      <c r="HD14" s="495"/>
      <c r="HE14" s="495"/>
      <c r="HF14" s="495"/>
      <c r="HG14" s="495"/>
      <c r="HH14" s="495"/>
      <c r="HI14" s="495"/>
      <c r="HJ14" s="495"/>
      <c r="HK14" s="495"/>
      <c r="HL14" s="495"/>
      <c r="HM14" s="495"/>
      <c r="HN14" s="495"/>
      <c r="HO14" s="495"/>
      <c r="HP14" s="495"/>
      <c r="HQ14" s="495"/>
      <c r="HR14" s="495"/>
      <c r="HS14" s="495"/>
      <c r="HT14" s="495"/>
      <c r="HU14" s="495"/>
      <c r="HV14" s="495"/>
      <c r="HW14" s="495"/>
      <c r="HX14" s="495"/>
      <c r="HY14" s="495"/>
      <c r="HZ14" s="495"/>
      <c r="IA14" s="495"/>
      <c r="IB14" s="495"/>
      <c r="IC14" s="495"/>
      <c r="ID14" s="495"/>
      <c r="IE14" s="495"/>
      <c r="IF14" s="495"/>
      <c r="IG14" s="495"/>
      <c r="IH14" s="495"/>
      <c r="II14" s="495"/>
      <c r="IJ14" s="495"/>
      <c r="IK14" s="495"/>
      <c r="IL14" s="495"/>
      <c r="IM14" s="495"/>
      <c r="IN14" s="495"/>
      <c r="IO14" s="495"/>
      <c r="IP14" s="495"/>
      <c r="IQ14" s="495"/>
      <c r="IR14" s="495"/>
      <c r="IS14" s="495"/>
      <c r="IT14" s="495"/>
      <c r="IU14" s="495"/>
      <c r="IV14" s="495"/>
      <c r="IW14" s="495"/>
      <c r="IX14" s="495"/>
      <c r="IY14" s="495"/>
      <c r="IZ14" s="495"/>
      <c r="JA14" s="495"/>
      <c r="JB14" s="495"/>
      <c r="JC14" s="495"/>
      <c r="JD14" s="495"/>
      <c r="JE14" s="495"/>
      <c r="JF14" s="495"/>
      <c r="JG14" s="495"/>
      <c r="JH14" s="495"/>
      <c r="JI14" s="495"/>
      <c r="JJ14" s="496"/>
      <c r="JK14" s="495"/>
      <c r="JL14" s="495"/>
      <c r="JM14" s="495"/>
      <c r="JN14" s="495"/>
      <c r="JO14" s="495"/>
      <c r="JP14" s="495"/>
      <c r="JQ14" s="497"/>
      <c r="JR14" s="498"/>
      <c r="JS14" s="476" t="str">
        <f>IFERROR(IF(AD14="","",AE14/U14),"")</f>
        <v/>
      </c>
      <c r="JT14" s="477"/>
      <c r="JU14" s="478" t="str">
        <f>IFERROR((IF(AL14="Graduated",AF14/AD14,"")),"")</f>
        <v/>
      </c>
      <c r="JV14" s="499"/>
      <c r="JW14" s="479"/>
      <c r="JX14" s="479"/>
      <c r="JY14" s="479"/>
      <c r="JZ14" s="480"/>
      <c r="KA14" s="479"/>
      <c r="KB14" s="479"/>
      <c r="KC14" s="479"/>
      <c r="KD14" s="479"/>
      <c r="KE14" s="479"/>
      <c r="KF14" s="479"/>
      <c r="KG14" s="479"/>
      <c r="KH14" s="479"/>
      <c r="KI14" s="479"/>
      <c r="KJ14" s="479"/>
      <c r="KK14" s="479"/>
      <c r="KL14" s="479"/>
      <c r="KM14" s="479"/>
      <c r="KN14" s="479"/>
      <c r="KO14" s="479"/>
      <c r="KZ14" s="500" t="s">
        <v>359</v>
      </c>
      <c r="LB14" s="501" t="s">
        <v>360</v>
      </c>
      <c r="LC14" s="502">
        <v>20</v>
      </c>
      <c r="LD14" s="502" t="s">
        <v>360</v>
      </c>
      <c r="LE14" s="502">
        <v>20</v>
      </c>
      <c r="LF14" s="502">
        <v>20</v>
      </c>
      <c r="LG14" s="502">
        <v>20</v>
      </c>
      <c r="LH14" s="503">
        <f>SUM(LB14:LG14)</f>
        <v>80</v>
      </c>
    </row>
    <row r="15" spans="1:320" s="324" customFormat="1" hidden="1">
      <c r="A15" s="504" t="str">
        <f ca="1">IF(ISERROR(VALUE(SUBSTITUTE(OFFSET(A15,-1,0,1,1),".",""))),"0.0.1",IF(ISERROR(FIND("`",SUBSTITUTE(OFFSET(A15,-1,0,1,1),".","`",2))),OFFSET(A15,-1,0,1,1)&amp;".1",LEFT(OFFSET(A15,-1,0,1,1),FIND("`",SUBSTITUTE(OFFSET(A15,-1,0,1,1),".","`",2)))&amp;IF(ISERROR(FIND("`",SUBSTITUTE(OFFSET(A15,-1,0,1,1),".","`",3))),VALUE(RIGHT(OFFSET(A15,-1,0,1,1),LEN(OFFSET(A15,-1,0,1,1))-FIND("`",SUBSTITUTE(OFFSET(A15,-1,0,1,1),".","`",2))))+1,VALUE(MID(OFFSET(A15,-1,0,1,1),FIND("`",SUBSTITUTE(OFFSET(A15,-1,0,1,1),".","`",2))+1,(FIND("`",SUBSTITUTE(OFFSET(A15,-1,0,1,1),".","`",3))-FIND("`",SUBSTITUTE(OFFSET(A15,-1,0,1,1),".","`",2))-1)))+1)))</f>
        <v>1.1.1</v>
      </c>
      <c r="B15" s="505" t="s">
        <v>361</v>
      </c>
      <c r="C15" s="1101"/>
      <c r="D15" s="1101"/>
      <c r="E15" s="1101" t="s">
        <v>362</v>
      </c>
      <c r="F15" s="1101"/>
      <c r="G15" s="1101"/>
      <c r="H15" s="1101"/>
      <c r="I15" s="1101" t="s">
        <v>363</v>
      </c>
      <c r="J15" s="506" t="s">
        <v>109</v>
      </c>
      <c r="K15" s="485">
        <f>N15-56</f>
        <v>46223</v>
      </c>
      <c r="L15" s="507">
        <v>30</v>
      </c>
      <c r="M15" s="487">
        <f>IF(K15="","",K15+L15)</f>
        <v>46253</v>
      </c>
      <c r="N15" s="508">
        <v>46279</v>
      </c>
      <c r="O15" s="489">
        <v>25</v>
      </c>
      <c r="P15" s="509">
        <f>IF(N15="","",N15+O15)</f>
        <v>46304</v>
      </c>
      <c r="Q15" s="509">
        <f>P15+3</f>
        <v>46307</v>
      </c>
      <c r="R15" s="510">
        <f>IFERROR(AD15/U15,"")</f>
        <v>0</v>
      </c>
      <c r="S15" s="510" t="str">
        <f>IFERROR(IF(AE15="","",IF(AF15="",SUM(AD15-AE15)/AD15,SUM(AD15-AF15)/AD15)),"")</f>
        <v/>
      </c>
      <c r="T15" s="511">
        <f>IFERROR(AF15/U15,"")</f>
        <v>0</v>
      </c>
      <c r="U15" s="512">
        <v>25</v>
      </c>
      <c r="V15" s="513">
        <f>IF(U15="","",U15-SUM(U15*0.87))</f>
        <v>3.25</v>
      </c>
      <c r="W15" s="514" t="s">
        <v>27</v>
      </c>
      <c r="X15" s="515" t="s">
        <v>364</v>
      </c>
      <c r="Y15" s="516" t="s">
        <v>360</v>
      </c>
      <c r="Z15" s="517"/>
      <c r="AA15" s="516" t="s">
        <v>125</v>
      </c>
      <c r="AB15" s="517"/>
      <c r="AC15" s="518"/>
      <c r="AD15" s="519"/>
      <c r="AE15" s="518"/>
      <c r="AF15" s="520"/>
      <c r="AG15" s="521">
        <f>IFERROR(IF(AF15&gt;0,AF15,IF(AE15="",MIN(U15,AH15),AE15)),"")</f>
        <v>21.75</v>
      </c>
      <c r="AH15" s="521">
        <f>U15-V15</f>
        <v>21.75</v>
      </c>
      <c r="AI15" s="522" t="str">
        <f>IFERROR(IF(AD15="","",IF(AF15&gt;0,AF15,IF(AE15="",MIN(Y15,AB15),AE15))),"")</f>
        <v/>
      </c>
      <c r="AJ15" s="522" t="str">
        <f>IF(B15="Contingent","Recovery","")</f>
        <v/>
      </c>
      <c r="AK15" s="523" t="str">
        <f>IFERROR(IF(AI15="","-",AI15-U15+V15),"")</f>
        <v>-</v>
      </c>
      <c r="AL15" s="524" t="s">
        <v>4</v>
      </c>
      <c r="AM15" s="525"/>
      <c r="AN15" s="525"/>
      <c r="AO15" s="525"/>
      <c r="AP15" s="525"/>
      <c r="AQ15" s="525"/>
      <c r="AR15" s="525"/>
      <c r="AS15" s="525"/>
      <c r="AT15" s="525"/>
      <c r="AU15" s="525"/>
      <c r="AV15" s="525"/>
      <c r="AW15" s="525"/>
      <c r="AX15" s="525"/>
      <c r="AY15" s="525"/>
      <c r="AZ15" s="525"/>
      <c r="BA15" s="525"/>
      <c r="BB15" s="525"/>
      <c r="BC15" s="525"/>
      <c r="BD15" s="525"/>
      <c r="BE15" s="525"/>
      <c r="BF15" s="525"/>
      <c r="BG15" s="525"/>
      <c r="BH15" s="525"/>
      <c r="BI15" s="525"/>
      <c r="BJ15" s="525"/>
      <c r="BK15" s="525"/>
      <c r="BL15" s="525"/>
      <c r="BM15" s="525"/>
      <c r="BN15" s="525"/>
      <c r="BO15" s="525"/>
      <c r="BP15" s="525"/>
      <c r="BQ15" s="525"/>
      <c r="BR15" s="525"/>
      <c r="BS15" s="525"/>
      <c r="BT15" s="525"/>
      <c r="BU15" s="525"/>
      <c r="BV15" s="525"/>
      <c r="BW15" s="525"/>
      <c r="BX15" s="525"/>
      <c r="BY15" s="525"/>
      <c r="BZ15" s="525"/>
      <c r="CA15" s="525"/>
      <c r="CB15" s="525"/>
      <c r="CC15" s="525"/>
      <c r="CD15" s="525"/>
      <c r="CE15" s="525"/>
      <c r="CF15" s="525"/>
      <c r="CG15" s="525"/>
      <c r="CH15" s="525"/>
      <c r="CI15" s="525"/>
      <c r="CJ15" s="525"/>
      <c r="CK15" s="525"/>
      <c r="CL15" s="525"/>
      <c r="CM15" s="525"/>
      <c r="CN15" s="525"/>
      <c r="CO15" s="525"/>
      <c r="CP15" s="525"/>
      <c r="CQ15" s="525"/>
      <c r="CR15" s="525"/>
      <c r="CS15" s="525"/>
      <c r="CT15" s="525"/>
      <c r="CU15" s="525"/>
      <c r="CV15" s="525"/>
      <c r="CW15" s="525"/>
      <c r="CX15" s="525"/>
      <c r="CY15" s="525"/>
      <c r="CZ15" s="525"/>
      <c r="DA15" s="525"/>
      <c r="DB15" s="525"/>
      <c r="DC15" s="525"/>
      <c r="DD15" s="525"/>
      <c r="DE15" s="525"/>
      <c r="DF15" s="525"/>
      <c r="DG15" s="525"/>
      <c r="DH15" s="525"/>
      <c r="DI15" s="525"/>
      <c r="DJ15" s="525"/>
      <c r="DK15" s="525"/>
      <c r="DL15" s="525"/>
      <c r="DM15" s="525"/>
      <c r="DN15" s="525"/>
      <c r="DO15" s="525"/>
      <c r="DP15" s="525"/>
      <c r="DQ15" s="525"/>
      <c r="DR15" s="525"/>
      <c r="DS15" s="525"/>
      <c r="DT15" s="525"/>
      <c r="DU15" s="525"/>
      <c r="DV15" s="525"/>
      <c r="DW15" s="525"/>
      <c r="DX15" s="525"/>
      <c r="DY15" s="525"/>
      <c r="DZ15" s="525"/>
      <c r="EA15" s="525"/>
      <c r="EB15" s="525"/>
      <c r="EC15" s="525"/>
      <c r="ED15" s="525"/>
      <c r="EE15" s="525"/>
      <c r="EF15" s="525"/>
      <c r="EG15" s="525"/>
      <c r="EH15" s="525"/>
      <c r="EI15" s="525"/>
      <c r="EJ15" s="525"/>
      <c r="EK15" s="525"/>
      <c r="EL15" s="525"/>
      <c r="EM15" s="525"/>
      <c r="EN15" s="525"/>
      <c r="EO15" s="525"/>
      <c r="EP15" s="525"/>
      <c r="EQ15" s="525"/>
      <c r="ER15" s="525"/>
      <c r="ES15" s="525"/>
      <c r="ET15" s="525"/>
      <c r="EU15" s="525"/>
      <c r="EV15" s="525"/>
      <c r="EW15" s="525"/>
      <c r="EX15" s="525"/>
      <c r="EY15" s="525"/>
      <c r="EZ15" s="525"/>
      <c r="FA15" s="525"/>
      <c r="FB15" s="525"/>
      <c r="FC15" s="525"/>
      <c r="FD15" s="525"/>
      <c r="FE15" s="525"/>
      <c r="FF15" s="525"/>
      <c r="FG15" s="525"/>
      <c r="FH15" s="525"/>
      <c r="FI15" s="525"/>
      <c r="FJ15" s="525"/>
      <c r="FK15" s="525"/>
      <c r="FL15" s="525"/>
      <c r="FM15" s="525"/>
      <c r="FN15" s="525"/>
      <c r="FO15" s="525"/>
      <c r="FP15" s="525"/>
      <c r="FQ15" s="525"/>
      <c r="FR15" s="525"/>
      <c r="FS15" s="525"/>
      <c r="FT15" s="525"/>
      <c r="FU15" s="525"/>
      <c r="FV15" s="525"/>
      <c r="FW15" s="525"/>
      <c r="FX15" s="525"/>
      <c r="FY15" s="525"/>
      <c r="FZ15" s="525"/>
      <c r="GA15" s="525"/>
      <c r="GB15" s="525"/>
      <c r="GC15" s="525"/>
      <c r="GD15" s="525"/>
      <c r="GE15" s="525"/>
      <c r="GF15" s="525"/>
      <c r="GG15" s="525"/>
      <c r="GH15" s="525"/>
      <c r="GI15" s="525"/>
      <c r="GJ15" s="525"/>
      <c r="GK15" s="525"/>
      <c r="GL15" s="525"/>
      <c r="GM15" s="525"/>
      <c r="GN15" s="525"/>
      <c r="GO15" s="525"/>
      <c r="GP15" s="525"/>
      <c r="GQ15" s="525"/>
      <c r="GR15" s="525"/>
      <c r="GS15" s="525"/>
      <c r="GT15" s="525"/>
      <c r="GU15" s="525"/>
      <c r="GV15" s="525"/>
      <c r="GW15" s="525"/>
      <c r="GX15" s="525"/>
      <c r="GY15" s="525"/>
      <c r="GZ15" s="525"/>
      <c r="HA15" s="525"/>
      <c r="HB15" s="525"/>
      <c r="HC15" s="525"/>
      <c r="HD15" s="525"/>
      <c r="HE15" s="525"/>
      <c r="HF15" s="525"/>
      <c r="HG15" s="525"/>
      <c r="HH15" s="525"/>
      <c r="HI15" s="525"/>
      <c r="HJ15" s="525"/>
      <c r="HK15" s="525"/>
      <c r="HL15" s="525"/>
      <c r="HM15" s="525"/>
      <c r="HN15" s="525"/>
      <c r="HO15" s="525"/>
      <c r="HP15" s="525"/>
      <c r="HQ15" s="525"/>
      <c r="HR15" s="525"/>
      <c r="HS15" s="525"/>
      <c r="HT15" s="525"/>
      <c r="HU15" s="525"/>
      <c r="HV15" s="525"/>
      <c r="HW15" s="525"/>
      <c r="HX15" s="525"/>
      <c r="HY15" s="525"/>
      <c r="HZ15" s="525"/>
      <c r="IA15" s="525"/>
      <c r="IB15" s="525"/>
      <c r="IC15" s="525"/>
      <c r="ID15" s="525"/>
      <c r="IE15" s="525"/>
      <c r="IF15" s="525"/>
      <c r="IG15" s="525"/>
      <c r="IH15" s="525"/>
      <c r="II15" s="525"/>
      <c r="IJ15" s="525"/>
      <c r="IK15" s="525"/>
      <c r="IL15" s="525"/>
      <c r="IM15" s="525"/>
      <c r="IN15" s="525"/>
      <c r="IO15" s="525"/>
      <c r="IP15" s="525"/>
      <c r="IQ15" s="525"/>
      <c r="IR15" s="525"/>
      <c r="IS15" s="525"/>
      <c r="IT15" s="525"/>
      <c r="IU15" s="525"/>
      <c r="IV15" s="525"/>
      <c r="IW15" s="525"/>
      <c r="IX15" s="525"/>
      <c r="IY15" s="525"/>
      <c r="IZ15" s="525"/>
      <c r="JA15" s="525"/>
      <c r="JB15" s="525"/>
      <c r="JC15" s="525"/>
      <c r="JD15" s="525"/>
      <c r="JE15" s="525"/>
      <c r="JF15" s="525"/>
      <c r="JG15" s="525"/>
      <c r="JH15" s="525"/>
      <c r="JI15" s="525"/>
      <c r="JJ15" s="526"/>
      <c r="JK15" s="525"/>
      <c r="JL15" s="525"/>
      <c r="JM15" s="525"/>
      <c r="JN15" s="525"/>
      <c r="JO15" s="525"/>
      <c r="JP15" s="527"/>
      <c r="JQ15" s="528">
        <f>U15</f>
        <v>25</v>
      </c>
      <c r="JR15" s="529">
        <f>SUM(U15-V15)+JR14</f>
        <v>21.75</v>
      </c>
      <c r="JS15" s="476" t="s">
        <v>365</v>
      </c>
      <c r="JT15" s="477"/>
      <c r="JU15" s="478" t="s">
        <v>366</v>
      </c>
      <c r="JV15" s="530"/>
      <c r="JW15" s="479"/>
      <c r="JX15" s="479"/>
      <c r="JY15" s="479"/>
      <c r="JZ15" s="480"/>
      <c r="KA15" s="479"/>
      <c r="KB15" s="479"/>
      <c r="KC15" s="479"/>
      <c r="KD15" s="479"/>
      <c r="KE15" s="479"/>
      <c r="KF15" s="479"/>
      <c r="KG15" s="479"/>
      <c r="KH15" s="479"/>
      <c r="KI15" s="479"/>
      <c r="KJ15" s="479"/>
      <c r="KK15" s="479"/>
      <c r="KL15" s="479"/>
      <c r="KM15" s="479"/>
      <c r="KN15" s="479"/>
      <c r="KO15" s="479"/>
      <c r="KZ15" s="500" t="s">
        <v>367</v>
      </c>
      <c r="LB15" s="531" t="s">
        <v>360</v>
      </c>
      <c r="LC15" s="532" t="s">
        <v>360</v>
      </c>
      <c r="LD15" s="532" t="s">
        <v>360</v>
      </c>
      <c r="LE15" s="532">
        <v>20</v>
      </c>
      <c r="LF15" s="532">
        <v>20</v>
      </c>
      <c r="LG15" s="532" t="s">
        <v>360</v>
      </c>
      <c r="LH15" s="533">
        <f>SUM(LB15:LG15)</f>
        <v>40</v>
      </c>
    </row>
    <row r="16" spans="1:320" s="324" customFormat="1" hidden="1">
      <c r="A16" s="504" t="str">
        <f ca="1">IF(ISERROR(VALUE(SUBSTITUTE(OFFSET(A16,-1,0,1,1),".",""))),"0.0.1",IF(ISERROR(FIND("`",SUBSTITUTE(OFFSET(A16,-1,0,1,1),".","`",2))),OFFSET(A16,-1,0,1,1)&amp;".1",LEFT(OFFSET(A16,-1,0,1,1),FIND("`",SUBSTITUTE(OFFSET(A16,-1,0,1,1),".","`",2)))&amp;IF(ISERROR(FIND("`",SUBSTITUTE(OFFSET(A16,-1,0,1,1),".","`",3))),VALUE(RIGHT(OFFSET(A16,-1,0,1,1),LEN(OFFSET(A16,-1,0,1,1))-FIND("`",SUBSTITUTE(OFFSET(A16,-1,0,1,1),".","`",2))))+1,VALUE(MID(OFFSET(A16,-1,0,1,1),FIND("`",SUBSTITUTE(OFFSET(A16,-1,0,1,1),".","`",2))+1,(FIND("`",SUBSTITUTE(OFFSET(A16,-1,0,1,1),".","`",3))-FIND("`",SUBSTITUTE(OFFSET(A16,-1,0,1,1),".","`",2))-1)))+1)))</f>
        <v>1.1.2</v>
      </c>
      <c r="B16" s="505" t="s">
        <v>361</v>
      </c>
      <c r="C16" s="1101"/>
      <c r="D16" s="1101"/>
      <c r="E16" s="1101" t="s">
        <v>362</v>
      </c>
      <c r="F16" s="1101"/>
      <c r="G16" s="1101"/>
      <c r="H16" s="1101"/>
      <c r="I16" s="1102" t="s">
        <v>368</v>
      </c>
      <c r="J16" s="1103" t="s">
        <v>369</v>
      </c>
      <c r="K16" s="485">
        <f>N16-56</f>
        <v>46244</v>
      </c>
      <c r="L16" s="507">
        <v>30</v>
      </c>
      <c r="M16" s="487">
        <f>IF(K16="","",K16+L16)</f>
        <v>46274</v>
      </c>
      <c r="N16" s="534">
        <v>46300</v>
      </c>
      <c r="O16" s="489">
        <v>25</v>
      </c>
      <c r="P16" s="509">
        <f>IF(N16="","",N16+O16)</f>
        <v>46325</v>
      </c>
      <c r="Q16" s="509">
        <f>P16+3</f>
        <v>46328</v>
      </c>
      <c r="R16" s="510">
        <f>IFERROR(AD16/U16,"")</f>
        <v>0</v>
      </c>
      <c r="S16" s="510" t="str">
        <f>IFERROR(IF(AE16="","",IF(AF16="",SUM(AD16-AE16)/AD16,SUM(AD16-AF16)/AD16)),"")</f>
        <v/>
      </c>
      <c r="T16" s="511">
        <f>IFERROR(AF16/U16,"")</f>
        <v>0</v>
      </c>
      <c r="U16" s="512">
        <v>10</v>
      </c>
      <c r="V16" s="513">
        <f>IF(U16="","",U16-SUM(U16*0.87))</f>
        <v>1.3000000000000007</v>
      </c>
      <c r="W16" s="514" t="s">
        <v>370</v>
      </c>
      <c r="X16" s="515" t="s">
        <v>364</v>
      </c>
      <c r="Y16" s="516" t="s">
        <v>360</v>
      </c>
      <c r="Z16" s="517"/>
      <c r="AA16" s="516" t="s">
        <v>125</v>
      </c>
      <c r="AB16" s="517"/>
      <c r="AC16" s="518"/>
      <c r="AD16" s="519"/>
      <c r="AE16" s="518"/>
      <c r="AF16" s="520"/>
      <c r="AG16" s="521">
        <f>IFERROR(IF(AF16&gt;0,AF16,IF(AE16="",MIN(U16,AH16),AE16)),"")</f>
        <v>8.6999999999999993</v>
      </c>
      <c r="AH16" s="521">
        <f>U16-V16</f>
        <v>8.6999999999999993</v>
      </c>
      <c r="AI16" s="522" t="str">
        <f>IFERROR(IF(AD16="","",IF(AF16&gt;0,AF16,IF(AE16="",MIN(Y16,AB16),AE16))),"")</f>
        <v/>
      </c>
      <c r="AJ16" s="522" t="str">
        <f>IF(B16="Contingent","Recovery","")</f>
        <v/>
      </c>
      <c r="AK16" s="523" t="str">
        <f>IFERROR(IF(AI16="","-",AI16-U16+V16),"")</f>
        <v>-</v>
      </c>
      <c r="AL16" s="524" t="s">
        <v>4</v>
      </c>
      <c r="AM16" s="525"/>
      <c r="AN16" s="525"/>
      <c r="AO16" s="525"/>
      <c r="AP16" s="525"/>
      <c r="AQ16" s="525"/>
      <c r="AR16" s="525"/>
      <c r="AS16" s="525"/>
      <c r="AT16" s="525"/>
      <c r="AU16" s="525"/>
      <c r="AV16" s="525"/>
      <c r="AW16" s="525"/>
      <c r="AX16" s="525"/>
      <c r="AY16" s="525"/>
      <c r="AZ16" s="525"/>
      <c r="BA16" s="525"/>
      <c r="BB16" s="525"/>
      <c r="BC16" s="525"/>
      <c r="BD16" s="525"/>
      <c r="BE16" s="525"/>
      <c r="BF16" s="525"/>
      <c r="BG16" s="525"/>
      <c r="BH16" s="525"/>
      <c r="BI16" s="525"/>
      <c r="BJ16" s="525"/>
      <c r="BK16" s="525"/>
      <c r="BL16" s="525"/>
      <c r="BM16" s="525"/>
      <c r="BN16" s="525"/>
      <c r="BO16" s="525"/>
      <c r="BP16" s="525"/>
      <c r="BQ16" s="525"/>
      <c r="BR16" s="525"/>
      <c r="BS16" s="525"/>
      <c r="BT16" s="525"/>
      <c r="BU16" s="525"/>
      <c r="BV16" s="525"/>
      <c r="BW16" s="525"/>
      <c r="BX16" s="525"/>
      <c r="BY16" s="525"/>
      <c r="BZ16" s="525"/>
      <c r="CA16" s="525"/>
      <c r="CB16" s="525"/>
      <c r="CC16" s="525"/>
      <c r="CD16" s="525"/>
      <c r="CE16" s="525"/>
      <c r="CF16" s="525"/>
      <c r="CG16" s="525"/>
      <c r="CH16" s="525"/>
      <c r="CI16" s="525"/>
      <c r="CJ16" s="525"/>
      <c r="CK16" s="525"/>
      <c r="CL16" s="525"/>
      <c r="CM16" s="525"/>
      <c r="CN16" s="525"/>
      <c r="CO16" s="525"/>
      <c r="CP16" s="525"/>
      <c r="CQ16" s="525"/>
      <c r="CR16" s="525"/>
      <c r="CS16" s="525"/>
      <c r="CT16" s="525"/>
      <c r="CU16" s="525"/>
      <c r="CV16" s="525"/>
      <c r="CW16" s="525"/>
      <c r="CX16" s="525"/>
      <c r="CY16" s="525"/>
      <c r="CZ16" s="525"/>
      <c r="DA16" s="525"/>
      <c r="DB16" s="525"/>
      <c r="DC16" s="525"/>
      <c r="DD16" s="525"/>
      <c r="DE16" s="525"/>
      <c r="DF16" s="525"/>
      <c r="DG16" s="525"/>
      <c r="DH16" s="525"/>
      <c r="DI16" s="525"/>
      <c r="DJ16" s="525"/>
      <c r="DK16" s="525"/>
      <c r="DL16" s="525"/>
      <c r="DM16" s="525"/>
      <c r="DN16" s="525"/>
      <c r="DO16" s="525"/>
      <c r="DP16" s="525"/>
      <c r="DQ16" s="525"/>
      <c r="DR16" s="525"/>
      <c r="DS16" s="525"/>
      <c r="DT16" s="525"/>
      <c r="DU16" s="525"/>
      <c r="DV16" s="525"/>
      <c r="DW16" s="525"/>
      <c r="DX16" s="525"/>
      <c r="DY16" s="525"/>
      <c r="DZ16" s="525"/>
      <c r="EA16" s="525"/>
      <c r="EB16" s="525"/>
      <c r="EC16" s="525"/>
      <c r="ED16" s="525"/>
      <c r="EE16" s="525"/>
      <c r="EF16" s="525"/>
      <c r="EG16" s="525"/>
      <c r="EH16" s="525"/>
      <c r="EI16" s="525"/>
      <c r="EJ16" s="525"/>
      <c r="EK16" s="525"/>
      <c r="EL16" s="525"/>
      <c r="EM16" s="525"/>
      <c r="EN16" s="525"/>
      <c r="EO16" s="525"/>
      <c r="EP16" s="525"/>
      <c r="EQ16" s="525"/>
      <c r="ER16" s="525"/>
      <c r="ES16" s="525"/>
      <c r="ET16" s="525"/>
      <c r="EU16" s="525"/>
      <c r="EV16" s="525"/>
      <c r="EW16" s="525"/>
      <c r="EX16" s="525"/>
      <c r="EY16" s="525"/>
      <c r="EZ16" s="525"/>
      <c r="FA16" s="525"/>
      <c r="FB16" s="525"/>
      <c r="FC16" s="525"/>
      <c r="FD16" s="525"/>
      <c r="FE16" s="525"/>
      <c r="FF16" s="525"/>
      <c r="FG16" s="525"/>
      <c r="FH16" s="525"/>
      <c r="FI16" s="525"/>
      <c r="FJ16" s="525"/>
      <c r="FK16" s="525"/>
      <c r="FL16" s="525"/>
      <c r="FM16" s="525"/>
      <c r="FN16" s="525"/>
      <c r="FO16" s="525"/>
      <c r="FP16" s="525"/>
      <c r="FQ16" s="525"/>
      <c r="FR16" s="525"/>
      <c r="FS16" s="525"/>
      <c r="FT16" s="525"/>
      <c r="FU16" s="525"/>
      <c r="FV16" s="525"/>
      <c r="FW16" s="525"/>
      <c r="FX16" s="525"/>
      <c r="FY16" s="525"/>
      <c r="FZ16" s="525"/>
      <c r="GA16" s="525"/>
      <c r="GB16" s="525"/>
      <c r="GC16" s="525"/>
      <c r="GD16" s="525"/>
      <c r="GE16" s="525"/>
      <c r="GF16" s="525"/>
      <c r="GG16" s="525"/>
      <c r="GH16" s="525"/>
      <c r="GI16" s="525"/>
      <c r="GJ16" s="525"/>
      <c r="GK16" s="525"/>
      <c r="GL16" s="525"/>
      <c r="GM16" s="525"/>
      <c r="GN16" s="525"/>
      <c r="GO16" s="525"/>
      <c r="GP16" s="525"/>
      <c r="GQ16" s="525"/>
      <c r="GR16" s="525"/>
      <c r="GS16" s="525"/>
      <c r="GT16" s="525"/>
      <c r="GU16" s="525"/>
      <c r="GV16" s="525"/>
      <c r="GW16" s="525"/>
      <c r="GX16" s="525"/>
      <c r="GY16" s="525"/>
      <c r="GZ16" s="525"/>
      <c r="HA16" s="525"/>
      <c r="HB16" s="525"/>
      <c r="HC16" s="525"/>
      <c r="HD16" s="525"/>
      <c r="HE16" s="525"/>
      <c r="HF16" s="525"/>
      <c r="HG16" s="525"/>
      <c r="HH16" s="525"/>
      <c r="HI16" s="525"/>
      <c r="HJ16" s="525"/>
      <c r="HK16" s="525"/>
      <c r="HL16" s="525"/>
      <c r="HM16" s="525"/>
      <c r="HN16" s="525"/>
      <c r="HO16" s="525"/>
      <c r="HP16" s="525"/>
      <c r="HQ16" s="525"/>
      <c r="HR16" s="525"/>
      <c r="HS16" s="525"/>
      <c r="HT16" s="525"/>
      <c r="HU16" s="525"/>
      <c r="HV16" s="525"/>
      <c r="HW16" s="525"/>
      <c r="HX16" s="525"/>
      <c r="HY16" s="525"/>
      <c r="HZ16" s="525"/>
      <c r="IA16" s="525"/>
      <c r="IB16" s="525"/>
      <c r="IC16" s="525"/>
      <c r="ID16" s="525"/>
      <c r="IE16" s="525"/>
      <c r="IF16" s="525"/>
      <c r="IG16" s="525"/>
      <c r="IH16" s="525"/>
      <c r="II16" s="525"/>
      <c r="IJ16" s="525"/>
      <c r="IK16" s="525"/>
      <c r="IL16" s="525"/>
      <c r="IM16" s="525"/>
      <c r="IN16" s="525"/>
      <c r="IO16" s="525"/>
      <c r="IP16" s="525"/>
      <c r="IQ16" s="525"/>
      <c r="IR16" s="525"/>
      <c r="IS16" s="525"/>
      <c r="IT16" s="525"/>
      <c r="IU16" s="525"/>
      <c r="IV16" s="525"/>
      <c r="IW16" s="525"/>
      <c r="IX16" s="525"/>
      <c r="IY16" s="525"/>
      <c r="IZ16" s="525"/>
      <c r="JA16" s="525"/>
      <c r="JB16" s="525"/>
      <c r="JC16" s="525"/>
      <c r="JD16" s="525"/>
      <c r="JE16" s="525"/>
      <c r="JF16" s="525"/>
      <c r="JG16" s="525"/>
      <c r="JH16" s="525"/>
      <c r="JI16" s="525"/>
      <c r="JJ16" s="526"/>
      <c r="JK16" s="525"/>
      <c r="JL16" s="525"/>
      <c r="JM16" s="525"/>
      <c r="JN16" s="525"/>
      <c r="JO16" s="525"/>
      <c r="JP16" s="527"/>
      <c r="JQ16" s="528">
        <f>U16</f>
        <v>10</v>
      </c>
      <c r="JR16" s="529">
        <f>SUM(U16-V16)+JR15</f>
        <v>30.45</v>
      </c>
      <c r="JS16" s="476" t="s">
        <v>365</v>
      </c>
      <c r="JT16" s="477"/>
      <c r="JU16" s="478" t="s">
        <v>366</v>
      </c>
      <c r="JV16" s="530"/>
      <c r="JW16" s="479"/>
      <c r="JX16" s="479"/>
      <c r="JY16" s="479"/>
      <c r="JZ16" s="480"/>
      <c r="KA16" s="479"/>
      <c r="KB16" s="479"/>
      <c r="KC16" s="479"/>
      <c r="KD16" s="479"/>
      <c r="KE16" s="479"/>
      <c r="KF16" s="479"/>
      <c r="KG16" s="479"/>
      <c r="KH16" s="479"/>
      <c r="KI16" s="479"/>
      <c r="KJ16" s="479"/>
      <c r="KK16" s="479"/>
      <c r="KL16" s="479"/>
      <c r="KM16" s="479"/>
      <c r="KN16" s="479"/>
      <c r="KO16" s="479"/>
      <c r="KZ16" s="500" t="s">
        <v>371</v>
      </c>
      <c r="LB16" s="501" t="s">
        <v>360</v>
      </c>
      <c r="LC16" s="502">
        <v>17</v>
      </c>
      <c r="LD16" s="502" t="s">
        <v>360</v>
      </c>
      <c r="LE16" s="502" t="s">
        <v>360</v>
      </c>
      <c r="LF16" s="502" t="s">
        <v>360</v>
      </c>
      <c r="LG16" s="502" t="s">
        <v>360</v>
      </c>
      <c r="LH16" s="503">
        <f>SUM(LB16:LG16)</f>
        <v>17</v>
      </c>
    </row>
    <row r="17" spans="1:320" s="324" customFormat="1" ht="13.5" hidden="1" thickBot="1">
      <c r="A17" s="504" t="str">
        <f ca="1">IF(ISERROR(VALUE(SUBSTITUTE(OFFSET(A17,-1,0,1,1),".",""))),"0.0.1",IF(ISERROR(FIND("`",SUBSTITUTE(OFFSET(A17,-1,0,1,1),".","`",2))),OFFSET(A17,-1,0,1,1)&amp;".1",LEFT(OFFSET(A17,-1,0,1,1),FIND("`",SUBSTITUTE(OFFSET(A17,-1,0,1,1),".","`",2)))&amp;IF(ISERROR(FIND("`",SUBSTITUTE(OFFSET(A17,-1,0,1,1),".","`",3))),VALUE(RIGHT(OFFSET(A17,-1,0,1,1),LEN(OFFSET(A17,-1,0,1,1))-FIND("`",SUBSTITUTE(OFFSET(A17,-1,0,1,1),".","`",2))))+1,VALUE(MID(OFFSET(A17,-1,0,1,1),FIND("`",SUBSTITUTE(OFFSET(A17,-1,0,1,1),".","`",2))+1,(FIND("`",SUBSTITUTE(OFFSET(A17,-1,0,1,1),".","`",3))-FIND("`",SUBSTITUTE(OFFSET(A17,-1,0,1,1),".","`",2))-1)))+1)))</f>
        <v>1.1.3</v>
      </c>
      <c r="B17" s="505" t="s">
        <v>361</v>
      </c>
      <c r="C17" s="1101"/>
      <c r="D17" s="1101"/>
      <c r="E17" s="1101" t="s">
        <v>372</v>
      </c>
      <c r="F17" s="1101"/>
      <c r="G17" s="1101"/>
      <c r="H17" s="1101"/>
      <c r="I17" s="1101" t="s">
        <v>373</v>
      </c>
      <c r="J17" s="506" t="s">
        <v>374</v>
      </c>
      <c r="K17" s="485">
        <f>N17-56</f>
        <v>46244</v>
      </c>
      <c r="L17" s="507">
        <v>30</v>
      </c>
      <c r="M17" s="487">
        <f>IF(K17="","",K17+L17)</f>
        <v>46274</v>
      </c>
      <c r="N17" s="534">
        <v>46300</v>
      </c>
      <c r="O17" s="489">
        <v>25</v>
      </c>
      <c r="P17" s="509">
        <f>IF(N17="","",N17+O17)</f>
        <v>46325</v>
      </c>
      <c r="Q17" s="509">
        <f>P17+3</f>
        <v>46328</v>
      </c>
      <c r="R17" s="510">
        <f>IFERROR(AD17/U17,"")</f>
        <v>0</v>
      </c>
      <c r="S17" s="510" t="str">
        <f>IFERROR(IF(AE17="","",IF(AF17="",SUM(AD17-AE17)/AD17,SUM(AD17-AF17)/AD17)),"")</f>
        <v/>
      </c>
      <c r="T17" s="511">
        <f>IFERROR(AF17/U17,"")</f>
        <v>0</v>
      </c>
      <c r="U17" s="535">
        <v>25</v>
      </c>
      <c r="V17" s="513">
        <f>IF(U17="","",U17-SUM(U17*0.87))</f>
        <v>3.25</v>
      </c>
      <c r="W17" s="514" t="s">
        <v>370</v>
      </c>
      <c r="X17" s="515" t="s">
        <v>364</v>
      </c>
      <c r="Y17" s="516" t="s">
        <v>360</v>
      </c>
      <c r="Z17" s="517"/>
      <c r="AA17" s="516" t="s">
        <v>125</v>
      </c>
      <c r="AB17" s="517"/>
      <c r="AC17" s="518"/>
      <c r="AD17" s="519"/>
      <c r="AE17" s="518"/>
      <c r="AF17" s="520"/>
      <c r="AG17" s="521">
        <f>IFERROR(IF(AF17&gt;0,AF17,IF(AE17="",MIN(U17,AH17),AE17)),"")</f>
        <v>21.75</v>
      </c>
      <c r="AH17" s="521">
        <f>U17-V17</f>
        <v>21.75</v>
      </c>
      <c r="AI17" s="522" t="str">
        <f>IFERROR(IF(AD17="","",IF(AF17&gt;0,AF17,IF(AE17="",MIN(Y17,AB17),AE17))),"")</f>
        <v/>
      </c>
      <c r="AJ17" s="522" t="str">
        <f>IF(B17="Contingent","Recovery","")</f>
        <v/>
      </c>
      <c r="AK17" s="523" t="str">
        <f>IFERROR(IF(AI17="","-",AI17-U17+V17),"")</f>
        <v>-</v>
      </c>
      <c r="AL17" s="524" t="s">
        <v>4</v>
      </c>
      <c r="AM17" s="525"/>
      <c r="AN17" s="525"/>
      <c r="AO17" s="525"/>
      <c r="AP17" s="525"/>
      <c r="AQ17" s="525"/>
      <c r="AR17" s="525"/>
      <c r="AS17" s="525"/>
      <c r="AT17" s="525"/>
      <c r="AU17" s="525"/>
      <c r="AV17" s="525"/>
      <c r="AW17" s="525"/>
      <c r="AX17" s="525"/>
      <c r="AY17" s="525"/>
      <c r="AZ17" s="525"/>
      <c r="BA17" s="525"/>
      <c r="BB17" s="525"/>
      <c r="BC17" s="525"/>
      <c r="BD17" s="525"/>
      <c r="BE17" s="525"/>
      <c r="BF17" s="525"/>
      <c r="BG17" s="525"/>
      <c r="BH17" s="525"/>
      <c r="BI17" s="525"/>
      <c r="BJ17" s="525"/>
      <c r="BK17" s="525"/>
      <c r="BL17" s="525"/>
      <c r="BM17" s="525"/>
      <c r="BN17" s="525"/>
      <c r="BO17" s="525"/>
      <c r="BP17" s="525"/>
      <c r="BQ17" s="525"/>
      <c r="BR17" s="525"/>
      <c r="BS17" s="525"/>
      <c r="BT17" s="525"/>
      <c r="BU17" s="525"/>
      <c r="BV17" s="525"/>
      <c r="BW17" s="525"/>
      <c r="BX17" s="525"/>
      <c r="BY17" s="525"/>
      <c r="BZ17" s="525"/>
      <c r="CA17" s="525"/>
      <c r="CB17" s="525"/>
      <c r="CC17" s="525"/>
      <c r="CD17" s="525"/>
      <c r="CE17" s="525"/>
      <c r="CF17" s="525"/>
      <c r="CG17" s="525"/>
      <c r="CH17" s="525"/>
      <c r="CI17" s="525"/>
      <c r="CJ17" s="525"/>
      <c r="CK17" s="525"/>
      <c r="CL17" s="525"/>
      <c r="CM17" s="525"/>
      <c r="CN17" s="525"/>
      <c r="CO17" s="525"/>
      <c r="CP17" s="525"/>
      <c r="CQ17" s="525"/>
      <c r="CR17" s="525"/>
      <c r="CS17" s="525"/>
      <c r="CT17" s="525"/>
      <c r="CU17" s="525"/>
      <c r="CV17" s="525"/>
      <c r="CW17" s="525"/>
      <c r="CX17" s="525"/>
      <c r="CY17" s="525"/>
      <c r="CZ17" s="525"/>
      <c r="DA17" s="525"/>
      <c r="DB17" s="525"/>
      <c r="DC17" s="525"/>
      <c r="DD17" s="525"/>
      <c r="DE17" s="525"/>
      <c r="DF17" s="525"/>
      <c r="DG17" s="525"/>
      <c r="DH17" s="525"/>
      <c r="DI17" s="525"/>
      <c r="DJ17" s="525"/>
      <c r="DK17" s="525"/>
      <c r="DL17" s="525"/>
      <c r="DM17" s="525"/>
      <c r="DN17" s="525"/>
      <c r="DO17" s="525"/>
      <c r="DP17" s="525"/>
      <c r="DQ17" s="525"/>
      <c r="DR17" s="525"/>
      <c r="DS17" s="525"/>
      <c r="DT17" s="525"/>
      <c r="DU17" s="525"/>
      <c r="DV17" s="525"/>
      <c r="DW17" s="525"/>
      <c r="DX17" s="525"/>
      <c r="DY17" s="525"/>
      <c r="DZ17" s="525"/>
      <c r="EA17" s="525"/>
      <c r="EB17" s="525"/>
      <c r="EC17" s="525"/>
      <c r="ED17" s="525"/>
      <c r="EE17" s="525"/>
      <c r="EF17" s="525"/>
      <c r="EG17" s="525"/>
      <c r="EH17" s="525"/>
      <c r="EI17" s="525"/>
      <c r="EJ17" s="525"/>
      <c r="EK17" s="525"/>
      <c r="EL17" s="525"/>
      <c r="EM17" s="525"/>
      <c r="EN17" s="525"/>
      <c r="EO17" s="525"/>
      <c r="EP17" s="525"/>
      <c r="EQ17" s="525"/>
      <c r="ER17" s="525"/>
      <c r="ES17" s="525"/>
      <c r="ET17" s="525"/>
      <c r="EU17" s="525"/>
      <c r="EV17" s="525"/>
      <c r="EW17" s="525"/>
      <c r="EX17" s="525"/>
      <c r="EY17" s="525"/>
      <c r="EZ17" s="525"/>
      <c r="FA17" s="525"/>
      <c r="FB17" s="525"/>
      <c r="FC17" s="525"/>
      <c r="FD17" s="525"/>
      <c r="FE17" s="525"/>
      <c r="FF17" s="525"/>
      <c r="FG17" s="525"/>
      <c r="FH17" s="525"/>
      <c r="FI17" s="525"/>
      <c r="FJ17" s="525"/>
      <c r="FK17" s="525"/>
      <c r="FL17" s="525"/>
      <c r="FM17" s="525"/>
      <c r="FN17" s="525"/>
      <c r="FO17" s="525"/>
      <c r="FP17" s="525"/>
      <c r="FQ17" s="525"/>
      <c r="FR17" s="525"/>
      <c r="FS17" s="525"/>
      <c r="FT17" s="525"/>
      <c r="FU17" s="525"/>
      <c r="FV17" s="525"/>
      <c r="FW17" s="525"/>
      <c r="FX17" s="525"/>
      <c r="FY17" s="525"/>
      <c r="FZ17" s="525"/>
      <c r="GA17" s="525"/>
      <c r="GB17" s="525"/>
      <c r="GC17" s="525"/>
      <c r="GD17" s="525"/>
      <c r="GE17" s="525"/>
      <c r="GF17" s="525"/>
      <c r="GG17" s="525"/>
      <c r="GH17" s="525"/>
      <c r="GI17" s="525"/>
      <c r="GJ17" s="525"/>
      <c r="GK17" s="525"/>
      <c r="GL17" s="525"/>
      <c r="GM17" s="525"/>
      <c r="GN17" s="525"/>
      <c r="GO17" s="525"/>
      <c r="GP17" s="525"/>
      <c r="GQ17" s="525"/>
      <c r="GR17" s="525"/>
      <c r="GS17" s="525"/>
      <c r="GT17" s="525"/>
      <c r="GU17" s="525"/>
      <c r="GV17" s="525"/>
      <c r="GW17" s="525"/>
      <c r="GX17" s="525"/>
      <c r="GY17" s="525"/>
      <c r="GZ17" s="525"/>
      <c r="HA17" s="525"/>
      <c r="HB17" s="525"/>
      <c r="HC17" s="525"/>
      <c r="HD17" s="525"/>
      <c r="HE17" s="525"/>
      <c r="HF17" s="525"/>
      <c r="HG17" s="525"/>
      <c r="HH17" s="525"/>
      <c r="HI17" s="525"/>
      <c r="HJ17" s="525"/>
      <c r="HK17" s="525"/>
      <c r="HL17" s="525"/>
      <c r="HM17" s="525"/>
      <c r="HN17" s="525"/>
      <c r="HO17" s="525"/>
      <c r="HP17" s="525"/>
      <c r="HQ17" s="525"/>
      <c r="HR17" s="525"/>
      <c r="HS17" s="525"/>
      <c r="HT17" s="525"/>
      <c r="HU17" s="525"/>
      <c r="HV17" s="525"/>
      <c r="HW17" s="525"/>
      <c r="HX17" s="525"/>
      <c r="HY17" s="525"/>
      <c r="HZ17" s="525"/>
      <c r="IA17" s="525"/>
      <c r="IB17" s="525"/>
      <c r="IC17" s="525"/>
      <c r="ID17" s="525"/>
      <c r="IE17" s="525"/>
      <c r="IF17" s="525"/>
      <c r="IG17" s="525"/>
      <c r="IH17" s="525"/>
      <c r="II17" s="525"/>
      <c r="IJ17" s="525"/>
      <c r="IK17" s="525"/>
      <c r="IL17" s="525"/>
      <c r="IM17" s="525"/>
      <c r="IN17" s="525"/>
      <c r="IO17" s="525"/>
      <c r="IP17" s="525"/>
      <c r="IQ17" s="525"/>
      <c r="IR17" s="525"/>
      <c r="IS17" s="525"/>
      <c r="IT17" s="525"/>
      <c r="IU17" s="525"/>
      <c r="IV17" s="525"/>
      <c r="IW17" s="525"/>
      <c r="IX17" s="525"/>
      <c r="IY17" s="525"/>
      <c r="IZ17" s="525"/>
      <c r="JA17" s="525"/>
      <c r="JB17" s="525"/>
      <c r="JC17" s="525"/>
      <c r="JD17" s="525"/>
      <c r="JE17" s="525"/>
      <c r="JF17" s="525"/>
      <c r="JG17" s="525"/>
      <c r="JH17" s="525"/>
      <c r="JI17" s="525"/>
      <c r="JJ17" s="526"/>
      <c r="JK17" s="525"/>
      <c r="JL17" s="525"/>
      <c r="JM17" s="525"/>
      <c r="JN17" s="525"/>
      <c r="JO17" s="525"/>
      <c r="JP17" s="527"/>
      <c r="JQ17" s="528">
        <f>U17</f>
        <v>25</v>
      </c>
      <c r="JR17" s="529">
        <f>SUM(U17-V17)+JR16</f>
        <v>52.2</v>
      </c>
      <c r="JS17" s="476" t="s">
        <v>365</v>
      </c>
      <c r="JT17" s="477"/>
      <c r="JU17" s="478" t="s">
        <v>366</v>
      </c>
      <c r="JV17" s="530"/>
      <c r="JW17" s="479"/>
      <c r="JX17" s="479"/>
      <c r="JY17" s="479"/>
      <c r="JZ17" s="480"/>
      <c r="KA17" s="479"/>
      <c r="KB17" s="479"/>
      <c r="KC17" s="479"/>
      <c r="KD17" s="479"/>
      <c r="KE17" s="479"/>
      <c r="KF17" s="479"/>
      <c r="KG17" s="479"/>
      <c r="KH17" s="479"/>
      <c r="KI17" s="479"/>
      <c r="KJ17" s="479"/>
      <c r="KK17" s="479"/>
      <c r="KL17" s="479"/>
      <c r="KM17" s="479"/>
      <c r="KN17" s="479"/>
      <c r="KO17" s="479"/>
      <c r="KZ17" s="500" t="s">
        <v>371</v>
      </c>
      <c r="LB17" s="501" t="s">
        <v>360</v>
      </c>
      <c r="LC17" s="502">
        <v>17</v>
      </c>
      <c r="LD17" s="502" t="s">
        <v>360</v>
      </c>
      <c r="LE17" s="502" t="s">
        <v>360</v>
      </c>
      <c r="LF17" s="502" t="s">
        <v>360</v>
      </c>
      <c r="LG17" s="502" t="s">
        <v>360</v>
      </c>
      <c r="LH17" s="503">
        <f>SUM(LB17:LG17)</f>
        <v>17</v>
      </c>
    </row>
    <row r="18" spans="1:320" s="324" customFormat="1" ht="14" hidden="1">
      <c r="A18" s="536" t="str">
        <f ca="1">IF(ISERROR(VALUE(SUBSTITUTE(OFFSET(A18,-1,0,1,1),".",""))),"0.1",IF(ISERROR(FIND("`",SUBSTITUTE(OFFSET(A18,-1,0,1,1),".","`",1))),OFFSET(A18,-1,0,1,1)&amp;".1",LEFT(OFFSET(A18,-1,0,1,1),FIND("`",SUBSTITUTE(OFFSET(A18,-1,0,1,1),".","`",1)))&amp;IF(ISERROR(FIND("`",SUBSTITUTE(OFFSET(A18,-1,0,1,1),".","`",2))),VALUE(RIGHT(OFFSET(A18,-1,0,1,1),LEN(OFFSET(A18,-1,0,1,1))-FIND("`",SUBSTITUTE(OFFSET(A18,-1,0,1,1),".","`",1))))+1,VALUE(MID(OFFSET(A18,-1,0,1,1),FIND("`",SUBSTITUTE(OFFSET(A18,-1,0,1,1),".","`",1))+1,(FIND("`",SUBSTITUTE(OFFSET(A18,-1,0,1,1),".","`",2))-FIND("`",SUBSTITUTE(OFFSET(A18,-1,0,1,1),".","`",1))-1)))+1)))</f>
        <v>1.2</v>
      </c>
      <c r="B18" s="537" t="s">
        <v>375</v>
      </c>
      <c r="C18" s="1104"/>
      <c r="D18" s="1104"/>
      <c r="E18" s="1104"/>
      <c r="F18" s="1104"/>
      <c r="G18" s="1104"/>
      <c r="H18" s="538"/>
      <c r="I18" s="539"/>
      <c r="J18" s="539"/>
      <c r="K18" s="540"/>
      <c r="L18" s="541"/>
      <c r="M18" s="542"/>
      <c r="N18" s="543"/>
      <c r="O18" s="540"/>
      <c r="P18" s="543"/>
      <c r="Q18" s="543"/>
      <c r="R18" s="544"/>
      <c r="S18" s="544"/>
      <c r="T18" s="544"/>
      <c r="U18" s="544"/>
      <c r="V18" s="544"/>
      <c r="W18" s="545"/>
      <c r="X18" s="545"/>
      <c r="Y18" s="544"/>
      <c r="Z18" s="544"/>
      <c r="AA18" s="544"/>
      <c r="AB18" s="544"/>
      <c r="AC18" s="545"/>
      <c r="AD18" s="544"/>
      <c r="AE18" s="544"/>
      <c r="AF18" s="542"/>
      <c r="AG18" s="546"/>
      <c r="AH18" s="546"/>
      <c r="AI18" s="546"/>
      <c r="AJ18" s="546"/>
      <c r="AK18" s="547"/>
      <c r="AL18" s="548"/>
      <c r="AM18" s="549"/>
      <c r="AN18" s="549"/>
      <c r="AO18" s="549"/>
      <c r="AP18" s="549"/>
      <c r="AQ18" s="549"/>
      <c r="AR18" s="549"/>
      <c r="AS18" s="549"/>
      <c r="AT18" s="549"/>
      <c r="AU18" s="549"/>
      <c r="AV18" s="549"/>
      <c r="AW18" s="549"/>
      <c r="AX18" s="549"/>
      <c r="AY18" s="549"/>
      <c r="AZ18" s="549"/>
      <c r="BA18" s="549"/>
      <c r="BB18" s="549"/>
      <c r="BC18" s="549"/>
      <c r="BD18" s="549"/>
      <c r="BE18" s="549"/>
      <c r="BF18" s="549"/>
      <c r="BG18" s="549"/>
      <c r="BH18" s="549"/>
      <c r="JJ18" s="550"/>
      <c r="JQ18" s="551"/>
      <c r="JR18" s="552"/>
      <c r="JS18" s="476" t="str">
        <f>IFERROR(IF(AD18="","",AE18/U18),"")</f>
        <v/>
      </c>
      <c r="JT18" s="477"/>
      <c r="JU18" s="478" t="str">
        <f>IFERROR((IF(AL18="Graduated",AF18/AD18,"")),"")</f>
        <v/>
      </c>
      <c r="JV18" s="499"/>
      <c r="JW18" s="479"/>
      <c r="JX18" s="479"/>
      <c r="JY18" s="479"/>
      <c r="JZ18" s="480"/>
      <c r="KA18" s="479"/>
      <c r="KB18" s="479"/>
      <c r="KC18" s="479"/>
      <c r="KD18" s="479"/>
      <c r="KE18" s="479"/>
      <c r="KF18" s="479"/>
      <c r="KG18" s="479"/>
      <c r="KH18" s="479"/>
      <c r="KI18" s="479"/>
      <c r="KJ18" s="479"/>
      <c r="KK18" s="479"/>
      <c r="KL18" s="479"/>
      <c r="KM18" s="479"/>
      <c r="KN18" s="479"/>
      <c r="KO18" s="479"/>
    </row>
    <row r="19" spans="1:320" s="324" customFormat="1" hidden="1">
      <c r="A19" s="504" t="str">
        <f t="shared" ref="A19:A50" ca="1" si="4">IF(ISERROR(VALUE(SUBSTITUTE(OFFSET(A19,-1,0,1,1),".",""))),"0.0.1",IF(ISERROR(FIND("`",SUBSTITUTE(OFFSET(A19,-1,0,1,1),".","`",2))),OFFSET(A19,-1,0,1,1)&amp;".1",LEFT(OFFSET(A19,-1,0,1,1),FIND("`",SUBSTITUTE(OFFSET(A19,-1,0,1,1),".","`",2)))&amp;IF(ISERROR(FIND("`",SUBSTITUTE(OFFSET(A19,-1,0,1,1),".","`",3))),VALUE(RIGHT(OFFSET(A19,-1,0,1,1),LEN(OFFSET(A19,-1,0,1,1))-FIND("`",SUBSTITUTE(OFFSET(A19,-1,0,1,1),".","`",2))))+1,VALUE(MID(OFFSET(A19,-1,0,1,1),FIND("`",SUBSTITUTE(OFFSET(A19,-1,0,1,1),".","`",2))+1,(FIND("`",SUBSTITUTE(OFFSET(A19,-1,0,1,1),".","`",3))-FIND("`",SUBSTITUTE(OFFSET(A19,-1,0,1,1),".","`",2))-1)))+1)))</f>
        <v>1.2.1</v>
      </c>
      <c r="B19" s="505" t="s">
        <v>376</v>
      </c>
      <c r="C19" s="1101"/>
      <c r="D19" s="1101"/>
      <c r="E19" s="1101" t="s">
        <v>362</v>
      </c>
      <c r="F19" s="1101"/>
      <c r="G19" s="1101"/>
      <c r="H19" s="1101"/>
      <c r="I19" s="1101"/>
      <c r="J19" s="553" t="s">
        <v>109</v>
      </c>
      <c r="K19" s="485">
        <f t="shared" ref="K19:K50" si="5">M19-L19</f>
        <v>46211</v>
      </c>
      <c r="L19" s="507">
        <v>30</v>
      </c>
      <c r="M19" s="487">
        <f t="shared" ref="M19:M32" si="6">N19-17</f>
        <v>46241</v>
      </c>
      <c r="N19" s="554">
        <v>46258</v>
      </c>
      <c r="O19" s="489">
        <v>25</v>
      </c>
      <c r="P19" s="488">
        <f t="shared" ref="P19:P50" si="7">IF(N19="","",N19+O19)</f>
        <v>46283</v>
      </c>
      <c r="Q19" s="488">
        <f t="shared" ref="Q19:Q45" si="8">P19+3</f>
        <v>46286</v>
      </c>
      <c r="R19" s="555">
        <f t="shared" ref="R19:R50" si="9">IFERROR(AD19/U19,"")</f>
        <v>0</v>
      </c>
      <c r="S19" s="555" t="str">
        <f t="shared" ref="S19:S50" si="10">IFERROR(IF(AE19="","",IF(AF19="",SUM(AD19-AE19)/AD19,SUM(AD19-AF19)/AD19)),"")</f>
        <v/>
      </c>
      <c r="T19" s="556">
        <f t="shared" ref="T19:T50" si="11">IFERROR(AF19/U19,"")</f>
        <v>0</v>
      </c>
      <c r="U19" s="512">
        <v>20</v>
      </c>
      <c r="V19" s="513">
        <f t="shared" ref="V19:V32" si="12">IF(U19="","",U19-SUM(U19*0.85))</f>
        <v>3</v>
      </c>
      <c r="W19" s="514" t="s">
        <v>370</v>
      </c>
      <c r="X19" s="515" t="s">
        <v>364</v>
      </c>
      <c r="Y19" s="516" t="s">
        <v>360</v>
      </c>
      <c r="Z19" s="517"/>
      <c r="AA19" s="516" t="s">
        <v>125</v>
      </c>
      <c r="AB19" s="517"/>
      <c r="AC19" s="557"/>
      <c r="AD19" s="519"/>
      <c r="AE19" s="518"/>
      <c r="AF19" s="558"/>
      <c r="AG19" s="522">
        <f t="shared" ref="AG19:AG50" si="13">IFERROR(IF(AF19&gt;0,AF19,IF(AE19="",MIN(U19,AH19),AE19)),"")</f>
        <v>17</v>
      </c>
      <c r="AH19" s="559">
        <f t="shared" ref="AH19:AH50" si="14">U19-V19</f>
        <v>17</v>
      </c>
      <c r="AI19" s="522" t="str">
        <f t="shared" ref="AI19:AI50" si="15">IFERROR(IF(AD19="","",IF(AF19&gt;0,AF19,IF(AE19="",MIN(Y19,AB19),AE19))),"")</f>
        <v/>
      </c>
      <c r="AJ19" s="560" t="str">
        <f t="shared" ref="AJ19:AJ47" si="16">IF(B19="Contingent","Recovery","")</f>
        <v/>
      </c>
      <c r="AK19" s="523" t="str">
        <f t="shared" ref="AK19:AK50" si="17">IFERROR(IF(AI19="","-",AI19-U19+V19),"")</f>
        <v>-</v>
      </c>
      <c r="AL19" s="524" t="s">
        <v>4</v>
      </c>
      <c r="AM19" s="525"/>
      <c r="AN19" s="525"/>
      <c r="AO19" s="525"/>
      <c r="AP19" s="525"/>
      <c r="AQ19" s="525"/>
      <c r="AR19" s="525"/>
      <c r="AS19" s="525"/>
      <c r="AT19" s="525"/>
      <c r="AU19" s="525"/>
      <c r="AV19" s="525"/>
      <c r="AW19" s="525"/>
      <c r="AX19" s="525"/>
      <c r="AY19" s="525"/>
      <c r="AZ19" s="525"/>
      <c r="BA19" s="525"/>
      <c r="BB19" s="525"/>
      <c r="BC19" s="525"/>
      <c r="BD19" s="525"/>
      <c r="BE19" s="525"/>
      <c r="BF19" s="525"/>
      <c r="BG19" s="525"/>
      <c r="BH19" s="525"/>
      <c r="BI19" s="525"/>
      <c r="BJ19" s="525"/>
      <c r="BK19" s="525"/>
      <c r="BL19" s="525"/>
      <c r="BM19" s="525"/>
      <c r="BN19" s="525"/>
      <c r="BO19" s="525"/>
      <c r="BP19" s="525"/>
      <c r="BQ19" s="525"/>
      <c r="BR19" s="525"/>
      <c r="BS19" s="525"/>
      <c r="BT19" s="525"/>
      <c r="BU19" s="525"/>
      <c r="BV19" s="525"/>
      <c r="BW19" s="525"/>
      <c r="BX19" s="525"/>
      <c r="BY19" s="525"/>
      <c r="BZ19" s="525"/>
      <c r="CA19" s="525"/>
      <c r="CB19" s="525"/>
      <c r="CC19" s="525"/>
      <c r="CD19" s="525"/>
      <c r="CE19" s="525"/>
      <c r="CF19" s="525"/>
      <c r="CG19" s="525"/>
      <c r="CH19" s="525"/>
      <c r="CI19" s="525"/>
      <c r="CJ19" s="525"/>
      <c r="CK19" s="525"/>
      <c r="CL19" s="525"/>
      <c r="CM19" s="525"/>
      <c r="CN19" s="525"/>
      <c r="CO19" s="525"/>
      <c r="CP19" s="525"/>
      <c r="CQ19" s="525"/>
      <c r="CR19" s="525"/>
      <c r="CS19" s="525"/>
      <c r="CT19" s="525"/>
      <c r="CU19" s="525"/>
      <c r="CV19" s="525"/>
      <c r="CW19" s="525"/>
      <c r="CX19" s="525"/>
      <c r="CY19" s="525"/>
      <c r="CZ19" s="525"/>
      <c r="DA19" s="525"/>
      <c r="DB19" s="525"/>
      <c r="DC19" s="525"/>
      <c r="DD19" s="525"/>
      <c r="DE19" s="525"/>
      <c r="DF19" s="525"/>
      <c r="DG19" s="525"/>
      <c r="DH19" s="525"/>
      <c r="DI19" s="525"/>
      <c r="DJ19" s="525"/>
      <c r="DK19" s="525"/>
      <c r="DL19" s="525"/>
      <c r="DM19" s="525"/>
      <c r="DN19" s="525"/>
      <c r="DO19" s="525"/>
      <c r="DP19" s="525"/>
      <c r="DQ19" s="525"/>
      <c r="DR19" s="525"/>
      <c r="DS19" s="525"/>
      <c r="DT19" s="525"/>
      <c r="DU19" s="525"/>
      <c r="DV19" s="525"/>
      <c r="DW19" s="525"/>
      <c r="DX19" s="525"/>
      <c r="DY19" s="525"/>
      <c r="DZ19" s="525"/>
      <c r="EA19" s="525"/>
      <c r="EB19" s="525"/>
      <c r="EC19" s="525"/>
      <c r="ED19" s="525"/>
      <c r="EE19" s="525"/>
      <c r="EF19" s="525"/>
      <c r="EG19" s="525"/>
      <c r="EH19" s="525"/>
      <c r="EI19" s="525"/>
      <c r="EJ19" s="525"/>
      <c r="EK19" s="525"/>
      <c r="EL19" s="525"/>
      <c r="EM19" s="525"/>
      <c r="EN19" s="525"/>
      <c r="EO19" s="525"/>
      <c r="EP19" s="525"/>
      <c r="EQ19" s="525"/>
      <c r="ER19" s="525"/>
      <c r="ES19" s="525"/>
      <c r="ET19" s="525"/>
      <c r="EU19" s="525"/>
      <c r="EV19" s="525"/>
      <c r="EW19" s="525"/>
      <c r="EX19" s="525"/>
      <c r="EY19" s="525"/>
      <c r="EZ19" s="525"/>
      <c r="FA19" s="525"/>
      <c r="FB19" s="525"/>
      <c r="FC19" s="525"/>
      <c r="FD19" s="525"/>
      <c r="FE19" s="525"/>
      <c r="FF19" s="525"/>
      <c r="FG19" s="525"/>
      <c r="FH19" s="525"/>
      <c r="FI19" s="525"/>
      <c r="FJ19" s="525"/>
      <c r="FK19" s="525"/>
      <c r="FL19" s="525"/>
      <c r="FM19" s="525"/>
      <c r="FN19" s="525"/>
      <c r="FO19" s="525"/>
      <c r="FP19" s="525"/>
      <c r="FQ19" s="525"/>
      <c r="FR19" s="525"/>
      <c r="FS19" s="525"/>
      <c r="FT19" s="525"/>
      <c r="FU19" s="525"/>
      <c r="FV19" s="525"/>
      <c r="FW19" s="525"/>
      <c r="FX19" s="525"/>
      <c r="FY19" s="525"/>
      <c r="FZ19" s="525"/>
      <c r="GA19" s="525"/>
      <c r="GB19" s="525"/>
      <c r="GC19" s="525"/>
      <c r="GD19" s="525"/>
      <c r="GE19" s="525"/>
      <c r="GF19" s="525"/>
      <c r="GG19" s="525"/>
      <c r="GH19" s="525"/>
      <c r="GI19" s="525"/>
      <c r="GJ19" s="525"/>
      <c r="GK19" s="525"/>
      <c r="GL19" s="525"/>
      <c r="GM19" s="525"/>
      <c r="GN19" s="525"/>
      <c r="GO19" s="525"/>
      <c r="GP19" s="525"/>
      <c r="GQ19" s="525"/>
      <c r="GR19" s="525"/>
      <c r="GS19" s="525"/>
      <c r="GT19" s="525"/>
      <c r="GU19" s="525"/>
      <c r="GV19" s="525"/>
      <c r="GW19" s="525"/>
      <c r="GX19" s="525"/>
      <c r="GY19" s="525"/>
      <c r="GZ19" s="525"/>
      <c r="HA19" s="525"/>
      <c r="HB19" s="525"/>
      <c r="HC19" s="525"/>
      <c r="HD19" s="525"/>
      <c r="HE19" s="525"/>
      <c r="HF19" s="525"/>
      <c r="HG19" s="525"/>
      <c r="HH19" s="525"/>
      <c r="HI19" s="525"/>
      <c r="HJ19" s="525"/>
      <c r="HK19" s="525"/>
      <c r="HL19" s="525"/>
      <c r="HM19" s="525"/>
      <c r="HN19" s="525"/>
      <c r="HO19" s="525"/>
      <c r="HP19" s="525"/>
      <c r="HQ19" s="525"/>
      <c r="HR19" s="525"/>
      <c r="HS19" s="525"/>
      <c r="HT19" s="525"/>
      <c r="HU19" s="525"/>
      <c r="HV19" s="525"/>
      <c r="HW19" s="525"/>
      <c r="HX19" s="525"/>
      <c r="HY19" s="525"/>
      <c r="HZ19" s="525"/>
      <c r="IA19" s="525"/>
      <c r="IB19" s="525"/>
      <c r="IC19" s="525"/>
      <c r="ID19" s="525"/>
      <c r="IE19" s="525"/>
      <c r="IF19" s="525"/>
      <c r="IG19" s="525"/>
      <c r="IH19" s="525"/>
      <c r="II19" s="525"/>
      <c r="IJ19" s="525"/>
      <c r="IK19" s="525"/>
      <c r="IL19" s="525"/>
      <c r="IM19" s="525"/>
      <c r="IN19" s="525"/>
      <c r="IO19" s="525"/>
      <c r="IP19" s="525"/>
      <c r="IQ19" s="525"/>
      <c r="IR19" s="525"/>
      <c r="IS19" s="525"/>
      <c r="IT19" s="525"/>
      <c r="IU19" s="525"/>
      <c r="IV19" s="525"/>
      <c r="IW19" s="525"/>
      <c r="IX19" s="525"/>
      <c r="IY19" s="525"/>
      <c r="IZ19" s="525"/>
      <c r="JA19" s="525"/>
      <c r="JB19" s="525"/>
      <c r="JC19" s="525"/>
      <c r="JD19" s="525"/>
      <c r="JE19" s="525"/>
      <c r="JF19" s="525"/>
      <c r="JG19" s="525"/>
      <c r="JH19" s="525"/>
      <c r="JI19" s="525"/>
      <c r="JJ19" s="526"/>
      <c r="JK19" s="525"/>
      <c r="JL19" s="525"/>
      <c r="JM19" s="525"/>
      <c r="JN19" s="525"/>
      <c r="JO19" s="525"/>
      <c r="JP19" s="527"/>
      <c r="JQ19" s="528">
        <f t="shared" ref="JQ19:JQ50" si="18">U19</f>
        <v>20</v>
      </c>
      <c r="JR19" s="529">
        <f t="shared" ref="JR19:JR50" si="19">SUM(U19-V19)+JR18</f>
        <v>17</v>
      </c>
      <c r="JS19" s="476" t="s">
        <v>365</v>
      </c>
      <c r="JT19" s="477"/>
      <c r="JU19" s="478" t="s">
        <v>377</v>
      </c>
      <c r="JV19" s="530"/>
      <c r="JW19" s="479"/>
      <c r="JX19" s="479"/>
      <c r="JY19" s="479"/>
      <c r="JZ19" s="480"/>
      <c r="KA19" s="479"/>
      <c r="KB19" s="479"/>
      <c r="KC19" s="479"/>
      <c r="KD19" s="479"/>
      <c r="KE19" s="479"/>
      <c r="KF19" s="479"/>
      <c r="KG19" s="479"/>
      <c r="KH19" s="479"/>
      <c r="KI19" s="479"/>
      <c r="KJ19" s="479"/>
      <c r="KK19" s="479"/>
      <c r="KL19" s="479"/>
      <c r="KM19" s="479"/>
      <c r="KN19" s="479"/>
      <c r="KO19" s="479"/>
    </row>
    <row r="20" spans="1:320" s="324" customFormat="1" hidden="1">
      <c r="A20" s="504" t="str">
        <f t="shared" ca="1" si="4"/>
        <v>1.2.2</v>
      </c>
      <c r="B20" s="505" t="s">
        <v>376</v>
      </c>
      <c r="C20" s="1101"/>
      <c r="D20" s="1101"/>
      <c r="E20" s="1101" t="s">
        <v>362</v>
      </c>
      <c r="F20" s="1101"/>
      <c r="G20" s="1101"/>
      <c r="H20" s="1101"/>
      <c r="I20" s="1101" t="s">
        <v>373</v>
      </c>
      <c r="J20" s="506" t="s">
        <v>374</v>
      </c>
      <c r="K20" s="485">
        <f t="shared" si="5"/>
        <v>46218</v>
      </c>
      <c r="L20" s="507">
        <v>30</v>
      </c>
      <c r="M20" s="487">
        <f t="shared" si="6"/>
        <v>46248</v>
      </c>
      <c r="N20" s="508">
        <v>46265</v>
      </c>
      <c r="O20" s="489">
        <v>25</v>
      </c>
      <c r="P20" s="488">
        <f t="shared" si="7"/>
        <v>46290</v>
      </c>
      <c r="Q20" s="488">
        <f t="shared" si="8"/>
        <v>46293</v>
      </c>
      <c r="R20" s="555">
        <f t="shared" si="9"/>
        <v>0</v>
      </c>
      <c r="S20" s="555" t="str">
        <f t="shared" si="10"/>
        <v/>
      </c>
      <c r="T20" s="556">
        <f t="shared" si="11"/>
        <v>0</v>
      </c>
      <c r="U20" s="512">
        <v>20</v>
      </c>
      <c r="V20" s="513">
        <f t="shared" si="12"/>
        <v>3</v>
      </c>
      <c r="W20" s="514" t="s">
        <v>370</v>
      </c>
      <c r="X20" s="515" t="s">
        <v>364</v>
      </c>
      <c r="Y20" s="516" t="s">
        <v>360</v>
      </c>
      <c r="Z20" s="517"/>
      <c r="AA20" s="516" t="s">
        <v>125</v>
      </c>
      <c r="AB20" s="517"/>
      <c r="AC20" s="557"/>
      <c r="AD20" s="519"/>
      <c r="AE20" s="518"/>
      <c r="AF20" s="558"/>
      <c r="AG20" s="522">
        <f t="shared" si="13"/>
        <v>17</v>
      </c>
      <c r="AH20" s="559">
        <f t="shared" si="14"/>
        <v>17</v>
      </c>
      <c r="AI20" s="522" t="str">
        <f t="shared" si="15"/>
        <v/>
      </c>
      <c r="AJ20" s="560" t="str">
        <f t="shared" si="16"/>
        <v/>
      </c>
      <c r="AK20" s="523" t="str">
        <f t="shared" si="17"/>
        <v>-</v>
      </c>
      <c r="AL20" s="524" t="s">
        <v>4</v>
      </c>
      <c r="AM20" s="525"/>
      <c r="AN20" s="525"/>
      <c r="AO20" s="525"/>
      <c r="AP20" s="525"/>
      <c r="AQ20" s="525"/>
      <c r="AR20" s="525"/>
      <c r="AS20" s="525"/>
      <c r="AT20" s="525"/>
      <c r="AU20" s="525"/>
      <c r="AV20" s="525"/>
      <c r="AW20" s="525"/>
      <c r="AX20" s="525"/>
      <c r="AY20" s="525"/>
      <c r="AZ20" s="525"/>
      <c r="BA20" s="525"/>
      <c r="BB20" s="525"/>
      <c r="BC20" s="525"/>
      <c r="BD20" s="525"/>
      <c r="BE20" s="525"/>
      <c r="BF20" s="525"/>
      <c r="BG20" s="525"/>
      <c r="BH20" s="525"/>
      <c r="BI20" s="525"/>
      <c r="BJ20" s="525"/>
      <c r="BK20" s="525"/>
      <c r="BL20" s="525"/>
      <c r="BM20" s="525"/>
      <c r="BN20" s="525"/>
      <c r="BO20" s="525"/>
      <c r="BP20" s="525"/>
      <c r="BQ20" s="525"/>
      <c r="BR20" s="525"/>
      <c r="BS20" s="525"/>
      <c r="BT20" s="525"/>
      <c r="BU20" s="525"/>
      <c r="BV20" s="525"/>
      <c r="BW20" s="525"/>
      <c r="BX20" s="525"/>
      <c r="BY20" s="525"/>
      <c r="BZ20" s="525"/>
      <c r="CA20" s="525"/>
      <c r="CB20" s="525"/>
      <c r="CC20" s="525"/>
      <c r="CD20" s="525"/>
      <c r="CE20" s="525"/>
      <c r="CF20" s="525"/>
      <c r="CG20" s="525"/>
      <c r="CH20" s="525"/>
      <c r="CI20" s="525"/>
      <c r="CJ20" s="525"/>
      <c r="CK20" s="525"/>
      <c r="CL20" s="525"/>
      <c r="CM20" s="525"/>
      <c r="CN20" s="525"/>
      <c r="CO20" s="525"/>
      <c r="CP20" s="525"/>
      <c r="CQ20" s="525"/>
      <c r="CR20" s="525"/>
      <c r="CS20" s="525"/>
      <c r="CT20" s="525"/>
      <c r="CU20" s="525"/>
      <c r="CV20" s="525"/>
      <c r="CW20" s="525"/>
      <c r="CX20" s="525"/>
      <c r="CY20" s="525"/>
      <c r="CZ20" s="525"/>
      <c r="DA20" s="525"/>
      <c r="DB20" s="525"/>
      <c r="DC20" s="525"/>
      <c r="DD20" s="525"/>
      <c r="DE20" s="525"/>
      <c r="DF20" s="525"/>
      <c r="DG20" s="525"/>
      <c r="DH20" s="525"/>
      <c r="DI20" s="525"/>
      <c r="DJ20" s="525"/>
      <c r="DK20" s="525"/>
      <c r="DL20" s="525"/>
      <c r="DM20" s="525"/>
      <c r="DN20" s="525"/>
      <c r="DO20" s="525"/>
      <c r="DP20" s="525"/>
      <c r="DQ20" s="525"/>
      <c r="DR20" s="525"/>
      <c r="DS20" s="525"/>
      <c r="DT20" s="525"/>
      <c r="DU20" s="525"/>
      <c r="DV20" s="525"/>
      <c r="DW20" s="525"/>
      <c r="DX20" s="525"/>
      <c r="DY20" s="525"/>
      <c r="DZ20" s="525"/>
      <c r="EA20" s="525"/>
      <c r="EB20" s="525"/>
      <c r="EC20" s="525"/>
      <c r="ED20" s="525"/>
      <c r="EE20" s="525"/>
      <c r="EF20" s="525"/>
      <c r="EG20" s="525"/>
      <c r="EH20" s="525"/>
      <c r="EI20" s="525"/>
      <c r="EJ20" s="525"/>
      <c r="EK20" s="525"/>
      <c r="EL20" s="525"/>
      <c r="EM20" s="525"/>
      <c r="EN20" s="525"/>
      <c r="EO20" s="525"/>
      <c r="EP20" s="525"/>
      <c r="EQ20" s="525"/>
      <c r="ER20" s="525"/>
      <c r="ES20" s="525"/>
      <c r="ET20" s="525"/>
      <c r="EU20" s="525"/>
      <c r="EV20" s="525"/>
      <c r="EW20" s="525"/>
      <c r="EX20" s="525"/>
      <c r="EY20" s="525"/>
      <c r="EZ20" s="525"/>
      <c r="FA20" s="525"/>
      <c r="FB20" s="525"/>
      <c r="FC20" s="525"/>
      <c r="FD20" s="525"/>
      <c r="FE20" s="525"/>
      <c r="FF20" s="525"/>
      <c r="FG20" s="525"/>
      <c r="FH20" s="525"/>
      <c r="FI20" s="525"/>
      <c r="FJ20" s="525"/>
      <c r="FK20" s="525"/>
      <c r="FL20" s="525"/>
      <c r="FM20" s="525"/>
      <c r="FN20" s="525"/>
      <c r="FO20" s="525"/>
      <c r="FP20" s="525"/>
      <c r="FQ20" s="525"/>
      <c r="FR20" s="525"/>
      <c r="FS20" s="525"/>
      <c r="FT20" s="525"/>
      <c r="FU20" s="525"/>
      <c r="FV20" s="525"/>
      <c r="FW20" s="525"/>
      <c r="FX20" s="525"/>
      <c r="FY20" s="525"/>
      <c r="FZ20" s="525"/>
      <c r="GA20" s="525"/>
      <c r="GB20" s="525"/>
      <c r="GC20" s="525"/>
      <c r="GD20" s="525"/>
      <c r="GE20" s="525"/>
      <c r="GF20" s="525"/>
      <c r="GG20" s="525"/>
      <c r="GH20" s="525"/>
      <c r="GI20" s="525"/>
      <c r="GJ20" s="525"/>
      <c r="GK20" s="525"/>
      <c r="GL20" s="525"/>
      <c r="GM20" s="525"/>
      <c r="GN20" s="525"/>
      <c r="GO20" s="525"/>
      <c r="GP20" s="525"/>
      <c r="GQ20" s="525"/>
      <c r="GR20" s="525"/>
      <c r="GS20" s="525"/>
      <c r="GT20" s="525"/>
      <c r="GU20" s="525"/>
      <c r="GV20" s="525"/>
      <c r="GW20" s="525"/>
      <c r="GX20" s="525"/>
      <c r="GY20" s="525"/>
      <c r="GZ20" s="525"/>
      <c r="HA20" s="525"/>
      <c r="HB20" s="525"/>
      <c r="HC20" s="525"/>
      <c r="HD20" s="525"/>
      <c r="HE20" s="525"/>
      <c r="HF20" s="525"/>
      <c r="HG20" s="525"/>
      <c r="HH20" s="525"/>
      <c r="HI20" s="525"/>
      <c r="HJ20" s="525"/>
      <c r="HK20" s="525"/>
      <c r="HL20" s="525"/>
      <c r="HM20" s="525"/>
      <c r="HN20" s="525"/>
      <c r="HO20" s="525"/>
      <c r="HP20" s="525"/>
      <c r="HQ20" s="525"/>
      <c r="HR20" s="525"/>
      <c r="HS20" s="525"/>
      <c r="HT20" s="525"/>
      <c r="HU20" s="525"/>
      <c r="HV20" s="525"/>
      <c r="HW20" s="525"/>
      <c r="HX20" s="525"/>
      <c r="HY20" s="525"/>
      <c r="HZ20" s="525"/>
      <c r="IA20" s="525"/>
      <c r="IB20" s="525"/>
      <c r="IC20" s="525"/>
      <c r="ID20" s="525"/>
      <c r="IE20" s="525"/>
      <c r="IF20" s="525"/>
      <c r="IG20" s="525"/>
      <c r="IH20" s="525"/>
      <c r="II20" s="525"/>
      <c r="IJ20" s="525"/>
      <c r="IK20" s="525"/>
      <c r="IL20" s="525"/>
      <c r="IM20" s="525"/>
      <c r="IN20" s="525"/>
      <c r="IO20" s="525"/>
      <c r="IP20" s="525"/>
      <c r="IQ20" s="525"/>
      <c r="IR20" s="525"/>
      <c r="IS20" s="525"/>
      <c r="IT20" s="525"/>
      <c r="IU20" s="525"/>
      <c r="IV20" s="525"/>
      <c r="IW20" s="525"/>
      <c r="IX20" s="525"/>
      <c r="IY20" s="525"/>
      <c r="IZ20" s="525"/>
      <c r="JA20" s="525"/>
      <c r="JB20" s="525"/>
      <c r="JC20" s="525"/>
      <c r="JD20" s="525"/>
      <c r="JE20" s="525"/>
      <c r="JF20" s="525"/>
      <c r="JG20" s="525"/>
      <c r="JH20" s="525"/>
      <c r="JI20" s="525"/>
      <c r="JJ20" s="526"/>
      <c r="JK20" s="525"/>
      <c r="JL20" s="525"/>
      <c r="JM20" s="525"/>
      <c r="JN20" s="525"/>
      <c r="JO20" s="525"/>
      <c r="JP20" s="527"/>
      <c r="JQ20" s="528">
        <f t="shared" si="18"/>
        <v>20</v>
      </c>
      <c r="JR20" s="529">
        <f t="shared" si="19"/>
        <v>34</v>
      </c>
      <c r="JS20" s="476" t="s">
        <v>365</v>
      </c>
      <c r="JT20" s="477"/>
      <c r="JU20" s="478" t="s">
        <v>377</v>
      </c>
      <c r="JV20" s="530"/>
      <c r="JW20" s="479"/>
      <c r="JX20" s="479"/>
      <c r="JY20" s="479"/>
      <c r="JZ20" s="480"/>
      <c r="KA20" s="479"/>
      <c r="KB20" s="479"/>
      <c r="KC20" s="479"/>
      <c r="KD20" s="479"/>
      <c r="KE20" s="479"/>
      <c r="KF20" s="479"/>
      <c r="KG20" s="479"/>
      <c r="KH20" s="479"/>
      <c r="KI20" s="479"/>
      <c r="KJ20" s="479"/>
      <c r="KK20" s="479"/>
      <c r="KL20" s="479"/>
      <c r="KM20" s="479"/>
      <c r="KN20" s="479"/>
      <c r="KO20" s="479"/>
    </row>
    <row r="21" spans="1:320" s="324" customFormat="1" hidden="1">
      <c r="A21" s="504" t="str">
        <f t="shared" ca="1" si="4"/>
        <v>1.2.3</v>
      </c>
      <c r="B21" s="505" t="s">
        <v>376</v>
      </c>
      <c r="C21" s="1101"/>
      <c r="D21" s="1101"/>
      <c r="E21" s="1101" t="s">
        <v>372</v>
      </c>
      <c r="F21" s="1101"/>
      <c r="G21" s="1101"/>
      <c r="H21" s="1101"/>
      <c r="I21" s="1101" t="s">
        <v>373</v>
      </c>
      <c r="J21" s="506" t="s">
        <v>378</v>
      </c>
      <c r="K21" s="485">
        <f t="shared" si="5"/>
        <v>46218</v>
      </c>
      <c r="L21" s="507">
        <v>30</v>
      </c>
      <c r="M21" s="487">
        <f t="shared" si="6"/>
        <v>46248</v>
      </c>
      <c r="N21" s="508">
        <v>46265</v>
      </c>
      <c r="O21" s="489">
        <v>25</v>
      </c>
      <c r="P21" s="488">
        <f t="shared" si="7"/>
        <v>46290</v>
      </c>
      <c r="Q21" s="488">
        <f t="shared" si="8"/>
        <v>46293</v>
      </c>
      <c r="R21" s="510">
        <f t="shared" si="9"/>
        <v>0</v>
      </c>
      <c r="S21" s="510" t="str">
        <f t="shared" si="10"/>
        <v/>
      </c>
      <c r="T21" s="511">
        <f t="shared" si="11"/>
        <v>0</v>
      </c>
      <c r="U21" s="512">
        <v>20</v>
      </c>
      <c r="V21" s="513">
        <f t="shared" si="12"/>
        <v>3</v>
      </c>
      <c r="W21" s="514" t="s">
        <v>27</v>
      </c>
      <c r="X21" s="515" t="s">
        <v>364</v>
      </c>
      <c r="Y21" s="516" t="s">
        <v>360</v>
      </c>
      <c r="Z21" s="517"/>
      <c r="AA21" s="516" t="s">
        <v>125</v>
      </c>
      <c r="AB21" s="517"/>
      <c r="AC21" s="557"/>
      <c r="AD21" s="519"/>
      <c r="AE21" s="518"/>
      <c r="AF21" s="520"/>
      <c r="AG21" s="521">
        <f t="shared" si="13"/>
        <v>17</v>
      </c>
      <c r="AH21" s="521">
        <f t="shared" si="14"/>
        <v>17</v>
      </c>
      <c r="AI21" s="522" t="str">
        <f t="shared" si="15"/>
        <v/>
      </c>
      <c r="AJ21" s="522" t="str">
        <f t="shared" si="16"/>
        <v/>
      </c>
      <c r="AK21" s="523" t="str">
        <f t="shared" si="17"/>
        <v>-</v>
      </c>
      <c r="AL21" s="524" t="s">
        <v>4</v>
      </c>
      <c r="AM21" s="525"/>
      <c r="AN21" s="525"/>
      <c r="AO21" s="525"/>
      <c r="AP21" s="525"/>
      <c r="AQ21" s="525"/>
      <c r="AR21" s="525"/>
      <c r="AS21" s="525"/>
      <c r="AT21" s="525"/>
      <c r="AU21" s="525"/>
      <c r="AV21" s="525"/>
      <c r="AW21" s="525"/>
      <c r="AX21" s="525"/>
      <c r="AY21" s="525"/>
      <c r="AZ21" s="525"/>
      <c r="BA21" s="525"/>
      <c r="BB21" s="525"/>
      <c r="BC21" s="525"/>
      <c r="BD21" s="525"/>
      <c r="BE21" s="525"/>
      <c r="BF21" s="525"/>
      <c r="BG21" s="525"/>
      <c r="BH21" s="525"/>
      <c r="BI21" s="525"/>
      <c r="BJ21" s="525"/>
      <c r="BK21" s="525"/>
      <c r="BL21" s="525"/>
      <c r="BM21" s="525"/>
      <c r="BN21" s="525"/>
      <c r="BO21" s="525"/>
      <c r="BP21" s="525"/>
      <c r="BQ21" s="525"/>
      <c r="BR21" s="525"/>
      <c r="BS21" s="525"/>
      <c r="BT21" s="525"/>
      <c r="BU21" s="525"/>
      <c r="BV21" s="525"/>
      <c r="BW21" s="525"/>
      <c r="BX21" s="525"/>
      <c r="BY21" s="525"/>
      <c r="BZ21" s="525"/>
      <c r="CA21" s="525"/>
      <c r="CB21" s="525"/>
      <c r="CC21" s="525"/>
      <c r="CD21" s="525"/>
      <c r="CE21" s="525"/>
      <c r="CF21" s="525"/>
      <c r="CG21" s="525"/>
      <c r="CH21" s="525"/>
      <c r="CI21" s="525"/>
      <c r="CJ21" s="525"/>
      <c r="CK21" s="525"/>
      <c r="CL21" s="525"/>
      <c r="CM21" s="525"/>
      <c r="CN21" s="525"/>
      <c r="CO21" s="525"/>
      <c r="CP21" s="525"/>
      <c r="CQ21" s="525"/>
      <c r="CR21" s="525"/>
      <c r="CS21" s="525"/>
      <c r="CT21" s="525"/>
      <c r="CU21" s="525"/>
      <c r="CV21" s="525"/>
      <c r="CW21" s="525"/>
      <c r="CX21" s="525"/>
      <c r="CY21" s="525"/>
      <c r="CZ21" s="525"/>
      <c r="DA21" s="525"/>
      <c r="DB21" s="525"/>
      <c r="DC21" s="525"/>
      <c r="DD21" s="525"/>
      <c r="DE21" s="525"/>
      <c r="DF21" s="525"/>
      <c r="DG21" s="525"/>
      <c r="DH21" s="525"/>
      <c r="DI21" s="525"/>
      <c r="DJ21" s="525"/>
      <c r="DK21" s="525"/>
      <c r="DL21" s="525"/>
      <c r="DM21" s="525"/>
      <c r="DN21" s="525"/>
      <c r="DO21" s="525"/>
      <c r="DP21" s="525"/>
      <c r="DQ21" s="525"/>
      <c r="DR21" s="525"/>
      <c r="DS21" s="525"/>
      <c r="DT21" s="525"/>
      <c r="DU21" s="525"/>
      <c r="DV21" s="525"/>
      <c r="DW21" s="525"/>
      <c r="DX21" s="525"/>
      <c r="DY21" s="525"/>
      <c r="DZ21" s="525"/>
      <c r="EA21" s="525"/>
      <c r="EB21" s="525"/>
      <c r="EC21" s="525"/>
      <c r="ED21" s="525"/>
      <c r="EE21" s="525"/>
      <c r="EF21" s="525"/>
      <c r="EG21" s="525"/>
      <c r="EH21" s="525"/>
      <c r="EI21" s="525"/>
      <c r="EJ21" s="525"/>
      <c r="EK21" s="525"/>
      <c r="EL21" s="525"/>
      <c r="EM21" s="525"/>
      <c r="EN21" s="525"/>
      <c r="EO21" s="525"/>
      <c r="EP21" s="525"/>
      <c r="EQ21" s="525"/>
      <c r="ER21" s="525"/>
      <c r="ES21" s="525"/>
      <c r="ET21" s="525"/>
      <c r="EU21" s="525"/>
      <c r="EV21" s="525"/>
      <c r="EW21" s="525"/>
      <c r="EX21" s="525"/>
      <c r="EY21" s="525"/>
      <c r="EZ21" s="525"/>
      <c r="FA21" s="525"/>
      <c r="FB21" s="525"/>
      <c r="FC21" s="525"/>
      <c r="FD21" s="525"/>
      <c r="FE21" s="525"/>
      <c r="FF21" s="525"/>
      <c r="FG21" s="525"/>
      <c r="FH21" s="525"/>
      <c r="FI21" s="525"/>
      <c r="FJ21" s="525"/>
      <c r="FK21" s="525"/>
      <c r="FL21" s="525"/>
      <c r="FM21" s="525"/>
      <c r="FN21" s="525"/>
      <c r="FO21" s="525"/>
      <c r="FP21" s="525"/>
      <c r="FQ21" s="525"/>
      <c r="FR21" s="525"/>
      <c r="FS21" s="525"/>
      <c r="FT21" s="525"/>
      <c r="FU21" s="525"/>
      <c r="FV21" s="525"/>
      <c r="FW21" s="525"/>
      <c r="FX21" s="525"/>
      <c r="FY21" s="525"/>
      <c r="FZ21" s="525"/>
      <c r="GA21" s="525"/>
      <c r="GB21" s="525"/>
      <c r="GC21" s="525"/>
      <c r="GD21" s="525"/>
      <c r="GE21" s="525"/>
      <c r="GF21" s="525"/>
      <c r="GG21" s="525"/>
      <c r="GH21" s="525"/>
      <c r="GI21" s="525"/>
      <c r="GJ21" s="525"/>
      <c r="GK21" s="525"/>
      <c r="GL21" s="525"/>
      <c r="GM21" s="525"/>
      <c r="GN21" s="525"/>
      <c r="GO21" s="525"/>
      <c r="GP21" s="525"/>
      <c r="GQ21" s="525"/>
      <c r="GR21" s="525"/>
      <c r="GS21" s="525"/>
      <c r="GT21" s="525"/>
      <c r="GU21" s="525"/>
      <c r="GV21" s="525"/>
      <c r="GW21" s="525"/>
      <c r="GX21" s="525"/>
      <c r="GY21" s="525"/>
      <c r="GZ21" s="525"/>
      <c r="HA21" s="525"/>
      <c r="HB21" s="525"/>
      <c r="HC21" s="525"/>
      <c r="HD21" s="525"/>
      <c r="HE21" s="525"/>
      <c r="HF21" s="525"/>
      <c r="HG21" s="525"/>
      <c r="HH21" s="525"/>
      <c r="HI21" s="525"/>
      <c r="HJ21" s="525"/>
      <c r="HK21" s="525"/>
      <c r="HL21" s="525"/>
      <c r="HM21" s="525"/>
      <c r="HN21" s="525"/>
      <c r="HO21" s="525"/>
      <c r="HP21" s="525"/>
      <c r="HQ21" s="525"/>
      <c r="HR21" s="525"/>
      <c r="HS21" s="525"/>
      <c r="HT21" s="525"/>
      <c r="HU21" s="525"/>
      <c r="HV21" s="525"/>
      <c r="HW21" s="525"/>
      <c r="HX21" s="525"/>
      <c r="HY21" s="525"/>
      <c r="HZ21" s="525"/>
      <c r="IA21" s="525"/>
      <c r="IB21" s="525"/>
      <c r="IC21" s="525"/>
      <c r="ID21" s="525"/>
      <c r="IE21" s="525"/>
      <c r="IF21" s="525"/>
      <c r="IG21" s="525"/>
      <c r="IH21" s="525"/>
      <c r="II21" s="525"/>
      <c r="IJ21" s="525"/>
      <c r="IK21" s="525"/>
      <c r="IL21" s="525"/>
      <c r="IM21" s="525"/>
      <c r="IN21" s="525"/>
      <c r="IO21" s="525"/>
      <c r="IP21" s="525"/>
      <c r="IQ21" s="525"/>
      <c r="IR21" s="525"/>
      <c r="IS21" s="525"/>
      <c r="IT21" s="525"/>
      <c r="IU21" s="525"/>
      <c r="IV21" s="525"/>
      <c r="IW21" s="525"/>
      <c r="IX21" s="525"/>
      <c r="IY21" s="525"/>
      <c r="IZ21" s="525"/>
      <c r="JA21" s="525"/>
      <c r="JB21" s="525"/>
      <c r="JC21" s="525"/>
      <c r="JD21" s="525"/>
      <c r="JE21" s="525"/>
      <c r="JF21" s="525"/>
      <c r="JG21" s="525"/>
      <c r="JH21" s="525"/>
      <c r="JI21" s="525"/>
      <c r="JJ21" s="526"/>
      <c r="JK21" s="525"/>
      <c r="JL21" s="525"/>
      <c r="JM21" s="525"/>
      <c r="JN21" s="525"/>
      <c r="JO21" s="525"/>
      <c r="JP21" s="527"/>
      <c r="JQ21" s="528">
        <f t="shared" si="18"/>
        <v>20</v>
      </c>
      <c r="JR21" s="529">
        <f t="shared" si="19"/>
        <v>51</v>
      </c>
      <c r="JS21" s="476" t="s">
        <v>365</v>
      </c>
      <c r="JT21" s="477"/>
      <c r="JU21" s="478" t="s">
        <v>377</v>
      </c>
      <c r="JV21" s="530"/>
      <c r="JW21" s="479"/>
      <c r="JX21" s="479"/>
      <c r="JY21" s="479"/>
      <c r="JZ21" s="480"/>
      <c r="KA21" s="479"/>
      <c r="KB21" s="479"/>
      <c r="KC21" s="479"/>
      <c r="KD21" s="479"/>
      <c r="KE21" s="479"/>
      <c r="KF21" s="479"/>
      <c r="KG21" s="479"/>
      <c r="KH21" s="479"/>
      <c r="KI21" s="479"/>
      <c r="KJ21" s="479"/>
      <c r="KK21" s="479"/>
      <c r="KL21" s="479"/>
      <c r="KM21" s="479"/>
      <c r="KN21" s="479"/>
      <c r="KO21" s="479"/>
    </row>
    <row r="22" spans="1:320" s="324" customFormat="1" hidden="1">
      <c r="A22" s="504" t="str">
        <f t="shared" ca="1" si="4"/>
        <v>1.2.4</v>
      </c>
      <c r="B22" s="505" t="s">
        <v>376</v>
      </c>
      <c r="C22" s="1101"/>
      <c r="D22" s="1101"/>
      <c r="E22" s="1101" t="s">
        <v>362</v>
      </c>
      <c r="F22" s="561"/>
      <c r="G22" s="562"/>
      <c r="H22" s="1101"/>
      <c r="I22" s="1101" t="s">
        <v>379</v>
      </c>
      <c r="J22" s="506" t="s">
        <v>109</v>
      </c>
      <c r="K22" s="485">
        <f t="shared" si="5"/>
        <v>46225</v>
      </c>
      <c r="L22" s="507">
        <v>30</v>
      </c>
      <c r="M22" s="487">
        <f t="shared" si="6"/>
        <v>46255</v>
      </c>
      <c r="N22" s="508">
        <v>46272</v>
      </c>
      <c r="O22" s="489">
        <v>25</v>
      </c>
      <c r="P22" s="488">
        <f t="shared" si="7"/>
        <v>46297</v>
      </c>
      <c r="Q22" s="488">
        <f t="shared" si="8"/>
        <v>46300</v>
      </c>
      <c r="R22" s="510">
        <f t="shared" si="9"/>
        <v>0</v>
      </c>
      <c r="S22" s="510" t="str">
        <f t="shared" si="10"/>
        <v/>
      </c>
      <c r="T22" s="511">
        <f t="shared" si="11"/>
        <v>0</v>
      </c>
      <c r="U22" s="512">
        <v>20</v>
      </c>
      <c r="V22" s="513">
        <f t="shared" si="12"/>
        <v>3</v>
      </c>
      <c r="W22" s="514" t="s">
        <v>370</v>
      </c>
      <c r="X22" s="515" t="s">
        <v>364</v>
      </c>
      <c r="Y22" s="516" t="s">
        <v>360</v>
      </c>
      <c r="Z22" s="517"/>
      <c r="AA22" s="516" t="s">
        <v>125</v>
      </c>
      <c r="AB22" s="517"/>
      <c r="AC22" s="557"/>
      <c r="AD22" s="519"/>
      <c r="AE22" s="518"/>
      <c r="AF22" s="520"/>
      <c r="AG22" s="521">
        <f t="shared" si="13"/>
        <v>17</v>
      </c>
      <c r="AH22" s="521">
        <f t="shared" si="14"/>
        <v>17</v>
      </c>
      <c r="AI22" s="522" t="str">
        <f t="shared" si="15"/>
        <v/>
      </c>
      <c r="AJ22" s="522" t="str">
        <f t="shared" si="16"/>
        <v/>
      </c>
      <c r="AK22" s="523" t="str">
        <f t="shared" si="17"/>
        <v>-</v>
      </c>
      <c r="AL22" s="524" t="s">
        <v>4</v>
      </c>
      <c r="AM22" s="525"/>
      <c r="AN22" s="525"/>
      <c r="AO22" s="525"/>
      <c r="AP22" s="525"/>
      <c r="AQ22" s="525"/>
      <c r="AR22" s="525"/>
      <c r="AS22" s="525"/>
      <c r="AT22" s="525"/>
      <c r="AU22" s="525"/>
      <c r="AV22" s="525"/>
      <c r="AW22" s="525"/>
      <c r="AX22" s="525"/>
      <c r="AY22" s="525"/>
      <c r="AZ22" s="525"/>
      <c r="BA22" s="525"/>
      <c r="BB22" s="525"/>
      <c r="BC22" s="525"/>
      <c r="BD22" s="525"/>
      <c r="BE22" s="525"/>
      <c r="BF22" s="525"/>
      <c r="BG22" s="525"/>
      <c r="BH22" s="525"/>
      <c r="BI22" s="525"/>
      <c r="BJ22" s="525"/>
      <c r="BK22" s="525"/>
      <c r="BL22" s="525"/>
      <c r="BM22" s="525"/>
      <c r="BN22" s="525"/>
      <c r="BO22" s="525"/>
      <c r="BP22" s="525"/>
      <c r="BQ22" s="525"/>
      <c r="BR22" s="525"/>
      <c r="BS22" s="525"/>
      <c r="BT22" s="525"/>
      <c r="BU22" s="525"/>
      <c r="BV22" s="525"/>
      <c r="BW22" s="525"/>
      <c r="BX22" s="525"/>
      <c r="BY22" s="525"/>
      <c r="BZ22" s="525"/>
      <c r="CA22" s="525"/>
      <c r="CB22" s="525"/>
      <c r="CC22" s="525"/>
      <c r="CD22" s="525"/>
      <c r="CE22" s="525"/>
      <c r="CF22" s="525"/>
      <c r="CG22" s="525"/>
      <c r="CH22" s="525"/>
      <c r="CI22" s="525"/>
      <c r="CJ22" s="525"/>
      <c r="CK22" s="525"/>
      <c r="CL22" s="525"/>
      <c r="CM22" s="525"/>
      <c r="CN22" s="525"/>
      <c r="CO22" s="525"/>
      <c r="CP22" s="525"/>
      <c r="CQ22" s="525"/>
      <c r="CR22" s="525"/>
      <c r="CS22" s="525"/>
      <c r="CT22" s="525"/>
      <c r="CU22" s="525"/>
      <c r="CV22" s="525"/>
      <c r="CW22" s="525"/>
      <c r="CX22" s="525"/>
      <c r="CY22" s="525"/>
      <c r="CZ22" s="525"/>
      <c r="DA22" s="525"/>
      <c r="DB22" s="525"/>
      <c r="DC22" s="525"/>
      <c r="DD22" s="525"/>
      <c r="DE22" s="525"/>
      <c r="DF22" s="525"/>
      <c r="DG22" s="525"/>
      <c r="DH22" s="525"/>
      <c r="DI22" s="525"/>
      <c r="DJ22" s="525"/>
      <c r="DK22" s="525"/>
      <c r="DL22" s="525"/>
      <c r="DM22" s="525"/>
      <c r="DN22" s="525"/>
      <c r="DO22" s="525"/>
      <c r="DP22" s="525"/>
      <c r="DQ22" s="525"/>
      <c r="DR22" s="525"/>
      <c r="DS22" s="525"/>
      <c r="DT22" s="525"/>
      <c r="DU22" s="525"/>
      <c r="DV22" s="525"/>
      <c r="DW22" s="525"/>
      <c r="DX22" s="525"/>
      <c r="DY22" s="525"/>
      <c r="DZ22" s="525"/>
      <c r="EA22" s="525"/>
      <c r="EB22" s="525"/>
      <c r="EC22" s="525"/>
      <c r="ED22" s="525"/>
      <c r="EE22" s="525"/>
      <c r="EF22" s="525"/>
      <c r="EG22" s="525"/>
      <c r="EH22" s="525"/>
      <c r="EI22" s="525"/>
      <c r="EJ22" s="525"/>
      <c r="EK22" s="525"/>
      <c r="EL22" s="525"/>
      <c r="EM22" s="525"/>
      <c r="EN22" s="525"/>
      <c r="EO22" s="525"/>
      <c r="EP22" s="525"/>
      <c r="EQ22" s="525"/>
      <c r="ER22" s="525"/>
      <c r="ES22" s="525"/>
      <c r="ET22" s="525"/>
      <c r="EU22" s="525"/>
      <c r="EV22" s="525"/>
      <c r="EW22" s="525"/>
      <c r="EX22" s="525"/>
      <c r="EY22" s="525"/>
      <c r="EZ22" s="525"/>
      <c r="FA22" s="525"/>
      <c r="FB22" s="525"/>
      <c r="FC22" s="525"/>
      <c r="FD22" s="525"/>
      <c r="FE22" s="525"/>
      <c r="FF22" s="525"/>
      <c r="FG22" s="525"/>
      <c r="FH22" s="525"/>
      <c r="FI22" s="525"/>
      <c r="FJ22" s="525"/>
      <c r="FK22" s="525"/>
      <c r="FL22" s="525"/>
      <c r="FM22" s="525"/>
      <c r="FN22" s="525"/>
      <c r="FO22" s="525"/>
      <c r="FP22" s="525"/>
      <c r="FQ22" s="525"/>
      <c r="FR22" s="525"/>
      <c r="FS22" s="525"/>
      <c r="FT22" s="525"/>
      <c r="FU22" s="525"/>
      <c r="FV22" s="525"/>
      <c r="FW22" s="525"/>
      <c r="FX22" s="525"/>
      <c r="FY22" s="525"/>
      <c r="FZ22" s="525"/>
      <c r="GA22" s="525"/>
      <c r="GB22" s="525"/>
      <c r="GC22" s="525"/>
      <c r="GD22" s="525"/>
      <c r="GE22" s="525"/>
      <c r="GF22" s="525"/>
      <c r="GG22" s="525"/>
      <c r="GH22" s="525"/>
      <c r="GI22" s="525"/>
      <c r="GJ22" s="525"/>
      <c r="GK22" s="525"/>
      <c r="GL22" s="525"/>
      <c r="GM22" s="525"/>
      <c r="GN22" s="525"/>
      <c r="GO22" s="525"/>
      <c r="GP22" s="525"/>
      <c r="GQ22" s="525"/>
      <c r="GR22" s="525"/>
      <c r="GS22" s="525"/>
      <c r="GT22" s="525"/>
      <c r="GU22" s="525"/>
      <c r="GV22" s="525"/>
      <c r="GW22" s="525"/>
      <c r="GX22" s="525"/>
      <c r="GY22" s="525"/>
      <c r="GZ22" s="525"/>
      <c r="HA22" s="525"/>
      <c r="HB22" s="525"/>
      <c r="HC22" s="525"/>
      <c r="HD22" s="525"/>
      <c r="HE22" s="525"/>
      <c r="HF22" s="525"/>
      <c r="HG22" s="525"/>
      <c r="HH22" s="525"/>
      <c r="HI22" s="525"/>
      <c r="HJ22" s="525"/>
      <c r="HK22" s="525"/>
      <c r="HL22" s="525"/>
      <c r="HM22" s="525"/>
      <c r="HN22" s="525"/>
      <c r="HO22" s="525"/>
      <c r="HP22" s="525"/>
      <c r="HQ22" s="525"/>
      <c r="HR22" s="525"/>
      <c r="HS22" s="525"/>
      <c r="HT22" s="525"/>
      <c r="HU22" s="525"/>
      <c r="HV22" s="525"/>
      <c r="HW22" s="525"/>
      <c r="HX22" s="525"/>
      <c r="HY22" s="525"/>
      <c r="HZ22" s="525"/>
      <c r="IA22" s="525"/>
      <c r="IB22" s="525"/>
      <c r="IC22" s="525"/>
      <c r="ID22" s="525"/>
      <c r="IE22" s="525"/>
      <c r="IF22" s="525"/>
      <c r="IG22" s="525"/>
      <c r="IH22" s="525"/>
      <c r="II22" s="525"/>
      <c r="IJ22" s="525"/>
      <c r="IK22" s="525"/>
      <c r="IL22" s="525"/>
      <c r="IM22" s="525"/>
      <c r="IN22" s="525"/>
      <c r="IO22" s="525"/>
      <c r="IP22" s="525"/>
      <c r="IQ22" s="525"/>
      <c r="IR22" s="525"/>
      <c r="IS22" s="525"/>
      <c r="IT22" s="525"/>
      <c r="IU22" s="525"/>
      <c r="IV22" s="525"/>
      <c r="IW22" s="525"/>
      <c r="IX22" s="525"/>
      <c r="IY22" s="525"/>
      <c r="IZ22" s="525"/>
      <c r="JA22" s="525"/>
      <c r="JB22" s="525"/>
      <c r="JC22" s="525"/>
      <c r="JD22" s="525"/>
      <c r="JE22" s="525"/>
      <c r="JF22" s="525"/>
      <c r="JG22" s="525"/>
      <c r="JH22" s="525"/>
      <c r="JI22" s="525"/>
      <c r="JJ22" s="526"/>
      <c r="JK22" s="525"/>
      <c r="JL22" s="525"/>
      <c r="JM22" s="525"/>
      <c r="JN22" s="525"/>
      <c r="JO22" s="525"/>
      <c r="JP22" s="527"/>
      <c r="JQ22" s="528">
        <f t="shared" si="18"/>
        <v>20</v>
      </c>
      <c r="JR22" s="529">
        <f t="shared" si="19"/>
        <v>68</v>
      </c>
      <c r="JS22" s="476" t="s">
        <v>365</v>
      </c>
      <c r="JT22" s="477"/>
      <c r="JU22" s="478" t="s">
        <v>377</v>
      </c>
      <c r="JV22" s="530"/>
      <c r="JW22" s="479"/>
      <c r="JX22" s="479"/>
      <c r="JY22" s="479"/>
      <c r="JZ22" s="480"/>
      <c r="KA22" s="479"/>
      <c r="KB22" s="479"/>
      <c r="KC22" s="479"/>
      <c r="KD22" s="479"/>
      <c r="KE22" s="479"/>
      <c r="KF22" s="479"/>
      <c r="KG22" s="479"/>
      <c r="KH22" s="479"/>
      <c r="KI22" s="479"/>
      <c r="KJ22" s="479"/>
      <c r="KK22" s="479"/>
      <c r="KL22" s="479"/>
      <c r="KM22" s="479"/>
      <c r="KN22" s="479"/>
      <c r="KO22" s="479"/>
    </row>
    <row r="23" spans="1:320" s="324" customFormat="1" hidden="1">
      <c r="A23" s="504" t="str">
        <f t="shared" ca="1" si="4"/>
        <v>1.2.5</v>
      </c>
      <c r="B23" s="505" t="s">
        <v>376</v>
      </c>
      <c r="C23" s="1101"/>
      <c r="D23" s="1101"/>
      <c r="E23" s="1101" t="s">
        <v>362</v>
      </c>
      <c r="F23" s="1101"/>
      <c r="G23" s="1101"/>
      <c r="H23" s="1101"/>
      <c r="I23" s="1101" t="s">
        <v>380</v>
      </c>
      <c r="J23" s="506" t="s">
        <v>109</v>
      </c>
      <c r="K23" s="485">
        <f t="shared" si="5"/>
        <v>46225</v>
      </c>
      <c r="L23" s="507">
        <v>30</v>
      </c>
      <c r="M23" s="487">
        <f t="shared" si="6"/>
        <v>46255</v>
      </c>
      <c r="N23" s="508">
        <v>46272</v>
      </c>
      <c r="O23" s="489">
        <v>25</v>
      </c>
      <c r="P23" s="488">
        <f t="shared" si="7"/>
        <v>46297</v>
      </c>
      <c r="Q23" s="488">
        <f t="shared" si="8"/>
        <v>46300</v>
      </c>
      <c r="R23" s="555">
        <f t="shared" si="9"/>
        <v>0</v>
      </c>
      <c r="S23" s="555" t="str">
        <f t="shared" si="10"/>
        <v/>
      </c>
      <c r="T23" s="556">
        <f t="shared" si="11"/>
        <v>0</v>
      </c>
      <c r="U23" s="512">
        <v>20</v>
      </c>
      <c r="V23" s="563">
        <f t="shared" si="12"/>
        <v>3</v>
      </c>
      <c r="W23" s="514" t="s">
        <v>27</v>
      </c>
      <c r="X23" s="564" t="s">
        <v>364</v>
      </c>
      <c r="Y23" s="565" t="s">
        <v>360</v>
      </c>
      <c r="Z23" s="517"/>
      <c r="AA23" s="516" t="s">
        <v>125</v>
      </c>
      <c r="AB23" s="517"/>
      <c r="AC23" s="557"/>
      <c r="AD23" s="519"/>
      <c r="AE23" s="518"/>
      <c r="AF23" s="558"/>
      <c r="AG23" s="566">
        <f t="shared" si="13"/>
        <v>17</v>
      </c>
      <c r="AH23" s="566">
        <f t="shared" si="14"/>
        <v>17</v>
      </c>
      <c r="AI23" s="567" t="str">
        <f t="shared" si="15"/>
        <v/>
      </c>
      <c r="AJ23" s="567" t="str">
        <f t="shared" si="16"/>
        <v/>
      </c>
      <c r="AK23" s="568" t="str">
        <f t="shared" si="17"/>
        <v>-</v>
      </c>
      <c r="AL23" s="524" t="s">
        <v>4</v>
      </c>
      <c r="AM23" s="525"/>
      <c r="AN23" s="525"/>
      <c r="AO23" s="525"/>
      <c r="AP23" s="525"/>
      <c r="AQ23" s="525"/>
      <c r="AR23" s="525"/>
      <c r="AS23" s="525"/>
      <c r="AT23" s="525"/>
      <c r="AU23" s="525"/>
      <c r="AV23" s="525"/>
      <c r="AW23" s="525"/>
      <c r="AX23" s="525"/>
      <c r="AY23" s="525"/>
      <c r="AZ23" s="525"/>
      <c r="BA23" s="525"/>
      <c r="BB23" s="525"/>
      <c r="BC23" s="525"/>
      <c r="BD23" s="525"/>
      <c r="BE23" s="525"/>
      <c r="BF23" s="525"/>
      <c r="BG23" s="525"/>
      <c r="BH23" s="525"/>
      <c r="BI23" s="525"/>
      <c r="BJ23" s="525"/>
      <c r="BK23" s="525"/>
      <c r="BL23" s="525"/>
      <c r="BM23" s="525"/>
      <c r="BN23" s="525"/>
      <c r="BO23" s="525"/>
      <c r="BP23" s="525"/>
      <c r="BQ23" s="525"/>
      <c r="BR23" s="525"/>
      <c r="BS23" s="525"/>
      <c r="BT23" s="525"/>
      <c r="BU23" s="525"/>
      <c r="BV23" s="525"/>
      <c r="BW23" s="525"/>
      <c r="BX23" s="525"/>
      <c r="BY23" s="525"/>
      <c r="BZ23" s="525"/>
      <c r="CA23" s="525"/>
      <c r="CB23" s="525"/>
      <c r="CC23" s="525"/>
      <c r="CD23" s="525"/>
      <c r="CE23" s="525"/>
      <c r="CF23" s="525"/>
      <c r="CG23" s="525"/>
      <c r="CH23" s="525"/>
      <c r="CI23" s="525"/>
      <c r="CJ23" s="525"/>
      <c r="CK23" s="525"/>
      <c r="CL23" s="525"/>
      <c r="CM23" s="525"/>
      <c r="CN23" s="525"/>
      <c r="CO23" s="525"/>
      <c r="CP23" s="525"/>
      <c r="CQ23" s="525"/>
      <c r="CR23" s="525"/>
      <c r="CS23" s="525"/>
      <c r="CT23" s="525"/>
      <c r="CU23" s="525"/>
      <c r="CV23" s="525"/>
      <c r="CW23" s="525"/>
      <c r="CX23" s="525"/>
      <c r="CY23" s="525"/>
      <c r="CZ23" s="525"/>
      <c r="DA23" s="525"/>
      <c r="DB23" s="525"/>
      <c r="DC23" s="525"/>
      <c r="DD23" s="525"/>
      <c r="DE23" s="525"/>
      <c r="DF23" s="525"/>
      <c r="DG23" s="525"/>
      <c r="DH23" s="525"/>
      <c r="DI23" s="525"/>
      <c r="DJ23" s="525"/>
      <c r="DK23" s="525"/>
      <c r="DL23" s="525"/>
      <c r="DM23" s="525"/>
      <c r="DN23" s="525"/>
      <c r="DO23" s="525"/>
      <c r="DP23" s="525"/>
      <c r="DQ23" s="525"/>
      <c r="DR23" s="525"/>
      <c r="DS23" s="525"/>
      <c r="DT23" s="525"/>
      <c r="DU23" s="525"/>
      <c r="DV23" s="525"/>
      <c r="DW23" s="525"/>
      <c r="DX23" s="525"/>
      <c r="DY23" s="525"/>
      <c r="DZ23" s="525"/>
      <c r="EA23" s="525"/>
      <c r="EB23" s="525"/>
      <c r="EC23" s="525"/>
      <c r="ED23" s="525"/>
      <c r="EE23" s="525"/>
      <c r="EF23" s="525"/>
      <c r="EG23" s="525"/>
      <c r="EH23" s="525"/>
      <c r="EI23" s="525"/>
      <c r="EJ23" s="525"/>
      <c r="EK23" s="525"/>
      <c r="EL23" s="525"/>
      <c r="EM23" s="525"/>
      <c r="EN23" s="525"/>
      <c r="EO23" s="525"/>
      <c r="EP23" s="525"/>
      <c r="EQ23" s="525"/>
      <c r="ER23" s="525"/>
      <c r="ES23" s="525"/>
      <c r="ET23" s="525"/>
      <c r="EU23" s="525"/>
      <c r="EV23" s="525"/>
      <c r="EW23" s="525"/>
      <c r="EX23" s="525"/>
      <c r="EY23" s="525"/>
      <c r="EZ23" s="525"/>
      <c r="FA23" s="525"/>
      <c r="FB23" s="525"/>
      <c r="FC23" s="525"/>
      <c r="FD23" s="525"/>
      <c r="FE23" s="525"/>
      <c r="FF23" s="525"/>
      <c r="FG23" s="525"/>
      <c r="FH23" s="525"/>
      <c r="FI23" s="525"/>
      <c r="FJ23" s="525"/>
      <c r="FK23" s="525"/>
      <c r="FL23" s="525"/>
      <c r="FM23" s="525"/>
      <c r="FN23" s="525"/>
      <c r="FO23" s="525"/>
      <c r="FP23" s="525"/>
      <c r="FQ23" s="525"/>
      <c r="FR23" s="525"/>
      <c r="FS23" s="525"/>
      <c r="FT23" s="525"/>
      <c r="FU23" s="525"/>
      <c r="FV23" s="525"/>
      <c r="FW23" s="525"/>
      <c r="FX23" s="525"/>
      <c r="FY23" s="525"/>
      <c r="FZ23" s="525"/>
      <c r="GA23" s="525"/>
      <c r="GB23" s="525"/>
      <c r="GC23" s="525"/>
      <c r="GD23" s="525"/>
      <c r="GE23" s="525"/>
      <c r="GF23" s="525"/>
      <c r="GG23" s="525"/>
      <c r="GH23" s="525"/>
      <c r="GI23" s="525"/>
      <c r="GJ23" s="525"/>
      <c r="GK23" s="525"/>
      <c r="GL23" s="525"/>
      <c r="GM23" s="525"/>
      <c r="GN23" s="525"/>
      <c r="GO23" s="525"/>
      <c r="GP23" s="525"/>
      <c r="GQ23" s="525"/>
      <c r="GR23" s="525"/>
      <c r="GS23" s="525"/>
      <c r="GT23" s="525"/>
      <c r="GU23" s="525"/>
      <c r="GV23" s="525"/>
      <c r="GW23" s="525"/>
      <c r="GX23" s="525"/>
      <c r="GY23" s="525"/>
      <c r="GZ23" s="525"/>
      <c r="HA23" s="525"/>
      <c r="HB23" s="525"/>
      <c r="HC23" s="525"/>
      <c r="HD23" s="525"/>
      <c r="HE23" s="525"/>
      <c r="HF23" s="525"/>
      <c r="HG23" s="525"/>
      <c r="HH23" s="525"/>
      <c r="HI23" s="525"/>
      <c r="HJ23" s="525"/>
      <c r="HK23" s="525"/>
      <c r="HL23" s="525"/>
      <c r="HM23" s="525"/>
      <c r="HN23" s="525"/>
      <c r="HO23" s="525"/>
      <c r="HP23" s="525"/>
      <c r="HQ23" s="525"/>
      <c r="HR23" s="525"/>
      <c r="HS23" s="525"/>
      <c r="HT23" s="525"/>
      <c r="HU23" s="525"/>
      <c r="HV23" s="525"/>
      <c r="HW23" s="525"/>
      <c r="HX23" s="525"/>
      <c r="HY23" s="525"/>
      <c r="HZ23" s="525"/>
      <c r="IA23" s="525"/>
      <c r="IB23" s="525"/>
      <c r="IC23" s="525"/>
      <c r="ID23" s="525"/>
      <c r="IE23" s="525"/>
      <c r="IF23" s="525"/>
      <c r="IG23" s="525"/>
      <c r="IH23" s="525"/>
      <c r="II23" s="525"/>
      <c r="IJ23" s="525"/>
      <c r="IK23" s="525"/>
      <c r="IL23" s="525"/>
      <c r="IM23" s="525"/>
      <c r="IN23" s="525"/>
      <c r="IO23" s="525"/>
      <c r="IP23" s="525"/>
      <c r="IQ23" s="525"/>
      <c r="IR23" s="525"/>
      <c r="IS23" s="525"/>
      <c r="IT23" s="525"/>
      <c r="IU23" s="525"/>
      <c r="IV23" s="525"/>
      <c r="IW23" s="525"/>
      <c r="IX23" s="525"/>
      <c r="IY23" s="525"/>
      <c r="IZ23" s="525"/>
      <c r="JA23" s="525"/>
      <c r="JB23" s="525"/>
      <c r="JC23" s="525"/>
      <c r="JD23" s="525"/>
      <c r="JE23" s="525"/>
      <c r="JF23" s="525"/>
      <c r="JG23" s="525"/>
      <c r="JH23" s="525"/>
      <c r="JI23" s="525"/>
      <c r="JJ23" s="526"/>
      <c r="JK23" s="525"/>
      <c r="JL23" s="525"/>
      <c r="JM23" s="525"/>
      <c r="JN23" s="525"/>
      <c r="JO23" s="525"/>
      <c r="JP23" s="527"/>
      <c r="JQ23" s="528">
        <f t="shared" si="18"/>
        <v>20</v>
      </c>
      <c r="JR23" s="529">
        <f t="shared" si="19"/>
        <v>85</v>
      </c>
      <c r="JS23" s="476" t="s">
        <v>365</v>
      </c>
      <c r="JT23" s="477"/>
      <c r="JU23" s="478" t="s">
        <v>377</v>
      </c>
      <c r="JV23" s="530"/>
      <c r="JW23" s="479"/>
      <c r="JX23" s="479"/>
      <c r="JY23" s="479"/>
      <c r="JZ23" s="480"/>
      <c r="KA23" s="479"/>
      <c r="KB23" s="479"/>
      <c r="KC23" s="479"/>
      <c r="KD23" s="479"/>
      <c r="KE23" s="479"/>
      <c r="KF23" s="479"/>
      <c r="KG23" s="479"/>
      <c r="KH23" s="479"/>
      <c r="KI23" s="479"/>
      <c r="KJ23" s="479"/>
      <c r="KK23" s="479"/>
      <c r="KL23" s="479"/>
      <c r="KM23" s="479"/>
      <c r="KN23" s="479"/>
      <c r="KO23" s="479"/>
      <c r="KQ23" s="569"/>
    </row>
    <row r="24" spans="1:320" s="324" customFormat="1" hidden="1">
      <c r="A24" s="504" t="str">
        <f t="shared" ca="1" si="4"/>
        <v>1.2.6</v>
      </c>
      <c r="B24" s="505" t="s">
        <v>376</v>
      </c>
      <c r="C24" s="1101"/>
      <c r="D24" s="1101"/>
      <c r="E24" s="1101" t="s">
        <v>362</v>
      </c>
      <c r="F24" s="1101"/>
      <c r="G24" s="1101"/>
      <c r="H24" s="1101"/>
      <c r="I24" s="1101" t="s">
        <v>373</v>
      </c>
      <c r="J24" s="506" t="s">
        <v>374</v>
      </c>
      <c r="K24" s="485">
        <f t="shared" si="5"/>
        <v>46232</v>
      </c>
      <c r="L24" s="507">
        <v>30</v>
      </c>
      <c r="M24" s="487">
        <f t="shared" si="6"/>
        <v>46262</v>
      </c>
      <c r="N24" s="508">
        <v>46279</v>
      </c>
      <c r="O24" s="489">
        <v>25</v>
      </c>
      <c r="P24" s="488">
        <f t="shared" si="7"/>
        <v>46304</v>
      </c>
      <c r="Q24" s="488">
        <f t="shared" si="8"/>
        <v>46307</v>
      </c>
      <c r="R24" s="510">
        <f t="shared" si="9"/>
        <v>0</v>
      </c>
      <c r="S24" s="510" t="str">
        <f t="shared" si="10"/>
        <v/>
      </c>
      <c r="T24" s="511">
        <f t="shared" si="11"/>
        <v>0</v>
      </c>
      <c r="U24" s="512">
        <v>20</v>
      </c>
      <c r="V24" s="513">
        <f t="shared" si="12"/>
        <v>3</v>
      </c>
      <c r="W24" s="514" t="s">
        <v>381</v>
      </c>
      <c r="X24" s="515" t="s">
        <v>364</v>
      </c>
      <c r="Y24" s="516" t="s">
        <v>360</v>
      </c>
      <c r="Z24" s="517"/>
      <c r="AA24" s="516" t="s">
        <v>125</v>
      </c>
      <c r="AB24" s="517"/>
      <c r="AC24" s="557"/>
      <c r="AD24" s="519"/>
      <c r="AE24" s="518"/>
      <c r="AF24" s="520"/>
      <c r="AG24" s="521">
        <f t="shared" si="13"/>
        <v>17</v>
      </c>
      <c r="AH24" s="521">
        <f t="shared" si="14"/>
        <v>17</v>
      </c>
      <c r="AI24" s="522" t="str">
        <f t="shared" si="15"/>
        <v/>
      </c>
      <c r="AJ24" s="522" t="str">
        <f t="shared" si="16"/>
        <v/>
      </c>
      <c r="AK24" s="523" t="str">
        <f t="shared" si="17"/>
        <v>-</v>
      </c>
      <c r="AL24" s="524" t="s">
        <v>4</v>
      </c>
      <c r="AM24" s="525"/>
      <c r="AN24" s="525"/>
      <c r="AO24" s="525"/>
      <c r="AP24" s="525"/>
      <c r="AQ24" s="525"/>
      <c r="AR24" s="525"/>
      <c r="AS24" s="525"/>
      <c r="AT24" s="525"/>
      <c r="AU24" s="525"/>
      <c r="AV24" s="525"/>
      <c r="AW24" s="525"/>
      <c r="AX24" s="525"/>
      <c r="AY24" s="525"/>
      <c r="AZ24" s="525"/>
      <c r="BA24" s="525"/>
      <c r="BB24" s="525"/>
      <c r="BC24" s="525"/>
      <c r="BD24" s="525"/>
      <c r="BE24" s="525"/>
      <c r="BF24" s="525"/>
      <c r="BG24" s="525"/>
      <c r="BH24" s="525"/>
      <c r="BI24" s="525"/>
      <c r="BJ24" s="525"/>
      <c r="BK24" s="525"/>
      <c r="BL24" s="525"/>
      <c r="BM24" s="525"/>
      <c r="BN24" s="525"/>
      <c r="BO24" s="525"/>
      <c r="BP24" s="525"/>
      <c r="BQ24" s="525"/>
      <c r="BR24" s="525"/>
      <c r="BS24" s="525"/>
      <c r="BT24" s="525"/>
      <c r="BU24" s="525"/>
      <c r="BV24" s="525"/>
      <c r="BW24" s="525"/>
      <c r="BX24" s="525"/>
      <c r="BY24" s="525"/>
      <c r="BZ24" s="525"/>
      <c r="CA24" s="525"/>
      <c r="CB24" s="525"/>
      <c r="CC24" s="525"/>
      <c r="CD24" s="525"/>
      <c r="CE24" s="525"/>
      <c r="CF24" s="525"/>
      <c r="CG24" s="525"/>
      <c r="CH24" s="525"/>
      <c r="CI24" s="525"/>
      <c r="CJ24" s="525"/>
      <c r="CK24" s="525"/>
      <c r="CL24" s="525"/>
      <c r="CM24" s="525"/>
      <c r="CN24" s="525"/>
      <c r="CO24" s="525"/>
      <c r="CP24" s="525"/>
      <c r="CQ24" s="525"/>
      <c r="CR24" s="525"/>
      <c r="CS24" s="525"/>
      <c r="CT24" s="525"/>
      <c r="CU24" s="525"/>
      <c r="CV24" s="525"/>
      <c r="CW24" s="525"/>
      <c r="CX24" s="525"/>
      <c r="CY24" s="525"/>
      <c r="CZ24" s="525"/>
      <c r="DA24" s="525"/>
      <c r="DB24" s="525"/>
      <c r="DC24" s="525"/>
      <c r="DD24" s="525"/>
      <c r="DE24" s="525"/>
      <c r="DF24" s="525"/>
      <c r="DG24" s="525"/>
      <c r="DH24" s="525"/>
      <c r="DI24" s="525"/>
      <c r="DJ24" s="525"/>
      <c r="DK24" s="525"/>
      <c r="DL24" s="525"/>
      <c r="DM24" s="525"/>
      <c r="DN24" s="525"/>
      <c r="DO24" s="525"/>
      <c r="DP24" s="525"/>
      <c r="DQ24" s="525"/>
      <c r="DR24" s="525"/>
      <c r="DS24" s="525"/>
      <c r="DT24" s="525"/>
      <c r="DU24" s="525"/>
      <c r="DV24" s="525"/>
      <c r="DW24" s="525"/>
      <c r="DX24" s="525"/>
      <c r="DY24" s="525"/>
      <c r="DZ24" s="525"/>
      <c r="EA24" s="525"/>
      <c r="EB24" s="525"/>
      <c r="EC24" s="525"/>
      <c r="ED24" s="525"/>
      <c r="EE24" s="525"/>
      <c r="EF24" s="525"/>
      <c r="EG24" s="525"/>
      <c r="EH24" s="525"/>
      <c r="EI24" s="525"/>
      <c r="EJ24" s="525"/>
      <c r="EK24" s="525"/>
      <c r="EL24" s="525"/>
      <c r="EM24" s="525"/>
      <c r="EN24" s="525"/>
      <c r="EO24" s="525"/>
      <c r="EP24" s="525"/>
      <c r="EQ24" s="525"/>
      <c r="ER24" s="525"/>
      <c r="ES24" s="525"/>
      <c r="ET24" s="525"/>
      <c r="EU24" s="525"/>
      <c r="EV24" s="525"/>
      <c r="EW24" s="525"/>
      <c r="EX24" s="525"/>
      <c r="EY24" s="525"/>
      <c r="EZ24" s="525"/>
      <c r="FA24" s="525"/>
      <c r="FB24" s="525"/>
      <c r="FC24" s="525"/>
      <c r="FD24" s="525"/>
      <c r="FE24" s="525"/>
      <c r="FF24" s="525"/>
      <c r="FG24" s="525"/>
      <c r="FH24" s="525"/>
      <c r="FI24" s="525"/>
      <c r="FJ24" s="525"/>
      <c r="FK24" s="525"/>
      <c r="FL24" s="525"/>
      <c r="FM24" s="525"/>
      <c r="FN24" s="525"/>
      <c r="FO24" s="525"/>
      <c r="FP24" s="525"/>
      <c r="FQ24" s="525"/>
      <c r="FR24" s="525"/>
      <c r="FS24" s="525"/>
      <c r="FT24" s="525"/>
      <c r="FU24" s="525"/>
      <c r="FV24" s="525"/>
      <c r="FW24" s="525"/>
      <c r="FX24" s="525"/>
      <c r="FY24" s="525"/>
      <c r="FZ24" s="525"/>
      <c r="GA24" s="525"/>
      <c r="GB24" s="525"/>
      <c r="GC24" s="525"/>
      <c r="GD24" s="525"/>
      <c r="GE24" s="525"/>
      <c r="GF24" s="525"/>
      <c r="GG24" s="525"/>
      <c r="GH24" s="525"/>
      <c r="GI24" s="525"/>
      <c r="GJ24" s="525"/>
      <c r="GK24" s="525"/>
      <c r="GL24" s="525"/>
      <c r="GM24" s="525"/>
      <c r="GN24" s="525"/>
      <c r="GO24" s="525"/>
      <c r="GP24" s="525"/>
      <c r="GQ24" s="525"/>
      <c r="GR24" s="525"/>
      <c r="GS24" s="525"/>
      <c r="GT24" s="525"/>
      <c r="GU24" s="525"/>
      <c r="GV24" s="525"/>
      <c r="GW24" s="525"/>
      <c r="GX24" s="525"/>
      <c r="GY24" s="525"/>
      <c r="GZ24" s="525"/>
      <c r="HA24" s="525"/>
      <c r="HB24" s="525"/>
      <c r="HC24" s="525"/>
      <c r="HD24" s="525"/>
      <c r="HE24" s="525"/>
      <c r="HF24" s="525"/>
      <c r="HG24" s="525"/>
      <c r="HH24" s="525"/>
      <c r="HI24" s="525"/>
      <c r="HJ24" s="525"/>
      <c r="HK24" s="525"/>
      <c r="HL24" s="525"/>
      <c r="HM24" s="525"/>
      <c r="HN24" s="525"/>
      <c r="HO24" s="525"/>
      <c r="HP24" s="525"/>
      <c r="HQ24" s="525"/>
      <c r="HR24" s="525"/>
      <c r="HS24" s="525"/>
      <c r="HT24" s="525"/>
      <c r="HU24" s="525"/>
      <c r="HV24" s="525"/>
      <c r="HW24" s="525"/>
      <c r="HX24" s="525"/>
      <c r="HY24" s="525"/>
      <c r="HZ24" s="525"/>
      <c r="IA24" s="525"/>
      <c r="IB24" s="525"/>
      <c r="IC24" s="525"/>
      <c r="ID24" s="525"/>
      <c r="IE24" s="525"/>
      <c r="IF24" s="525"/>
      <c r="IG24" s="525"/>
      <c r="IH24" s="525"/>
      <c r="II24" s="525"/>
      <c r="IJ24" s="525"/>
      <c r="IK24" s="525"/>
      <c r="IL24" s="525"/>
      <c r="IM24" s="525"/>
      <c r="IN24" s="525"/>
      <c r="IO24" s="525"/>
      <c r="IP24" s="525"/>
      <c r="IQ24" s="525"/>
      <c r="IR24" s="525"/>
      <c r="IS24" s="525"/>
      <c r="IT24" s="525"/>
      <c r="IU24" s="525"/>
      <c r="IV24" s="525"/>
      <c r="IW24" s="525"/>
      <c r="IX24" s="525"/>
      <c r="IY24" s="525"/>
      <c r="IZ24" s="525"/>
      <c r="JA24" s="525"/>
      <c r="JB24" s="525"/>
      <c r="JC24" s="525"/>
      <c r="JD24" s="525"/>
      <c r="JE24" s="525"/>
      <c r="JF24" s="525"/>
      <c r="JG24" s="525"/>
      <c r="JH24" s="525"/>
      <c r="JI24" s="525"/>
      <c r="JJ24" s="526"/>
      <c r="JK24" s="525"/>
      <c r="JL24" s="525"/>
      <c r="JM24" s="525"/>
      <c r="JN24" s="525"/>
      <c r="JO24" s="525"/>
      <c r="JP24" s="527"/>
      <c r="JQ24" s="528">
        <f t="shared" si="18"/>
        <v>20</v>
      </c>
      <c r="JR24" s="529">
        <f t="shared" si="19"/>
        <v>102</v>
      </c>
      <c r="JS24" s="476" t="s">
        <v>365</v>
      </c>
      <c r="JT24" s="477"/>
      <c r="JU24" s="478" t="s">
        <v>377</v>
      </c>
      <c r="JV24" s="530"/>
      <c r="JW24" s="479"/>
      <c r="JX24" s="479"/>
      <c r="JY24" s="479"/>
      <c r="JZ24" s="480"/>
      <c r="KA24" s="479"/>
      <c r="KB24" s="479"/>
      <c r="KC24" s="479"/>
      <c r="KD24" s="479"/>
      <c r="KE24" s="479"/>
      <c r="KF24" s="479"/>
      <c r="KG24" s="479"/>
      <c r="KH24" s="479"/>
      <c r="KI24" s="479"/>
      <c r="KJ24" s="479"/>
      <c r="KK24" s="479"/>
      <c r="KL24" s="479"/>
      <c r="KM24" s="479"/>
      <c r="KN24" s="479"/>
      <c r="KO24" s="479"/>
    </row>
    <row r="25" spans="1:320" s="324" customFormat="1" hidden="1">
      <c r="A25" s="504" t="str">
        <f t="shared" ca="1" si="4"/>
        <v>1.2.7</v>
      </c>
      <c r="B25" s="505" t="s">
        <v>376</v>
      </c>
      <c r="C25" s="1101"/>
      <c r="D25" s="1101"/>
      <c r="E25" s="1101" t="s">
        <v>372</v>
      </c>
      <c r="F25" s="561"/>
      <c r="G25" s="562"/>
      <c r="H25" s="1101"/>
      <c r="I25" s="1101" t="s">
        <v>382</v>
      </c>
      <c r="J25" s="506" t="s">
        <v>109</v>
      </c>
      <c r="K25" s="485">
        <f t="shared" si="5"/>
        <v>46239</v>
      </c>
      <c r="L25" s="507">
        <v>30</v>
      </c>
      <c r="M25" s="487">
        <f t="shared" si="6"/>
        <v>46269</v>
      </c>
      <c r="N25" s="508">
        <v>46286</v>
      </c>
      <c r="O25" s="489">
        <v>25</v>
      </c>
      <c r="P25" s="488">
        <f t="shared" si="7"/>
        <v>46311</v>
      </c>
      <c r="Q25" s="488">
        <f t="shared" si="8"/>
        <v>46314</v>
      </c>
      <c r="R25" s="510">
        <f t="shared" si="9"/>
        <v>0</v>
      </c>
      <c r="S25" s="510" t="str">
        <f t="shared" si="10"/>
        <v/>
      </c>
      <c r="T25" s="511">
        <f t="shared" si="11"/>
        <v>0</v>
      </c>
      <c r="U25" s="512">
        <v>20</v>
      </c>
      <c r="V25" s="513">
        <f t="shared" si="12"/>
        <v>3</v>
      </c>
      <c r="W25" s="514" t="s">
        <v>27</v>
      </c>
      <c r="X25" s="515" t="s">
        <v>364</v>
      </c>
      <c r="Y25" s="516" t="s">
        <v>360</v>
      </c>
      <c r="Z25" s="517"/>
      <c r="AA25" s="516" t="s">
        <v>125</v>
      </c>
      <c r="AB25" s="517"/>
      <c r="AC25" s="557"/>
      <c r="AD25" s="519"/>
      <c r="AE25" s="518"/>
      <c r="AF25" s="520"/>
      <c r="AG25" s="521">
        <f t="shared" si="13"/>
        <v>17</v>
      </c>
      <c r="AH25" s="521">
        <f t="shared" si="14"/>
        <v>17</v>
      </c>
      <c r="AI25" s="522" t="str">
        <f t="shared" si="15"/>
        <v/>
      </c>
      <c r="AJ25" s="522" t="str">
        <f t="shared" si="16"/>
        <v/>
      </c>
      <c r="AK25" s="523" t="str">
        <f t="shared" si="17"/>
        <v>-</v>
      </c>
      <c r="AL25" s="524" t="s">
        <v>4</v>
      </c>
      <c r="AM25" s="525"/>
      <c r="AN25" s="525"/>
      <c r="AO25" s="525"/>
      <c r="AP25" s="525"/>
      <c r="AQ25" s="525"/>
      <c r="AR25" s="525"/>
      <c r="AS25" s="525"/>
      <c r="AT25" s="525"/>
      <c r="AU25" s="525"/>
      <c r="AV25" s="525"/>
      <c r="AW25" s="525"/>
      <c r="AX25" s="525"/>
      <c r="AY25" s="525"/>
      <c r="AZ25" s="525"/>
      <c r="BA25" s="525"/>
      <c r="BB25" s="525"/>
      <c r="BC25" s="525"/>
      <c r="BD25" s="525"/>
      <c r="BE25" s="525"/>
      <c r="BF25" s="525"/>
      <c r="BG25" s="525"/>
      <c r="BH25" s="525"/>
      <c r="BI25" s="525"/>
      <c r="BJ25" s="525"/>
      <c r="BK25" s="525"/>
      <c r="BL25" s="525"/>
      <c r="BM25" s="525"/>
      <c r="BN25" s="525"/>
      <c r="BO25" s="525"/>
      <c r="BP25" s="525"/>
      <c r="BQ25" s="525"/>
      <c r="BR25" s="525"/>
      <c r="BS25" s="525"/>
      <c r="BT25" s="525"/>
      <c r="BU25" s="525"/>
      <c r="BV25" s="525"/>
      <c r="BW25" s="525"/>
      <c r="BX25" s="525"/>
      <c r="BY25" s="525"/>
      <c r="BZ25" s="525"/>
      <c r="CA25" s="525"/>
      <c r="CB25" s="525"/>
      <c r="CC25" s="525"/>
      <c r="CD25" s="525"/>
      <c r="CE25" s="525"/>
      <c r="CF25" s="525"/>
      <c r="CG25" s="525"/>
      <c r="CH25" s="525"/>
      <c r="CI25" s="525"/>
      <c r="CJ25" s="525"/>
      <c r="CK25" s="525"/>
      <c r="CL25" s="525"/>
      <c r="CM25" s="525"/>
      <c r="CN25" s="525"/>
      <c r="CO25" s="525"/>
      <c r="CP25" s="525"/>
      <c r="CQ25" s="525"/>
      <c r="CR25" s="525"/>
      <c r="CS25" s="525"/>
      <c r="CT25" s="525"/>
      <c r="CU25" s="525"/>
      <c r="CV25" s="525"/>
      <c r="CW25" s="525"/>
      <c r="CX25" s="525"/>
      <c r="CY25" s="525"/>
      <c r="CZ25" s="525"/>
      <c r="DA25" s="525"/>
      <c r="DB25" s="525"/>
      <c r="DC25" s="525"/>
      <c r="DD25" s="525"/>
      <c r="DE25" s="525"/>
      <c r="DF25" s="525"/>
      <c r="DG25" s="525"/>
      <c r="DH25" s="525"/>
      <c r="DI25" s="525"/>
      <c r="DJ25" s="525"/>
      <c r="DK25" s="525"/>
      <c r="DL25" s="525"/>
      <c r="DM25" s="525"/>
      <c r="DN25" s="525"/>
      <c r="DO25" s="525"/>
      <c r="DP25" s="525"/>
      <c r="DQ25" s="525"/>
      <c r="DR25" s="525"/>
      <c r="DS25" s="525"/>
      <c r="DT25" s="525"/>
      <c r="DU25" s="525"/>
      <c r="DV25" s="525"/>
      <c r="DW25" s="525"/>
      <c r="DX25" s="525"/>
      <c r="DY25" s="525"/>
      <c r="DZ25" s="525"/>
      <c r="EA25" s="525"/>
      <c r="EB25" s="525"/>
      <c r="EC25" s="525"/>
      <c r="ED25" s="525"/>
      <c r="EE25" s="525"/>
      <c r="EF25" s="525"/>
      <c r="EG25" s="525"/>
      <c r="EH25" s="525"/>
      <c r="EI25" s="525"/>
      <c r="EJ25" s="525"/>
      <c r="EK25" s="525"/>
      <c r="EL25" s="525"/>
      <c r="EM25" s="525"/>
      <c r="EN25" s="525"/>
      <c r="EO25" s="525"/>
      <c r="EP25" s="525"/>
      <c r="EQ25" s="525"/>
      <c r="ER25" s="525"/>
      <c r="ES25" s="525"/>
      <c r="ET25" s="525"/>
      <c r="EU25" s="525"/>
      <c r="EV25" s="525"/>
      <c r="EW25" s="525"/>
      <c r="EX25" s="525"/>
      <c r="EY25" s="525"/>
      <c r="EZ25" s="525"/>
      <c r="FA25" s="525"/>
      <c r="FB25" s="525"/>
      <c r="FC25" s="525"/>
      <c r="FD25" s="525"/>
      <c r="FE25" s="525"/>
      <c r="FF25" s="525"/>
      <c r="FG25" s="525"/>
      <c r="FH25" s="525"/>
      <c r="FI25" s="525"/>
      <c r="FJ25" s="525"/>
      <c r="FK25" s="525"/>
      <c r="FL25" s="525"/>
      <c r="FM25" s="525"/>
      <c r="FN25" s="525"/>
      <c r="FO25" s="525"/>
      <c r="FP25" s="525"/>
      <c r="FQ25" s="525"/>
      <c r="FR25" s="525"/>
      <c r="FS25" s="525"/>
      <c r="FT25" s="525"/>
      <c r="FU25" s="525"/>
      <c r="FV25" s="525"/>
      <c r="FW25" s="525"/>
      <c r="FX25" s="525"/>
      <c r="FY25" s="525"/>
      <c r="FZ25" s="525"/>
      <c r="GA25" s="525"/>
      <c r="GB25" s="525"/>
      <c r="GC25" s="525"/>
      <c r="GD25" s="525"/>
      <c r="GE25" s="525"/>
      <c r="GF25" s="525"/>
      <c r="GG25" s="525"/>
      <c r="GH25" s="525"/>
      <c r="GI25" s="525"/>
      <c r="GJ25" s="525"/>
      <c r="GK25" s="525"/>
      <c r="GL25" s="525"/>
      <c r="GM25" s="525"/>
      <c r="GN25" s="525"/>
      <c r="GO25" s="525"/>
      <c r="GP25" s="525"/>
      <c r="GQ25" s="525"/>
      <c r="GR25" s="525"/>
      <c r="GS25" s="525"/>
      <c r="GT25" s="525"/>
      <c r="GU25" s="525"/>
      <c r="GV25" s="525"/>
      <c r="GW25" s="525"/>
      <c r="GX25" s="525"/>
      <c r="GY25" s="525"/>
      <c r="GZ25" s="525"/>
      <c r="HA25" s="525"/>
      <c r="HB25" s="525"/>
      <c r="HC25" s="525"/>
      <c r="HD25" s="525"/>
      <c r="HE25" s="525"/>
      <c r="HF25" s="525"/>
      <c r="HG25" s="525"/>
      <c r="HH25" s="525"/>
      <c r="HI25" s="525"/>
      <c r="HJ25" s="525"/>
      <c r="HK25" s="525"/>
      <c r="HL25" s="525"/>
      <c r="HM25" s="525"/>
      <c r="HN25" s="525"/>
      <c r="HO25" s="525"/>
      <c r="HP25" s="525"/>
      <c r="HQ25" s="525"/>
      <c r="HR25" s="525"/>
      <c r="HS25" s="525"/>
      <c r="HT25" s="525"/>
      <c r="HU25" s="525"/>
      <c r="HV25" s="525"/>
      <c r="HW25" s="525"/>
      <c r="HX25" s="525"/>
      <c r="HY25" s="525"/>
      <c r="HZ25" s="525"/>
      <c r="IA25" s="525"/>
      <c r="IB25" s="525"/>
      <c r="IC25" s="525"/>
      <c r="ID25" s="525"/>
      <c r="IE25" s="525"/>
      <c r="IF25" s="525"/>
      <c r="IG25" s="525"/>
      <c r="IH25" s="525"/>
      <c r="II25" s="525"/>
      <c r="IJ25" s="525"/>
      <c r="IK25" s="525"/>
      <c r="IL25" s="525"/>
      <c r="IM25" s="525"/>
      <c r="IN25" s="525"/>
      <c r="IO25" s="525"/>
      <c r="IP25" s="525"/>
      <c r="IQ25" s="525"/>
      <c r="IR25" s="525"/>
      <c r="IS25" s="525"/>
      <c r="IT25" s="525"/>
      <c r="IU25" s="525"/>
      <c r="IV25" s="525"/>
      <c r="IW25" s="525"/>
      <c r="IX25" s="525"/>
      <c r="IY25" s="525"/>
      <c r="IZ25" s="525"/>
      <c r="JA25" s="525"/>
      <c r="JB25" s="525"/>
      <c r="JC25" s="525"/>
      <c r="JD25" s="525"/>
      <c r="JE25" s="525"/>
      <c r="JF25" s="525"/>
      <c r="JG25" s="525"/>
      <c r="JH25" s="525"/>
      <c r="JI25" s="525"/>
      <c r="JJ25" s="526"/>
      <c r="JK25" s="525"/>
      <c r="JL25" s="525"/>
      <c r="JM25" s="525"/>
      <c r="JN25" s="525"/>
      <c r="JO25" s="525"/>
      <c r="JP25" s="527"/>
      <c r="JQ25" s="528">
        <f t="shared" si="18"/>
        <v>20</v>
      </c>
      <c r="JR25" s="529">
        <f t="shared" si="19"/>
        <v>119</v>
      </c>
      <c r="JS25" s="476" t="s">
        <v>365</v>
      </c>
      <c r="JT25" s="477"/>
      <c r="JU25" s="478" t="s">
        <v>377</v>
      </c>
      <c r="JV25" s="530"/>
      <c r="JW25" s="479"/>
      <c r="JX25" s="479"/>
      <c r="JY25" s="479"/>
      <c r="JZ25" s="480"/>
      <c r="KA25" s="479"/>
      <c r="KB25" s="479"/>
      <c r="KC25" s="479"/>
      <c r="KD25" s="479"/>
      <c r="KE25" s="479"/>
      <c r="KF25" s="479"/>
      <c r="KG25" s="479"/>
      <c r="KH25" s="479"/>
      <c r="KI25" s="479"/>
      <c r="KJ25" s="479"/>
      <c r="KK25" s="479"/>
      <c r="KL25" s="479"/>
      <c r="KM25" s="479"/>
      <c r="KN25" s="479"/>
      <c r="KO25" s="479"/>
    </row>
    <row r="26" spans="1:320" s="324" customFormat="1" hidden="1">
      <c r="A26" s="504" t="str">
        <f t="shared" ca="1" si="4"/>
        <v>1.2.8</v>
      </c>
      <c r="B26" s="505" t="s">
        <v>376</v>
      </c>
      <c r="C26" s="1101"/>
      <c r="D26" s="1101"/>
      <c r="E26" s="1101" t="s">
        <v>372</v>
      </c>
      <c r="F26" s="1101"/>
      <c r="G26" s="1101"/>
      <c r="H26" s="1101"/>
      <c r="I26" s="1101" t="s">
        <v>383</v>
      </c>
      <c r="J26" s="506" t="s">
        <v>109</v>
      </c>
      <c r="K26" s="485">
        <f t="shared" si="5"/>
        <v>46246</v>
      </c>
      <c r="L26" s="507">
        <v>30</v>
      </c>
      <c r="M26" s="487">
        <f t="shared" si="6"/>
        <v>46276</v>
      </c>
      <c r="N26" s="508">
        <v>46293</v>
      </c>
      <c r="O26" s="489">
        <v>25</v>
      </c>
      <c r="P26" s="488">
        <f t="shared" si="7"/>
        <v>46318</v>
      </c>
      <c r="Q26" s="488">
        <f t="shared" si="8"/>
        <v>46321</v>
      </c>
      <c r="R26" s="510">
        <f t="shared" si="9"/>
        <v>0</v>
      </c>
      <c r="S26" s="510" t="str">
        <f t="shared" si="10"/>
        <v/>
      </c>
      <c r="T26" s="511">
        <f t="shared" si="11"/>
        <v>0</v>
      </c>
      <c r="U26" s="512">
        <v>20</v>
      </c>
      <c r="V26" s="513">
        <f t="shared" si="12"/>
        <v>3</v>
      </c>
      <c r="W26" s="514" t="s">
        <v>370</v>
      </c>
      <c r="X26" s="515" t="s">
        <v>364</v>
      </c>
      <c r="Y26" s="516" t="s">
        <v>360</v>
      </c>
      <c r="Z26" s="517"/>
      <c r="AA26" s="516" t="s">
        <v>125</v>
      </c>
      <c r="AB26" s="517"/>
      <c r="AC26" s="557"/>
      <c r="AD26" s="519"/>
      <c r="AE26" s="518"/>
      <c r="AF26" s="520"/>
      <c r="AG26" s="521">
        <f t="shared" si="13"/>
        <v>17</v>
      </c>
      <c r="AH26" s="521">
        <f t="shared" si="14"/>
        <v>17</v>
      </c>
      <c r="AI26" s="522" t="str">
        <f t="shared" si="15"/>
        <v/>
      </c>
      <c r="AJ26" s="522" t="str">
        <f t="shared" si="16"/>
        <v/>
      </c>
      <c r="AK26" s="523" t="str">
        <f t="shared" si="17"/>
        <v>-</v>
      </c>
      <c r="AL26" s="524" t="s">
        <v>4</v>
      </c>
      <c r="AM26" s="525"/>
      <c r="AN26" s="525"/>
      <c r="AO26" s="525"/>
      <c r="AP26" s="525"/>
      <c r="AQ26" s="525"/>
      <c r="AR26" s="525"/>
      <c r="AS26" s="525"/>
      <c r="AT26" s="525"/>
      <c r="AU26" s="525"/>
      <c r="AV26" s="525"/>
      <c r="AW26" s="525"/>
      <c r="AX26" s="525"/>
      <c r="AY26" s="525"/>
      <c r="AZ26" s="525"/>
      <c r="BA26" s="525"/>
      <c r="BB26" s="525"/>
      <c r="BC26" s="525"/>
      <c r="BD26" s="525"/>
      <c r="BE26" s="525"/>
      <c r="BF26" s="525"/>
      <c r="BG26" s="525"/>
      <c r="BH26" s="525"/>
      <c r="BI26" s="525"/>
      <c r="BJ26" s="525"/>
      <c r="BK26" s="525"/>
      <c r="BL26" s="525"/>
      <c r="BM26" s="525"/>
      <c r="BN26" s="525"/>
      <c r="BO26" s="525"/>
      <c r="BP26" s="525"/>
      <c r="BQ26" s="525"/>
      <c r="BR26" s="525"/>
      <c r="BS26" s="525"/>
      <c r="BT26" s="525"/>
      <c r="BU26" s="525"/>
      <c r="BV26" s="525"/>
      <c r="BW26" s="525"/>
      <c r="BX26" s="525"/>
      <c r="BY26" s="525"/>
      <c r="BZ26" s="525"/>
      <c r="CA26" s="525"/>
      <c r="CB26" s="525"/>
      <c r="CC26" s="525"/>
      <c r="CD26" s="525"/>
      <c r="CE26" s="525"/>
      <c r="CF26" s="525"/>
      <c r="CG26" s="525"/>
      <c r="CH26" s="525"/>
      <c r="CI26" s="525"/>
      <c r="CJ26" s="525"/>
      <c r="CK26" s="525"/>
      <c r="CL26" s="525"/>
      <c r="CM26" s="525"/>
      <c r="CN26" s="525"/>
      <c r="CO26" s="525"/>
      <c r="CP26" s="525"/>
      <c r="CQ26" s="525"/>
      <c r="CR26" s="525"/>
      <c r="CS26" s="525"/>
      <c r="CT26" s="525"/>
      <c r="CU26" s="525"/>
      <c r="CV26" s="525"/>
      <c r="CW26" s="525"/>
      <c r="CX26" s="525"/>
      <c r="CY26" s="525"/>
      <c r="CZ26" s="525"/>
      <c r="DA26" s="525"/>
      <c r="DB26" s="525"/>
      <c r="DC26" s="525"/>
      <c r="DD26" s="525"/>
      <c r="DE26" s="525"/>
      <c r="DF26" s="525"/>
      <c r="DG26" s="525"/>
      <c r="DH26" s="525"/>
      <c r="DI26" s="525"/>
      <c r="DJ26" s="525"/>
      <c r="DK26" s="525"/>
      <c r="DL26" s="525"/>
      <c r="DM26" s="525"/>
      <c r="DN26" s="525"/>
      <c r="DO26" s="525"/>
      <c r="DP26" s="525"/>
      <c r="DQ26" s="525"/>
      <c r="DR26" s="525"/>
      <c r="DS26" s="525"/>
      <c r="DT26" s="525"/>
      <c r="DU26" s="525"/>
      <c r="DV26" s="525"/>
      <c r="DW26" s="525"/>
      <c r="DX26" s="525"/>
      <c r="DY26" s="525"/>
      <c r="DZ26" s="525"/>
      <c r="EA26" s="525"/>
      <c r="EB26" s="525"/>
      <c r="EC26" s="525"/>
      <c r="ED26" s="525"/>
      <c r="EE26" s="525"/>
      <c r="EF26" s="525"/>
      <c r="EG26" s="525"/>
      <c r="EH26" s="525"/>
      <c r="EI26" s="525"/>
      <c r="EJ26" s="525"/>
      <c r="EK26" s="525"/>
      <c r="EL26" s="525"/>
      <c r="EM26" s="525"/>
      <c r="EN26" s="525"/>
      <c r="EO26" s="525"/>
      <c r="EP26" s="525"/>
      <c r="EQ26" s="525"/>
      <c r="ER26" s="525"/>
      <c r="ES26" s="525"/>
      <c r="ET26" s="525"/>
      <c r="EU26" s="525"/>
      <c r="EV26" s="525"/>
      <c r="EW26" s="525"/>
      <c r="EX26" s="525"/>
      <c r="EY26" s="525"/>
      <c r="EZ26" s="525"/>
      <c r="FA26" s="525"/>
      <c r="FB26" s="525"/>
      <c r="FC26" s="525"/>
      <c r="FD26" s="525"/>
      <c r="FE26" s="525"/>
      <c r="FF26" s="525"/>
      <c r="FG26" s="525"/>
      <c r="FH26" s="525"/>
      <c r="FI26" s="525"/>
      <c r="FJ26" s="525"/>
      <c r="FK26" s="525"/>
      <c r="FL26" s="525"/>
      <c r="FM26" s="525"/>
      <c r="FN26" s="525"/>
      <c r="FO26" s="525"/>
      <c r="FP26" s="525"/>
      <c r="FQ26" s="525"/>
      <c r="FR26" s="525"/>
      <c r="FS26" s="525"/>
      <c r="FT26" s="525"/>
      <c r="FU26" s="525"/>
      <c r="FV26" s="525"/>
      <c r="FW26" s="525"/>
      <c r="FX26" s="525"/>
      <c r="FY26" s="525"/>
      <c r="FZ26" s="525"/>
      <c r="GA26" s="525"/>
      <c r="GB26" s="525"/>
      <c r="GC26" s="525"/>
      <c r="GD26" s="525"/>
      <c r="GE26" s="525"/>
      <c r="GF26" s="525"/>
      <c r="GG26" s="525"/>
      <c r="GH26" s="525"/>
      <c r="GI26" s="525"/>
      <c r="GJ26" s="525"/>
      <c r="GK26" s="525"/>
      <c r="GL26" s="525"/>
      <c r="GM26" s="525"/>
      <c r="GN26" s="525"/>
      <c r="GO26" s="525"/>
      <c r="GP26" s="525"/>
      <c r="GQ26" s="525"/>
      <c r="GR26" s="525"/>
      <c r="GS26" s="525"/>
      <c r="GT26" s="525"/>
      <c r="GU26" s="525"/>
      <c r="GV26" s="525"/>
      <c r="GW26" s="525"/>
      <c r="GX26" s="525"/>
      <c r="GY26" s="525"/>
      <c r="GZ26" s="525"/>
      <c r="HA26" s="525"/>
      <c r="HB26" s="525"/>
      <c r="HC26" s="525"/>
      <c r="HD26" s="525"/>
      <c r="HE26" s="525"/>
      <c r="HF26" s="525"/>
      <c r="HG26" s="525"/>
      <c r="HH26" s="525"/>
      <c r="HI26" s="525"/>
      <c r="HJ26" s="525"/>
      <c r="HK26" s="525"/>
      <c r="HL26" s="525"/>
      <c r="HM26" s="525"/>
      <c r="HN26" s="525"/>
      <c r="HO26" s="525"/>
      <c r="HP26" s="525"/>
      <c r="HQ26" s="525"/>
      <c r="HR26" s="525"/>
      <c r="HS26" s="525"/>
      <c r="HT26" s="525"/>
      <c r="HU26" s="525"/>
      <c r="HV26" s="525"/>
      <c r="HW26" s="525"/>
      <c r="HX26" s="525"/>
      <c r="HY26" s="525"/>
      <c r="HZ26" s="525"/>
      <c r="IA26" s="525"/>
      <c r="IB26" s="525"/>
      <c r="IC26" s="525"/>
      <c r="ID26" s="525"/>
      <c r="IE26" s="525"/>
      <c r="IF26" s="525"/>
      <c r="IG26" s="525"/>
      <c r="IH26" s="525"/>
      <c r="II26" s="525"/>
      <c r="IJ26" s="525"/>
      <c r="IK26" s="525"/>
      <c r="IL26" s="525"/>
      <c r="IM26" s="525"/>
      <c r="IN26" s="525"/>
      <c r="IO26" s="525"/>
      <c r="IP26" s="525"/>
      <c r="IQ26" s="525"/>
      <c r="IR26" s="525"/>
      <c r="IS26" s="525"/>
      <c r="IT26" s="525"/>
      <c r="IU26" s="525"/>
      <c r="IV26" s="525"/>
      <c r="IW26" s="525"/>
      <c r="IX26" s="525"/>
      <c r="IY26" s="525"/>
      <c r="IZ26" s="525"/>
      <c r="JA26" s="525"/>
      <c r="JB26" s="525"/>
      <c r="JC26" s="525"/>
      <c r="JD26" s="525"/>
      <c r="JE26" s="525"/>
      <c r="JF26" s="525"/>
      <c r="JG26" s="525"/>
      <c r="JH26" s="525"/>
      <c r="JI26" s="525"/>
      <c r="JJ26" s="526"/>
      <c r="JK26" s="525"/>
      <c r="JL26" s="525"/>
      <c r="JM26" s="525"/>
      <c r="JN26" s="525"/>
      <c r="JO26" s="525"/>
      <c r="JP26" s="527"/>
      <c r="JQ26" s="528">
        <f t="shared" si="18"/>
        <v>20</v>
      </c>
      <c r="JR26" s="529">
        <f t="shared" si="19"/>
        <v>136</v>
      </c>
      <c r="JS26" s="476" t="s">
        <v>365</v>
      </c>
      <c r="JT26" s="477"/>
      <c r="JU26" s="478" t="s">
        <v>377</v>
      </c>
      <c r="JV26" s="530"/>
      <c r="JW26" s="479"/>
      <c r="JX26" s="479"/>
      <c r="JY26" s="479"/>
      <c r="JZ26" s="480"/>
      <c r="KA26" s="479"/>
      <c r="KB26" s="479"/>
      <c r="KC26" s="479"/>
      <c r="KD26" s="479"/>
      <c r="KE26" s="479"/>
      <c r="KF26" s="479"/>
      <c r="KG26" s="479"/>
      <c r="KH26" s="479"/>
      <c r="KI26" s="479"/>
      <c r="KJ26" s="479"/>
      <c r="KK26" s="479"/>
      <c r="KL26" s="479"/>
      <c r="KM26" s="479"/>
      <c r="KN26" s="479"/>
      <c r="KO26" s="479"/>
    </row>
    <row r="27" spans="1:320" s="324" customFormat="1" hidden="1">
      <c r="A27" s="504" t="str">
        <f t="shared" ca="1" si="4"/>
        <v>1.2.9</v>
      </c>
      <c r="B27" s="505" t="s">
        <v>376</v>
      </c>
      <c r="C27" s="1101"/>
      <c r="D27" s="1101"/>
      <c r="E27" s="1101" t="s">
        <v>362</v>
      </c>
      <c r="F27" s="1101"/>
      <c r="G27" s="1101"/>
      <c r="H27" s="1101"/>
      <c r="I27" s="1101" t="s">
        <v>373</v>
      </c>
      <c r="J27" s="506" t="s">
        <v>378</v>
      </c>
      <c r="K27" s="485">
        <f t="shared" si="5"/>
        <v>46253</v>
      </c>
      <c r="L27" s="507">
        <v>30</v>
      </c>
      <c r="M27" s="487">
        <f t="shared" si="6"/>
        <v>46283</v>
      </c>
      <c r="N27" s="508">
        <v>46300</v>
      </c>
      <c r="O27" s="489">
        <v>25</v>
      </c>
      <c r="P27" s="488">
        <f t="shared" si="7"/>
        <v>46325</v>
      </c>
      <c r="Q27" s="488">
        <f t="shared" si="8"/>
        <v>46328</v>
      </c>
      <c r="R27" s="510">
        <f t="shared" si="9"/>
        <v>0</v>
      </c>
      <c r="S27" s="510" t="str">
        <f t="shared" si="10"/>
        <v/>
      </c>
      <c r="T27" s="511">
        <f t="shared" si="11"/>
        <v>0</v>
      </c>
      <c r="U27" s="512">
        <v>20</v>
      </c>
      <c r="V27" s="513">
        <f t="shared" si="12"/>
        <v>3</v>
      </c>
      <c r="W27" s="514" t="s">
        <v>381</v>
      </c>
      <c r="X27" s="515" t="s">
        <v>364</v>
      </c>
      <c r="Y27" s="516" t="s">
        <v>360</v>
      </c>
      <c r="Z27" s="517"/>
      <c r="AA27" s="516" t="s">
        <v>125</v>
      </c>
      <c r="AB27" s="517"/>
      <c r="AC27" s="518"/>
      <c r="AD27" s="519"/>
      <c r="AE27" s="518"/>
      <c r="AF27" s="520"/>
      <c r="AG27" s="521">
        <f t="shared" si="13"/>
        <v>17</v>
      </c>
      <c r="AH27" s="521">
        <f t="shared" si="14"/>
        <v>17</v>
      </c>
      <c r="AI27" s="522" t="str">
        <f t="shared" si="15"/>
        <v/>
      </c>
      <c r="AJ27" s="522" t="str">
        <f t="shared" si="16"/>
        <v/>
      </c>
      <c r="AK27" s="523" t="str">
        <f t="shared" si="17"/>
        <v>-</v>
      </c>
      <c r="AL27" s="524" t="s">
        <v>4</v>
      </c>
      <c r="AM27" s="525"/>
      <c r="AN27" s="525"/>
      <c r="AO27" s="525"/>
      <c r="AP27" s="525"/>
      <c r="AQ27" s="525"/>
      <c r="AR27" s="525"/>
      <c r="AS27" s="525"/>
      <c r="AT27" s="525"/>
      <c r="AU27" s="525"/>
      <c r="AV27" s="525"/>
      <c r="AW27" s="525"/>
      <c r="AX27" s="525"/>
      <c r="AY27" s="525"/>
      <c r="AZ27" s="525"/>
      <c r="BA27" s="525"/>
      <c r="BB27" s="525"/>
      <c r="BC27" s="525"/>
      <c r="BD27" s="525"/>
      <c r="BE27" s="525"/>
      <c r="BF27" s="525"/>
      <c r="BG27" s="525"/>
      <c r="BH27" s="525"/>
      <c r="BI27" s="525"/>
      <c r="BJ27" s="525"/>
      <c r="BK27" s="525"/>
      <c r="BL27" s="525"/>
      <c r="BM27" s="525"/>
      <c r="BN27" s="525"/>
      <c r="BO27" s="525"/>
      <c r="BP27" s="525"/>
      <c r="BQ27" s="525"/>
      <c r="BR27" s="525"/>
      <c r="BS27" s="525"/>
      <c r="BT27" s="525"/>
      <c r="BU27" s="525"/>
      <c r="BV27" s="525"/>
      <c r="BW27" s="525"/>
      <c r="BX27" s="525"/>
      <c r="BY27" s="525"/>
      <c r="BZ27" s="525"/>
      <c r="CA27" s="525"/>
      <c r="CB27" s="525"/>
      <c r="CC27" s="525"/>
      <c r="CD27" s="525"/>
      <c r="CE27" s="525"/>
      <c r="CF27" s="525"/>
      <c r="CG27" s="525"/>
      <c r="CH27" s="525"/>
      <c r="CI27" s="525"/>
      <c r="CJ27" s="525"/>
      <c r="CK27" s="525"/>
      <c r="CL27" s="525"/>
      <c r="CM27" s="525"/>
      <c r="CN27" s="525"/>
      <c r="CO27" s="525"/>
      <c r="CP27" s="525"/>
      <c r="CQ27" s="525"/>
      <c r="CR27" s="525"/>
      <c r="CS27" s="525"/>
      <c r="CT27" s="525"/>
      <c r="CU27" s="525"/>
      <c r="CV27" s="525"/>
      <c r="CW27" s="525"/>
      <c r="CX27" s="525"/>
      <c r="CY27" s="525"/>
      <c r="CZ27" s="525"/>
      <c r="DA27" s="525"/>
      <c r="DB27" s="525"/>
      <c r="DC27" s="525"/>
      <c r="DD27" s="525"/>
      <c r="DE27" s="525"/>
      <c r="DF27" s="525"/>
      <c r="DG27" s="525"/>
      <c r="DH27" s="525"/>
      <c r="DI27" s="525"/>
      <c r="DJ27" s="525"/>
      <c r="DK27" s="525"/>
      <c r="DL27" s="525"/>
      <c r="DM27" s="525"/>
      <c r="DN27" s="525"/>
      <c r="DO27" s="525"/>
      <c r="DP27" s="525"/>
      <c r="DQ27" s="525"/>
      <c r="DR27" s="525"/>
      <c r="DS27" s="525"/>
      <c r="DT27" s="525"/>
      <c r="DU27" s="525"/>
      <c r="DV27" s="525"/>
      <c r="DW27" s="525"/>
      <c r="DX27" s="525"/>
      <c r="DY27" s="525"/>
      <c r="DZ27" s="525"/>
      <c r="EA27" s="525"/>
      <c r="EB27" s="525"/>
      <c r="EC27" s="525"/>
      <c r="ED27" s="525"/>
      <c r="EE27" s="525"/>
      <c r="EF27" s="525"/>
      <c r="EG27" s="525"/>
      <c r="EH27" s="525"/>
      <c r="EI27" s="525"/>
      <c r="EJ27" s="525"/>
      <c r="EK27" s="525"/>
      <c r="EL27" s="525"/>
      <c r="EM27" s="525"/>
      <c r="EN27" s="525"/>
      <c r="EO27" s="525"/>
      <c r="EP27" s="525"/>
      <c r="EQ27" s="525"/>
      <c r="ER27" s="525"/>
      <c r="ES27" s="525"/>
      <c r="ET27" s="525"/>
      <c r="EU27" s="525"/>
      <c r="EV27" s="525"/>
      <c r="EW27" s="525"/>
      <c r="EX27" s="525"/>
      <c r="EY27" s="525"/>
      <c r="EZ27" s="525"/>
      <c r="FA27" s="525"/>
      <c r="FB27" s="525"/>
      <c r="FC27" s="525"/>
      <c r="FD27" s="525"/>
      <c r="FE27" s="525"/>
      <c r="FF27" s="525"/>
      <c r="FG27" s="525"/>
      <c r="FH27" s="525"/>
      <c r="FI27" s="525"/>
      <c r="FJ27" s="525"/>
      <c r="FK27" s="525"/>
      <c r="FL27" s="525"/>
      <c r="FM27" s="525"/>
      <c r="FN27" s="525"/>
      <c r="FO27" s="525"/>
      <c r="FP27" s="525"/>
      <c r="FQ27" s="525"/>
      <c r="FR27" s="525"/>
      <c r="FS27" s="525"/>
      <c r="FT27" s="525"/>
      <c r="FU27" s="525"/>
      <c r="FV27" s="525"/>
      <c r="FW27" s="525"/>
      <c r="FX27" s="525"/>
      <c r="FY27" s="525"/>
      <c r="FZ27" s="525"/>
      <c r="GA27" s="525"/>
      <c r="GB27" s="525"/>
      <c r="GC27" s="525"/>
      <c r="GD27" s="525"/>
      <c r="GE27" s="525"/>
      <c r="GF27" s="525"/>
      <c r="GG27" s="525"/>
      <c r="GH27" s="525"/>
      <c r="GI27" s="525"/>
      <c r="GJ27" s="525"/>
      <c r="GK27" s="525"/>
      <c r="GL27" s="525"/>
      <c r="GM27" s="525"/>
      <c r="GN27" s="525"/>
      <c r="GO27" s="525"/>
      <c r="GP27" s="525"/>
      <c r="GQ27" s="525"/>
      <c r="GR27" s="525"/>
      <c r="GS27" s="525"/>
      <c r="GT27" s="525"/>
      <c r="GU27" s="525"/>
      <c r="GV27" s="525"/>
      <c r="GW27" s="525"/>
      <c r="GX27" s="525"/>
      <c r="GY27" s="525"/>
      <c r="GZ27" s="525"/>
      <c r="HA27" s="525"/>
      <c r="HB27" s="525"/>
      <c r="HC27" s="525"/>
      <c r="HD27" s="525"/>
      <c r="HE27" s="525"/>
      <c r="HF27" s="525"/>
      <c r="HG27" s="525"/>
      <c r="HH27" s="525"/>
      <c r="HI27" s="525"/>
      <c r="HJ27" s="525"/>
      <c r="HK27" s="525"/>
      <c r="HL27" s="525"/>
      <c r="HM27" s="525"/>
      <c r="HN27" s="525"/>
      <c r="HO27" s="525"/>
      <c r="HP27" s="525"/>
      <c r="HQ27" s="525"/>
      <c r="HR27" s="525"/>
      <c r="HS27" s="525"/>
      <c r="HT27" s="525"/>
      <c r="HU27" s="525"/>
      <c r="HV27" s="525"/>
      <c r="HW27" s="525"/>
      <c r="HX27" s="525"/>
      <c r="HY27" s="525"/>
      <c r="HZ27" s="525"/>
      <c r="IA27" s="525"/>
      <c r="IB27" s="525"/>
      <c r="IC27" s="525"/>
      <c r="ID27" s="525"/>
      <c r="IE27" s="525"/>
      <c r="IF27" s="525"/>
      <c r="IG27" s="525"/>
      <c r="IH27" s="525"/>
      <c r="II27" s="525"/>
      <c r="IJ27" s="525"/>
      <c r="IK27" s="525"/>
      <c r="IL27" s="525"/>
      <c r="IM27" s="525"/>
      <c r="IN27" s="525"/>
      <c r="IO27" s="525"/>
      <c r="IP27" s="525"/>
      <c r="IQ27" s="525"/>
      <c r="IR27" s="525"/>
      <c r="IS27" s="525"/>
      <c r="IT27" s="525"/>
      <c r="IU27" s="525"/>
      <c r="IV27" s="525"/>
      <c r="IW27" s="525"/>
      <c r="IX27" s="525"/>
      <c r="IY27" s="525"/>
      <c r="IZ27" s="525"/>
      <c r="JA27" s="525"/>
      <c r="JB27" s="525"/>
      <c r="JC27" s="525"/>
      <c r="JD27" s="525"/>
      <c r="JE27" s="525"/>
      <c r="JF27" s="525"/>
      <c r="JG27" s="525"/>
      <c r="JH27" s="525"/>
      <c r="JI27" s="525"/>
      <c r="JJ27" s="526"/>
      <c r="JK27" s="525"/>
      <c r="JL27" s="525"/>
      <c r="JM27" s="525"/>
      <c r="JN27" s="525"/>
      <c r="JO27" s="525"/>
      <c r="JP27" s="527"/>
      <c r="JQ27" s="528">
        <f t="shared" si="18"/>
        <v>20</v>
      </c>
      <c r="JR27" s="529">
        <f t="shared" si="19"/>
        <v>153</v>
      </c>
      <c r="JS27" s="476" t="s">
        <v>365</v>
      </c>
      <c r="JT27" s="477"/>
      <c r="JU27" s="478" t="s">
        <v>377</v>
      </c>
      <c r="JV27" s="530"/>
      <c r="JW27" s="479"/>
      <c r="JX27" s="479"/>
      <c r="JY27" s="479"/>
      <c r="JZ27" s="480"/>
      <c r="KA27" s="479"/>
      <c r="KB27" s="479"/>
      <c r="KC27" s="479"/>
      <c r="KD27" s="479"/>
      <c r="KE27" s="479"/>
      <c r="KF27" s="479"/>
      <c r="KG27" s="479"/>
      <c r="KH27" s="479"/>
      <c r="KI27" s="479"/>
      <c r="KJ27" s="479"/>
      <c r="KK27" s="479"/>
      <c r="KL27" s="479"/>
      <c r="KM27" s="479"/>
      <c r="KN27" s="479"/>
      <c r="KO27" s="479"/>
      <c r="KZ27" s="500" t="s">
        <v>371</v>
      </c>
      <c r="LB27" s="501" t="s">
        <v>360</v>
      </c>
      <c r="LC27" s="502">
        <v>17</v>
      </c>
      <c r="LD27" s="502" t="s">
        <v>360</v>
      </c>
      <c r="LE27" s="502" t="s">
        <v>360</v>
      </c>
      <c r="LF27" s="502" t="s">
        <v>360</v>
      </c>
      <c r="LG27" s="502" t="s">
        <v>360</v>
      </c>
      <c r="LH27" s="503">
        <f>SUM(LB27:LG27)</f>
        <v>17</v>
      </c>
    </row>
    <row r="28" spans="1:320" s="324" customFormat="1" hidden="1">
      <c r="A28" s="504" t="str">
        <f t="shared" ca="1" si="4"/>
        <v>1.2.10</v>
      </c>
      <c r="B28" s="505" t="s">
        <v>376</v>
      </c>
      <c r="C28" s="1101"/>
      <c r="D28" s="1101"/>
      <c r="E28" s="1101" t="s">
        <v>362</v>
      </c>
      <c r="F28" s="1101"/>
      <c r="G28" s="1101"/>
      <c r="H28" s="1101"/>
      <c r="I28" s="561" t="s">
        <v>384</v>
      </c>
      <c r="J28" s="506" t="s">
        <v>385</v>
      </c>
      <c r="K28" s="485">
        <f t="shared" si="5"/>
        <v>46253</v>
      </c>
      <c r="L28" s="507">
        <v>30</v>
      </c>
      <c r="M28" s="487">
        <f t="shared" si="6"/>
        <v>46283</v>
      </c>
      <c r="N28" s="508">
        <v>46300</v>
      </c>
      <c r="O28" s="489">
        <v>25</v>
      </c>
      <c r="P28" s="488">
        <f t="shared" si="7"/>
        <v>46325</v>
      </c>
      <c r="Q28" s="488">
        <f t="shared" si="8"/>
        <v>46328</v>
      </c>
      <c r="R28" s="510">
        <f t="shared" si="9"/>
        <v>0</v>
      </c>
      <c r="S28" s="510" t="str">
        <f t="shared" si="10"/>
        <v/>
      </c>
      <c r="T28" s="511">
        <f t="shared" si="11"/>
        <v>0</v>
      </c>
      <c r="U28" s="512">
        <v>20</v>
      </c>
      <c r="V28" s="513">
        <f t="shared" si="12"/>
        <v>3</v>
      </c>
      <c r="W28" s="514" t="s">
        <v>381</v>
      </c>
      <c r="X28" s="515" t="s">
        <v>364</v>
      </c>
      <c r="Y28" s="516" t="s">
        <v>360</v>
      </c>
      <c r="Z28" s="517"/>
      <c r="AA28" s="516" t="s">
        <v>125</v>
      </c>
      <c r="AB28" s="517"/>
      <c r="AC28" s="518"/>
      <c r="AD28" s="519"/>
      <c r="AE28" s="518"/>
      <c r="AF28" s="520"/>
      <c r="AG28" s="521">
        <f t="shared" si="13"/>
        <v>17</v>
      </c>
      <c r="AH28" s="521">
        <f t="shared" si="14"/>
        <v>17</v>
      </c>
      <c r="AI28" s="522" t="str">
        <f t="shared" si="15"/>
        <v/>
      </c>
      <c r="AJ28" s="522" t="str">
        <f t="shared" si="16"/>
        <v/>
      </c>
      <c r="AK28" s="523" t="str">
        <f t="shared" si="17"/>
        <v>-</v>
      </c>
      <c r="AL28" s="524" t="s">
        <v>4</v>
      </c>
      <c r="AM28" s="525"/>
      <c r="AN28" s="525"/>
      <c r="AO28" s="525"/>
      <c r="AP28" s="525"/>
      <c r="AQ28" s="525"/>
      <c r="AR28" s="525"/>
      <c r="AS28" s="525"/>
      <c r="AT28" s="525"/>
      <c r="AU28" s="525"/>
      <c r="AV28" s="525"/>
      <c r="AW28" s="525"/>
      <c r="AX28" s="525"/>
      <c r="AY28" s="525"/>
      <c r="AZ28" s="525"/>
      <c r="BA28" s="525"/>
      <c r="BB28" s="525"/>
      <c r="BC28" s="525"/>
      <c r="BD28" s="525"/>
      <c r="BE28" s="525"/>
      <c r="BF28" s="525"/>
      <c r="BG28" s="525"/>
      <c r="BH28" s="525"/>
      <c r="BI28" s="525"/>
      <c r="BJ28" s="525"/>
      <c r="BK28" s="525"/>
      <c r="BL28" s="525"/>
      <c r="BM28" s="525"/>
      <c r="BN28" s="525"/>
      <c r="BO28" s="525"/>
      <c r="BP28" s="525"/>
      <c r="BQ28" s="525"/>
      <c r="BR28" s="525"/>
      <c r="BS28" s="525"/>
      <c r="BT28" s="525"/>
      <c r="BU28" s="525"/>
      <c r="BV28" s="525"/>
      <c r="BW28" s="525"/>
      <c r="BX28" s="525"/>
      <c r="BY28" s="525"/>
      <c r="BZ28" s="525"/>
      <c r="CA28" s="525"/>
      <c r="CB28" s="525"/>
      <c r="CC28" s="525"/>
      <c r="CD28" s="525"/>
      <c r="CE28" s="525"/>
      <c r="CF28" s="525"/>
      <c r="CG28" s="525"/>
      <c r="CH28" s="525"/>
      <c r="CI28" s="525"/>
      <c r="CJ28" s="525"/>
      <c r="CK28" s="525"/>
      <c r="CL28" s="525"/>
      <c r="CM28" s="525"/>
      <c r="CN28" s="525"/>
      <c r="CO28" s="525"/>
      <c r="CP28" s="525"/>
      <c r="CQ28" s="525"/>
      <c r="CR28" s="525"/>
      <c r="CS28" s="525"/>
      <c r="CT28" s="525"/>
      <c r="CU28" s="525"/>
      <c r="CV28" s="525"/>
      <c r="CW28" s="525"/>
      <c r="CX28" s="525"/>
      <c r="CY28" s="525"/>
      <c r="CZ28" s="525"/>
      <c r="DA28" s="525"/>
      <c r="DB28" s="525"/>
      <c r="DC28" s="525"/>
      <c r="DD28" s="525"/>
      <c r="DE28" s="525"/>
      <c r="DF28" s="525"/>
      <c r="DG28" s="525"/>
      <c r="DH28" s="525"/>
      <c r="DI28" s="525"/>
      <c r="DJ28" s="525"/>
      <c r="DK28" s="525"/>
      <c r="DL28" s="525"/>
      <c r="DM28" s="525"/>
      <c r="DN28" s="525"/>
      <c r="DO28" s="525"/>
      <c r="DP28" s="525"/>
      <c r="DQ28" s="525"/>
      <c r="DR28" s="525"/>
      <c r="DS28" s="525"/>
      <c r="DT28" s="525"/>
      <c r="DU28" s="525"/>
      <c r="DV28" s="525"/>
      <c r="DW28" s="525"/>
      <c r="DX28" s="525"/>
      <c r="DY28" s="525"/>
      <c r="DZ28" s="525"/>
      <c r="EA28" s="525"/>
      <c r="EB28" s="525"/>
      <c r="EC28" s="525"/>
      <c r="ED28" s="525"/>
      <c r="EE28" s="525"/>
      <c r="EF28" s="525"/>
      <c r="EG28" s="525"/>
      <c r="EH28" s="525"/>
      <c r="EI28" s="525"/>
      <c r="EJ28" s="525"/>
      <c r="EK28" s="525"/>
      <c r="EL28" s="525"/>
      <c r="EM28" s="525"/>
      <c r="EN28" s="525"/>
      <c r="EO28" s="525"/>
      <c r="EP28" s="525"/>
      <c r="EQ28" s="525"/>
      <c r="ER28" s="525"/>
      <c r="ES28" s="525"/>
      <c r="ET28" s="525"/>
      <c r="EU28" s="525"/>
      <c r="EV28" s="525"/>
      <c r="EW28" s="525"/>
      <c r="EX28" s="525"/>
      <c r="EY28" s="525"/>
      <c r="EZ28" s="525"/>
      <c r="FA28" s="525"/>
      <c r="FB28" s="525"/>
      <c r="FC28" s="525"/>
      <c r="FD28" s="525"/>
      <c r="FE28" s="525"/>
      <c r="FF28" s="525"/>
      <c r="FG28" s="525"/>
      <c r="FH28" s="525"/>
      <c r="FI28" s="525"/>
      <c r="FJ28" s="525"/>
      <c r="FK28" s="525"/>
      <c r="FL28" s="525"/>
      <c r="FM28" s="525"/>
      <c r="FN28" s="525"/>
      <c r="FO28" s="525"/>
      <c r="FP28" s="525"/>
      <c r="FQ28" s="525"/>
      <c r="FR28" s="525"/>
      <c r="FS28" s="525"/>
      <c r="FT28" s="525"/>
      <c r="FU28" s="525"/>
      <c r="FV28" s="525"/>
      <c r="FW28" s="525"/>
      <c r="FX28" s="525"/>
      <c r="FY28" s="525"/>
      <c r="FZ28" s="525"/>
      <c r="GA28" s="525"/>
      <c r="GB28" s="525"/>
      <c r="GC28" s="525"/>
      <c r="GD28" s="525"/>
      <c r="GE28" s="525"/>
      <c r="GF28" s="525"/>
      <c r="GG28" s="525"/>
      <c r="GH28" s="525"/>
      <c r="GI28" s="525"/>
      <c r="GJ28" s="525"/>
      <c r="GK28" s="525"/>
      <c r="GL28" s="525"/>
      <c r="GM28" s="525"/>
      <c r="GN28" s="525"/>
      <c r="GO28" s="525"/>
      <c r="GP28" s="525"/>
      <c r="GQ28" s="525"/>
      <c r="GR28" s="525"/>
      <c r="GS28" s="525"/>
      <c r="GT28" s="525"/>
      <c r="GU28" s="525"/>
      <c r="GV28" s="525"/>
      <c r="GW28" s="525"/>
      <c r="GX28" s="525"/>
      <c r="GY28" s="525"/>
      <c r="GZ28" s="525"/>
      <c r="HA28" s="525"/>
      <c r="HB28" s="525"/>
      <c r="HC28" s="525"/>
      <c r="HD28" s="525"/>
      <c r="HE28" s="525"/>
      <c r="HF28" s="525"/>
      <c r="HG28" s="525"/>
      <c r="HH28" s="525"/>
      <c r="HI28" s="525"/>
      <c r="HJ28" s="525"/>
      <c r="HK28" s="525"/>
      <c r="HL28" s="525"/>
      <c r="HM28" s="525"/>
      <c r="HN28" s="525"/>
      <c r="HO28" s="525"/>
      <c r="HP28" s="525"/>
      <c r="HQ28" s="525"/>
      <c r="HR28" s="525"/>
      <c r="HS28" s="525"/>
      <c r="HT28" s="525"/>
      <c r="HU28" s="525"/>
      <c r="HV28" s="525"/>
      <c r="HW28" s="525"/>
      <c r="HX28" s="525"/>
      <c r="HY28" s="525"/>
      <c r="HZ28" s="525"/>
      <c r="IA28" s="525"/>
      <c r="IB28" s="525"/>
      <c r="IC28" s="525"/>
      <c r="ID28" s="525"/>
      <c r="IE28" s="525"/>
      <c r="IF28" s="525"/>
      <c r="IG28" s="525"/>
      <c r="IH28" s="525"/>
      <c r="II28" s="525"/>
      <c r="IJ28" s="525"/>
      <c r="IK28" s="525"/>
      <c r="IL28" s="525"/>
      <c r="IM28" s="525"/>
      <c r="IN28" s="525"/>
      <c r="IO28" s="525"/>
      <c r="IP28" s="525"/>
      <c r="IQ28" s="525"/>
      <c r="IR28" s="525"/>
      <c r="IS28" s="525"/>
      <c r="IT28" s="525"/>
      <c r="IU28" s="525"/>
      <c r="IV28" s="525"/>
      <c r="IW28" s="525"/>
      <c r="IX28" s="525"/>
      <c r="IY28" s="525"/>
      <c r="IZ28" s="525"/>
      <c r="JA28" s="525"/>
      <c r="JB28" s="525"/>
      <c r="JC28" s="525"/>
      <c r="JD28" s="525"/>
      <c r="JE28" s="525"/>
      <c r="JF28" s="525"/>
      <c r="JG28" s="525"/>
      <c r="JH28" s="525"/>
      <c r="JI28" s="525"/>
      <c r="JJ28" s="526"/>
      <c r="JK28" s="525"/>
      <c r="JL28" s="525"/>
      <c r="JM28" s="525"/>
      <c r="JN28" s="525"/>
      <c r="JO28" s="525"/>
      <c r="JP28" s="527"/>
      <c r="JQ28" s="528">
        <f t="shared" si="18"/>
        <v>20</v>
      </c>
      <c r="JR28" s="529">
        <f t="shared" si="19"/>
        <v>170</v>
      </c>
      <c r="JS28" s="476" t="s">
        <v>365</v>
      </c>
      <c r="JT28" s="477"/>
      <c r="JU28" s="478" t="s">
        <v>377</v>
      </c>
      <c r="JV28" s="530"/>
      <c r="JW28" s="479"/>
      <c r="JX28" s="479"/>
      <c r="JY28" s="479"/>
      <c r="JZ28" s="480"/>
      <c r="KA28" s="479"/>
      <c r="KB28" s="479"/>
      <c r="KC28" s="479"/>
      <c r="KD28" s="479"/>
      <c r="KE28" s="479"/>
      <c r="KF28" s="479"/>
      <c r="KG28" s="479"/>
      <c r="KH28" s="479"/>
      <c r="KI28" s="479"/>
      <c r="KJ28" s="479"/>
      <c r="KK28" s="479"/>
      <c r="KL28" s="479"/>
      <c r="KM28" s="479"/>
      <c r="KN28" s="479"/>
      <c r="KO28" s="479"/>
      <c r="KZ28" s="500" t="s">
        <v>371</v>
      </c>
      <c r="LB28" s="501" t="s">
        <v>360</v>
      </c>
      <c r="LC28" s="502">
        <v>17</v>
      </c>
      <c r="LD28" s="502" t="s">
        <v>360</v>
      </c>
      <c r="LE28" s="502" t="s">
        <v>360</v>
      </c>
      <c r="LF28" s="502" t="s">
        <v>360</v>
      </c>
      <c r="LG28" s="502" t="s">
        <v>360</v>
      </c>
      <c r="LH28" s="503">
        <f>SUM(LB28:LG28)</f>
        <v>17</v>
      </c>
    </row>
    <row r="29" spans="1:320" s="324" customFormat="1" hidden="1">
      <c r="A29" s="504" t="str">
        <f t="shared" ca="1" si="4"/>
        <v>1.2.11</v>
      </c>
      <c r="B29" s="505" t="s">
        <v>376</v>
      </c>
      <c r="C29" s="1101"/>
      <c r="D29" s="1101"/>
      <c r="E29" s="1101" t="s">
        <v>372</v>
      </c>
      <c r="F29" s="1101"/>
      <c r="G29" s="1101"/>
      <c r="H29" s="1101"/>
      <c r="I29" s="1101"/>
      <c r="J29" s="570" t="s">
        <v>242</v>
      </c>
      <c r="K29" s="485">
        <f t="shared" si="5"/>
        <v>46260</v>
      </c>
      <c r="L29" s="507">
        <v>30</v>
      </c>
      <c r="M29" s="487">
        <f t="shared" si="6"/>
        <v>46290</v>
      </c>
      <c r="N29" s="508">
        <v>46307</v>
      </c>
      <c r="O29" s="489">
        <v>25</v>
      </c>
      <c r="P29" s="488">
        <f t="shared" si="7"/>
        <v>46332</v>
      </c>
      <c r="Q29" s="488">
        <f t="shared" si="8"/>
        <v>46335</v>
      </c>
      <c r="R29" s="510">
        <f t="shared" si="9"/>
        <v>0</v>
      </c>
      <c r="S29" s="510" t="str">
        <f t="shared" si="10"/>
        <v/>
      </c>
      <c r="T29" s="511">
        <f t="shared" si="11"/>
        <v>0</v>
      </c>
      <c r="U29" s="512">
        <v>20</v>
      </c>
      <c r="V29" s="513">
        <f t="shared" si="12"/>
        <v>3</v>
      </c>
      <c r="W29" s="514" t="s">
        <v>381</v>
      </c>
      <c r="X29" s="515" t="s">
        <v>364</v>
      </c>
      <c r="Y29" s="516" t="s">
        <v>360</v>
      </c>
      <c r="Z29" s="517"/>
      <c r="AA29" s="516" t="s">
        <v>125</v>
      </c>
      <c r="AB29" s="517"/>
      <c r="AC29" s="557"/>
      <c r="AD29" s="519"/>
      <c r="AE29" s="518"/>
      <c r="AF29" s="520"/>
      <c r="AG29" s="521">
        <f t="shared" si="13"/>
        <v>17</v>
      </c>
      <c r="AH29" s="521">
        <f t="shared" si="14"/>
        <v>17</v>
      </c>
      <c r="AI29" s="522" t="str">
        <f t="shared" si="15"/>
        <v/>
      </c>
      <c r="AJ29" s="522" t="str">
        <f t="shared" si="16"/>
        <v/>
      </c>
      <c r="AK29" s="568" t="str">
        <f t="shared" si="17"/>
        <v>-</v>
      </c>
      <c r="AL29" s="524" t="s">
        <v>4</v>
      </c>
      <c r="AM29" s="525"/>
      <c r="AN29" s="525"/>
      <c r="AO29" s="525"/>
      <c r="AP29" s="525"/>
      <c r="AQ29" s="525"/>
      <c r="AR29" s="525"/>
      <c r="AS29" s="525"/>
      <c r="AT29" s="525"/>
      <c r="AU29" s="525"/>
      <c r="AV29" s="525"/>
      <c r="AW29" s="525"/>
      <c r="AX29" s="525"/>
      <c r="AY29" s="525"/>
      <c r="AZ29" s="525"/>
      <c r="BA29" s="525"/>
      <c r="BB29" s="525"/>
      <c r="BC29" s="525"/>
      <c r="BD29" s="525"/>
      <c r="BE29" s="525"/>
      <c r="BF29" s="525"/>
      <c r="BG29" s="525"/>
      <c r="BH29" s="525"/>
      <c r="BI29" s="525"/>
      <c r="BJ29" s="525"/>
      <c r="BK29" s="525"/>
      <c r="BL29" s="525"/>
      <c r="BM29" s="525"/>
      <c r="BN29" s="525"/>
      <c r="BO29" s="525"/>
      <c r="BP29" s="525"/>
      <c r="BQ29" s="525"/>
      <c r="BR29" s="525"/>
      <c r="BS29" s="525"/>
      <c r="BT29" s="525"/>
      <c r="BU29" s="525"/>
      <c r="BV29" s="525"/>
      <c r="BW29" s="525"/>
      <c r="BX29" s="525"/>
      <c r="BY29" s="525"/>
      <c r="BZ29" s="525"/>
      <c r="CA29" s="525"/>
      <c r="CB29" s="525"/>
      <c r="CC29" s="525"/>
      <c r="CD29" s="525"/>
      <c r="CE29" s="525"/>
      <c r="CF29" s="525"/>
      <c r="CG29" s="525"/>
      <c r="CH29" s="525"/>
      <c r="CI29" s="525"/>
      <c r="CJ29" s="525"/>
      <c r="CK29" s="525"/>
      <c r="CL29" s="525"/>
      <c r="CM29" s="525"/>
      <c r="CN29" s="525"/>
      <c r="CO29" s="525"/>
      <c r="CP29" s="525"/>
      <c r="CQ29" s="525"/>
      <c r="CR29" s="525"/>
      <c r="CS29" s="525"/>
      <c r="CT29" s="525"/>
      <c r="CU29" s="525"/>
      <c r="CV29" s="525"/>
      <c r="CW29" s="525"/>
      <c r="CX29" s="525"/>
      <c r="CY29" s="525"/>
      <c r="CZ29" s="525"/>
      <c r="DA29" s="525"/>
      <c r="DB29" s="525"/>
      <c r="DC29" s="525"/>
      <c r="DD29" s="525"/>
      <c r="DE29" s="525"/>
      <c r="DF29" s="525"/>
      <c r="DG29" s="525"/>
      <c r="DH29" s="525"/>
      <c r="DI29" s="525"/>
      <c r="DJ29" s="525"/>
      <c r="DK29" s="525"/>
      <c r="DL29" s="525"/>
      <c r="DM29" s="525"/>
      <c r="DN29" s="525"/>
      <c r="DO29" s="525"/>
      <c r="DP29" s="525"/>
      <c r="DQ29" s="525"/>
      <c r="DR29" s="525"/>
      <c r="DS29" s="525"/>
      <c r="DT29" s="525"/>
      <c r="DU29" s="525"/>
      <c r="DV29" s="525"/>
      <c r="DW29" s="525"/>
      <c r="DX29" s="525"/>
      <c r="DY29" s="525"/>
      <c r="DZ29" s="525"/>
      <c r="EA29" s="525"/>
      <c r="EB29" s="525"/>
      <c r="EC29" s="525"/>
      <c r="ED29" s="525"/>
      <c r="EE29" s="525"/>
      <c r="EF29" s="525"/>
      <c r="EG29" s="525"/>
      <c r="EH29" s="525"/>
      <c r="EI29" s="525"/>
      <c r="EJ29" s="525"/>
      <c r="EK29" s="525"/>
      <c r="EL29" s="525"/>
      <c r="EM29" s="525"/>
      <c r="EN29" s="525"/>
      <c r="EO29" s="525"/>
      <c r="EP29" s="525"/>
      <c r="EQ29" s="525"/>
      <c r="ER29" s="525"/>
      <c r="ES29" s="525"/>
      <c r="ET29" s="525"/>
      <c r="EU29" s="525"/>
      <c r="EV29" s="525"/>
      <c r="EW29" s="525"/>
      <c r="EX29" s="525"/>
      <c r="EY29" s="525"/>
      <c r="EZ29" s="525"/>
      <c r="FA29" s="525"/>
      <c r="FB29" s="525"/>
      <c r="FC29" s="525"/>
      <c r="FD29" s="525"/>
      <c r="FE29" s="525"/>
      <c r="FF29" s="525"/>
      <c r="FG29" s="525"/>
      <c r="FH29" s="525"/>
      <c r="FI29" s="525"/>
      <c r="FJ29" s="525"/>
      <c r="FK29" s="525"/>
      <c r="FL29" s="525"/>
      <c r="FM29" s="525"/>
      <c r="FN29" s="525"/>
      <c r="FO29" s="525"/>
      <c r="FP29" s="525"/>
      <c r="FQ29" s="525"/>
      <c r="FR29" s="525"/>
      <c r="FS29" s="525"/>
      <c r="FT29" s="525"/>
      <c r="FU29" s="525"/>
      <c r="FV29" s="525"/>
      <c r="FW29" s="525"/>
      <c r="FX29" s="525"/>
      <c r="FY29" s="525"/>
      <c r="FZ29" s="525"/>
      <c r="GA29" s="525"/>
      <c r="GB29" s="525"/>
      <c r="GC29" s="525"/>
      <c r="GD29" s="525"/>
      <c r="GE29" s="525"/>
      <c r="GF29" s="525"/>
      <c r="GG29" s="525"/>
      <c r="GH29" s="525"/>
      <c r="GI29" s="525"/>
      <c r="GJ29" s="525"/>
      <c r="GK29" s="525"/>
      <c r="GL29" s="525"/>
      <c r="GM29" s="525"/>
      <c r="GN29" s="525"/>
      <c r="GO29" s="525"/>
      <c r="GP29" s="525"/>
      <c r="GQ29" s="525"/>
      <c r="GR29" s="525"/>
      <c r="GS29" s="525"/>
      <c r="GT29" s="525"/>
      <c r="GU29" s="525"/>
      <c r="GV29" s="525"/>
      <c r="GW29" s="525"/>
      <c r="GX29" s="525"/>
      <c r="GY29" s="525"/>
      <c r="GZ29" s="525"/>
      <c r="HA29" s="525"/>
      <c r="HB29" s="525"/>
      <c r="HC29" s="525"/>
      <c r="HD29" s="525"/>
      <c r="HE29" s="525"/>
      <c r="HF29" s="525"/>
      <c r="HG29" s="525"/>
      <c r="HH29" s="525"/>
      <c r="HI29" s="525"/>
      <c r="HJ29" s="525"/>
      <c r="HK29" s="525"/>
      <c r="HL29" s="525"/>
      <c r="HM29" s="525"/>
      <c r="HN29" s="525"/>
      <c r="HO29" s="525"/>
      <c r="HP29" s="525"/>
      <c r="HQ29" s="525"/>
      <c r="HR29" s="525"/>
      <c r="HS29" s="525"/>
      <c r="HT29" s="525"/>
      <c r="HU29" s="525"/>
      <c r="HV29" s="525"/>
      <c r="HW29" s="525"/>
      <c r="HX29" s="525"/>
      <c r="HY29" s="525"/>
      <c r="HZ29" s="525"/>
      <c r="IA29" s="525"/>
      <c r="IB29" s="525"/>
      <c r="IC29" s="525"/>
      <c r="ID29" s="525"/>
      <c r="IE29" s="525"/>
      <c r="IF29" s="525"/>
      <c r="IG29" s="525"/>
      <c r="IH29" s="525"/>
      <c r="II29" s="525"/>
      <c r="IJ29" s="525"/>
      <c r="IK29" s="525"/>
      <c r="IL29" s="525"/>
      <c r="IM29" s="525"/>
      <c r="IN29" s="525"/>
      <c r="IO29" s="525"/>
      <c r="IP29" s="525"/>
      <c r="IQ29" s="525"/>
      <c r="IR29" s="525"/>
      <c r="IS29" s="525"/>
      <c r="IT29" s="525"/>
      <c r="IU29" s="525"/>
      <c r="IV29" s="525"/>
      <c r="IW29" s="525"/>
      <c r="IX29" s="525"/>
      <c r="IY29" s="525"/>
      <c r="IZ29" s="525"/>
      <c r="JA29" s="525"/>
      <c r="JB29" s="525"/>
      <c r="JC29" s="525"/>
      <c r="JD29" s="525"/>
      <c r="JE29" s="525"/>
      <c r="JF29" s="525"/>
      <c r="JG29" s="525"/>
      <c r="JH29" s="525"/>
      <c r="JI29" s="525"/>
      <c r="JJ29" s="526"/>
      <c r="JK29" s="525"/>
      <c r="JL29" s="525"/>
      <c r="JM29" s="525"/>
      <c r="JN29" s="525"/>
      <c r="JO29" s="525"/>
      <c r="JP29" s="527"/>
      <c r="JQ29" s="528">
        <f t="shared" si="18"/>
        <v>20</v>
      </c>
      <c r="JR29" s="529">
        <f t="shared" si="19"/>
        <v>187</v>
      </c>
      <c r="JS29" s="476" t="s">
        <v>365</v>
      </c>
      <c r="JT29" s="477"/>
      <c r="JU29" s="478" t="s">
        <v>377</v>
      </c>
      <c r="JV29" s="530"/>
      <c r="JW29" s="479"/>
      <c r="JX29" s="479"/>
      <c r="JY29" s="479"/>
      <c r="JZ29" s="480"/>
      <c r="KA29" s="479"/>
      <c r="KB29" s="479"/>
      <c r="KC29" s="479"/>
      <c r="KD29" s="479"/>
      <c r="KE29" s="479"/>
      <c r="KF29" s="479"/>
      <c r="KG29" s="479"/>
      <c r="KH29" s="479"/>
      <c r="KI29" s="479"/>
      <c r="KJ29" s="479"/>
      <c r="KK29" s="479"/>
      <c r="KL29" s="479"/>
      <c r="KM29" s="479"/>
      <c r="KN29" s="479"/>
      <c r="KO29" s="479"/>
    </row>
    <row r="30" spans="1:320" s="324" customFormat="1" hidden="1">
      <c r="A30" s="504" t="str">
        <f t="shared" ca="1" si="4"/>
        <v>1.2.12</v>
      </c>
      <c r="B30" s="505" t="s">
        <v>376</v>
      </c>
      <c r="C30" s="1101"/>
      <c r="D30" s="1101"/>
      <c r="E30" s="1101" t="s">
        <v>372</v>
      </c>
      <c r="F30" s="1101"/>
      <c r="G30" s="1101"/>
      <c r="H30" s="1101"/>
      <c r="I30" s="1101" t="s">
        <v>373</v>
      </c>
      <c r="J30" s="506" t="s">
        <v>374</v>
      </c>
      <c r="K30" s="485">
        <f t="shared" si="5"/>
        <v>46260</v>
      </c>
      <c r="L30" s="507">
        <v>30</v>
      </c>
      <c r="M30" s="487">
        <f t="shared" si="6"/>
        <v>46290</v>
      </c>
      <c r="N30" s="508">
        <v>46307</v>
      </c>
      <c r="O30" s="489">
        <v>25</v>
      </c>
      <c r="P30" s="488">
        <f t="shared" si="7"/>
        <v>46332</v>
      </c>
      <c r="Q30" s="488">
        <f t="shared" si="8"/>
        <v>46335</v>
      </c>
      <c r="R30" s="510">
        <f t="shared" si="9"/>
        <v>0</v>
      </c>
      <c r="S30" s="510" t="str">
        <f t="shared" si="10"/>
        <v/>
      </c>
      <c r="T30" s="511">
        <f t="shared" si="11"/>
        <v>0</v>
      </c>
      <c r="U30" s="512">
        <v>20</v>
      </c>
      <c r="V30" s="513">
        <f t="shared" si="12"/>
        <v>3</v>
      </c>
      <c r="W30" s="514" t="s">
        <v>381</v>
      </c>
      <c r="X30" s="515" t="s">
        <v>364</v>
      </c>
      <c r="Y30" s="516" t="s">
        <v>360</v>
      </c>
      <c r="Z30" s="517"/>
      <c r="AA30" s="516" t="s">
        <v>125</v>
      </c>
      <c r="AB30" s="517"/>
      <c r="AC30" s="557"/>
      <c r="AD30" s="519"/>
      <c r="AE30" s="518"/>
      <c r="AF30" s="520"/>
      <c r="AG30" s="521">
        <f t="shared" si="13"/>
        <v>17</v>
      </c>
      <c r="AH30" s="521">
        <f t="shared" si="14"/>
        <v>17</v>
      </c>
      <c r="AI30" s="522" t="str">
        <f t="shared" si="15"/>
        <v/>
      </c>
      <c r="AJ30" s="522" t="str">
        <f t="shared" si="16"/>
        <v/>
      </c>
      <c r="AK30" s="568" t="str">
        <f t="shared" si="17"/>
        <v>-</v>
      </c>
      <c r="AL30" s="524" t="s">
        <v>4</v>
      </c>
      <c r="AM30" s="525"/>
      <c r="AN30" s="525"/>
      <c r="AO30" s="525"/>
      <c r="AP30" s="525"/>
      <c r="AQ30" s="525"/>
      <c r="AR30" s="525"/>
      <c r="AS30" s="525"/>
      <c r="AT30" s="525"/>
      <c r="AU30" s="525"/>
      <c r="AV30" s="525"/>
      <c r="AW30" s="525"/>
      <c r="AX30" s="525"/>
      <c r="AY30" s="525"/>
      <c r="AZ30" s="525"/>
      <c r="BA30" s="525"/>
      <c r="BB30" s="525"/>
      <c r="BC30" s="525"/>
      <c r="BD30" s="525"/>
      <c r="BE30" s="525"/>
      <c r="BF30" s="525"/>
      <c r="BG30" s="525"/>
      <c r="BH30" s="525"/>
      <c r="BI30" s="525"/>
      <c r="BJ30" s="525"/>
      <c r="BK30" s="525"/>
      <c r="BL30" s="525"/>
      <c r="BM30" s="525"/>
      <c r="BN30" s="525"/>
      <c r="BO30" s="525"/>
      <c r="BP30" s="525"/>
      <c r="BQ30" s="525"/>
      <c r="BR30" s="525"/>
      <c r="BS30" s="525"/>
      <c r="BT30" s="525"/>
      <c r="BU30" s="525"/>
      <c r="BV30" s="525"/>
      <c r="BW30" s="525"/>
      <c r="BX30" s="525"/>
      <c r="BY30" s="525"/>
      <c r="BZ30" s="525"/>
      <c r="CA30" s="525"/>
      <c r="CB30" s="525"/>
      <c r="CC30" s="525"/>
      <c r="CD30" s="525"/>
      <c r="CE30" s="525"/>
      <c r="CF30" s="525"/>
      <c r="CG30" s="525"/>
      <c r="CH30" s="525"/>
      <c r="CI30" s="525"/>
      <c r="CJ30" s="525"/>
      <c r="CK30" s="525"/>
      <c r="CL30" s="525"/>
      <c r="CM30" s="525"/>
      <c r="CN30" s="525"/>
      <c r="CO30" s="525"/>
      <c r="CP30" s="525"/>
      <c r="CQ30" s="525"/>
      <c r="CR30" s="525"/>
      <c r="CS30" s="525"/>
      <c r="CT30" s="525"/>
      <c r="CU30" s="525"/>
      <c r="CV30" s="525"/>
      <c r="CW30" s="525"/>
      <c r="CX30" s="525"/>
      <c r="CY30" s="525"/>
      <c r="CZ30" s="525"/>
      <c r="DA30" s="525"/>
      <c r="DB30" s="525"/>
      <c r="DC30" s="525"/>
      <c r="DD30" s="525"/>
      <c r="DE30" s="525"/>
      <c r="DF30" s="525"/>
      <c r="DG30" s="525"/>
      <c r="DH30" s="525"/>
      <c r="DI30" s="525"/>
      <c r="DJ30" s="525"/>
      <c r="DK30" s="525"/>
      <c r="DL30" s="525"/>
      <c r="DM30" s="525"/>
      <c r="DN30" s="525"/>
      <c r="DO30" s="525"/>
      <c r="DP30" s="525"/>
      <c r="DQ30" s="525"/>
      <c r="DR30" s="525"/>
      <c r="DS30" s="525"/>
      <c r="DT30" s="525"/>
      <c r="DU30" s="525"/>
      <c r="DV30" s="525"/>
      <c r="DW30" s="525"/>
      <c r="DX30" s="525"/>
      <c r="DY30" s="525"/>
      <c r="DZ30" s="525"/>
      <c r="EA30" s="525"/>
      <c r="EB30" s="525"/>
      <c r="EC30" s="525"/>
      <c r="ED30" s="525"/>
      <c r="EE30" s="525"/>
      <c r="EF30" s="525"/>
      <c r="EG30" s="525"/>
      <c r="EH30" s="525"/>
      <c r="EI30" s="525"/>
      <c r="EJ30" s="525"/>
      <c r="EK30" s="525"/>
      <c r="EL30" s="525"/>
      <c r="EM30" s="525"/>
      <c r="EN30" s="525"/>
      <c r="EO30" s="525"/>
      <c r="EP30" s="525"/>
      <c r="EQ30" s="525"/>
      <c r="ER30" s="525"/>
      <c r="ES30" s="525"/>
      <c r="ET30" s="525"/>
      <c r="EU30" s="525"/>
      <c r="EV30" s="525"/>
      <c r="EW30" s="525"/>
      <c r="EX30" s="525"/>
      <c r="EY30" s="525"/>
      <c r="EZ30" s="525"/>
      <c r="FA30" s="525"/>
      <c r="FB30" s="525"/>
      <c r="FC30" s="525"/>
      <c r="FD30" s="525"/>
      <c r="FE30" s="525"/>
      <c r="FF30" s="525"/>
      <c r="FG30" s="525"/>
      <c r="FH30" s="525"/>
      <c r="FI30" s="525"/>
      <c r="FJ30" s="525"/>
      <c r="FK30" s="525"/>
      <c r="FL30" s="525"/>
      <c r="FM30" s="525"/>
      <c r="FN30" s="525"/>
      <c r="FO30" s="525"/>
      <c r="FP30" s="525"/>
      <c r="FQ30" s="525"/>
      <c r="FR30" s="525"/>
      <c r="FS30" s="525"/>
      <c r="FT30" s="525"/>
      <c r="FU30" s="525"/>
      <c r="FV30" s="525"/>
      <c r="FW30" s="525"/>
      <c r="FX30" s="525"/>
      <c r="FY30" s="525"/>
      <c r="FZ30" s="525"/>
      <c r="GA30" s="525"/>
      <c r="GB30" s="525"/>
      <c r="GC30" s="525"/>
      <c r="GD30" s="525"/>
      <c r="GE30" s="525"/>
      <c r="GF30" s="525"/>
      <c r="GG30" s="525"/>
      <c r="GH30" s="525"/>
      <c r="GI30" s="525"/>
      <c r="GJ30" s="525"/>
      <c r="GK30" s="525"/>
      <c r="GL30" s="525"/>
      <c r="GM30" s="525"/>
      <c r="GN30" s="525"/>
      <c r="GO30" s="525"/>
      <c r="GP30" s="525"/>
      <c r="GQ30" s="525"/>
      <c r="GR30" s="525"/>
      <c r="GS30" s="525"/>
      <c r="GT30" s="525"/>
      <c r="GU30" s="525"/>
      <c r="GV30" s="525"/>
      <c r="GW30" s="525"/>
      <c r="GX30" s="525"/>
      <c r="GY30" s="525"/>
      <c r="GZ30" s="525"/>
      <c r="HA30" s="525"/>
      <c r="HB30" s="525"/>
      <c r="HC30" s="525"/>
      <c r="HD30" s="525"/>
      <c r="HE30" s="525"/>
      <c r="HF30" s="525"/>
      <c r="HG30" s="525"/>
      <c r="HH30" s="525"/>
      <c r="HI30" s="525"/>
      <c r="HJ30" s="525"/>
      <c r="HK30" s="525"/>
      <c r="HL30" s="525"/>
      <c r="HM30" s="525"/>
      <c r="HN30" s="525"/>
      <c r="HO30" s="525"/>
      <c r="HP30" s="525"/>
      <c r="HQ30" s="525"/>
      <c r="HR30" s="525"/>
      <c r="HS30" s="525"/>
      <c r="HT30" s="525"/>
      <c r="HU30" s="525"/>
      <c r="HV30" s="525"/>
      <c r="HW30" s="525"/>
      <c r="HX30" s="525"/>
      <c r="HY30" s="525"/>
      <c r="HZ30" s="525"/>
      <c r="IA30" s="525"/>
      <c r="IB30" s="525"/>
      <c r="IC30" s="525"/>
      <c r="ID30" s="525"/>
      <c r="IE30" s="525"/>
      <c r="IF30" s="525"/>
      <c r="IG30" s="525"/>
      <c r="IH30" s="525"/>
      <c r="II30" s="525"/>
      <c r="IJ30" s="525"/>
      <c r="IK30" s="525"/>
      <c r="IL30" s="525"/>
      <c r="IM30" s="525"/>
      <c r="IN30" s="525"/>
      <c r="IO30" s="525"/>
      <c r="IP30" s="525"/>
      <c r="IQ30" s="525"/>
      <c r="IR30" s="525"/>
      <c r="IS30" s="525"/>
      <c r="IT30" s="525"/>
      <c r="IU30" s="525"/>
      <c r="IV30" s="525"/>
      <c r="IW30" s="525"/>
      <c r="IX30" s="525"/>
      <c r="IY30" s="525"/>
      <c r="IZ30" s="525"/>
      <c r="JA30" s="525"/>
      <c r="JB30" s="525"/>
      <c r="JC30" s="525"/>
      <c r="JD30" s="525"/>
      <c r="JE30" s="525"/>
      <c r="JF30" s="525"/>
      <c r="JG30" s="525"/>
      <c r="JH30" s="525"/>
      <c r="JI30" s="525"/>
      <c r="JJ30" s="526"/>
      <c r="JK30" s="525"/>
      <c r="JL30" s="525"/>
      <c r="JM30" s="525"/>
      <c r="JN30" s="525"/>
      <c r="JO30" s="525"/>
      <c r="JP30" s="527"/>
      <c r="JQ30" s="528">
        <f t="shared" si="18"/>
        <v>20</v>
      </c>
      <c r="JR30" s="529">
        <f t="shared" si="19"/>
        <v>204</v>
      </c>
      <c r="JS30" s="476" t="s">
        <v>365</v>
      </c>
      <c r="JT30" s="477"/>
      <c r="JU30" s="478" t="s">
        <v>377</v>
      </c>
      <c r="JV30" s="530"/>
      <c r="JW30" s="479"/>
      <c r="JX30" s="479"/>
      <c r="JY30" s="479"/>
      <c r="JZ30" s="480"/>
      <c r="KA30" s="479"/>
      <c r="KB30" s="479"/>
      <c r="KC30" s="479"/>
      <c r="KD30" s="479"/>
      <c r="KE30" s="479"/>
      <c r="KF30" s="479"/>
      <c r="KG30" s="479"/>
      <c r="KH30" s="479"/>
      <c r="KI30" s="479"/>
      <c r="KJ30" s="479"/>
      <c r="KK30" s="479"/>
      <c r="KL30" s="479"/>
      <c r="KM30" s="479"/>
      <c r="KN30" s="479"/>
      <c r="KO30" s="479"/>
    </row>
    <row r="31" spans="1:320" s="324" customFormat="1" hidden="1">
      <c r="A31" s="504" t="str">
        <f t="shared" ca="1" si="4"/>
        <v>1.2.13</v>
      </c>
      <c r="B31" s="505" t="s">
        <v>376</v>
      </c>
      <c r="C31" s="1101"/>
      <c r="D31" s="1101"/>
      <c r="E31" s="1101" t="s">
        <v>362</v>
      </c>
      <c r="F31" s="1101"/>
      <c r="G31" s="1101"/>
      <c r="H31" s="1101"/>
      <c r="I31" s="1101"/>
      <c r="J31" s="570" t="s">
        <v>386</v>
      </c>
      <c r="K31" s="485">
        <f t="shared" si="5"/>
        <v>46260</v>
      </c>
      <c r="L31" s="507">
        <v>30</v>
      </c>
      <c r="M31" s="487">
        <f t="shared" si="6"/>
        <v>46290</v>
      </c>
      <c r="N31" s="508">
        <v>46307</v>
      </c>
      <c r="O31" s="489">
        <v>25</v>
      </c>
      <c r="P31" s="488">
        <f t="shared" si="7"/>
        <v>46332</v>
      </c>
      <c r="Q31" s="488">
        <f t="shared" si="8"/>
        <v>46335</v>
      </c>
      <c r="R31" s="510">
        <f t="shared" si="9"/>
        <v>0</v>
      </c>
      <c r="S31" s="510" t="str">
        <f t="shared" si="10"/>
        <v/>
      </c>
      <c r="T31" s="511">
        <f t="shared" si="11"/>
        <v>0</v>
      </c>
      <c r="U31" s="512">
        <v>15</v>
      </c>
      <c r="V31" s="513">
        <f t="shared" si="12"/>
        <v>2.25</v>
      </c>
      <c r="W31" s="514" t="s">
        <v>27</v>
      </c>
      <c r="X31" s="515" t="s">
        <v>364</v>
      </c>
      <c r="Y31" s="516" t="s">
        <v>360</v>
      </c>
      <c r="Z31" s="517"/>
      <c r="AA31" s="516" t="s">
        <v>125</v>
      </c>
      <c r="AB31" s="517"/>
      <c r="AC31" s="557"/>
      <c r="AD31" s="519"/>
      <c r="AE31" s="518"/>
      <c r="AF31" s="520"/>
      <c r="AG31" s="521">
        <f t="shared" si="13"/>
        <v>12.75</v>
      </c>
      <c r="AH31" s="521">
        <f t="shared" si="14"/>
        <v>12.75</v>
      </c>
      <c r="AI31" s="522" t="str">
        <f t="shared" si="15"/>
        <v/>
      </c>
      <c r="AJ31" s="522" t="str">
        <f t="shared" si="16"/>
        <v/>
      </c>
      <c r="AK31" s="568" t="str">
        <f t="shared" si="17"/>
        <v>-</v>
      </c>
      <c r="AL31" s="524" t="s">
        <v>4</v>
      </c>
      <c r="AM31" s="525"/>
      <c r="AN31" s="525"/>
      <c r="AO31" s="525"/>
      <c r="AP31" s="525"/>
      <c r="AQ31" s="525"/>
      <c r="AR31" s="525"/>
      <c r="AS31" s="525"/>
      <c r="AT31" s="525"/>
      <c r="AU31" s="525"/>
      <c r="AV31" s="525"/>
      <c r="AW31" s="525"/>
      <c r="AX31" s="525"/>
      <c r="AY31" s="525"/>
      <c r="AZ31" s="525"/>
      <c r="BA31" s="525"/>
      <c r="BB31" s="525"/>
      <c r="BC31" s="525"/>
      <c r="BD31" s="525"/>
      <c r="BE31" s="525"/>
      <c r="BF31" s="525"/>
      <c r="BG31" s="525"/>
      <c r="BH31" s="525"/>
      <c r="BI31" s="525"/>
      <c r="BJ31" s="525"/>
      <c r="BK31" s="525"/>
      <c r="BL31" s="525"/>
      <c r="BM31" s="525"/>
      <c r="BN31" s="525"/>
      <c r="BO31" s="525"/>
      <c r="BP31" s="525"/>
      <c r="BQ31" s="525"/>
      <c r="BR31" s="525"/>
      <c r="BS31" s="525"/>
      <c r="BT31" s="525"/>
      <c r="BU31" s="525"/>
      <c r="BV31" s="525"/>
      <c r="BW31" s="525"/>
      <c r="BX31" s="525"/>
      <c r="BY31" s="525"/>
      <c r="BZ31" s="525"/>
      <c r="CA31" s="525"/>
      <c r="CB31" s="525"/>
      <c r="CC31" s="525"/>
      <c r="CD31" s="525"/>
      <c r="CE31" s="525"/>
      <c r="CF31" s="525"/>
      <c r="CG31" s="525"/>
      <c r="CH31" s="525"/>
      <c r="CI31" s="525"/>
      <c r="CJ31" s="525"/>
      <c r="CK31" s="525"/>
      <c r="CL31" s="525"/>
      <c r="CM31" s="525"/>
      <c r="CN31" s="525"/>
      <c r="CO31" s="525"/>
      <c r="CP31" s="525"/>
      <c r="CQ31" s="525"/>
      <c r="CR31" s="525"/>
      <c r="CS31" s="525"/>
      <c r="CT31" s="525"/>
      <c r="CU31" s="525"/>
      <c r="CV31" s="525"/>
      <c r="CW31" s="525"/>
      <c r="CX31" s="525"/>
      <c r="CY31" s="525"/>
      <c r="CZ31" s="525"/>
      <c r="DA31" s="525"/>
      <c r="DB31" s="525"/>
      <c r="DC31" s="525"/>
      <c r="DD31" s="525"/>
      <c r="DE31" s="525"/>
      <c r="DF31" s="525"/>
      <c r="DG31" s="525"/>
      <c r="DH31" s="525"/>
      <c r="DI31" s="525"/>
      <c r="DJ31" s="525"/>
      <c r="DK31" s="525"/>
      <c r="DL31" s="525"/>
      <c r="DM31" s="525"/>
      <c r="DN31" s="525"/>
      <c r="DO31" s="525"/>
      <c r="DP31" s="525"/>
      <c r="DQ31" s="525"/>
      <c r="DR31" s="525"/>
      <c r="DS31" s="525"/>
      <c r="DT31" s="525"/>
      <c r="DU31" s="525"/>
      <c r="DV31" s="525"/>
      <c r="DW31" s="525"/>
      <c r="DX31" s="525"/>
      <c r="DY31" s="525"/>
      <c r="DZ31" s="525"/>
      <c r="EA31" s="525"/>
      <c r="EB31" s="525"/>
      <c r="EC31" s="525"/>
      <c r="ED31" s="525"/>
      <c r="EE31" s="525"/>
      <c r="EF31" s="525"/>
      <c r="EG31" s="525"/>
      <c r="EH31" s="525"/>
      <c r="EI31" s="525"/>
      <c r="EJ31" s="525"/>
      <c r="EK31" s="525"/>
      <c r="EL31" s="525"/>
      <c r="EM31" s="525"/>
      <c r="EN31" s="525"/>
      <c r="EO31" s="525"/>
      <c r="EP31" s="525"/>
      <c r="EQ31" s="525"/>
      <c r="ER31" s="525"/>
      <c r="ES31" s="525"/>
      <c r="ET31" s="525"/>
      <c r="EU31" s="525"/>
      <c r="EV31" s="525"/>
      <c r="EW31" s="525"/>
      <c r="EX31" s="525"/>
      <c r="EY31" s="525"/>
      <c r="EZ31" s="525"/>
      <c r="FA31" s="525"/>
      <c r="FB31" s="525"/>
      <c r="FC31" s="525"/>
      <c r="FD31" s="525"/>
      <c r="FE31" s="525"/>
      <c r="FF31" s="525"/>
      <c r="FG31" s="525"/>
      <c r="FH31" s="525"/>
      <c r="FI31" s="525"/>
      <c r="FJ31" s="525"/>
      <c r="FK31" s="525"/>
      <c r="FL31" s="525"/>
      <c r="FM31" s="525"/>
      <c r="FN31" s="525"/>
      <c r="FO31" s="525"/>
      <c r="FP31" s="525"/>
      <c r="FQ31" s="525"/>
      <c r="FR31" s="525"/>
      <c r="FS31" s="525"/>
      <c r="FT31" s="525"/>
      <c r="FU31" s="525"/>
      <c r="FV31" s="525"/>
      <c r="FW31" s="525"/>
      <c r="FX31" s="525"/>
      <c r="FY31" s="525"/>
      <c r="FZ31" s="525"/>
      <c r="GA31" s="525"/>
      <c r="GB31" s="525"/>
      <c r="GC31" s="525"/>
      <c r="GD31" s="525"/>
      <c r="GE31" s="525"/>
      <c r="GF31" s="525"/>
      <c r="GG31" s="525"/>
      <c r="GH31" s="525"/>
      <c r="GI31" s="525"/>
      <c r="GJ31" s="525"/>
      <c r="GK31" s="525"/>
      <c r="GL31" s="525"/>
      <c r="GM31" s="525"/>
      <c r="GN31" s="525"/>
      <c r="GO31" s="525"/>
      <c r="GP31" s="525"/>
      <c r="GQ31" s="525"/>
      <c r="GR31" s="525"/>
      <c r="GS31" s="525"/>
      <c r="GT31" s="525"/>
      <c r="GU31" s="525"/>
      <c r="GV31" s="525"/>
      <c r="GW31" s="525"/>
      <c r="GX31" s="525"/>
      <c r="GY31" s="525"/>
      <c r="GZ31" s="525"/>
      <c r="HA31" s="525"/>
      <c r="HB31" s="525"/>
      <c r="HC31" s="525"/>
      <c r="HD31" s="525"/>
      <c r="HE31" s="525"/>
      <c r="HF31" s="525"/>
      <c r="HG31" s="525"/>
      <c r="HH31" s="525"/>
      <c r="HI31" s="525"/>
      <c r="HJ31" s="525"/>
      <c r="HK31" s="525"/>
      <c r="HL31" s="525"/>
      <c r="HM31" s="525"/>
      <c r="HN31" s="525"/>
      <c r="HO31" s="525"/>
      <c r="HP31" s="525"/>
      <c r="HQ31" s="525"/>
      <c r="HR31" s="525"/>
      <c r="HS31" s="525"/>
      <c r="HT31" s="525"/>
      <c r="HU31" s="525"/>
      <c r="HV31" s="525"/>
      <c r="HW31" s="525"/>
      <c r="HX31" s="525"/>
      <c r="HY31" s="525"/>
      <c r="HZ31" s="525"/>
      <c r="IA31" s="525"/>
      <c r="IB31" s="525"/>
      <c r="IC31" s="525"/>
      <c r="ID31" s="525"/>
      <c r="IE31" s="525"/>
      <c r="IF31" s="525"/>
      <c r="IG31" s="525"/>
      <c r="IH31" s="525"/>
      <c r="II31" s="525"/>
      <c r="IJ31" s="525"/>
      <c r="IK31" s="525"/>
      <c r="IL31" s="525"/>
      <c r="IM31" s="525"/>
      <c r="IN31" s="525"/>
      <c r="IO31" s="525"/>
      <c r="IP31" s="525"/>
      <c r="IQ31" s="525"/>
      <c r="IR31" s="525"/>
      <c r="IS31" s="525"/>
      <c r="IT31" s="525"/>
      <c r="IU31" s="525"/>
      <c r="IV31" s="525"/>
      <c r="IW31" s="525"/>
      <c r="IX31" s="525"/>
      <c r="IY31" s="525"/>
      <c r="IZ31" s="525"/>
      <c r="JA31" s="525"/>
      <c r="JB31" s="525"/>
      <c r="JC31" s="525"/>
      <c r="JD31" s="525"/>
      <c r="JE31" s="525"/>
      <c r="JF31" s="525"/>
      <c r="JG31" s="525"/>
      <c r="JH31" s="525"/>
      <c r="JI31" s="525"/>
      <c r="JJ31" s="526"/>
      <c r="JK31" s="525"/>
      <c r="JL31" s="525"/>
      <c r="JM31" s="525"/>
      <c r="JN31" s="525"/>
      <c r="JO31" s="525"/>
      <c r="JP31" s="527"/>
      <c r="JQ31" s="528">
        <f t="shared" si="18"/>
        <v>15</v>
      </c>
      <c r="JR31" s="529">
        <f t="shared" si="19"/>
        <v>216.75</v>
      </c>
      <c r="JS31" s="476" t="s">
        <v>365</v>
      </c>
      <c r="JT31" s="477"/>
      <c r="JU31" s="478" t="s">
        <v>377</v>
      </c>
      <c r="JV31" s="530"/>
      <c r="JW31" s="479"/>
      <c r="JX31" s="479"/>
      <c r="JY31" s="479"/>
      <c r="JZ31" s="480"/>
      <c r="KA31" s="479"/>
      <c r="KB31" s="479"/>
      <c r="KC31" s="479"/>
      <c r="KD31" s="479"/>
      <c r="KE31" s="479"/>
      <c r="KF31" s="479"/>
      <c r="KG31" s="479"/>
      <c r="KH31" s="479"/>
      <c r="KI31" s="479"/>
      <c r="KJ31" s="479"/>
      <c r="KK31" s="479"/>
      <c r="KL31" s="479"/>
      <c r="KM31" s="479"/>
      <c r="KN31" s="479"/>
      <c r="KO31" s="479"/>
    </row>
    <row r="32" spans="1:320" s="324" customFormat="1" hidden="1">
      <c r="A32" s="504" t="str">
        <f t="shared" ca="1" si="4"/>
        <v>1.2.14</v>
      </c>
      <c r="B32" s="571" t="s">
        <v>376</v>
      </c>
      <c r="C32" s="1101"/>
      <c r="D32" s="1101"/>
      <c r="E32" s="1101" t="s">
        <v>362</v>
      </c>
      <c r="F32" s="1101"/>
      <c r="G32" s="1101"/>
      <c r="H32" s="1101"/>
      <c r="I32" s="1101"/>
      <c r="J32" s="570" t="s">
        <v>386</v>
      </c>
      <c r="K32" s="485">
        <f t="shared" si="5"/>
        <v>46267</v>
      </c>
      <c r="L32" s="507">
        <v>30</v>
      </c>
      <c r="M32" s="487">
        <f t="shared" si="6"/>
        <v>46297</v>
      </c>
      <c r="N32" s="508">
        <v>46314</v>
      </c>
      <c r="O32" s="489">
        <v>25</v>
      </c>
      <c r="P32" s="488">
        <f t="shared" si="7"/>
        <v>46339</v>
      </c>
      <c r="Q32" s="488">
        <f t="shared" si="8"/>
        <v>46342</v>
      </c>
      <c r="R32" s="510">
        <f t="shared" si="9"/>
        <v>0</v>
      </c>
      <c r="S32" s="510" t="str">
        <f t="shared" si="10"/>
        <v/>
      </c>
      <c r="T32" s="511">
        <f t="shared" si="11"/>
        <v>0</v>
      </c>
      <c r="U32" s="512">
        <v>15</v>
      </c>
      <c r="V32" s="563">
        <f t="shared" si="12"/>
        <v>2.25</v>
      </c>
      <c r="W32" s="514" t="s">
        <v>370</v>
      </c>
      <c r="X32" s="515" t="s">
        <v>364</v>
      </c>
      <c r="Y32" s="516" t="s">
        <v>360</v>
      </c>
      <c r="Z32" s="517"/>
      <c r="AA32" s="516" t="s">
        <v>125</v>
      </c>
      <c r="AB32" s="517"/>
      <c r="AC32" s="557"/>
      <c r="AD32" s="519"/>
      <c r="AE32" s="518"/>
      <c r="AF32" s="520"/>
      <c r="AG32" s="521">
        <f t="shared" si="13"/>
        <v>12.75</v>
      </c>
      <c r="AH32" s="521">
        <f t="shared" si="14"/>
        <v>12.75</v>
      </c>
      <c r="AI32" s="522" t="str">
        <f t="shared" si="15"/>
        <v/>
      </c>
      <c r="AJ32" s="522" t="str">
        <f t="shared" si="16"/>
        <v/>
      </c>
      <c r="AK32" s="568" t="str">
        <f t="shared" si="17"/>
        <v>-</v>
      </c>
      <c r="AL32" s="524" t="s">
        <v>4</v>
      </c>
      <c r="AM32" s="525"/>
      <c r="AN32" s="525"/>
      <c r="AO32" s="525"/>
      <c r="AP32" s="525"/>
      <c r="AQ32" s="525"/>
      <c r="AR32" s="525"/>
      <c r="AS32" s="525"/>
      <c r="AT32" s="525"/>
      <c r="AU32" s="525"/>
      <c r="AV32" s="525"/>
      <c r="AW32" s="525"/>
      <c r="AX32" s="525"/>
      <c r="AY32" s="525"/>
      <c r="AZ32" s="525"/>
      <c r="BA32" s="525"/>
      <c r="BB32" s="525"/>
      <c r="BC32" s="525"/>
      <c r="BD32" s="525"/>
      <c r="BE32" s="525"/>
      <c r="BF32" s="525"/>
      <c r="BG32" s="525"/>
      <c r="BH32" s="525"/>
      <c r="BI32" s="525"/>
      <c r="BJ32" s="525"/>
      <c r="BK32" s="525"/>
      <c r="BL32" s="525"/>
      <c r="BM32" s="525"/>
      <c r="BN32" s="525"/>
      <c r="BO32" s="525"/>
      <c r="BP32" s="525"/>
      <c r="BQ32" s="525"/>
      <c r="BR32" s="525"/>
      <c r="BS32" s="525"/>
      <c r="BT32" s="525"/>
      <c r="BU32" s="525"/>
      <c r="BV32" s="525"/>
      <c r="BW32" s="525"/>
      <c r="BX32" s="525"/>
      <c r="BY32" s="525"/>
      <c r="BZ32" s="525"/>
      <c r="CA32" s="525"/>
      <c r="CB32" s="525"/>
      <c r="CC32" s="525"/>
      <c r="CD32" s="525"/>
      <c r="CE32" s="525"/>
      <c r="CF32" s="525"/>
      <c r="CG32" s="525"/>
      <c r="CH32" s="525"/>
      <c r="CI32" s="525"/>
      <c r="CJ32" s="525"/>
      <c r="CK32" s="525"/>
      <c r="CL32" s="525"/>
      <c r="CM32" s="525"/>
      <c r="CN32" s="525"/>
      <c r="CO32" s="525"/>
      <c r="CP32" s="525"/>
      <c r="CQ32" s="525"/>
      <c r="CR32" s="525"/>
      <c r="CS32" s="525"/>
      <c r="CT32" s="525"/>
      <c r="CU32" s="525"/>
      <c r="CV32" s="525"/>
      <c r="CW32" s="525"/>
      <c r="CX32" s="525"/>
      <c r="CY32" s="525"/>
      <c r="CZ32" s="525"/>
      <c r="DA32" s="525"/>
      <c r="DB32" s="525"/>
      <c r="DC32" s="525"/>
      <c r="DD32" s="525"/>
      <c r="DE32" s="525"/>
      <c r="DF32" s="525"/>
      <c r="DG32" s="525"/>
      <c r="DH32" s="525"/>
      <c r="DI32" s="525"/>
      <c r="DJ32" s="525"/>
      <c r="DK32" s="525"/>
      <c r="DL32" s="525"/>
      <c r="DM32" s="525"/>
      <c r="DN32" s="525"/>
      <c r="DO32" s="525"/>
      <c r="DP32" s="525"/>
      <c r="DQ32" s="525"/>
      <c r="DR32" s="525"/>
      <c r="DS32" s="525"/>
      <c r="DT32" s="525"/>
      <c r="DU32" s="525"/>
      <c r="DV32" s="525"/>
      <c r="DW32" s="525"/>
      <c r="DX32" s="525"/>
      <c r="DY32" s="525"/>
      <c r="DZ32" s="525"/>
      <c r="EA32" s="525"/>
      <c r="EB32" s="525"/>
      <c r="EC32" s="525"/>
      <c r="ED32" s="525"/>
      <c r="EE32" s="525"/>
      <c r="EF32" s="525"/>
      <c r="EG32" s="525"/>
      <c r="EH32" s="525"/>
      <c r="EI32" s="525"/>
      <c r="EJ32" s="525"/>
      <c r="EK32" s="525"/>
      <c r="EL32" s="525"/>
      <c r="EM32" s="525"/>
      <c r="EN32" s="525"/>
      <c r="EO32" s="525"/>
      <c r="EP32" s="525"/>
      <c r="EQ32" s="525"/>
      <c r="ER32" s="525"/>
      <c r="ES32" s="525"/>
      <c r="ET32" s="525"/>
      <c r="EU32" s="525"/>
      <c r="EV32" s="525"/>
      <c r="EW32" s="525"/>
      <c r="EX32" s="525"/>
      <c r="EY32" s="525"/>
      <c r="EZ32" s="525"/>
      <c r="FA32" s="525"/>
      <c r="FB32" s="525"/>
      <c r="FC32" s="525"/>
      <c r="FD32" s="525"/>
      <c r="FE32" s="525"/>
      <c r="FF32" s="525"/>
      <c r="FG32" s="525"/>
      <c r="FH32" s="525"/>
      <c r="FI32" s="525"/>
      <c r="FJ32" s="525"/>
      <c r="FK32" s="525"/>
      <c r="FL32" s="525"/>
      <c r="FM32" s="525"/>
      <c r="FN32" s="525"/>
      <c r="FO32" s="525"/>
      <c r="FP32" s="525"/>
      <c r="FQ32" s="525"/>
      <c r="FR32" s="525"/>
      <c r="FS32" s="525"/>
      <c r="FT32" s="525"/>
      <c r="FU32" s="525"/>
      <c r="FV32" s="525"/>
      <c r="FW32" s="525"/>
      <c r="FX32" s="525"/>
      <c r="FY32" s="525"/>
      <c r="FZ32" s="525"/>
      <c r="GA32" s="525"/>
      <c r="GB32" s="525"/>
      <c r="GC32" s="525"/>
      <c r="GD32" s="525"/>
      <c r="GE32" s="525"/>
      <c r="GF32" s="525"/>
      <c r="GG32" s="525"/>
      <c r="GH32" s="525"/>
      <c r="GI32" s="525"/>
      <c r="GJ32" s="525"/>
      <c r="GK32" s="525"/>
      <c r="GL32" s="525"/>
      <c r="GM32" s="525"/>
      <c r="GN32" s="525"/>
      <c r="GO32" s="525"/>
      <c r="GP32" s="525"/>
      <c r="GQ32" s="525"/>
      <c r="GR32" s="525"/>
      <c r="GS32" s="525"/>
      <c r="GT32" s="525"/>
      <c r="GU32" s="525"/>
      <c r="GV32" s="525"/>
      <c r="GW32" s="525"/>
      <c r="GX32" s="525"/>
      <c r="GY32" s="525"/>
      <c r="GZ32" s="525"/>
      <c r="HA32" s="525"/>
      <c r="HB32" s="525"/>
      <c r="HC32" s="525"/>
      <c r="HD32" s="525"/>
      <c r="HE32" s="525"/>
      <c r="HF32" s="525"/>
      <c r="HG32" s="525"/>
      <c r="HH32" s="525"/>
      <c r="HI32" s="525"/>
      <c r="HJ32" s="525"/>
      <c r="HK32" s="525"/>
      <c r="HL32" s="525"/>
      <c r="HM32" s="525"/>
      <c r="HN32" s="525"/>
      <c r="HO32" s="525"/>
      <c r="HP32" s="525"/>
      <c r="HQ32" s="525"/>
      <c r="HR32" s="525"/>
      <c r="HS32" s="525"/>
      <c r="HT32" s="525"/>
      <c r="HU32" s="525"/>
      <c r="HV32" s="525"/>
      <c r="HW32" s="525"/>
      <c r="HX32" s="525"/>
      <c r="HY32" s="525"/>
      <c r="HZ32" s="525"/>
      <c r="IA32" s="525"/>
      <c r="IB32" s="525"/>
      <c r="IC32" s="525"/>
      <c r="ID32" s="525"/>
      <c r="IE32" s="525"/>
      <c r="IF32" s="525"/>
      <c r="IG32" s="525"/>
      <c r="IH32" s="525"/>
      <c r="II32" s="525"/>
      <c r="IJ32" s="525"/>
      <c r="IK32" s="525"/>
      <c r="IL32" s="525"/>
      <c r="IM32" s="525"/>
      <c r="IN32" s="525"/>
      <c r="IO32" s="525"/>
      <c r="IP32" s="525"/>
      <c r="IQ32" s="525"/>
      <c r="IR32" s="525"/>
      <c r="IS32" s="525"/>
      <c r="IT32" s="525"/>
      <c r="IU32" s="525"/>
      <c r="IV32" s="525"/>
      <c r="IW32" s="525"/>
      <c r="IX32" s="525"/>
      <c r="IY32" s="525"/>
      <c r="IZ32" s="525"/>
      <c r="JA32" s="525"/>
      <c r="JB32" s="525"/>
      <c r="JC32" s="525"/>
      <c r="JD32" s="525"/>
      <c r="JE32" s="525"/>
      <c r="JF32" s="525"/>
      <c r="JG32" s="525"/>
      <c r="JH32" s="525"/>
      <c r="JI32" s="525"/>
      <c r="JJ32" s="526"/>
      <c r="JK32" s="525"/>
      <c r="JL32" s="525"/>
      <c r="JM32" s="525"/>
      <c r="JN32" s="525"/>
      <c r="JO32" s="525"/>
      <c r="JP32" s="527"/>
      <c r="JQ32" s="528">
        <f t="shared" si="18"/>
        <v>15</v>
      </c>
      <c r="JR32" s="529">
        <f t="shared" si="19"/>
        <v>229.5</v>
      </c>
      <c r="JS32" s="476" t="s">
        <v>365</v>
      </c>
      <c r="JT32" s="477"/>
      <c r="JU32" s="478" t="s">
        <v>377</v>
      </c>
      <c r="JV32" s="530"/>
      <c r="JW32" s="479"/>
      <c r="JX32" s="479"/>
      <c r="JY32" s="479"/>
      <c r="JZ32" s="480"/>
      <c r="KA32" s="479"/>
      <c r="KB32" s="479"/>
      <c r="KC32" s="479"/>
      <c r="KD32" s="479"/>
      <c r="KE32" s="479"/>
      <c r="KF32" s="479"/>
      <c r="KG32" s="479"/>
      <c r="KH32" s="479"/>
      <c r="KI32" s="479"/>
      <c r="KJ32" s="479"/>
      <c r="KK32" s="479"/>
      <c r="KL32" s="479"/>
      <c r="KM32" s="479"/>
      <c r="KN32" s="479"/>
      <c r="KO32" s="479"/>
      <c r="KS32" s="572"/>
    </row>
    <row r="33" spans="1:320" s="324" customFormat="1" hidden="1">
      <c r="A33" s="504" t="str">
        <f t="shared" ca="1" si="4"/>
        <v>1.2.15</v>
      </c>
      <c r="B33" s="571" t="s">
        <v>376</v>
      </c>
      <c r="C33" s="1101"/>
      <c r="D33" s="1101"/>
      <c r="E33" s="1101" t="s">
        <v>362</v>
      </c>
      <c r="F33" s="1101"/>
      <c r="G33" s="1101"/>
      <c r="H33" s="1101"/>
      <c r="I33" s="1101"/>
      <c r="J33" s="506" t="s">
        <v>374</v>
      </c>
      <c r="K33" s="485">
        <f t="shared" si="5"/>
        <v>46270</v>
      </c>
      <c r="L33" s="507">
        <v>30</v>
      </c>
      <c r="M33" s="487">
        <f>N33-14</f>
        <v>46300</v>
      </c>
      <c r="N33" s="534">
        <v>46314</v>
      </c>
      <c r="O33" s="489">
        <v>25</v>
      </c>
      <c r="P33" s="509">
        <f t="shared" si="7"/>
        <v>46339</v>
      </c>
      <c r="Q33" s="509">
        <f t="shared" si="8"/>
        <v>46342</v>
      </c>
      <c r="R33" s="510">
        <f t="shared" si="9"/>
        <v>0</v>
      </c>
      <c r="S33" s="510" t="str">
        <f t="shared" si="10"/>
        <v/>
      </c>
      <c r="T33" s="511">
        <f t="shared" si="11"/>
        <v>0</v>
      </c>
      <c r="U33" s="535">
        <v>20</v>
      </c>
      <c r="V33" s="513">
        <f>IF(U33="","",U33-SUM(U33*0.87))</f>
        <v>2.6000000000000014</v>
      </c>
      <c r="W33" s="514" t="s">
        <v>370</v>
      </c>
      <c r="X33" s="515" t="s">
        <v>364</v>
      </c>
      <c r="Y33" s="516" t="s">
        <v>360</v>
      </c>
      <c r="Z33" s="517"/>
      <c r="AA33" s="516" t="s">
        <v>125</v>
      </c>
      <c r="AB33" s="517"/>
      <c r="AC33" s="557"/>
      <c r="AD33" s="519"/>
      <c r="AE33" s="518"/>
      <c r="AF33" s="520"/>
      <c r="AG33" s="521">
        <f t="shared" si="13"/>
        <v>17.399999999999999</v>
      </c>
      <c r="AH33" s="521">
        <f t="shared" si="14"/>
        <v>17.399999999999999</v>
      </c>
      <c r="AI33" s="522" t="str">
        <f t="shared" si="15"/>
        <v/>
      </c>
      <c r="AJ33" s="522" t="str">
        <f t="shared" si="16"/>
        <v/>
      </c>
      <c r="AK33" s="523" t="str">
        <f t="shared" si="17"/>
        <v>-</v>
      </c>
      <c r="AL33" s="524" t="s">
        <v>4</v>
      </c>
      <c r="AM33" s="525"/>
      <c r="AN33" s="525"/>
      <c r="AO33" s="525"/>
      <c r="AP33" s="525"/>
      <c r="AQ33" s="525"/>
      <c r="AR33" s="525"/>
      <c r="AS33" s="525"/>
      <c r="AT33" s="525"/>
      <c r="AU33" s="525"/>
      <c r="AV33" s="525"/>
      <c r="AW33" s="525"/>
      <c r="AX33" s="525"/>
      <c r="AY33" s="525"/>
      <c r="AZ33" s="525"/>
      <c r="BA33" s="525"/>
      <c r="BB33" s="525"/>
      <c r="BC33" s="525"/>
      <c r="BD33" s="525"/>
      <c r="BE33" s="525"/>
      <c r="BF33" s="525"/>
      <c r="BG33" s="525"/>
      <c r="BH33" s="525"/>
      <c r="BI33" s="525"/>
      <c r="BJ33" s="525"/>
      <c r="BK33" s="525"/>
      <c r="BL33" s="525"/>
      <c r="BM33" s="525"/>
      <c r="BN33" s="525"/>
      <c r="BO33" s="525"/>
      <c r="BP33" s="525"/>
      <c r="BQ33" s="525"/>
      <c r="BR33" s="525"/>
      <c r="BS33" s="525"/>
      <c r="BT33" s="525"/>
      <c r="BU33" s="525"/>
      <c r="BV33" s="525"/>
      <c r="BW33" s="525"/>
      <c r="BX33" s="525"/>
      <c r="BY33" s="525"/>
      <c r="BZ33" s="525"/>
      <c r="CA33" s="525"/>
      <c r="CB33" s="525"/>
      <c r="CC33" s="525"/>
      <c r="CD33" s="525"/>
      <c r="CE33" s="525"/>
      <c r="CF33" s="525"/>
      <c r="CG33" s="525"/>
      <c r="CH33" s="525"/>
      <c r="CI33" s="525"/>
      <c r="CJ33" s="525"/>
      <c r="CK33" s="525"/>
      <c r="CL33" s="525"/>
      <c r="CM33" s="525"/>
      <c r="CN33" s="525"/>
      <c r="CO33" s="525"/>
      <c r="CP33" s="525"/>
      <c r="CQ33" s="525"/>
      <c r="CR33" s="525"/>
      <c r="CS33" s="525"/>
      <c r="CT33" s="525"/>
      <c r="CU33" s="525"/>
      <c r="CV33" s="525"/>
      <c r="CW33" s="525"/>
      <c r="CX33" s="525"/>
      <c r="CY33" s="525"/>
      <c r="CZ33" s="525"/>
      <c r="DA33" s="525"/>
      <c r="DB33" s="525"/>
      <c r="DC33" s="525"/>
      <c r="DD33" s="525"/>
      <c r="DE33" s="525"/>
      <c r="DF33" s="525"/>
      <c r="DG33" s="525"/>
      <c r="DH33" s="525"/>
      <c r="DI33" s="525"/>
      <c r="DJ33" s="525"/>
      <c r="DK33" s="525"/>
      <c r="DL33" s="525"/>
      <c r="DM33" s="525"/>
      <c r="DN33" s="525"/>
      <c r="DO33" s="525"/>
      <c r="DP33" s="525"/>
      <c r="DQ33" s="525"/>
      <c r="DR33" s="525"/>
      <c r="DS33" s="525"/>
      <c r="DT33" s="525"/>
      <c r="DU33" s="525"/>
      <c r="DV33" s="525"/>
      <c r="DW33" s="525"/>
      <c r="DX33" s="525"/>
      <c r="DY33" s="525"/>
      <c r="DZ33" s="525"/>
      <c r="EA33" s="525"/>
      <c r="EB33" s="525"/>
      <c r="EC33" s="525"/>
      <c r="ED33" s="525"/>
      <c r="EE33" s="525"/>
      <c r="EF33" s="525"/>
      <c r="EG33" s="525"/>
      <c r="EH33" s="525"/>
      <c r="EI33" s="525"/>
      <c r="EJ33" s="525"/>
      <c r="EK33" s="525"/>
      <c r="EL33" s="525"/>
      <c r="EM33" s="525"/>
      <c r="EN33" s="525"/>
      <c r="EO33" s="525"/>
      <c r="EP33" s="525"/>
      <c r="EQ33" s="525"/>
      <c r="ER33" s="525"/>
      <c r="ES33" s="525"/>
      <c r="ET33" s="525"/>
      <c r="EU33" s="525"/>
      <c r="EV33" s="525"/>
      <c r="EW33" s="525"/>
      <c r="EX33" s="525"/>
      <c r="EY33" s="525"/>
      <c r="EZ33" s="525"/>
      <c r="FA33" s="525"/>
      <c r="FB33" s="525"/>
      <c r="FC33" s="525"/>
      <c r="FD33" s="525"/>
      <c r="FE33" s="525"/>
      <c r="FF33" s="525"/>
      <c r="FG33" s="525"/>
      <c r="FH33" s="525"/>
      <c r="FI33" s="525"/>
      <c r="FJ33" s="525"/>
      <c r="FK33" s="525"/>
      <c r="FL33" s="525"/>
      <c r="FM33" s="525"/>
      <c r="FN33" s="525"/>
      <c r="FO33" s="525"/>
      <c r="FP33" s="525"/>
      <c r="FQ33" s="525"/>
      <c r="FR33" s="525"/>
      <c r="FS33" s="525"/>
      <c r="FT33" s="525"/>
      <c r="FU33" s="525"/>
      <c r="FV33" s="525"/>
      <c r="FW33" s="525"/>
      <c r="FX33" s="525"/>
      <c r="FY33" s="525"/>
      <c r="FZ33" s="525"/>
      <c r="GA33" s="525"/>
      <c r="GB33" s="525"/>
      <c r="GC33" s="525"/>
      <c r="GD33" s="525"/>
      <c r="GE33" s="525"/>
      <c r="GF33" s="525"/>
      <c r="GG33" s="525"/>
      <c r="GH33" s="525"/>
      <c r="GI33" s="525"/>
      <c r="GJ33" s="525"/>
      <c r="GK33" s="525"/>
      <c r="GL33" s="525"/>
      <c r="GM33" s="525"/>
      <c r="GN33" s="525"/>
      <c r="GO33" s="525"/>
      <c r="GP33" s="525"/>
      <c r="GQ33" s="525"/>
      <c r="GR33" s="525"/>
      <c r="GS33" s="525"/>
      <c r="GT33" s="525"/>
      <c r="GU33" s="525"/>
      <c r="GV33" s="525"/>
      <c r="GW33" s="525"/>
      <c r="GX33" s="525"/>
      <c r="GY33" s="525"/>
      <c r="GZ33" s="525"/>
      <c r="HA33" s="525"/>
      <c r="HB33" s="525"/>
      <c r="HC33" s="525"/>
      <c r="HD33" s="525"/>
      <c r="HE33" s="525"/>
      <c r="HF33" s="525"/>
      <c r="HG33" s="525"/>
      <c r="HH33" s="525"/>
      <c r="HI33" s="525"/>
      <c r="HJ33" s="525"/>
      <c r="HK33" s="525"/>
      <c r="HL33" s="525"/>
      <c r="HM33" s="525"/>
      <c r="HN33" s="525"/>
      <c r="HO33" s="525"/>
      <c r="HP33" s="525"/>
      <c r="HQ33" s="525"/>
      <c r="HR33" s="525"/>
      <c r="HS33" s="525"/>
      <c r="HT33" s="525"/>
      <c r="HU33" s="525"/>
      <c r="HV33" s="525"/>
      <c r="HW33" s="525"/>
      <c r="HX33" s="525"/>
      <c r="HY33" s="525"/>
      <c r="HZ33" s="525"/>
      <c r="IA33" s="525"/>
      <c r="IB33" s="525"/>
      <c r="IC33" s="525"/>
      <c r="ID33" s="525"/>
      <c r="IE33" s="525"/>
      <c r="IF33" s="525"/>
      <c r="IG33" s="525"/>
      <c r="IH33" s="525"/>
      <c r="II33" s="525"/>
      <c r="IJ33" s="525"/>
      <c r="IK33" s="525"/>
      <c r="IL33" s="525"/>
      <c r="IM33" s="525"/>
      <c r="IN33" s="525"/>
      <c r="IO33" s="525"/>
      <c r="IP33" s="525"/>
      <c r="IQ33" s="525"/>
      <c r="IR33" s="525"/>
      <c r="IS33" s="525"/>
      <c r="IT33" s="525"/>
      <c r="IU33" s="525"/>
      <c r="IV33" s="525"/>
      <c r="IW33" s="525"/>
      <c r="IX33" s="525"/>
      <c r="IY33" s="525"/>
      <c r="IZ33" s="525"/>
      <c r="JA33" s="525"/>
      <c r="JB33" s="525"/>
      <c r="JC33" s="525"/>
      <c r="JD33" s="525"/>
      <c r="JE33" s="525"/>
      <c r="JF33" s="525"/>
      <c r="JG33" s="525"/>
      <c r="JH33" s="525"/>
      <c r="JI33" s="525"/>
      <c r="JJ33" s="526"/>
      <c r="JK33" s="525"/>
      <c r="JL33" s="525"/>
      <c r="JM33" s="525"/>
      <c r="JN33" s="525"/>
      <c r="JO33" s="525"/>
      <c r="JP33" s="527"/>
      <c r="JQ33" s="528">
        <f t="shared" si="18"/>
        <v>20</v>
      </c>
      <c r="JR33" s="529">
        <f t="shared" si="19"/>
        <v>246.9</v>
      </c>
      <c r="JS33" s="476" t="s">
        <v>365</v>
      </c>
      <c r="JT33" s="477"/>
      <c r="JU33" s="478" t="s">
        <v>366</v>
      </c>
      <c r="JV33" s="530"/>
      <c r="JW33" s="479"/>
      <c r="JX33" s="479"/>
      <c r="JY33" s="479"/>
      <c r="JZ33" s="480"/>
      <c r="KA33" s="479"/>
      <c r="KB33" s="479"/>
      <c r="KC33" s="479"/>
      <c r="KD33" s="479"/>
      <c r="KE33" s="479"/>
      <c r="KF33" s="479"/>
      <c r="KG33" s="479"/>
      <c r="KH33" s="479"/>
      <c r="KI33" s="479"/>
      <c r="KJ33" s="479"/>
      <c r="KK33" s="479"/>
      <c r="KL33" s="479"/>
      <c r="KM33" s="479"/>
      <c r="KN33" s="479"/>
      <c r="KO33" s="479"/>
      <c r="KZ33" s="500" t="s">
        <v>387</v>
      </c>
      <c r="LB33" s="501" t="s">
        <v>360</v>
      </c>
      <c r="LC33" s="502" t="s">
        <v>360</v>
      </c>
      <c r="LD33" s="502" t="s">
        <v>360</v>
      </c>
      <c r="LE33" s="502" t="s">
        <v>360</v>
      </c>
      <c r="LF33" s="502">
        <v>9</v>
      </c>
      <c r="LG33" s="502" t="s">
        <v>360</v>
      </c>
      <c r="LH33" s="503">
        <f>SUM(LB33:LG33)</f>
        <v>9</v>
      </c>
    </row>
    <row r="34" spans="1:320" s="324" customFormat="1" hidden="1">
      <c r="A34" s="504" t="str">
        <f t="shared" ca="1" si="4"/>
        <v>1.2.16</v>
      </c>
      <c r="B34" s="505" t="s">
        <v>376</v>
      </c>
      <c r="C34" s="1101"/>
      <c r="D34" s="1101"/>
      <c r="E34" s="1101" t="s">
        <v>362</v>
      </c>
      <c r="F34" s="1101"/>
      <c r="G34" s="1101"/>
      <c r="H34" s="1101"/>
      <c r="I34" s="1101" t="s">
        <v>388</v>
      </c>
      <c r="J34" s="506" t="s">
        <v>109</v>
      </c>
      <c r="K34" s="485">
        <f t="shared" si="5"/>
        <v>46267</v>
      </c>
      <c r="L34" s="507">
        <v>30</v>
      </c>
      <c r="M34" s="487">
        <f>N34-17</f>
        <v>46297</v>
      </c>
      <c r="N34" s="508">
        <v>46314</v>
      </c>
      <c r="O34" s="489">
        <v>25</v>
      </c>
      <c r="P34" s="488">
        <f t="shared" si="7"/>
        <v>46339</v>
      </c>
      <c r="Q34" s="488">
        <f t="shared" si="8"/>
        <v>46342</v>
      </c>
      <c r="R34" s="510">
        <f t="shared" si="9"/>
        <v>0</v>
      </c>
      <c r="S34" s="510" t="str">
        <f t="shared" si="10"/>
        <v/>
      </c>
      <c r="T34" s="511">
        <f t="shared" si="11"/>
        <v>0</v>
      </c>
      <c r="U34" s="512">
        <v>20</v>
      </c>
      <c r="V34" s="513">
        <f>IF(U34="","",U34-SUM(U34*0.85))</f>
        <v>3</v>
      </c>
      <c r="W34" s="514" t="s">
        <v>27</v>
      </c>
      <c r="X34" s="515" t="s">
        <v>364</v>
      </c>
      <c r="Y34" s="516" t="s">
        <v>360</v>
      </c>
      <c r="Z34" s="517"/>
      <c r="AA34" s="516" t="s">
        <v>125</v>
      </c>
      <c r="AB34" s="517"/>
      <c r="AC34" s="557"/>
      <c r="AD34" s="519"/>
      <c r="AE34" s="518"/>
      <c r="AF34" s="520"/>
      <c r="AG34" s="521">
        <f t="shared" si="13"/>
        <v>17</v>
      </c>
      <c r="AH34" s="521">
        <f t="shared" si="14"/>
        <v>17</v>
      </c>
      <c r="AI34" s="522" t="str">
        <f t="shared" si="15"/>
        <v/>
      </c>
      <c r="AJ34" s="522" t="str">
        <f t="shared" si="16"/>
        <v/>
      </c>
      <c r="AK34" s="568" t="str">
        <f t="shared" si="17"/>
        <v>-</v>
      </c>
      <c r="AL34" s="524" t="s">
        <v>4</v>
      </c>
      <c r="AM34" s="525"/>
      <c r="AN34" s="525"/>
      <c r="AO34" s="525"/>
      <c r="AP34" s="525"/>
      <c r="AQ34" s="525"/>
      <c r="AR34" s="525"/>
      <c r="AS34" s="525"/>
      <c r="AT34" s="525"/>
      <c r="AU34" s="525"/>
      <c r="AV34" s="525"/>
      <c r="AW34" s="525"/>
      <c r="AX34" s="525"/>
      <c r="AY34" s="525"/>
      <c r="AZ34" s="525"/>
      <c r="BA34" s="525"/>
      <c r="BB34" s="525"/>
      <c r="BC34" s="525"/>
      <c r="BD34" s="525"/>
      <c r="BE34" s="525"/>
      <c r="BF34" s="525"/>
      <c r="BG34" s="525"/>
      <c r="BH34" s="525"/>
      <c r="BI34" s="525"/>
      <c r="BJ34" s="525"/>
      <c r="BK34" s="525"/>
      <c r="BL34" s="525"/>
      <c r="BM34" s="525"/>
      <c r="BN34" s="525"/>
      <c r="BO34" s="525"/>
      <c r="BP34" s="525"/>
      <c r="BQ34" s="525"/>
      <c r="BR34" s="525"/>
      <c r="BS34" s="525"/>
      <c r="BT34" s="525"/>
      <c r="BU34" s="525"/>
      <c r="BV34" s="525"/>
      <c r="BW34" s="525"/>
      <c r="BX34" s="525"/>
      <c r="BY34" s="525"/>
      <c r="BZ34" s="525"/>
      <c r="CA34" s="525"/>
      <c r="CB34" s="525"/>
      <c r="CC34" s="525"/>
      <c r="CD34" s="525"/>
      <c r="CE34" s="525"/>
      <c r="CF34" s="525"/>
      <c r="CG34" s="525"/>
      <c r="CH34" s="525"/>
      <c r="CI34" s="525"/>
      <c r="CJ34" s="525"/>
      <c r="CK34" s="525"/>
      <c r="CL34" s="525"/>
      <c r="CM34" s="525"/>
      <c r="CN34" s="525"/>
      <c r="CO34" s="525"/>
      <c r="CP34" s="525"/>
      <c r="CQ34" s="525"/>
      <c r="CR34" s="525"/>
      <c r="CS34" s="525"/>
      <c r="CT34" s="525"/>
      <c r="CU34" s="525"/>
      <c r="CV34" s="525"/>
      <c r="CW34" s="525"/>
      <c r="CX34" s="525"/>
      <c r="CY34" s="525"/>
      <c r="CZ34" s="525"/>
      <c r="DA34" s="525"/>
      <c r="DB34" s="525"/>
      <c r="DC34" s="525"/>
      <c r="DD34" s="525"/>
      <c r="DE34" s="525"/>
      <c r="DF34" s="525"/>
      <c r="DG34" s="525"/>
      <c r="DH34" s="525"/>
      <c r="DI34" s="525"/>
      <c r="DJ34" s="525"/>
      <c r="DK34" s="525"/>
      <c r="DL34" s="525"/>
      <c r="DM34" s="525"/>
      <c r="DN34" s="525"/>
      <c r="DO34" s="525"/>
      <c r="DP34" s="525"/>
      <c r="DQ34" s="525"/>
      <c r="DR34" s="525"/>
      <c r="DS34" s="525"/>
      <c r="DT34" s="525"/>
      <c r="DU34" s="525"/>
      <c r="DV34" s="525"/>
      <c r="DW34" s="525"/>
      <c r="DX34" s="525"/>
      <c r="DY34" s="525"/>
      <c r="DZ34" s="525"/>
      <c r="EA34" s="525"/>
      <c r="EB34" s="525"/>
      <c r="EC34" s="525"/>
      <c r="ED34" s="525"/>
      <c r="EE34" s="525"/>
      <c r="EF34" s="525"/>
      <c r="EG34" s="525"/>
      <c r="EH34" s="525"/>
      <c r="EI34" s="525"/>
      <c r="EJ34" s="525"/>
      <c r="EK34" s="525"/>
      <c r="EL34" s="525"/>
      <c r="EM34" s="525"/>
      <c r="EN34" s="525"/>
      <c r="EO34" s="525"/>
      <c r="EP34" s="525"/>
      <c r="EQ34" s="525"/>
      <c r="ER34" s="525"/>
      <c r="ES34" s="525"/>
      <c r="ET34" s="525"/>
      <c r="EU34" s="525"/>
      <c r="EV34" s="525"/>
      <c r="EW34" s="525"/>
      <c r="EX34" s="525"/>
      <c r="EY34" s="525"/>
      <c r="EZ34" s="525"/>
      <c r="FA34" s="525"/>
      <c r="FB34" s="525"/>
      <c r="FC34" s="525"/>
      <c r="FD34" s="525"/>
      <c r="FE34" s="525"/>
      <c r="FF34" s="525"/>
      <c r="FG34" s="525"/>
      <c r="FH34" s="525"/>
      <c r="FI34" s="525"/>
      <c r="FJ34" s="525"/>
      <c r="FK34" s="525"/>
      <c r="FL34" s="525"/>
      <c r="FM34" s="525"/>
      <c r="FN34" s="525"/>
      <c r="FO34" s="525"/>
      <c r="FP34" s="525"/>
      <c r="FQ34" s="525"/>
      <c r="FR34" s="525"/>
      <c r="FS34" s="525"/>
      <c r="FT34" s="525"/>
      <c r="FU34" s="525"/>
      <c r="FV34" s="525"/>
      <c r="FW34" s="525"/>
      <c r="FX34" s="525"/>
      <c r="FY34" s="525"/>
      <c r="FZ34" s="525"/>
      <c r="GA34" s="525"/>
      <c r="GB34" s="525"/>
      <c r="GC34" s="525"/>
      <c r="GD34" s="525"/>
      <c r="GE34" s="525"/>
      <c r="GF34" s="525"/>
      <c r="GG34" s="525"/>
      <c r="GH34" s="525"/>
      <c r="GI34" s="525"/>
      <c r="GJ34" s="525"/>
      <c r="GK34" s="525"/>
      <c r="GL34" s="525"/>
      <c r="GM34" s="525"/>
      <c r="GN34" s="525"/>
      <c r="GO34" s="525"/>
      <c r="GP34" s="525"/>
      <c r="GQ34" s="525"/>
      <c r="GR34" s="525"/>
      <c r="GS34" s="525"/>
      <c r="GT34" s="525"/>
      <c r="GU34" s="525"/>
      <c r="GV34" s="525"/>
      <c r="GW34" s="525"/>
      <c r="GX34" s="525"/>
      <c r="GY34" s="525"/>
      <c r="GZ34" s="525"/>
      <c r="HA34" s="525"/>
      <c r="HB34" s="525"/>
      <c r="HC34" s="525"/>
      <c r="HD34" s="525"/>
      <c r="HE34" s="525"/>
      <c r="HF34" s="525"/>
      <c r="HG34" s="525"/>
      <c r="HH34" s="525"/>
      <c r="HI34" s="525"/>
      <c r="HJ34" s="525"/>
      <c r="HK34" s="525"/>
      <c r="HL34" s="525"/>
      <c r="HM34" s="525"/>
      <c r="HN34" s="525"/>
      <c r="HO34" s="525"/>
      <c r="HP34" s="525"/>
      <c r="HQ34" s="525"/>
      <c r="HR34" s="525"/>
      <c r="HS34" s="525"/>
      <c r="HT34" s="525"/>
      <c r="HU34" s="525"/>
      <c r="HV34" s="525"/>
      <c r="HW34" s="525"/>
      <c r="HX34" s="525"/>
      <c r="HY34" s="525"/>
      <c r="HZ34" s="525"/>
      <c r="IA34" s="525"/>
      <c r="IB34" s="525"/>
      <c r="IC34" s="525"/>
      <c r="ID34" s="525"/>
      <c r="IE34" s="525"/>
      <c r="IF34" s="525"/>
      <c r="IG34" s="525"/>
      <c r="IH34" s="525"/>
      <c r="II34" s="525"/>
      <c r="IJ34" s="525"/>
      <c r="IK34" s="525"/>
      <c r="IL34" s="525"/>
      <c r="IM34" s="525"/>
      <c r="IN34" s="525"/>
      <c r="IO34" s="525"/>
      <c r="IP34" s="525"/>
      <c r="IQ34" s="525"/>
      <c r="IR34" s="525"/>
      <c r="IS34" s="525"/>
      <c r="IT34" s="525"/>
      <c r="IU34" s="525"/>
      <c r="IV34" s="525"/>
      <c r="IW34" s="525"/>
      <c r="IX34" s="525"/>
      <c r="IY34" s="525"/>
      <c r="IZ34" s="525"/>
      <c r="JA34" s="525"/>
      <c r="JB34" s="525"/>
      <c r="JC34" s="525"/>
      <c r="JD34" s="525"/>
      <c r="JE34" s="525"/>
      <c r="JF34" s="525"/>
      <c r="JG34" s="525"/>
      <c r="JH34" s="525"/>
      <c r="JI34" s="525"/>
      <c r="JJ34" s="526"/>
      <c r="JK34" s="525"/>
      <c r="JL34" s="525"/>
      <c r="JM34" s="525"/>
      <c r="JN34" s="525"/>
      <c r="JO34" s="525"/>
      <c r="JP34" s="527"/>
      <c r="JQ34" s="528">
        <f t="shared" si="18"/>
        <v>20</v>
      </c>
      <c r="JR34" s="529">
        <f t="shared" si="19"/>
        <v>263.89999999999998</v>
      </c>
      <c r="JS34" s="476" t="s">
        <v>365</v>
      </c>
      <c r="JT34" s="477"/>
      <c r="JU34" s="478" t="s">
        <v>377</v>
      </c>
      <c r="JV34" s="530"/>
      <c r="JW34" s="479"/>
      <c r="JX34" s="479"/>
      <c r="JY34" s="479"/>
      <c r="JZ34" s="480"/>
      <c r="KA34" s="479"/>
      <c r="KB34" s="479"/>
      <c r="KC34" s="479"/>
      <c r="KD34" s="479"/>
      <c r="KE34" s="479"/>
      <c r="KF34" s="479"/>
      <c r="KG34" s="479"/>
      <c r="KH34" s="479"/>
      <c r="KI34" s="479"/>
      <c r="KJ34" s="479"/>
      <c r="KK34" s="479"/>
      <c r="KL34" s="479"/>
      <c r="KM34" s="479"/>
      <c r="KN34" s="479"/>
      <c r="KO34" s="479"/>
    </row>
    <row r="35" spans="1:320" s="324" customFormat="1" hidden="1">
      <c r="A35" s="504" t="str">
        <f t="shared" ca="1" si="4"/>
        <v>1.2.17</v>
      </c>
      <c r="B35" s="571" t="s">
        <v>376</v>
      </c>
      <c r="C35" s="1101"/>
      <c r="D35" s="1101"/>
      <c r="E35" s="1101" t="s">
        <v>362</v>
      </c>
      <c r="F35" s="1101"/>
      <c r="G35" s="1101"/>
      <c r="H35" s="1101"/>
      <c r="I35" s="1101" t="s">
        <v>389</v>
      </c>
      <c r="J35" s="506" t="s">
        <v>109</v>
      </c>
      <c r="K35" s="485">
        <f t="shared" si="5"/>
        <v>46267</v>
      </c>
      <c r="L35" s="507">
        <v>30</v>
      </c>
      <c r="M35" s="487">
        <f>N35-17</f>
        <v>46297</v>
      </c>
      <c r="N35" s="508">
        <v>46314</v>
      </c>
      <c r="O35" s="489">
        <v>25</v>
      </c>
      <c r="P35" s="488">
        <f t="shared" si="7"/>
        <v>46339</v>
      </c>
      <c r="Q35" s="488">
        <f t="shared" si="8"/>
        <v>46342</v>
      </c>
      <c r="R35" s="510">
        <f t="shared" si="9"/>
        <v>0</v>
      </c>
      <c r="S35" s="510" t="str">
        <f t="shared" si="10"/>
        <v/>
      </c>
      <c r="T35" s="511">
        <f t="shared" si="11"/>
        <v>0</v>
      </c>
      <c r="U35" s="512">
        <v>20</v>
      </c>
      <c r="V35" s="563">
        <f>IF(U35="","",U35-SUM(U35*0.85))</f>
        <v>3</v>
      </c>
      <c r="W35" s="514" t="s">
        <v>370</v>
      </c>
      <c r="X35" s="515" t="s">
        <v>364</v>
      </c>
      <c r="Y35" s="516" t="s">
        <v>360</v>
      </c>
      <c r="Z35" s="517"/>
      <c r="AA35" s="516" t="s">
        <v>125</v>
      </c>
      <c r="AB35" s="517"/>
      <c r="AC35" s="557"/>
      <c r="AD35" s="519"/>
      <c r="AE35" s="518"/>
      <c r="AF35" s="520"/>
      <c r="AG35" s="521">
        <f t="shared" si="13"/>
        <v>17</v>
      </c>
      <c r="AH35" s="521">
        <f t="shared" si="14"/>
        <v>17</v>
      </c>
      <c r="AI35" s="522" t="str">
        <f t="shared" si="15"/>
        <v/>
      </c>
      <c r="AJ35" s="522" t="str">
        <f t="shared" si="16"/>
        <v/>
      </c>
      <c r="AK35" s="568" t="str">
        <f t="shared" si="17"/>
        <v>-</v>
      </c>
      <c r="AL35" s="524" t="s">
        <v>4</v>
      </c>
      <c r="AM35" s="525"/>
      <c r="AN35" s="525"/>
      <c r="AO35" s="525"/>
      <c r="AP35" s="525"/>
      <c r="AQ35" s="525"/>
      <c r="AR35" s="525"/>
      <c r="AS35" s="525"/>
      <c r="AT35" s="525"/>
      <c r="AU35" s="525"/>
      <c r="AV35" s="525"/>
      <c r="AW35" s="525"/>
      <c r="AX35" s="525"/>
      <c r="AY35" s="525"/>
      <c r="AZ35" s="525"/>
      <c r="BA35" s="525"/>
      <c r="BB35" s="525"/>
      <c r="BC35" s="525"/>
      <c r="BD35" s="525"/>
      <c r="BE35" s="525"/>
      <c r="BF35" s="525"/>
      <c r="BG35" s="525"/>
      <c r="BH35" s="525"/>
      <c r="BI35" s="525"/>
      <c r="BJ35" s="525"/>
      <c r="BK35" s="525"/>
      <c r="BL35" s="525"/>
      <c r="BM35" s="525"/>
      <c r="BN35" s="525"/>
      <c r="BO35" s="525"/>
      <c r="BP35" s="525"/>
      <c r="BQ35" s="525"/>
      <c r="BR35" s="525"/>
      <c r="BS35" s="525"/>
      <c r="BT35" s="525"/>
      <c r="BU35" s="525"/>
      <c r="BV35" s="525"/>
      <c r="BW35" s="525"/>
      <c r="BX35" s="525"/>
      <c r="BY35" s="525"/>
      <c r="BZ35" s="525"/>
      <c r="CA35" s="525"/>
      <c r="CB35" s="525"/>
      <c r="CC35" s="525"/>
      <c r="CD35" s="525"/>
      <c r="CE35" s="525"/>
      <c r="CF35" s="525"/>
      <c r="CG35" s="525"/>
      <c r="CH35" s="525"/>
      <c r="CI35" s="525"/>
      <c r="CJ35" s="525"/>
      <c r="CK35" s="525"/>
      <c r="CL35" s="525"/>
      <c r="CM35" s="525"/>
      <c r="CN35" s="525"/>
      <c r="CO35" s="525"/>
      <c r="CP35" s="525"/>
      <c r="CQ35" s="525"/>
      <c r="CR35" s="525"/>
      <c r="CS35" s="525"/>
      <c r="CT35" s="525"/>
      <c r="CU35" s="525"/>
      <c r="CV35" s="525"/>
      <c r="CW35" s="525"/>
      <c r="CX35" s="525"/>
      <c r="CY35" s="525"/>
      <c r="CZ35" s="525"/>
      <c r="DA35" s="525"/>
      <c r="DB35" s="525"/>
      <c r="DC35" s="525"/>
      <c r="DD35" s="525"/>
      <c r="DE35" s="525"/>
      <c r="DF35" s="525"/>
      <c r="DG35" s="525"/>
      <c r="DH35" s="525"/>
      <c r="DI35" s="525"/>
      <c r="DJ35" s="525"/>
      <c r="DK35" s="525"/>
      <c r="DL35" s="525"/>
      <c r="DM35" s="525"/>
      <c r="DN35" s="525"/>
      <c r="DO35" s="525"/>
      <c r="DP35" s="525"/>
      <c r="DQ35" s="525"/>
      <c r="DR35" s="525"/>
      <c r="DS35" s="525"/>
      <c r="DT35" s="525"/>
      <c r="DU35" s="525"/>
      <c r="DV35" s="525"/>
      <c r="DW35" s="525"/>
      <c r="DX35" s="525"/>
      <c r="DY35" s="525"/>
      <c r="DZ35" s="525"/>
      <c r="EA35" s="525"/>
      <c r="EB35" s="525"/>
      <c r="EC35" s="525"/>
      <c r="ED35" s="525"/>
      <c r="EE35" s="525"/>
      <c r="EF35" s="525"/>
      <c r="EG35" s="525"/>
      <c r="EH35" s="525"/>
      <c r="EI35" s="525"/>
      <c r="EJ35" s="525"/>
      <c r="EK35" s="525"/>
      <c r="EL35" s="525"/>
      <c r="EM35" s="525"/>
      <c r="EN35" s="525"/>
      <c r="EO35" s="525"/>
      <c r="EP35" s="525"/>
      <c r="EQ35" s="525"/>
      <c r="ER35" s="525"/>
      <c r="ES35" s="525"/>
      <c r="ET35" s="525"/>
      <c r="EU35" s="525"/>
      <c r="EV35" s="525"/>
      <c r="EW35" s="525"/>
      <c r="EX35" s="525"/>
      <c r="EY35" s="525"/>
      <c r="EZ35" s="525"/>
      <c r="FA35" s="525"/>
      <c r="FB35" s="525"/>
      <c r="FC35" s="525"/>
      <c r="FD35" s="525"/>
      <c r="FE35" s="525"/>
      <c r="FF35" s="525"/>
      <c r="FG35" s="525"/>
      <c r="FH35" s="525"/>
      <c r="FI35" s="525"/>
      <c r="FJ35" s="525"/>
      <c r="FK35" s="525"/>
      <c r="FL35" s="525"/>
      <c r="FM35" s="525"/>
      <c r="FN35" s="525"/>
      <c r="FO35" s="525"/>
      <c r="FP35" s="525"/>
      <c r="FQ35" s="525"/>
      <c r="FR35" s="525"/>
      <c r="FS35" s="525"/>
      <c r="FT35" s="525"/>
      <c r="FU35" s="525"/>
      <c r="FV35" s="525"/>
      <c r="FW35" s="525"/>
      <c r="FX35" s="525"/>
      <c r="FY35" s="525"/>
      <c r="FZ35" s="525"/>
      <c r="GA35" s="525"/>
      <c r="GB35" s="525"/>
      <c r="GC35" s="525"/>
      <c r="GD35" s="525"/>
      <c r="GE35" s="525"/>
      <c r="GF35" s="525"/>
      <c r="GG35" s="525"/>
      <c r="GH35" s="525"/>
      <c r="GI35" s="525"/>
      <c r="GJ35" s="525"/>
      <c r="GK35" s="525"/>
      <c r="GL35" s="525"/>
      <c r="GM35" s="525"/>
      <c r="GN35" s="525"/>
      <c r="GO35" s="525"/>
      <c r="GP35" s="525"/>
      <c r="GQ35" s="525"/>
      <c r="GR35" s="525"/>
      <c r="GS35" s="525"/>
      <c r="GT35" s="525"/>
      <c r="GU35" s="525"/>
      <c r="GV35" s="525"/>
      <c r="GW35" s="525"/>
      <c r="GX35" s="525"/>
      <c r="GY35" s="525"/>
      <c r="GZ35" s="525"/>
      <c r="HA35" s="525"/>
      <c r="HB35" s="525"/>
      <c r="HC35" s="525"/>
      <c r="HD35" s="525"/>
      <c r="HE35" s="525"/>
      <c r="HF35" s="525"/>
      <c r="HG35" s="525"/>
      <c r="HH35" s="525"/>
      <c r="HI35" s="525"/>
      <c r="HJ35" s="525"/>
      <c r="HK35" s="525"/>
      <c r="HL35" s="525"/>
      <c r="HM35" s="525"/>
      <c r="HN35" s="525"/>
      <c r="HO35" s="525"/>
      <c r="HP35" s="525"/>
      <c r="HQ35" s="525"/>
      <c r="HR35" s="525"/>
      <c r="HS35" s="525"/>
      <c r="HT35" s="525"/>
      <c r="HU35" s="525"/>
      <c r="HV35" s="525"/>
      <c r="HW35" s="525"/>
      <c r="HX35" s="525"/>
      <c r="HY35" s="525"/>
      <c r="HZ35" s="525"/>
      <c r="IA35" s="525"/>
      <c r="IB35" s="525"/>
      <c r="IC35" s="525"/>
      <c r="ID35" s="525"/>
      <c r="IE35" s="525"/>
      <c r="IF35" s="525"/>
      <c r="IG35" s="525"/>
      <c r="IH35" s="525"/>
      <c r="II35" s="525"/>
      <c r="IJ35" s="525"/>
      <c r="IK35" s="525"/>
      <c r="IL35" s="525"/>
      <c r="IM35" s="525"/>
      <c r="IN35" s="525"/>
      <c r="IO35" s="525"/>
      <c r="IP35" s="525"/>
      <c r="IQ35" s="525"/>
      <c r="IR35" s="525"/>
      <c r="IS35" s="525"/>
      <c r="IT35" s="525"/>
      <c r="IU35" s="525"/>
      <c r="IV35" s="525"/>
      <c r="IW35" s="525"/>
      <c r="IX35" s="525"/>
      <c r="IY35" s="525"/>
      <c r="IZ35" s="525"/>
      <c r="JA35" s="525"/>
      <c r="JB35" s="525"/>
      <c r="JC35" s="525"/>
      <c r="JD35" s="525"/>
      <c r="JE35" s="525"/>
      <c r="JF35" s="525"/>
      <c r="JG35" s="525"/>
      <c r="JH35" s="525"/>
      <c r="JI35" s="525"/>
      <c r="JJ35" s="526"/>
      <c r="JK35" s="525"/>
      <c r="JL35" s="525"/>
      <c r="JM35" s="525"/>
      <c r="JN35" s="525"/>
      <c r="JO35" s="525"/>
      <c r="JP35" s="527"/>
      <c r="JQ35" s="528">
        <f t="shared" si="18"/>
        <v>20</v>
      </c>
      <c r="JR35" s="529">
        <f t="shared" si="19"/>
        <v>280.89999999999998</v>
      </c>
      <c r="JS35" s="476" t="s">
        <v>365</v>
      </c>
      <c r="JT35" s="477"/>
      <c r="JU35" s="478" t="s">
        <v>377</v>
      </c>
      <c r="JV35" s="530"/>
      <c r="JW35" s="479"/>
      <c r="JX35" s="479"/>
      <c r="JY35" s="479"/>
      <c r="JZ35" s="480"/>
      <c r="KA35" s="479"/>
      <c r="KB35" s="479"/>
      <c r="KC35" s="479"/>
      <c r="KD35" s="479"/>
      <c r="KE35" s="479"/>
      <c r="KF35" s="479"/>
      <c r="KG35" s="479"/>
      <c r="KH35" s="479"/>
      <c r="KI35" s="479"/>
      <c r="KJ35" s="479"/>
      <c r="KK35" s="479"/>
      <c r="KL35" s="479"/>
      <c r="KM35" s="479"/>
      <c r="KN35" s="479"/>
      <c r="KO35" s="479"/>
      <c r="KS35" s="572"/>
    </row>
    <row r="36" spans="1:320" s="324" customFormat="1" hidden="1">
      <c r="A36" s="504" t="str">
        <f t="shared" ca="1" si="4"/>
        <v>1.2.18</v>
      </c>
      <c r="B36" s="505" t="s">
        <v>376</v>
      </c>
      <c r="C36" s="1101"/>
      <c r="D36" s="1101"/>
      <c r="E36" s="1101" t="s">
        <v>372</v>
      </c>
      <c r="F36" s="1101"/>
      <c r="G36" s="1101"/>
      <c r="H36" s="1101"/>
      <c r="I36" s="1101" t="s">
        <v>373</v>
      </c>
      <c r="J36" s="506" t="s">
        <v>374</v>
      </c>
      <c r="K36" s="485">
        <f t="shared" si="5"/>
        <v>46274</v>
      </c>
      <c r="L36" s="507">
        <v>30</v>
      </c>
      <c r="M36" s="487">
        <f>N36-17</f>
        <v>46304</v>
      </c>
      <c r="N36" s="508">
        <v>46321</v>
      </c>
      <c r="O36" s="489">
        <v>25</v>
      </c>
      <c r="P36" s="488">
        <f t="shared" si="7"/>
        <v>46346</v>
      </c>
      <c r="Q36" s="488">
        <f t="shared" si="8"/>
        <v>46349</v>
      </c>
      <c r="R36" s="510">
        <f t="shared" si="9"/>
        <v>0</v>
      </c>
      <c r="S36" s="510" t="str">
        <f t="shared" si="10"/>
        <v/>
      </c>
      <c r="T36" s="511">
        <f t="shared" si="11"/>
        <v>0</v>
      </c>
      <c r="U36" s="512">
        <v>20</v>
      </c>
      <c r="V36" s="513">
        <f>IF(U36="","",U36-SUM(U36*0.85))</f>
        <v>3</v>
      </c>
      <c r="W36" s="514" t="s">
        <v>27</v>
      </c>
      <c r="X36" s="515" t="s">
        <v>364</v>
      </c>
      <c r="Y36" s="516" t="s">
        <v>360</v>
      </c>
      <c r="Z36" s="517"/>
      <c r="AA36" s="516" t="s">
        <v>125</v>
      </c>
      <c r="AB36" s="517"/>
      <c r="AC36" s="557"/>
      <c r="AD36" s="519"/>
      <c r="AE36" s="518"/>
      <c r="AF36" s="520"/>
      <c r="AG36" s="522">
        <f t="shared" si="13"/>
        <v>17</v>
      </c>
      <c r="AH36" s="521">
        <f t="shared" si="14"/>
        <v>17</v>
      </c>
      <c r="AI36" s="522" t="str">
        <f t="shared" si="15"/>
        <v/>
      </c>
      <c r="AJ36" s="522" t="str">
        <f t="shared" si="16"/>
        <v/>
      </c>
      <c r="AK36" s="523" t="str">
        <f t="shared" si="17"/>
        <v>-</v>
      </c>
      <c r="AL36" s="524" t="s">
        <v>4</v>
      </c>
      <c r="AM36" s="525"/>
      <c r="AN36" s="525"/>
      <c r="AO36" s="525"/>
      <c r="AP36" s="525"/>
      <c r="AQ36" s="525"/>
      <c r="AR36" s="525"/>
      <c r="AS36" s="525"/>
      <c r="AT36" s="525"/>
      <c r="AU36" s="525"/>
      <c r="AV36" s="525"/>
      <c r="AW36" s="525"/>
      <c r="AX36" s="525"/>
      <c r="AY36" s="525"/>
      <c r="AZ36" s="525"/>
      <c r="BA36" s="525"/>
      <c r="BB36" s="525"/>
      <c r="BC36" s="525"/>
      <c r="BD36" s="525"/>
      <c r="BE36" s="525"/>
      <c r="BF36" s="525"/>
      <c r="BG36" s="525"/>
      <c r="BH36" s="525"/>
      <c r="BI36" s="525"/>
      <c r="BJ36" s="525"/>
      <c r="BK36" s="525"/>
      <c r="BL36" s="525"/>
      <c r="BM36" s="525"/>
      <c r="BN36" s="525"/>
      <c r="BO36" s="525"/>
      <c r="BP36" s="525"/>
      <c r="BQ36" s="525"/>
      <c r="BR36" s="525"/>
      <c r="BS36" s="525"/>
      <c r="BT36" s="525"/>
      <c r="BU36" s="525"/>
      <c r="BV36" s="525"/>
      <c r="BW36" s="525"/>
      <c r="BX36" s="525"/>
      <c r="BY36" s="525"/>
      <c r="BZ36" s="525"/>
      <c r="CA36" s="525"/>
      <c r="CB36" s="525"/>
      <c r="CC36" s="525"/>
      <c r="CD36" s="525"/>
      <c r="CE36" s="525"/>
      <c r="CF36" s="525"/>
      <c r="CG36" s="525"/>
      <c r="CH36" s="525"/>
      <c r="CI36" s="525"/>
      <c r="CJ36" s="525"/>
      <c r="CK36" s="525"/>
      <c r="CL36" s="525"/>
      <c r="CM36" s="525"/>
      <c r="CN36" s="525"/>
      <c r="CO36" s="525"/>
      <c r="CP36" s="525"/>
      <c r="CQ36" s="525"/>
      <c r="CR36" s="525"/>
      <c r="CS36" s="525"/>
      <c r="CT36" s="525"/>
      <c r="CU36" s="525"/>
      <c r="CV36" s="525"/>
      <c r="CW36" s="525"/>
      <c r="CX36" s="525"/>
      <c r="CY36" s="525"/>
      <c r="CZ36" s="525"/>
      <c r="DA36" s="525"/>
      <c r="DB36" s="525"/>
      <c r="DC36" s="525"/>
      <c r="DD36" s="525"/>
      <c r="DE36" s="525"/>
      <c r="DF36" s="525"/>
      <c r="DG36" s="525"/>
      <c r="DH36" s="525"/>
      <c r="DI36" s="525"/>
      <c r="DJ36" s="525"/>
      <c r="DK36" s="525"/>
      <c r="DL36" s="525"/>
      <c r="DM36" s="525"/>
      <c r="DN36" s="525"/>
      <c r="DO36" s="525"/>
      <c r="DP36" s="525"/>
      <c r="DQ36" s="525"/>
      <c r="DR36" s="525"/>
      <c r="DS36" s="525"/>
      <c r="DT36" s="525"/>
      <c r="DU36" s="525"/>
      <c r="DV36" s="525"/>
      <c r="DW36" s="525"/>
      <c r="DX36" s="525"/>
      <c r="DY36" s="525"/>
      <c r="DZ36" s="525"/>
      <c r="EA36" s="525"/>
      <c r="EB36" s="525"/>
      <c r="EC36" s="525"/>
      <c r="ED36" s="525"/>
      <c r="EE36" s="525"/>
      <c r="EF36" s="525"/>
      <c r="EG36" s="525"/>
      <c r="EH36" s="525"/>
      <c r="EI36" s="525"/>
      <c r="EJ36" s="525"/>
      <c r="EK36" s="525"/>
      <c r="EL36" s="525"/>
      <c r="EM36" s="525"/>
      <c r="EN36" s="525"/>
      <c r="EO36" s="525"/>
      <c r="EP36" s="525"/>
      <c r="EQ36" s="525"/>
      <c r="ER36" s="525"/>
      <c r="ES36" s="525"/>
      <c r="ET36" s="525"/>
      <c r="EU36" s="525"/>
      <c r="EV36" s="525"/>
      <c r="EW36" s="525"/>
      <c r="EX36" s="525"/>
      <c r="EY36" s="525"/>
      <c r="EZ36" s="525"/>
      <c r="FA36" s="525"/>
      <c r="FB36" s="525"/>
      <c r="FC36" s="525"/>
      <c r="FD36" s="525"/>
      <c r="FE36" s="525"/>
      <c r="FF36" s="525"/>
      <c r="FG36" s="525"/>
      <c r="FH36" s="525"/>
      <c r="FI36" s="525"/>
      <c r="FJ36" s="525"/>
      <c r="FK36" s="525"/>
      <c r="FL36" s="525"/>
      <c r="FM36" s="525"/>
      <c r="FN36" s="525"/>
      <c r="FO36" s="525"/>
      <c r="FP36" s="525"/>
      <c r="FQ36" s="525"/>
      <c r="FR36" s="525"/>
      <c r="FS36" s="525"/>
      <c r="FT36" s="525"/>
      <c r="FU36" s="525"/>
      <c r="FV36" s="525"/>
      <c r="FW36" s="525"/>
      <c r="FX36" s="525"/>
      <c r="FY36" s="525"/>
      <c r="FZ36" s="525"/>
      <c r="GA36" s="525"/>
      <c r="GB36" s="525"/>
      <c r="GC36" s="525"/>
      <c r="GD36" s="525"/>
      <c r="GE36" s="525"/>
      <c r="GF36" s="525"/>
      <c r="GG36" s="525"/>
      <c r="GH36" s="525"/>
      <c r="GI36" s="525"/>
      <c r="GJ36" s="525"/>
      <c r="GK36" s="525"/>
      <c r="GL36" s="525"/>
      <c r="GM36" s="525"/>
      <c r="GN36" s="525"/>
      <c r="GO36" s="525"/>
      <c r="GP36" s="525"/>
      <c r="GQ36" s="525"/>
      <c r="GR36" s="525"/>
      <c r="GS36" s="525"/>
      <c r="GT36" s="525"/>
      <c r="GU36" s="525"/>
      <c r="GV36" s="525"/>
      <c r="GW36" s="525"/>
      <c r="GX36" s="525"/>
      <c r="GY36" s="525"/>
      <c r="GZ36" s="525"/>
      <c r="HA36" s="525"/>
      <c r="HB36" s="525"/>
      <c r="HC36" s="525"/>
      <c r="HD36" s="525"/>
      <c r="HE36" s="525"/>
      <c r="HF36" s="525"/>
      <c r="HG36" s="525"/>
      <c r="HH36" s="525"/>
      <c r="HI36" s="525"/>
      <c r="HJ36" s="525"/>
      <c r="HK36" s="525"/>
      <c r="HL36" s="525"/>
      <c r="HM36" s="525"/>
      <c r="HN36" s="525"/>
      <c r="HO36" s="525"/>
      <c r="HP36" s="525"/>
      <c r="HQ36" s="525"/>
      <c r="HR36" s="525"/>
      <c r="HS36" s="525"/>
      <c r="HT36" s="525"/>
      <c r="HU36" s="525"/>
      <c r="HV36" s="525"/>
      <c r="HW36" s="525"/>
      <c r="HX36" s="525"/>
      <c r="HY36" s="525"/>
      <c r="HZ36" s="525"/>
      <c r="IA36" s="525"/>
      <c r="IB36" s="525"/>
      <c r="IC36" s="525"/>
      <c r="ID36" s="525"/>
      <c r="IE36" s="525"/>
      <c r="IF36" s="525"/>
      <c r="IG36" s="525"/>
      <c r="IH36" s="525"/>
      <c r="II36" s="525"/>
      <c r="IJ36" s="525"/>
      <c r="IK36" s="525"/>
      <c r="IL36" s="525"/>
      <c r="IM36" s="525"/>
      <c r="IN36" s="525"/>
      <c r="IO36" s="525"/>
      <c r="IP36" s="525"/>
      <c r="IQ36" s="525"/>
      <c r="IR36" s="525"/>
      <c r="IS36" s="525"/>
      <c r="IT36" s="525"/>
      <c r="IU36" s="525"/>
      <c r="IV36" s="525"/>
      <c r="IW36" s="525"/>
      <c r="IX36" s="525"/>
      <c r="IY36" s="525"/>
      <c r="IZ36" s="525"/>
      <c r="JA36" s="525"/>
      <c r="JB36" s="525"/>
      <c r="JC36" s="525"/>
      <c r="JD36" s="525"/>
      <c r="JE36" s="525"/>
      <c r="JF36" s="525"/>
      <c r="JG36" s="525"/>
      <c r="JH36" s="525"/>
      <c r="JI36" s="525"/>
      <c r="JJ36" s="526"/>
      <c r="JK36" s="525"/>
      <c r="JL36" s="525"/>
      <c r="JM36" s="525"/>
      <c r="JN36" s="525"/>
      <c r="JO36" s="525"/>
      <c r="JP36" s="527"/>
      <c r="JQ36" s="528">
        <f t="shared" si="18"/>
        <v>20</v>
      </c>
      <c r="JR36" s="529">
        <f t="shared" si="19"/>
        <v>297.89999999999998</v>
      </c>
      <c r="JS36" s="476" t="s">
        <v>365</v>
      </c>
      <c r="JT36" s="477"/>
      <c r="JU36" s="478" t="s">
        <v>377</v>
      </c>
      <c r="JV36" s="530"/>
      <c r="JW36" s="479"/>
      <c r="JX36" s="479"/>
      <c r="JY36" s="479"/>
      <c r="JZ36" s="480"/>
      <c r="KA36" s="479"/>
      <c r="KB36" s="479"/>
      <c r="KC36" s="479"/>
      <c r="KD36" s="479"/>
      <c r="KE36" s="479"/>
      <c r="KF36" s="479"/>
      <c r="KG36" s="479"/>
      <c r="KH36" s="479"/>
      <c r="KI36" s="479"/>
      <c r="KJ36" s="479"/>
      <c r="KK36" s="479"/>
      <c r="KL36" s="479"/>
      <c r="KM36" s="479"/>
      <c r="KN36" s="479"/>
      <c r="KO36" s="479"/>
    </row>
    <row r="37" spans="1:320" s="324" customFormat="1" hidden="1">
      <c r="A37" s="504" t="str">
        <f t="shared" ca="1" si="4"/>
        <v>1.2.19</v>
      </c>
      <c r="B37" s="505" t="s">
        <v>376</v>
      </c>
      <c r="C37" s="1101"/>
      <c r="D37" s="1101"/>
      <c r="E37" s="1101" t="s">
        <v>362</v>
      </c>
      <c r="F37" s="1101"/>
      <c r="G37" s="1101"/>
      <c r="H37" s="1101"/>
      <c r="I37" s="1101"/>
      <c r="J37" s="506" t="s">
        <v>374</v>
      </c>
      <c r="K37" s="485">
        <f t="shared" si="5"/>
        <v>46274</v>
      </c>
      <c r="L37" s="507">
        <v>30</v>
      </c>
      <c r="M37" s="487">
        <f>N37-17</f>
        <v>46304</v>
      </c>
      <c r="N37" s="508">
        <v>46321</v>
      </c>
      <c r="O37" s="489">
        <v>25</v>
      </c>
      <c r="P37" s="488">
        <f t="shared" si="7"/>
        <v>46346</v>
      </c>
      <c r="Q37" s="488">
        <f t="shared" si="8"/>
        <v>46349</v>
      </c>
      <c r="R37" s="510">
        <f t="shared" si="9"/>
        <v>0</v>
      </c>
      <c r="S37" s="510" t="str">
        <f t="shared" si="10"/>
        <v/>
      </c>
      <c r="T37" s="511">
        <f t="shared" si="11"/>
        <v>0</v>
      </c>
      <c r="U37" s="512">
        <v>20</v>
      </c>
      <c r="V37" s="513">
        <f>IF(U37="","",U37-SUM(U37*0.85))</f>
        <v>3</v>
      </c>
      <c r="W37" s="514" t="s">
        <v>370</v>
      </c>
      <c r="X37" s="515" t="s">
        <v>364</v>
      </c>
      <c r="Y37" s="516" t="s">
        <v>360</v>
      </c>
      <c r="Z37" s="517"/>
      <c r="AA37" s="516" t="s">
        <v>125</v>
      </c>
      <c r="AB37" s="517"/>
      <c r="AC37" s="518"/>
      <c r="AD37" s="519"/>
      <c r="AE37" s="518"/>
      <c r="AF37" s="520"/>
      <c r="AG37" s="521">
        <f t="shared" si="13"/>
        <v>17</v>
      </c>
      <c r="AH37" s="521">
        <f t="shared" si="14"/>
        <v>17</v>
      </c>
      <c r="AI37" s="522" t="str">
        <f t="shared" si="15"/>
        <v/>
      </c>
      <c r="AJ37" s="522" t="str">
        <f t="shared" si="16"/>
        <v/>
      </c>
      <c r="AK37" s="523" t="str">
        <f t="shared" si="17"/>
        <v>-</v>
      </c>
      <c r="AL37" s="524" t="s">
        <v>4</v>
      </c>
      <c r="AM37" s="525"/>
      <c r="AN37" s="525"/>
      <c r="AO37" s="525"/>
      <c r="AP37" s="525"/>
      <c r="AQ37" s="525"/>
      <c r="AR37" s="525"/>
      <c r="AS37" s="525"/>
      <c r="AT37" s="525"/>
      <c r="AU37" s="525"/>
      <c r="AV37" s="525"/>
      <c r="AW37" s="525"/>
      <c r="AX37" s="525"/>
      <c r="AY37" s="525"/>
      <c r="AZ37" s="525"/>
      <c r="BA37" s="525"/>
      <c r="BB37" s="525"/>
      <c r="BC37" s="525"/>
      <c r="BD37" s="525"/>
      <c r="BE37" s="525"/>
      <c r="BF37" s="525"/>
      <c r="BG37" s="525"/>
      <c r="BH37" s="525"/>
      <c r="BI37" s="525"/>
      <c r="BJ37" s="525"/>
      <c r="BK37" s="525"/>
      <c r="BL37" s="525"/>
      <c r="BM37" s="525"/>
      <c r="BN37" s="525"/>
      <c r="BO37" s="525"/>
      <c r="BP37" s="525"/>
      <c r="BQ37" s="525"/>
      <c r="BR37" s="525"/>
      <c r="BS37" s="525"/>
      <c r="BT37" s="525"/>
      <c r="BU37" s="525"/>
      <c r="BV37" s="525"/>
      <c r="BW37" s="525"/>
      <c r="BX37" s="525"/>
      <c r="BY37" s="525"/>
      <c r="BZ37" s="525"/>
      <c r="CA37" s="525"/>
      <c r="CB37" s="525"/>
      <c r="CC37" s="525"/>
      <c r="CD37" s="525"/>
      <c r="CE37" s="525"/>
      <c r="CF37" s="525"/>
      <c r="CG37" s="525"/>
      <c r="CH37" s="525"/>
      <c r="CI37" s="525"/>
      <c r="CJ37" s="525"/>
      <c r="CK37" s="525"/>
      <c r="CL37" s="525"/>
      <c r="CM37" s="525"/>
      <c r="CN37" s="525"/>
      <c r="CO37" s="525"/>
      <c r="CP37" s="525"/>
      <c r="CQ37" s="525"/>
      <c r="CR37" s="525"/>
      <c r="CS37" s="525"/>
      <c r="CT37" s="525"/>
      <c r="CU37" s="525"/>
      <c r="CV37" s="525"/>
      <c r="CW37" s="525"/>
      <c r="CX37" s="525"/>
      <c r="CY37" s="525"/>
      <c r="CZ37" s="525"/>
      <c r="DA37" s="525"/>
      <c r="DB37" s="525"/>
      <c r="DC37" s="525"/>
      <c r="DD37" s="525"/>
      <c r="DE37" s="525"/>
      <c r="DF37" s="525"/>
      <c r="DG37" s="525"/>
      <c r="DH37" s="525"/>
      <c r="DI37" s="525"/>
      <c r="DJ37" s="525"/>
      <c r="DK37" s="525"/>
      <c r="DL37" s="525"/>
      <c r="DM37" s="525"/>
      <c r="DN37" s="525"/>
      <c r="DO37" s="525"/>
      <c r="DP37" s="525"/>
      <c r="DQ37" s="525"/>
      <c r="DR37" s="525"/>
      <c r="DS37" s="525"/>
      <c r="DT37" s="525"/>
      <c r="DU37" s="525"/>
      <c r="DV37" s="525"/>
      <c r="DW37" s="525"/>
      <c r="DX37" s="525"/>
      <c r="DY37" s="525"/>
      <c r="DZ37" s="525"/>
      <c r="EA37" s="525"/>
      <c r="EB37" s="525"/>
      <c r="EC37" s="525"/>
      <c r="ED37" s="525"/>
      <c r="EE37" s="525"/>
      <c r="EF37" s="525"/>
      <c r="EG37" s="525"/>
      <c r="EH37" s="525"/>
      <c r="EI37" s="525"/>
      <c r="EJ37" s="525"/>
      <c r="EK37" s="525"/>
      <c r="EL37" s="525"/>
      <c r="EM37" s="525"/>
      <c r="EN37" s="525"/>
      <c r="EO37" s="525"/>
      <c r="EP37" s="525"/>
      <c r="EQ37" s="525"/>
      <c r="ER37" s="525"/>
      <c r="ES37" s="525"/>
      <c r="ET37" s="525"/>
      <c r="EU37" s="525"/>
      <c r="EV37" s="525"/>
      <c r="EW37" s="525"/>
      <c r="EX37" s="525"/>
      <c r="EY37" s="525"/>
      <c r="EZ37" s="525"/>
      <c r="FA37" s="525"/>
      <c r="FB37" s="525"/>
      <c r="FC37" s="525"/>
      <c r="FD37" s="525"/>
      <c r="FE37" s="525"/>
      <c r="FF37" s="525"/>
      <c r="FG37" s="525"/>
      <c r="FH37" s="525"/>
      <c r="FI37" s="525"/>
      <c r="FJ37" s="525"/>
      <c r="FK37" s="525"/>
      <c r="FL37" s="525"/>
      <c r="FM37" s="525"/>
      <c r="FN37" s="525"/>
      <c r="FO37" s="525"/>
      <c r="FP37" s="525"/>
      <c r="FQ37" s="525"/>
      <c r="FR37" s="525"/>
      <c r="FS37" s="525"/>
      <c r="FT37" s="525"/>
      <c r="FU37" s="525"/>
      <c r="FV37" s="525"/>
      <c r="FW37" s="525"/>
      <c r="FX37" s="525"/>
      <c r="FY37" s="525"/>
      <c r="FZ37" s="525"/>
      <c r="GA37" s="525"/>
      <c r="GB37" s="525"/>
      <c r="GC37" s="525"/>
      <c r="GD37" s="525"/>
      <c r="GE37" s="525"/>
      <c r="GF37" s="525"/>
      <c r="GG37" s="525"/>
      <c r="GH37" s="525"/>
      <c r="GI37" s="525"/>
      <c r="GJ37" s="525"/>
      <c r="GK37" s="525"/>
      <c r="GL37" s="525"/>
      <c r="GM37" s="525"/>
      <c r="GN37" s="525"/>
      <c r="GO37" s="525"/>
      <c r="GP37" s="525"/>
      <c r="GQ37" s="525"/>
      <c r="GR37" s="525"/>
      <c r="GS37" s="525"/>
      <c r="GT37" s="525"/>
      <c r="GU37" s="525"/>
      <c r="GV37" s="525"/>
      <c r="GW37" s="525"/>
      <c r="GX37" s="525"/>
      <c r="GY37" s="525"/>
      <c r="GZ37" s="525"/>
      <c r="HA37" s="525"/>
      <c r="HB37" s="525"/>
      <c r="HC37" s="525"/>
      <c r="HD37" s="525"/>
      <c r="HE37" s="525"/>
      <c r="HF37" s="525"/>
      <c r="HG37" s="525"/>
      <c r="HH37" s="525"/>
      <c r="HI37" s="525"/>
      <c r="HJ37" s="525"/>
      <c r="HK37" s="525"/>
      <c r="HL37" s="525"/>
      <c r="HM37" s="525"/>
      <c r="HN37" s="525"/>
      <c r="HO37" s="525"/>
      <c r="HP37" s="525"/>
      <c r="HQ37" s="525"/>
      <c r="HR37" s="525"/>
      <c r="HS37" s="525"/>
      <c r="HT37" s="525"/>
      <c r="HU37" s="525"/>
      <c r="HV37" s="525"/>
      <c r="HW37" s="525"/>
      <c r="HX37" s="525"/>
      <c r="HY37" s="525"/>
      <c r="HZ37" s="525"/>
      <c r="IA37" s="525"/>
      <c r="IB37" s="525"/>
      <c r="IC37" s="525"/>
      <c r="ID37" s="525"/>
      <c r="IE37" s="525"/>
      <c r="IF37" s="525"/>
      <c r="IG37" s="525"/>
      <c r="IH37" s="525"/>
      <c r="II37" s="525"/>
      <c r="IJ37" s="525"/>
      <c r="IK37" s="525"/>
      <c r="IL37" s="525"/>
      <c r="IM37" s="525"/>
      <c r="IN37" s="525"/>
      <c r="IO37" s="525"/>
      <c r="IP37" s="525"/>
      <c r="IQ37" s="525"/>
      <c r="IR37" s="525"/>
      <c r="IS37" s="525"/>
      <c r="IT37" s="525"/>
      <c r="IU37" s="525"/>
      <c r="IV37" s="525"/>
      <c r="IW37" s="525"/>
      <c r="IX37" s="525"/>
      <c r="IY37" s="525"/>
      <c r="IZ37" s="525"/>
      <c r="JA37" s="525"/>
      <c r="JB37" s="525"/>
      <c r="JC37" s="525"/>
      <c r="JD37" s="525"/>
      <c r="JE37" s="525"/>
      <c r="JF37" s="525"/>
      <c r="JG37" s="525"/>
      <c r="JH37" s="525"/>
      <c r="JI37" s="525"/>
      <c r="JJ37" s="526"/>
      <c r="JK37" s="525"/>
      <c r="JL37" s="525"/>
      <c r="JM37" s="525"/>
      <c r="JN37" s="525"/>
      <c r="JO37" s="525"/>
      <c r="JP37" s="527"/>
      <c r="JQ37" s="528">
        <f t="shared" si="18"/>
        <v>20</v>
      </c>
      <c r="JR37" s="529">
        <f t="shared" si="19"/>
        <v>314.89999999999998</v>
      </c>
      <c r="JS37" s="476" t="s">
        <v>365</v>
      </c>
      <c r="JT37" s="477"/>
      <c r="JU37" s="478" t="s">
        <v>377</v>
      </c>
      <c r="JV37" s="530"/>
      <c r="JW37" s="479"/>
      <c r="JX37" s="479"/>
      <c r="JY37" s="479"/>
      <c r="JZ37" s="480"/>
      <c r="KA37" s="479"/>
      <c r="KB37" s="479"/>
      <c r="KC37" s="479"/>
      <c r="KD37" s="479"/>
      <c r="KE37" s="479"/>
      <c r="KF37" s="479"/>
      <c r="KG37" s="479"/>
      <c r="KH37" s="479"/>
      <c r="KI37" s="479"/>
      <c r="KJ37" s="479"/>
      <c r="KK37" s="479"/>
      <c r="KL37" s="479"/>
      <c r="KM37" s="479"/>
      <c r="KN37" s="479"/>
      <c r="KO37" s="479"/>
      <c r="KQ37" s="481"/>
      <c r="KZ37" s="500" t="s">
        <v>390</v>
      </c>
      <c r="LB37" s="531" t="s">
        <v>360</v>
      </c>
      <c r="LC37" s="532">
        <f>70-11</f>
        <v>59</v>
      </c>
      <c r="LD37" s="532" t="s">
        <v>360</v>
      </c>
      <c r="LE37" s="532">
        <f>100-15</f>
        <v>85</v>
      </c>
      <c r="LF37" s="532">
        <f>75-11</f>
        <v>64</v>
      </c>
      <c r="LG37" s="532">
        <v>30</v>
      </c>
      <c r="LH37" s="533"/>
    </row>
    <row r="38" spans="1:320" s="324" customFormat="1" hidden="1">
      <c r="A38" s="504" t="str">
        <f t="shared" ca="1" si="4"/>
        <v>1.2.20</v>
      </c>
      <c r="B38" s="571" t="s">
        <v>376</v>
      </c>
      <c r="C38" s="1101"/>
      <c r="D38" s="1101"/>
      <c r="E38" s="1101"/>
      <c r="F38" s="1101"/>
      <c r="G38" s="1101"/>
      <c r="H38" s="1101"/>
      <c r="I38" s="1101"/>
      <c r="J38" s="553"/>
      <c r="K38" s="485">
        <f t="shared" si="5"/>
        <v>46284</v>
      </c>
      <c r="L38" s="507">
        <v>30</v>
      </c>
      <c r="M38" s="487">
        <f>N38-14</f>
        <v>46314</v>
      </c>
      <c r="N38" s="534">
        <v>46328</v>
      </c>
      <c r="O38" s="489">
        <v>25</v>
      </c>
      <c r="P38" s="509">
        <f t="shared" si="7"/>
        <v>46353</v>
      </c>
      <c r="Q38" s="509">
        <f t="shared" si="8"/>
        <v>46356</v>
      </c>
      <c r="R38" s="510">
        <f t="shared" si="9"/>
        <v>0</v>
      </c>
      <c r="S38" s="510" t="str">
        <f t="shared" si="10"/>
        <v/>
      </c>
      <c r="T38" s="511">
        <f t="shared" si="11"/>
        <v>0</v>
      </c>
      <c r="U38" s="535">
        <v>15</v>
      </c>
      <c r="V38" s="513">
        <f>IF(U38="","",U38-SUM(U38*0.87))</f>
        <v>1.9499999999999993</v>
      </c>
      <c r="W38" s="514" t="s">
        <v>370</v>
      </c>
      <c r="X38" s="515" t="s">
        <v>364</v>
      </c>
      <c r="Y38" s="516" t="s">
        <v>360</v>
      </c>
      <c r="Z38" s="517"/>
      <c r="AA38" s="516" t="s">
        <v>125</v>
      </c>
      <c r="AB38" s="517"/>
      <c r="AC38" s="557"/>
      <c r="AD38" s="519"/>
      <c r="AE38" s="518"/>
      <c r="AF38" s="520"/>
      <c r="AG38" s="521">
        <f t="shared" si="13"/>
        <v>13.05</v>
      </c>
      <c r="AH38" s="521">
        <f t="shared" si="14"/>
        <v>13.05</v>
      </c>
      <c r="AI38" s="522" t="str">
        <f t="shared" si="15"/>
        <v/>
      </c>
      <c r="AJ38" s="522" t="str">
        <f t="shared" si="16"/>
        <v/>
      </c>
      <c r="AK38" s="523" t="str">
        <f t="shared" si="17"/>
        <v>-</v>
      </c>
      <c r="AL38" s="524" t="s">
        <v>4</v>
      </c>
      <c r="AM38" s="525"/>
      <c r="AN38" s="525"/>
      <c r="AO38" s="525"/>
      <c r="AP38" s="525"/>
      <c r="AQ38" s="525"/>
      <c r="AR38" s="525"/>
      <c r="AS38" s="525"/>
      <c r="AT38" s="525"/>
      <c r="AU38" s="525"/>
      <c r="AV38" s="525"/>
      <c r="AW38" s="525"/>
      <c r="AX38" s="525"/>
      <c r="AY38" s="525"/>
      <c r="AZ38" s="525"/>
      <c r="BA38" s="525"/>
      <c r="BB38" s="525"/>
      <c r="BC38" s="525"/>
      <c r="BD38" s="525"/>
      <c r="BE38" s="525"/>
      <c r="BF38" s="525"/>
      <c r="BG38" s="525"/>
      <c r="BH38" s="525"/>
      <c r="BI38" s="525"/>
      <c r="BJ38" s="525"/>
      <c r="BK38" s="525"/>
      <c r="BL38" s="525"/>
      <c r="BM38" s="525"/>
      <c r="BN38" s="525"/>
      <c r="BO38" s="525"/>
      <c r="BP38" s="525"/>
      <c r="BQ38" s="525"/>
      <c r="BR38" s="525"/>
      <c r="BS38" s="525"/>
      <c r="BT38" s="525"/>
      <c r="BU38" s="525"/>
      <c r="BV38" s="525"/>
      <c r="BW38" s="525"/>
      <c r="BX38" s="525"/>
      <c r="BY38" s="525"/>
      <c r="BZ38" s="525"/>
      <c r="CA38" s="525"/>
      <c r="CB38" s="525"/>
      <c r="CC38" s="525"/>
      <c r="CD38" s="525"/>
      <c r="CE38" s="525"/>
      <c r="CF38" s="525"/>
      <c r="CG38" s="525"/>
      <c r="CH38" s="525"/>
      <c r="CI38" s="525"/>
      <c r="CJ38" s="525"/>
      <c r="CK38" s="525"/>
      <c r="CL38" s="525"/>
      <c r="CM38" s="525"/>
      <c r="CN38" s="525"/>
      <c r="CO38" s="525"/>
      <c r="CP38" s="525"/>
      <c r="CQ38" s="525"/>
      <c r="CR38" s="525"/>
      <c r="CS38" s="525"/>
      <c r="CT38" s="525"/>
      <c r="CU38" s="525"/>
      <c r="CV38" s="525"/>
      <c r="CW38" s="525"/>
      <c r="CX38" s="525"/>
      <c r="CY38" s="525"/>
      <c r="CZ38" s="525"/>
      <c r="DA38" s="525"/>
      <c r="DB38" s="525"/>
      <c r="DC38" s="525"/>
      <c r="DD38" s="525"/>
      <c r="DE38" s="525"/>
      <c r="DF38" s="525"/>
      <c r="DG38" s="525"/>
      <c r="DH38" s="525"/>
      <c r="DI38" s="525"/>
      <c r="DJ38" s="525"/>
      <c r="DK38" s="525"/>
      <c r="DL38" s="525"/>
      <c r="DM38" s="525"/>
      <c r="DN38" s="525"/>
      <c r="DO38" s="525"/>
      <c r="DP38" s="525"/>
      <c r="DQ38" s="525"/>
      <c r="DR38" s="525"/>
      <c r="DS38" s="525"/>
      <c r="DT38" s="525"/>
      <c r="DU38" s="525"/>
      <c r="DV38" s="525"/>
      <c r="DW38" s="525"/>
      <c r="DX38" s="525"/>
      <c r="DY38" s="525"/>
      <c r="DZ38" s="525"/>
      <c r="EA38" s="525"/>
      <c r="EB38" s="525"/>
      <c r="EC38" s="525"/>
      <c r="ED38" s="525"/>
      <c r="EE38" s="525"/>
      <c r="EF38" s="525"/>
      <c r="EG38" s="525"/>
      <c r="EH38" s="525"/>
      <c r="EI38" s="525"/>
      <c r="EJ38" s="525"/>
      <c r="EK38" s="525"/>
      <c r="EL38" s="525"/>
      <c r="EM38" s="525"/>
      <c r="EN38" s="525"/>
      <c r="EO38" s="525"/>
      <c r="EP38" s="525"/>
      <c r="EQ38" s="525"/>
      <c r="ER38" s="525"/>
      <c r="ES38" s="525"/>
      <c r="ET38" s="525"/>
      <c r="EU38" s="525"/>
      <c r="EV38" s="525"/>
      <c r="EW38" s="525"/>
      <c r="EX38" s="525"/>
      <c r="EY38" s="525"/>
      <c r="EZ38" s="525"/>
      <c r="FA38" s="525"/>
      <c r="FB38" s="525"/>
      <c r="FC38" s="525"/>
      <c r="FD38" s="525"/>
      <c r="FE38" s="525"/>
      <c r="FF38" s="525"/>
      <c r="FG38" s="525"/>
      <c r="FH38" s="525"/>
      <c r="FI38" s="525"/>
      <c r="FJ38" s="525"/>
      <c r="FK38" s="525"/>
      <c r="FL38" s="525"/>
      <c r="FM38" s="525"/>
      <c r="FN38" s="525"/>
      <c r="FO38" s="525"/>
      <c r="FP38" s="525"/>
      <c r="FQ38" s="525"/>
      <c r="FR38" s="525"/>
      <c r="FS38" s="525"/>
      <c r="FT38" s="525"/>
      <c r="FU38" s="525"/>
      <c r="FV38" s="525"/>
      <c r="FW38" s="525"/>
      <c r="FX38" s="525"/>
      <c r="FY38" s="525"/>
      <c r="FZ38" s="525"/>
      <c r="GA38" s="525"/>
      <c r="GB38" s="525"/>
      <c r="GC38" s="525"/>
      <c r="GD38" s="525"/>
      <c r="GE38" s="525"/>
      <c r="GF38" s="525"/>
      <c r="GG38" s="525"/>
      <c r="GH38" s="525"/>
      <c r="GI38" s="525"/>
      <c r="GJ38" s="525"/>
      <c r="GK38" s="525"/>
      <c r="GL38" s="525"/>
      <c r="GM38" s="525"/>
      <c r="GN38" s="525"/>
      <c r="GO38" s="525"/>
      <c r="GP38" s="525"/>
      <c r="GQ38" s="525"/>
      <c r="GR38" s="525"/>
      <c r="GS38" s="525"/>
      <c r="GT38" s="525"/>
      <c r="GU38" s="525"/>
      <c r="GV38" s="525"/>
      <c r="GW38" s="525"/>
      <c r="GX38" s="525"/>
      <c r="GY38" s="525"/>
      <c r="GZ38" s="525"/>
      <c r="HA38" s="525"/>
      <c r="HB38" s="525"/>
      <c r="HC38" s="525"/>
      <c r="HD38" s="525"/>
      <c r="HE38" s="525"/>
      <c r="HF38" s="525"/>
      <c r="HG38" s="525"/>
      <c r="HH38" s="525"/>
      <c r="HI38" s="525"/>
      <c r="HJ38" s="525"/>
      <c r="HK38" s="525"/>
      <c r="HL38" s="525"/>
      <c r="HM38" s="525"/>
      <c r="HN38" s="525"/>
      <c r="HO38" s="525"/>
      <c r="HP38" s="525"/>
      <c r="HQ38" s="525"/>
      <c r="HR38" s="525"/>
      <c r="HS38" s="525"/>
      <c r="HT38" s="525"/>
      <c r="HU38" s="525"/>
      <c r="HV38" s="525"/>
      <c r="HW38" s="525"/>
      <c r="HX38" s="525"/>
      <c r="HY38" s="525"/>
      <c r="HZ38" s="525"/>
      <c r="IA38" s="525"/>
      <c r="IB38" s="525"/>
      <c r="IC38" s="525"/>
      <c r="ID38" s="525"/>
      <c r="IE38" s="525"/>
      <c r="IF38" s="525"/>
      <c r="IG38" s="525"/>
      <c r="IH38" s="525"/>
      <c r="II38" s="525"/>
      <c r="IJ38" s="525"/>
      <c r="IK38" s="525"/>
      <c r="IL38" s="525"/>
      <c r="IM38" s="525"/>
      <c r="IN38" s="525"/>
      <c r="IO38" s="525"/>
      <c r="IP38" s="525"/>
      <c r="IQ38" s="525"/>
      <c r="IR38" s="525"/>
      <c r="IS38" s="525"/>
      <c r="IT38" s="525"/>
      <c r="IU38" s="525"/>
      <c r="IV38" s="525"/>
      <c r="IW38" s="525"/>
      <c r="IX38" s="525"/>
      <c r="IY38" s="525"/>
      <c r="IZ38" s="525"/>
      <c r="JA38" s="525"/>
      <c r="JB38" s="525"/>
      <c r="JC38" s="525"/>
      <c r="JD38" s="525"/>
      <c r="JE38" s="525"/>
      <c r="JF38" s="525"/>
      <c r="JG38" s="525"/>
      <c r="JH38" s="525"/>
      <c r="JI38" s="525"/>
      <c r="JJ38" s="526"/>
      <c r="JK38" s="525"/>
      <c r="JL38" s="525"/>
      <c r="JM38" s="525"/>
      <c r="JN38" s="525"/>
      <c r="JO38" s="525"/>
      <c r="JP38" s="527"/>
      <c r="JQ38" s="528">
        <f t="shared" si="18"/>
        <v>15</v>
      </c>
      <c r="JR38" s="529">
        <f t="shared" si="19"/>
        <v>327.95</v>
      </c>
      <c r="JS38" s="476" t="s">
        <v>365</v>
      </c>
      <c r="JT38" s="477"/>
      <c r="JU38" s="478" t="s">
        <v>366</v>
      </c>
      <c r="JV38" s="530"/>
      <c r="JW38" s="479"/>
      <c r="JX38" s="479"/>
      <c r="JY38" s="479"/>
      <c r="JZ38" s="480"/>
      <c r="KA38" s="479"/>
      <c r="KB38" s="479"/>
      <c r="KC38" s="479"/>
      <c r="KD38" s="479"/>
      <c r="KE38" s="479"/>
      <c r="KF38" s="479"/>
      <c r="KG38" s="479"/>
      <c r="KH38" s="479"/>
      <c r="KI38" s="479"/>
      <c r="KJ38" s="479"/>
      <c r="KK38" s="479"/>
      <c r="KL38" s="479"/>
      <c r="KM38" s="479"/>
      <c r="KN38" s="479"/>
      <c r="KO38" s="479"/>
      <c r="KZ38" s="500" t="s">
        <v>387</v>
      </c>
      <c r="LB38" s="501" t="s">
        <v>360</v>
      </c>
      <c r="LC38" s="502" t="s">
        <v>360</v>
      </c>
      <c r="LD38" s="502" t="s">
        <v>360</v>
      </c>
      <c r="LE38" s="502" t="s">
        <v>360</v>
      </c>
      <c r="LF38" s="502">
        <v>9</v>
      </c>
      <c r="LG38" s="502" t="s">
        <v>360</v>
      </c>
      <c r="LH38" s="503">
        <f>SUM(LB38:LG38)</f>
        <v>9</v>
      </c>
    </row>
    <row r="39" spans="1:320" s="324" customFormat="1" hidden="1">
      <c r="A39" s="504" t="str">
        <f t="shared" ca="1" si="4"/>
        <v>1.2.21</v>
      </c>
      <c r="B39" s="505" t="s">
        <v>376</v>
      </c>
      <c r="C39" s="1101"/>
      <c r="D39" s="1101"/>
      <c r="E39" s="1101" t="s">
        <v>362</v>
      </c>
      <c r="F39" s="1101"/>
      <c r="G39" s="1101"/>
      <c r="H39" s="1101"/>
      <c r="I39" s="561" t="s">
        <v>368</v>
      </c>
      <c r="J39" s="570" t="s">
        <v>391</v>
      </c>
      <c r="K39" s="485">
        <f t="shared" si="5"/>
        <v>46281</v>
      </c>
      <c r="L39" s="507">
        <v>30</v>
      </c>
      <c r="M39" s="487">
        <f t="shared" ref="M39:M50" si="20">N39-17</f>
        <v>46311</v>
      </c>
      <c r="N39" s="508">
        <v>46328</v>
      </c>
      <c r="O39" s="489">
        <v>25</v>
      </c>
      <c r="P39" s="488">
        <f t="shared" si="7"/>
        <v>46353</v>
      </c>
      <c r="Q39" s="488">
        <f t="shared" si="8"/>
        <v>46356</v>
      </c>
      <c r="R39" s="510">
        <f t="shared" si="9"/>
        <v>0</v>
      </c>
      <c r="S39" s="510" t="str">
        <f t="shared" si="10"/>
        <v/>
      </c>
      <c r="T39" s="511">
        <f t="shared" si="11"/>
        <v>0</v>
      </c>
      <c r="U39" s="535">
        <v>10</v>
      </c>
      <c r="V39" s="513">
        <f t="shared" ref="V39:V50" si="21">IF(U39="","",U39-SUM(U39*0.85))</f>
        <v>1.5</v>
      </c>
      <c r="W39" s="514" t="s">
        <v>27</v>
      </c>
      <c r="X39" s="515" t="s">
        <v>364</v>
      </c>
      <c r="Y39" s="516" t="s">
        <v>360</v>
      </c>
      <c r="Z39" s="517"/>
      <c r="AA39" s="516" t="s">
        <v>125</v>
      </c>
      <c r="AB39" s="517"/>
      <c r="AC39" s="557"/>
      <c r="AD39" s="519"/>
      <c r="AE39" s="518"/>
      <c r="AF39" s="520"/>
      <c r="AG39" s="522">
        <f t="shared" si="13"/>
        <v>8.5</v>
      </c>
      <c r="AH39" s="521">
        <f t="shared" si="14"/>
        <v>8.5</v>
      </c>
      <c r="AI39" s="522" t="str">
        <f t="shared" si="15"/>
        <v/>
      </c>
      <c r="AJ39" s="522" t="str">
        <f t="shared" si="16"/>
        <v/>
      </c>
      <c r="AK39" s="523" t="str">
        <f t="shared" si="17"/>
        <v>-</v>
      </c>
      <c r="AL39" s="524" t="s">
        <v>4</v>
      </c>
      <c r="AM39" s="525"/>
      <c r="AN39" s="525"/>
      <c r="AO39" s="525"/>
      <c r="AP39" s="525"/>
      <c r="AQ39" s="525"/>
      <c r="AR39" s="525"/>
      <c r="AS39" s="525"/>
      <c r="AT39" s="525"/>
      <c r="AU39" s="525"/>
      <c r="AV39" s="525"/>
      <c r="AW39" s="525"/>
      <c r="AX39" s="525"/>
      <c r="AY39" s="525"/>
      <c r="AZ39" s="525"/>
      <c r="BA39" s="525"/>
      <c r="BB39" s="525"/>
      <c r="BC39" s="525"/>
      <c r="BD39" s="525"/>
      <c r="BE39" s="525"/>
      <c r="BF39" s="525"/>
      <c r="BG39" s="525"/>
      <c r="BH39" s="525"/>
      <c r="BI39" s="525"/>
      <c r="BJ39" s="525"/>
      <c r="BK39" s="525"/>
      <c r="BL39" s="525"/>
      <c r="BM39" s="525"/>
      <c r="BN39" s="525"/>
      <c r="BO39" s="525"/>
      <c r="BP39" s="525"/>
      <c r="BQ39" s="525"/>
      <c r="BR39" s="525"/>
      <c r="BS39" s="525"/>
      <c r="BT39" s="525"/>
      <c r="BU39" s="525"/>
      <c r="BV39" s="525"/>
      <c r="BW39" s="525"/>
      <c r="BX39" s="525"/>
      <c r="BY39" s="525"/>
      <c r="BZ39" s="525"/>
      <c r="CA39" s="525"/>
      <c r="CB39" s="525"/>
      <c r="CC39" s="525"/>
      <c r="CD39" s="525"/>
      <c r="CE39" s="525"/>
      <c r="CF39" s="525"/>
      <c r="CG39" s="525"/>
      <c r="CH39" s="525"/>
      <c r="CI39" s="525"/>
      <c r="CJ39" s="525"/>
      <c r="CK39" s="525"/>
      <c r="CL39" s="525"/>
      <c r="CM39" s="525"/>
      <c r="CN39" s="525"/>
      <c r="CO39" s="525"/>
      <c r="CP39" s="525"/>
      <c r="CQ39" s="525"/>
      <c r="CR39" s="525"/>
      <c r="CS39" s="525"/>
      <c r="CT39" s="525"/>
      <c r="CU39" s="525"/>
      <c r="CV39" s="525"/>
      <c r="CW39" s="525"/>
      <c r="CX39" s="525"/>
      <c r="CY39" s="525"/>
      <c r="CZ39" s="525"/>
      <c r="DA39" s="525"/>
      <c r="DB39" s="525"/>
      <c r="DC39" s="525"/>
      <c r="DD39" s="525"/>
      <c r="DE39" s="525"/>
      <c r="DF39" s="525"/>
      <c r="DG39" s="525"/>
      <c r="DH39" s="525"/>
      <c r="DI39" s="525"/>
      <c r="DJ39" s="525"/>
      <c r="DK39" s="525"/>
      <c r="DL39" s="525"/>
      <c r="DM39" s="525"/>
      <c r="DN39" s="525"/>
      <c r="DO39" s="525"/>
      <c r="DP39" s="525"/>
      <c r="DQ39" s="525"/>
      <c r="DR39" s="525"/>
      <c r="DS39" s="525"/>
      <c r="DT39" s="525"/>
      <c r="DU39" s="525"/>
      <c r="DV39" s="525"/>
      <c r="DW39" s="525"/>
      <c r="DX39" s="525"/>
      <c r="DY39" s="525"/>
      <c r="DZ39" s="525"/>
      <c r="EA39" s="525"/>
      <c r="EB39" s="525"/>
      <c r="EC39" s="525"/>
      <c r="ED39" s="525"/>
      <c r="EE39" s="525"/>
      <c r="EF39" s="525"/>
      <c r="EG39" s="525"/>
      <c r="EH39" s="525"/>
      <c r="EI39" s="525"/>
      <c r="EJ39" s="525"/>
      <c r="EK39" s="525"/>
      <c r="EL39" s="525"/>
      <c r="EM39" s="525"/>
      <c r="EN39" s="525"/>
      <c r="EO39" s="525"/>
      <c r="EP39" s="525"/>
      <c r="EQ39" s="525"/>
      <c r="ER39" s="525"/>
      <c r="ES39" s="525"/>
      <c r="ET39" s="525"/>
      <c r="EU39" s="525"/>
      <c r="EV39" s="525"/>
      <c r="EW39" s="525"/>
      <c r="EX39" s="525"/>
      <c r="EY39" s="525"/>
      <c r="EZ39" s="525"/>
      <c r="FA39" s="525"/>
      <c r="FB39" s="525"/>
      <c r="FC39" s="525"/>
      <c r="FD39" s="525"/>
      <c r="FE39" s="525"/>
      <c r="FF39" s="525"/>
      <c r="FG39" s="525"/>
      <c r="FH39" s="525"/>
      <c r="FI39" s="525"/>
      <c r="FJ39" s="525"/>
      <c r="FK39" s="525"/>
      <c r="FL39" s="525"/>
      <c r="FM39" s="525"/>
      <c r="FN39" s="525"/>
      <c r="FO39" s="525"/>
      <c r="FP39" s="525"/>
      <c r="FQ39" s="525"/>
      <c r="FR39" s="525"/>
      <c r="FS39" s="525"/>
      <c r="FT39" s="525"/>
      <c r="FU39" s="525"/>
      <c r="FV39" s="525"/>
      <c r="FW39" s="525"/>
      <c r="FX39" s="525"/>
      <c r="FY39" s="525"/>
      <c r="FZ39" s="525"/>
      <c r="GA39" s="525"/>
      <c r="GB39" s="525"/>
      <c r="GC39" s="525"/>
      <c r="GD39" s="525"/>
      <c r="GE39" s="525"/>
      <c r="GF39" s="525"/>
      <c r="GG39" s="525"/>
      <c r="GH39" s="525"/>
      <c r="GI39" s="525"/>
      <c r="GJ39" s="525"/>
      <c r="GK39" s="525"/>
      <c r="GL39" s="525"/>
      <c r="GM39" s="525"/>
      <c r="GN39" s="525"/>
      <c r="GO39" s="525"/>
      <c r="GP39" s="525"/>
      <c r="GQ39" s="525"/>
      <c r="GR39" s="525"/>
      <c r="GS39" s="525"/>
      <c r="GT39" s="525"/>
      <c r="GU39" s="525"/>
      <c r="GV39" s="525"/>
      <c r="GW39" s="525"/>
      <c r="GX39" s="525"/>
      <c r="GY39" s="525"/>
      <c r="GZ39" s="525"/>
      <c r="HA39" s="525"/>
      <c r="HB39" s="525"/>
      <c r="HC39" s="525"/>
      <c r="HD39" s="525"/>
      <c r="HE39" s="525"/>
      <c r="HF39" s="525"/>
      <c r="HG39" s="525"/>
      <c r="HH39" s="525"/>
      <c r="HI39" s="525"/>
      <c r="HJ39" s="525"/>
      <c r="HK39" s="525"/>
      <c r="HL39" s="525"/>
      <c r="HM39" s="525"/>
      <c r="HN39" s="525"/>
      <c r="HO39" s="525"/>
      <c r="HP39" s="525"/>
      <c r="HQ39" s="525"/>
      <c r="HR39" s="525"/>
      <c r="HS39" s="525"/>
      <c r="HT39" s="525"/>
      <c r="HU39" s="525"/>
      <c r="HV39" s="525"/>
      <c r="HW39" s="525"/>
      <c r="HX39" s="525"/>
      <c r="HY39" s="525"/>
      <c r="HZ39" s="525"/>
      <c r="IA39" s="525"/>
      <c r="IB39" s="525"/>
      <c r="IC39" s="525"/>
      <c r="ID39" s="525"/>
      <c r="IE39" s="525"/>
      <c r="IF39" s="525"/>
      <c r="IG39" s="525"/>
      <c r="IH39" s="525"/>
      <c r="II39" s="525"/>
      <c r="IJ39" s="525"/>
      <c r="IK39" s="525"/>
      <c r="IL39" s="525"/>
      <c r="IM39" s="525"/>
      <c r="IN39" s="525"/>
      <c r="IO39" s="525"/>
      <c r="IP39" s="525"/>
      <c r="IQ39" s="525"/>
      <c r="IR39" s="525"/>
      <c r="IS39" s="525"/>
      <c r="IT39" s="525"/>
      <c r="IU39" s="525"/>
      <c r="IV39" s="525"/>
      <c r="IW39" s="525"/>
      <c r="IX39" s="525"/>
      <c r="IY39" s="525"/>
      <c r="IZ39" s="525"/>
      <c r="JA39" s="525"/>
      <c r="JB39" s="525"/>
      <c r="JC39" s="525"/>
      <c r="JD39" s="525"/>
      <c r="JE39" s="525"/>
      <c r="JF39" s="525"/>
      <c r="JG39" s="525"/>
      <c r="JH39" s="525"/>
      <c r="JI39" s="525"/>
      <c r="JJ39" s="526"/>
      <c r="JK39" s="525"/>
      <c r="JL39" s="525"/>
      <c r="JM39" s="525"/>
      <c r="JN39" s="525"/>
      <c r="JO39" s="525"/>
      <c r="JP39" s="527"/>
      <c r="JQ39" s="528">
        <f t="shared" si="18"/>
        <v>10</v>
      </c>
      <c r="JR39" s="529">
        <f t="shared" si="19"/>
        <v>336.45</v>
      </c>
      <c r="JS39" s="476" t="s">
        <v>365</v>
      </c>
      <c r="JT39" s="477"/>
      <c r="JU39" s="478" t="s">
        <v>377</v>
      </c>
      <c r="JV39" s="530"/>
      <c r="JW39" s="479"/>
      <c r="JX39" s="479"/>
      <c r="JY39" s="479"/>
      <c r="JZ39" s="480"/>
      <c r="KA39" s="479"/>
      <c r="KB39" s="479"/>
      <c r="KC39" s="479"/>
      <c r="KD39" s="479"/>
      <c r="KE39" s="479"/>
      <c r="KF39" s="479"/>
      <c r="KG39" s="479"/>
      <c r="KH39" s="479"/>
      <c r="KI39" s="479"/>
      <c r="KJ39" s="479"/>
      <c r="KK39" s="479"/>
      <c r="KL39" s="479"/>
      <c r="KM39" s="479"/>
      <c r="KN39" s="479"/>
      <c r="KO39" s="479"/>
    </row>
    <row r="40" spans="1:320" s="324" customFormat="1" hidden="1">
      <c r="A40" s="504" t="str">
        <f t="shared" ca="1" si="4"/>
        <v>1.2.22</v>
      </c>
      <c r="B40" s="505" t="s">
        <v>376</v>
      </c>
      <c r="C40" s="1101"/>
      <c r="D40" s="1101"/>
      <c r="E40" s="1101" t="s">
        <v>372</v>
      </c>
      <c r="F40" s="1101"/>
      <c r="G40" s="1101"/>
      <c r="H40" s="1101"/>
      <c r="I40" s="1101" t="s">
        <v>373</v>
      </c>
      <c r="J40" s="506" t="s">
        <v>374</v>
      </c>
      <c r="K40" s="485">
        <f t="shared" si="5"/>
        <v>46281</v>
      </c>
      <c r="L40" s="507">
        <v>30</v>
      </c>
      <c r="M40" s="487">
        <f t="shared" si="20"/>
        <v>46311</v>
      </c>
      <c r="N40" s="508">
        <v>46328</v>
      </c>
      <c r="O40" s="489">
        <v>25</v>
      </c>
      <c r="P40" s="488">
        <f t="shared" si="7"/>
        <v>46353</v>
      </c>
      <c r="Q40" s="488">
        <f t="shared" si="8"/>
        <v>46356</v>
      </c>
      <c r="R40" s="510">
        <f t="shared" si="9"/>
        <v>0</v>
      </c>
      <c r="S40" s="510" t="str">
        <f t="shared" si="10"/>
        <v/>
      </c>
      <c r="T40" s="511">
        <f t="shared" si="11"/>
        <v>0</v>
      </c>
      <c r="U40" s="512">
        <v>20</v>
      </c>
      <c r="V40" s="513">
        <f t="shared" si="21"/>
        <v>3</v>
      </c>
      <c r="W40" s="514" t="s">
        <v>370</v>
      </c>
      <c r="X40" s="515" t="s">
        <v>364</v>
      </c>
      <c r="Y40" s="516" t="s">
        <v>360</v>
      </c>
      <c r="Z40" s="517"/>
      <c r="AA40" s="516" t="s">
        <v>125</v>
      </c>
      <c r="AB40" s="517"/>
      <c r="AC40" s="557"/>
      <c r="AD40" s="519"/>
      <c r="AE40" s="518"/>
      <c r="AF40" s="558"/>
      <c r="AG40" s="521">
        <f t="shared" si="13"/>
        <v>17</v>
      </c>
      <c r="AH40" s="521">
        <f t="shared" si="14"/>
        <v>17</v>
      </c>
      <c r="AI40" s="522" t="str">
        <f t="shared" si="15"/>
        <v/>
      </c>
      <c r="AJ40" s="522" t="str">
        <f t="shared" si="16"/>
        <v/>
      </c>
      <c r="AK40" s="523" t="str">
        <f t="shared" si="17"/>
        <v>-</v>
      </c>
      <c r="AL40" s="524" t="s">
        <v>4</v>
      </c>
      <c r="AM40" s="525"/>
      <c r="AN40" s="525"/>
      <c r="AO40" s="525"/>
      <c r="AP40" s="525"/>
      <c r="AQ40" s="525"/>
      <c r="AR40" s="525"/>
      <c r="AS40" s="525"/>
      <c r="AT40" s="525"/>
      <c r="AU40" s="525"/>
      <c r="AV40" s="525"/>
      <c r="AW40" s="525"/>
      <c r="AX40" s="525"/>
      <c r="AY40" s="525"/>
      <c r="AZ40" s="525"/>
      <c r="BA40" s="525"/>
      <c r="BB40" s="525"/>
      <c r="BC40" s="525"/>
      <c r="BD40" s="525"/>
      <c r="BE40" s="525"/>
      <c r="BF40" s="525"/>
      <c r="BG40" s="525"/>
      <c r="BH40" s="525"/>
      <c r="BI40" s="525"/>
      <c r="BJ40" s="525"/>
      <c r="BK40" s="525"/>
      <c r="BL40" s="525"/>
      <c r="BM40" s="525"/>
      <c r="BN40" s="525"/>
      <c r="BO40" s="525"/>
      <c r="BP40" s="525"/>
      <c r="BQ40" s="525"/>
      <c r="BR40" s="525"/>
      <c r="BS40" s="525"/>
      <c r="BT40" s="525"/>
      <c r="BU40" s="525"/>
      <c r="BV40" s="525"/>
      <c r="BW40" s="525"/>
      <c r="BX40" s="525"/>
      <c r="BY40" s="525"/>
      <c r="BZ40" s="525"/>
      <c r="CA40" s="525"/>
      <c r="CB40" s="525"/>
      <c r="CC40" s="525"/>
      <c r="CD40" s="525"/>
      <c r="CE40" s="525"/>
      <c r="CF40" s="525"/>
      <c r="CG40" s="525"/>
      <c r="CH40" s="525"/>
      <c r="CI40" s="525"/>
      <c r="CJ40" s="525"/>
      <c r="CK40" s="525"/>
      <c r="CL40" s="525"/>
      <c r="CM40" s="525"/>
      <c r="CN40" s="525"/>
      <c r="CO40" s="525"/>
      <c r="CP40" s="525"/>
      <c r="CQ40" s="525"/>
      <c r="CR40" s="525"/>
      <c r="CS40" s="525"/>
      <c r="CT40" s="525"/>
      <c r="CU40" s="525"/>
      <c r="CV40" s="525"/>
      <c r="CW40" s="525"/>
      <c r="CX40" s="525"/>
      <c r="CY40" s="525"/>
      <c r="CZ40" s="525"/>
      <c r="DA40" s="525"/>
      <c r="DB40" s="525"/>
      <c r="DC40" s="525"/>
      <c r="DD40" s="525"/>
      <c r="DE40" s="525"/>
      <c r="DF40" s="525"/>
      <c r="DG40" s="525"/>
      <c r="DH40" s="525"/>
      <c r="DI40" s="525"/>
      <c r="DJ40" s="525"/>
      <c r="DK40" s="525"/>
      <c r="DL40" s="525"/>
      <c r="DM40" s="525"/>
      <c r="DN40" s="525"/>
      <c r="DO40" s="525"/>
      <c r="DP40" s="525"/>
      <c r="DQ40" s="525"/>
      <c r="DR40" s="525"/>
      <c r="DS40" s="525"/>
      <c r="DT40" s="525"/>
      <c r="DU40" s="525"/>
      <c r="DV40" s="525"/>
      <c r="DW40" s="525"/>
      <c r="DX40" s="525"/>
      <c r="DY40" s="525"/>
      <c r="DZ40" s="525"/>
      <c r="EA40" s="525"/>
      <c r="EB40" s="525"/>
      <c r="EC40" s="525"/>
      <c r="ED40" s="525"/>
      <c r="EE40" s="525"/>
      <c r="EF40" s="525"/>
      <c r="EG40" s="525"/>
      <c r="EH40" s="525"/>
      <c r="EI40" s="525"/>
      <c r="EJ40" s="525"/>
      <c r="EK40" s="525"/>
      <c r="EL40" s="525"/>
      <c r="EM40" s="525"/>
      <c r="EN40" s="525"/>
      <c r="EO40" s="525"/>
      <c r="EP40" s="525"/>
      <c r="EQ40" s="525"/>
      <c r="ER40" s="525"/>
      <c r="ES40" s="525"/>
      <c r="ET40" s="525"/>
      <c r="EU40" s="525"/>
      <c r="EV40" s="525"/>
      <c r="EW40" s="525"/>
      <c r="EX40" s="525"/>
      <c r="EY40" s="525"/>
      <c r="EZ40" s="525"/>
      <c r="FA40" s="525"/>
      <c r="FB40" s="525"/>
      <c r="FC40" s="525"/>
      <c r="FD40" s="525"/>
      <c r="FE40" s="525"/>
      <c r="FF40" s="525"/>
      <c r="FG40" s="525"/>
      <c r="FH40" s="525"/>
      <c r="FI40" s="525"/>
      <c r="FJ40" s="525"/>
      <c r="FK40" s="525"/>
      <c r="FL40" s="525"/>
      <c r="FM40" s="525"/>
      <c r="FN40" s="525"/>
      <c r="FO40" s="525"/>
      <c r="FP40" s="525"/>
      <c r="FQ40" s="525"/>
      <c r="FR40" s="525"/>
      <c r="FS40" s="525"/>
      <c r="FT40" s="525"/>
      <c r="FU40" s="525"/>
      <c r="FV40" s="525"/>
      <c r="FW40" s="525"/>
      <c r="FX40" s="525"/>
      <c r="FY40" s="525"/>
      <c r="FZ40" s="525"/>
      <c r="GA40" s="525"/>
      <c r="GB40" s="525"/>
      <c r="GC40" s="525"/>
      <c r="GD40" s="525"/>
      <c r="GE40" s="525"/>
      <c r="GF40" s="525"/>
      <c r="GG40" s="525"/>
      <c r="GH40" s="525"/>
      <c r="GI40" s="525"/>
      <c r="GJ40" s="525"/>
      <c r="GK40" s="525"/>
      <c r="GL40" s="525"/>
      <c r="GM40" s="525"/>
      <c r="GN40" s="525"/>
      <c r="GO40" s="525"/>
      <c r="GP40" s="525"/>
      <c r="GQ40" s="525"/>
      <c r="GR40" s="525"/>
      <c r="GS40" s="525"/>
      <c r="GT40" s="525"/>
      <c r="GU40" s="525"/>
      <c r="GV40" s="525"/>
      <c r="GW40" s="525"/>
      <c r="GX40" s="525"/>
      <c r="GY40" s="525"/>
      <c r="GZ40" s="525"/>
      <c r="HA40" s="525"/>
      <c r="HB40" s="525"/>
      <c r="HC40" s="525"/>
      <c r="HD40" s="525"/>
      <c r="HE40" s="525"/>
      <c r="HF40" s="525"/>
      <c r="HG40" s="525"/>
      <c r="HH40" s="525"/>
      <c r="HI40" s="525"/>
      <c r="HJ40" s="525"/>
      <c r="HK40" s="525"/>
      <c r="HL40" s="525"/>
      <c r="HM40" s="525"/>
      <c r="HN40" s="525"/>
      <c r="HO40" s="525"/>
      <c r="HP40" s="525"/>
      <c r="HQ40" s="525"/>
      <c r="HR40" s="525"/>
      <c r="HS40" s="525"/>
      <c r="HT40" s="525"/>
      <c r="HU40" s="525"/>
      <c r="HV40" s="525"/>
      <c r="HW40" s="525"/>
      <c r="HX40" s="525"/>
      <c r="HY40" s="525"/>
      <c r="HZ40" s="525"/>
      <c r="IA40" s="525"/>
      <c r="IB40" s="525"/>
      <c r="IC40" s="525"/>
      <c r="ID40" s="525"/>
      <c r="IE40" s="525"/>
      <c r="IF40" s="525"/>
      <c r="IG40" s="525"/>
      <c r="IH40" s="525"/>
      <c r="II40" s="525"/>
      <c r="IJ40" s="525"/>
      <c r="IK40" s="525"/>
      <c r="IL40" s="525"/>
      <c r="IM40" s="525"/>
      <c r="IN40" s="525"/>
      <c r="IO40" s="525"/>
      <c r="IP40" s="525"/>
      <c r="IQ40" s="525"/>
      <c r="IR40" s="525"/>
      <c r="IS40" s="525"/>
      <c r="IT40" s="525"/>
      <c r="IU40" s="525"/>
      <c r="IV40" s="525"/>
      <c r="IW40" s="525"/>
      <c r="IX40" s="525"/>
      <c r="IY40" s="525"/>
      <c r="IZ40" s="525"/>
      <c r="JA40" s="525"/>
      <c r="JB40" s="525"/>
      <c r="JC40" s="525"/>
      <c r="JD40" s="525"/>
      <c r="JE40" s="525"/>
      <c r="JF40" s="525"/>
      <c r="JG40" s="525"/>
      <c r="JH40" s="525"/>
      <c r="JI40" s="525"/>
      <c r="JJ40" s="526"/>
      <c r="JK40" s="525"/>
      <c r="JL40" s="525"/>
      <c r="JM40" s="525"/>
      <c r="JN40" s="525"/>
      <c r="JO40" s="525"/>
      <c r="JP40" s="527"/>
      <c r="JQ40" s="528">
        <f t="shared" si="18"/>
        <v>20</v>
      </c>
      <c r="JR40" s="529">
        <f t="shared" si="19"/>
        <v>353.45</v>
      </c>
      <c r="JS40" s="476" t="s">
        <v>365</v>
      </c>
      <c r="JT40" s="477"/>
      <c r="JU40" s="478" t="s">
        <v>377</v>
      </c>
      <c r="JV40" s="530"/>
      <c r="JW40" s="479"/>
      <c r="JX40" s="479"/>
      <c r="JY40" s="479"/>
      <c r="JZ40" s="480"/>
      <c r="KA40" s="479"/>
      <c r="KB40" s="479"/>
      <c r="KC40" s="479"/>
      <c r="KD40" s="479"/>
      <c r="KE40" s="479"/>
      <c r="KF40" s="479"/>
      <c r="KG40" s="479"/>
      <c r="KH40" s="479"/>
      <c r="KI40" s="479"/>
      <c r="KJ40" s="479"/>
      <c r="KK40" s="479"/>
      <c r="KL40" s="479"/>
      <c r="KM40" s="479"/>
      <c r="KN40" s="479"/>
      <c r="KO40" s="479"/>
      <c r="KQ40" s="481"/>
    </row>
    <row r="41" spans="1:320" s="324" customFormat="1" hidden="1">
      <c r="A41" s="504" t="str">
        <f t="shared" ca="1" si="4"/>
        <v>1.2.23</v>
      </c>
      <c r="B41" s="505" t="s">
        <v>376</v>
      </c>
      <c r="C41" s="1101"/>
      <c r="D41" s="1101"/>
      <c r="E41" s="1101" t="s">
        <v>362</v>
      </c>
      <c r="F41" s="1101"/>
      <c r="G41" s="1101"/>
      <c r="H41" s="1101"/>
      <c r="I41" s="1101"/>
      <c r="J41" s="506" t="s">
        <v>374</v>
      </c>
      <c r="K41" s="485">
        <f t="shared" si="5"/>
        <v>46288</v>
      </c>
      <c r="L41" s="507">
        <v>30</v>
      </c>
      <c r="M41" s="487">
        <f t="shared" si="20"/>
        <v>46318</v>
      </c>
      <c r="N41" s="508">
        <v>46335</v>
      </c>
      <c r="O41" s="489">
        <v>25</v>
      </c>
      <c r="P41" s="488">
        <f t="shared" si="7"/>
        <v>46360</v>
      </c>
      <c r="Q41" s="488">
        <f t="shared" si="8"/>
        <v>46363</v>
      </c>
      <c r="R41" s="510">
        <f t="shared" si="9"/>
        <v>0</v>
      </c>
      <c r="S41" s="510" t="str">
        <f t="shared" si="10"/>
        <v/>
      </c>
      <c r="T41" s="511">
        <f t="shared" si="11"/>
        <v>0</v>
      </c>
      <c r="U41" s="512">
        <v>20</v>
      </c>
      <c r="V41" s="513">
        <f t="shared" si="21"/>
        <v>3</v>
      </c>
      <c r="W41" s="514" t="s">
        <v>370</v>
      </c>
      <c r="X41" s="515" t="s">
        <v>364</v>
      </c>
      <c r="Y41" s="516" t="s">
        <v>360</v>
      </c>
      <c r="Z41" s="517"/>
      <c r="AA41" s="516" t="s">
        <v>125</v>
      </c>
      <c r="AB41" s="517"/>
      <c r="AC41" s="518"/>
      <c r="AD41" s="519"/>
      <c r="AE41" s="518"/>
      <c r="AF41" s="520"/>
      <c r="AG41" s="521">
        <f t="shared" si="13"/>
        <v>17</v>
      </c>
      <c r="AH41" s="521">
        <f t="shared" si="14"/>
        <v>17</v>
      </c>
      <c r="AI41" s="522" t="str">
        <f t="shared" si="15"/>
        <v/>
      </c>
      <c r="AJ41" s="522" t="str">
        <f t="shared" si="16"/>
        <v/>
      </c>
      <c r="AK41" s="523" t="str">
        <f t="shared" si="17"/>
        <v>-</v>
      </c>
      <c r="AL41" s="524" t="s">
        <v>4</v>
      </c>
      <c r="AM41" s="525"/>
      <c r="AN41" s="525"/>
      <c r="AO41" s="525"/>
      <c r="AP41" s="525"/>
      <c r="AQ41" s="525"/>
      <c r="AR41" s="525"/>
      <c r="AS41" s="525"/>
      <c r="AT41" s="525"/>
      <c r="AU41" s="525"/>
      <c r="AV41" s="525"/>
      <c r="AW41" s="525"/>
      <c r="AX41" s="525"/>
      <c r="AY41" s="525"/>
      <c r="AZ41" s="525"/>
      <c r="BA41" s="525"/>
      <c r="BB41" s="525"/>
      <c r="BC41" s="525"/>
      <c r="BD41" s="525"/>
      <c r="BE41" s="525"/>
      <c r="BF41" s="525"/>
      <c r="BG41" s="525"/>
      <c r="BH41" s="525"/>
      <c r="BI41" s="525"/>
      <c r="BJ41" s="525"/>
      <c r="BK41" s="525"/>
      <c r="BL41" s="525"/>
      <c r="BM41" s="525"/>
      <c r="BN41" s="525"/>
      <c r="BO41" s="525"/>
      <c r="BP41" s="525"/>
      <c r="BQ41" s="525"/>
      <c r="BR41" s="525"/>
      <c r="BS41" s="525"/>
      <c r="BT41" s="525"/>
      <c r="BU41" s="525"/>
      <c r="BV41" s="525"/>
      <c r="BW41" s="525"/>
      <c r="BX41" s="525"/>
      <c r="BY41" s="525"/>
      <c r="BZ41" s="525"/>
      <c r="CA41" s="525"/>
      <c r="CB41" s="525"/>
      <c r="CC41" s="525"/>
      <c r="CD41" s="525"/>
      <c r="CE41" s="525"/>
      <c r="CF41" s="525"/>
      <c r="CG41" s="525"/>
      <c r="CH41" s="525"/>
      <c r="CI41" s="525"/>
      <c r="CJ41" s="525"/>
      <c r="CK41" s="525"/>
      <c r="CL41" s="525"/>
      <c r="CM41" s="525"/>
      <c r="CN41" s="525"/>
      <c r="CO41" s="525"/>
      <c r="CP41" s="525"/>
      <c r="CQ41" s="525"/>
      <c r="CR41" s="525"/>
      <c r="CS41" s="525"/>
      <c r="CT41" s="525"/>
      <c r="CU41" s="525"/>
      <c r="CV41" s="525"/>
      <c r="CW41" s="525"/>
      <c r="CX41" s="525"/>
      <c r="CY41" s="525"/>
      <c r="CZ41" s="525"/>
      <c r="DA41" s="525"/>
      <c r="DB41" s="525"/>
      <c r="DC41" s="525"/>
      <c r="DD41" s="525"/>
      <c r="DE41" s="525"/>
      <c r="DF41" s="525"/>
      <c r="DG41" s="525"/>
      <c r="DH41" s="525"/>
      <c r="DI41" s="525"/>
      <c r="DJ41" s="525"/>
      <c r="DK41" s="525"/>
      <c r="DL41" s="525"/>
      <c r="DM41" s="525"/>
      <c r="DN41" s="525"/>
      <c r="DO41" s="525"/>
      <c r="DP41" s="525"/>
      <c r="DQ41" s="525"/>
      <c r="DR41" s="525"/>
      <c r="DS41" s="525"/>
      <c r="DT41" s="525"/>
      <c r="DU41" s="525"/>
      <c r="DV41" s="525"/>
      <c r="DW41" s="525"/>
      <c r="DX41" s="525"/>
      <c r="DY41" s="525"/>
      <c r="DZ41" s="525"/>
      <c r="EA41" s="525"/>
      <c r="EB41" s="525"/>
      <c r="EC41" s="525"/>
      <c r="ED41" s="525"/>
      <c r="EE41" s="525"/>
      <c r="EF41" s="525"/>
      <c r="EG41" s="525"/>
      <c r="EH41" s="525"/>
      <c r="EI41" s="525"/>
      <c r="EJ41" s="525"/>
      <c r="EK41" s="525"/>
      <c r="EL41" s="525"/>
      <c r="EM41" s="525"/>
      <c r="EN41" s="525"/>
      <c r="EO41" s="525"/>
      <c r="EP41" s="525"/>
      <c r="EQ41" s="525"/>
      <c r="ER41" s="525"/>
      <c r="ES41" s="525"/>
      <c r="ET41" s="525"/>
      <c r="EU41" s="525"/>
      <c r="EV41" s="525"/>
      <c r="EW41" s="525"/>
      <c r="EX41" s="525"/>
      <c r="EY41" s="525"/>
      <c r="EZ41" s="525"/>
      <c r="FA41" s="525"/>
      <c r="FB41" s="525"/>
      <c r="FC41" s="525"/>
      <c r="FD41" s="525"/>
      <c r="FE41" s="525"/>
      <c r="FF41" s="525"/>
      <c r="FG41" s="525"/>
      <c r="FH41" s="525"/>
      <c r="FI41" s="525"/>
      <c r="FJ41" s="525"/>
      <c r="FK41" s="525"/>
      <c r="FL41" s="525"/>
      <c r="FM41" s="525"/>
      <c r="FN41" s="525"/>
      <c r="FO41" s="525"/>
      <c r="FP41" s="525"/>
      <c r="FQ41" s="525"/>
      <c r="FR41" s="525"/>
      <c r="FS41" s="525"/>
      <c r="FT41" s="525"/>
      <c r="FU41" s="525"/>
      <c r="FV41" s="525"/>
      <c r="FW41" s="525"/>
      <c r="FX41" s="525"/>
      <c r="FY41" s="525"/>
      <c r="FZ41" s="525"/>
      <c r="GA41" s="525"/>
      <c r="GB41" s="525"/>
      <c r="GC41" s="525"/>
      <c r="GD41" s="525"/>
      <c r="GE41" s="525"/>
      <c r="GF41" s="525"/>
      <c r="GG41" s="525"/>
      <c r="GH41" s="525"/>
      <c r="GI41" s="525"/>
      <c r="GJ41" s="525"/>
      <c r="GK41" s="525"/>
      <c r="GL41" s="525"/>
      <c r="GM41" s="525"/>
      <c r="GN41" s="525"/>
      <c r="GO41" s="525"/>
      <c r="GP41" s="525"/>
      <c r="GQ41" s="525"/>
      <c r="GR41" s="525"/>
      <c r="GS41" s="525"/>
      <c r="GT41" s="525"/>
      <c r="GU41" s="525"/>
      <c r="GV41" s="525"/>
      <c r="GW41" s="525"/>
      <c r="GX41" s="525"/>
      <c r="GY41" s="525"/>
      <c r="GZ41" s="525"/>
      <c r="HA41" s="525"/>
      <c r="HB41" s="525"/>
      <c r="HC41" s="525"/>
      <c r="HD41" s="525"/>
      <c r="HE41" s="525"/>
      <c r="HF41" s="525"/>
      <c r="HG41" s="525"/>
      <c r="HH41" s="525"/>
      <c r="HI41" s="525"/>
      <c r="HJ41" s="525"/>
      <c r="HK41" s="525"/>
      <c r="HL41" s="525"/>
      <c r="HM41" s="525"/>
      <c r="HN41" s="525"/>
      <c r="HO41" s="525"/>
      <c r="HP41" s="525"/>
      <c r="HQ41" s="525"/>
      <c r="HR41" s="525"/>
      <c r="HS41" s="525"/>
      <c r="HT41" s="525"/>
      <c r="HU41" s="525"/>
      <c r="HV41" s="525"/>
      <c r="HW41" s="525"/>
      <c r="HX41" s="525"/>
      <c r="HY41" s="525"/>
      <c r="HZ41" s="525"/>
      <c r="IA41" s="525"/>
      <c r="IB41" s="525"/>
      <c r="IC41" s="525"/>
      <c r="ID41" s="525"/>
      <c r="IE41" s="525"/>
      <c r="IF41" s="525"/>
      <c r="IG41" s="525"/>
      <c r="IH41" s="525"/>
      <c r="II41" s="525"/>
      <c r="IJ41" s="525"/>
      <c r="IK41" s="525"/>
      <c r="IL41" s="525"/>
      <c r="IM41" s="525"/>
      <c r="IN41" s="525"/>
      <c r="IO41" s="525"/>
      <c r="IP41" s="525"/>
      <c r="IQ41" s="525"/>
      <c r="IR41" s="525"/>
      <c r="IS41" s="525"/>
      <c r="IT41" s="525"/>
      <c r="IU41" s="525"/>
      <c r="IV41" s="525"/>
      <c r="IW41" s="525"/>
      <c r="IX41" s="525"/>
      <c r="IY41" s="525"/>
      <c r="IZ41" s="525"/>
      <c r="JA41" s="525"/>
      <c r="JB41" s="525"/>
      <c r="JC41" s="525"/>
      <c r="JD41" s="525"/>
      <c r="JE41" s="525"/>
      <c r="JF41" s="525"/>
      <c r="JG41" s="525"/>
      <c r="JH41" s="525"/>
      <c r="JI41" s="525"/>
      <c r="JJ41" s="526"/>
      <c r="JK41" s="525"/>
      <c r="JL41" s="525"/>
      <c r="JM41" s="525"/>
      <c r="JN41" s="525"/>
      <c r="JO41" s="525"/>
      <c r="JP41" s="527"/>
      <c r="JQ41" s="528">
        <f t="shared" si="18"/>
        <v>20</v>
      </c>
      <c r="JR41" s="529">
        <f t="shared" si="19"/>
        <v>370.45</v>
      </c>
      <c r="JS41" s="476" t="s">
        <v>365</v>
      </c>
      <c r="JT41" s="477"/>
      <c r="JU41" s="478" t="s">
        <v>377</v>
      </c>
      <c r="JV41" s="530"/>
      <c r="JW41" s="479"/>
      <c r="JX41" s="479"/>
      <c r="JY41" s="479"/>
      <c r="JZ41" s="480"/>
      <c r="KA41" s="479"/>
      <c r="KB41" s="479"/>
      <c r="KC41" s="479"/>
      <c r="KD41" s="479"/>
      <c r="KE41" s="479"/>
      <c r="KF41" s="479"/>
      <c r="KG41" s="479"/>
      <c r="KH41" s="479"/>
      <c r="KI41" s="479"/>
      <c r="KJ41" s="479"/>
      <c r="KK41" s="479"/>
      <c r="KL41" s="479"/>
      <c r="KM41" s="479"/>
      <c r="KN41" s="479"/>
      <c r="KO41" s="479"/>
      <c r="KZ41" s="500" t="s">
        <v>371</v>
      </c>
      <c r="LB41" s="501" t="s">
        <v>360</v>
      </c>
      <c r="LC41" s="502">
        <v>17</v>
      </c>
      <c r="LD41" s="502" t="s">
        <v>360</v>
      </c>
      <c r="LE41" s="502" t="s">
        <v>360</v>
      </c>
      <c r="LF41" s="502" t="s">
        <v>360</v>
      </c>
      <c r="LG41" s="502" t="s">
        <v>360</v>
      </c>
      <c r="LH41" s="503">
        <f>SUM(LB41:LG41)</f>
        <v>17</v>
      </c>
    </row>
    <row r="42" spans="1:320" s="324" customFormat="1" ht="14.5" hidden="1">
      <c r="A42" s="504" t="str">
        <f t="shared" ca="1" si="4"/>
        <v>1.2.24</v>
      </c>
      <c r="B42" s="505" t="s">
        <v>376</v>
      </c>
      <c r="C42" s="1101"/>
      <c r="D42" s="1101"/>
      <c r="E42" s="1101" t="s">
        <v>372</v>
      </c>
      <c r="F42" s="1101"/>
      <c r="G42" s="1101"/>
      <c r="H42" s="1101"/>
      <c r="I42" s="1101"/>
      <c r="J42" s="506" t="s">
        <v>374</v>
      </c>
      <c r="K42" s="485">
        <f t="shared" si="5"/>
        <v>46288</v>
      </c>
      <c r="L42" s="507">
        <v>30</v>
      </c>
      <c r="M42" s="487">
        <f t="shared" si="20"/>
        <v>46318</v>
      </c>
      <c r="N42" s="508">
        <v>46335</v>
      </c>
      <c r="O42" s="489">
        <v>25</v>
      </c>
      <c r="P42" s="488">
        <f t="shared" si="7"/>
        <v>46360</v>
      </c>
      <c r="Q42" s="488">
        <f t="shared" si="8"/>
        <v>46363</v>
      </c>
      <c r="R42" s="510">
        <f t="shared" si="9"/>
        <v>0</v>
      </c>
      <c r="S42" s="510" t="str">
        <f t="shared" si="10"/>
        <v/>
      </c>
      <c r="T42" s="511">
        <f t="shared" si="11"/>
        <v>0</v>
      </c>
      <c r="U42" s="512">
        <v>20</v>
      </c>
      <c r="V42" s="563">
        <f t="shared" si="21"/>
        <v>3</v>
      </c>
      <c r="W42" s="514" t="s">
        <v>370</v>
      </c>
      <c r="X42" s="573" t="s">
        <v>364</v>
      </c>
      <c r="Y42" s="574" t="s">
        <v>360</v>
      </c>
      <c r="Z42" s="517"/>
      <c r="AA42" s="516" t="s">
        <v>125</v>
      </c>
      <c r="AB42" s="517"/>
      <c r="AC42" s="557"/>
      <c r="AD42" s="519"/>
      <c r="AE42" s="518"/>
      <c r="AF42" s="558"/>
      <c r="AG42" s="567">
        <f t="shared" si="13"/>
        <v>17</v>
      </c>
      <c r="AH42" s="575">
        <f t="shared" si="14"/>
        <v>17</v>
      </c>
      <c r="AI42" s="576" t="str">
        <f t="shared" si="15"/>
        <v/>
      </c>
      <c r="AJ42" s="576" t="str">
        <f t="shared" si="16"/>
        <v/>
      </c>
      <c r="AK42" s="568" t="str">
        <f t="shared" si="17"/>
        <v>-</v>
      </c>
      <c r="AL42" s="524" t="s">
        <v>4</v>
      </c>
      <c r="AM42" s="525"/>
      <c r="AN42" s="525"/>
      <c r="AO42" s="525"/>
      <c r="AP42" s="525"/>
      <c r="AQ42" s="525"/>
      <c r="AR42" s="525"/>
      <c r="AS42" s="525"/>
      <c r="AT42" s="525"/>
      <c r="AU42" s="525"/>
      <c r="AV42" s="525"/>
      <c r="AW42" s="525"/>
      <c r="AX42" s="525"/>
      <c r="AY42" s="525"/>
      <c r="AZ42" s="525"/>
      <c r="BA42" s="525"/>
      <c r="BB42" s="525"/>
      <c r="BC42" s="525"/>
      <c r="BD42" s="525"/>
      <c r="BE42" s="525"/>
      <c r="BF42" s="525"/>
      <c r="BG42" s="525"/>
      <c r="BH42" s="525"/>
      <c r="BI42" s="525"/>
      <c r="BJ42" s="525"/>
      <c r="BK42" s="525"/>
      <c r="BL42" s="525"/>
      <c r="BM42" s="525"/>
      <c r="BN42" s="525"/>
      <c r="BO42" s="525"/>
      <c r="BP42" s="525"/>
      <c r="BQ42" s="525"/>
      <c r="BR42" s="525"/>
      <c r="BS42" s="525"/>
      <c r="BT42" s="525"/>
      <c r="BU42" s="525"/>
      <c r="BV42" s="525"/>
      <c r="BW42" s="525"/>
      <c r="BX42" s="525"/>
      <c r="BY42" s="525"/>
      <c r="BZ42" s="525"/>
      <c r="CA42" s="525"/>
      <c r="CB42" s="525"/>
      <c r="CC42" s="525"/>
      <c r="CD42" s="525"/>
      <c r="CE42" s="525"/>
      <c r="CF42" s="525"/>
      <c r="CG42" s="525"/>
      <c r="CH42" s="525"/>
      <c r="CI42" s="525"/>
      <c r="CJ42" s="525"/>
      <c r="CK42" s="525"/>
      <c r="CL42" s="525"/>
      <c r="CM42" s="525"/>
      <c r="CN42" s="525"/>
      <c r="CO42" s="525"/>
      <c r="CP42" s="525"/>
      <c r="CQ42" s="525"/>
      <c r="CR42" s="525"/>
      <c r="CS42" s="525"/>
      <c r="CT42" s="525"/>
      <c r="CU42" s="525"/>
      <c r="CV42" s="525"/>
      <c r="CW42" s="525"/>
      <c r="CX42" s="525"/>
      <c r="CY42" s="525"/>
      <c r="CZ42" s="525"/>
      <c r="DA42" s="525"/>
      <c r="DB42" s="525"/>
      <c r="DC42" s="525"/>
      <c r="DD42" s="525"/>
      <c r="DE42" s="525"/>
      <c r="DF42" s="525"/>
      <c r="DG42" s="525"/>
      <c r="DH42" s="525"/>
      <c r="DI42" s="525"/>
      <c r="DJ42" s="525"/>
      <c r="DK42" s="525"/>
      <c r="DL42" s="525"/>
      <c r="DM42" s="525"/>
      <c r="DN42" s="525"/>
      <c r="DO42" s="525"/>
      <c r="DP42" s="525"/>
      <c r="DQ42" s="525"/>
      <c r="DR42" s="525"/>
      <c r="DS42" s="525"/>
      <c r="DT42" s="525"/>
      <c r="DU42" s="525"/>
      <c r="DV42" s="525"/>
      <c r="DW42" s="525"/>
      <c r="DX42" s="525"/>
      <c r="DY42" s="525"/>
      <c r="DZ42" s="525"/>
      <c r="EA42" s="525"/>
      <c r="EB42" s="525"/>
      <c r="EC42" s="525"/>
      <c r="ED42" s="525"/>
      <c r="EE42" s="525"/>
      <c r="EF42" s="525"/>
      <c r="EG42" s="525"/>
      <c r="EH42" s="525"/>
      <c r="EI42" s="525"/>
      <c r="EJ42" s="525"/>
      <c r="EK42" s="525"/>
      <c r="EL42" s="525"/>
      <c r="EM42" s="525"/>
      <c r="EN42" s="525"/>
      <c r="EO42" s="525"/>
      <c r="EP42" s="525"/>
      <c r="EQ42" s="525"/>
      <c r="ER42" s="525"/>
      <c r="ES42" s="525"/>
      <c r="ET42" s="525"/>
      <c r="EU42" s="525"/>
      <c r="EV42" s="525"/>
      <c r="EW42" s="525"/>
      <c r="EX42" s="525"/>
      <c r="EY42" s="525"/>
      <c r="EZ42" s="525"/>
      <c r="FA42" s="525"/>
      <c r="FB42" s="525"/>
      <c r="FC42" s="525"/>
      <c r="FD42" s="525"/>
      <c r="FE42" s="525"/>
      <c r="FF42" s="525"/>
      <c r="FG42" s="525"/>
      <c r="FH42" s="525"/>
      <c r="FI42" s="525"/>
      <c r="FJ42" s="525"/>
      <c r="FK42" s="525"/>
      <c r="FL42" s="525"/>
      <c r="FM42" s="525"/>
      <c r="FN42" s="525"/>
      <c r="FO42" s="525"/>
      <c r="FP42" s="525"/>
      <c r="FQ42" s="525"/>
      <c r="FR42" s="525"/>
      <c r="FS42" s="525"/>
      <c r="FT42" s="525"/>
      <c r="FU42" s="525"/>
      <c r="FV42" s="525"/>
      <c r="FW42" s="525"/>
      <c r="FX42" s="525"/>
      <c r="FY42" s="525"/>
      <c r="FZ42" s="525"/>
      <c r="GA42" s="525"/>
      <c r="GB42" s="525"/>
      <c r="GC42" s="525"/>
      <c r="GD42" s="525"/>
      <c r="GE42" s="525"/>
      <c r="GF42" s="525"/>
      <c r="GG42" s="525"/>
      <c r="GH42" s="525"/>
      <c r="GI42" s="525"/>
      <c r="GJ42" s="525"/>
      <c r="GK42" s="525"/>
      <c r="GL42" s="525"/>
      <c r="GM42" s="525"/>
      <c r="GN42" s="525"/>
      <c r="GO42" s="525"/>
      <c r="GP42" s="525"/>
      <c r="GQ42" s="525"/>
      <c r="GR42" s="525"/>
      <c r="GS42" s="525"/>
      <c r="GT42" s="525"/>
      <c r="GU42" s="525"/>
      <c r="GV42" s="525"/>
      <c r="GW42" s="525"/>
      <c r="GX42" s="525"/>
      <c r="GY42" s="525"/>
      <c r="GZ42" s="525"/>
      <c r="HA42" s="525"/>
      <c r="HB42" s="525"/>
      <c r="HC42" s="525"/>
      <c r="HD42" s="525"/>
      <c r="HE42" s="525"/>
      <c r="HF42" s="525"/>
      <c r="HG42" s="525"/>
      <c r="HH42" s="525"/>
      <c r="HI42" s="525"/>
      <c r="HJ42" s="525"/>
      <c r="HK42" s="525"/>
      <c r="HL42" s="525"/>
      <c r="HM42" s="525"/>
      <c r="HN42" s="525"/>
      <c r="HO42" s="525"/>
      <c r="HP42" s="525"/>
      <c r="HQ42" s="525"/>
      <c r="HR42" s="525"/>
      <c r="HS42" s="525"/>
      <c r="HT42" s="525"/>
      <c r="HU42" s="525"/>
      <c r="HV42" s="525"/>
      <c r="HW42" s="525"/>
      <c r="HX42" s="525"/>
      <c r="HY42" s="525"/>
      <c r="HZ42" s="525"/>
      <c r="IA42" s="525"/>
      <c r="IB42" s="525"/>
      <c r="IC42" s="525"/>
      <c r="ID42" s="525"/>
      <c r="IE42" s="525"/>
      <c r="IF42" s="525"/>
      <c r="IG42" s="525"/>
      <c r="IH42" s="525"/>
      <c r="II42" s="525"/>
      <c r="IJ42" s="525"/>
      <c r="IK42" s="525"/>
      <c r="IL42" s="525"/>
      <c r="IM42" s="525"/>
      <c r="IN42" s="525"/>
      <c r="IO42" s="525"/>
      <c r="IP42" s="525"/>
      <c r="IQ42" s="525"/>
      <c r="IR42" s="525"/>
      <c r="IS42" s="525"/>
      <c r="IT42" s="525"/>
      <c r="IU42" s="525"/>
      <c r="IV42" s="525"/>
      <c r="IW42" s="525"/>
      <c r="IX42" s="525"/>
      <c r="IY42" s="525"/>
      <c r="IZ42" s="525"/>
      <c r="JA42" s="525"/>
      <c r="JB42" s="525"/>
      <c r="JC42" s="525"/>
      <c r="JD42" s="525"/>
      <c r="JE42" s="525"/>
      <c r="JF42" s="525"/>
      <c r="JG42" s="525"/>
      <c r="JH42" s="525"/>
      <c r="JI42" s="525"/>
      <c r="JJ42" s="526"/>
      <c r="JK42" s="525"/>
      <c r="JL42" s="525"/>
      <c r="JM42" s="525"/>
      <c r="JN42" s="525"/>
      <c r="JO42" s="525"/>
      <c r="JP42" s="527"/>
      <c r="JQ42" s="528">
        <f t="shared" si="18"/>
        <v>20</v>
      </c>
      <c r="JR42" s="529">
        <f t="shared" si="19"/>
        <v>387.45</v>
      </c>
      <c r="JS42" s="476" t="s">
        <v>365</v>
      </c>
      <c r="JT42" s="477"/>
      <c r="JU42" s="478" t="s">
        <v>377</v>
      </c>
      <c r="JV42" s="530"/>
      <c r="JW42" s="479"/>
      <c r="JX42" s="479"/>
      <c r="JY42" s="479"/>
      <c r="JZ42" s="480"/>
      <c r="KA42" s="479"/>
      <c r="KB42" s="479"/>
      <c r="KC42" s="479"/>
      <c r="KD42" s="479"/>
      <c r="KE42" s="479"/>
      <c r="KF42" s="479"/>
      <c r="KG42" s="479"/>
      <c r="KH42" s="479"/>
      <c r="KI42" s="479"/>
      <c r="KJ42" s="479"/>
      <c r="KK42" s="479"/>
      <c r="KL42" s="479"/>
      <c r="KM42" s="479"/>
      <c r="KN42" s="479"/>
      <c r="KO42" s="479"/>
      <c r="KQ42" s="577"/>
      <c r="KS42" s="578"/>
    </row>
    <row r="43" spans="1:320" s="324" customFormat="1" hidden="1">
      <c r="A43" s="504" t="str">
        <f t="shared" ca="1" si="4"/>
        <v>1.2.25</v>
      </c>
      <c r="B43" s="505" t="s">
        <v>376</v>
      </c>
      <c r="C43" s="1101"/>
      <c r="D43" s="1101"/>
      <c r="E43" s="1101" t="s">
        <v>362</v>
      </c>
      <c r="F43" s="1101"/>
      <c r="G43" s="1101"/>
      <c r="H43" s="1101"/>
      <c r="I43" s="1101"/>
      <c r="J43" s="506" t="s">
        <v>392</v>
      </c>
      <c r="K43" s="485">
        <f t="shared" si="5"/>
        <v>46295</v>
      </c>
      <c r="L43" s="507">
        <v>30</v>
      </c>
      <c r="M43" s="487">
        <f t="shared" si="20"/>
        <v>46325</v>
      </c>
      <c r="N43" s="508">
        <v>46342</v>
      </c>
      <c r="O43" s="489">
        <v>25</v>
      </c>
      <c r="P43" s="488">
        <f t="shared" si="7"/>
        <v>46367</v>
      </c>
      <c r="Q43" s="488">
        <f t="shared" si="8"/>
        <v>46370</v>
      </c>
      <c r="R43" s="555">
        <f t="shared" si="9"/>
        <v>0</v>
      </c>
      <c r="S43" s="555" t="str">
        <f t="shared" si="10"/>
        <v/>
      </c>
      <c r="T43" s="556">
        <f t="shared" si="11"/>
        <v>0</v>
      </c>
      <c r="U43" s="512">
        <v>20</v>
      </c>
      <c r="V43" s="513">
        <f t="shared" si="21"/>
        <v>3</v>
      </c>
      <c r="W43" s="514" t="s">
        <v>381</v>
      </c>
      <c r="X43" s="515" t="s">
        <v>364</v>
      </c>
      <c r="Y43" s="516" t="s">
        <v>360</v>
      </c>
      <c r="Z43" s="517"/>
      <c r="AA43" s="516" t="s">
        <v>125</v>
      </c>
      <c r="AB43" s="517"/>
      <c r="AC43" s="557"/>
      <c r="AD43" s="519"/>
      <c r="AE43" s="518"/>
      <c r="AF43" s="558"/>
      <c r="AG43" s="522">
        <f t="shared" si="13"/>
        <v>17</v>
      </c>
      <c r="AH43" s="560">
        <f t="shared" si="14"/>
        <v>17</v>
      </c>
      <c r="AI43" s="522" t="str">
        <f t="shared" si="15"/>
        <v/>
      </c>
      <c r="AJ43" s="560" t="str">
        <f t="shared" si="16"/>
        <v/>
      </c>
      <c r="AK43" s="523" t="str">
        <f t="shared" si="17"/>
        <v>-</v>
      </c>
      <c r="AL43" s="524" t="s">
        <v>4</v>
      </c>
      <c r="AM43" s="525"/>
      <c r="AN43" s="525"/>
      <c r="AO43" s="525"/>
      <c r="AP43" s="525"/>
      <c r="AQ43" s="525"/>
      <c r="AR43" s="525"/>
      <c r="AS43" s="525"/>
      <c r="AT43" s="525"/>
      <c r="AU43" s="525"/>
      <c r="AV43" s="525"/>
      <c r="AW43" s="525"/>
      <c r="AX43" s="525"/>
      <c r="AY43" s="525"/>
      <c r="AZ43" s="525"/>
      <c r="BA43" s="525"/>
      <c r="BB43" s="525"/>
      <c r="BC43" s="525"/>
      <c r="BD43" s="525"/>
      <c r="BE43" s="525"/>
      <c r="BF43" s="525"/>
      <c r="BG43" s="525"/>
      <c r="BH43" s="525"/>
      <c r="BI43" s="525"/>
      <c r="BJ43" s="525"/>
      <c r="BK43" s="525"/>
      <c r="BL43" s="525"/>
      <c r="BM43" s="525"/>
      <c r="BN43" s="525"/>
      <c r="BO43" s="525"/>
      <c r="BP43" s="525"/>
      <c r="BQ43" s="525"/>
      <c r="BR43" s="525"/>
      <c r="BS43" s="525"/>
      <c r="BT43" s="525"/>
      <c r="BU43" s="525"/>
      <c r="BV43" s="525"/>
      <c r="BW43" s="525"/>
      <c r="BX43" s="525"/>
      <c r="BY43" s="525"/>
      <c r="BZ43" s="525"/>
      <c r="CA43" s="525"/>
      <c r="CB43" s="525"/>
      <c r="CC43" s="525"/>
      <c r="CD43" s="525"/>
      <c r="CE43" s="525"/>
      <c r="CF43" s="525"/>
      <c r="CG43" s="525"/>
      <c r="CH43" s="525"/>
      <c r="CI43" s="525"/>
      <c r="CJ43" s="525"/>
      <c r="CK43" s="525"/>
      <c r="CL43" s="525"/>
      <c r="CM43" s="525"/>
      <c r="CN43" s="525"/>
      <c r="CO43" s="525"/>
      <c r="CP43" s="525"/>
      <c r="CQ43" s="525"/>
      <c r="CR43" s="525"/>
      <c r="CS43" s="525"/>
      <c r="CT43" s="525"/>
      <c r="CU43" s="525"/>
      <c r="CV43" s="525"/>
      <c r="CW43" s="525"/>
      <c r="CX43" s="525"/>
      <c r="CY43" s="525"/>
      <c r="CZ43" s="525"/>
      <c r="DA43" s="525"/>
      <c r="DB43" s="525"/>
      <c r="DC43" s="525"/>
      <c r="DD43" s="525"/>
      <c r="DE43" s="525"/>
      <c r="DF43" s="525"/>
      <c r="DG43" s="525"/>
      <c r="DH43" s="525"/>
      <c r="DI43" s="525"/>
      <c r="DJ43" s="525"/>
      <c r="DK43" s="525"/>
      <c r="DL43" s="525"/>
      <c r="DM43" s="525"/>
      <c r="DN43" s="525"/>
      <c r="DO43" s="525"/>
      <c r="DP43" s="525"/>
      <c r="DQ43" s="525"/>
      <c r="DR43" s="525"/>
      <c r="DS43" s="525"/>
      <c r="DT43" s="525"/>
      <c r="DU43" s="525"/>
      <c r="DV43" s="525"/>
      <c r="DW43" s="525"/>
      <c r="DX43" s="525"/>
      <c r="DY43" s="525"/>
      <c r="DZ43" s="525"/>
      <c r="EA43" s="525"/>
      <c r="EB43" s="525"/>
      <c r="EC43" s="525"/>
      <c r="ED43" s="525"/>
      <c r="EE43" s="525"/>
      <c r="EF43" s="525"/>
      <c r="EG43" s="525"/>
      <c r="EH43" s="525"/>
      <c r="EI43" s="525"/>
      <c r="EJ43" s="525"/>
      <c r="EK43" s="525"/>
      <c r="EL43" s="525"/>
      <c r="EM43" s="525"/>
      <c r="EN43" s="525"/>
      <c r="EO43" s="525"/>
      <c r="EP43" s="525"/>
      <c r="EQ43" s="525"/>
      <c r="ER43" s="525"/>
      <c r="ES43" s="525"/>
      <c r="ET43" s="525"/>
      <c r="EU43" s="525"/>
      <c r="EV43" s="525"/>
      <c r="EW43" s="525"/>
      <c r="EX43" s="525"/>
      <c r="EY43" s="525"/>
      <c r="EZ43" s="525"/>
      <c r="FA43" s="525"/>
      <c r="FB43" s="525"/>
      <c r="FC43" s="525"/>
      <c r="FD43" s="525"/>
      <c r="FE43" s="525"/>
      <c r="FF43" s="525"/>
      <c r="FG43" s="525"/>
      <c r="FH43" s="525"/>
      <c r="FI43" s="525"/>
      <c r="FJ43" s="525"/>
      <c r="FK43" s="525"/>
      <c r="FL43" s="525"/>
      <c r="FM43" s="525"/>
      <c r="FN43" s="525"/>
      <c r="FO43" s="525"/>
      <c r="FP43" s="525"/>
      <c r="FQ43" s="525"/>
      <c r="FR43" s="525"/>
      <c r="FS43" s="525"/>
      <c r="FT43" s="525"/>
      <c r="FU43" s="525"/>
      <c r="FV43" s="525"/>
      <c r="FW43" s="525"/>
      <c r="FX43" s="525"/>
      <c r="FY43" s="525"/>
      <c r="FZ43" s="525"/>
      <c r="GA43" s="525"/>
      <c r="GB43" s="525"/>
      <c r="GC43" s="525"/>
      <c r="GD43" s="525"/>
      <c r="GE43" s="525"/>
      <c r="GF43" s="525"/>
      <c r="GG43" s="525"/>
      <c r="GH43" s="525"/>
      <c r="GI43" s="525"/>
      <c r="GJ43" s="525"/>
      <c r="GK43" s="525"/>
      <c r="GL43" s="525"/>
      <c r="GM43" s="525"/>
      <c r="GN43" s="525"/>
      <c r="GO43" s="525"/>
      <c r="GP43" s="525"/>
      <c r="GQ43" s="525"/>
      <c r="GR43" s="525"/>
      <c r="GS43" s="525"/>
      <c r="GT43" s="525"/>
      <c r="GU43" s="525"/>
      <c r="GV43" s="525"/>
      <c r="GW43" s="525"/>
      <c r="GX43" s="525"/>
      <c r="GY43" s="525"/>
      <c r="GZ43" s="525"/>
      <c r="HA43" s="525"/>
      <c r="HB43" s="525"/>
      <c r="HC43" s="525"/>
      <c r="HD43" s="525"/>
      <c r="HE43" s="525"/>
      <c r="HF43" s="525"/>
      <c r="HG43" s="525"/>
      <c r="HH43" s="525"/>
      <c r="HI43" s="525"/>
      <c r="HJ43" s="525"/>
      <c r="HK43" s="525"/>
      <c r="HL43" s="525"/>
      <c r="HM43" s="525"/>
      <c r="HN43" s="525"/>
      <c r="HO43" s="525"/>
      <c r="HP43" s="525"/>
      <c r="HQ43" s="525"/>
      <c r="HR43" s="525"/>
      <c r="HS43" s="525"/>
      <c r="HT43" s="525"/>
      <c r="HU43" s="525"/>
      <c r="HV43" s="525"/>
      <c r="HW43" s="525"/>
      <c r="HX43" s="525"/>
      <c r="HY43" s="525"/>
      <c r="HZ43" s="525"/>
      <c r="IA43" s="525"/>
      <c r="IB43" s="525"/>
      <c r="IC43" s="525"/>
      <c r="ID43" s="525"/>
      <c r="IE43" s="525"/>
      <c r="IF43" s="525"/>
      <c r="IG43" s="525"/>
      <c r="IH43" s="525"/>
      <c r="II43" s="525"/>
      <c r="IJ43" s="525"/>
      <c r="IK43" s="525"/>
      <c r="IL43" s="525"/>
      <c r="IM43" s="525"/>
      <c r="IN43" s="525"/>
      <c r="IO43" s="525"/>
      <c r="IP43" s="525"/>
      <c r="IQ43" s="525"/>
      <c r="IR43" s="525"/>
      <c r="IS43" s="525"/>
      <c r="IT43" s="525"/>
      <c r="IU43" s="525"/>
      <c r="IV43" s="525"/>
      <c r="IW43" s="525"/>
      <c r="IX43" s="525"/>
      <c r="IY43" s="525"/>
      <c r="IZ43" s="525"/>
      <c r="JA43" s="525"/>
      <c r="JB43" s="525"/>
      <c r="JC43" s="525"/>
      <c r="JD43" s="525"/>
      <c r="JE43" s="525"/>
      <c r="JF43" s="525"/>
      <c r="JG43" s="525"/>
      <c r="JH43" s="525"/>
      <c r="JI43" s="525"/>
      <c r="JJ43" s="526"/>
      <c r="JK43" s="525"/>
      <c r="JL43" s="525"/>
      <c r="JM43" s="525"/>
      <c r="JN43" s="525"/>
      <c r="JO43" s="525"/>
      <c r="JP43" s="527"/>
      <c r="JQ43" s="528">
        <f t="shared" si="18"/>
        <v>20</v>
      </c>
      <c r="JR43" s="529">
        <f t="shared" si="19"/>
        <v>404.45</v>
      </c>
      <c r="JS43" s="476" t="s">
        <v>365</v>
      </c>
      <c r="JT43" s="477"/>
      <c r="JU43" s="478" t="s">
        <v>377</v>
      </c>
      <c r="JV43" s="530"/>
      <c r="JW43" s="479"/>
      <c r="JX43" s="479"/>
      <c r="JY43" s="479"/>
      <c r="JZ43" s="480"/>
      <c r="KA43" s="479"/>
      <c r="KB43" s="479"/>
      <c r="KC43" s="479"/>
      <c r="KD43" s="479"/>
      <c r="KE43" s="479"/>
      <c r="KF43" s="479"/>
      <c r="KG43" s="479"/>
      <c r="KH43" s="479"/>
      <c r="KI43" s="479"/>
      <c r="KJ43" s="479"/>
      <c r="KK43" s="479"/>
      <c r="KL43" s="479"/>
      <c r="KM43" s="479"/>
      <c r="KN43" s="479"/>
      <c r="KO43" s="479"/>
    </row>
    <row r="44" spans="1:320" s="324" customFormat="1" hidden="1">
      <c r="A44" s="504" t="str">
        <f t="shared" ca="1" si="4"/>
        <v>1.2.26</v>
      </c>
      <c r="B44" s="505" t="s">
        <v>376</v>
      </c>
      <c r="C44" s="1101"/>
      <c r="D44" s="1101"/>
      <c r="E44" s="1101" t="s">
        <v>362</v>
      </c>
      <c r="F44" s="1101"/>
      <c r="G44" s="1101"/>
      <c r="H44" s="1101"/>
      <c r="I44" s="1101"/>
      <c r="J44" s="506" t="s">
        <v>374</v>
      </c>
      <c r="K44" s="485">
        <f t="shared" si="5"/>
        <v>46295</v>
      </c>
      <c r="L44" s="507">
        <v>30</v>
      </c>
      <c r="M44" s="487">
        <f t="shared" si="20"/>
        <v>46325</v>
      </c>
      <c r="N44" s="508">
        <v>46342</v>
      </c>
      <c r="O44" s="489">
        <v>25</v>
      </c>
      <c r="P44" s="488">
        <f t="shared" si="7"/>
        <v>46367</v>
      </c>
      <c r="Q44" s="488">
        <f t="shared" si="8"/>
        <v>46370</v>
      </c>
      <c r="R44" s="555">
        <f t="shared" si="9"/>
        <v>0</v>
      </c>
      <c r="S44" s="555" t="str">
        <f t="shared" si="10"/>
        <v/>
      </c>
      <c r="T44" s="556">
        <f t="shared" si="11"/>
        <v>0</v>
      </c>
      <c r="U44" s="512">
        <v>20</v>
      </c>
      <c r="V44" s="513">
        <f t="shared" si="21"/>
        <v>3</v>
      </c>
      <c r="W44" s="514" t="s">
        <v>27</v>
      </c>
      <c r="X44" s="515" t="s">
        <v>364</v>
      </c>
      <c r="Y44" s="516" t="s">
        <v>360</v>
      </c>
      <c r="Z44" s="517"/>
      <c r="AA44" s="516" t="s">
        <v>125</v>
      </c>
      <c r="AB44" s="517"/>
      <c r="AC44" s="557"/>
      <c r="AD44" s="519"/>
      <c r="AE44" s="518"/>
      <c r="AF44" s="558"/>
      <c r="AG44" s="522">
        <f t="shared" si="13"/>
        <v>17</v>
      </c>
      <c r="AH44" s="560">
        <f t="shared" si="14"/>
        <v>17</v>
      </c>
      <c r="AI44" s="522" t="str">
        <f t="shared" si="15"/>
        <v/>
      </c>
      <c r="AJ44" s="560" t="str">
        <f t="shared" si="16"/>
        <v/>
      </c>
      <c r="AK44" s="523" t="str">
        <f t="shared" si="17"/>
        <v>-</v>
      </c>
      <c r="AL44" s="524" t="s">
        <v>4</v>
      </c>
      <c r="AM44" s="525"/>
      <c r="AN44" s="525"/>
      <c r="AO44" s="525"/>
      <c r="AP44" s="525"/>
      <c r="AQ44" s="525"/>
      <c r="AR44" s="525"/>
      <c r="AS44" s="525"/>
      <c r="AT44" s="525"/>
      <c r="AU44" s="525"/>
      <c r="AV44" s="525"/>
      <c r="AW44" s="525"/>
      <c r="AX44" s="525"/>
      <c r="AY44" s="525"/>
      <c r="AZ44" s="525"/>
      <c r="BA44" s="525"/>
      <c r="BB44" s="525"/>
      <c r="BC44" s="525"/>
      <c r="BD44" s="525"/>
      <c r="BE44" s="525"/>
      <c r="BF44" s="525"/>
      <c r="BG44" s="525"/>
      <c r="BH44" s="525"/>
      <c r="BI44" s="525"/>
      <c r="BJ44" s="525"/>
      <c r="BK44" s="525"/>
      <c r="BL44" s="525"/>
      <c r="BM44" s="525"/>
      <c r="BN44" s="525"/>
      <c r="BO44" s="525"/>
      <c r="BP44" s="525"/>
      <c r="BQ44" s="525"/>
      <c r="BR44" s="525"/>
      <c r="BS44" s="525"/>
      <c r="BT44" s="525"/>
      <c r="BU44" s="525"/>
      <c r="BV44" s="525"/>
      <c r="BW44" s="525"/>
      <c r="BX44" s="525"/>
      <c r="BY44" s="525"/>
      <c r="BZ44" s="525"/>
      <c r="CA44" s="525"/>
      <c r="CB44" s="525"/>
      <c r="CC44" s="525"/>
      <c r="CD44" s="525"/>
      <c r="CE44" s="525"/>
      <c r="CF44" s="525"/>
      <c r="CG44" s="525"/>
      <c r="CH44" s="525"/>
      <c r="CI44" s="525"/>
      <c r="CJ44" s="525"/>
      <c r="CK44" s="525"/>
      <c r="CL44" s="525"/>
      <c r="CM44" s="525"/>
      <c r="CN44" s="525"/>
      <c r="CO44" s="525"/>
      <c r="CP44" s="525"/>
      <c r="CQ44" s="525"/>
      <c r="CR44" s="525"/>
      <c r="CS44" s="525"/>
      <c r="CT44" s="525"/>
      <c r="CU44" s="525"/>
      <c r="CV44" s="525"/>
      <c r="CW44" s="525"/>
      <c r="CX44" s="525"/>
      <c r="CY44" s="525"/>
      <c r="CZ44" s="525"/>
      <c r="DA44" s="525"/>
      <c r="DB44" s="525"/>
      <c r="DC44" s="525"/>
      <c r="DD44" s="525"/>
      <c r="DE44" s="525"/>
      <c r="DF44" s="525"/>
      <c r="DG44" s="525"/>
      <c r="DH44" s="525"/>
      <c r="DI44" s="525"/>
      <c r="DJ44" s="525"/>
      <c r="DK44" s="525"/>
      <c r="DL44" s="525"/>
      <c r="DM44" s="525"/>
      <c r="DN44" s="525"/>
      <c r="DO44" s="525"/>
      <c r="DP44" s="525"/>
      <c r="DQ44" s="525"/>
      <c r="DR44" s="525"/>
      <c r="DS44" s="525"/>
      <c r="DT44" s="525"/>
      <c r="DU44" s="525"/>
      <c r="DV44" s="525"/>
      <c r="DW44" s="525"/>
      <c r="DX44" s="525"/>
      <c r="DY44" s="525"/>
      <c r="DZ44" s="525"/>
      <c r="EA44" s="525"/>
      <c r="EB44" s="525"/>
      <c r="EC44" s="525"/>
      <c r="ED44" s="525"/>
      <c r="EE44" s="525"/>
      <c r="EF44" s="525"/>
      <c r="EG44" s="525"/>
      <c r="EH44" s="525"/>
      <c r="EI44" s="525"/>
      <c r="EJ44" s="525"/>
      <c r="EK44" s="525"/>
      <c r="EL44" s="525"/>
      <c r="EM44" s="525"/>
      <c r="EN44" s="525"/>
      <c r="EO44" s="525"/>
      <c r="EP44" s="525"/>
      <c r="EQ44" s="525"/>
      <c r="ER44" s="525"/>
      <c r="ES44" s="525"/>
      <c r="ET44" s="525"/>
      <c r="EU44" s="525"/>
      <c r="EV44" s="525"/>
      <c r="EW44" s="525"/>
      <c r="EX44" s="525"/>
      <c r="EY44" s="525"/>
      <c r="EZ44" s="525"/>
      <c r="FA44" s="525"/>
      <c r="FB44" s="525"/>
      <c r="FC44" s="525"/>
      <c r="FD44" s="525"/>
      <c r="FE44" s="525"/>
      <c r="FF44" s="525"/>
      <c r="FG44" s="525"/>
      <c r="FH44" s="525"/>
      <c r="FI44" s="525"/>
      <c r="FJ44" s="525"/>
      <c r="FK44" s="525"/>
      <c r="FL44" s="525"/>
      <c r="FM44" s="525"/>
      <c r="FN44" s="525"/>
      <c r="FO44" s="525"/>
      <c r="FP44" s="525"/>
      <c r="FQ44" s="525"/>
      <c r="FR44" s="525"/>
      <c r="FS44" s="525"/>
      <c r="FT44" s="525"/>
      <c r="FU44" s="525"/>
      <c r="FV44" s="525"/>
      <c r="FW44" s="525"/>
      <c r="FX44" s="525"/>
      <c r="FY44" s="525"/>
      <c r="FZ44" s="525"/>
      <c r="GA44" s="525"/>
      <c r="GB44" s="525"/>
      <c r="GC44" s="525"/>
      <c r="GD44" s="525"/>
      <c r="GE44" s="525"/>
      <c r="GF44" s="525"/>
      <c r="GG44" s="525"/>
      <c r="GH44" s="525"/>
      <c r="GI44" s="525"/>
      <c r="GJ44" s="525"/>
      <c r="GK44" s="525"/>
      <c r="GL44" s="525"/>
      <c r="GM44" s="525"/>
      <c r="GN44" s="525"/>
      <c r="GO44" s="525"/>
      <c r="GP44" s="525"/>
      <c r="GQ44" s="525"/>
      <c r="GR44" s="525"/>
      <c r="GS44" s="525"/>
      <c r="GT44" s="525"/>
      <c r="GU44" s="525"/>
      <c r="GV44" s="525"/>
      <c r="GW44" s="525"/>
      <c r="GX44" s="525"/>
      <c r="GY44" s="525"/>
      <c r="GZ44" s="525"/>
      <c r="HA44" s="525"/>
      <c r="HB44" s="525"/>
      <c r="HC44" s="525"/>
      <c r="HD44" s="525"/>
      <c r="HE44" s="525"/>
      <c r="HF44" s="525"/>
      <c r="HG44" s="525"/>
      <c r="HH44" s="525"/>
      <c r="HI44" s="525"/>
      <c r="HJ44" s="525"/>
      <c r="HK44" s="525"/>
      <c r="HL44" s="525"/>
      <c r="HM44" s="525"/>
      <c r="HN44" s="525"/>
      <c r="HO44" s="525"/>
      <c r="HP44" s="525"/>
      <c r="HQ44" s="525"/>
      <c r="HR44" s="525"/>
      <c r="HS44" s="525"/>
      <c r="HT44" s="525"/>
      <c r="HU44" s="525"/>
      <c r="HV44" s="525"/>
      <c r="HW44" s="525"/>
      <c r="HX44" s="525"/>
      <c r="HY44" s="525"/>
      <c r="HZ44" s="525"/>
      <c r="IA44" s="525"/>
      <c r="IB44" s="525"/>
      <c r="IC44" s="525"/>
      <c r="ID44" s="525"/>
      <c r="IE44" s="525"/>
      <c r="IF44" s="525"/>
      <c r="IG44" s="525"/>
      <c r="IH44" s="525"/>
      <c r="II44" s="525"/>
      <c r="IJ44" s="525"/>
      <c r="IK44" s="525"/>
      <c r="IL44" s="525"/>
      <c r="IM44" s="525"/>
      <c r="IN44" s="525"/>
      <c r="IO44" s="525"/>
      <c r="IP44" s="525"/>
      <c r="IQ44" s="525"/>
      <c r="IR44" s="525"/>
      <c r="IS44" s="525"/>
      <c r="IT44" s="525"/>
      <c r="IU44" s="525"/>
      <c r="IV44" s="525"/>
      <c r="IW44" s="525"/>
      <c r="IX44" s="525"/>
      <c r="IY44" s="525"/>
      <c r="IZ44" s="525"/>
      <c r="JA44" s="525"/>
      <c r="JB44" s="525"/>
      <c r="JC44" s="525"/>
      <c r="JD44" s="525"/>
      <c r="JE44" s="525"/>
      <c r="JF44" s="525"/>
      <c r="JG44" s="525"/>
      <c r="JH44" s="525"/>
      <c r="JI44" s="525"/>
      <c r="JJ44" s="526"/>
      <c r="JK44" s="525"/>
      <c r="JL44" s="525"/>
      <c r="JM44" s="525"/>
      <c r="JN44" s="525"/>
      <c r="JO44" s="525"/>
      <c r="JP44" s="527"/>
      <c r="JQ44" s="528">
        <f t="shared" si="18"/>
        <v>20</v>
      </c>
      <c r="JR44" s="529">
        <f t="shared" si="19"/>
        <v>421.45</v>
      </c>
      <c r="JS44" s="476" t="s">
        <v>365</v>
      </c>
      <c r="JT44" s="477"/>
      <c r="JU44" s="478" t="s">
        <v>377</v>
      </c>
      <c r="JV44" s="530"/>
      <c r="JW44" s="479"/>
      <c r="JX44" s="479"/>
      <c r="JY44" s="479"/>
      <c r="JZ44" s="480"/>
      <c r="KA44" s="479"/>
      <c r="KB44" s="479"/>
      <c r="KC44" s="479"/>
      <c r="KD44" s="479"/>
      <c r="KE44" s="479"/>
      <c r="KF44" s="479"/>
      <c r="KG44" s="479"/>
      <c r="KH44" s="479"/>
      <c r="KI44" s="479"/>
      <c r="KJ44" s="479"/>
      <c r="KK44" s="479"/>
      <c r="KL44" s="479"/>
      <c r="KM44" s="479"/>
      <c r="KN44" s="479"/>
      <c r="KO44" s="479"/>
    </row>
    <row r="45" spans="1:320" s="324" customFormat="1" ht="13.5" hidden="1" thickBot="1">
      <c r="A45" s="504" t="str">
        <f t="shared" ca="1" si="4"/>
        <v>1.2.27</v>
      </c>
      <c r="B45" s="505" t="s">
        <v>376</v>
      </c>
      <c r="C45" s="1101"/>
      <c r="D45" s="1101"/>
      <c r="E45" s="1101" t="s">
        <v>372</v>
      </c>
      <c r="F45" s="1101"/>
      <c r="G45" s="1101"/>
      <c r="H45" s="1101"/>
      <c r="I45" s="1101"/>
      <c r="J45" s="506" t="s">
        <v>393</v>
      </c>
      <c r="K45" s="485">
        <f t="shared" si="5"/>
        <v>46302</v>
      </c>
      <c r="L45" s="507">
        <v>30</v>
      </c>
      <c r="M45" s="487">
        <f t="shared" si="20"/>
        <v>46332</v>
      </c>
      <c r="N45" s="508">
        <v>46349</v>
      </c>
      <c r="O45" s="489">
        <v>25</v>
      </c>
      <c r="P45" s="488">
        <f t="shared" si="7"/>
        <v>46374</v>
      </c>
      <c r="Q45" s="488">
        <f t="shared" si="8"/>
        <v>46377</v>
      </c>
      <c r="R45" s="555">
        <f t="shared" si="9"/>
        <v>0</v>
      </c>
      <c r="S45" s="555" t="str">
        <f t="shared" si="10"/>
        <v/>
      </c>
      <c r="T45" s="556">
        <f t="shared" si="11"/>
        <v>0</v>
      </c>
      <c r="U45" s="1105">
        <v>20</v>
      </c>
      <c r="V45" s="513">
        <f t="shared" si="21"/>
        <v>3</v>
      </c>
      <c r="W45" s="514" t="s">
        <v>370</v>
      </c>
      <c r="X45" s="515" t="s">
        <v>364</v>
      </c>
      <c r="Y45" s="516" t="s">
        <v>360</v>
      </c>
      <c r="Z45" s="517"/>
      <c r="AA45" s="516" t="s">
        <v>125</v>
      </c>
      <c r="AB45" s="517"/>
      <c r="AC45" s="557"/>
      <c r="AD45" s="519"/>
      <c r="AE45" s="518"/>
      <c r="AF45" s="558"/>
      <c r="AG45" s="522">
        <f t="shared" si="13"/>
        <v>17</v>
      </c>
      <c r="AH45" s="560">
        <f t="shared" si="14"/>
        <v>17</v>
      </c>
      <c r="AI45" s="522" t="str">
        <f t="shared" si="15"/>
        <v/>
      </c>
      <c r="AJ45" s="560" t="str">
        <f t="shared" si="16"/>
        <v/>
      </c>
      <c r="AK45" s="523" t="str">
        <f t="shared" si="17"/>
        <v>-</v>
      </c>
      <c r="AL45" s="524" t="s">
        <v>4</v>
      </c>
      <c r="AM45" s="525"/>
      <c r="AN45" s="525"/>
      <c r="AO45" s="525"/>
      <c r="AP45" s="525"/>
      <c r="AQ45" s="525"/>
      <c r="AR45" s="525"/>
      <c r="AS45" s="525"/>
      <c r="AT45" s="525"/>
      <c r="AU45" s="525"/>
      <c r="AV45" s="525"/>
      <c r="AW45" s="525"/>
      <c r="AX45" s="525"/>
      <c r="AY45" s="525"/>
      <c r="AZ45" s="525"/>
      <c r="BA45" s="525"/>
      <c r="BB45" s="525"/>
      <c r="BC45" s="525"/>
      <c r="BD45" s="525"/>
      <c r="BE45" s="525"/>
      <c r="BF45" s="525"/>
      <c r="BG45" s="525"/>
      <c r="BH45" s="525"/>
      <c r="BI45" s="525"/>
      <c r="BJ45" s="525"/>
      <c r="BK45" s="525"/>
      <c r="BL45" s="525"/>
      <c r="BM45" s="525"/>
      <c r="BN45" s="525"/>
      <c r="BO45" s="525"/>
      <c r="BP45" s="525"/>
      <c r="BQ45" s="525"/>
      <c r="BR45" s="525"/>
      <c r="BS45" s="525"/>
      <c r="BT45" s="525"/>
      <c r="BU45" s="525"/>
      <c r="BV45" s="525"/>
      <c r="BW45" s="525"/>
      <c r="BX45" s="525"/>
      <c r="BY45" s="525"/>
      <c r="BZ45" s="525"/>
      <c r="CA45" s="525"/>
      <c r="CB45" s="525"/>
      <c r="CC45" s="525"/>
      <c r="CD45" s="525"/>
      <c r="CE45" s="525"/>
      <c r="CF45" s="525"/>
      <c r="CG45" s="525"/>
      <c r="CH45" s="525"/>
      <c r="CI45" s="525"/>
      <c r="CJ45" s="525"/>
      <c r="CK45" s="525"/>
      <c r="CL45" s="525"/>
      <c r="CM45" s="525"/>
      <c r="CN45" s="525"/>
      <c r="CO45" s="525"/>
      <c r="CP45" s="525"/>
      <c r="CQ45" s="525"/>
      <c r="CR45" s="525"/>
      <c r="CS45" s="525"/>
      <c r="CT45" s="525"/>
      <c r="CU45" s="525"/>
      <c r="CV45" s="525"/>
      <c r="CW45" s="525"/>
      <c r="CX45" s="525"/>
      <c r="CY45" s="525"/>
      <c r="CZ45" s="525"/>
      <c r="DA45" s="525"/>
      <c r="DB45" s="525"/>
      <c r="DC45" s="525"/>
      <c r="DD45" s="525"/>
      <c r="DE45" s="525"/>
      <c r="DF45" s="525"/>
      <c r="DG45" s="525"/>
      <c r="DH45" s="525"/>
      <c r="DI45" s="525"/>
      <c r="DJ45" s="525"/>
      <c r="DK45" s="525"/>
      <c r="DL45" s="525"/>
      <c r="DM45" s="525"/>
      <c r="DN45" s="525"/>
      <c r="DO45" s="525"/>
      <c r="DP45" s="525"/>
      <c r="DQ45" s="525"/>
      <c r="DR45" s="525"/>
      <c r="DS45" s="525"/>
      <c r="DT45" s="525"/>
      <c r="DU45" s="525"/>
      <c r="DV45" s="525"/>
      <c r="DW45" s="525"/>
      <c r="DX45" s="525"/>
      <c r="DY45" s="525"/>
      <c r="DZ45" s="525"/>
      <c r="EA45" s="525"/>
      <c r="EB45" s="525"/>
      <c r="EC45" s="525"/>
      <c r="ED45" s="525"/>
      <c r="EE45" s="525"/>
      <c r="EF45" s="525"/>
      <c r="EG45" s="525"/>
      <c r="EH45" s="525"/>
      <c r="EI45" s="525"/>
      <c r="EJ45" s="525"/>
      <c r="EK45" s="525"/>
      <c r="EL45" s="525"/>
      <c r="EM45" s="525"/>
      <c r="EN45" s="525"/>
      <c r="EO45" s="525"/>
      <c r="EP45" s="525"/>
      <c r="EQ45" s="525"/>
      <c r="ER45" s="525"/>
      <c r="ES45" s="525"/>
      <c r="ET45" s="525"/>
      <c r="EU45" s="525"/>
      <c r="EV45" s="525"/>
      <c r="EW45" s="525"/>
      <c r="EX45" s="525"/>
      <c r="EY45" s="525"/>
      <c r="EZ45" s="525"/>
      <c r="FA45" s="525"/>
      <c r="FB45" s="525"/>
      <c r="FC45" s="525"/>
      <c r="FD45" s="525"/>
      <c r="FE45" s="525"/>
      <c r="FF45" s="525"/>
      <c r="FG45" s="525"/>
      <c r="FH45" s="525"/>
      <c r="FI45" s="525"/>
      <c r="FJ45" s="525"/>
      <c r="FK45" s="525"/>
      <c r="FL45" s="525"/>
      <c r="FM45" s="525"/>
      <c r="FN45" s="525"/>
      <c r="FO45" s="525"/>
      <c r="FP45" s="525"/>
      <c r="FQ45" s="525"/>
      <c r="FR45" s="525"/>
      <c r="FS45" s="525"/>
      <c r="FT45" s="525"/>
      <c r="FU45" s="525"/>
      <c r="FV45" s="525"/>
      <c r="FW45" s="525"/>
      <c r="FX45" s="525"/>
      <c r="FY45" s="525"/>
      <c r="FZ45" s="525"/>
      <c r="GA45" s="525"/>
      <c r="GB45" s="525"/>
      <c r="GC45" s="525"/>
      <c r="GD45" s="525"/>
      <c r="GE45" s="525"/>
      <c r="GF45" s="525"/>
      <c r="GG45" s="525"/>
      <c r="GH45" s="525"/>
      <c r="GI45" s="525"/>
      <c r="GJ45" s="525"/>
      <c r="GK45" s="525"/>
      <c r="GL45" s="525"/>
      <c r="GM45" s="525"/>
      <c r="GN45" s="525"/>
      <c r="GO45" s="525"/>
      <c r="GP45" s="525"/>
      <c r="GQ45" s="525"/>
      <c r="GR45" s="525"/>
      <c r="GS45" s="525"/>
      <c r="GT45" s="525"/>
      <c r="GU45" s="525"/>
      <c r="GV45" s="525"/>
      <c r="GW45" s="525"/>
      <c r="GX45" s="525"/>
      <c r="GY45" s="525"/>
      <c r="GZ45" s="525"/>
      <c r="HA45" s="525"/>
      <c r="HB45" s="525"/>
      <c r="HC45" s="525"/>
      <c r="HD45" s="525"/>
      <c r="HE45" s="525"/>
      <c r="HF45" s="525"/>
      <c r="HG45" s="525"/>
      <c r="HH45" s="525"/>
      <c r="HI45" s="525"/>
      <c r="HJ45" s="525"/>
      <c r="HK45" s="525"/>
      <c r="HL45" s="525"/>
      <c r="HM45" s="525"/>
      <c r="HN45" s="525"/>
      <c r="HO45" s="525"/>
      <c r="HP45" s="525"/>
      <c r="HQ45" s="525"/>
      <c r="HR45" s="525"/>
      <c r="HS45" s="525"/>
      <c r="HT45" s="525"/>
      <c r="HU45" s="525"/>
      <c r="HV45" s="525"/>
      <c r="HW45" s="525"/>
      <c r="HX45" s="525"/>
      <c r="HY45" s="525"/>
      <c r="HZ45" s="525"/>
      <c r="IA45" s="525"/>
      <c r="IB45" s="525"/>
      <c r="IC45" s="525"/>
      <c r="ID45" s="525"/>
      <c r="IE45" s="525"/>
      <c r="IF45" s="525"/>
      <c r="IG45" s="525"/>
      <c r="IH45" s="525"/>
      <c r="II45" s="525"/>
      <c r="IJ45" s="525"/>
      <c r="IK45" s="525"/>
      <c r="IL45" s="525"/>
      <c r="IM45" s="525"/>
      <c r="IN45" s="525"/>
      <c r="IO45" s="525"/>
      <c r="IP45" s="525"/>
      <c r="IQ45" s="525"/>
      <c r="IR45" s="525"/>
      <c r="IS45" s="525"/>
      <c r="IT45" s="525"/>
      <c r="IU45" s="525"/>
      <c r="IV45" s="525"/>
      <c r="IW45" s="525"/>
      <c r="IX45" s="525"/>
      <c r="IY45" s="525"/>
      <c r="IZ45" s="525"/>
      <c r="JA45" s="525"/>
      <c r="JB45" s="525"/>
      <c r="JC45" s="525"/>
      <c r="JD45" s="525"/>
      <c r="JE45" s="525"/>
      <c r="JF45" s="525"/>
      <c r="JG45" s="525"/>
      <c r="JH45" s="525"/>
      <c r="JI45" s="525"/>
      <c r="JJ45" s="526"/>
      <c r="JK45" s="525"/>
      <c r="JL45" s="525"/>
      <c r="JM45" s="525"/>
      <c r="JN45" s="525"/>
      <c r="JO45" s="525"/>
      <c r="JP45" s="527"/>
      <c r="JQ45" s="528">
        <f t="shared" si="18"/>
        <v>20</v>
      </c>
      <c r="JR45" s="529">
        <f t="shared" si="19"/>
        <v>438.45</v>
      </c>
      <c r="JS45" s="476" t="s">
        <v>365</v>
      </c>
      <c r="JT45" s="477"/>
      <c r="JU45" s="478" t="s">
        <v>377</v>
      </c>
      <c r="JV45" s="530"/>
      <c r="JW45" s="479"/>
      <c r="JX45" s="479"/>
      <c r="JY45" s="479"/>
      <c r="JZ45" s="480"/>
      <c r="KA45" s="479"/>
      <c r="KB45" s="479"/>
      <c r="KC45" s="479"/>
      <c r="KD45" s="479"/>
      <c r="KE45" s="479"/>
      <c r="KF45" s="479"/>
      <c r="KG45" s="479"/>
      <c r="KH45" s="479"/>
      <c r="KI45" s="479"/>
      <c r="KJ45" s="479"/>
      <c r="KK45" s="479"/>
      <c r="KL45" s="479"/>
      <c r="KM45" s="479"/>
      <c r="KN45" s="479"/>
      <c r="KO45" s="479"/>
    </row>
    <row r="46" spans="1:320" s="324" customFormat="1" hidden="1">
      <c r="A46" s="504" t="str">
        <f t="shared" ca="1" si="4"/>
        <v>1.2.28</v>
      </c>
      <c r="B46" s="505" t="s">
        <v>376</v>
      </c>
      <c r="C46" s="1101"/>
      <c r="D46" s="1101"/>
      <c r="E46" s="1101"/>
      <c r="F46" s="1101"/>
      <c r="G46" s="1101"/>
      <c r="H46" s="1101"/>
      <c r="I46" s="1101"/>
      <c r="J46" s="506" t="s">
        <v>374</v>
      </c>
      <c r="K46" s="485">
        <f t="shared" si="5"/>
        <v>-47</v>
      </c>
      <c r="L46" s="507">
        <v>30</v>
      </c>
      <c r="M46" s="487">
        <f t="shared" si="20"/>
        <v>-17</v>
      </c>
      <c r="N46" s="508"/>
      <c r="O46" s="489">
        <v>18</v>
      </c>
      <c r="P46" s="488" t="str">
        <f t="shared" si="7"/>
        <v/>
      </c>
      <c r="Q46" s="488"/>
      <c r="R46" s="555" t="str">
        <f t="shared" si="9"/>
        <v/>
      </c>
      <c r="S46" s="555" t="str">
        <f t="shared" si="10"/>
        <v/>
      </c>
      <c r="T46" s="556" t="str">
        <f t="shared" si="11"/>
        <v/>
      </c>
      <c r="U46" s="1105">
        <v>0</v>
      </c>
      <c r="V46" s="513">
        <f t="shared" si="21"/>
        <v>0</v>
      </c>
      <c r="W46" s="514" t="s">
        <v>370</v>
      </c>
      <c r="X46" s="515" t="s">
        <v>364</v>
      </c>
      <c r="Y46" s="516" t="s">
        <v>360</v>
      </c>
      <c r="Z46" s="517"/>
      <c r="AA46" s="516" t="s">
        <v>125</v>
      </c>
      <c r="AB46" s="517"/>
      <c r="AC46" s="557"/>
      <c r="AD46" s="519"/>
      <c r="AE46" s="518"/>
      <c r="AF46" s="558"/>
      <c r="AG46" s="522">
        <f t="shared" si="13"/>
        <v>0</v>
      </c>
      <c r="AH46" s="560">
        <f t="shared" si="14"/>
        <v>0</v>
      </c>
      <c r="AI46" s="522" t="str">
        <f t="shared" si="15"/>
        <v/>
      </c>
      <c r="AJ46" s="560" t="str">
        <f t="shared" si="16"/>
        <v/>
      </c>
      <c r="AK46" s="523" t="str">
        <f t="shared" si="17"/>
        <v>-</v>
      </c>
      <c r="AL46" s="524" t="s">
        <v>394</v>
      </c>
      <c r="AM46" s="525"/>
      <c r="AN46" s="525"/>
      <c r="AO46" s="525"/>
      <c r="AP46" s="525"/>
      <c r="AQ46" s="525"/>
      <c r="AR46" s="525"/>
      <c r="AS46" s="525"/>
      <c r="AT46" s="525"/>
      <c r="AU46" s="525"/>
      <c r="AV46" s="525"/>
      <c r="AW46" s="525"/>
      <c r="AX46" s="525"/>
      <c r="AY46" s="525"/>
      <c r="AZ46" s="525"/>
      <c r="BA46" s="525"/>
      <c r="BB46" s="525"/>
      <c r="BC46" s="525"/>
      <c r="BD46" s="525"/>
      <c r="BE46" s="525"/>
      <c r="BF46" s="525"/>
      <c r="BG46" s="525"/>
      <c r="BH46" s="525"/>
      <c r="BI46" s="525"/>
      <c r="BJ46" s="525"/>
      <c r="BK46" s="525"/>
      <c r="BL46" s="525"/>
      <c r="BM46" s="525"/>
      <c r="BN46" s="525"/>
      <c r="BO46" s="525"/>
      <c r="BP46" s="525"/>
      <c r="BQ46" s="525"/>
      <c r="BR46" s="525"/>
      <c r="BS46" s="525"/>
      <c r="BT46" s="525"/>
      <c r="BU46" s="525"/>
      <c r="BV46" s="525"/>
      <c r="BW46" s="525"/>
      <c r="BX46" s="525"/>
      <c r="BY46" s="525"/>
      <c r="BZ46" s="525"/>
      <c r="CA46" s="525"/>
      <c r="CB46" s="525"/>
      <c r="CC46" s="525"/>
      <c r="CD46" s="525"/>
      <c r="CE46" s="525"/>
      <c r="CF46" s="525"/>
      <c r="CG46" s="525"/>
      <c r="CH46" s="525"/>
      <c r="CI46" s="525"/>
      <c r="CJ46" s="525"/>
      <c r="CK46" s="525"/>
      <c r="CL46" s="525"/>
      <c r="CM46" s="525"/>
      <c r="CN46" s="525"/>
      <c r="CO46" s="525"/>
      <c r="CP46" s="525"/>
      <c r="CQ46" s="525"/>
      <c r="CR46" s="525"/>
      <c r="CS46" s="525"/>
      <c r="CT46" s="525"/>
      <c r="CU46" s="525"/>
      <c r="CV46" s="525"/>
      <c r="CW46" s="525"/>
      <c r="CX46" s="525"/>
      <c r="CY46" s="525"/>
      <c r="CZ46" s="525"/>
      <c r="DA46" s="525"/>
      <c r="DB46" s="525"/>
      <c r="DC46" s="525"/>
      <c r="DD46" s="525"/>
      <c r="DE46" s="525"/>
      <c r="DF46" s="525"/>
      <c r="DG46" s="525"/>
      <c r="DH46" s="525"/>
      <c r="DI46" s="525"/>
      <c r="DJ46" s="525"/>
      <c r="DK46" s="525"/>
      <c r="DL46" s="525"/>
      <c r="DM46" s="525"/>
      <c r="DN46" s="525"/>
      <c r="DO46" s="525"/>
      <c r="DP46" s="525"/>
      <c r="DQ46" s="525"/>
      <c r="DR46" s="525"/>
      <c r="DS46" s="525"/>
      <c r="DT46" s="525"/>
      <c r="DU46" s="525"/>
      <c r="DV46" s="525"/>
      <c r="DW46" s="525"/>
      <c r="DX46" s="525"/>
      <c r="DY46" s="525"/>
      <c r="DZ46" s="525"/>
      <c r="EA46" s="525"/>
      <c r="EB46" s="525"/>
      <c r="EC46" s="525"/>
      <c r="ED46" s="525"/>
      <c r="EE46" s="525"/>
      <c r="EF46" s="525"/>
      <c r="EG46" s="525"/>
      <c r="EH46" s="525"/>
      <c r="EI46" s="525"/>
      <c r="EJ46" s="525"/>
      <c r="EK46" s="525"/>
      <c r="EL46" s="525"/>
      <c r="EM46" s="525"/>
      <c r="EN46" s="525"/>
      <c r="EO46" s="525"/>
      <c r="EP46" s="525"/>
      <c r="EQ46" s="525"/>
      <c r="ER46" s="525"/>
      <c r="ES46" s="525"/>
      <c r="ET46" s="525"/>
      <c r="EU46" s="525"/>
      <c r="EV46" s="525"/>
      <c r="EW46" s="525"/>
      <c r="EX46" s="525"/>
      <c r="EY46" s="525"/>
      <c r="EZ46" s="525"/>
      <c r="FA46" s="525"/>
      <c r="FB46" s="525"/>
      <c r="FC46" s="525"/>
      <c r="FD46" s="525"/>
      <c r="FE46" s="525"/>
      <c r="FF46" s="525"/>
      <c r="FG46" s="525"/>
      <c r="FH46" s="525"/>
      <c r="FI46" s="525"/>
      <c r="FJ46" s="525"/>
      <c r="FK46" s="525"/>
      <c r="FL46" s="525"/>
      <c r="FM46" s="525"/>
      <c r="FN46" s="525"/>
      <c r="FO46" s="525"/>
      <c r="FP46" s="525"/>
      <c r="FQ46" s="525"/>
      <c r="FR46" s="525"/>
      <c r="FS46" s="525"/>
      <c r="FT46" s="525"/>
      <c r="FU46" s="525"/>
      <c r="FV46" s="525"/>
      <c r="FW46" s="525"/>
      <c r="FX46" s="525"/>
      <c r="FY46" s="525"/>
      <c r="FZ46" s="525"/>
      <c r="GA46" s="525"/>
      <c r="GB46" s="525"/>
      <c r="GC46" s="525"/>
      <c r="GD46" s="525"/>
      <c r="GE46" s="525"/>
      <c r="GF46" s="525"/>
      <c r="GG46" s="525"/>
      <c r="GH46" s="525"/>
      <c r="GI46" s="525"/>
      <c r="GJ46" s="525"/>
      <c r="GK46" s="525"/>
      <c r="GL46" s="525"/>
      <c r="GM46" s="525"/>
      <c r="GN46" s="525"/>
      <c r="GO46" s="525"/>
      <c r="GP46" s="525"/>
      <c r="GQ46" s="525"/>
      <c r="GR46" s="525"/>
      <c r="GS46" s="525"/>
      <c r="GT46" s="525"/>
      <c r="GU46" s="525"/>
      <c r="GV46" s="525"/>
      <c r="GW46" s="525"/>
      <c r="GX46" s="525"/>
      <c r="GY46" s="525"/>
      <c r="GZ46" s="525"/>
      <c r="HA46" s="525"/>
      <c r="HB46" s="525"/>
      <c r="HC46" s="525"/>
      <c r="HD46" s="525"/>
      <c r="HE46" s="525"/>
      <c r="HF46" s="525"/>
      <c r="HG46" s="525"/>
      <c r="HH46" s="525"/>
      <c r="HI46" s="525"/>
      <c r="HJ46" s="525"/>
      <c r="HK46" s="525"/>
      <c r="HL46" s="525"/>
      <c r="HM46" s="525"/>
      <c r="HN46" s="525"/>
      <c r="HO46" s="525"/>
      <c r="HP46" s="525"/>
      <c r="HQ46" s="525"/>
      <c r="HR46" s="525"/>
      <c r="HS46" s="525"/>
      <c r="HT46" s="525"/>
      <c r="HU46" s="525"/>
      <c r="HV46" s="525"/>
      <c r="HW46" s="525"/>
      <c r="HX46" s="525"/>
      <c r="HY46" s="525"/>
      <c r="HZ46" s="525"/>
      <c r="IA46" s="525"/>
      <c r="IB46" s="525"/>
      <c r="IC46" s="525"/>
      <c r="ID46" s="525"/>
      <c r="IE46" s="525"/>
      <c r="IF46" s="525"/>
      <c r="IG46" s="525"/>
      <c r="IH46" s="525"/>
      <c r="II46" s="525"/>
      <c r="IJ46" s="525"/>
      <c r="IK46" s="525"/>
      <c r="IL46" s="525"/>
      <c r="IM46" s="525"/>
      <c r="IN46" s="525"/>
      <c r="IO46" s="525"/>
      <c r="IP46" s="525"/>
      <c r="IQ46" s="525"/>
      <c r="IR46" s="525"/>
      <c r="IS46" s="525"/>
      <c r="IT46" s="525"/>
      <c r="IU46" s="525"/>
      <c r="IV46" s="525"/>
      <c r="IW46" s="525"/>
      <c r="IX46" s="525"/>
      <c r="IY46" s="525"/>
      <c r="IZ46" s="525"/>
      <c r="JA46" s="525"/>
      <c r="JB46" s="525"/>
      <c r="JC46" s="525"/>
      <c r="JD46" s="525"/>
      <c r="JE46" s="525"/>
      <c r="JF46" s="525"/>
      <c r="JG46" s="525"/>
      <c r="JH46" s="525"/>
      <c r="JI46" s="525"/>
      <c r="JJ46" s="526"/>
      <c r="JK46" s="525"/>
      <c r="JL46" s="525"/>
      <c r="JM46" s="525"/>
      <c r="JN46" s="525"/>
      <c r="JO46" s="525"/>
      <c r="JP46" s="527"/>
      <c r="JQ46" s="528">
        <f t="shared" si="18"/>
        <v>0</v>
      </c>
      <c r="JR46" s="529">
        <f t="shared" si="19"/>
        <v>438.45</v>
      </c>
      <c r="JS46" s="476"/>
      <c r="JT46" s="477"/>
      <c r="JU46" s="478" t="s">
        <v>377</v>
      </c>
      <c r="JV46" s="530"/>
      <c r="JW46" s="479"/>
      <c r="JX46" s="479"/>
      <c r="JY46" s="479"/>
      <c r="JZ46" s="480"/>
      <c r="KA46" s="479"/>
      <c r="KB46" s="479"/>
      <c r="KC46" s="479"/>
      <c r="KD46" s="479"/>
      <c r="KE46" s="479"/>
      <c r="KF46" s="479"/>
      <c r="KG46" s="479"/>
      <c r="KH46" s="479"/>
      <c r="KI46" s="479"/>
      <c r="KJ46" s="479"/>
      <c r="KK46" s="479"/>
      <c r="KL46" s="479"/>
      <c r="KM46" s="479"/>
      <c r="KN46" s="479"/>
      <c r="KO46" s="479"/>
    </row>
    <row r="47" spans="1:320" s="324" customFormat="1" ht="14.5" hidden="1">
      <c r="A47" s="504" t="str">
        <f t="shared" ca="1" si="4"/>
        <v>1.2.29</v>
      </c>
      <c r="B47" s="505" t="s">
        <v>376</v>
      </c>
      <c r="C47" s="1101"/>
      <c r="D47" s="1101"/>
      <c r="E47" s="1101"/>
      <c r="F47" s="1101"/>
      <c r="G47" s="1101"/>
      <c r="H47" s="1101"/>
      <c r="I47" s="1101"/>
      <c r="J47" s="506"/>
      <c r="K47" s="485">
        <f t="shared" si="5"/>
        <v>-47</v>
      </c>
      <c r="L47" s="507">
        <v>30</v>
      </c>
      <c r="M47" s="487">
        <f t="shared" si="20"/>
        <v>-17</v>
      </c>
      <c r="N47" s="508"/>
      <c r="O47" s="489">
        <v>18</v>
      </c>
      <c r="P47" s="488" t="str">
        <f t="shared" si="7"/>
        <v/>
      </c>
      <c r="Q47" s="509" t="str">
        <f>IFERROR(P47+3,"")</f>
        <v/>
      </c>
      <c r="R47" s="555" t="str">
        <f t="shared" si="9"/>
        <v/>
      </c>
      <c r="S47" s="555" t="str">
        <f t="shared" si="10"/>
        <v/>
      </c>
      <c r="T47" s="556" t="str">
        <f t="shared" si="11"/>
        <v/>
      </c>
      <c r="U47" s="1105"/>
      <c r="V47" s="513" t="str">
        <f t="shared" si="21"/>
        <v/>
      </c>
      <c r="W47" s="514" t="s">
        <v>381</v>
      </c>
      <c r="X47" s="515" t="s">
        <v>364</v>
      </c>
      <c r="Y47" s="516" t="s">
        <v>360</v>
      </c>
      <c r="Z47" s="517"/>
      <c r="AA47" s="1106" t="s">
        <v>125</v>
      </c>
      <c r="AB47" s="517"/>
      <c r="AC47" s="557"/>
      <c r="AD47" s="519"/>
      <c r="AE47" s="579"/>
      <c r="AF47" s="558"/>
      <c r="AG47" s="521" t="str">
        <f t="shared" si="13"/>
        <v/>
      </c>
      <c r="AH47" s="559" t="e">
        <f t="shared" si="14"/>
        <v>#VALUE!</v>
      </c>
      <c r="AI47" s="560" t="str">
        <f t="shared" si="15"/>
        <v/>
      </c>
      <c r="AJ47" s="560" t="str">
        <f t="shared" si="16"/>
        <v/>
      </c>
      <c r="AK47" s="523" t="str">
        <f t="shared" si="17"/>
        <v>-</v>
      </c>
      <c r="AL47" s="1107" t="s">
        <v>394</v>
      </c>
      <c r="AM47" s="525"/>
      <c r="AN47" s="525"/>
      <c r="AO47" s="525"/>
      <c r="AP47" s="525"/>
      <c r="AQ47" s="525"/>
      <c r="AR47" s="525"/>
      <c r="AS47" s="525"/>
      <c r="AT47" s="525"/>
      <c r="AU47" s="525"/>
      <c r="AV47" s="525"/>
      <c r="AW47" s="525"/>
      <c r="AX47" s="525"/>
      <c r="AY47" s="525"/>
      <c r="AZ47" s="525"/>
      <c r="BA47" s="525"/>
      <c r="BB47" s="525"/>
      <c r="BC47" s="525"/>
      <c r="BD47" s="525"/>
      <c r="BE47" s="525"/>
      <c r="BF47" s="525"/>
      <c r="BG47" s="525"/>
      <c r="BH47" s="525"/>
      <c r="BI47" s="525"/>
      <c r="BJ47" s="525"/>
      <c r="BK47" s="525"/>
      <c r="BL47" s="525"/>
      <c r="BM47" s="525"/>
      <c r="BN47" s="525"/>
      <c r="BO47" s="525"/>
      <c r="BP47" s="525"/>
      <c r="BQ47" s="525"/>
      <c r="BR47" s="525"/>
      <c r="BS47" s="525"/>
      <c r="BT47" s="525"/>
      <c r="BU47" s="525"/>
      <c r="BV47" s="525"/>
      <c r="BW47" s="525"/>
      <c r="BX47" s="525"/>
      <c r="BY47" s="525"/>
      <c r="BZ47" s="525"/>
      <c r="CA47" s="525"/>
      <c r="CB47" s="525"/>
      <c r="CC47" s="525"/>
      <c r="CD47" s="525"/>
      <c r="CE47" s="525"/>
      <c r="CF47" s="525"/>
      <c r="CG47" s="525"/>
      <c r="CH47" s="525"/>
      <c r="CI47" s="525"/>
      <c r="CJ47" s="525"/>
      <c r="CK47" s="525"/>
      <c r="CL47" s="525"/>
      <c r="CM47" s="525"/>
      <c r="CN47" s="525"/>
      <c r="CO47" s="525"/>
      <c r="CP47" s="525"/>
      <c r="CQ47" s="525"/>
      <c r="CR47" s="525"/>
      <c r="CS47" s="525"/>
      <c r="CT47" s="525"/>
      <c r="CU47" s="525"/>
      <c r="CV47" s="525"/>
      <c r="CW47" s="525"/>
      <c r="CX47" s="525"/>
      <c r="CY47" s="525"/>
      <c r="CZ47" s="525"/>
      <c r="DA47" s="525"/>
      <c r="DB47" s="525"/>
      <c r="DC47" s="525"/>
      <c r="DD47" s="525"/>
      <c r="DE47" s="525"/>
      <c r="DF47" s="525"/>
      <c r="DG47" s="525"/>
      <c r="DH47" s="525"/>
      <c r="DI47" s="525"/>
      <c r="DJ47" s="525"/>
      <c r="DK47" s="525"/>
      <c r="DL47" s="525"/>
      <c r="DM47" s="525"/>
      <c r="DN47" s="525"/>
      <c r="DO47" s="525"/>
      <c r="DP47" s="525"/>
      <c r="DQ47" s="525"/>
      <c r="DR47" s="525"/>
      <c r="DS47" s="525"/>
      <c r="DT47" s="525"/>
      <c r="DU47" s="525"/>
      <c r="DV47" s="525"/>
      <c r="DW47" s="525"/>
      <c r="DX47" s="525"/>
      <c r="DY47" s="525"/>
      <c r="DZ47" s="525"/>
      <c r="EA47" s="525"/>
      <c r="EB47" s="525"/>
      <c r="EC47" s="525"/>
      <c r="ED47" s="525"/>
      <c r="EE47" s="525"/>
      <c r="EF47" s="525"/>
      <c r="EG47" s="525"/>
      <c r="EH47" s="525"/>
      <c r="EI47" s="525"/>
      <c r="EJ47" s="525"/>
      <c r="EK47" s="525"/>
      <c r="EL47" s="525"/>
      <c r="EM47" s="525"/>
      <c r="EN47" s="525"/>
      <c r="EO47" s="525"/>
      <c r="EP47" s="525"/>
      <c r="EQ47" s="525"/>
      <c r="ER47" s="525"/>
      <c r="ES47" s="525"/>
      <c r="ET47" s="525"/>
      <c r="EU47" s="525"/>
      <c r="EV47" s="525"/>
      <c r="EW47" s="525"/>
      <c r="EX47" s="525"/>
      <c r="EY47" s="525"/>
      <c r="EZ47" s="525"/>
      <c r="FA47" s="525"/>
      <c r="FB47" s="525"/>
      <c r="FC47" s="525"/>
      <c r="FD47" s="525"/>
      <c r="FE47" s="525"/>
      <c r="FF47" s="525"/>
      <c r="FG47" s="525"/>
      <c r="FH47" s="525"/>
      <c r="FI47" s="525"/>
      <c r="FJ47" s="525"/>
      <c r="FK47" s="525"/>
      <c r="FL47" s="525"/>
      <c r="FM47" s="525"/>
      <c r="FN47" s="525"/>
      <c r="FO47" s="525"/>
      <c r="FP47" s="525"/>
      <c r="FQ47" s="525"/>
      <c r="FR47" s="525"/>
      <c r="FS47" s="525"/>
      <c r="FT47" s="525"/>
      <c r="FU47" s="525"/>
      <c r="FV47" s="525"/>
      <c r="FW47" s="525"/>
      <c r="FX47" s="525"/>
      <c r="FY47" s="525"/>
      <c r="FZ47" s="525"/>
      <c r="GA47" s="525"/>
      <c r="GB47" s="525"/>
      <c r="GC47" s="525"/>
      <c r="GD47" s="525"/>
      <c r="GE47" s="525"/>
      <c r="GF47" s="525"/>
      <c r="GG47" s="525"/>
      <c r="GH47" s="525"/>
      <c r="GI47" s="525"/>
      <c r="GJ47" s="525"/>
      <c r="GK47" s="525"/>
      <c r="GL47" s="525"/>
      <c r="GM47" s="525"/>
      <c r="GN47" s="525"/>
      <c r="GO47" s="525"/>
      <c r="GP47" s="525"/>
      <c r="GQ47" s="525"/>
      <c r="GR47" s="525"/>
      <c r="GS47" s="525"/>
      <c r="GT47" s="525"/>
      <c r="GU47" s="525"/>
      <c r="GV47" s="525"/>
      <c r="GW47" s="525"/>
      <c r="GX47" s="525"/>
      <c r="GY47" s="525"/>
      <c r="GZ47" s="525"/>
      <c r="HA47" s="525"/>
      <c r="HB47" s="525"/>
      <c r="HC47" s="525"/>
      <c r="HD47" s="525"/>
      <c r="HE47" s="525"/>
      <c r="HF47" s="525"/>
      <c r="HG47" s="525"/>
      <c r="HH47" s="525"/>
      <c r="HI47" s="525"/>
      <c r="HJ47" s="525"/>
      <c r="HK47" s="525"/>
      <c r="HL47" s="525"/>
      <c r="HM47" s="525"/>
      <c r="HN47" s="525"/>
      <c r="HO47" s="525"/>
      <c r="HP47" s="525"/>
      <c r="HQ47" s="525"/>
      <c r="HR47" s="525"/>
      <c r="HS47" s="525"/>
      <c r="HT47" s="525"/>
      <c r="HU47" s="525"/>
      <c r="HV47" s="525"/>
      <c r="HW47" s="525"/>
      <c r="HX47" s="525"/>
      <c r="HY47" s="525"/>
      <c r="HZ47" s="525"/>
      <c r="IA47" s="525"/>
      <c r="IB47" s="525"/>
      <c r="IC47" s="525"/>
      <c r="ID47" s="525"/>
      <c r="IE47" s="525"/>
      <c r="IF47" s="525"/>
      <c r="IG47" s="525"/>
      <c r="IH47" s="525"/>
      <c r="II47" s="525"/>
      <c r="IJ47" s="525"/>
      <c r="IK47" s="525"/>
      <c r="IL47" s="525"/>
      <c r="IM47" s="525"/>
      <c r="IN47" s="525"/>
      <c r="IO47" s="525"/>
      <c r="IP47" s="525"/>
      <c r="IQ47" s="525"/>
      <c r="IR47" s="525"/>
      <c r="IS47" s="525"/>
      <c r="IT47" s="525"/>
      <c r="IU47" s="525"/>
      <c r="IV47" s="525"/>
      <c r="IW47" s="525"/>
      <c r="IX47" s="525"/>
      <c r="IY47" s="525"/>
      <c r="IZ47" s="525"/>
      <c r="JA47" s="525"/>
      <c r="JB47" s="525"/>
      <c r="JC47" s="525"/>
      <c r="JD47" s="525"/>
      <c r="JE47" s="525"/>
      <c r="JF47" s="525"/>
      <c r="JG47" s="525"/>
      <c r="JH47" s="525"/>
      <c r="JI47" s="525"/>
      <c r="JJ47" s="526"/>
      <c r="JK47" s="525"/>
      <c r="JL47" s="525"/>
      <c r="JM47" s="525"/>
      <c r="JN47" s="525"/>
      <c r="JO47" s="525"/>
      <c r="JP47" s="527"/>
      <c r="JQ47" s="528">
        <f t="shared" si="18"/>
        <v>0</v>
      </c>
      <c r="JR47" s="529" t="e">
        <f t="shared" si="19"/>
        <v>#VALUE!</v>
      </c>
      <c r="JS47" s="476"/>
      <c r="JT47" s="477"/>
      <c r="JU47" s="478" t="s">
        <v>377</v>
      </c>
      <c r="JV47" s="530"/>
      <c r="JW47" s="479"/>
      <c r="JX47" s="479"/>
      <c r="JY47" s="479"/>
      <c r="JZ47" s="480"/>
      <c r="KA47" s="479"/>
      <c r="KB47" s="479"/>
      <c r="KC47" s="479"/>
      <c r="KD47" s="479"/>
      <c r="KE47" s="479"/>
      <c r="KF47" s="479"/>
      <c r="KG47" s="479"/>
      <c r="KH47" s="479"/>
      <c r="KI47" s="479"/>
      <c r="KJ47" s="479"/>
      <c r="KK47" s="479"/>
      <c r="KL47" s="479"/>
      <c r="KM47" s="479"/>
      <c r="KN47" s="479"/>
      <c r="KO47" s="479"/>
      <c r="KQ47" s="577"/>
    </row>
    <row r="48" spans="1:320" s="324" customFormat="1" ht="14.5" hidden="1">
      <c r="A48" s="504" t="str">
        <f t="shared" ca="1" si="4"/>
        <v>1.2.30</v>
      </c>
      <c r="B48" s="505" t="s">
        <v>376</v>
      </c>
      <c r="C48" s="1101"/>
      <c r="D48" s="1101"/>
      <c r="E48" s="1101"/>
      <c r="F48" s="1108"/>
      <c r="G48" s="1108"/>
      <c r="H48" s="1101"/>
      <c r="I48" s="1101"/>
      <c r="J48" s="506"/>
      <c r="K48" s="485">
        <f t="shared" si="5"/>
        <v>-47</v>
      </c>
      <c r="L48" s="580">
        <v>30</v>
      </c>
      <c r="M48" s="487">
        <f t="shared" si="20"/>
        <v>-17</v>
      </c>
      <c r="N48" s="581"/>
      <c r="O48" s="489">
        <v>18</v>
      </c>
      <c r="P48" s="488" t="str">
        <f t="shared" si="7"/>
        <v/>
      </c>
      <c r="Q48" s="509" t="str">
        <f>IFERROR(P48+3,"")</f>
        <v/>
      </c>
      <c r="R48" s="555" t="str">
        <f t="shared" si="9"/>
        <v/>
      </c>
      <c r="S48" s="555" t="str">
        <f t="shared" si="10"/>
        <v/>
      </c>
      <c r="T48" s="556" t="str">
        <f t="shared" si="11"/>
        <v/>
      </c>
      <c r="U48" s="1105"/>
      <c r="V48" s="513" t="str">
        <f t="shared" si="21"/>
        <v/>
      </c>
      <c r="W48" s="514" t="s">
        <v>27</v>
      </c>
      <c r="X48" s="515" t="s">
        <v>364</v>
      </c>
      <c r="Y48" s="516" t="s">
        <v>360</v>
      </c>
      <c r="Z48" s="582"/>
      <c r="AA48" s="516" t="s">
        <v>125</v>
      </c>
      <c r="AB48" s="582"/>
      <c r="AC48" s="583"/>
      <c r="AD48" s="584"/>
      <c r="AE48" s="585"/>
      <c r="AF48" s="586"/>
      <c r="AG48" s="521" t="str">
        <f t="shared" si="13"/>
        <v/>
      </c>
      <c r="AH48" s="559" t="e">
        <f t="shared" si="14"/>
        <v>#VALUE!</v>
      </c>
      <c r="AI48" s="587" t="str">
        <f t="shared" si="15"/>
        <v/>
      </c>
      <c r="AJ48" s="587"/>
      <c r="AK48" s="588" t="str">
        <f t="shared" si="17"/>
        <v>-</v>
      </c>
      <c r="AL48" s="1107" t="s">
        <v>394</v>
      </c>
      <c r="AM48" s="589"/>
      <c r="AN48" s="589"/>
      <c r="AO48" s="589"/>
      <c r="AP48" s="589"/>
      <c r="AQ48" s="589"/>
      <c r="AR48" s="589"/>
      <c r="AS48" s="589"/>
      <c r="AT48" s="589"/>
      <c r="AU48" s="589"/>
      <c r="AV48" s="589"/>
      <c r="AW48" s="589"/>
      <c r="AX48" s="589"/>
      <c r="AY48" s="589"/>
      <c r="AZ48" s="589"/>
      <c r="BA48" s="589"/>
      <c r="BB48" s="589"/>
      <c r="BC48" s="589"/>
      <c r="BD48" s="589"/>
      <c r="BE48" s="589"/>
      <c r="BF48" s="589"/>
      <c r="BG48" s="589"/>
      <c r="BH48" s="589"/>
      <c r="BI48" s="589"/>
      <c r="BJ48" s="589"/>
      <c r="BK48" s="589"/>
      <c r="BL48" s="589"/>
      <c r="BM48" s="589"/>
      <c r="BN48" s="589"/>
      <c r="BO48" s="589"/>
      <c r="BP48" s="589"/>
      <c r="BQ48" s="589"/>
      <c r="BR48" s="589"/>
      <c r="BS48" s="589"/>
      <c r="BT48" s="589"/>
      <c r="BU48" s="589"/>
      <c r="BV48" s="589"/>
      <c r="BW48" s="589"/>
      <c r="BX48" s="589"/>
      <c r="BY48" s="589"/>
      <c r="BZ48" s="589"/>
      <c r="CA48" s="589"/>
      <c r="CB48" s="589"/>
      <c r="CC48" s="589"/>
      <c r="CD48" s="589"/>
      <c r="CE48" s="589"/>
      <c r="CF48" s="589"/>
      <c r="CG48" s="589"/>
      <c r="CH48" s="589"/>
      <c r="CI48" s="589"/>
      <c r="CJ48" s="589"/>
      <c r="CK48" s="589"/>
      <c r="CL48" s="589"/>
      <c r="CM48" s="589"/>
      <c r="CN48" s="589"/>
      <c r="CO48" s="589"/>
      <c r="CP48" s="589"/>
      <c r="CQ48" s="589"/>
      <c r="CR48" s="589"/>
      <c r="CS48" s="589"/>
      <c r="CT48" s="589"/>
      <c r="CU48" s="589"/>
      <c r="CV48" s="589"/>
      <c r="CW48" s="589"/>
      <c r="CX48" s="589"/>
      <c r="CY48" s="589"/>
      <c r="CZ48" s="589"/>
      <c r="DA48" s="589"/>
      <c r="DB48" s="589"/>
      <c r="DC48" s="589"/>
      <c r="DD48" s="589"/>
      <c r="DE48" s="589"/>
      <c r="DF48" s="589"/>
      <c r="DG48" s="589"/>
      <c r="DH48" s="589"/>
      <c r="DI48" s="589"/>
      <c r="DJ48" s="589"/>
      <c r="DK48" s="589"/>
      <c r="DL48" s="589"/>
      <c r="DM48" s="589"/>
      <c r="DN48" s="589"/>
      <c r="DO48" s="589"/>
      <c r="DP48" s="589"/>
      <c r="DQ48" s="589"/>
      <c r="DR48" s="589"/>
      <c r="DS48" s="589"/>
      <c r="DT48" s="589"/>
      <c r="DU48" s="589"/>
      <c r="DV48" s="589"/>
      <c r="DW48" s="589"/>
      <c r="DX48" s="589"/>
      <c r="DY48" s="589"/>
      <c r="DZ48" s="589"/>
      <c r="EA48" s="589"/>
      <c r="EB48" s="589"/>
      <c r="EC48" s="589"/>
      <c r="ED48" s="589"/>
      <c r="EE48" s="589"/>
      <c r="EF48" s="589"/>
      <c r="EG48" s="589"/>
      <c r="EH48" s="589"/>
      <c r="EI48" s="589"/>
      <c r="EJ48" s="589"/>
      <c r="EK48" s="589"/>
      <c r="EL48" s="589"/>
      <c r="EM48" s="589"/>
      <c r="EN48" s="589"/>
      <c r="EO48" s="589"/>
      <c r="EP48" s="589"/>
      <c r="EQ48" s="589"/>
      <c r="ER48" s="589"/>
      <c r="ES48" s="589"/>
      <c r="ET48" s="589"/>
      <c r="EU48" s="589"/>
      <c r="EV48" s="589"/>
      <c r="EW48" s="589"/>
      <c r="EX48" s="589"/>
      <c r="EY48" s="589"/>
      <c r="EZ48" s="589"/>
      <c r="FA48" s="589"/>
      <c r="FB48" s="589"/>
      <c r="FC48" s="589"/>
      <c r="FD48" s="589"/>
      <c r="FE48" s="589"/>
      <c r="FF48" s="589"/>
      <c r="FG48" s="589"/>
      <c r="FH48" s="589"/>
      <c r="FI48" s="589"/>
      <c r="FJ48" s="589"/>
      <c r="FK48" s="589"/>
      <c r="FL48" s="589"/>
      <c r="FM48" s="589"/>
      <c r="FN48" s="589"/>
      <c r="FO48" s="589"/>
      <c r="FP48" s="589"/>
      <c r="FQ48" s="589"/>
      <c r="FR48" s="589"/>
      <c r="FS48" s="589"/>
      <c r="FT48" s="589"/>
      <c r="FU48" s="589"/>
      <c r="FV48" s="589"/>
      <c r="FW48" s="589"/>
      <c r="FX48" s="589"/>
      <c r="FY48" s="589"/>
      <c r="FZ48" s="589"/>
      <c r="GA48" s="589"/>
      <c r="GB48" s="589"/>
      <c r="GC48" s="589"/>
      <c r="GD48" s="589"/>
      <c r="GE48" s="589"/>
      <c r="GF48" s="589"/>
      <c r="GG48" s="589"/>
      <c r="GH48" s="589"/>
      <c r="GI48" s="589"/>
      <c r="GJ48" s="589"/>
      <c r="GK48" s="589"/>
      <c r="GL48" s="589"/>
      <c r="GM48" s="589"/>
      <c r="GN48" s="589"/>
      <c r="GO48" s="589"/>
      <c r="GP48" s="589"/>
      <c r="GQ48" s="589"/>
      <c r="GR48" s="589"/>
      <c r="GS48" s="589"/>
      <c r="GT48" s="589"/>
      <c r="GU48" s="589"/>
      <c r="GV48" s="589"/>
      <c r="GW48" s="589"/>
      <c r="GX48" s="589"/>
      <c r="GY48" s="589"/>
      <c r="GZ48" s="589"/>
      <c r="HA48" s="589"/>
      <c r="HB48" s="589"/>
      <c r="HC48" s="589"/>
      <c r="HD48" s="589"/>
      <c r="HE48" s="589"/>
      <c r="HF48" s="589"/>
      <c r="HG48" s="589"/>
      <c r="HH48" s="589"/>
      <c r="HI48" s="589"/>
      <c r="HJ48" s="589"/>
      <c r="HK48" s="589"/>
      <c r="HL48" s="589"/>
      <c r="HM48" s="589"/>
      <c r="HN48" s="589"/>
      <c r="HO48" s="589"/>
      <c r="HP48" s="589"/>
      <c r="HQ48" s="589"/>
      <c r="HR48" s="589"/>
      <c r="HS48" s="589"/>
      <c r="HT48" s="589"/>
      <c r="HU48" s="589"/>
      <c r="HV48" s="589"/>
      <c r="HW48" s="589"/>
      <c r="HX48" s="589"/>
      <c r="HY48" s="589"/>
      <c r="HZ48" s="589"/>
      <c r="IA48" s="589"/>
      <c r="IB48" s="589"/>
      <c r="IC48" s="589"/>
      <c r="ID48" s="589"/>
      <c r="IE48" s="589"/>
      <c r="IF48" s="589"/>
      <c r="IG48" s="589"/>
      <c r="IH48" s="589"/>
      <c r="II48" s="589"/>
      <c r="IJ48" s="589"/>
      <c r="IK48" s="589"/>
      <c r="IL48" s="589"/>
      <c r="IM48" s="589"/>
      <c r="IN48" s="589"/>
      <c r="IO48" s="589"/>
      <c r="IP48" s="589"/>
      <c r="IQ48" s="589"/>
      <c r="IR48" s="589"/>
      <c r="IS48" s="589"/>
      <c r="IT48" s="589"/>
      <c r="IU48" s="589"/>
      <c r="IV48" s="589"/>
      <c r="IW48" s="589"/>
      <c r="IX48" s="589"/>
      <c r="IY48" s="589"/>
      <c r="IZ48" s="589"/>
      <c r="JA48" s="589"/>
      <c r="JB48" s="589"/>
      <c r="JC48" s="589"/>
      <c r="JD48" s="589"/>
      <c r="JE48" s="589"/>
      <c r="JF48" s="589"/>
      <c r="JG48" s="589"/>
      <c r="JH48" s="589"/>
      <c r="JI48" s="589"/>
      <c r="JJ48" s="590"/>
      <c r="JK48" s="589"/>
      <c r="JL48" s="589"/>
      <c r="JM48" s="589"/>
      <c r="JN48" s="589"/>
      <c r="JO48" s="589"/>
      <c r="JP48" s="591"/>
      <c r="JQ48" s="528">
        <f t="shared" si="18"/>
        <v>0</v>
      </c>
      <c r="JR48" s="529" t="e">
        <f t="shared" si="19"/>
        <v>#VALUE!</v>
      </c>
      <c r="JS48" s="476"/>
      <c r="JT48" s="477"/>
      <c r="JU48" s="478" t="s">
        <v>377</v>
      </c>
      <c r="JV48" s="530"/>
      <c r="JW48" s="479"/>
      <c r="JX48" s="479"/>
      <c r="JY48" s="479"/>
      <c r="JZ48" s="480"/>
      <c r="KA48" s="479"/>
      <c r="KB48" s="479"/>
      <c r="KC48" s="479"/>
      <c r="KD48" s="479"/>
      <c r="KE48" s="479"/>
      <c r="KF48" s="479"/>
      <c r="KG48" s="479"/>
      <c r="KH48" s="479"/>
      <c r="KI48" s="479"/>
      <c r="KJ48" s="479"/>
      <c r="KK48" s="479"/>
      <c r="KL48" s="479"/>
      <c r="KM48" s="479"/>
      <c r="KN48" s="479"/>
      <c r="KO48" s="479"/>
      <c r="KQ48" s="577"/>
    </row>
    <row r="49" spans="1:313" s="324" customFormat="1" ht="14.5" hidden="1">
      <c r="A49" s="504" t="str">
        <f t="shared" ca="1" si="4"/>
        <v>1.2.31</v>
      </c>
      <c r="B49" s="505" t="s">
        <v>376</v>
      </c>
      <c r="C49" s="1101"/>
      <c r="D49" s="1101"/>
      <c r="E49" s="1101"/>
      <c r="F49" s="1108"/>
      <c r="G49" s="1108"/>
      <c r="H49" s="1101"/>
      <c r="I49" s="1101"/>
      <c r="J49" s="592"/>
      <c r="K49" s="485">
        <f t="shared" si="5"/>
        <v>-47</v>
      </c>
      <c r="L49" s="580">
        <v>30</v>
      </c>
      <c r="M49" s="487">
        <f t="shared" si="20"/>
        <v>-17</v>
      </c>
      <c r="N49" s="581"/>
      <c r="O49" s="489">
        <v>18</v>
      </c>
      <c r="P49" s="488" t="str">
        <f t="shared" si="7"/>
        <v/>
      </c>
      <c r="Q49" s="509" t="str">
        <f>IFERROR(P49+3,"")</f>
        <v/>
      </c>
      <c r="R49" s="555" t="str">
        <f t="shared" si="9"/>
        <v/>
      </c>
      <c r="S49" s="555" t="str">
        <f t="shared" si="10"/>
        <v/>
      </c>
      <c r="T49" s="556" t="str">
        <f t="shared" si="11"/>
        <v/>
      </c>
      <c r="U49" s="1105"/>
      <c r="V49" s="513" t="str">
        <f t="shared" si="21"/>
        <v/>
      </c>
      <c r="W49" s="514" t="s">
        <v>27</v>
      </c>
      <c r="X49" s="515" t="s">
        <v>364</v>
      </c>
      <c r="Y49" s="516" t="s">
        <v>360</v>
      </c>
      <c r="Z49" s="582"/>
      <c r="AA49" s="516" t="s">
        <v>125</v>
      </c>
      <c r="AB49" s="582"/>
      <c r="AC49" s="583"/>
      <c r="AD49" s="584"/>
      <c r="AE49" s="585"/>
      <c r="AF49" s="586"/>
      <c r="AG49" s="521" t="str">
        <f t="shared" si="13"/>
        <v/>
      </c>
      <c r="AH49" s="559" t="e">
        <f t="shared" si="14"/>
        <v>#VALUE!</v>
      </c>
      <c r="AI49" s="587" t="str">
        <f t="shared" si="15"/>
        <v/>
      </c>
      <c r="AJ49" s="587"/>
      <c r="AK49" s="588" t="str">
        <f t="shared" si="17"/>
        <v>-</v>
      </c>
      <c r="AL49" s="1107" t="s">
        <v>394</v>
      </c>
      <c r="AM49" s="589"/>
      <c r="AN49" s="589"/>
      <c r="AO49" s="589"/>
      <c r="AP49" s="589"/>
      <c r="AQ49" s="589"/>
      <c r="AR49" s="589"/>
      <c r="AS49" s="589"/>
      <c r="AT49" s="589"/>
      <c r="AU49" s="589"/>
      <c r="AV49" s="589"/>
      <c r="AW49" s="589"/>
      <c r="AX49" s="589"/>
      <c r="AY49" s="589"/>
      <c r="AZ49" s="589"/>
      <c r="BA49" s="589"/>
      <c r="BB49" s="589"/>
      <c r="BC49" s="589"/>
      <c r="BD49" s="589"/>
      <c r="BE49" s="589"/>
      <c r="BF49" s="589"/>
      <c r="BG49" s="589"/>
      <c r="BH49" s="589"/>
      <c r="BI49" s="589"/>
      <c r="BJ49" s="589"/>
      <c r="BK49" s="589"/>
      <c r="BL49" s="589"/>
      <c r="BM49" s="589"/>
      <c r="BN49" s="589"/>
      <c r="BO49" s="589"/>
      <c r="BP49" s="589"/>
      <c r="BQ49" s="589"/>
      <c r="BR49" s="589"/>
      <c r="BS49" s="589"/>
      <c r="BT49" s="589"/>
      <c r="BU49" s="589"/>
      <c r="BV49" s="589"/>
      <c r="BW49" s="589"/>
      <c r="BX49" s="589"/>
      <c r="BY49" s="589"/>
      <c r="BZ49" s="589"/>
      <c r="CA49" s="589"/>
      <c r="CB49" s="589"/>
      <c r="CC49" s="589"/>
      <c r="CD49" s="589"/>
      <c r="CE49" s="589"/>
      <c r="CF49" s="589"/>
      <c r="CG49" s="589"/>
      <c r="CH49" s="589"/>
      <c r="CI49" s="589"/>
      <c r="CJ49" s="589"/>
      <c r="CK49" s="589"/>
      <c r="CL49" s="589"/>
      <c r="CM49" s="589"/>
      <c r="CN49" s="589"/>
      <c r="CO49" s="589"/>
      <c r="CP49" s="589"/>
      <c r="CQ49" s="589"/>
      <c r="CR49" s="589"/>
      <c r="CS49" s="589"/>
      <c r="CT49" s="589"/>
      <c r="CU49" s="589"/>
      <c r="CV49" s="589"/>
      <c r="CW49" s="589"/>
      <c r="CX49" s="589"/>
      <c r="CY49" s="589"/>
      <c r="CZ49" s="589"/>
      <c r="DA49" s="589"/>
      <c r="DB49" s="589"/>
      <c r="DC49" s="589"/>
      <c r="DD49" s="589"/>
      <c r="DE49" s="589"/>
      <c r="DF49" s="589"/>
      <c r="DG49" s="589"/>
      <c r="DH49" s="589"/>
      <c r="DI49" s="589"/>
      <c r="DJ49" s="589"/>
      <c r="DK49" s="589"/>
      <c r="DL49" s="589"/>
      <c r="DM49" s="589"/>
      <c r="DN49" s="589"/>
      <c r="DO49" s="589"/>
      <c r="DP49" s="589"/>
      <c r="DQ49" s="589"/>
      <c r="DR49" s="589"/>
      <c r="DS49" s="589"/>
      <c r="DT49" s="589"/>
      <c r="DU49" s="589"/>
      <c r="DV49" s="589"/>
      <c r="DW49" s="589"/>
      <c r="DX49" s="589"/>
      <c r="DY49" s="589"/>
      <c r="DZ49" s="589"/>
      <c r="EA49" s="589"/>
      <c r="EB49" s="589"/>
      <c r="EC49" s="589"/>
      <c r="ED49" s="589"/>
      <c r="EE49" s="589"/>
      <c r="EF49" s="589"/>
      <c r="EG49" s="589"/>
      <c r="EH49" s="589"/>
      <c r="EI49" s="589"/>
      <c r="EJ49" s="589"/>
      <c r="EK49" s="589"/>
      <c r="EL49" s="589"/>
      <c r="EM49" s="589"/>
      <c r="EN49" s="589"/>
      <c r="EO49" s="589"/>
      <c r="EP49" s="589"/>
      <c r="EQ49" s="589"/>
      <c r="ER49" s="589"/>
      <c r="ES49" s="589"/>
      <c r="ET49" s="589"/>
      <c r="EU49" s="589"/>
      <c r="EV49" s="589"/>
      <c r="EW49" s="589"/>
      <c r="EX49" s="589"/>
      <c r="EY49" s="589"/>
      <c r="EZ49" s="589"/>
      <c r="FA49" s="589"/>
      <c r="FB49" s="589"/>
      <c r="FC49" s="589"/>
      <c r="FD49" s="589"/>
      <c r="FE49" s="589"/>
      <c r="FF49" s="589"/>
      <c r="FG49" s="589"/>
      <c r="FH49" s="589"/>
      <c r="FI49" s="589"/>
      <c r="FJ49" s="589"/>
      <c r="FK49" s="589"/>
      <c r="FL49" s="589"/>
      <c r="FM49" s="589"/>
      <c r="FN49" s="589"/>
      <c r="FO49" s="589"/>
      <c r="FP49" s="589"/>
      <c r="FQ49" s="589"/>
      <c r="FR49" s="589"/>
      <c r="FS49" s="589"/>
      <c r="FT49" s="589"/>
      <c r="FU49" s="589"/>
      <c r="FV49" s="589"/>
      <c r="FW49" s="589"/>
      <c r="FX49" s="589"/>
      <c r="FY49" s="589"/>
      <c r="FZ49" s="589"/>
      <c r="GA49" s="589"/>
      <c r="GB49" s="589"/>
      <c r="GC49" s="589"/>
      <c r="GD49" s="589"/>
      <c r="GE49" s="589"/>
      <c r="GF49" s="589"/>
      <c r="GG49" s="589"/>
      <c r="GH49" s="589"/>
      <c r="GI49" s="589"/>
      <c r="GJ49" s="589"/>
      <c r="GK49" s="589"/>
      <c r="GL49" s="589"/>
      <c r="GM49" s="589"/>
      <c r="GN49" s="589"/>
      <c r="GO49" s="589"/>
      <c r="GP49" s="589"/>
      <c r="GQ49" s="589"/>
      <c r="GR49" s="589"/>
      <c r="GS49" s="589"/>
      <c r="GT49" s="589"/>
      <c r="GU49" s="589"/>
      <c r="GV49" s="589"/>
      <c r="GW49" s="589"/>
      <c r="GX49" s="589"/>
      <c r="GY49" s="589"/>
      <c r="GZ49" s="589"/>
      <c r="HA49" s="589"/>
      <c r="HB49" s="589"/>
      <c r="HC49" s="589"/>
      <c r="HD49" s="589"/>
      <c r="HE49" s="589"/>
      <c r="HF49" s="589"/>
      <c r="HG49" s="589"/>
      <c r="HH49" s="589"/>
      <c r="HI49" s="589"/>
      <c r="HJ49" s="589"/>
      <c r="HK49" s="589"/>
      <c r="HL49" s="589"/>
      <c r="HM49" s="589"/>
      <c r="HN49" s="589"/>
      <c r="HO49" s="589"/>
      <c r="HP49" s="589"/>
      <c r="HQ49" s="589"/>
      <c r="HR49" s="589"/>
      <c r="HS49" s="589"/>
      <c r="HT49" s="589"/>
      <c r="HU49" s="589"/>
      <c r="HV49" s="589"/>
      <c r="HW49" s="589"/>
      <c r="HX49" s="589"/>
      <c r="HY49" s="589"/>
      <c r="HZ49" s="589"/>
      <c r="IA49" s="589"/>
      <c r="IB49" s="589"/>
      <c r="IC49" s="589"/>
      <c r="ID49" s="589"/>
      <c r="IE49" s="589"/>
      <c r="IF49" s="589"/>
      <c r="IG49" s="589"/>
      <c r="IH49" s="589"/>
      <c r="II49" s="589"/>
      <c r="IJ49" s="589"/>
      <c r="IK49" s="589"/>
      <c r="IL49" s="589"/>
      <c r="IM49" s="589"/>
      <c r="IN49" s="589"/>
      <c r="IO49" s="589"/>
      <c r="IP49" s="589"/>
      <c r="IQ49" s="589"/>
      <c r="IR49" s="589"/>
      <c r="IS49" s="589"/>
      <c r="IT49" s="589"/>
      <c r="IU49" s="589"/>
      <c r="IV49" s="589"/>
      <c r="IW49" s="589"/>
      <c r="IX49" s="589"/>
      <c r="IY49" s="589"/>
      <c r="IZ49" s="589"/>
      <c r="JA49" s="589"/>
      <c r="JB49" s="589"/>
      <c r="JC49" s="589"/>
      <c r="JD49" s="589"/>
      <c r="JE49" s="589"/>
      <c r="JF49" s="589"/>
      <c r="JG49" s="589"/>
      <c r="JH49" s="589"/>
      <c r="JI49" s="589"/>
      <c r="JJ49" s="590"/>
      <c r="JK49" s="589"/>
      <c r="JL49" s="589"/>
      <c r="JM49" s="589"/>
      <c r="JN49" s="589"/>
      <c r="JO49" s="589"/>
      <c r="JP49" s="591"/>
      <c r="JQ49" s="528">
        <f t="shared" si="18"/>
        <v>0</v>
      </c>
      <c r="JR49" s="529" t="e">
        <f t="shared" si="19"/>
        <v>#VALUE!</v>
      </c>
      <c r="JS49" s="476"/>
      <c r="JT49" s="477"/>
      <c r="JU49" s="478" t="s">
        <v>377</v>
      </c>
      <c r="JV49" s="530"/>
      <c r="JW49" s="479"/>
      <c r="JX49" s="479"/>
      <c r="JY49" s="479"/>
      <c r="JZ49" s="480"/>
      <c r="KA49" s="479"/>
      <c r="KB49" s="479"/>
      <c r="KC49" s="479"/>
      <c r="KD49" s="479"/>
      <c r="KE49" s="479"/>
      <c r="KF49" s="479"/>
      <c r="KG49" s="479"/>
      <c r="KH49" s="479"/>
      <c r="KI49" s="479"/>
      <c r="KJ49" s="479"/>
      <c r="KK49" s="479"/>
      <c r="KL49" s="479"/>
      <c r="KM49" s="479"/>
      <c r="KN49" s="479"/>
      <c r="KO49" s="479"/>
      <c r="KQ49" s="577"/>
    </row>
    <row r="50" spans="1:313" s="324" customFormat="1" ht="15" hidden="1" thickBot="1">
      <c r="A50" s="593" t="str">
        <f t="shared" ca="1" si="4"/>
        <v>1.2.32</v>
      </c>
      <c r="B50" s="594" t="s">
        <v>376</v>
      </c>
      <c r="C50" s="1109"/>
      <c r="D50" s="1109"/>
      <c r="E50" s="1109"/>
      <c r="F50" s="1109"/>
      <c r="G50" s="1109"/>
      <c r="H50" s="1109"/>
      <c r="I50" s="1109"/>
      <c r="J50" s="595"/>
      <c r="K50" s="596">
        <f t="shared" si="5"/>
        <v>-47</v>
      </c>
      <c r="L50" s="597">
        <v>30</v>
      </c>
      <c r="M50" s="598">
        <f t="shared" si="20"/>
        <v>-17</v>
      </c>
      <c r="N50" s="599"/>
      <c r="O50" s="600">
        <v>18</v>
      </c>
      <c r="P50" s="601" t="str">
        <f t="shared" si="7"/>
        <v/>
      </c>
      <c r="Q50" s="602" t="str">
        <f>IFERROR(P50+3,"")</f>
        <v/>
      </c>
      <c r="R50" s="603" t="str">
        <f t="shared" si="9"/>
        <v/>
      </c>
      <c r="S50" s="603" t="str">
        <f t="shared" si="10"/>
        <v/>
      </c>
      <c r="T50" s="604" t="str">
        <f t="shared" si="11"/>
        <v/>
      </c>
      <c r="U50" s="1110"/>
      <c r="V50" s="605" t="str">
        <f t="shared" si="21"/>
        <v/>
      </c>
      <c r="W50" s="606" t="s">
        <v>370</v>
      </c>
      <c r="X50" s="607" t="s">
        <v>364</v>
      </c>
      <c r="Y50" s="608" t="s">
        <v>360</v>
      </c>
      <c r="Z50" s="609"/>
      <c r="AA50" s="608" t="s">
        <v>125</v>
      </c>
      <c r="AB50" s="609"/>
      <c r="AC50" s="610"/>
      <c r="AD50" s="611"/>
      <c r="AE50" s="612"/>
      <c r="AF50" s="613"/>
      <c r="AG50" s="521" t="str">
        <f t="shared" si="13"/>
        <v/>
      </c>
      <c r="AH50" s="559" t="e">
        <f t="shared" si="14"/>
        <v>#VALUE!</v>
      </c>
      <c r="AI50" s="614" t="str">
        <f t="shared" si="15"/>
        <v/>
      </c>
      <c r="AJ50" s="614"/>
      <c r="AK50" s="615" t="str">
        <f t="shared" si="17"/>
        <v>-</v>
      </c>
      <c r="AL50" s="1111" t="s">
        <v>394</v>
      </c>
      <c r="AM50" s="616"/>
      <c r="AN50" s="616"/>
      <c r="AO50" s="616"/>
      <c r="AP50" s="616"/>
      <c r="AQ50" s="616"/>
      <c r="AR50" s="616"/>
      <c r="AS50" s="616"/>
      <c r="AT50" s="616"/>
      <c r="AU50" s="616"/>
      <c r="AV50" s="616"/>
      <c r="AW50" s="616"/>
      <c r="AX50" s="616"/>
      <c r="AY50" s="616"/>
      <c r="AZ50" s="616"/>
      <c r="BA50" s="616"/>
      <c r="BB50" s="616"/>
      <c r="BC50" s="616"/>
      <c r="BD50" s="616"/>
      <c r="BE50" s="616"/>
      <c r="BF50" s="616"/>
      <c r="BG50" s="616"/>
      <c r="BH50" s="616"/>
      <c r="BI50" s="616"/>
      <c r="BJ50" s="616"/>
      <c r="BK50" s="616"/>
      <c r="BL50" s="616"/>
      <c r="BM50" s="616"/>
      <c r="BN50" s="616"/>
      <c r="BO50" s="616"/>
      <c r="BP50" s="616"/>
      <c r="BQ50" s="616"/>
      <c r="BR50" s="616"/>
      <c r="BS50" s="616"/>
      <c r="BT50" s="616"/>
      <c r="BU50" s="616"/>
      <c r="BV50" s="616"/>
      <c r="BW50" s="616"/>
      <c r="BX50" s="616"/>
      <c r="BY50" s="616"/>
      <c r="BZ50" s="616"/>
      <c r="CA50" s="616"/>
      <c r="CB50" s="616"/>
      <c r="CC50" s="616"/>
      <c r="CD50" s="616"/>
      <c r="CE50" s="616"/>
      <c r="CF50" s="616"/>
      <c r="CG50" s="616"/>
      <c r="CH50" s="616"/>
      <c r="CI50" s="616"/>
      <c r="CJ50" s="616"/>
      <c r="CK50" s="616"/>
      <c r="CL50" s="616"/>
      <c r="CM50" s="616"/>
      <c r="CN50" s="616"/>
      <c r="CO50" s="616"/>
      <c r="CP50" s="616"/>
      <c r="CQ50" s="616"/>
      <c r="CR50" s="616"/>
      <c r="CS50" s="616"/>
      <c r="CT50" s="616"/>
      <c r="CU50" s="616"/>
      <c r="CV50" s="616"/>
      <c r="CW50" s="616"/>
      <c r="CX50" s="616"/>
      <c r="CY50" s="616"/>
      <c r="CZ50" s="616"/>
      <c r="DA50" s="616"/>
      <c r="DB50" s="616"/>
      <c r="DC50" s="616"/>
      <c r="DD50" s="616"/>
      <c r="DE50" s="616"/>
      <c r="DF50" s="616"/>
      <c r="DG50" s="616"/>
      <c r="DH50" s="616"/>
      <c r="DI50" s="616"/>
      <c r="DJ50" s="616"/>
      <c r="DK50" s="616"/>
      <c r="DL50" s="616"/>
      <c r="DM50" s="616"/>
      <c r="DN50" s="616"/>
      <c r="DO50" s="616"/>
      <c r="DP50" s="616"/>
      <c r="DQ50" s="616"/>
      <c r="DR50" s="616"/>
      <c r="DS50" s="616"/>
      <c r="DT50" s="616"/>
      <c r="DU50" s="616"/>
      <c r="DV50" s="616"/>
      <c r="DW50" s="616"/>
      <c r="DX50" s="616"/>
      <c r="DY50" s="616"/>
      <c r="DZ50" s="616"/>
      <c r="EA50" s="616"/>
      <c r="EB50" s="616"/>
      <c r="EC50" s="616"/>
      <c r="ED50" s="616"/>
      <c r="EE50" s="616"/>
      <c r="EF50" s="616"/>
      <c r="EG50" s="616"/>
      <c r="EH50" s="616"/>
      <c r="EI50" s="616"/>
      <c r="EJ50" s="616"/>
      <c r="EK50" s="616"/>
      <c r="EL50" s="616"/>
      <c r="EM50" s="616"/>
      <c r="EN50" s="616"/>
      <c r="EO50" s="616"/>
      <c r="EP50" s="616"/>
      <c r="EQ50" s="616"/>
      <c r="ER50" s="616"/>
      <c r="ES50" s="616"/>
      <c r="ET50" s="616"/>
      <c r="EU50" s="616"/>
      <c r="EV50" s="616"/>
      <c r="EW50" s="616"/>
      <c r="EX50" s="616"/>
      <c r="EY50" s="616"/>
      <c r="EZ50" s="616"/>
      <c r="FA50" s="616"/>
      <c r="FB50" s="616"/>
      <c r="FC50" s="616"/>
      <c r="FD50" s="616"/>
      <c r="FE50" s="616"/>
      <c r="FF50" s="616"/>
      <c r="FG50" s="616"/>
      <c r="FH50" s="616"/>
      <c r="FI50" s="616"/>
      <c r="FJ50" s="616"/>
      <c r="FK50" s="616"/>
      <c r="FL50" s="616"/>
      <c r="FM50" s="616"/>
      <c r="FN50" s="616"/>
      <c r="FO50" s="616"/>
      <c r="FP50" s="616"/>
      <c r="FQ50" s="616"/>
      <c r="FR50" s="616"/>
      <c r="FS50" s="616"/>
      <c r="FT50" s="616"/>
      <c r="FU50" s="616"/>
      <c r="FV50" s="616"/>
      <c r="FW50" s="616"/>
      <c r="FX50" s="616"/>
      <c r="FY50" s="616"/>
      <c r="FZ50" s="616"/>
      <c r="GA50" s="616"/>
      <c r="GB50" s="616"/>
      <c r="GC50" s="616"/>
      <c r="GD50" s="616"/>
      <c r="GE50" s="616"/>
      <c r="GF50" s="616"/>
      <c r="GG50" s="616"/>
      <c r="GH50" s="616"/>
      <c r="GI50" s="616"/>
      <c r="GJ50" s="616"/>
      <c r="GK50" s="616"/>
      <c r="GL50" s="616"/>
      <c r="GM50" s="616"/>
      <c r="GN50" s="616"/>
      <c r="GO50" s="616"/>
      <c r="GP50" s="616"/>
      <c r="GQ50" s="616"/>
      <c r="GR50" s="616"/>
      <c r="GS50" s="616"/>
      <c r="GT50" s="616"/>
      <c r="GU50" s="616"/>
      <c r="GV50" s="616"/>
      <c r="GW50" s="616"/>
      <c r="GX50" s="616"/>
      <c r="GY50" s="616"/>
      <c r="GZ50" s="616"/>
      <c r="HA50" s="616"/>
      <c r="HB50" s="616"/>
      <c r="HC50" s="616"/>
      <c r="HD50" s="616"/>
      <c r="HE50" s="616"/>
      <c r="HF50" s="616"/>
      <c r="HG50" s="616"/>
      <c r="HH50" s="616"/>
      <c r="HI50" s="616"/>
      <c r="HJ50" s="616"/>
      <c r="HK50" s="616"/>
      <c r="HL50" s="616"/>
      <c r="HM50" s="616"/>
      <c r="HN50" s="616"/>
      <c r="HO50" s="616"/>
      <c r="HP50" s="616"/>
      <c r="HQ50" s="616"/>
      <c r="HR50" s="616"/>
      <c r="HS50" s="616"/>
      <c r="HT50" s="616"/>
      <c r="HU50" s="616"/>
      <c r="HV50" s="616"/>
      <c r="HW50" s="616"/>
      <c r="HX50" s="616"/>
      <c r="HY50" s="616"/>
      <c r="HZ50" s="616"/>
      <c r="IA50" s="616"/>
      <c r="IB50" s="616"/>
      <c r="IC50" s="616"/>
      <c r="ID50" s="616"/>
      <c r="IE50" s="616"/>
      <c r="IF50" s="616"/>
      <c r="IG50" s="616"/>
      <c r="IH50" s="616"/>
      <c r="II50" s="616"/>
      <c r="IJ50" s="616"/>
      <c r="IK50" s="616"/>
      <c r="IL50" s="616"/>
      <c r="IM50" s="616"/>
      <c r="IN50" s="616"/>
      <c r="IO50" s="616"/>
      <c r="IP50" s="616"/>
      <c r="IQ50" s="616"/>
      <c r="IR50" s="616"/>
      <c r="IS50" s="616"/>
      <c r="IT50" s="616"/>
      <c r="IU50" s="616"/>
      <c r="IV50" s="616"/>
      <c r="IW50" s="616"/>
      <c r="IX50" s="616"/>
      <c r="IY50" s="616"/>
      <c r="IZ50" s="616"/>
      <c r="JA50" s="616"/>
      <c r="JB50" s="616"/>
      <c r="JC50" s="616"/>
      <c r="JD50" s="616"/>
      <c r="JE50" s="616"/>
      <c r="JF50" s="616"/>
      <c r="JG50" s="616"/>
      <c r="JH50" s="616"/>
      <c r="JI50" s="616"/>
      <c r="JJ50" s="617"/>
      <c r="JK50" s="616"/>
      <c r="JL50" s="616"/>
      <c r="JM50" s="616"/>
      <c r="JN50" s="616"/>
      <c r="JO50" s="616"/>
      <c r="JP50" s="618"/>
      <c r="JQ50" s="528">
        <f t="shared" si="18"/>
        <v>0</v>
      </c>
      <c r="JR50" s="529" t="e">
        <f t="shared" si="19"/>
        <v>#VALUE!</v>
      </c>
      <c r="JS50" s="476"/>
      <c r="JT50" s="477"/>
      <c r="JU50" s="478" t="s">
        <v>377</v>
      </c>
      <c r="JV50" s="530"/>
      <c r="JW50" s="479"/>
      <c r="JX50" s="479"/>
      <c r="JY50" s="479"/>
      <c r="JZ50" s="480"/>
      <c r="KA50" s="479"/>
      <c r="KB50" s="479"/>
      <c r="KC50" s="479"/>
      <c r="KD50" s="479"/>
      <c r="KE50" s="479"/>
      <c r="KF50" s="479"/>
      <c r="KG50" s="479"/>
      <c r="KH50" s="479"/>
      <c r="KI50" s="479"/>
      <c r="KJ50" s="479"/>
      <c r="KK50" s="479"/>
      <c r="KL50" s="479"/>
      <c r="KM50" s="479"/>
      <c r="KN50" s="479"/>
      <c r="KO50" s="479"/>
      <c r="KQ50" s="577"/>
    </row>
    <row r="51" spans="1:313" s="324" customFormat="1" ht="14.5" hidden="1">
      <c r="A51" s="619" t="str">
        <f ca="1">IF(ISERROR(VALUE(SUBSTITUTE(OFFSET(A51,-1,0,1,1),".",""))),"0.1",IF(ISERROR(FIND("`",SUBSTITUTE(OFFSET(A51,-1,0,1,1),".","`",1))),OFFSET(A51,-1,0,1,1)&amp;".1",LEFT(OFFSET(A51,-1,0,1,1),FIND("`",SUBSTITUTE(OFFSET(A51,-1,0,1,1),".","`",1)))&amp;IF(ISERROR(FIND("`",SUBSTITUTE(OFFSET(A51,-1,0,1,1),".","`",2))),VALUE(RIGHT(OFFSET(A51,-1,0,1,1),LEN(OFFSET(A51,-1,0,1,1))-FIND("`",SUBSTITUTE(OFFSET(A51,-1,0,1,1),".","`",1))))+1,VALUE(MID(OFFSET(A51,-1,0,1,1),FIND("`",SUBSTITUTE(OFFSET(A51,-1,0,1,1),".","`",1))+1,(FIND("`",SUBSTITUTE(OFFSET(A51,-1,0,1,1),".","`",2))-FIND("`",SUBSTITUTE(OFFSET(A51,-1,0,1,1),".","`",1))-1)))+1)))</f>
        <v>1.3</v>
      </c>
      <c r="B51" s="620" t="s">
        <v>395</v>
      </c>
      <c r="C51" s="621"/>
      <c r="D51" s="621"/>
      <c r="E51" s="621"/>
      <c r="F51" s="621"/>
      <c r="G51" s="621"/>
      <c r="H51" s="622"/>
      <c r="I51" s="622"/>
      <c r="J51" s="622"/>
      <c r="K51" s="623"/>
      <c r="L51" s="624"/>
      <c r="M51" s="625"/>
      <c r="N51" s="626"/>
      <c r="O51" s="627"/>
      <c r="P51" s="626"/>
      <c r="Q51" s="626"/>
      <c r="R51" s="628"/>
      <c r="S51" s="628"/>
      <c r="T51" s="628"/>
      <c r="U51" s="628"/>
      <c r="V51" s="629"/>
      <c r="W51" s="630"/>
      <c r="X51" s="630"/>
      <c r="Y51" s="628"/>
      <c r="Z51" s="628"/>
      <c r="AA51" s="628"/>
      <c r="AB51" s="628"/>
      <c r="AC51" s="631"/>
      <c r="AD51" s="628"/>
      <c r="AE51" s="1112"/>
      <c r="AF51" s="625"/>
      <c r="AG51" s="632"/>
      <c r="AH51" s="632"/>
      <c r="AI51" s="633"/>
      <c r="AJ51" s="633"/>
      <c r="AK51" s="625"/>
      <c r="AL51" s="548"/>
      <c r="AM51" s="549"/>
      <c r="AN51" s="549"/>
      <c r="AO51" s="549"/>
      <c r="AP51" s="549"/>
      <c r="AQ51" s="549"/>
      <c r="AR51" s="549"/>
      <c r="AS51" s="549"/>
      <c r="AT51" s="549"/>
      <c r="AU51" s="549"/>
      <c r="AV51" s="549"/>
      <c r="AW51" s="549"/>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c r="CX51" s="549"/>
      <c r="CY51" s="549"/>
      <c r="CZ51" s="549"/>
      <c r="DA51" s="549"/>
      <c r="DB51" s="549"/>
      <c r="DC51" s="549"/>
      <c r="DD51" s="549"/>
      <c r="DE51" s="549"/>
      <c r="DF51" s="549"/>
      <c r="DG51" s="549"/>
      <c r="DH51" s="549"/>
      <c r="DI51" s="549"/>
      <c r="DJ51" s="549"/>
      <c r="DK51" s="549"/>
      <c r="DL51" s="549"/>
      <c r="DM51" s="549"/>
      <c r="DN51" s="549"/>
      <c r="DO51" s="549"/>
      <c r="DP51" s="549"/>
      <c r="DQ51" s="549"/>
      <c r="DR51" s="549"/>
      <c r="DS51" s="549"/>
      <c r="DT51" s="549"/>
      <c r="DU51" s="549"/>
      <c r="DV51" s="549"/>
      <c r="DW51" s="549"/>
      <c r="DX51" s="549"/>
      <c r="DY51" s="549"/>
      <c r="DZ51" s="549"/>
      <c r="EA51" s="549"/>
      <c r="EB51" s="549"/>
      <c r="EC51" s="549"/>
      <c r="ED51" s="549"/>
      <c r="EE51" s="549"/>
      <c r="EF51" s="549"/>
      <c r="EG51" s="549"/>
      <c r="EH51" s="549"/>
      <c r="EI51" s="549"/>
      <c r="EJ51" s="549"/>
      <c r="EK51" s="549"/>
      <c r="EL51" s="549"/>
      <c r="EM51" s="549"/>
      <c r="EN51" s="549"/>
      <c r="EO51" s="549"/>
      <c r="EP51" s="549"/>
      <c r="EQ51" s="549"/>
      <c r="ER51" s="549"/>
      <c r="ES51" s="549"/>
      <c r="ET51" s="549"/>
      <c r="EU51" s="549"/>
      <c r="EV51" s="549"/>
      <c r="EW51" s="549"/>
      <c r="EX51" s="549"/>
      <c r="EY51" s="549"/>
      <c r="EZ51" s="549"/>
      <c r="FA51" s="549"/>
      <c r="FB51" s="549"/>
      <c r="FC51" s="549"/>
      <c r="FD51" s="549"/>
      <c r="FE51" s="549"/>
      <c r="FF51" s="549"/>
      <c r="FG51" s="549"/>
      <c r="FH51" s="549"/>
      <c r="FI51" s="549"/>
      <c r="FJ51" s="549"/>
      <c r="FK51" s="549"/>
      <c r="FL51" s="549"/>
      <c r="FM51" s="549"/>
      <c r="FN51" s="549"/>
      <c r="FO51" s="549"/>
      <c r="FP51" s="549"/>
      <c r="FQ51" s="549"/>
      <c r="FR51" s="549"/>
      <c r="FS51" s="549"/>
      <c r="FT51" s="549"/>
      <c r="FU51" s="549"/>
      <c r="FV51" s="549"/>
      <c r="FW51" s="549"/>
      <c r="FX51" s="549"/>
      <c r="FY51" s="549"/>
      <c r="FZ51" s="549"/>
      <c r="GA51" s="549"/>
      <c r="GB51" s="549"/>
      <c r="GC51" s="549"/>
      <c r="GD51" s="549"/>
      <c r="GE51" s="549"/>
      <c r="GF51" s="549"/>
      <c r="GG51" s="549"/>
      <c r="GH51" s="549"/>
      <c r="GI51" s="549"/>
      <c r="GJ51" s="549"/>
      <c r="GK51" s="549"/>
      <c r="GL51" s="549"/>
      <c r="GM51" s="549"/>
      <c r="GN51" s="549"/>
      <c r="GO51" s="549"/>
      <c r="GP51" s="549"/>
      <c r="GQ51" s="549"/>
      <c r="GR51" s="549"/>
      <c r="GS51" s="549"/>
      <c r="GT51" s="549"/>
      <c r="GU51" s="549"/>
      <c r="GV51" s="549"/>
      <c r="GW51" s="549"/>
      <c r="GX51" s="549"/>
      <c r="GY51" s="549"/>
      <c r="GZ51" s="549"/>
      <c r="HA51" s="549"/>
      <c r="HB51" s="549"/>
      <c r="HC51" s="549"/>
      <c r="HD51" s="549"/>
      <c r="HE51" s="549"/>
      <c r="HF51" s="549"/>
      <c r="HG51" s="549"/>
      <c r="HH51" s="549"/>
      <c r="HI51" s="549"/>
      <c r="HJ51" s="549"/>
      <c r="HK51" s="549"/>
      <c r="HL51" s="549"/>
      <c r="HM51" s="549"/>
      <c r="HN51" s="549"/>
      <c r="HO51" s="549"/>
      <c r="HP51" s="549"/>
      <c r="HQ51" s="549"/>
      <c r="HR51" s="549"/>
      <c r="HS51" s="549"/>
      <c r="HT51" s="549"/>
      <c r="HU51" s="549"/>
      <c r="HV51" s="549"/>
      <c r="HW51" s="549"/>
      <c r="HX51" s="549"/>
      <c r="HY51" s="549"/>
      <c r="HZ51" s="549"/>
      <c r="IA51" s="549"/>
      <c r="IB51" s="549"/>
      <c r="IC51" s="549"/>
      <c r="ID51" s="549"/>
      <c r="IE51" s="549"/>
      <c r="IF51" s="549"/>
      <c r="IG51" s="549"/>
      <c r="IH51" s="549"/>
      <c r="II51" s="549"/>
      <c r="IJ51" s="549"/>
      <c r="IK51" s="549"/>
      <c r="IL51" s="549"/>
      <c r="IM51" s="549"/>
      <c r="IN51" s="549"/>
      <c r="IO51" s="549"/>
      <c r="IP51" s="549"/>
      <c r="IQ51" s="549"/>
      <c r="IR51" s="549"/>
      <c r="IS51" s="549"/>
      <c r="IT51" s="549"/>
      <c r="IU51" s="549"/>
      <c r="IV51" s="549"/>
      <c r="IW51" s="549"/>
      <c r="IX51" s="549"/>
      <c r="IY51" s="549"/>
      <c r="IZ51" s="549"/>
      <c r="JA51" s="549"/>
      <c r="JB51" s="549"/>
      <c r="JC51" s="549"/>
      <c r="JD51" s="549"/>
      <c r="JE51" s="549"/>
      <c r="JF51" s="549"/>
      <c r="JG51" s="549"/>
      <c r="JH51" s="549"/>
      <c r="JI51" s="549"/>
      <c r="JJ51" s="634"/>
      <c r="JK51" s="549"/>
      <c r="JL51" s="549"/>
      <c r="JM51" s="549"/>
      <c r="JN51" s="549"/>
      <c r="JO51" s="549"/>
      <c r="JP51" s="549"/>
      <c r="JQ51" s="551"/>
      <c r="JR51" s="552"/>
      <c r="JS51" s="476" t="str">
        <f>IFERROR(IF(AD51="","",AE51/U51),"")</f>
        <v/>
      </c>
      <c r="JT51" s="477"/>
      <c r="JU51" s="478" t="str">
        <f>IFERROR((IF(AL51="Graduated",AF51/AD51,"")),"")</f>
        <v/>
      </c>
      <c r="JV51" s="1099"/>
      <c r="JW51" s="479"/>
      <c r="JX51" s="479"/>
      <c r="JY51" s="479"/>
      <c r="JZ51" s="480"/>
      <c r="KA51" s="479"/>
      <c r="KB51" s="479"/>
      <c r="KC51" s="479"/>
      <c r="KD51" s="479"/>
      <c r="KE51" s="479"/>
      <c r="KF51" s="479"/>
      <c r="KG51" s="479"/>
      <c r="KH51" s="479"/>
      <c r="KI51" s="479"/>
      <c r="KJ51" s="479"/>
      <c r="KK51" s="479"/>
      <c r="KL51" s="479"/>
      <c r="KM51" s="479"/>
      <c r="KN51" s="479"/>
      <c r="KO51" s="479"/>
      <c r="KQ51" s="577"/>
    </row>
    <row r="52" spans="1:313" s="324" customFormat="1" ht="14.5" hidden="1">
      <c r="A52" s="504" t="str">
        <f ca="1">IF(ISERROR(VALUE(SUBSTITUTE(OFFSET(A52,-1,0,1,1),".",""))),"0.0.1",IF(ISERROR(FIND("`",SUBSTITUTE(OFFSET(A52,-1,0,1,1),".","`",2))),OFFSET(A52,-1,0,1,1)&amp;".1",LEFT(OFFSET(A52,-1,0,1,1),FIND("`",SUBSTITUTE(OFFSET(A52,-1,0,1,1),".","`",2)))&amp;IF(ISERROR(FIND("`",SUBSTITUTE(OFFSET(A52,-1,0,1,1),".","`",3))),VALUE(RIGHT(OFFSET(A52,-1,0,1,1),LEN(OFFSET(A52,-1,0,1,1))-FIND("`",SUBSTITUTE(OFFSET(A52,-1,0,1,1),".","`",2))))+1,VALUE(MID(OFFSET(A52,-1,0,1,1),FIND("`",SUBSTITUTE(OFFSET(A52,-1,0,1,1),".","`",2))+1,(FIND("`",SUBSTITUTE(OFFSET(A52,-1,0,1,1),".","`",3))-FIND("`",SUBSTITUTE(OFFSET(A52,-1,0,1,1),".","`",2))-1)))+1)))</f>
        <v>1.3.1</v>
      </c>
      <c r="B52" s="505" t="s">
        <v>396</v>
      </c>
      <c r="C52" s="635"/>
      <c r="D52" s="635"/>
      <c r="E52" s="1101" t="s">
        <v>362</v>
      </c>
      <c r="F52" s="635"/>
      <c r="G52" s="635"/>
      <c r="H52" s="1101"/>
      <c r="I52" s="1101"/>
      <c r="J52" s="506"/>
      <c r="K52" s="485">
        <f>M52-L52</f>
        <v>46277</v>
      </c>
      <c r="L52" s="507">
        <v>30</v>
      </c>
      <c r="M52" s="487">
        <f>N52-14</f>
        <v>46307</v>
      </c>
      <c r="N52" s="636">
        <v>46321</v>
      </c>
      <c r="O52" s="637">
        <v>20</v>
      </c>
      <c r="P52" s="488">
        <f>IF(N52="","",N52+O52)</f>
        <v>46341</v>
      </c>
      <c r="Q52" s="488">
        <f>P52+1</f>
        <v>46342</v>
      </c>
      <c r="R52" s="510">
        <f>IFERROR(AD52/U52,"")</f>
        <v>0</v>
      </c>
      <c r="S52" s="510" t="str">
        <f>IFERROR(IF(AE52="","",IF(AF52="",SUM(AD52-AE52)/AD52,SUM(AD52-AF52)/AD52)),"")</f>
        <v/>
      </c>
      <c r="T52" s="511">
        <f>IFERROR(AF52/U52,"")</f>
        <v>0</v>
      </c>
      <c r="U52" s="512">
        <v>20</v>
      </c>
      <c r="V52" s="513">
        <f>IF(U52="","",U52-SUM(U52*0.85))</f>
        <v>3</v>
      </c>
      <c r="W52" s="514" t="s">
        <v>27</v>
      </c>
      <c r="X52" s="573" t="s">
        <v>364</v>
      </c>
      <c r="Y52" s="523" t="s">
        <v>360</v>
      </c>
      <c r="Z52" s="517"/>
      <c r="AA52" s="516" t="s">
        <v>125</v>
      </c>
      <c r="AB52" s="517"/>
      <c r="AC52" s="557"/>
      <c r="AD52" s="519"/>
      <c r="AE52" s="518"/>
      <c r="AF52" s="520"/>
      <c r="AG52" s="521">
        <f>IFERROR(IF(AF52&gt;0,AF52,IF(AE52="",MIN(U52,AH52),AE52)),"")</f>
        <v>17</v>
      </c>
      <c r="AH52" s="559">
        <f>U52-V52</f>
        <v>17</v>
      </c>
      <c r="AI52" s="560" t="str">
        <f>IFERROR(IF(AD52="","",IF(AF52&gt;0,AF52,IF(AE52="",MIN(Y52,AB52),AE52))),"")</f>
        <v/>
      </c>
      <c r="AJ52" s="560" t="str">
        <f>IF(B52="Contingent","Recovery","")</f>
        <v/>
      </c>
      <c r="AK52" s="523" t="str">
        <f>IFERROR(IF(AI52="","-",AI52-U52+V52),"")</f>
        <v>-</v>
      </c>
      <c r="AL52" s="524" t="s">
        <v>4</v>
      </c>
      <c r="AM52" s="525"/>
      <c r="AN52" s="525"/>
      <c r="AO52" s="525"/>
      <c r="AP52" s="525"/>
      <c r="AQ52" s="525"/>
      <c r="AR52" s="525"/>
      <c r="AS52" s="525"/>
      <c r="AT52" s="525"/>
      <c r="AU52" s="525"/>
      <c r="AV52" s="525"/>
      <c r="AW52" s="525"/>
      <c r="AX52" s="525"/>
      <c r="AY52" s="525"/>
      <c r="AZ52" s="525"/>
      <c r="BA52" s="525"/>
      <c r="BB52" s="525"/>
      <c r="BC52" s="525"/>
      <c r="BD52" s="525"/>
      <c r="BE52" s="525"/>
      <c r="BF52" s="525"/>
      <c r="BG52" s="525"/>
      <c r="BH52" s="525"/>
      <c r="BI52" s="525"/>
      <c r="BJ52" s="525"/>
      <c r="BK52" s="525"/>
      <c r="BL52" s="525"/>
      <c r="BM52" s="525"/>
      <c r="BN52" s="525"/>
      <c r="BO52" s="525"/>
      <c r="BP52" s="525"/>
      <c r="BQ52" s="525"/>
      <c r="BR52" s="525"/>
      <c r="BS52" s="525"/>
      <c r="BT52" s="525"/>
      <c r="BU52" s="525"/>
      <c r="BV52" s="525"/>
      <c r="BW52" s="525"/>
      <c r="BX52" s="525"/>
      <c r="BY52" s="525"/>
      <c r="BZ52" s="525"/>
      <c r="CA52" s="525"/>
      <c r="CB52" s="525"/>
      <c r="CC52" s="525"/>
      <c r="CD52" s="525"/>
      <c r="CE52" s="525"/>
      <c r="CF52" s="525"/>
      <c r="CG52" s="525"/>
      <c r="CH52" s="525"/>
      <c r="CI52" s="525"/>
      <c r="CJ52" s="525"/>
      <c r="CK52" s="525"/>
      <c r="CL52" s="525"/>
      <c r="CM52" s="525"/>
      <c r="CN52" s="525"/>
      <c r="CO52" s="525"/>
      <c r="CP52" s="525"/>
      <c r="CQ52" s="525"/>
      <c r="CR52" s="525"/>
      <c r="CS52" s="525"/>
      <c r="CT52" s="525"/>
      <c r="CU52" s="525"/>
      <c r="CV52" s="525"/>
      <c r="CW52" s="525"/>
      <c r="CX52" s="525"/>
      <c r="CY52" s="525"/>
      <c r="CZ52" s="525"/>
      <c r="DA52" s="525"/>
      <c r="DB52" s="525"/>
      <c r="DC52" s="525"/>
      <c r="DD52" s="525"/>
      <c r="DE52" s="525"/>
      <c r="DF52" s="525"/>
      <c r="DG52" s="525"/>
      <c r="DH52" s="525"/>
      <c r="DI52" s="525"/>
      <c r="DJ52" s="525"/>
      <c r="DK52" s="525"/>
      <c r="DL52" s="525"/>
      <c r="DM52" s="525"/>
      <c r="DN52" s="525"/>
      <c r="DO52" s="525"/>
      <c r="DP52" s="525"/>
      <c r="DQ52" s="525"/>
      <c r="DR52" s="525"/>
      <c r="DS52" s="525"/>
      <c r="DT52" s="525"/>
      <c r="DU52" s="525"/>
      <c r="DV52" s="525"/>
      <c r="DW52" s="525"/>
      <c r="DX52" s="525"/>
      <c r="DY52" s="525"/>
      <c r="DZ52" s="525"/>
      <c r="EA52" s="525"/>
      <c r="EB52" s="525"/>
      <c r="EC52" s="525"/>
      <c r="ED52" s="525"/>
      <c r="EE52" s="525"/>
      <c r="EF52" s="525"/>
      <c r="EG52" s="525"/>
      <c r="EH52" s="525"/>
      <c r="EI52" s="525"/>
      <c r="EJ52" s="525"/>
      <c r="EK52" s="525"/>
      <c r="EL52" s="525"/>
      <c r="EM52" s="525"/>
      <c r="EN52" s="525"/>
      <c r="EO52" s="525"/>
      <c r="EP52" s="525"/>
      <c r="EQ52" s="525"/>
      <c r="ER52" s="525"/>
      <c r="ES52" s="525"/>
      <c r="ET52" s="525"/>
      <c r="EU52" s="525"/>
      <c r="EV52" s="525"/>
      <c r="EW52" s="525"/>
      <c r="EX52" s="525"/>
      <c r="EY52" s="525"/>
      <c r="EZ52" s="525"/>
      <c r="FA52" s="525"/>
      <c r="FB52" s="525"/>
      <c r="FC52" s="525"/>
      <c r="FD52" s="525"/>
      <c r="FE52" s="525"/>
      <c r="FF52" s="525"/>
      <c r="FG52" s="525"/>
      <c r="FH52" s="525"/>
      <c r="FI52" s="525"/>
      <c r="FJ52" s="525"/>
      <c r="FK52" s="525"/>
      <c r="FL52" s="525"/>
      <c r="FM52" s="525"/>
      <c r="FN52" s="525"/>
      <c r="FO52" s="525"/>
      <c r="FP52" s="525"/>
      <c r="FQ52" s="525"/>
      <c r="FR52" s="525"/>
      <c r="FS52" s="525"/>
      <c r="FT52" s="525"/>
      <c r="FU52" s="525"/>
      <c r="FV52" s="525"/>
      <c r="FW52" s="525"/>
      <c r="FX52" s="525"/>
      <c r="FY52" s="525"/>
      <c r="FZ52" s="525"/>
      <c r="GA52" s="525"/>
      <c r="GB52" s="525"/>
      <c r="GC52" s="525"/>
      <c r="GD52" s="525"/>
      <c r="GE52" s="525"/>
      <c r="GF52" s="525"/>
      <c r="GG52" s="525"/>
      <c r="GH52" s="525"/>
      <c r="GI52" s="525"/>
      <c r="GJ52" s="525"/>
      <c r="GK52" s="525"/>
      <c r="GL52" s="525"/>
      <c r="GM52" s="525"/>
      <c r="GN52" s="525"/>
      <c r="GO52" s="525"/>
      <c r="GP52" s="525"/>
      <c r="GQ52" s="525"/>
      <c r="GR52" s="525"/>
      <c r="GS52" s="525"/>
      <c r="GT52" s="525"/>
      <c r="GU52" s="525"/>
      <c r="GV52" s="525"/>
      <c r="GW52" s="525"/>
      <c r="GX52" s="525"/>
      <c r="GY52" s="525"/>
      <c r="GZ52" s="525"/>
      <c r="HA52" s="525"/>
      <c r="HB52" s="525"/>
      <c r="HC52" s="525"/>
      <c r="HD52" s="525"/>
      <c r="HE52" s="525"/>
      <c r="HF52" s="525"/>
      <c r="HG52" s="525"/>
      <c r="HH52" s="525"/>
      <c r="HI52" s="525"/>
      <c r="HJ52" s="525"/>
      <c r="HK52" s="525"/>
      <c r="HL52" s="525"/>
      <c r="HM52" s="525"/>
      <c r="HN52" s="525"/>
      <c r="HO52" s="525"/>
      <c r="HP52" s="525"/>
      <c r="HQ52" s="525"/>
      <c r="HR52" s="525"/>
      <c r="HS52" s="525"/>
      <c r="HT52" s="525"/>
      <c r="HU52" s="525"/>
      <c r="HV52" s="525"/>
      <c r="HW52" s="525"/>
      <c r="HX52" s="525"/>
      <c r="HY52" s="525"/>
      <c r="HZ52" s="525"/>
      <c r="IA52" s="525"/>
      <c r="IB52" s="525"/>
      <c r="IC52" s="525"/>
      <c r="ID52" s="525"/>
      <c r="IE52" s="525"/>
      <c r="IF52" s="525"/>
      <c r="IG52" s="525"/>
      <c r="IH52" s="525"/>
      <c r="II52" s="525"/>
      <c r="IJ52" s="525"/>
      <c r="IK52" s="525"/>
      <c r="IL52" s="525"/>
      <c r="IM52" s="525"/>
      <c r="IN52" s="525"/>
      <c r="IO52" s="525"/>
      <c r="IP52" s="525"/>
      <c r="IQ52" s="525"/>
      <c r="IR52" s="525"/>
      <c r="IS52" s="525"/>
      <c r="IT52" s="525"/>
      <c r="IU52" s="525"/>
      <c r="IV52" s="525"/>
      <c r="IW52" s="525"/>
      <c r="IX52" s="525"/>
      <c r="IY52" s="525"/>
      <c r="IZ52" s="525"/>
      <c r="JA52" s="525"/>
      <c r="JB52" s="525"/>
      <c r="JC52" s="525"/>
      <c r="JD52" s="525"/>
      <c r="JE52" s="525"/>
      <c r="JF52" s="525"/>
      <c r="JG52" s="525"/>
      <c r="JH52" s="525"/>
      <c r="JI52" s="525"/>
      <c r="JJ52" s="526"/>
      <c r="JK52" s="525"/>
      <c r="JL52" s="525"/>
      <c r="JM52" s="525"/>
      <c r="JN52" s="525"/>
      <c r="JO52" s="525"/>
      <c r="JP52" s="527"/>
      <c r="JQ52" s="528">
        <f>U52</f>
        <v>20</v>
      </c>
      <c r="JR52" s="529">
        <f>SUM(U52-V52)+JR51</f>
        <v>17</v>
      </c>
      <c r="JS52" s="476" t="s">
        <v>305</v>
      </c>
      <c r="JT52" s="477"/>
      <c r="JU52" s="478" t="s">
        <v>377</v>
      </c>
      <c r="JV52" s="530"/>
      <c r="JW52" s="479"/>
      <c r="JX52" s="479"/>
      <c r="JY52" s="479"/>
      <c r="JZ52" s="480"/>
      <c r="KA52" s="479"/>
      <c r="KB52" s="479"/>
      <c r="KC52" s="479"/>
      <c r="KD52" s="479"/>
      <c r="KE52" s="479"/>
      <c r="KF52" s="479"/>
      <c r="KG52" s="479"/>
      <c r="KH52" s="479"/>
      <c r="KI52" s="479"/>
      <c r="KJ52" s="479"/>
      <c r="KK52" s="479"/>
      <c r="KL52" s="479"/>
      <c r="KM52" s="479"/>
      <c r="KN52" s="479"/>
      <c r="KO52" s="479"/>
      <c r="KQ52" s="577"/>
    </row>
    <row r="53" spans="1:313" s="324" customFormat="1" ht="13.5" hidden="1" thickBot="1">
      <c r="A53" s="638" t="str">
        <f ca="1">IF(ISERROR(VALUE(SUBSTITUTE(OFFSET(A53,-1,0,1,1),".",""))),"0.0.1",IF(ISERROR(FIND("`",SUBSTITUTE(OFFSET(A53,-1,0,1,1),".","`",2))),OFFSET(A53,-1,0,1,1)&amp;".1",LEFT(OFFSET(A53,-1,0,1,1),FIND("`",SUBSTITUTE(OFFSET(A53,-1,0,1,1),".","`",2)))&amp;IF(ISERROR(FIND("`",SUBSTITUTE(OFFSET(A53,-1,0,1,1),".","`",3))),VALUE(RIGHT(OFFSET(A53,-1,0,1,1),LEN(OFFSET(A53,-1,0,1,1))-FIND("`",SUBSTITUTE(OFFSET(A53,-1,0,1,1),".","`",2))))+1,VALUE(MID(OFFSET(A53,-1,0,1,1),FIND("`",SUBSTITUTE(OFFSET(A53,-1,0,1,1),".","`",2))+1,(FIND("`",SUBSTITUTE(OFFSET(A53,-1,0,1,1),".","`",3))-FIND("`",SUBSTITUTE(OFFSET(A53,-1,0,1,1),".","`",2))-1)))+1)))</f>
        <v>1.3.2</v>
      </c>
      <c r="B53" s="505" t="s">
        <v>396</v>
      </c>
      <c r="C53" s="639"/>
      <c r="D53" s="639"/>
      <c r="E53" s="1101" t="s">
        <v>372</v>
      </c>
      <c r="F53" s="639"/>
      <c r="G53" s="639"/>
      <c r="H53" s="1101"/>
      <c r="I53" s="1101"/>
      <c r="J53" s="640"/>
      <c r="K53" s="485">
        <f>M53-L53</f>
        <v>46284</v>
      </c>
      <c r="L53" s="507">
        <v>30</v>
      </c>
      <c r="M53" s="641">
        <f>N53-14</f>
        <v>46314</v>
      </c>
      <c r="N53" s="508">
        <v>46328</v>
      </c>
      <c r="O53" s="637">
        <v>18</v>
      </c>
      <c r="P53" s="488">
        <f>IF(N53="","",N53+O53)</f>
        <v>46346</v>
      </c>
      <c r="Q53" s="488">
        <f>P53+3</f>
        <v>46349</v>
      </c>
      <c r="R53" s="555">
        <f>IFERROR(AD53/U53,"")</f>
        <v>0</v>
      </c>
      <c r="S53" s="555" t="str">
        <f>IFERROR(IF(AE53="","",IF(AF53="",SUM(AD53-AE53)/AD53,SUM(AD53-AF53)/AD53)),"")</f>
        <v/>
      </c>
      <c r="T53" s="556">
        <f>IFERROR(AF53/U53,"")</f>
        <v>0</v>
      </c>
      <c r="U53" s="512">
        <v>20</v>
      </c>
      <c r="V53" s="513">
        <f>IF(U53="","",U53-SUM(U53*0.85))</f>
        <v>3</v>
      </c>
      <c r="W53" s="514" t="s">
        <v>27</v>
      </c>
      <c r="X53" s="573" t="s">
        <v>364</v>
      </c>
      <c r="Y53" s="574" t="s">
        <v>360</v>
      </c>
      <c r="Z53" s="517"/>
      <c r="AA53" s="516" t="s">
        <v>125</v>
      </c>
      <c r="AB53" s="517"/>
      <c r="AC53" s="523"/>
      <c r="AD53" s="517"/>
      <c r="AE53" s="523"/>
      <c r="AF53" s="642"/>
      <c r="AG53" s="566">
        <f>IFERROR(IF(AF53&gt;0,AF53,IF(AE53="",MIN(U53,AH53),AE53)),"")</f>
        <v>17</v>
      </c>
      <c r="AH53" s="566">
        <f>U53-V53</f>
        <v>17</v>
      </c>
      <c r="AI53" s="567" t="str">
        <f>IFERROR(IF(AD53="","",IF(AF53&gt;0,AF53,IF(AE53="",MIN(Y53,AB53),AE53))),"")</f>
        <v/>
      </c>
      <c r="AJ53" s="567" t="str">
        <f>IF(B53="Contingent","Recovery","")</f>
        <v/>
      </c>
      <c r="AK53" s="574" t="str">
        <f>IFERROR(IF(AI53="","-",AI53-U53+V53),"")</f>
        <v>-</v>
      </c>
      <c r="AL53" s="524" t="s">
        <v>4</v>
      </c>
      <c r="AM53" s="525"/>
      <c r="AN53" s="525"/>
      <c r="AO53" s="525"/>
      <c r="AP53" s="525"/>
      <c r="AQ53" s="525"/>
      <c r="AR53" s="525"/>
      <c r="AS53" s="525"/>
      <c r="AT53" s="525"/>
      <c r="AU53" s="525"/>
      <c r="AV53" s="525"/>
      <c r="AW53" s="525"/>
      <c r="AX53" s="525"/>
      <c r="AY53" s="525"/>
      <c r="AZ53" s="525"/>
      <c r="BA53" s="525"/>
      <c r="BB53" s="525"/>
      <c r="BC53" s="525"/>
      <c r="BD53" s="525"/>
      <c r="BE53" s="525"/>
      <c r="BF53" s="525"/>
      <c r="BG53" s="525"/>
      <c r="BH53" s="525"/>
      <c r="BI53" s="525"/>
      <c r="BJ53" s="525"/>
      <c r="BK53" s="525"/>
      <c r="BL53" s="525"/>
      <c r="BM53" s="525"/>
      <c r="BN53" s="525"/>
      <c r="BO53" s="525"/>
      <c r="BP53" s="525"/>
      <c r="BQ53" s="525"/>
      <c r="BR53" s="525"/>
      <c r="BS53" s="525"/>
      <c r="BT53" s="525"/>
      <c r="BU53" s="525"/>
      <c r="BV53" s="525"/>
      <c r="BW53" s="525"/>
      <c r="BX53" s="525"/>
      <c r="BY53" s="525"/>
      <c r="BZ53" s="525"/>
      <c r="CA53" s="525"/>
      <c r="CB53" s="525"/>
      <c r="CC53" s="525"/>
      <c r="CD53" s="525"/>
      <c r="CE53" s="525"/>
      <c r="CF53" s="525"/>
      <c r="CG53" s="525"/>
      <c r="CH53" s="525"/>
      <c r="CI53" s="525"/>
      <c r="CJ53" s="525"/>
      <c r="CK53" s="525"/>
      <c r="CL53" s="525"/>
      <c r="CM53" s="525"/>
      <c r="CN53" s="525"/>
      <c r="CO53" s="525"/>
      <c r="CP53" s="525"/>
      <c r="CQ53" s="525"/>
      <c r="CR53" s="525"/>
      <c r="CS53" s="525"/>
      <c r="CT53" s="525"/>
      <c r="CU53" s="525"/>
      <c r="CV53" s="525"/>
      <c r="CW53" s="525"/>
      <c r="CX53" s="525"/>
      <c r="CY53" s="525"/>
      <c r="CZ53" s="525"/>
      <c r="DA53" s="525"/>
      <c r="DB53" s="525"/>
      <c r="DC53" s="525"/>
      <c r="DD53" s="525"/>
      <c r="DE53" s="525"/>
      <c r="DF53" s="525"/>
      <c r="DG53" s="525"/>
      <c r="DH53" s="525"/>
      <c r="DI53" s="525"/>
      <c r="DJ53" s="525"/>
      <c r="DK53" s="525"/>
      <c r="DL53" s="525"/>
      <c r="DM53" s="525"/>
      <c r="DN53" s="525"/>
      <c r="DO53" s="525"/>
      <c r="DP53" s="525"/>
      <c r="DQ53" s="525"/>
      <c r="DR53" s="525"/>
      <c r="DS53" s="525"/>
      <c r="DT53" s="525"/>
      <c r="DU53" s="525"/>
      <c r="DV53" s="525"/>
      <c r="DW53" s="525"/>
      <c r="DX53" s="525"/>
      <c r="DY53" s="525"/>
      <c r="DZ53" s="525"/>
      <c r="EA53" s="525"/>
      <c r="EB53" s="525"/>
      <c r="EC53" s="525"/>
      <c r="ED53" s="525"/>
      <c r="EE53" s="525"/>
      <c r="EF53" s="525"/>
      <c r="EG53" s="525"/>
      <c r="EH53" s="525"/>
      <c r="EI53" s="525"/>
      <c r="EJ53" s="525"/>
      <c r="EK53" s="525"/>
      <c r="EL53" s="525"/>
      <c r="EM53" s="525"/>
      <c r="EN53" s="525"/>
      <c r="EO53" s="525"/>
      <c r="EP53" s="525"/>
      <c r="EQ53" s="525"/>
      <c r="ER53" s="525"/>
      <c r="ES53" s="525"/>
      <c r="ET53" s="525"/>
      <c r="EU53" s="525"/>
      <c r="EV53" s="525"/>
      <c r="EW53" s="525"/>
      <c r="EX53" s="525"/>
      <c r="EY53" s="525"/>
      <c r="EZ53" s="525"/>
      <c r="FA53" s="525"/>
      <c r="FB53" s="525"/>
      <c r="FC53" s="525"/>
      <c r="FD53" s="525"/>
      <c r="FE53" s="525"/>
      <c r="FF53" s="525"/>
      <c r="FG53" s="525"/>
      <c r="FH53" s="525"/>
      <c r="FI53" s="525"/>
      <c r="FJ53" s="525"/>
      <c r="FK53" s="525"/>
      <c r="FL53" s="525"/>
      <c r="FM53" s="525"/>
      <c r="FN53" s="525"/>
      <c r="FO53" s="525"/>
      <c r="FP53" s="525"/>
      <c r="FQ53" s="525"/>
      <c r="FR53" s="525"/>
      <c r="FS53" s="525"/>
      <c r="FT53" s="525"/>
      <c r="FU53" s="525"/>
      <c r="FV53" s="525"/>
      <c r="FW53" s="525"/>
      <c r="FX53" s="525"/>
      <c r="FY53" s="525"/>
      <c r="FZ53" s="525"/>
      <c r="GA53" s="525"/>
      <c r="GB53" s="525"/>
      <c r="GC53" s="525"/>
      <c r="GD53" s="525"/>
      <c r="GE53" s="525"/>
      <c r="GF53" s="525"/>
      <c r="GG53" s="525"/>
      <c r="GH53" s="525"/>
      <c r="GI53" s="525"/>
      <c r="GJ53" s="525"/>
      <c r="GK53" s="525"/>
      <c r="GL53" s="525"/>
      <c r="GM53" s="525"/>
      <c r="GN53" s="525"/>
      <c r="GO53" s="525"/>
      <c r="GP53" s="525"/>
      <c r="GQ53" s="525"/>
      <c r="GR53" s="525"/>
      <c r="GS53" s="525"/>
      <c r="GT53" s="525"/>
      <c r="GU53" s="525"/>
      <c r="GV53" s="525"/>
      <c r="GW53" s="525"/>
      <c r="GX53" s="525"/>
      <c r="GY53" s="525"/>
      <c r="GZ53" s="525"/>
      <c r="HA53" s="525"/>
      <c r="HB53" s="525"/>
      <c r="HC53" s="525"/>
      <c r="HD53" s="525"/>
      <c r="HE53" s="525"/>
      <c r="HF53" s="525"/>
      <c r="HG53" s="525"/>
      <c r="HH53" s="525"/>
      <c r="HI53" s="525"/>
      <c r="HJ53" s="525"/>
      <c r="HK53" s="525"/>
      <c r="HL53" s="525"/>
      <c r="HM53" s="525"/>
      <c r="HN53" s="525"/>
      <c r="HO53" s="525"/>
      <c r="HP53" s="525"/>
      <c r="HQ53" s="525"/>
      <c r="HR53" s="525"/>
      <c r="HS53" s="525"/>
      <c r="HT53" s="525"/>
      <c r="HU53" s="525"/>
      <c r="HV53" s="525"/>
      <c r="HW53" s="525"/>
      <c r="HX53" s="525"/>
      <c r="HY53" s="525"/>
      <c r="HZ53" s="525"/>
      <c r="IA53" s="525"/>
      <c r="IB53" s="525"/>
      <c r="IC53" s="525"/>
      <c r="ID53" s="525"/>
      <c r="IE53" s="525"/>
      <c r="IF53" s="525"/>
      <c r="IG53" s="525"/>
      <c r="IH53" s="525"/>
      <c r="II53" s="525"/>
      <c r="IJ53" s="525"/>
      <c r="IK53" s="525"/>
      <c r="IL53" s="525"/>
      <c r="IM53" s="525"/>
      <c r="IN53" s="525"/>
      <c r="IO53" s="525"/>
      <c r="IP53" s="525"/>
      <c r="IQ53" s="525"/>
      <c r="IR53" s="525"/>
      <c r="IS53" s="525"/>
      <c r="IT53" s="525"/>
      <c r="IU53" s="525"/>
      <c r="IV53" s="525"/>
      <c r="IW53" s="525"/>
      <c r="IX53" s="525"/>
      <c r="IY53" s="525"/>
      <c r="IZ53" s="525"/>
      <c r="JA53" s="525"/>
      <c r="JB53" s="525"/>
      <c r="JC53" s="525"/>
      <c r="JD53" s="525"/>
      <c r="JE53" s="525"/>
      <c r="JF53" s="525"/>
      <c r="JG53" s="525"/>
      <c r="JH53" s="525"/>
      <c r="JI53" s="525"/>
      <c r="JJ53" s="526"/>
      <c r="JK53" s="525"/>
      <c r="JL53" s="525"/>
      <c r="JM53" s="525"/>
      <c r="JN53" s="525"/>
      <c r="JO53" s="525"/>
      <c r="JP53" s="527"/>
      <c r="JQ53" s="528">
        <f>U53</f>
        <v>20</v>
      </c>
      <c r="JR53" s="529">
        <f>SUM(U53-V53)+JR52</f>
        <v>34</v>
      </c>
      <c r="JS53" s="476" t="s">
        <v>305</v>
      </c>
      <c r="JT53" s="477"/>
      <c r="JU53" s="478" t="s">
        <v>377</v>
      </c>
      <c r="JV53" s="499"/>
      <c r="JW53" s="479"/>
      <c r="JX53" s="479"/>
      <c r="JY53" s="479"/>
      <c r="JZ53" s="480"/>
      <c r="KA53" s="479"/>
      <c r="KB53" s="479"/>
      <c r="KC53" s="479"/>
      <c r="KD53" s="479"/>
      <c r="KE53" s="479"/>
      <c r="KF53" s="479"/>
      <c r="KG53" s="479"/>
      <c r="KH53" s="479"/>
      <c r="KI53" s="479"/>
      <c r="KJ53" s="479"/>
      <c r="KK53" s="479"/>
      <c r="KL53" s="479"/>
      <c r="KM53" s="479"/>
      <c r="KN53" s="479"/>
      <c r="KO53" s="479"/>
    </row>
    <row r="54" spans="1:313" s="324" customFormat="1" ht="13.5" hidden="1" thickBot="1">
      <c r="A54" s="643" t="str">
        <f ca="1">IF(ISERROR(VALUE(SUBSTITUTE(OFFSET(A54,-1,0,1,1),".",""))),"0.0.1",IF(ISERROR(FIND("`",SUBSTITUTE(OFFSET(A54,-1,0,1,1),".","`",2))),OFFSET(A54,-1,0,1,1)&amp;".1",LEFT(OFFSET(A54,-1,0,1,1),FIND("`",SUBSTITUTE(OFFSET(A54,-1,0,1,1),".","`",2)))&amp;IF(ISERROR(FIND("`",SUBSTITUTE(OFFSET(A54,-1,0,1,1),".","`",3))),VALUE(RIGHT(OFFSET(A54,-1,0,1,1),LEN(OFFSET(A54,-1,0,1,1))-FIND("`",SUBSTITUTE(OFFSET(A54,-1,0,1,1),".","`",2))))+1,VALUE(MID(OFFSET(A54,-1,0,1,1),FIND("`",SUBSTITUTE(OFFSET(A54,-1,0,1,1),".","`",2))+1,(FIND("`",SUBSTITUTE(OFFSET(A54,-1,0,1,1),".","`",3))-FIND("`",SUBSTITUTE(OFFSET(A54,-1,0,1,1),".","`",2))-1)))+1)))</f>
        <v>1.3.3</v>
      </c>
      <c r="B54" s="644" t="s">
        <v>396</v>
      </c>
      <c r="C54" s="645"/>
      <c r="D54" s="645"/>
      <c r="E54" s="1113" t="s">
        <v>362</v>
      </c>
      <c r="F54" s="645"/>
      <c r="G54" s="645"/>
      <c r="H54" s="1113"/>
      <c r="I54" s="1113"/>
      <c r="J54" s="646"/>
      <c r="K54" s="647">
        <f>M54-L54</f>
        <v>-44</v>
      </c>
      <c r="L54" s="648">
        <v>30</v>
      </c>
      <c r="M54" s="649">
        <f>N54-14</f>
        <v>-14</v>
      </c>
      <c r="N54" s="650"/>
      <c r="O54" s="651">
        <v>18</v>
      </c>
      <c r="P54" s="652" t="str">
        <f>IF(N54="","",N54+O54)</f>
        <v/>
      </c>
      <c r="Q54" s="652" t="str">
        <f>IFERROR(P54+3,"")</f>
        <v/>
      </c>
      <c r="R54" s="653" t="str">
        <f>IFERROR(AD54/U54,"")</f>
        <v/>
      </c>
      <c r="S54" s="653" t="str">
        <f>IFERROR(IF(AE54="","",IF(AF54="",SUM(AD54-AE54)/AD54,SUM(AD54-AF54)/AD54)),"")</f>
        <v/>
      </c>
      <c r="T54" s="654" t="str">
        <f>IFERROR(AF54/U54,"")</f>
        <v/>
      </c>
      <c r="U54" s="1110"/>
      <c r="V54" s="655" t="str">
        <f>IF(U54="","",U54-SUM(U54*0.85))</f>
        <v/>
      </c>
      <c r="W54" s="656" t="s">
        <v>370</v>
      </c>
      <c r="X54" s="657" t="s">
        <v>364</v>
      </c>
      <c r="Y54" s="658" t="s">
        <v>360</v>
      </c>
      <c r="Z54" s="659"/>
      <c r="AA54" s="660" t="s">
        <v>125</v>
      </c>
      <c r="AB54" s="659"/>
      <c r="AC54" s="658"/>
      <c r="AD54" s="659"/>
      <c r="AE54" s="658"/>
      <c r="AF54" s="661"/>
      <c r="AG54" s="662" t="str">
        <f>IFERROR(IF(AF54&gt;0,AF54,IF(AE54="",MIN(U54,AH54),AE54)),"")</f>
        <v/>
      </c>
      <c r="AH54" s="662" t="e">
        <f>U54-V54</f>
        <v>#VALUE!</v>
      </c>
      <c r="AI54" s="663" t="str">
        <f>IFERROR(IF(AD54="","",IF(AF54&gt;0,AF54,IF(AE54="",MIN(Y54,AB54),AE54))),"")</f>
        <v/>
      </c>
      <c r="AJ54" s="663" t="str">
        <f>IF(B54="Contingent","Recovery","")</f>
        <v/>
      </c>
      <c r="AK54" s="658" t="str">
        <f>IFERROR(IF(AI54="","-",AI54-U54+V54),"")</f>
        <v>-</v>
      </c>
      <c r="AL54" s="1111" t="s">
        <v>394</v>
      </c>
      <c r="AM54" s="664"/>
      <c r="AN54" s="664"/>
      <c r="AO54" s="664"/>
      <c r="AP54" s="664"/>
      <c r="AQ54" s="664"/>
      <c r="AR54" s="664"/>
      <c r="AS54" s="664"/>
      <c r="AT54" s="664"/>
      <c r="AU54" s="664"/>
      <c r="AV54" s="664"/>
      <c r="AW54" s="664"/>
      <c r="AX54" s="664"/>
      <c r="AY54" s="664"/>
      <c r="AZ54" s="664"/>
      <c r="BA54" s="664"/>
      <c r="BB54" s="664"/>
      <c r="BC54" s="664"/>
      <c r="BD54" s="664"/>
      <c r="BE54" s="664"/>
      <c r="BF54" s="664"/>
      <c r="BG54" s="664"/>
      <c r="BH54" s="664"/>
      <c r="BI54" s="664"/>
      <c r="BJ54" s="664"/>
      <c r="BK54" s="664"/>
      <c r="BL54" s="664"/>
      <c r="BM54" s="664"/>
      <c r="BN54" s="664"/>
      <c r="BO54" s="664"/>
      <c r="BP54" s="664"/>
      <c r="BQ54" s="664"/>
      <c r="BR54" s="664"/>
      <c r="BS54" s="664"/>
      <c r="BT54" s="664"/>
      <c r="BU54" s="664"/>
      <c r="BV54" s="664"/>
      <c r="BW54" s="664"/>
      <c r="BX54" s="664"/>
      <c r="BY54" s="664"/>
      <c r="BZ54" s="664"/>
      <c r="CA54" s="664"/>
      <c r="CB54" s="664"/>
      <c r="CC54" s="664"/>
      <c r="CD54" s="664"/>
      <c r="CE54" s="664"/>
      <c r="CF54" s="664"/>
      <c r="CG54" s="664"/>
      <c r="CH54" s="664"/>
      <c r="CI54" s="664"/>
      <c r="CJ54" s="664"/>
      <c r="CK54" s="664"/>
      <c r="CL54" s="664"/>
      <c r="CM54" s="664"/>
      <c r="CN54" s="664"/>
      <c r="CO54" s="664"/>
      <c r="CP54" s="664"/>
      <c r="CQ54" s="664"/>
      <c r="CR54" s="664"/>
      <c r="CS54" s="664"/>
      <c r="CT54" s="664"/>
      <c r="CU54" s="664"/>
      <c r="CV54" s="664"/>
      <c r="CW54" s="664"/>
      <c r="CX54" s="664"/>
      <c r="CY54" s="664"/>
      <c r="CZ54" s="664"/>
      <c r="DA54" s="664"/>
      <c r="DB54" s="664"/>
      <c r="DC54" s="664"/>
      <c r="DD54" s="664"/>
      <c r="DE54" s="664"/>
      <c r="DF54" s="664"/>
      <c r="DG54" s="664"/>
      <c r="DH54" s="664"/>
      <c r="DI54" s="664"/>
      <c r="DJ54" s="664"/>
      <c r="DK54" s="664"/>
      <c r="DL54" s="664"/>
      <c r="DM54" s="664"/>
      <c r="DN54" s="664"/>
      <c r="DO54" s="664"/>
      <c r="DP54" s="664"/>
      <c r="DQ54" s="664"/>
      <c r="DR54" s="664"/>
      <c r="DS54" s="664"/>
      <c r="DT54" s="664"/>
      <c r="DU54" s="664"/>
      <c r="DV54" s="664"/>
      <c r="DW54" s="664"/>
      <c r="DX54" s="664"/>
      <c r="DY54" s="664"/>
      <c r="DZ54" s="664"/>
      <c r="EA54" s="664"/>
      <c r="EB54" s="664"/>
      <c r="EC54" s="664"/>
      <c r="ED54" s="664"/>
      <c r="EE54" s="664"/>
      <c r="EF54" s="664"/>
      <c r="EG54" s="664"/>
      <c r="EH54" s="664"/>
      <c r="EI54" s="664"/>
      <c r="EJ54" s="664"/>
      <c r="EK54" s="664"/>
      <c r="EL54" s="664"/>
      <c r="EM54" s="664"/>
      <c r="EN54" s="664"/>
      <c r="EO54" s="664"/>
      <c r="EP54" s="664"/>
      <c r="EQ54" s="664"/>
      <c r="ER54" s="664"/>
      <c r="ES54" s="664"/>
      <c r="ET54" s="664"/>
      <c r="EU54" s="664"/>
      <c r="EV54" s="664"/>
      <c r="EW54" s="664"/>
      <c r="EX54" s="664"/>
      <c r="EY54" s="664"/>
      <c r="EZ54" s="664"/>
      <c r="FA54" s="664"/>
      <c r="FB54" s="664"/>
      <c r="FC54" s="664"/>
      <c r="FD54" s="664"/>
      <c r="FE54" s="664"/>
      <c r="FF54" s="664"/>
      <c r="FG54" s="664"/>
      <c r="FH54" s="664"/>
      <c r="FI54" s="664"/>
      <c r="FJ54" s="664"/>
      <c r="FK54" s="664"/>
      <c r="FL54" s="664"/>
      <c r="FM54" s="664"/>
      <c r="FN54" s="664"/>
      <c r="FO54" s="664"/>
      <c r="FP54" s="664"/>
      <c r="FQ54" s="664"/>
      <c r="FR54" s="664"/>
      <c r="FS54" s="664"/>
      <c r="FT54" s="664"/>
      <c r="FU54" s="664"/>
      <c r="FV54" s="664"/>
      <c r="FW54" s="664"/>
      <c r="FX54" s="664"/>
      <c r="FY54" s="664"/>
      <c r="FZ54" s="664"/>
      <c r="GA54" s="664"/>
      <c r="GB54" s="664"/>
      <c r="GC54" s="664"/>
      <c r="GD54" s="664"/>
      <c r="GE54" s="664"/>
      <c r="GF54" s="664"/>
      <c r="GG54" s="664"/>
      <c r="GH54" s="664"/>
      <c r="GI54" s="664"/>
      <c r="GJ54" s="664"/>
      <c r="GK54" s="664"/>
      <c r="GL54" s="664"/>
      <c r="GM54" s="664"/>
      <c r="GN54" s="664"/>
      <c r="GO54" s="664"/>
      <c r="GP54" s="664"/>
      <c r="GQ54" s="664"/>
      <c r="GR54" s="664"/>
      <c r="GS54" s="664"/>
      <c r="GT54" s="664"/>
      <c r="GU54" s="664"/>
      <c r="GV54" s="664"/>
      <c r="GW54" s="664"/>
      <c r="GX54" s="664"/>
      <c r="GY54" s="664"/>
      <c r="GZ54" s="664"/>
      <c r="HA54" s="664"/>
      <c r="HB54" s="664"/>
      <c r="HC54" s="664"/>
      <c r="HD54" s="664"/>
      <c r="HE54" s="664"/>
      <c r="HF54" s="664"/>
      <c r="HG54" s="664"/>
      <c r="HH54" s="664"/>
      <c r="HI54" s="664"/>
      <c r="HJ54" s="664"/>
      <c r="HK54" s="664"/>
      <c r="HL54" s="664"/>
      <c r="HM54" s="664"/>
      <c r="HN54" s="664"/>
      <c r="HO54" s="664"/>
      <c r="HP54" s="664"/>
      <c r="HQ54" s="664"/>
      <c r="HR54" s="664"/>
      <c r="HS54" s="664"/>
      <c r="HT54" s="664"/>
      <c r="HU54" s="664"/>
      <c r="HV54" s="664"/>
      <c r="HW54" s="664"/>
      <c r="HX54" s="664"/>
      <c r="HY54" s="664"/>
      <c r="HZ54" s="664"/>
      <c r="IA54" s="664"/>
      <c r="IB54" s="664"/>
      <c r="IC54" s="664"/>
      <c r="ID54" s="664"/>
      <c r="IE54" s="664"/>
      <c r="IF54" s="664"/>
      <c r="IG54" s="664"/>
      <c r="IH54" s="664"/>
      <c r="II54" s="664"/>
      <c r="IJ54" s="664"/>
      <c r="IK54" s="664"/>
      <c r="IL54" s="664"/>
      <c r="IM54" s="664"/>
      <c r="IN54" s="664"/>
      <c r="IO54" s="664"/>
      <c r="IP54" s="664"/>
      <c r="IQ54" s="664"/>
      <c r="IR54" s="664"/>
      <c r="IS54" s="664"/>
      <c r="IT54" s="664"/>
      <c r="IU54" s="664"/>
      <c r="IV54" s="664"/>
      <c r="IW54" s="664"/>
      <c r="IX54" s="664"/>
      <c r="IY54" s="664"/>
      <c r="IZ54" s="664"/>
      <c r="JA54" s="664"/>
      <c r="JB54" s="664"/>
      <c r="JC54" s="664"/>
      <c r="JD54" s="664"/>
      <c r="JE54" s="664"/>
      <c r="JF54" s="664"/>
      <c r="JG54" s="664"/>
      <c r="JH54" s="664"/>
      <c r="JI54" s="664"/>
      <c r="JJ54" s="665"/>
      <c r="JK54" s="664"/>
      <c r="JL54" s="664"/>
      <c r="JM54" s="664"/>
      <c r="JN54" s="664"/>
      <c r="JO54" s="664"/>
      <c r="JP54" s="666"/>
      <c r="JQ54" s="528">
        <f>U54</f>
        <v>0</v>
      </c>
      <c r="JR54" s="529" t="e">
        <f>SUM(U54-V54)+JR53</f>
        <v>#VALUE!</v>
      </c>
      <c r="JS54" s="476"/>
      <c r="JT54" s="477"/>
      <c r="JU54" s="478" t="s">
        <v>377</v>
      </c>
      <c r="JV54" s="667"/>
      <c r="JW54" s="479"/>
      <c r="JX54" s="479"/>
      <c r="JY54" s="479"/>
      <c r="JZ54" s="480"/>
      <c r="KA54" s="479"/>
      <c r="KB54" s="479"/>
      <c r="KC54" s="479"/>
      <c r="KD54" s="479"/>
      <c r="KE54" s="479"/>
      <c r="KF54" s="479"/>
      <c r="KG54" s="479"/>
      <c r="KH54" s="479"/>
      <c r="KI54" s="479"/>
      <c r="KJ54" s="479"/>
      <c r="KK54" s="479"/>
      <c r="KL54" s="479"/>
      <c r="KM54" s="479"/>
      <c r="KN54" s="479"/>
      <c r="KO54" s="479"/>
    </row>
    <row r="55" spans="1:313" s="324" customFormat="1" ht="14.5" hidden="1">
      <c r="A55" s="619" t="str">
        <f ca="1">IF(ISERROR(VALUE(SUBSTITUTE(OFFSET(A55,-1,0,1,1),".",""))),"0.1",IF(ISERROR(FIND("`",SUBSTITUTE(OFFSET(A55,-1,0,1,1),".","`",1))),OFFSET(A55,-1,0,1,1)&amp;".1",LEFT(OFFSET(A55,-1,0,1,1),FIND("`",SUBSTITUTE(OFFSET(A55,-1,0,1,1),".","`",1)))&amp;IF(ISERROR(FIND("`",SUBSTITUTE(OFFSET(A55,-1,0,1,1),".","`",2))),VALUE(RIGHT(OFFSET(A55,-1,0,1,1),LEN(OFFSET(A55,-1,0,1,1))-FIND("`",SUBSTITUTE(OFFSET(A55,-1,0,1,1),".","`",1))))+1,VALUE(MID(OFFSET(A55,-1,0,1,1),FIND("`",SUBSTITUTE(OFFSET(A55,-1,0,1,1),".","`",1))+1,(FIND("`",SUBSTITUTE(OFFSET(A55,-1,0,1,1),".","`",2))-FIND("`",SUBSTITUTE(OFFSET(A55,-1,0,1,1),".","`",1))-1)))+1)))</f>
        <v>1.4</v>
      </c>
      <c r="B55" s="1114" t="s">
        <v>397</v>
      </c>
      <c r="C55" s="621"/>
      <c r="D55" s="621"/>
      <c r="E55" s="621"/>
      <c r="F55" s="621"/>
      <c r="G55" s="621"/>
      <c r="H55" s="622"/>
      <c r="I55" s="622"/>
      <c r="J55" s="622"/>
      <c r="K55" s="623"/>
      <c r="L55" s="624"/>
      <c r="M55" s="625"/>
      <c r="N55" s="626"/>
      <c r="O55" s="627"/>
      <c r="P55" s="626"/>
      <c r="Q55" s="626"/>
      <c r="R55" s="628"/>
      <c r="S55" s="628"/>
      <c r="T55" s="628"/>
      <c r="U55" s="628"/>
      <c r="V55" s="629"/>
      <c r="W55" s="630"/>
      <c r="X55" s="630"/>
      <c r="Y55" s="628"/>
      <c r="Z55" s="628"/>
      <c r="AA55" s="628"/>
      <c r="AB55" s="628"/>
      <c r="AC55" s="631"/>
      <c r="AD55" s="628"/>
      <c r="AE55" s="628"/>
      <c r="AF55" s="625"/>
      <c r="AG55" s="632"/>
      <c r="AH55" s="632"/>
      <c r="AI55" s="632"/>
      <c r="AJ55" s="632"/>
      <c r="AK55" s="668"/>
      <c r="AL55" s="548"/>
      <c r="AM55" s="549"/>
      <c r="AN55" s="549"/>
      <c r="AO55" s="549"/>
      <c r="AP55" s="549"/>
      <c r="AQ55" s="549"/>
      <c r="AR55" s="549"/>
      <c r="AS55" s="549"/>
      <c r="AT55" s="549"/>
      <c r="AU55" s="549"/>
      <c r="AV55" s="549"/>
      <c r="AW55" s="549"/>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c r="CX55" s="549"/>
      <c r="CY55" s="549"/>
      <c r="CZ55" s="549"/>
      <c r="DA55" s="549"/>
      <c r="DB55" s="549"/>
      <c r="DC55" s="549"/>
      <c r="DD55" s="549"/>
      <c r="DE55" s="549"/>
      <c r="DF55" s="549"/>
      <c r="DG55" s="549"/>
      <c r="DH55" s="549"/>
      <c r="DI55" s="549"/>
      <c r="DJ55" s="549"/>
      <c r="DK55" s="549"/>
      <c r="DL55" s="549"/>
      <c r="DM55" s="549"/>
      <c r="DN55" s="549"/>
      <c r="DO55" s="549"/>
      <c r="DP55" s="549"/>
      <c r="DQ55" s="549"/>
      <c r="DR55" s="549"/>
      <c r="DS55" s="549"/>
      <c r="DT55" s="549"/>
      <c r="DU55" s="549"/>
      <c r="DV55" s="549"/>
      <c r="DW55" s="549"/>
      <c r="DX55" s="549"/>
      <c r="DY55" s="549"/>
      <c r="DZ55" s="549"/>
      <c r="EA55" s="549"/>
      <c r="EB55" s="549"/>
      <c r="EC55" s="549"/>
      <c r="ED55" s="549"/>
      <c r="EE55" s="549"/>
      <c r="EF55" s="549"/>
      <c r="EG55" s="549"/>
      <c r="EH55" s="549"/>
      <c r="EI55" s="549"/>
      <c r="EJ55" s="549"/>
      <c r="EK55" s="549"/>
      <c r="EL55" s="549"/>
      <c r="EM55" s="549"/>
      <c r="EN55" s="549"/>
      <c r="EO55" s="549"/>
      <c r="EP55" s="549"/>
      <c r="EQ55" s="549"/>
      <c r="ER55" s="549"/>
      <c r="ES55" s="549"/>
      <c r="ET55" s="549"/>
      <c r="EU55" s="549"/>
      <c r="EV55" s="549"/>
      <c r="EW55" s="549"/>
      <c r="EX55" s="549"/>
      <c r="EY55" s="549"/>
      <c r="EZ55" s="549"/>
      <c r="FA55" s="549"/>
      <c r="FB55" s="549"/>
      <c r="FC55" s="549"/>
      <c r="FD55" s="549"/>
      <c r="FE55" s="549"/>
      <c r="FF55" s="549"/>
      <c r="FG55" s="549"/>
      <c r="FH55" s="549"/>
      <c r="FI55" s="549"/>
      <c r="FJ55" s="549"/>
      <c r="FK55" s="549"/>
      <c r="FL55" s="549"/>
      <c r="FM55" s="549"/>
      <c r="FN55" s="549"/>
      <c r="FO55" s="549"/>
      <c r="FP55" s="549"/>
      <c r="FQ55" s="549"/>
      <c r="FR55" s="549"/>
      <c r="FS55" s="549"/>
      <c r="FT55" s="549"/>
      <c r="FU55" s="549"/>
      <c r="FV55" s="549"/>
      <c r="FW55" s="549"/>
      <c r="FX55" s="549"/>
      <c r="FY55" s="549"/>
      <c r="FZ55" s="549"/>
      <c r="GA55" s="549"/>
      <c r="GB55" s="549"/>
      <c r="GC55" s="549"/>
      <c r="GD55" s="549"/>
      <c r="GE55" s="549"/>
      <c r="GF55" s="549"/>
      <c r="GG55" s="549"/>
      <c r="GH55" s="549"/>
      <c r="GI55" s="549"/>
      <c r="GJ55" s="549"/>
      <c r="GK55" s="549"/>
      <c r="GL55" s="549"/>
      <c r="GM55" s="549"/>
      <c r="GN55" s="549"/>
      <c r="GO55" s="549"/>
      <c r="GP55" s="549"/>
      <c r="GQ55" s="549"/>
      <c r="GR55" s="549"/>
      <c r="GS55" s="549"/>
      <c r="GT55" s="549"/>
      <c r="GU55" s="549"/>
      <c r="GV55" s="549"/>
      <c r="GW55" s="549"/>
      <c r="GX55" s="549"/>
      <c r="GY55" s="549"/>
      <c r="GZ55" s="549"/>
      <c r="HA55" s="549"/>
      <c r="HB55" s="549"/>
      <c r="HC55" s="549"/>
      <c r="HD55" s="549"/>
      <c r="HE55" s="549"/>
      <c r="HF55" s="549"/>
      <c r="HG55" s="549"/>
      <c r="HH55" s="549"/>
      <c r="HI55" s="549"/>
      <c r="HJ55" s="549"/>
      <c r="HK55" s="549"/>
      <c r="HL55" s="549"/>
      <c r="HM55" s="549"/>
      <c r="HN55" s="549"/>
      <c r="HO55" s="549"/>
      <c r="HP55" s="549"/>
      <c r="HQ55" s="549"/>
      <c r="HR55" s="549"/>
      <c r="HS55" s="549"/>
      <c r="HT55" s="549"/>
      <c r="HU55" s="549"/>
      <c r="HV55" s="549"/>
      <c r="HW55" s="549"/>
      <c r="HX55" s="549"/>
      <c r="HY55" s="549"/>
      <c r="HZ55" s="549"/>
      <c r="IA55" s="549"/>
      <c r="IB55" s="549"/>
      <c r="IC55" s="549"/>
      <c r="ID55" s="549"/>
      <c r="IE55" s="549"/>
      <c r="IF55" s="549"/>
      <c r="IG55" s="549"/>
      <c r="IH55" s="549"/>
      <c r="II55" s="549"/>
      <c r="IJ55" s="549"/>
      <c r="IK55" s="549"/>
      <c r="IL55" s="549"/>
      <c r="IM55" s="549"/>
      <c r="IN55" s="549"/>
      <c r="IO55" s="549"/>
      <c r="IP55" s="549"/>
      <c r="IQ55" s="549"/>
      <c r="IR55" s="549"/>
      <c r="IS55" s="549"/>
      <c r="IT55" s="549"/>
      <c r="IU55" s="549"/>
      <c r="IV55" s="549"/>
      <c r="IW55" s="549"/>
      <c r="IX55" s="549"/>
      <c r="IY55" s="549"/>
      <c r="IZ55" s="549"/>
      <c r="JA55" s="549"/>
      <c r="JB55" s="549"/>
      <c r="JC55" s="549"/>
      <c r="JD55" s="549"/>
      <c r="JE55" s="549"/>
      <c r="JF55" s="549"/>
      <c r="JG55" s="549"/>
      <c r="JH55" s="549"/>
      <c r="JI55" s="549"/>
      <c r="JJ55" s="634"/>
      <c r="JK55" s="549"/>
      <c r="JL55" s="549"/>
      <c r="JM55" s="549"/>
      <c r="JN55" s="549"/>
      <c r="JO55" s="549"/>
      <c r="JP55" s="549"/>
      <c r="JQ55" s="551"/>
      <c r="JR55" s="552"/>
      <c r="JS55" s="476"/>
      <c r="JT55" s="477"/>
      <c r="JU55" s="478" t="str">
        <f>IFERROR((IF(AL55="Graduated",AF55/AD55,"")),"")</f>
        <v/>
      </c>
      <c r="JV55" s="499"/>
      <c r="JW55" s="479"/>
      <c r="JX55" s="479"/>
      <c r="JY55" s="479"/>
      <c r="JZ55" s="480"/>
      <c r="KA55" s="479"/>
      <c r="KB55" s="479"/>
      <c r="KC55" s="479"/>
      <c r="KD55" s="479"/>
      <c r="KE55" s="479"/>
      <c r="KF55" s="479"/>
      <c r="KG55" s="479"/>
      <c r="KH55" s="479"/>
      <c r="KI55" s="479"/>
      <c r="KJ55" s="479"/>
      <c r="KK55" s="479"/>
      <c r="KL55" s="479"/>
      <c r="KM55" s="479"/>
      <c r="KN55" s="479"/>
      <c r="KO55" s="479"/>
      <c r="KQ55" s="577"/>
    </row>
    <row r="56" spans="1:313" s="324" customFormat="1" ht="15" hidden="1" outlineLevel="1" thickBot="1">
      <c r="A56" s="504" t="str">
        <f ca="1">IF(ISERROR(VALUE(SUBSTITUTE(OFFSET(A56,-1,0,1,1),".",""))),"0.0.1",IF(ISERROR(FIND("`",SUBSTITUTE(OFFSET(A56,-1,0,1,1),".","`",2))),OFFSET(A56,-1,0,1,1)&amp;".1",LEFT(OFFSET(A56,-1,0,1,1),FIND("`",SUBSTITUTE(OFFSET(A56,-1,0,1,1),".","`",2)))&amp;IF(ISERROR(FIND("`",SUBSTITUTE(OFFSET(A56,-1,0,1,1),".","`",3))),VALUE(RIGHT(OFFSET(A56,-1,0,1,1),LEN(OFFSET(A56,-1,0,1,1))-FIND("`",SUBSTITUTE(OFFSET(A56,-1,0,1,1),".","`",2))))+1,VALUE(MID(OFFSET(A56,-1,0,1,1),FIND("`",SUBSTITUTE(OFFSET(A56,-1,0,1,1),".","`",2))+1,(FIND("`",SUBSTITUTE(OFFSET(A56,-1,0,1,1),".","`",3))-FIND("`",SUBSTITUTE(OFFSET(A56,-1,0,1,1),".","`",2))-1)))+1)))</f>
        <v>1.4.1</v>
      </c>
      <c r="B56" s="505" t="s">
        <v>398</v>
      </c>
      <c r="C56" s="639"/>
      <c r="D56" s="639"/>
      <c r="E56" s="1101" t="s">
        <v>362</v>
      </c>
      <c r="F56" s="639"/>
      <c r="G56" s="639"/>
      <c r="H56" s="1101" t="s">
        <v>27</v>
      </c>
      <c r="I56" s="1101" t="s">
        <v>368</v>
      </c>
      <c r="J56" s="1115" t="s">
        <v>399</v>
      </c>
      <c r="K56" s="485">
        <f>M56-L56</f>
        <v>46235</v>
      </c>
      <c r="L56" s="507">
        <v>30</v>
      </c>
      <c r="M56" s="487">
        <f>N56-14</f>
        <v>46265</v>
      </c>
      <c r="N56" s="508">
        <v>46279</v>
      </c>
      <c r="O56" s="637">
        <v>25</v>
      </c>
      <c r="P56" s="488">
        <f>IF(N56="","",N56+O56)+3</f>
        <v>46307</v>
      </c>
      <c r="Q56" s="488">
        <f>P56+15</f>
        <v>46322</v>
      </c>
      <c r="R56" s="510">
        <f>IFERROR(AD56/U56,"")</f>
        <v>0</v>
      </c>
      <c r="S56" s="510" t="str">
        <f>IFERROR(IF(AE56="","",IF(AF56="",SUM(AD56-AE56)/AD56,SUM(AD56-AF56)/AD56)),"")</f>
        <v/>
      </c>
      <c r="T56" s="511">
        <f>IFERROR(AF56/U56,"")</f>
        <v>0</v>
      </c>
      <c r="U56" s="669">
        <v>10</v>
      </c>
      <c r="V56" s="513">
        <f>IF(U56="","",U56-SUM(U56*0.9))</f>
        <v>1</v>
      </c>
      <c r="W56" s="514" t="s">
        <v>27</v>
      </c>
      <c r="X56" s="573" t="s">
        <v>364</v>
      </c>
      <c r="Y56" s="523" t="s">
        <v>360</v>
      </c>
      <c r="Z56" s="517"/>
      <c r="AA56" s="516" t="s">
        <v>125</v>
      </c>
      <c r="AB56" s="517"/>
      <c r="AC56" s="557"/>
      <c r="AD56" s="519"/>
      <c r="AE56" s="557"/>
      <c r="AF56" s="520"/>
      <c r="AG56" s="521">
        <f>IFERROR(IF(AF56&gt;0,AF56,IF(AE56="",MIN(U56,AH56),AE56)),"")</f>
        <v>9</v>
      </c>
      <c r="AH56" s="521">
        <f>U56-V56</f>
        <v>9</v>
      </c>
      <c r="AI56" s="560" t="str">
        <f>IFERROR(IF(AD56="","",IF(AF56&gt;0,AF56,IF(AE56="",MIN(Y56,AB56),AE56))),"")</f>
        <v/>
      </c>
      <c r="AJ56" s="560" t="str">
        <f>IF(B56="Contingent","Recovery","")</f>
        <v/>
      </c>
      <c r="AK56" s="523" t="str">
        <f>IFERROR(IF(AI56="","-",AI56-U56+V56),"")</f>
        <v>-</v>
      </c>
      <c r="AL56" s="524" t="s">
        <v>4</v>
      </c>
      <c r="AM56" s="525"/>
      <c r="AN56" s="525"/>
      <c r="AO56" s="525"/>
      <c r="AP56" s="525"/>
      <c r="AQ56" s="525"/>
      <c r="AR56" s="525"/>
      <c r="AS56" s="525"/>
      <c r="AT56" s="525"/>
      <c r="AU56" s="525"/>
      <c r="AV56" s="525"/>
      <c r="AW56" s="525"/>
      <c r="AX56" s="525"/>
      <c r="AY56" s="525"/>
      <c r="AZ56" s="525"/>
      <c r="BA56" s="525"/>
      <c r="BB56" s="525"/>
      <c r="BC56" s="525"/>
      <c r="BD56" s="525"/>
      <c r="BE56" s="525"/>
      <c r="BF56" s="525"/>
      <c r="BG56" s="525"/>
      <c r="BH56" s="525"/>
      <c r="BI56" s="525"/>
      <c r="BJ56" s="525"/>
      <c r="BK56" s="525"/>
      <c r="BL56" s="525"/>
      <c r="BM56" s="525"/>
      <c r="BN56" s="525"/>
      <c r="BO56" s="525"/>
      <c r="BP56" s="525"/>
      <c r="BQ56" s="525"/>
      <c r="BR56" s="525"/>
      <c r="BS56" s="525"/>
      <c r="BT56" s="525"/>
      <c r="BU56" s="525"/>
      <c r="BV56" s="525"/>
      <c r="BW56" s="525"/>
      <c r="BX56" s="525"/>
      <c r="BY56" s="525"/>
      <c r="BZ56" s="525"/>
      <c r="CA56" s="525"/>
      <c r="CB56" s="525"/>
      <c r="CC56" s="525"/>
      <c r="CD56" s="525"/>
      <c r="CE56" s="525"/>
      <c r="CF56" s="525"/>
      <c r="CG56" s="525"/>
      <c r="CH56" s="525"/>
      <c r="CI56" s="525"/>
      <c r="CJ56" s="525"/>
      <c r="CK56" s="525"/>
      <c r="CL56" s="525"/>
      <c r="CM56" s="525"/>
      <c r="CN56" s="525"/>
      <c r="CO56" s="525"/>
      <c r="CP56" s="525"/>
      <c r="CQ56" s="525"/>
      <c r="CR56" s="525"/>
      <c r="CS56" s="525"/>
      <c r="CT56" s="525"/>
      <c r="CU56" s="525"/>
      <c r="CV56" s="525"/>
      <c r="CW56" s="525"/>
      <c r="CX56" s="525"/>
      <c r="CY56" s="525"/>
      <c r="CZ56" s="525"/>
      <c r="DA56" s="525"/>
      <c r="DB56" s="525"/>
      <c r="DC56" s="525"/>
      <c r="DD56" s="525"/>
      <c r="DE56" s="525"/>
      <c r="DF56" s="525"/>
      <c r="DG56" s="525"/>
      <c r="DH56" s="525"/>
      <c r="DI56" s="525"/>
      <c r="DJ56" s="525"/>
      <c r="DK56" s="525"/>
      <c r="DL56" s="525"/>
      <c r="DM56" s="525"/>
      <c r="DN56" s="525"/>
      <c r="DO56" s="525"/>
      <c r="DP56" s="525"/>
      <c r="DQ56" s="525"/>
      <c r="DR56" s="525"/>
      <c r="DS56" s="525"/>
      <c r="DT56" s="525"/>
      <c r="DU56" s="525"/>
      <c r="DV56" s="525"/>
      <c r="DW56" s="525"/>
      <c r="DX56" s="525"/>
      <c r="DY56" s="525"/>
      <c r="DZ56" s="525"/>
      <c r="EA56" s="525"/>
      <c r="EB56" s="525"/>
      <c r="EC56" s="525"/>
      <c r="ED56" s="525"/>
      <c r="EE56" s="525"/>
      <c r="EF56" s="525"/>
      <c r="EG56" s="525"/>
      <c r="EH56" s="525"/>
      <c r="EI56" s="525"/>
      <c r="EJ56" s="525"/>
      <c r="EK56" s="525"/>
      <c r="EL56" s="525"/>
      <c r="EM56" s="525"/>
      <c r="EN56" s="525"/>
      <c r="EO56" s="525"/>
      <c r="EP56" s="525"/>
      <c r="EQ56" s="525"/>
      <c r="ER56" s="525"/>
      <c r="ES56" s="525"/>
      <c r="ET56" s="525"/>
      <c r="EU56" s="525"/>
      <c r="EV56" s="525"/>
      <c r="EW56" s="525"/>
      <c r="EX56" s="525"/>
      <c r="EY56" s="525"/>
      <c r="EZ56" s="525"/>
      <c r="FA56" s="525"/>
      <c r="FB56" s="525"/>
      <c r="FC56" s="525"/>
      <c r="FD56" s="525"/>
      <c r="FE56" s="525"/>
      <c r="FF56" s="525"/>
      <c r="FG56" s="525"/>
      <c r="FH56" s="525"/>
      <c r="FI56" s="525"/>
      <c r="FJ56" s="525"/>
      <c r="FK56" s="525"/>
      <c r="FL56" s="525"/>
      <c r="FM56" s="525"/>
      <c r="FN56" s="525"/>
      <c r="FO56" s="525"/>
      <c r="FP56" s="525"/>
      <c r="FQ56" s="525"/>
      <c r="FR56" s="525"/>
      <c r="FS56" s="525"/>
      <c r="FT56" s="525"/>
      <c r="FU56" s="525"/>
      <c r="FV56" s="525"/>
      <c r="FW56" s="525"/>
      <c r="FX56" s="525"/>
      <c r="FY56" s="525"/>
      <c r="FZ56" s="525"/>
      <c r="GA56" s="525"/>
      <c r="GB56" s="525"/>
      <c r="GC56" s="525"/>
      <c r="GD56" s="525"/>
      <c r="GE56" s="525"/>
      <c r="GF56" s="525"/>
      <c r="GG56" s="525"/>
      <c r="GH56" s="525"/>
      <c r="GI56" s="525"/>
      <c r="GJ56" s="525"/>
      <c r="GK56" s="525"/>
      <c r="GL56" s="525"/>
      <c r="GM56" s="525"/>
      <c r="GN56" s="525"/>
      <c r="GO56" s="525"/>
      <c r="GP56" s="525"/>
      <c r="GQ56" s="525"/>
      <c r="GR56" s="525"/>
      <c r="GS56" s="525"/>
      <c r="GT56" s="525"/>
      <c r="GU56" s="525"/>
      <c r="GV56" s="525"/>
      <c r="GW56" s="525"/>
      <c r="GX56" s="525"/>
      <c r="GY56" s="525"/>
      <c r="GZ56" s="525"/>
      <c r="HA56" s="525"/>
      <c r="HB56" s="525"/>
      <c r="HC56" s="525"/>
      <c r="HD56" s="525"/>
      <c r="HE56" s="525"/>
      <c r="HF56" s="525"/>
      <c r="HG56" s="525"/>
      <c r="HH56" s="525"/>
      <c r="HI56" s="525"/>
      <c r="HJ56" s="525"/>
      <c r="HK56" s="525"/>
      <c r="HL56" s="525"/>
      <c r="HM56" s="525"/>
      <c r="HN56" s="525"/>
      <c r="HO56" s="525"/>
      <c r="HP56" s="525"/>
      <c r="HQ56" s="525"/>
      <c r="HR56" s="525"/>
      <c r="HS56" s="525"/>
      <c r="HT56" s="525"/>
      <c r="HU56" s="525"/>
      <c r="HV56" s="525"/>
      <c r="HW56" s="525"/>
      <c r="HX56" s="525"/>
      <c r="HY56" s="525"/>
      <c r="HZ56" s="525"/>
      <c r="IA56" s="525"/>
      <c r="IB56" s="525"/>
      <c r="IC56" s="525"/>
      <c r="ID56" s="525"/>
      <c r="IE56" s="525"/>
      <c r="IF56" s="525"/>
      <c r="IG56" s="525"/>
      <c r="IH56" s="525"/>
      <c r="II56" s="525"/>
      <c r="IJ56" s="525"/>
      <c r="IK56" s="525"/>
      <c r="IL56" s="525"/>
      <c r="IM56" s="525"/>
      <c r="IN56" s="525"/>
      <c r="IO56" s="525"/>
      <c r="IP56" s="525"/>
      <c r="IQ56" s="525"/>
      <c r="IR56" s="525"/>
      <c r="IS56" s="525"/>
      <c r="IT56" s="525"/>
      <c r="IU56" s="525"/>
      <c r="IV56" s="525"/>
      <c r="IW56" s="525"/>
      <c r="IX56" s="525"/>
      <c r="IY56" s="525"/>
      <c r="IZ56" s="525"/>
      <c r="JA56" s="525"/>
      <c r="JB56" s="525"/>
      <c r="JC56" s="525"/>
      <c r="JD56" s="525"/>
      <c r="JE56" s="525"/>
      <c r="JF56" s="525"/>
      <c r="JG56" s="525"/>
      <c r="JH56" s="525"/>
      <c r="JI56" s="525"/>
      <c r="JJ56" s="526"/>
      <c r="JK56" s="525"/>
      <c r="JL56" s="525"/>
      <c r="JM56" s="525"/>
      <c r="JN56" s="525"/>
      <c r="JO56" s="525"/>
      <c r="JP56" s="527"/>
      <c r="JQ56" s="528">
        <f>U56</f>
        <v>10</v>
      </c>
      <c r="JR56" s="529" t="e">
        <f>SUM(U56-V56)+#REF!</f>
        <v>#REF!</v>
      </c>
      <c r="JS56" s="476" t="s">
        <v>400</v>
      </c>
      <c r="JT56" s="477"/>
      <c r="JU56" s="478" t="s">
        <v>366</v>
      </c>
      <c r="JV56" s="499"/>
      <c r="JW56" s="479"/>
      <c r="JX56" s="479"/>
      <c r="JY56" s="479"/>
      <c r="JZ56" s="480"/>
      <c r="KA56" s="479"/>
      <c r="KB56" s="479"/>
      <c r="KC56" s="479"/>
      <c r="KD56" s="479"/>
      <c r="KE56" s="479"/>
      <c r="KF56" s="479"/>
      <c r="KG56" s="479"/>
      <c r="KH56" s="479"/>
      <c r="KI56" s="479"/>
      <c r="KJ56" s="479"/>
      <c r="KK56" s="479"/>
      <c r="KL56" s="479"/>
      <c r="KM56" s="479"/>
      <c r="KN56" s="479"/>
      <c r="KO56" s="479"/>
      <c r="KQ56" s="577"/>
    </row>
    <row r="57" spans="1:313" s="324" customFormat="1" ht="14.5" hidden="1" outlineLevel="1">
      <c r="A57" s="504" t="str">
        <f ca="1">IF(ISERROR(VALUE(SUBSTITUTE(OFFSET(A57,-1,0,1,1),".",""))),"0.0.1",IF(ISERROR(FIND("`",SUBSTITUTE(OFFSET(A57,-1,0,1,1),".","`",2))),OFFSET(A57,-1,0,1,1)&amp;".1",LEFT(OFFSET(A57,-1,0,1,1),FIND("`",SUBSTITUTE(OFFSET(A57,-1,0,1,1),".","`",2)))&amp;IF(ISERROR(FIND("`",SUBSTITUTE(OFFSET(A57,-1,0,1,1),".","`",3))),VALUE(RIGHT(OFFSET(A57,-1,0,1,1),LEN(OFFSET(A57,-1,0,1,1))-FIND("`",SUBSTITUTE(OFFSET(A57,-1,0,1,1),".","`",2))))+1,VALUE(MID(OFFSET(A57,-1,0,1,1),FIND("`",SUBSTITUTE(OFFSET(A57,-1,0,1,1),".","`",2))+1,(FIND("`",SUBSTITUTE(OFFSET(A57,-1,0,1,1),".","`",3))-FIND("`",SUBSTITUTE(OFFSET(A57,-1,0,1,1),".","`",2))-1)))+1)))</f>
        <v>1.4.2</v>
      </c>
      <c r="B57" s="505" t="s">
        <v>398</v>
      </c>
      <c r="C57" s="639"/>
      <c r="D57" s="639"/>
      <c r="E57" s="1101" t="s">
        <v>362</v>
      </c>
      <c r="F57" s="639"/>
      <c r="G57" s="639"/>
      <c r="H57" s="1101"/>
      <c r="I57" s="1101"/>
      <c r="J57" s="506"/>
      <c r="K57" s="670"/>
      <c r="L57" s="671">
        <v>30</v>
      </c>
      <c r="M57" s="672"/>
      <c r="N57" s="508"/>
      <c r="O57" s="637">
        <v>28</v>
      </c>
      <c r="P57" s="488" t="str">
        <f>IF(N57="","",N57+O57)</f>
        <v/>
      </c>
      <c r="Q57" s="488" t="str">
        <f>IFERROR(P57+14,"")</f>
        <v/>
      </c>
      <c r="R57" s="510" t="str">
        <f>IFERROR(AD57/U57,"")</f>
        <v/>
      </c>
      <c r="S57" s="510" t="str">
        <f>IFERROR(IF(AE57="","",IF(AF57="",SUM(AD57-AE57)/AD57,SUM(AD57-AF57)/AD57)),"")</f>
        <v/>
      </c>
      <c r="T57" s="511" t="str">
        <f>IFERROR(AF57/U57,"")</f>
        <v/>
      </c>
      <c r="U57" s="512"/>
      <c r="V57" s="513" t="str">
        <f>IF(U57="","",U57-SUM(U57*0.9))</f>
        <v/>
      </c>
      <c r="W57" s="514"/>
      <c r="X57" s="573" t="s">
        <v>364</v>
      </c>
      <c r="Y57" s="523" t="s">
        <v>360</v>
      </c>
      <c r="Z57" s="517"/>
      <c r="AA57" s="516" t="s">
        <v>125</v>
      </c>
      <c r="AB57" s="517"/>
      <c r="AC57" s="557"/>
      <c r="AD57" s="519"/>
      <c r="AE57" s="557"/>
      <c r="AF57" s="520"/>
      <c r="AG57" s="521" t="str">
        <f>IFERROR(IF(AF57&gt;0,AF57,IF(AE57="",MIN(U57,AH57),AE57)),"")</f>
        <v/>
      </c>
      <c r="AH57" s="521" t="e">
        <f>U57-V57</f>
        <v>#VALUE!</v>
      </c>
      <c r="AI57" s="560" t="str">
        <f>IFERROR(IF(AD57="","",IF(AF57&gt;0,AF57,IF(AE57="",MIN(Y57,AB57),AE57))),"")</f>
        <v/>
      </c>
      <c r="AJ57" s="560" t="str">
        <f>IF(B57="Contingent","Recovery","")</f>
        <v/>
      </c>
      <c r="AK57" s="568" t="str">
        <f>IFERROR(IF(AI57="","-",AI57-U57+V57),"")</f>
        <v>-</v>
      </c>
      <c r="AL57" s="1107" t="s">
        <v>394</v>
      </c>
      <c r="AM57" s="525"/>
      <c r="AN57" s="525"/>
      <c r="AO57" s="525"/>
      <c r="AP57" s="525"/>
      <c r="AQ57" s="525"/>
      <c r="AR57" s="525"/>
      <c r="AS57" s="525"/>
      <c r="AT57" s="525"/>
      <c r="AU57" s="525"/>
      <c r="AV57" s="525"/>
      <c r="AW57" s="525"/>
      <c r="AX57" s="525"/>
      <c r="AY57" s="525"/>
      <c r="AZ57" s="525"/>
      <c r="BA57" s="525"/>
      <c r="BB57" s="525"/>
      <c r="BC57" s="525"/>
      <c r="BD57" s="525"/>
      <c r="BE57" s="525"/>
      <c r="BF57" s="525"/>
      <c r="BG57" s="525"/>
      <c r="BH57" s="525"/>
      <c r="BI57" s="525"/>
      <c r="BJ57" s="525"/>
      <c r="BK57" s="525"/>
      <c r="BL57" s="525"/>
      <c r="BM57" s="525"/>
      <c r="BN57" s="525"/>
      <c r="BO57" s="525"/>
      <c r="BP57" s="525"/>
      <c r="BQ57" s="525"/>
      <c r="BR57" s="525"/>
      <c r="BS57" s="525"/>
      <c r="BT57" s="525"/>
      <c r="BU57" s="525"/>
      <c r="BV57" s="525"/>
      <c r="BW57" s="525"/>
      <c r="BX57" s="525"/>
      <c r="BY57" s="525"/>
      <c r="BZ57" s="525"/>
      <c r="CA57" s="525"/>
      <c r="CB57" s="525"/>
      <c r="CC57" s="525"/>
      <c r="CD57" s="525"/>
      <c r="CE57" s="525"/>
      <c r="CF57" s="525"/>
      <c r="CG57" s="525"/>
      <c r="CH57" s="525"/>
      <c r="CI57" s="525"/>
      <c r="CJ57" s="525"/>
      <c r="CK57" s="525"/>
      <c r="CL57" s="525"/>
      <c r="CM57" s="525"/>
      <c r="CN57" s="525"/>
      <c r="CO57" s="525"/>
      <c r="CP57" s="525"/>
      <c r="CQ57" s="525"/>
      <c r="CR57" s="525"/>
      <c r="CS57" s="525"/>
      <c r="CT57" s="525"/>
      <c r="CU57" s="525"/>
      <c r="CV57" s="525"/>
      <c r="CW57" s="525"/>
      <c r="CX57" s="525"/>
      <c r="CY57" s="525"/>
      <c r="CZ57" s="525"/>
      <c r="DA57" s="525"/>
      <c r="DB57" s="525"/>
      <c r="DC57" s="525"/>
      <c r="DD57" s="525"/>
      <c r="DE57" s="525"/>
      <c r="DF57" s="525"/>
      <c r="DG57" s="525"/>
      <c r="DH57" s="525"/>
      <c r="DI57" s="525"/>
      <c r="DJ57" s="525"/>
      <c r="DK57" s="525"/>
      <c r="DL57" s="525"/>
      <c r="DM57" s="525"/>
      <c r="DN57" s="525"/>
      <c r="DO57" s="525"/>
      <c r="DP57" s="525"/>
      <c r="DQ57" s="525"/>
      <c r="DR57" s="525"/>
      <c r="DS57" s="525"/>
      <c r="DT57" s="525"/>
      <c r="DU57" s="525"/>
      <c r="DV57" s="525"/>
      <c r="DW57" s="525"/>
      <c r="DX57" s="525"/>
      <c r="DY57" s="525"/>
      <c r="DZ57" s="525"/>
      <c r="EA57" s="525"/>
      <c r="EB57" s="525"/>
      <c r="EC57" s="525"/>
      <c r="ED57" s="525"/>
      <c r="EE57" s="525"/>
      <c r="EF57" s="525"/>
      <c r="EG57" s="525"/>
      <c r="EH57" s="525"/>
      <c r="EI57" s="525"/>
      <c r="EJ57" s="525"/>
      <c r="EK57" s="525"/>
      <c r="EL57" s="525"/>
      <c r="EM57" s="525"/>
      <c r="EN57" s="525"/>
      <c r="EO57" s="525"/>
      <c r="EP57" s="525"/>
      <c r="EQ57" s="525"/>
      <c r="ER57" s="525"/>
      <c r="ES57" s="525"/>
      <c r="ET57" s="525"/>
      <c r="EU57" s="525"/>
      <c r="EV57" s="525"/>
      <c r="EW57" s="525"/>
      <c r="EX57" s="525"/>
      <c r="EY57" s="525"/>
      <c r="EZ57" s="525"/>
      <c r="FA57" s="525"/>
      <c r="FB57" s="525"/>
      <c r="FC57" s="525"/>
      <c r="FD57" s="525"/>
      <c r="FE57" s="525"/>
      <c r="FF57" s="525"/>
      <c r="FG57" s="525"/>
      <c r="FH57" s="525"/>
      <c r="FI57" s="525"/>
      <c r="FJ57" s="525"/>
      <c r="FK57" s="525"/>
      <c r="FL57" s="525"/>
      <c r="FM57" s="525"/>
      <c r="FN57" s="525"/>
      <c r="FO57" s="525"/>
      <c r="FP57" s="525"/>
      <c r="FQ57" s="525"/>
      <c r="FR57" s="525"/>
      <c r="FS57" s="525"/>
      <c r="FT57" s="525"/>
      <c r="FU57" s="525"/>
      <c r="FV57" s="525"/>
      <c r="FW57" s="525"/>
      <c r="FX57" s="525"/>
      <c r="FY57" s="525"/>
      <c r="FZ57" s="525"/>
      <c r="GA57" s="525"/>
      <c r="GB57" s="525"/>
      <c r="GC57" s="525"/>
      <c r="GD57" s="525"/>
      <c r="GE57" s="525"/>
      <c r="GF57" s="525"/>
      <c r="GG57" s="525"/>
      <c r="GH57" s="525"/>
      <c r="GI57" s="525"/>
      <c r="GJ57" s="525"/>
      <c r="GK57" s="525"/>
      <c r="GL57" s="525"/>
      <c r="GM57" s="525"/>
      <c r="GN57" s="525"/>
      <c r="GO57" s="525"/>
      <c r="GP57" s="525"/>
      <c r="GQ57" s="525"/>
      <c r="GR57" s="525"/>
      <c r="GS57" s="525"/>
      <c r="GT57" s="525"/>
      <c r="GU57" s="525"/>
      <c r="GV57" s="525"/>
      <c r="GW57" s="525"/>
      <c r="GX57" s="525"/>
      <c r="GY57" s="525"/>
      <c r="GZ57" s="525"/>
      <c r="HA57" s="525"/>
      <c r="HB57" s="525"/>
      <c r="HC57" s="525"/>
      <c r="HD57" s="525"/>
      <c r="HE57" s="525"/>
      <c r="HF57" s="525"/>
      <c r="HG57" s="525"/>
      <c r="HH57" s="525"/>
      <c r="HI57" s="525"/>
      <c r="HJ57" s="525"/>
      <c r="HK57" s="525"/>
      <c r="HL57" s="525"/>
      <c r="HM57" s="525"/>
      <c r="HN57" s="525"/>
      <c r="HO57" s="525"/>
      <c r="HP57" s="525"/>
      <c r="HQ57" s="525"/>
      <c r="HR57" s="525"/>
      <c r="HS57" s="525"/>
      <c r="HT57" s="525"/>
      <c r="HU57" s="525"/>
      <c r="HV57" s="525"/>
      <c r="HW57" s="525"/>
      <c r="HX57" s="525"/>
      <c r="HY57" s="525"/>
      <c r="HZ57" s="525"/>
      <c r="IA57" s="525"/>
      <c r="IB57" s="525"/>
      <c r="IC57" s="525"/>
      <c r="ID57" s="525"/>
      <c r="IE57" s="525"/>
      <c r="IF57" s="525"/>
      <c r="IG57" s="525"/>
      <c r="IH57" s="525"/>
      <c r="II57" s="525"/>
      <c r="IJ57" s="525"/>
      <c r="IK57" s="525"/>
      <c r="IL57" s="525"/>
      <c r="IM57" s="525"/>
      <c r="IN57" s="525"/>
      <c r="IO57" s="525"/>
      <c r="IP57" s="525"/>
      <c r="IQ57" s="525"/>
      <c r="IR57" s="525"/>
      <c r="IS57" s="525"/>
      <c r="IT57" s="525"/>
      <c r="IU57" s="525"/>
      <c r="IV57" s="525"/>
      <c r="IW57" s="525"/>
      <c r="IX57" s="525"/>
      <c r="IY57" s="525"/>
      <c r="IZ57" s="525"/>
      <c r="JA57" s="525"/>
      <c r="JB57" s="525"/>
      <c r="JC57" s="525"/>
      <c r="JD57" s="525"/>
      <c r="JE57" s="525"/>
      <c r="JF57" s="525"/>
      <c r="JG57" s="525"/>
      <c r="JH57" s="525"/>
      <c r="JI57" s="525"/>
      <c r="JJ57" s="526"/>
      <c r="JK57" s="525"/>
      <c r="JL57" s="525"/>
      <c r="JM57" s="525"/>
      <c r="JN57" s="525"/>
      <c r="JO57" s="525"/>
      <c r="JP57" s="527"/>
      <c r="JQ57" s="528">
        <f>U57</f>
        <v>0</v>
      </c>
      <c r="JR57" s="529" t="e">
        <f>SUM(U57-V57)+JR56</f>
        <v>#VALUE!</v>
      </c>
      <c r="JS57" s="476"/>
      <c r="JT57" s="477"/>
      <c r="JU57" s="478" t="s">
        <v>366</v>
      </c>
      <c r="JV57" s="499"/>
      <c r="JW57" s="479"/>
      <c r="JX57" s="479"/>
      <c r="JY57" s="479"/>
      <c r="JZ57" s="480"/>
      <c r="KA57" s="479"/>
      <c r="KB57" s="479"/>
      <c r="KC57" s="479"/>
      <c r="KD57" s="479"/>
      <c r="KE57" s="479"/>
      <c r="KF57" s="479"/>
      <c r="KG57" s="479"/>
      <c r="KH57" s="479"/>
      <c r="KI57" s="479"/>
      <c r="KJ57" s="479"/>
      <c r="KK57" s="479"/>
      <c r="KL57" s="479"/>
      <c r="KM57" s="479"/>
      <c r="KN57" s="479"/>
      <c r="KO57" s="479"/>
      <c r="KQ57" s="577"/>
    </row>
    <row r="58" spans="1:313" s="324" customFormat="1" ht="15" hidden="1" outlineLevel="1" thickBot="1">
      <c r="A58" s="593" t="str">
        <f ca="1">IF(ISERROR(VALUE(SUBSTITUTE(OFFSET(A58,-1,0,1,1),".",""))),"0.0.1",IF(ISERROR(FIND("`",SUBSTITUTE(OFFSET(A58,-1,0,1,1),".","`",2))),OFFSET(A58,-1,0,1,1)&amp;".1",LEFT(OFFSET(A58,-1,0,1,1),FIND("`",SUBSTITUTE(OFFSET(A58,-1,0,1,1),".","`",2)))&amp;IF(ISERROR(FIND("`",SUBSTITUTE(OFFSET(A58,-1,0,1,1),".","`",3))),VALUE(RIGHT(OFFSET(A58,-1,0,1,1),LEN(OFFSET(A58,-1,0,1,1))-FIND("`",SUBSTITUTE(OFFSET(A58,-1,0,1,1),".","`",2))))+1,VALUE(MID(OFFSET(A58,-1,0,1,1),FIND("`",SUBSTITUTE(OFFSET(A58,-1,0,1,1),".","`",2))+1,(FIND("`",SUBSTITUTE(OFFSET(A58,-1,0,1,1),".","`",3))-FIND("`",SUBSTITUTE(OFFSET(A58,-1,0,1,1),".","`",2))-1)))+1)))</f>
        <v>1.4.3</v>
      </c>
      <c r="B58" s="594" t="s">
        <v>398</v>
      </c>
      <c r="C58" s="673"/>
      <c r="D58" s="673"/>
      <c r="E58" s="1109" t="s">
        <v>372</v>
      </c>
      <c r="F58" s="673"/>
      <c r="G58" s="673"/>
      <c r="H58" s="1109"/>
      <c r="I58" s="1109"/>
      <c r="J58" s="674"/>
      <c r="K58" s="596"/>
      <c r="L58" s="597">
        <v>30</v>
      </c>
      <c r="M58" s="598"/>
      <c r="N58" s="599"/>
      <c r="O58" s="675">
        <v>28</v>
      </c>
      <c r="P58" s="601" t="str">
        <f>IF(N58="","",N58+O58)</f>
        <v/>
      </c>
      <c r="Q58" s="601" t="str">
        <f>IFERROR(P58+14,"")</f>
        <v/>
      </c>
      <c r="R58" s="603" t="str">
        <f>IFERROR(AD58/U58,"")</f>
        <v/>
      </c>
      <c r="S58" s="603" t="str">
        <f>IFERROR(IF(AE58="","",IF(AF58="",SUM(AD58-AE58)/AD58,SUM(AD58-AF58)/AD58)),"")</f>
        <v/>
      </c>
      <c r="T58" s="604" t="str">
        <f>IFERROR(AF58/U58,"")</f>
        <v/>
      </c>
      <c r="U58" s="676"/>
      <c r="V58" s="677" t="str">
        <f>IF(U58="","",U58-SUM(U58*0.9))</f>
        <v/>
      </c>
      <c r="W58" s="606"/>
      <c r="X58" s="678" t="s">
        <v>364</v>
      </c>
      <c r="Y58" s="615" t="s">
        <v>360</v>
      </c>
      <c r="Z58" s="609"/>
      <c r="AA58" s="608" t="s">
        <v>125</v>
      </c>
      <c r="AB58" s="609"/>
      <c r="AC58" s="610"/>
      <c r="AD58" s="611"/>
      <c r="AE58" s="610"/>
      <c r="AF58" s="679"/>
      <c r="AG58" s="680" t="str">
        <f>IFERROR(IF(AF58&gt;0,AF58,IF(AE58="",MIN(U58,AH58),AE58)),"")</f>
        <v/>
      </c>
      <c r="AH58" s="680" t="e">
        <f>U58-V58</f>
        <v>#VALUE!</v>
      </c>
      <c r="AI58" s="614" t="str">
        <f>IFERROR(IF(AD58="","",IF(AF58&gt;0,AF58,IF(AE58="",MIN(Y58,AB58),AE58))),"")</f>
        <v/>
      </c>
      <c r="AJ58" s="614" t="str">
        <f>IF(B58="Contingent","Recovery","")</f>
        <v/>
      </c>
      <c r="AK58" s="615" t="str">
        <f>IFERROR(IF(AI58="","-",AI58-U58+V58),"")</f>
        <v>-</v>
      </c>
      <c r="AL58" s="1111" t="s">
        <v>394</v>
      </c>
      <c r="AM58" s="616"/>
      <c r="AN58" s="616"/>
      <c r="AO58" s="616"/>
      <c r="AP58" s="616"/>
      <c r="AQ58" s="616"/>
      <c r="AR58" s="616"/>
      <c r="AS58" s="616"/>
      <c r="AT58" s="616"/>
      <c r="AU58" s="616"/>
      <c r="AV58" s="616"/>
      <c r="AW58" s="616"/>
      <c r="AX58" s="616"/>
      <c r="AY58" s="616"/>
      <c r="AZ58" s="616"/>
      <c r="BA58" s="616"/>
      <c r="BB58" s="616"/>
      <c r="BC58" s="616"/>
      <c r="BD58" s="616"/>
      <c r="BE58" s="616"/>
      <c r="BF58" s="616"/>
      <c r="BG58" s="616"/>
      <c r="BH58" s="616"/>
      <c r="BI58" s="616"/>
      <c r="BJ58" s="616"/>
      <c r="BK58" s="616"/>
      <c r="BL58" s="616"/>
      <c r="BM58" s="616"/>
      <c r="BN58" s="616"/>
      <c r="BO58" s="616"/>
      <c r="BP58" s="616"/>
      <c r="BQ58" s="616"/>
      <c r="BR58" s="616"/>
      <c r="BS58" s="616"/>
      <c r="BT58" s="616"/>
      <c r="BU58" s="616"/>
      <c r="BV58" s="616"/>
      <c r="BW58" s="616"/>
      <c r="BX58" s="616"/>
      <c r="BY58" s="616"/>
      <c r="BZ58" s="616"/>
      <c r="CA58" s="616"/>
      <c r="CB58" s="616"/>
      <c r="CC58" s="616"/>
      <c r="CD58" s="616"/>
      <c r="CE58" s="616"/>
      <c r="CF58" s="616"/>
      <c r="CG58" s="616"/>
      <c r="CH58" s="616"/>
      <c r="CI58" s="616"/>
      <c r="CJ58" s="616"/>
      <c r="CK58" s="616"/>
      <c r="CL58" s="616"/>
      <c r="CM58" s="616"/>
      <c r="CN58" s="616"/>
      <c r="CO58" s="616"/>
      <c r="CP58" s="616"/>
      <c r="CQ58" s="616"/>
      <c r="CR58" s="616"/>
      <c r="CS58" s="616"/>
      <c r="CT58" s="616"/>
      <c r="CU58" s="616"/>
      <c r="CV58" s="616"/>
      <c r="CW58" s="616"/>
      <c r="CX58" s="616"/>
      <c r="CY58" s="616"/>
      <c r="CZ58" s="616"/>
      <c r="DA58" s="616"/>
      <c r="DB58" s="616"/>
      <c r="DC58" s="616"/>
      <c r="DD58" s="616"/>
      <c r="DE58" s="616"/>
      <c r="DF58" s="616"/>
      <c r="DG58" s="616"/>
      <c r="DH58" s="616"/>
      <c r="DI58" s="616"/>
      <c r="DJ58" s="616"/>
      <c r="DK58" s="616"/>
      <c r="DL58" s="616"/>
      <c r="DM58" s="616"/>
      <c r="DN58" s="616"/>
      <c r="DO58" s="616"/>
      <c r="DP58" s="616"/>
      <c r="DQ58" s="616"/>
      <c r="DR58" s="616"/>
      <c r="DS58" s="616"/>
      <c r="DT58" s="616"/>
      <c r="DU58" s="616"/>
      <c r="DV58" s="616"/>
      <c r="DW58" s="616"/>
      <c r="DX58" s="616"/>
      <c r="DY58" s="616"/>
      <c r="DZ58" s="616"/>
      <c r="EA58" s="616"/>
      <c r="EB58" s="616"/>
      <c r="EC58" s="616"/>
      <c r="ED58" s="616"/>
      <c r="EE58" s="616"/>
      <c r="EF58" s="616"/>
      <c r="EG58" s="616"/>
      <c r="EH58" s="616"/>
      <c r="EI58" s="616"/>
      <c r="EJ58" s="616"/>
      <c r="EK58" s="616"/>
      <c r="EL58" s="616"/>
      <c r="EM58" s="616"/>
      <c r="EN58" s="616"/>
      <c r="EO58" s="616"/>
      <c r="EP58" s="616"/>
      <c r="EQ58" s="616"/>
      <c r="ER58" s="616"/>
      <c r="ES58" s="616"/>
      <c r="ET58" s="616"/>
      <c r="EU58" s="616"/>
      <c r="EV58" s="616"/>
      <c r="EW58" s="616"/>
      <c r="EX58" s="616"/>
      <c r="EY58" s="616"/>
      <c r="EZ58" s="616"/>
      <c r="FA58" s="616"/>
      <c r="FB58" s="616"/>
      <c r="FC58" s="616"/>
      <c r="FD58" s="616"/>
      <c r="FE58" s="616"/>
      <c r="FF58" s="616"/>
      <c r="FG58" s="616"/>
      <c r="FH58" s="616"/>
      <c r="FI58" s="616"/>
      <c r="FJ58" s="616"/>
      <c r="FK58" s="616"/>
      <c r="FL58" s="616"/>
      <c r="FM58" s="616"/>
      <c r="FN58" s="616"/>
      <c r="FO58" s="616"/>
      <c r="FP58" s="616"/>
      <c r="FQ58" s="616"/>
      <c r="FR58" s="616"/>
      <c r="FS58" s="616"/>
      <c r="FT58" s="616"/>
      <c r="FU58" s="616"/>
      <c r="FV58" s="616"/>
      <c r="FW58" s="616"/>
      <c r="FX58" s="616"/>
      <c r="FY58" s="616"/>
      <c r="FZ58" s="616"/>
      <c r="GA58" s="616"/>
      <c r="GB58" s="616"/>
      <c r="GC58" s="616"/>
      <c r="GD58" s="616"/>
      <c r="GE58" s="616"/>
      <c r="GF58" s="616"/>
      <c r="GG58" s="616"/>
      <c r="GH58" s="616"/>
      <c r="GI58" s="616"/>
      <c r="GJ58" s="616"/>
      <c r="GK58" s="616"/>
      <c r="GL58" s="616"/>
      <c r="GM58" s="616"/>
      <c r="GN58" s="616"/>
      <c r="GO58" s="616"/>
      <c r="GP58" s="616"/>
      <c r="GQ58" s="616"/>
      <c r="GR58" s="616"/>
      <c r="GS58" s="616"/>
      <c r="GT58" s="616"/>
      <c r="GU58" s="616"/>
      <c r="GV58" s="616"/>
      <c r="GW58" s="616"/>
      <c r="GX58" s="616"/>
      <c r="GY58" s="616"/>
      <c r="GZ58" s="616"/>
      <c r="HA58" s="616"/>
      <c r="HB58" s="616"/>
      <c r="HC58" s="616"/>
      <c r="HD58" s="616"/>
      <c r="HE58" s="616"/>
      <c r="HF58" s="616"/>
      <c r="HG58" s="616"/>
      <c r="HH58" s="616"/>
      <c r="HI58" s="616"/>
      <c r="HJ58" s="616"/>
      <c r="HK58" s="616"/>
      <c r="HL58" s="616"/>
      <c r="HM58" s="616"/>
      <c r="HN58" s="616"/>
      <c r="HO58" s="616"/>
      <c r="HP58" s="616"/>
      <c r="HQ58" s="616"/>
      <c r="HR58" s="616"/>
      <c r="HS58" s="616"/>
      <c r="HT58" s="616"/>
      <c r="HU58" s="616"/>
      <c r="HV58" s="616"/>
      <c r="HW58" s="616"/>
      <c r="HX58" s="616"/>
      <c r="HY58" s="616"/>
      <c r="HZ58" s="616"/>
      <c r="IA58" s="616"/>
      <c r="IB58" s="616"/>
      <c r="IC58" s="616"/>
      <c r="ID58" s="616"/>
      <c r="IE58" s="616"/>
      <c r="IF58" s="616"/>
      <c r="IG58" s="616"/>
      <c r="IH58" s="616"/>
      <c r="II58" s="616"/>
      <c r="IJ58" s="616"/>
      <c r="IK58" s="616"/>
      <c r="IL58" s="616"/>
      <c r="IM58" s="616"/>
      <c r="IN58" s="616"/>
      <c r="IO58" s="616"/>
      <c r="IP58" s="616"/>
      <c r="IQ58" s="616"/>
      <c r="IR58" s="616"/>
      <c r="IS58" s="616"/>
      <c r="IT58" s="616"/>
      <c r="IU58" s="616"/>
      <c r="IV58" s="616"/>
      <c r="IW58" s="616"/>
      <c r="IX58" s="616"/>
      <c r="IY58" s="616"/>
      <c r="IZ58" s="616"/>
      <c r="JA58" s="616"/>
      <c r="JB58" s="616"/>
      <c r="JC58" s="616"/>
      <c r="JD58" s="616"/>
      <c r="JE58" s="616"/>
      <c r="JF58" s="616"/>
      <c r="JG58" s="616"/>
      <c r="JH58" s="616"/>
      <c r="JI58" s="616"/>
      <c r="JJ58" s="617"/>
      <c r="JK58" s="616"/>
      <c r="JL58" s="616"/>
      <c r="JM58" s="616"/>
      <c r="JN58" s="616"/>
      <c r="JO58" s="616"/>
      <c r="JP58" s="618"/>
      <c r="JQ58" s="528">
        <f>U58</f>
        <v>0</v>
      </c>
      <c r="JR58" s="529" t="e">
        <f>SUM(U58-V58)+JR57</f>
        <v>#VALUE!</v>
      </c>
      <c r="JS58" s="476"/>
      <c r="JT58" s="477"/>
      <c r="JU58" s="478" t="s">
        <v>366</v>
      </c>
      <c r="JV58" s="499"/>
      <c r="JW58" s="479"/>
      <c r="JX58" s="479"/>
      <c r="JY58" s="479"/>
      <c r="JZ58" s="480"/>
      <c r="KA58" s="479"/>
      <c r="KB58" s="479"/>
      <c r="KC58" s="479"/>
      <c r="KD58" s="479"/>
      <c r="KE58" s="479"/>
      <c r="KF58" s="479"/>
      <c r="KG58" s="479"/>
      <c r="KH58" s="479"/>
      <c r="KI58" s="479"/>
      <c r="KJ58" s="479"/>
      <c r="KK58" s="479"/>
      <c r="KL58" s="479"/>
      <c r="KM58" s="479"/>
      <c r="KN58" s="479"/>
      <c r="KO58" s="479"/>
      <c r="KQ58" s="577"/>
    </row>
    <row r="59" spans="1:313" s="324" customFormat="1" ht="14.5" hidden="1" collapsed="1">
      <c r="A59" s="619" t="str">
        <f ca="1">IF(ISERROR(VALUE(SUBSTITUTE(OFFSET(A59,-1,0,1,1),".",""))),"0.1",IF(ISERROR(FIND("`",SUBSTITUTE(OFFSET(A59,-1,0,1,1),".","`",1))),OFFSET(A59,-1,0,1,1)&amp;".1",LEFT(OFFSET(A59,-1,0,1,1),FIND("`",SUBSTITUTE(OFFSET(A59,-1,0,1,1),".","`",1)))&amp;IF(ISERROR(FIND("`",SUBSTITUTE(OFFSET(A59,-1,0,1,1),".","`",2))),VALUE(RIGHT(OFFSET(A59,-1,0,1,1),LEN(OFFSET(A59,-1,0,1,1))-FIND("`",SUBSTITUTE(OFFSET(A59,-1,0,1,1),".","`",1))))+1,VALUE(MID(OFFSET(A59,-1,0,1,1),FIND("`",SUBSTITUTE(OFFSET(A59,-1,0,1,1),".","`",1))+1,(FIND("`",SUBSTITUTE(OFFSET(A59,-1,0,1,1),".","`",2))-FIND("`",SUBSTITUTE(OFFSET(A59,-1,0,1,1),".","`",1))-1)))+1)))</f>
        <v>1.5</v>
      </c>
      <c r="B59" s="620" t="s">
        <v>401</v>
      </c>
      <c r="C59" s="621"/>
      <c r="D59" s="621"/>
      <c r="E59" s="621"/>
      <c r="F59" s="621"/>
      <c r="G59" s="621"/>
      <c r="H59" s="622"/>
      <c r="I59" s="622"/>
      <c r="J59" s="622"/>
      <c r="K59" s="623"/>
      <c r="L59" s="624"/>
      <c r="M59" s="625"/>
      <c r="N59" s="626"/>
      <c r="O59" s="627"/>
      <c r="P59" s="626"/>
      <c r="Q59" s="626"/>
      <c r="R59" s="628"/>
      <c r="S59" s="628"/>
      <c r="T59" s="628"/>
      <c r="U59" s="628"/>
      <c r="V59" s="629"/>
      <c r="W59" s="630"/>
      <c r="X59" s="630"/>
      <c r="Y59" s="628"/>
      <c r="Z59" s="628"/>
      <c r="AA59" s="628"/>
      <c r="AB59" s="628"/>
      <c r="AC59" s="631"/>
      <c r="AD59" s="1112"/>
      <c r="AF59" s="625"/>
      <c r="AG59" s="632"/>
      <c r="AH59" s="632"/>
      <c r="AI59" s="633"/>
      <c r="AJ59" s="633"/>
      <c r="AK59" s="625"/>
      <c r="AL59" s="548"/>
      <c r="AM59" s="549"/>
      <c r="AN59" s="549"/>
      <c r="AO59" s="549"/>
      <c r="AP59" s="549"/>
      <c r="AQ59" s="549"/>
      <c r="AR59" s="549"/>
      <c r="AS59" s="549"/>
      <c r="AT59" s="549"/>
      <c r="AU59" s="549"/>
      <c r="AV59" s="549"/>
      <c r="AW59" s="549"/>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c r="CX59" s="549"/>
      <c r="CY59" s="549"/>
      <c r="CZ59" s="549"/>
      <c r="DA59" s="549"/>
      <c r="DB59" s="549"/>
      <c r="DC59" s="549"/>
      <c r="DD59" s="549"/>
      <c r="DE59" s="549"/>
      <c r="DF59" s="549"/>
      <c r="DG59" s="549"/>
      <c r="DH59" s="549"/>
      <c r="DI59" s="549"/>
      <c r="DJ59" s="549"/>
      <c r="DK59" s="549"/>
      <c r="DL59" s="549"/>
      <c r="DM59" s="549"/>
      <c r="DN59" s="549"/>
      <c r="DO59" s="549"/>
      <c r="DP59" s="549"/>
      <c r="DQ59" s="549"/>
      <c r="DR59" s="549"/>
      <c r="DS59" s="549"/>
      <c r="DT59" s="549"/>
      <c r="DU59" s="549"/>
      <c r="DV59" s="549"/>
      <c r="DW59" s="549"/>
      <c r="DX59" s="549"/>
      <c r="DY59" s="549"/>
      <c r="DZ59" s="549"/>
      <c r="EA59" s="549"/>
      <c r="EB59" s="549"/>
      <c r="EC59" s="549"/>
      <c r="ED59" s="549"/>
      <c r="EE59" s="549"/>
      <c r="EF59" s="549"/>
      <c r="EG59" s="549"/>
      <c r="EH59" s="549"/>
      <c r="EI59" s="549"/>
      <c r="EJ59" s="549"/>
      <c r="EK59" s="549"/>
      <c r="EL59" s="549"/>
      <c r="EM59" s="549"/>
      <c r="EN59" s="549"/>
      <c r="EO59" s="549"/>
      <c r="EP59" s="549"/>
      <c r="EQ59" s="549"/>
      <c r="ER59" s="549"/>
      <c r="ES59" s="549"/>
      <c r="ET59" s="549"/>
      <c r="EU59" s="549"/>
      <c r="EV59" s="549"/>
      <c r="EW59" s="549"/>
      <c r="EX59" s="549"/>
      <c r="EY59" s="549"/>
      <c r="EZ59" s="549"/>
      <c r="FA59" s="549"/>
      <c r="FB59" s="549"/>
      <c r="FC59" s="549"/>
      <c r="FD59" s="549"/>
      <c r="FE59" s="549"/>
      <c r="FF59" s="549"/>
      <c r="FG59" s="549"/>
      <c r="FH59" s="549"/>
      <c r="FI59" s="549"/>
      <c r="FJ59" s="549"/>
      <c r="FK59" s="549"/>
      <c r="FL59" s="549"/>
      <c r="FM59" s="549"/>
      <c r="FN59" s="549"/>
      <c r="FO59" s="549"/>
      <c r="FP59" s="549"/>
      <c r="FQ59" s="549"/>
      <c r="FR59" s="549"/>
      <c r="FS59" s="549"/>
      <c r="FT59" s="549"/>
      <c r="FU59" s="549"/>
      <c r="FV59" s="549"/>
      <c r="FW59" s="549"/>
      <c r="FX59" s="549"/>
      <c r="FY59" s="549"/>
      <c r="FZ59" s="549"/>
      <c r="GA59" s="549"/>
      <c r="GB59" s="549"/>
      <c r="GC59" s="549"/>
      <c r="GD59" s="549"/>
      <c r="GE59" s="549"/>
      <c r="GF59" s="549"/>
      <c r="GG59" s="549"/>
      <c r="GH59" s="549"/>
      <c r="GI59" s="549"/>
      <c r="GJ59" s="549"/>
      <c r="GK59" s="549"/>
      <c r="GL59" s="549"/>
      <c r="GM59" s="549"/>
      <c r="GN59" s="549"/>
      <c r="GO59" s="549"/>
      <c r="GP59" s="549"/>
      <c r="GQ59" s="549"/>
      <c r="GR59" s="549"/>
      <c r="GS59" s="549"/>
      <c r="GT59" s="549"/>
      <c r="GU59" s="549"/>
      <c r="GV59" s="549"/>
      <c r="GW59" s="549"/>
      <c r="GX59" s="549"/>
      <c r="GY59" s="549"/>
      <c r="GZ59" s="549"/>
      <c r="HA59" s="549"/>
      <c r="HB59" s="549"/>
      <c r="HC59" s="549"/>
      <c r="HD59" s="549"/>
      <c r="HE59" s="549"/>
      <c r="HF59" s="549"/>
      <c r="HG59" s="549"/>
      <c r="HH59" s="549"/>
      <c r="HI59" s="549"/>
      <c r="HJ59" s="549"/>
      <c r="HK59" s="549"/>
      <c r="HL59" s="549"/>
      <c r="HM59" s="549"/>
      <c r="HN59" s="549"/>
      <c r="HO59" s="549"/>
      <c r="HP59" s="549"/>
      <c r="HQ59" s="549"/>
      <c r="HR59" s="549"/>
      <c r="HS59" s="549"/>
      <c r="HT59" s="549"/>
      <c r="HU59" s="549"/>
      <c r="HV59" s="549"/>
      <c r="HW59" s="549"/>
      <c r="HX59" s="549"/>
      <c r="HY59" s="549"/>
      <c r="HZ59" s="549"/>
      <c r="IA59" s="549"/>
      <c r="IB59" s="549"/>
      <c r="IC59" s="549"/>
      <c r="ID59" s="549"/>
      <c r="IE59" s="549"/>
      <c r="IF59" s="549"/>
      <c r="IG59" s="549"/>
      <c r="IH59" s="549"/>
      <c r="II59" s="549"/>
      <c r="IJ59" s="549"/>
      <c r="IK59" s="549"/>
      <c r="IL59" s="549"/>
      <c r="IM59" s="549"/>
      <c r="IN59" s="549"/>
      <c r="IO59" s="549"/>
      <c r="IP59" s="549"/>
      <c r="IQ59" s="549"/>
      <c r="IR59" s="549"/>
      <c r="IS59" s="549"/>
      <c r="IT59" s="549"/>
      <c r="IU59" s="549"/>
      <c r="IV59" s="549"/>
      <c r="IW59" s="549"/>
      <c r="IX59" s="549"/>
      <c r="IY59" s="549"/>
      <c r="IZ59" s="549"/>
      <c r="JA59" s="549"/>
      <c r="JB59" s="549"/>
      <c r="JC59" s="549"/>
      <c r="JD59" s="549"/>
      <c r="JE59" s="549"/>
      <c r="JF59" s="549"/>
      <c r="JG59" s="549"/>
      <c r="JH59" s="549"/>
      <c r="JI59" s="549"/>
      <c r="JJ59" s="634"/>
      <c r="JK59" s="549"/>
      <c r="JL59" s="549"/>
      <c r="JM59" s="549"/>
      <c r="JN59" s="549"/>
      <c r="JO59" s="549"/>
      <c r="JP59" s="549"/>
      <c r="JQ59" s="681"/>
      <c r="JR59" s="682"/>
      <c r="JS59" s="476" t="str">
        <f>IFERROR(IF(#REF!="","",AD59/U59),"")</f>
        <v/>
      </c>
      <c r="JT59" s="477"/>
      <c r="JU59" s="478" t="str">
        <f>IFERROR((IF(AL59="Graduated",AF59/#REF!,"")),"")</f>
        <v/>
      </c>
      <c r="JV59" s="1099"/>
      <c r="JW59" s="479"/>
      <c r="JX59" s="479"/>
      <c r="JY59" s="479"/>
      <c r="JZ59" s="480"/>
      <c r="KA59" s="479"/>
      <c r="KB59" s="479"/>
      <c r="KC59" s="479"/>
      <c r="KD59" s="479"/>
      <c r="KE59" s="479"/>
      <c r="KF59" s="479"/>
      <c r="KG59" s="479"/>
      <c r="KH59" s="479"/>
      <c r="KI59" s="479"/>
      <c r="KJ59" s="479"/>
      <c r="KK59" s="479"/>
      <c r="KL59" s="479"/>
      <c r="KM59" s="479"/>
      <c r="KN59" s="479"/>
      <c r="KO59" s="479"/>
      <c r="KQ59" s="577"/>
      <c r="KS59" s="500" t="s">
        <v>305</v>
      </c>
      <c r="KU59" s="1058" t="e" cm="1">
        <f t="array" ref="KU59">SUM(#REF!/#REF!)</f>
        <v>#REF!</v>
      </c>
      <c r="KV59" s="1059" t="s">
        <v>360</v>
      </c>
      <c r="KW59" s="1059" t="e">
        <f>#REF!/SUM(#REF!)</f>
        <v>#REF!</v>
      </c>
      <c r="KX59" s="1059" t="e">
        <f>1-KW59</f>
        <v>#REF!</v>
      </c>
      <c r="KY59" s="1059" t="s">
        <v>360</v>
      </c>
      <c r="KZ59" s="1060" t="s">
        <v>360</v>
      </c>
      <c r="LA59" s="683"/>
    </row>
    <row r="60" spans="1:313" s="324" customFormat="1" ht="14.5" hidden="1" outlineLevel="1">
      <c r="A60" s="504" t="str">
        <f t="shared" ref="A60:A81" ca="1" si="22">IF(ISERROR(VALUE(SUBSTITUTE(OFFSET(A60,-1,0,1,1),".",""))),"0.0.1",IF(ISERROR(FIND("`",SUBSTITUTE(OFFSET(A60,-1,0,1,1),".","`",2))),OFFSET(A60,-1,0,1,1)&amp;".1",LEFT(OFFSET(A60,-1,0,1,1),FIND("`",SUBSTITUTE(OFFSET(A60,-1,0,1,1),".","`",2)))&amp;IF(ISERROR(FIND("`",SUBSTITUTE(OFFSET(A60,-1,0,1,1),".","`",3))),VALUE(RIGHT(OFFSET(A60,-1,0,1,1),LEN(OFFSET(A60,-1,0,1,1))-FIND("`",SUBSTITUTE(OFFSET(A60,-1,0,1,1),".","`",2))))+1,VALUE(MID(OFFSET(A60,-1,0,1,1),FIND("`",SUBSTITUTE(OFFSET(A60,-1,0,1,1),".","`",2))+1,(FIND("`",SUBSTITUTE(OFFSET(A60,-1,0,1,1),".","`",3))-FIND("`",SUBSTITUTE(OFFSET(A60,-1,0,1,1),".","`",2))-1)))+1)))</f>
        <v>1.5.1</v>
      </c>
      <c r="B60" s="505" t="s">
        <v>402</v>
      </c>
      <c r="C60" s="639"/>
      <c r="D60" s="639"/>
      <c r="E60" s="1101" t="s">
        <v>372</v>
      </c>
      <c r="F60" s="639"/>
      <c r="G60" s="639"/>
      <c r="H60" s="1101" t="s">
        <v>370</v>
      </c>
      <c r="I60" s="1101"/>
      <c r="J60" s="1115" t="s">
        <v>109</v>
      </c>
      <c r="K60" s="485">
        <f t="shared" ref="K60:K80" si="23">M60-L60</f>
        <v>46221</v>
      </c>
      <c r="L60" s="507">
        <v>30</v>
      </c>
      <c r="M60" s="487">
        <f t="shared" ref="M60:M81" si="24">N60-14</f>
        <v>46251</v>
      </c>
      <c r="N60" s="508">
        <v>46265</v>
      </c>
      <c r="O60" s="637">
        <v>25</v>
      </c>
      <c r="P60" s="488">
        <f>IF(N60="","",N60+O60)+3</f>
        <v>46293</v>
      </c>
      <c r="Q60" s="488">
        <f t="shared" ref="Q60:Q78" si="25">P60+15</f>
        <v>46308</v>
      </c>
      <c r="R60" s="510">
        <f t="shared" ref="R60:R81" si="26">IFERROR(AD60/U60,"")</f>
        <v>0</v>
      </c>
      <c r="S60" s="510" t="str">
        <f t="shared" ref="S60:S81" si="27">IFERROR(IF(AE60="","",IF(AF60="",SUM(AD60-AE60)/AD60,SUM(AD60-AF60)/AD60)),"")</f>
        <v/>
      </c>
      <c r="T60" s="511">
        <f t="shared" ref="T60:T81" si="28">IFERROR(AF60/U60,"")</f>
        <v>0</v>
      </c>
      <c r="U60" s="512">
        <v>20</v>
      </c>
      <c r="V60" s="513">
        <f t="shared" ref="V60:V77" si="29">IF(U60="","",U60-SUM(U60*0.9))</f>
        <v>2</v>
      </c>
      <c r="W60" s="514" t="s">
        <v>370</v>
      </c>
      <c r="X60" s="573" t="s">
        <v>364</v>
      </c>
      <c r="Y60" s="523" t="s">
        <v>360</v>
      </c>
      <c r="Z60" s="517"/>
      <c r="AA60" s="516" t="s">
        <v>125</v>
      </c>
      <c r="AB60" s="517"/>
      <c r="AC60" s="557"/>
      <c r="AD60" s="519"/>
      <c r="AE60" s="557"/>
      <c r="AF60" s="520"/>
      <c r="AG60" s="521">
        <f t="shared" ref="AG60:AG81" si="30">IFERROR(IF(AF60&gt;0,AF60,IF(AE60="",MIN(U60,AH60),AE60)),"")</f>
        <v>18</v>
      </c>
      <c r="AH60" s="521">
        <f t="shared" ref="AH60:AH81" si="31">U60-V60</f>
        <v>18</v>
      </c>
      <c r="AI60" s="560" t="str">
        <f t="shared" ref="AI60:AI81" si="32">IFERROR(IF(AD60="","",IF(AF60&gt;0,AF60,IF(AE60="",MIN(Y60,AB60),AE60))),"")</f>
        <v/>
      </c>
      <c r="AJ60" s="560" t="str">
        <f t="shared" ref="AJ60:AJ81" si="33">IF(B60="Contingent","Recovery","")</f>
        <v/>
      </c>
      <c r="AK60" s="523" t="str">
        <f t="shared" ref="AK60:AK81" si="34">IFERROR(IF(AI60="","-",AI60-U60+V60),"")</f>
        <v>-</v>
      </c>
      <c r="AL60" s="524" t="s">
        <v>4</v>
      </c>
      <c r="AM60" s="525"/>
      <c r="AN60" s="525"/>
      <c r="AO60" s="525"/>
      <c r="AP60" s="525"/>
      <c r="AQ60" s="525"/>
      <c r="AR60" s="525"/>
      <c r="AS60" s="525"/>
      <c r="AT60" s="525"/>
      <c r="AU60" s="525"/>
      <c r="AV60" s="525"/>
      <c r="AW60" s="525"/>
      <c r="AX60" s="525"/>
      <c r="AY60" s="525"/>
      <c r="AZ60" s="525"/>
      <c r="BA60" s="525"/>
      <c r="BB60" s="525"/>
      <c r="BC60" s="525"/>
      <c r="BD60" s="525"/>
      <c r="BE60" s="525"/>
      <c r="BF60" s="525"/>
      <c r="BG60" s="525"/>
      <c r="BH60" s="525"/>
      <c r="BI60" s="525"/>
      <c r="BJ60" s="525"/>
      <c r="BK60" s="525"/>
      <c r="BL60" s="525"/>
      <c r="BM60" s="525"/>
      <c r="BN60" s="525"/>
      <c r="BO60" s="525"/>
      <c r="BP60" s="525"/>
      <c r="BQ60" s="525"/>
      <c r="BR60" s="525"/>
      <c r="BS60" s="525"/>
      <c r="BT60" s="525"/>
      <c r="BU60" s="525"/>
      <c r="BV60" s="525"/>
      <c r="BW60" s="525"/>
      <c r="BX60" s="525"/>
      <c r="BY60" s="525"/>
      <c r="BZ60" s="525"/>
      <c r="CA60" s="525"/>
      <c r="CB60" s="525"/>
      <c r="CC60" s="525"/>
      <c r="CD60" s="525"/>
      <c r="CE60" s="525"/>
      <c r="CF60" s="525"/>
      <c r="CG60" s="525"/>
      <c r="CH60" s="525"/>
      <c r="CI60" s="525"/>
      <c r="CJ60" s="525"/>
      <c r="CK60" s="525"/>
      <c r="CL60" s="525"/>
      <c r="CM60" s="525"/>
      <c r="CN60" s="525"/>
      <c r="CO60" s="525"/>
      <c r="CP60" s="525"/>
      <c r="CQ60" s="525"/>
      <c r="CR60" s="525"/>
      <c r="CS60" s="525"/>
      <c r="CT60" s="525"/>
      <c r="CU60" s="525"/>
      <c r="CV60" s="525"/>
      <c r="CW60" s="525"/>
      <c r="CX60" s="525"/>
      <c r="CY60" s="525"/>
      <c r="CZ60" s="525"/>
      <c r="DA60" s="525"/>
      <c r="DB60" s="525"/>
      <c r="DC60" s="525"/>
      <c r="DD60" s="525"/>
      <c r="DE60" s="525"/>
      <c r="DF60" s="525"/>
      <c r="DG60" s="525"/>
      <c r="DH60" s="525"/>
      <c r="DI60" s="525"/>
      <c r="DJ60" s="525"/>
      <c r="DK60" s="525"/>
      <c r="DL60" s="525"/>
      <c r="DM60" s="525"/>
      <c r="DN60" s="525"/>
      <c r="DO60" s="525"/>
      <c r="DP60" s="525"/>
      <c r="DQ60" s="525"/>
      <c r="DR60" s="525"/>
      <c r="DS60" s="525"/>
      <c r="DT60" s="525"/>
      <c r="DU60" s="525"/>
      <c r="DV60" s="525"/>
      <c r="DW60" s="525"/>
      <c r="DX60" s="525"/>
      <c r="DY60" s="525"/>
      <c r="DZ60" s="525"/>
      <c r="EA60" s="525"/>
      <c r="EB60" s="525"/>
      <c r="EC60" s="525"/>
      <c r="ED60" s="525"/>
      <c r="EE60" s="525"/>
      <c r="EF60" s="525"/>
      <c r="EG60" s="525"/>
      <c r="EH60" s="525"/>
      <c r="EI60" s="525"/>
      <c r="EJ60" s="525"/>
      <c r="EK60" s="525"/>
      <c r="EL60" s="525"/>
      <c r="EM60" s="525"/>
      <c r="EN60" s="525"/>
      <c r="EO60" s="525"/>
      <c r="EP60" s="525"/>
      <c r="EQ60" s="525"/>
      <c r="ER60" s="525"/>
      <c r="ES60" s="525"/>
      <c r="ET60" s="525"/>
      <c r="EU60" s="525"/>
      <c r="EV60" s="525"/>
      <c r="EW60" s="525"/>
      <c r="EX60" s="525"/>
      <c r="EY60" s="525"/>
      <c r="EZ60" s="525"/>
      <c r="FA60" s="525"/>
      <c r="FB60" s="525"/>
      <c r="FC60" s="525"/>
      <c r="FD60" s="525"/>
      <c r="FE60" s="525"/>
      <c r="FF60" s="525"/>
      <c r="FG60" s="525"/>
      <c r="FH60" s="525"/>
      <c r="FI60" s="525"/>
      <c r="FJ60" s="525"/>
      <c r="FK60" s="525"/>
      <c r="FL60" s="525"/>
      <c r="FM60" s="525"/>
      <c r="FN60" s="525"/>
      <c r="FO60" s="525"/>
      <c r="FP60" s="525"/>
      <c r="FQ60" s="525"/>
      <c r="FR60" s="525"/>
      <c r="FS60" s="525"/>
      <c r="FT60" s="525"/>
      <c r="FU60" s="525"/>
      <c r="FV60" s="525"/>
      <c r="FW60" s="525"/>
      <c r="FX60" s="525"/>
      <c r="FY60" s="525"/>
      <c r="FZ60" s="525"/>
      <c r="GA60" s="525"/>
      <c r="GB60" s="525"/>
      <c r="GC60" s="525"/>
      <c r="GD60" s="525"/>
      <c r="GE60" s="525"/>
      <c r="GF60" s="525"/>
      <c r="GG60" s="525"/>
      <c r="GH60" s="525"/>
      <c r="GI60" s="525"/>
      <c r="GJ60" s="525"/>
      <c r="GK60" s="525"/>
      <c r="GL60" s="525"/>
      <c r="GM60" s="525"/>
      <c r="GN60" s="525"/>
      <c r="GO60" s="525"/>
      <c r="GP60" s="525"/>
      <c r="GQ60" s="525"/>
      <c r="GR60" s="525"/>
      <c r="GS60" s="525"/>
      <c r="GT60" s="525"/>
      <c r="GU60" s="525"/>
      <c r="GV60" s="525"/>
      <c r="GW60" s="525"/>
      <c r="GX60" s="525"/>
      <c r="GY60" s="525"/>
      <c r="GZ60" s="525"/>
      <c r="HA60" s="525"/>
      <c r="HB60" s="525"/>
      <c r="HC60" s="525"/>
      <c r="HD60" s="525"/>
      <c r="HE60" s="525"/>
      <c r="HF60" s="525"/>
      <c r="HG60" s="525"/>
      <c r="HH60" s="525"/>
      <c r="HI60" s="525"/>
      <c r="HJ60" s="525"/>
      <c r="HK60" s="525"/>
      <c r="HL60" s="525"/>
      <c r="HM60" s="525"/>
      <c r="HN60" s="525"/>
      <c r="HO60" s="525"/>
      <c r="HP60" s="525"/>
      <c r="HQ60" s="525"/>
      <c r="HR60" s="525"/>
      <c r="HS60" s="525"/>
      <c r="HT60" s="525"/>
      <c r="HU60" s="525"/>
      <c r="HV60" s="525"/>
      <c r="HW60" s="525"/>
      <c r="HX60" s="525"/>
      <c r="HY60" s="525"/>
      <c r="HZ60" s="525"/>
      <c r="IA60" s="525"/>
      <c r="IB60" s="525"/>
      <c r="IC60" s="525"/>
      <c r="ID60" s="525"/>
      <c r="IE60" s="525"/>
      <c r="IF60" s="525"/>
      <c r="IG60" s="525"/>
      <c r="IH60" s="525"/>
      <c r="II60" s="525"/>
      <c r="IJ60" s="525"/>
      <c r="IK60" s="525"/>
      <c r="IL60" s="525"/>
      <c r="IM60" s="525"/>
      <c r="IN60" s="525"/>
      <c r="IO60" s="525"/>
      <c r="IP60" s="525"/>
      <c r="IQ60" s="525"/>
      <c r="IR60" s="525"/>
      <c r="IS60" s="525"/>
      <c r="IT60" s="525"/>
      <c r="IU60" s="525"/>
      <c r="IV60" s="525"/>
      <c r="IW60" s="525"/>
      <c r="IX60" s="525"/>
      <c r="IY60" s="525"/>
      <c r="IZ60" s="525"/>
      <c r="JA60" s="525"/>
      <c r="JB60" s="525"/>
      <c r="JC60" s="525"/>
      <c r="JD60" s="525"/>
      <c r="JE60" s="525"/>
      <c r="JF60" s="525"/>
      <c r="JG60" s="525"/>
      <c r="JH60" s="525"/>
      <c r="JI60" s="525"/>
      <c r="JJ60" s="526"/>
      <c r="JK60" s="525"/>
      <c r="JL60" s="525"/>
      <c r="JM60" s="525"/>
      <c r="JN60" s="525"/>
      <c r="JO60" s="525"/>
      <c r="JP60" s="527"/>
      <c r="JQ60" s="528">
        <f t="shared" ref="JQ60:JQ81" si="35">U60</f>
        <v>20</v>
      </c>
      <c r="JR60" s="529">
        <f t="shared" ref="JR60:JR81" si="36">SUM(U60-V60)+JR59</f>
        <v>18</v>
      </c>
      <c r="JS60" s="476" t="s">
        <v>400</v>
      </c>
      <c r="JT60" s="477"/>
      <c r="JU60" s="478" t="s">
        <v>377</v>
      </c>
      <c r="JV60" s="499"/>
      <c r="JW60" s="479"/>
      <c r="JX60" s="479"/>
      <c r="JY60" s="479"/>
      <c r="JZ60" s="480"/>
      <c r="KA60" s="479"/>
      <c r="KB60" s="479"/>
      <c r="KC60" s="479"/>
      <c r="KD60" s="479"/>
      <c r="KE60" s="479"/>
      <c r="KF60" s="479"/>
      <c r="KG60" s="479"/>
      <c r="KH60" s="479"/>
      <c r="KI60" s="479"/>
      <c r="KJ60" s="479"/>
      <c r="KK60" s="479"/>
      <c r="KL60" s="479"/>
      <c r="KM60" s="479"/>
      <c r="KN60" s="479"/>
      <c r="KO60" s="479"/>
      <c r="KQ60" s="577"/>
    </row>
    <row r="61" spans="1:313" s="324" customFormat="1" ht="14.5" hidden="1" outlineLevel="1">
      <c r="A61" s="504" t="str">
        <f t="shared" ca="1" si="22"/>
        <v>1.5.2</v>
      </c>
      <c r="B61" s="505" t="s">
        <v>402</v>
      </c>
      <c r="C61" s="639"/>
      <c r="D61" s="639"/>
      <c r="E61" s="1101" t="s">
        <v>372</v>
      </c>
      <c r="F61" s="639"/>
      <c r="G61" s="639"/>
      <c r="H61" s="1101" t="s">
        <v>403</v>
      </c>
      <c r="I61" s="561" t="s">
        <v>384</v>
      </c>
      <c r="J61" s="506" t="s">
        <v>385</v>
      </c>
      <c r="K61" s="485">
        <f t="shared" si="23"/>
        <v>46228</v>
      </c>
      <c r="L61" s="507">
        <v>30</v>
      </c>
      <c r="M61" s="487">
        <f t="shared" si="24"/>
        <v>46258</v>
      </c>
      <c r="N61" s="508">
        <v>46272</v>
      </c>
      <c r="O61" s="637">
        <v>25</v>
      </c>
      <c r="P61" s="488">
        <f>IF(N61="","",N61+O61)+3</f>
        <v>46300</v>
      </c>
      <c r="Q61" s="488">
        <f t="shared" si="25"/>
        <v>46315</v>
      </c>
      <c r="R61" s="510">
        <f t="shared" si="26"/>
        <v>0</v>
      </c>
      <c r="S61" s="510" t="str">
        <f t="shared" si="27"/>
        <v/>
      </c>
      <c r="T61" s="511">
        <f t="shared" si="28"/>
        <v>0</v>
      </c>
      <c r="U61" s="512">
        <v>20</v>
      </c>
      <c r="V61" s="513">
        <f t="shared" si="29"/>
        <v>2</v>
      </c>
      <c r="W61" s="514" t="s">
        <v>370</v>
      </c>
      <c r="X61" s="573" t="s">
        <v>364</v>
      </c>
      <c r="Y61" s="523" t="s">
        <v>360</v>
      </c>
      <c r="Z61" s="517"/>
      <c r="AA61" s="516" t="s">
        <v>125</v>
      </c>
      <c r="AB61" s="517"/>
      <c r="AC61" s="557"/>
      <c r="AD61" s="519"/>
      <c r="AE61" s="557"/>
      <c r="AF61" s="520"/>
      <c r="AG61" s="521">
        <f t="shared" si="30"/>
        <v>18</v>
      </c>
      <c r="AH61" s="521">
        <f t="shared" si="31"/>
        <v>18</v>
      </c>
      <c r="AI61" s="560" t="str">
        <f t="shared" si="32"/>
        <v/>
      </c>
      <c r="AJ61" s="560" t="str">
        <f t="shared" si="33"/>
        <v/>
      </c>
      <c r="AK61" s="523" t="str">
        <f t="shared" si="34"/>
        <v>-</v>
      </c>
      <c r="AL61" s="524" t="s">
        <v>4</v>
      </c>
      <c r="AM61" s="525"/>
      <c r="AN61" s="525"/>
      <c r="AO61" s="525"/>
      <c r="AP61" s="525"/>
      <c r="AQ61" s="525"/>
      <c r="AR61" s="525"/>
      <c r="AS61" s="525"/>
      <c r="AT61" s="525"/>
      <c r="AU61" s="525"/>
      <c r="AV61" s="525"/>
      <c r="AW61" s="525"/>
      <c r="AX61" s="525"/>
      <c r="AY61" s="525"/>
      <c r="AZ61" s="525"/>
      <c r="BA61" s="525"/>
      <c r="BB61" s="525"/>
      <c r="BC61" s="525"/>
      <c r="BD61" s="525"/>
      <c r="BE61" s="525"/>
      <c r="BF61" s="525"/>
      <c r="BG61" s="525"/>
      <c r="BH61" s="525"/>
      <c r="BI61" s="525"/>
      <c r="BJ61" s="525"/>
      <c r="BK61" s="525"/>
      <c r="BL61" s="525"/>
      <c r="BM61" s="525"/>
      <c r="BN61" s="525"/>
      <c r="BO61" s="525"/>
      <c r="BP61" s="525"/>
      <c r="BQ61" s="525"/>
      <c r="BR61" s="525"/>
      <c r="BS61" s="525"/>
      <c r="BT61" s="525"/>
      <c r="BU61" s="525"/>
      <c r="BV61" s="525"/>
      <c r="BW61" s="525"/>
      <c r="BX61" s="525"/>
      <c r="BY61" s="525"/>
      <c r="BZ61" s="525"/>
      <c r="CA61" s="525"/>
      <c r="CB61" s="525"/>
      <c r="CC61" s="525"/>
      <c r="CD61" s="525"/>
      <c r="CE61" s="525"/>
      <c r="CF61" s="525"/>
      <c r="CG61" s="525"/>
      <c r="CH61" s="525"/>
      <c r="CI61" s="525"/>
      <c r="CJ61" s="525"/>
      <c r="CK61" s="525"/>
      <c r="CL61" s="525"/>
      <c r="CM61" s="525"/>
      <c r="CN61" s="525"/>
      <c r="CO61" s="525"/>
      <c r="CP61" s="525"/>
      <c r="CQ61" s="525"/>
      <c r="CR61" s="525"/>
      <c r="CS61" s="525"/>
      <c r="CT61" s="525"/>
      <c r="CU61" s="525"/>
      <c r="CV61" s="525"/>
      <c r="CW61" s="525"/>
      <c r="CX61" s="525"/>
      <c r="CY61" s="525"/>
      <c r="CZ61" s="525"/>
      <c r="DA61" s="525"/>
      <c r="DB61" s="525"/>
      <c r="DC61" s="525"/>
      <c r="DD61" s="525"/>
      <c r="DE61" s="525"/>
      <c r="DF61" s="525"/>
      <c r="DG61" s="525"/>
      <c r="DH61" s="525"/>
      <c r="DI61" s="525"/>
      <c r="DJ61" s="525"/>
      <c r="DK61" s="525"/>
      <c r="DL61" s="525"/>
      <c r="DM61" s="525"/>
      <c r="DN61" s="525"/>
      <c r="DO61" s="525"/>
      <c r="DP61" s="525"/>
      <c r="DQ61" s="525"/>
      <c r="DR61" s="525"/>
      <c r="DS61" s="525"/>
      <c r="DT61" s="525"/>
      <c r="DU61" s="525"/>
      <c r="DV61" s="525"/>
      <c r="DW61" s="525"/>
      <c r="DX61" s="525"/>
      <c r="DY61" s="525"/>
      <c r="DZ61" s="525"/>
      <c r="EA61" s="525"/>
      <c r="EB61" s="525"/>
      <c r="EC61" s="525"/>
      <c r="ED61" s="525"/>
      <c r="EE61" s="525"/>
      <c r="EF61" s="525"/>
      <c r="EG61" s="525"/>
      <c r="EH61" s="525"/>
      <c r="EI61" s="525"/>
      <c r="EJ61" s="525"/>
      <c r="EK61" s="525"/>
      <c r="EL61" s="525"/>
      <c r="EM61" s="525"/>
      <c r="EN61" s="525"/>
      <c r="EO61" s="525"/>
      <c r="EP61" s="525"/>
      <c r="EQ61" s="525"/>
      <c r="ER61" s="525"/>
      <c r="ES61" s="525"/>
      <c r="ET61" s="525"/>
      <c r="EU61" s="525"/>
      <c r="EV61" s="525"/>
      <c r="EW61" s="525"/>
      <c r="EX61" s="525"/>
      <c r="EY61" s="525"/>
      <c r="EZ61" s="525"/>
      <c r="FA61" s="525"/>
      <c r="FB61" s="525"/>
      <c r="FC61" s="525"/>
      <c r="FD61" s="525"/>
      <c r="FE61" s="525"/>
      <c r="FF61" s="525"/>
      <c r="FG61" s="525"/>
      <c r="FH61" s="525"/>
      <c r="FI61" s="525"/>
      <c r="FJ61" s="525"/>
      <c r="FK61" s="525"/>
      <c r="FL61" s="525"/>
      <c r="FM61" s="525"/>
      <c r="FN61" s="525"/>
      <c r="FO61" s="525"/>
      <c r="FP61" s="525"/>
      <c r="FQ61" s="525"/>
      <c r="FR61" s="525"/>
      <c r="FS61" s="525"/>
      <c r="FT61" s="525"/>
      <c r="FU61" s="525"/>
      <c r="FV61" s="525"/>
      <c r="FW61" s="525"/>
      <c r="FX61" s="525"/>
      <c r="FY61" s="525"/>
      <c r="FZ61" s="525"/>
      <c r="GA61" s="525"/>
      <c r="GB61" s="525"/>
      <c r="GC61" s="525"/>
      <c r="GD61" s="525"/>
      <c r="GE61" s="525"/>
      <c r="GF61" s="525"/>
      <c r="GG61" s="525"/>
      <c r="GH61" s="525"/>
      <c r="GI61" s="525"/>
      <c r="GJ61" s="525"/>
      <c r="GK61" s="525"/>
      <c r="GL61" s="525"/>
      <c r="GM61" s="525"/>
      <c r="GN61" s="525"/>
      <c r="GO61" s="525"/>
      <c r="GP61" s="525"/>
      <c r="GQ61" s="525"/>
      <c r="GR61" s="525"/>
      <c r="GS61" s="525"/>
      <c r="GT61" s="525"/>
      <c r="GU61" s="525"/>
      <c r="GV61" s="525"/>
      <c r="GW61" s="525"/>
      <c r="GX61" s="525"/>
      <c r="GY61" s="525"/>
      <c r="GZ61" s="525"/>
      <c r="HA61" s="525"/>
      <c r="HB61" s="525"/>
      <c r="HC61" s="525"/>
      <c r="HD61" s="525"/>
      <c r="HE61" s="525"/>
      <c r="HF61" s="525"/>
      <c r="HG61" s="525"/>
      <c r="HH61" s="525"/>
      <c r="HI61" s="525"/>
      <c r="HJ61" s="525"/>
      <c r="HK61" s="525"/>
      <c r="HL61" s="525"/>
      <c r="HM61" s="525"/>
      <c r="HN61" s="525"/>
      <c r="HO61" s="525"/>
      <c r="HP61" s="525"/>
      <c r="HQ61" s="525"/>
      <c r="HR61" s="525"/>
      <c r="HS61" s="525"/>
      <c r="HT61" s="525"/>
      <c r="HU61" s="525"/>
      <c r="HV61" s="525"/>
      <c r="HW61" s="525"/>
      <c r="HX61" s="525"/>
      <c r="HY61" s="525"/>
      <c r="HZ61" s="525"/>
      <c r="IA61" s="525"/>
      <c r="IB61" s="525"/>
      <c r="IC61" s="525"/>
      <c r="ID61" s="525"/>
      <c r="IE61" s="525"/>
      <c r="IF61" s="525"/>
      <c r="IG61" s="525"/>
      <c r="IH61" s="525"/>
      <c r="II61" s="525"/>
      <c r="IJ61" s="525"/>
      <c r="IK61" s="525"/>
      <c r="IL61" s="525"/>
      <c r="IM61" s="525"/>
      <c r="IN61" s="525"/>
      <c r="IO61" s="525"/>
      <c r="IP61" s="525"/>
      <c r="IQ61" s="525"/>
      <c r="IR61" s="525"/>
      <c r="IS61" s="525"/>
      <c r="IT61" s="525"/>
      <c r="IU61" s="525"/>
      <c r="IV61" s="525"/>
      <c r="IW61" s="525"/>
      <c r="IX61" s="525"/>
      <c r="IY61" s="525"/>
      <c r="IZ61" s="525"/>
      <c r="JA61" s="525"/>
      <c r="JB61" s="525"/>
      <c r="JC61" s="525"/>
      <c r="JD61" s="525"/>
      <c r="JE61" s="525"/>
      <c r="JF61" s="525"/>
      <c r="JG61" s="525"/>
      <c r="JH61" s="525"/>
      <c r="JI61" s="525"/>
      <c r="JJ61" s="526"/>
      <c r="JK61" s="525"/>
      <c r="JL61" s="525"/>
      <c r="JM61" s="525"/>
      <c r="JN61" s="525"/>
      <c r="JO61" s="525"/>
      <c r="JP61" s="527"/>
      <c r="JQ61" s="528">
        <f t="shared" si="35"/>
        <v>20</v>
      </c>
      <c r="JR61" s="529">
        <f t="shared" si="36"/>
        <v>36</v>
      </c>
      <c r="JS61" s="476" t="s">
        <v>400</v>
      </c>
      <c r="JT61" s="477"/>
      <c r="JU61" s="478" t="s">
        <v>377</v>
      </c>
      <c r="JV61" s="499"/>
      <c r="JW61" s="479"/>
      <c r="JX61" s="479"/>
      <c r="JY61" s="479"/>
      <c r="JZ61" s="480"/>
      <c r="KA61" s="479"/>
      <c r="KB61" s="479"/>
      <c r="KC61" s="479"/>
      <c r="KD61" s="479"/>
      <c r="KE61" s="479"/>
      <c r="KF61" s="479"/>
      <c r="KG61" s="479"/>
      <c r="KH61" s="479"/>
      <c r="KI61" s="479"/>
      <c r="KJ61" s="479"/>
      <c r="KK61" s="479"/>
      <c r="KL61" s="479"/>
      <c r="KM61" s="479"/>
      <c r="KN61" s="479"/>
      <c r="KO61" s="479"/>
      <c r="KQ61" s="577"/>
    </row>
    <row r="62" spans="1:313" s="324" customFormat="1" ht="14.5" hidden="1" outlineLevel="1">
      <c r="A62" s="504" t="str">
        <f t="shared" ca="1" si="22"/>
        <v>1.5.3</v>
      </c>
      <c r="B62" s="505" t="s">
        <v>402</v>
      </c>
      <c r="C62" s="639"/>
      <c r="D62" s="639"/>
      <c r="E62" s="1101" t="s">
        <v>372</v>
      </c>
      <c r="F62" s="639"/>
      <c r="G62" s="639"/>
      <c r="H62" s="1101" t="s">
        <v>27</v>
      </c>
      <c r="I62" s="1101"/>
      <c r="J62" s="1115" t="s">
        <v>404</v>
      </c>
      <c r="K62" s="485">
        <f t="shared" si="23"/>
        <v>46235</v>
      </c>
      <c r="L62" s="507">
        <v>30</v>
      </c>
      <c r="M62" s="487">
        <f t="shared" si="24"/>
        <v>46265</v>
      </c>
      <c r="N62" s="508">
        <v>46279</v>
      </c>
      <c r="O62" s="637">
        <v>25</v>
      </c>
      <c r="P62" s="488">
        <f>IF(N62="","",N62+O62)+3</f>
        <v>46307</v>
      </c>
      <c r="Q62" s="488">
        <f t="shared" si="25"/>
        <v>46322</v>
      </c>
      <c r="R62" s="510">
        <f t="shared" si="26"/>
        <v>0</v>
      </c>
      <c r="S62" s="510" t="str">
        <f t="shared" si="27"/>
        <v/>
      </c>
      <c r="T62" s="511">
        <f t="shared" si="28"/>
        <v>0</v>
      </c>
      <c r="U62" s="669">
        <v>10</v>
      </c>
      <c r="V62" s="513">
        <f t="shared" si="29"/>
        <v>1</v>
      </c>
      <c r="W62" s="514" t="s">
        <v>27</v>
      </c>
      <c r="X62" s="573" t="s">
        <v>364</v>
      </c>
      <c r="Y62" s="523" t="s">
        <v>360</v>
      </c>
      <c r="Z62" s="517"/>
      <c r="AA62" s="516" t="s">
        <v>125</v>
      </c>
      <c r="AB62" s="517"/>
      <c r="AC62" s="557"/>
      <c r="AD62" s="519"/>
      <c r="AE62" s="557"/>
      <c r="AF62" s="520"/>
      <c r="AG62" s="521">
        <f t="shared" si="30"/>
        <v>9</v>
      </c>
      <c r="AH62" s="521">
        <f t="shared" si="31"/>
        <v>9</v>
      </c>
      <c r="AI62" s="560" t="str">
        <f t="shared" si="32"/>
        <v/>
      </c>
      <c r="AJ62" s="560" t="str">
        <f t="shared" si="33"/>
        <v/>
      </c>
      <c r="AK62" s="523" t="str">
        <f t="shared" si="34"/>
        <v>-</v>
      </c>
      <c r="AL62" s="524" t="s">
        <v>4</v>
      </c>
      <c r="AM62" s="525"/>
      <c r="AN62" s="525"/>
      <c r="AO62" s="525"/>
      <c r="AP62" s="525"/>
      <c r="AQ62" s="525"/>
      <c r="AR62" s="525"/>
      <c r="AS62" s="525"/>
      <c r="AT62" s="525"/>
      <c r="AU62" s="525"/>
      <c r="AV62" s="525"/>
      <c r="AW62" s="525"/>
      <c r="AX62" s="525"/>
      <c r="AY62" s="525"/>
      <c r="AZ62" s="525"/>
      <c r="BA62" s="525"/>
      <c r="BB62" s="525"/>
      <c r="BC62" s="525"/>
      <c r="BD62" s="525"/>
      <c r="BE62" s="525"/>
      <c r="BF62" s="525"/>
      <c r="BG62" s="525"/>
      <c r="BH62" s="525"/>
      <c r="BI62" s="525"/>
      <c r="BJ62" s="525"/>
      <c r="BK62" s="525"/>
      <c r="BL62" s="525"/>
      <c r="BM62" s="525"/>
      <c r="BN62" s="525"/>
      <c r="BO62" s="525"/>
      <c r="BP62" s="525"/>
      <c r="BQ62" s="525"/>
      <c r="BR62" s="525"/>
      <c r="BS62" s="525"/>
      <c r="BT62" s="525"/>
      <c r="BU62" s="525"/>
      <c r="BV62" s="525"/>
      <c r="BW62" s="525"/>
      <c r="BX62" s="525"/>
      <c r="BY62" s="525"/>
      <c r="BZ62" s="525"/>
      <c r="CA62" s="525"/>
      <c r="CB62" s="525"/>
      <c r="CC62" s="525"/>
      <c r="CD62" s="525"/>
      <c r="CE62" s="525"/>
      <c r="CF62" s="525"/>
      <c r="CG62" s="525"/>
      <c r="CH62" s="525"/>
      <c r="CI62" s="525"/>
      <c r="CJ62" s="525"/>
      <c r="CK62" s="525"/>
      <c r="CL62" s="525"/>
      <c r="CM62" s="525"/>
      <c r="CN62" s="525"/>
      <c r="CO62" s="525"/>
      <c r="CP62" s="525"/>
      <c r="CQ62" s="525"/>
      <c r="CR62" s="525"/>
      <c r="CS62" s="525"/>
      <c r="CT62" s="525"/>
      <c r="CU62" s="525"/>
      <c r="CV62" s="525"/>
      <c r="CW62" s="525"/>
      <c r="CX62" s="525"/>
      <c r="CY62" s="525"/>
      <c r="CZ62" s="525"/>
      <c r="DA62" s="525"/>
      <c r="DB62" s="525"/>
      <c r="DC62" s="525"/>
      <c r="DD62" s="525"/>
      <c r="DE62" s="525"/>
      <c r="DF62" s="525"/>
      <c r="DG62" s="525"/>
      <c r="DH62" s="525"/>
      <c r="DI62" s="525"/>
      <c r="DJ62" s="525"/>
      <c r="DK62" s="525"/>
      <c r="DL62" s="525"/>
      <c r="DM62" s="525"/>
      <c r="DN62" s="525"/>
      <c r="DO62" s="525"/>
      <c r="DP62" s="525"/>
      <c r="DQ62" s="525"/>
      <c r="DR62" s="525"/>
      <c r="DS62" s="525"/>
      <c r="DT62" s="525"/>
      <c r="DU62" s="525"/>
      <c r="DV62" s="525"/>
      <c r="DW62" s="525"/>
      <c r="DX62" s="525"/>
      <c r="DY62" s="525"/>
      <c r="DZ62" s="525"/>
      <c r="EA62" s="525"/>
      <c r="EB62" s="525"/>
      <c r="EC62" s="525"/>
      <c r="ED62" s="525"/>
      <c r="EE62" s="525"/>
      <c r="EF62" s="525"/>
      <c r="EG62" s="525"/>
      <c r="EH62" s="525"/>
      <c r="EI62" s="525"/>
      <c r="EJ62" s="525"/>
      <c r="EK62" s="525"/>
      <c r="EL62" s="525"/>
      <c r="EM62" s="525"/>
      <c r="EN62" s="525"/>
      <c r="EO62" s="525"/>
      <c r="EP62" s="525"/>
      <c r="EQ62" s="525"/>
      <c r="ER62" s="525"/>
      <c r="ES62" s="525"/>
      <c r="ET62" s="525"/>
      <c r="EU62" s="525"/>
      <c r="EV62" s="525"/>
      <c r="EW62" s="525"/>
      <c r="EX62" s="525"/>
      <c r="EY62" s="525"/>
      <c r="EZ62" s="525"/>
      <c r="FA62" s="525"/>
      <c r="FB62" s="525"/>
      <c r="FC62" s="525"/>
      <c r="FD62" s="525"/>
      <c r="FE62" s="525"/>
      <c r="FF62" s="525"/>
      <c r="FG62" s="525"/>
      <c r="FH62" s="525"/>
      <c r="FI62" s="525"/>
      <c r="FJ62" s="525"/>
      <c r="FK62" s="525"/>
      <c r="FL62" s="525"/>
      <c r="FM62" s="525"/>
      <c r="FN62" s="525"/>
      <c r="FO62" s="525"/>
      <c r="FP62" s="525"/>
      <c r="FQ62" s="525"/>
      <c r="FR62" s="525"/>
      <c r="FS62" s="525"/>
      <c r="FT62" s="525"/>
      <c r="FU62" s="525"/>
      <c r="FV62" s="525"/>
      <c r="FW62" s="525"/>
      <c r="FX62" s="525"/>
      <c r="FY62" s="525"/>
      <c r="FZ62" s="525"/>
      <c r="GA62" s="525"/>
      <c r="GB62" s="525"/>
      <c r="GC62" s="525"/>
      <c r="GD62" s="525"/>
      <c r="GE62" s="525"/>
      <c r="GF62" s="525"/>
      <c r="GG62" s="525"/>
      <c r="GH62" s="525"/>
      <c r="GI62" s="525"/>
      <c r="GJ62" s="525"/>
      <c r="GK62" s="525"/>
      <c r="GL62" s="525"/>
      <c r="GM62" s="525"/>
      <c r="GN62" s="525"/>
      <c r="GO62" s="525"/>
      <c r="GP62" s="525"/>
      <c r="GQ62" s="525"/>
      <c r="GR62" s="525"/>
      <c r="GS62" s="525"/>
      <c r="GT62" s="525"/>
      <c r="GU62" s="525"/>
      <c r="GV62" s="525"/>
      <c r="GW62" s="525"/>
      <c r="GX62" s="525"/>
      <c r="GY62" s="525"/>
      <c r="GZ62" s="525"/>
      <c r="HA62" s="525"/>
      <c r="HB62" s="525"/>
      <c r="HC62" s="525"/>
      <c r="HD62" s="525"/>
      <c r="HE62" s="525"/>
      <c r="HF62" s="525"/>
      <c r="HG62" s="525"/>
      <c r="HH62" s="525"/>
      <c r="HI62" s="525"/>
      <c r="HJ62" s="525"/>
      <c r="HK62" s="525"/>
      <c r="HL62" s="525"/>
      <c r="HM62" s="525"/>
      <c r="HN62" s="525"/>
      <c r="HO62" s="525"/>
      <c r="HP62" s="525"/>
      <c r="HQ62" s="525"/>
      <c r="HR62" s="525"/>
      <c r="HS62" s="525"/>
      <c r="HT62" s="525"/>
      <c r="HU62" s="525"/>
      <c r="HV62" s="525"/>
      <c r="HW62" s="525"/>
      <c r="HX62" s="525"/>
      <c r="HY62" s="525"/>
      <c r="HZ62" s="525"/>
      <c r="IA62" s="525"/>
      <c r="IB62" s="525"/>
      <c r="IC62" s="525"/>
      <c r="ID62" s="525"/>
      <c r="IE62" s="525"/>
      <c r="IF62" s="525"/>
      <c r="IG62" s="525"/>
      <c r="IH62" s="525"/>
      <c r="II62" s="525"/>
      <c r="IJ62" s="525"/>
      <c r="IK62" s="525"/>
      <c r="IL62" s="525"/>
      <c r="IM62" s="525"/>
      <c r="IN62" s="525"/>
      <c r="IO62" s="525"/>
      <c r="IP62" s="525"/>
      <c r="IQ62" s="525"/>
      <c r="IR62" s="525"/>
      <c r="IS62" s="525"/>
      <c r="IT62" s="525"/>
      <c r="IU62" s="525"/>
      <c r="IV62" s="525"/>
      <c r="IW62" s="525"/>
      <c r="IX62" s="525"/>
      <c r="IY62" s="525"/>
      <c r="IZ62" s="525"/>
      <c r="JA62" s="525"/>
      <c r="JB62" s="525"/>
      <c r="JC62" s="525"/>
      <c r="JD62" s="525"/>
      <c r="JE62" s="525"/>
      <c r="JF62" s="525"/>
      <c r="JG62" s="525"/>
      <c r="JH62" s="525"/>
      <c r="JI62" s="525"/>
      <c r="JJ62" s="526"/>
      <c r="JK62" s="525"/>
      <c r="JL62" s="525"/>
      <c r="JM62" s="525"/>
      <c r="JN62" s="525"/>
      <c r="JO62" s="525"/>
      <c r="JP62" s="527"/>
      <c r="JQ62" s="528">
        <f t="shared" si="35"/>
        <v>10</v>
      </c>
      <c r="JR62" s="529">
        <f t="shared" si="36"/>
        <v>45</v>
      </c>
      <c r="JS62" s="476" t="s">
        <v>400</v>
      </c>
      <c r="JT62" s="477"/>
      <c r="JU62" s="478" t="s">
        <v>377</v>
      </c>
      <c r="JV62" s="499"/>
      <c r="JW62" s="479"/>
      <c r="JX62" s="479"/>
      <c r="JY62" s="479"/>
      <c r="JZ62" s="480"/>
      <c r="KA62" s="479"/>
      <c r="KB62" s="479"/>
      <c r="KC62" s="479"/>
      <c r="KD62" s="479"/>
      <c r="KE62" s="479"/>
      <c r="KF62" s="479"/>
      <c r="KG62" s="479"/>
      <c r="KH62" s="479"/>
      <c r="KI62" s="479"/>
      <c r="KJ62" s="479"/>
      <c r="KK62" s="479"/>
      <c r="KL62" s="479"/>
      <c r="KM62" s="479"/>
      <c r="KN62" s="479"/>
      <c r="KO62" s="479"/>
      <c r="KQ62" s="577"/>
    </row>
    <row r="63" spans="1:313" s="324" customFormat="1" ht="14.5" hidden="1" collapsed="1">
      <c r="A63" s="504" t="str">
        <f t="shared" ca="1" si="22"/>
        <v>1.5.4</v>
      </c>
      <c r="B63" s="505" t="s">
        <v>402</v>
      </c>
      <c r="C63" s="635"/>
      <c r="D63" s="635"/>
      <c r="E63" s="1101" t="s">
        <v>372</v>
      </c>
      <c r="F63" s="635"/>
      <c r="G63" s="635"/>
      <c r="H63" s="1101" t="s">
        <v>27</v>
      </c>
      <c r="I63" s="1101"/>
      <c r="J63" s="1115" t="s">
        <v>109</v>
      </c>
      <c r="K63" s="485">
        <f t="shared" si="23"/>
        <v>46235</v>
      </c>
      <c r="L63" s="671">
        <v>30</v>
      </c>
      <c r="M63" s="487">
        <f t="shared" si="24"/>
        <v>46265</v>
      </c>
      <c r="N63" s="508">
        <v>46279</v>
      </c>
      <c r="O63" s="637">
        <v>25</v>
      </c>
      <c r="P63" s="488">
        <f t="shared" ref="P63:P80" si="37">IF(N63="","",N63+O63)+2</f>
        <v>46306</v>
      </c>
      <c r="Q63" s="488">
        <f t="shared" si="25"/>
        <v>46321</v>
      </c>
      <c r="R63" s="510">
        <f t="shared" si="26"/>
        <v>0</v>
      </c>
      <c r="S63" s="510" t="str">
        <f t="shared" si="27"/>
        <v/>
      </c>
      <c r="T63" s="511">
        <f t="shared" si="28"/>
        <v>0</v>
      </c>
      <c r="U63" s="512">
        <v>20</v>
      </c>
      <c r="V63" s="513">
        <f t="shared" si="29"/>
        <v>2</v>
      </c>
      <c r="W63" s="514" t="s">
        <v>27</v>
      </c>
      <c r="X63" s="573" t="s">
        <v>364</v>
      </c>
      <c r="Y63" s="523" t="s">
        <v>360</v>
      </c>
      <c r="Z63" s="517"/>
      <c r="AA63" s="516" t="s">
        <v>125</v>
      </c>
      <c r="AB63" s="517"/>
      <c r="AC63" s="557"/>
      <c r="AD63" s="519"/>
      <c r="AE63" s="518"/>
      <c r="AF63" s="520"/>
      <c r="AG63" s="521">
        <f t="shared" si="30"/>
        <v>18</v>
      </c>
      <c r="AH63" s="559">
        <f t="shared" si="31"/>
        <v>18</v>
      </c>
      <c r="AI63" s="560" t="str">
        <f t="shared" si="32"/>
        <v/>
      </c>
      <c r="AJ63" s="560" t="str">
        <f t="shared" si="33"/>
        <v/>
      </c>
      <c r="AK63" s="523" t="str">
        <f t="shared" si="34"/>
        <v>-</v>
      </c>
      <c r="AL63" s="524" t="s">
        <v>4</v>
      </c>
      <c r="AM63" s="525"/>
      <c r="AN63" s="525"/>
      <c r="AO63" s="525"/>
      <c r="AP63" s="525"/>
      <c r="AQ63" s="525"/>
      <c r="AR63" s="525"/>
      <c r="AS63" s="525"/>
      <c r="AT63" s="525"/>
      <c r="AU63" s="525"/>
      <c r="AV63" s="525"/>
      <c r="AW63" s="525"/>
      <c r="AX63" s="525"/>
      <c r="AY63" s="525"/>
      <c r="AZ63" s="525"/>
      <c r="BA63" s="525"/>
      <c r="BB63" s="525"/>
      <c r="BC63" s="525"/>
      <c r="BD63" s="525"/>
      <c r="BE63" s="525"/>
      <c r="BF63" s="525"/>
      <c r="BG63" s="525"/>
      <c r="BH63" s="525"/>
      <c r="BI63" s="525"/>
      <c r="BJ63" s="525"/>
      <c r="BK63" s="525"/>
      <c r="BL63" s="525"/>
      <c r="BM63" s="525"/>
      <c r="BN63" s="525"/>
      <c r="BO63" s="525"/>
      <c r="BP63" s="525"/>
      <c r="BQ63" s="525"/>
      <c r="BR63" s="525"/>
      <c r="BS63" s="525"/>
      <c r="BT63" s="525"/>
      <c r="BU63" s="525"/>
      <c r="BV63" s="525"/>
      <c r="BW63" s="525"/>
      <c r="BX63" s="525"/>
      <c r="BY63" s="525"/>
      <c r="BZ63" s="525"/>
      <c r="CA63" s="525"/>
      <c r="CB63" s="525"/>
      <c r="CC63" s="525"/>
      <c r="CD63" s="525"/>
      <c r="CE63" s="525"/>
      <c r="CF63" s="525"/>
      <c r="CG63" s="525"/>
      <c r="CH63" s="525"/>
      <c r="CI63" s="525"/>
      <c r="CJ63" s="525"/>
      <c r="CK63" s="525"/>
      <c r="CL63" s="525"/>
      <c r="CM63" s="525"/>
      <c r="CN63" s="525"/>
      <c r="CO63" s="525"/>
      <c r="CP63" s="525"/>
      <c r="CQ63" s="525"/>
      <c r="CR63" s="525"/>
      <c r="CS63" s="525"/>
      <c r="CT63" s="525"/>
      <c r="CU63" s="525"/>
      <c r="CV63" s="525"/>
      <c r="CW63" s="525"/>
      <c r="CX63" s="525"/>
      <c r="CY63" s="525"/>
      <c r="CZ63" s="525"/>
      <c r="DA63" s="525"/>
      <c r="DB63" s="525"/>
      <c r="DC63" s="525"/>
      <c r="DD63" s="525"/>
      <c r="DE63" s="525"/>
      <c r="DF63" s="525"/>
      <c r="DG63" s="525"/>
      <c r="DH63" s="525"/>
      <c r="DI63" s="525"/>
      <c r="DJ63" s="525"/>
      <c r="DK63" s="525"/>
      <c r="DL63" s="525"/>
      <c r="DM63" s="525"/>
      <c r="DN63" s="525"/>
      <c r="DO63" s="525"/>
      <c r="DP63" s="525"/>
      <c r="DQ63" s="525"/>
      <c r="DR63" s="525"/>
      <c r="DS63" s="525"/>
      <c r="DT63" s="525"/>
      <c r="DU63" s="525"/>
      <c r="DV63" s="525"/>
      <c r="DW63" s="525"/>
      <c r="DX63" s="525"/>
      <c r="DY63" s="525"/>
      <c r="DZ63" s="525"/>
      <c r="EA63" s="525"/>
      <c r="EB63" s="525"/>
      <c r="EC63" s="525"/>
      <c r="ED63" s="525"/>
      <c r="EE63" s="525"/>
      <c r="EF63" s="525"/>
      <c r="EG63" s="525"/>
      <c r="EH63" s="525"/>
      <c r="EI63" s="525"/>
      <c r="EJ63" s="525"/>
      <c r="EK63" s="525"/>
      <c r="EL63" s="525"/>
      <c r="EM63" s="525"/>
      <c r="EN63" s="525"/>
      <c r="EO63" s="525"/>
      <c r="EP63" s="525"/>
      <c r="EQ63" s="525"/>
      <c r="ER63" s="525"/>
      <c r="ES63" s="525"/>
      <c r="ET63" s="525"/>
      <c r="EU63" s="525"/>
      <c r="EV63" s="525"/>
      <c r="EW63" s="525"/>
      <c r="EX63" s="525"/>
      <c r="EY63" s="525"/>
      <c r="EZ63" s="525"/>
      <c r="FA63" s="525"/>
      <c r="FB63" s="525"/>
      <c r="FC63" s="525"/>
      <c r="FD63" s="525"/>
      <c r="FE63" s="525"/>
      <c r="FF63" s="525"/>
      <c r="FG63" s="525"/>
      <c r="FH63" s="525"/>
      <c r="FI63" s="525"/>
      <c r="FJ63" s="525"/>
      <c r="FK63" s="525"/>
      <c r="FL63" s="525"/>
      <c r="FM63" s="525"/>
      <c r="FN63" s="525"/>
      <c r="FO63" s="525"/>
      <c r="FP63" s="525"/>
      <c r="FQ63" s="525"/>
      <c r="FR63" s="525"/>
      <c r="FS63" s="525"/>
      <c r="FT63" s="525"/>
      <c r="FU63" s="525"/>
      <c r="FV63" s="525"/>
      <c r="FW63" s="525"/>
      <c r="FX63" s="525"/>
      <c r="FY63" s="525"/>
      <c r="FZ63" s="525"/>
      <c r="GA63" s="525"/>
      <c r="GB63" s="525"/>
      <c r="GC63" s="525"/>
      <c r="GD63" s="525"/>
      <c r="GE63" s="525"/>
      <c r="GF63" s="525"/>
      <c r="GG63" s="525"/>
      <c r="GH63" s="525"/>
      <c r="GI63" s="525"/>
      <c r="GJ63" s="525"/>
      <c r="GK63" s="525"/>
      <c r="GL63" s="525"/>
      <c r="GM63" s="525"/>
      <c r="GN63" s="525"/>
      <c r="GO63" s="525"/>
      <c r="GP63" s="525"/>
      <c r="GQ63" s="525"/>
      <c r="GR63" s="525"/>
      <c r="GS63" s="525"/>
      <c r="GT63" s="525"/>
      <c r="GU63" s="525"/>
      <c r="GV63" s="525"/>
      <c r="GW63" s="525"/>
      <c r="GX63" s="525"/>
      <c r="GY63" s="525"/>
      <c r="GZ63" s="525"/>
      <c r="HA63" s="525"/>
      <c r="HB63" s="525"/>
      <c r="HC63" s="525"/>
      <c r="HD63" s="525"/>
      <c r="HE63" s="525"/>
      <c r="HF63" s="525"/>
      <c r="HG63" s="525"/>
      <c r="HH63" s="525"/>
      <c r="HI63" s="525"/>
      <c r="HJ63" s="525"/>
      <c r="HK63" s="525"/>
      <c r="HL63" s="525"/>
      <c r="HM63" s="525"/>
      <c r="HN63" s="525"/>
      <c r="HO63" s="525"/>
      <c r="HP63" s="525"/>
      <c r="HQ63" s="525"/>
      <c r="HR63" s="525"/>
      <c r="HS63" s="525"/>
      <c r="HT63" s="525"/>
      <c r="HU63" s="525"/>
      <c r="HV63" s="525"/>
      <c r="HW63" s="525"/>
      <c r="HX63" s="525"/>
      <c r="HY63" s="525"/>
      <c r="HZ63" s="525"/>
      <c r="IA63" s="525"/>
      <c r="IB63" s="525"/>
      <c r="IC63" s="525"/>
      <c r="ID63" s="525"/>
      <c r="IE63" s="525"/>
      <c r="IF63" s="525"/>
      <c r="IG63" s="525"/>
      <c r="IH63" s="525"/>
      <c r="II63" s="525"/>
      <c r="IJ63" s="525"/>
      <c r="IK63" s="525"/>
      <c r="IL63" s="525"/>
      <c r="IM63" s="525"/>
      <c r="IN63" s="525"/>
      <c r="IO63" s="525"/>
      <c r="IP63" s="525"/>
      <c r="IQ63" s="525"/>
      <c r="IR63" s="525"/>
      <c r="IS63" s="525"/>
      <c r="IT63" s="525"/>
      <c r="IU63" s="525"/>
      <c r="IV63" s="525"/>
      <c r="IW63" s="525"/>
      <c r="IX63" s="525"/>
      <c r="IY63" s="525"/>
      <c r="IZ63" s="525"/>
      <c r="JA63" s="525"/>
      <c r="JB63" s="525"/>
      <c r="JC63" s="525"/>
      <c r="JD63" s="525"/>
      <c r="JE63" s="525"/>
      <c r="JF63" s="525"/>
      <c r="JG63" s="525"/>
      <c r="JH63" s="525"/>
      <c r="JI63" s="525"/>
      <c r="JJ63" s="526"/>
      <c r="JK63" s="525"/>
      <c r="JL63" s="525"/>
      <c r="JM63" s="525"/>
      <c r="JN63" s="525"/>
      <c r="JO63" s="525"/>
      <c r="JP63" s="527"/>
      <c r="JQ63" s="528">
        <f t="shared" si="35"/>
        <v>20</v>
      </c>
      <c r="JR63" s="529">
        <f t="shared" si="36"/>
        <v>63</v>
      </c>
      <c r="JS63" s="476" t="s">
        <v>400</v>
      </c>
      <c r="JT63" s="477"/>
      <c r="JU63" s="478" t="s">
        <v>377</v>
      </c>
      <c r="JV63" s="530"/>
      <c r="JW63" s="479"/>
      <c r="JX63" s="479"/>
      <c r="JY63" s="479"/>
      <c r="JZ63" s="480"/>
      <c r="KA63" s="479"/>
      <c r="KB63" s="479"/>
      <c r="KC63" s="479"/>
      <c r="KD63" s="479"/>
      <c r="KE63" s="479"/>
      <c r="KF63" s="479"/>
      <c r="KG63" s="479"/>
      <c r="KH63" s="479"/>
      <c r="KI63" s="479"/>
      <c r="KJ63" s="479"/>
      <c r="KK63" s="479"/>
      <c r="KL63" s="479"/>
      <c r="KM63" s="479"/>
      <c r="KN63" s="479"/>
      <c r="KO63" s="479"/>
      <c r="KQ63" s="577"/>
      <c r="KS63" s="500" t="s">
        <v>405</v>
      </c>
      <c r="KU63" s="1061">
        <v>0</v>
      </c>
      <c r="KW63" s="1062" t="e">
        <f>KU63/SUM($KU$72:$KU$75)</f>
        <v>#REF!</v>
      </c>
    </row>
    <row r="64" spans="1:313" s="324" customFormat="1" ht="14.5" hidden="1">
      <c r="A64" s="504" t="str">
        <f t="shared" ca="1" si="22"/>
        <v>1.5.5</v>
      </c>
      <c r="B64" s="505" t="s">
        <v>402</v>
      </c>
      <c r="C64" s="635"/>
      <c r="D64" s="635"/>
      <c r="E64" s="1101" t="s">
        <v>362</v>
      </c>
      <c r="F64" s="635"/>
      <c r="G64" s="635"/>
      <c r="H64" s="1101" t="s">
        <v>27</v>
      </c>
      <c r="I64" s="1101"/>
      <c r="J64" s="1115" t="s">
        <v>109</v>
      </c>
      <c r="K64" s="485">
        <f t="shared" si="23"/>
        <v>46242</v>
      </c>
      <c r="L64" s="671">
        <v>30</v>
      </c>
      <c r="M64" s="487">
        <f t="shared" si="24"/>
        <v>46272</v>
      </c>
      <c r="N64" s="508">
        <v>46286</v>
      </c>
      <c r="O64" s="637">
        <v>25</v>
      </c>
      <c r="P64" s="488">
        <f t="shared" si="37"/>
        <v>46313</v>
      </c>
      <c r="Q64" s="488">
        <f t="shared" si="25"/>
        <v>46328</v>
      </c>
      <c r="R64" s="510">
        <f t="shared" si="26"/>
        <v>0</v>
      </c>
      <c r="S64" s="510" t="str">
        <f t="shared" si="27"/>
        <v/>
      </c>
      <c r="T64" s="511">
        <f t="shared" si="28"/>
        <v>0</v>
      </c>
      <c r="U64" s="512">
        <v>20</v>
      </c>
      <c r="V64" s="513">
        <f t="shared" si="29"/>
        <v>2</v>
      </c>
      <c r="W64" s="514" t="s">
        <v>27</v>
      </c>
      <c r="X64" s="573" t="s">
        <v>364</v>
      </c>
      <c r="Y64" s="523" t="s">
        <v>360</v>
      </c>
      <c r="Z64" s="517"/>
      <c r="AA64" s="516" t="s">
        <v>125</v>
      </c>
      <c r="AB64" s="517"/>
      <c r="AC64" s="557"/>
      <c r="AD64" s="519"/>
      <c r="AE64" s="518"/>
      <c r="AF64" s="520"/>
      <c r="AG64" s="521">
        <f t="shared" si="30"/>
        <v>18</v>
      </c>
      <c r="AH64" s="559">
        <f t="shared" si="31"/>
        <v>18</v>
      </c>
      <c r="AI64" s="560" t="str">
        <f t="shared" si="32"/>
        <v/>
      </c>
      <c r="AJ64" s="560" t="str">
        <f t="shared" si="33"/>
        <v/>
      </c>
      <c r="AK64" s="523" t="str">
        <f t="shared" si="34"/>
        <v>-</v>
      </c>
      <c r="AL64" s="524" t="s">
        <v>4</v>
      </c>
      <c r="AM64" s="525"/>
      <c r="AN64" s="525"/>
      <c r="AO64" s="525"/>
      <c r="AP64" s="525"/>
      <c r="AQ64" s="525"/>
      <c r="AR64" s="525"/>
      <c r="AS64" s="525"/>
      <c r="AT64" s="525"/>
      <c r="AU64" s="525"/>
      <c r="AV64" s="525"/>
      <c r="AW64" s="525"/>
      <c r="AX64" s="525"/>
      <c r="AY64" s="525"/>
      <c r="AZ64" s="525"/>
      <c r="BA64" s="525"/>
      <c r="BB64" s="525"/>
      <c r="BC64" s="525"/>
      <c r="BD64" s="525"/>
      <c r="BE64" s="525"/>
      <c r="BF64" s="525"/>
      <c r="BG64" s="525"/>
      <c r="BH64" s="525"/>
      <c r="BI64" s="525"/>
      <c r="BJ64" s="525"/>
      <c r="BK64" s="525"/>
      <c r="BL64" s="525"/>
      <c r="BM64" s="525"/>
      <c r="BN64" s="525"/>
      <c r="BO64" s="525"/>
      <c r="BP64" s="525"/>
      <c r="BQ64" s="525"/>
      <c r="BR64" s="525"/>
      <c r="BS64" s="525"/>
      <c r="BT64" s="525"/>
      <c r="BU64" s="525"/>
      <c r="BV64" s="525"/>
      <c r="BW64" s="525"/>
      <c r="BX64" s="525"/>
      <c r="BY64" s="525"/>
      <c r="BZ64" s="525"/>
      <c r="CA64" s="525"/>
      <c r="CB64" s="525"/>
      <c r="CC64" s="525"/>
      <c r="CD64" s="525"/>
      <c r="CE64" s="525"/>
      <c r="CF64" s="525"/>
      <c r="CG64" s="525"/>
      <c r="CH64" s="525"/>
      <c r="CI64" s="525"/>
      <c r="CJ64" s="525"/>
      <c r="CK64" s="525"/>
      <c r="CL64" s="525"/>
      <c r="CM64" s="525"/>
      <c r="CN64" s="525"/>
      <c r="CO64" s="525"/>
      <c r="CP64" s="525"/>
      <c r="CQ64" s="525"/>
      <c r="CR64" s="525"/>
      <c r="CS64" s="525"/>
      <c r="CT64" s="525"/>
      <c r="CU64" s="525"/>
      <c r="CV64" s="525"/>
      <c r="CW64" s="525"/>
      <c r="CX64" s="525"/>
      <c r="CY64" s="525"/>
      <c r="CZ64" s="525"/>
      <c r="DA64" s="525"/>
      <c r="DB64" s="525"/>
      <c r="DC64" s="525"/>
      <c r="DD64" s="525"/>
      <c r="DE64" s="525"/>
      <c r="DF64" s="525"/>
      <c r="DG64" s="525"/>
      <c r="DH64" s="525"/>
      <c r="DI64" s="525"/>
      <c r="DJ64" s="525"/>
      <c r="DK64" s="525"/>
      <c r="DL64" s="525"/>
      <c r="DM64" s="525"/>
      <c r="DN64" s="525"/>
      <c r="DO64" s="525"/>
      <c r="DP64" s="525"/>
      <c r="DQ64" s="525"/>
      <c r="DR64" s="525"/>
      <c r="DS64" s="525"/>
      <c r="DT64" s="525"/>
      <c r="DU64" s="525"/>
      <c r="DV64" s="525"/>
      <c r="DW64" s="525"/>
      <c r="DX64" s="525"/>
      <c r="DY64" s="525"/>
      <c r="DZ64" s="525"/>
      <c r="EA64" s="525"/>
      <c r="EB64" s="525"/>
      <c r="EC64" s="525"/>
      <c r="ED64" s="525"/>
      <c r="EE64" s="525"/>
      <c r="EF64" s="525"/>
      <c r="EG64" s="525"/>
      <c r="EH64" s="525"/>
      <c r="EI64" s="525"/>
      <c r="EJ64" s="525"/>
      <c r="EK64" s="525"/>
      <c r="EL64" s="525"/>
      <c r="EM64" s="525"/>
      <c r="EN64" s="525"/>
      <c r="EO64" s="525"/>
      <c r="EP64" s="525"/>
      <c r="EQ64" s="525"/>
      <c r="ER64" s="525"/>
      <c r="ES64" s="525"/>
      <c r="ET64" s="525"/>
      <c r="EU64" s="525"/>
      <c r="EV64" s="525"/>
      <c r="EW64" s="525"/>
      <c r="EX64" s="525"/>
      <c r="EY64" s="525"/>
      <c r="EZ64" s="525"/>
      <c r="FA64" s="525"/>
      <c r="FB64" s="525"/>
      <c r="FC64" s="525"/>
      <c r="FD64" s="525"/>
      <c r="FE64" s="525"/>
      <c r="FF64" s="525"/>
      <c r="FG64" s="525"/>
      <c r="FH64" s="525"/>
      <c r="FI64" s="525"/>
      <c r="FJ64" s="525"/>
      <c r="FK64" s="525"/>
      <c r="FL64" s="525"/>
      <c r="FM64" s="525"/>
      <c r="FN64" s="525"/>
      <c r="FO64" s="525"/>
      <c r="FP64" s="525"/>
      <c r="FQ64" s="525"/>
      <c r="FR64" s="525"/>
      <c r="FS64" s="525"/>
      <c r="FT64" s="525"/>
      <c r="FU64" s="525"/>
      <c r="FV64" s="525"/>
      <c r="FW64" s="525"/>
      <c r="FX64" s="525"/>
      <c r="FY64" s="525"/>
      <c r="FZ64" s="525"/>
      <c r="GA64" s="525"/>
      <c r="GB64" s="525"/>
      <c r="GC64" s="525"/>
      <c r="GD64" s="525"/>
      <c r="GE64" s="525"/>
      <c r="GF64" s="525"/>
      <c r="GG64" s="525"/>
      <c r="GH64" s="525"/>
      <c r="GI64" s="525"/>
      <c r="GJ64" s="525"/>
      <c r="GK64" s="525"/>
      <c r="GL64" s="525"/>
      <c r="GM64" s="525"/>
      <c r="GN64" s="525"/>
      <c r="GO64" s="525"/>
      <c r="GP64" s="525"/>
      <c r="GQ64" s="525"/>
      <c r="GR64" s="525"/>
      <c r="GS64" s="525"/>
      <c r="GT64" s="525"/>
      <c r="GU64" s="525"/>
      <c r="GV64" s="525"/>
      <c r="GW64" s="525"/>
      <c r="GX64" s="525"/>
      <c r="GY64" s="525"/>
      <c r="GZ64" s="525"/>
      <c r="HA64" s="525"/>
      <c r="HB64" s="525"/>
      <c r="HC64" s="525"/>
      <c r="HD64" s="525"/>
      <c r="HE64" s="525"/>
      <c r="HF64" s="525"/>
      <c r="HG64" s="525"/>
      <c r="HH64" s="525"/>
      <c r="HI64" s="525"/>
      <c r="HJ64" s="525"/>
      <c r="HK64" s="525"/>
      <c r="HL64" s="525"/>
      <c r="HM64" s="525"/>
      <c r="HN64" s="525"/>
      <c r="HO64" s="525"/>
      <c r="HP64" s="525"/>
      <c r="HQ64" s="525"/>
      <c r="HR64" s="525"/>
      <c r="HS64" s="525"/>
      <c r="HT64" s="525"/>
      <c r="HU64" s="525"/>
      <c r="HV64" s="525"/>
      <c r="HW64" s="525"/>
      <c r="HX64" s="525"/>
      <c r="HY64" s="525"/>
      <c r="HZ64" s="525"/>
      <c r="IA64" s="525"/>
      <c r="IB64" s="525"/>
      <c r="IC64" s="525"/>
      <c r="ID64" s="525"/>
      <c r="IE64" s="525"/>
      <c r="IF64" s="525"/>
      <c r="IG64" s="525"/>
      <c r="IH64" s="525"/>
      <c r="II64" s="525"/>
      <c r="IJ64" s="525"/>
      <c r="IK64" s="525"/>
      <c r="IL64" s="525"/>
      <c r="IM64" s="525"/>
      <c r="IN64" s="525"/>
      <c r="IO64" s="525"/>
      <c r="IP64" s="525"/>
      <c r="IQ64" s="525"/>
      <c r="IR64" s="525"/>
      <c r="IS64" s="525"/>
      <c r="IT64" s="525"/>
      <c r="IU64" s="525"/>
      <c r="IV64" s="525"/>
      <c r="IW64" s="525"/>
      <c r="IX64" s="525"/>
      <c r="IY64" s="525"/>
      <c r="IZ64" s="525"/>
      <c r="JA64" s="525"/>
      <c r="JB64" s="525"/>
      <c r="JC64" s="525"/>
      <c r="JD64" s="525"/>
      <c r="JE64" s="525"/>
      <c r="JF64" s="525"/>
      <c r="JG64" s="525"/>
      <c r="JH64" s="525"/>
      <c r="JI64" s="525"/>
      <c r="JJ64" s="526"/>
      <c r="JK64" s="525"/>
      <c r="JL64" s="525"/>
      <c r="JM64" s="525"/>
      <c r="JN64" s="525"/>
      <c r="JO64" s="525"/>
      <c r="JP64" s="527"/>
      <c r="JQ64" s="528">
        <f t="shared" si="35"/>
        <v>20</v>
      </c>
      <c r="JR64" s="529">
        <f t="shared" si="36"/>
        <v>81</v>
      </c>
      <c r="JS64" s="476" t="s">
        <v>400</v>
      </c>
      <c r="JT64" s="477"/>
      <c r="JU64" s="478" t="s">
        <v>377</v>
      </c>
      <c r="JV64" s="530"/>
      <c r="JW64" s="479"/>
      <c r="JX64" s="479"/>
      <c r="JY64" s="479"/>
      <c r="JZ64" s="480"/>
      <c r="KA64" s="479"/>
      <c r="KB64" s="479"/>
      <c r="KC64" s="479"/>
      <c r="KD64" s="479"/>
      <c r="KE64" s="479"/>
      <c r="KF64" s="479"/>
      <c r="KG64" s="479"/>
      <c r="KH64" s="479"/>
      <c r="KI64" s="479"/>
      <c r="KJ64" s="479"/>
      <c r="KK64" s="479"/>
      <c r="KL64" s="479"/>
      <c r="KM64" s="479"/>
      <c r="KN64" s="479"/>
      <c r="KO64" s="479"/>
      <c r="KQ64" s="577"/>
      <c r="KS64" s="500" t="s">
        <v>405</v>
      </c>
      <c r="KU64" s="1061">
        <v>0</v>
      </c>
      <c r="KW64" s="1062" t="e">
        <f>KU64/SUM($KU$72:$KU$75)</f>
        <v>#REF!</v>
      </c>
    </row>
    <row r="65" spans="1:309" s="324" customFormat="1" ht="14.5" hidden="1">
      <c r="A65" s="504" t="str">
        <f t="shared" ca="1" si="22"/>
        <v>1.5.6</v>
      </c>
      <c r="B65" s="505" t="s">
        <v>402</v>
      </c>
      <c r="C65" s="635"/>
      <c r="D65" s="635"/>
      <c r="E65" s="1101" t="s">
        <v>372</v>
      </c>
      <c r="F65" s="635"/>
      <c r="G65" s="635"/>
      <c r="H65" s="1101" t="s">
        <v>381</v>
      </c>
      <c r="I65" s="1101"/>
      <c r="J65" s="1115" t="s">
        <v>109</v>
      </c>
      <c r="K65" s="485">
        <f t="shared" si="23"/>
        <v>46242</v>
      </c>
      <c r="L65" s="507">
        <v>30</v>
      </c>
      <c r="M65" s="487">
        <f t="shared" si="24"/>
        <v>46272</v>
      </c>
      <c r="N65" s="508">
        <v>46286</v>
      </c>
      <c r="O65" s="637">
        <v>25</v>
      </c>
      <c r="P65" s="488">
        <f t="shared" si="37"/>
        <v>46313</v>
      </c>
      <c r="Q65" s="488">
        <f t="shared" si="25"/>
        <v>46328</v>
      </c>
      <c r="R65" s="510">
        <f t="shared" si="26"/>
        <v>0</v>
      </c>
      <c r="S65" s="510" t="str">
        <f t="shared" si="27"/>
        <v/>
      </c>
      <c r="T65" s="511">
        <f t="shared" si="28"/>
        <v>0</v>
      </c>
      <c r="U65" s="512">
        <v>20</v>
      </c>
      <c r="V65" s="513">
        <f t="shared" si="29"/>
        <v>2</v>
      </c>
      <c r="W65" s="514" t="s">
        <v>381</v>
      </c>
      <c r="X65" s="573" t="s">
        <v>364</v>
      </c>
      <c r="Y65" s="523" t="s">
        <v>360</v>
      </c>
      <c r="Z65" s="517"/>
      <c r="AA65" s="516" t="s">
        <v>125</v>
      </c>
      <c r="AB65" s="517"/>
      <c r="AC65" s="557"/>
      <c r="AD65" s="519"/>
      <c r="AE65" s="518"/>
      <c r="AF65" s="520"/>
      <c r="AG65" s="521">
        <f t="shared" si="30"/>
        <v>18</v>
      </c>
      <c r="AH65" s="559">
        <f t="shared" si="31"/>
        <v>18</v>
      </c>
      <c r="AI65" s="560" t="str">
        <f t="shared" si="32"/>
        <v/>
      </c>
      <c r="AJ65" s="560" t="str">
        <f t="shared" si="33"/>
        <v/>
      </c>
      <c r="AK65" s="523" t="str">
        <f t="shared" si="34"/>
        <v>-</v>
      </c>
      <c r="AL65" s="524" t="s">
        <v>4</v>
      </c>
      <c r="AM65" s="525"/>
      <c r="AN65" s="525"/>
      <c r="AO65" s="525"/>
      <c r="AP65" s="525"/>
      <c r="AQ65" s="525"/>
      <c r="AR65" s="525"/>
      <c r="AS65" s="525"/>
      <c r="AT65" s="525"/>
      <c r="AU65" s="525"/>
      <c r="AV65" s="525"/>
      <c r="AW65" s="525"/>
      <c r="AX65" s="525"/>
      <c r="AY65" s="525"/>
      <c r="AZ65" s="525"/>
      <c r="BA65" s="525"/>
      <c r="BB65" s="525"/>
      <c r="BC65" s="525"/>
      <c r="BD65" s="525"/>
      <c r="BE65" s="525"/>
      <c r="BF65" s="525"/>
      <c r="BG65" s="525"/>
      <c r="BH65" s="525"/>
      <c r="BI65" s="525"/>
      <c r="BJ65" s="525"/>
      <c r="BK65" s="525"/>
      <c r="BL65" s="525"/>
      <c r="BM65" s="525"/>
      <c r="BN65" s="525"/>
      <c r="BO65" s="525"/>
      <c r="BP65" s="525"/>
      <c r="BQ65" s="525"/>
      <c r="BR65" s="525"/>
      <c r="BS65" s="525"/>
      <c r="BT65" s="525"/>
      <c r="BU65" s="525"/>
      <c r="BV65" s="525"/>
      <c r="BW65" s="525"/>
      <c r="BX65" s="525"/>
      <c r="BY65" s="525"/>
      <c r="BZ65" s="525"/>
      <c r="CA65" s="525"/>
      <c r="CB65" s="525"/>
      <c r="CC65" s="525"/>
      <c r="CD65" s="525"/>
      <c r="CE65" s="525"/>
      <c r="CF65" s="525"/>
      <c r="CG65" s="525"/>
      <c r="CH65" s="525"/>
      <c r="CI65" s="525"/>
      <c r="CJ65" s="525"/>
      <c r="CK65" s="525"/>
      <c r="CL65" s="525"/>
      <c r="CM65" s="525"/>
      <c r="CN65" s="525"/>
      <c r="CO65" s="525"/>
      <c r="CP65" s="525"/>
      <c r="CQ65" s="525"/>
      <c r="CR65" s="525"/>
      <c r="CS65" s="525"/>
      <c r="CT65" s="525"/>
      <c r="CU65" s="525"/>
      <c r="CV65" s="525"/>
      <c r="CW65" s="525"/>
      <c r="CX65" s="525"/>
      <c r="CY65" s="525"/>
      <c r="CZ65" s="525"/>
      <c r="DA65" s="525"/>
      <c r="DB65" s="525"/>
      <c r="DC65" s="525"/>
      <c r="DD65" s="525"/>
      <c r="DE65" s="525"/>
      <c r="DF65" s="525"/>
      <c r="DG65" s="525"/>
      <c r="DH65" s="525"/>
      <c r="DI65" s="525"/>
      <c r="DJ65" s="525"/>
      <c r="DK65" s="525"/>
      <c r="DL65" s="525"/>
      <c r="DM65" s="525"/>
      <c r="DN65" s="525"/>
      <c r="DO65" s="525"/>
      <c r="DP65" s="525"/>
      <c r="DQ65" s="525"/>
      <c r="DR65" s="525"/>
      <c r="DS65" s="525"/>
      <c r="DT65" s="525"/>
      <c r="DU65" s="525"/>
      <c r="DV65" s="525"/>
      <c r="DW65" s="525"/>
      <c r="DX65" s="525"/>
      <c r="DY65" s="525"/>
      <c r="DZ65" s="525"/>
      <c r="EA65" s="525"/>
      <c r="EB65" s="525"/>
      <c r="EC65" s="525"/>
      <c r="ED65" s="525"/>
      <c r="EE65" s="525"/>
      <c r="EF65" s="525"/>
      <c r="EG65" s="525"/>
      <c r="EH65" s="525"/>
      <c r="EI65" s="525"/>
      <c r="EJ65" s="525"/>
      <c r="EK65" s="525"/>
      <c r="EL65" s="525"/>
      <c r="EM65" s="525"/>
      <c r="EN65" s="525"/>
      <c r="EO65" s="525"/>
      <c r="EP65" s="525"/>
      <c r="EQ65" s="525"/>
      <c r="ER65" s="525"/>
      <c r="ES65" s="525"/>
      <c r="ET65" s="525"/>
      <c r="EU65" s="525"/>
      <c r="EV65" s="525"/>
      <c r="EW65" s="525"/>
      <c r="EX65" s="525"/>
      <c r="EY65" s="525"/>
      <c r="EZ65" s="525"/>
      <c r="FA65" s="525"/>
      <c r="FB65" s="525"/>
      <c r="FC65" s="525"/>
      <c r="FD65" s="525"/>
      <c r="FE65" s="525"/>
      <c r="FF65" s="525"/>
      <c r="FG65" s="525"/>
      <c r="FH65" s="525"/>
      <c r="FI65" s="525"/>
      <c r="FJ65" s="525"/>
      <c r="FK65" s="525"/>
      <c r="FL65" s="525"/>
      <c r="FM65" s="525"/>
      <c r="FN65" s="525"/>
      <c r="FO65" s="525"/>
      <c r="FP65" s="525"/>
      <c r="FQ65" s="525"/>
      <c r="FR65" s="525"/>
      <c r="FS65" s="525"/>
      <c r="FT65" s="525"/>
      <c r="FU65" s="525"/>
      <c r="FV65" s="525"/>
      <c r="FW65" s="525"/>
      <c r="FX65" s="525"/>
      <c r="FY65" s="525"/>
      <c r="FZ65" s="525"/>
      <c r="GA65" s="525"/>
      <c r="GB65" s="525"/>
      <c r="GC65" s="525"/>
      <c r="GD65" s="525"/>
      <c r="GE65" s="525"/>
      <c r="GF65" s="525"/>
      <c r="GG65" s="525"/>
      <c r="GH65" s="525"/>
      <c r="GI65" s="525"/>
      <c r="GJ65" s="525"/>
      <c r="GK65" s="525"/>
      <c r="GL65" s="525"/>
      <c r="GM65" s="525"/>
      <c r="GN65" s="525"/>
      <c r="GO65" s="525"/>
      <c r="GP65" s="525"/>
      <c r="GQ65" s="525"/>
      <c r="GR65" s="525"/>
      <c r="GS65" s="525"/>
      <c r="GT65" s="525"/>
      <c r="GU65" s="525"/>
      <c r="GV65" s="525"/>
      <c r="GW65" s="525"/>
      <c r="GX65" s="525"/>
      <c r="GY65" s="525"/>
      <c r="GZ65" s="525"/>
      <c r="HA65" s="525"/>
      <c r="HB65" s="525"/>
      <c r="HC65" s="525"/>
      <c r="HD65" s="525"/>
      <c r="HE65" s="525"/>
      <c r="HF65" s="525"/>
      <c r="HG65" s="525"/>
      <c r="HH65" s="525"/>
      <c r="HI65" s="525"/>
      <c r="HJ65" s="525"/>
      <c r="HK65" s="525"/>
      <c r="HL65" s="525"/>
      <c r="HM65" s="525"/>
      <c r="HN65" s="525"/>
      <c r="HO65" s="525"/>
      <c r="HP65" s="525"/>
      <c r="HQ65" s="525"/>
      <c r="HR65" s="525"/>
      <c r="HS65" s="525"/>
      <c r="HT65" s="525"/>
      <c r="HU65" s="525"/>
      <c r="HV65" s="525"/>
      <c r="HW65" s="525"/>
      <c r="HX65" s="525"/>
      <c r="HY65" s="525"/>
      <c r="HZ65" s="525"/>
      <c r="IA65" s="525"/>
      <c r="IB65" s="525"/>
      <c r="IC65" s="525"/>
      <c r="ID65" s="525"/>
      <c r="IE65" s="525"/>
      <c r="IF65" s="525"/>
      <c r="IG65" s="525"/>
      <c r="IH65" s="525"/>
      <c r="II65" s="525"/>
      <c r="IJ65" s="525"/>
      <c r="IK65" s="525"/>
      <c r="IL65" s="525"/>
      <c r="IM65" s="525"/>
      <c r="IN65" s="525"/>
      <c r="IO65" s="525"/>
      <c r="IP65" s="525"/>
      <c r="IQ65" s="525"/>
      <c r="IR65" s="525"/>
      <c r="IS65" s="525"/>
      <c r="IT65" s="525"/>
      <c r="IU65" s="525"/>
      <c r="IV65" s="525"/>
      <c r="IW65" s="525"/>
      <c r="IX65" s="525"/>
      <c r="IY65" s="525"/>
      <c r="IZ65" s="525"/>
      <c r="JA65" s="525"/>
      <c r="JB65" s="525"/>
      <c r="JC65" s="525"/>
      <c r="JD65" s="525"/>
      <c r="JE65" s="525"/>
      <c r="JF65" s="525"/>
      <c r="JG65" s="525"/>
      <c r="JH65" s="525"/>
      <c r="JI65" s="525"/>
      <c r="JJ65" s="526"/>
      <c r="JK65" s="525"/>
      <c r="JL65" s="525"/>
      <c r="JM65" s="525"/>
      <c r="JN65" s="525"/>
      <c r="JO65" s="525"/>
      <c r="JP65" s="527"/>
      <c r="JQ65" s="528">
        <f t="shared" si="35"/>
        <v>20</v>
      </c>
      <c r="JR65" s="529">
        <f t="shared" si="36"/>
        <v>99</v>
      </c>
      <c r="JS65" s="476" t="s">
        <v>400</v>
      </c>
      <c r="JT65" s="477"/>
      <c r="JU65" s="478" t="s">
        <v>377</v>
      </c>
      <c r="JV65" s="530"/>
      <c r="JW65" s="479"/>
      <c r="JX65" s="479"/>
      <c r="JY65" s="479"/>
      <c r="JZ65" s="480"/>
      <c r="KA65" s="479"/>
      <c r="KB65" s="479"/>
      <c r="KC65" s="479"/>
      <c r="KD65" s="479"/>
      <c r="KE65" s="479"/>
      <c r="KF65" s="479"/>
      <c r="KG65" s="479"/>
      <c r="KH65" s="479"/>
      <c r="KI65" s="479"/>
      <c r="KJ65" s="479"/>
      <c r="KK65" s="479"/>
      <c r="KL65" s="479"/>
      <c r="KM65" s="479"/>
      <c r="KN65" s="479"/>
      <c r="KO65" s="479"/>
      <c r="KQ65" s="577"/>
    </row>
    <row r="66" spans="1:309" s="324" customFormat="1" ht="14.5" hidden="1">
      <c r="A66" s="504" t="str">
        <f t="shared" ca="1" si="22"/>
        <v>1.5.7</v>
      </c>
      <c r="B66" s="505" t="s">
        <v>402</v>
      </c>
      <c r="C66" s="635"/>
      <c r="D66" s="635"/>
      <c r="E66" s="1101" t="s">
        <v>362</v>
      </c>
      <c r="F66" s="635"/>
      <c r="G66" s="635"/>
      <c r="H66" s="1101" t="s">
        <v>370</v>
      </c>
      <c r="I66" s="1101"/>
      <c r="J66" s="1115" t="s">
        <v>109</v>
      </c>
      <c r="K66" s="485">
        <f t="shared" si="23"/>
        <v>46249</v>
      </c>
      <c r="L66" s="507">
        <v>30</v>
      </c>
      <c r="M66" s="487">
        <f t="shared" si="24"/>
        <v>46279</v>
      </c>
      <c r="N66" s="508">
        <v>46293</v>
      </c>
      <c r="O66" s="637">
        <v>25</v>
      </c>
      <c r="P66" s="488">
        <f t="shared" si="37"/>
        <v>46320</v>
      </c>
      <c r="Q66" s="488">
        <f t="shared" si="25"/>
        <v>46335</v>
      </c>
      <c r="R66" s="510">
        <f t="shared" si="26"/>
        <v>0</v>
      </c>
      <c r="S66" s="510" t="str">
        <f t="shared" si="27"/>
        <v/>
      </c>
      <c r="T66" s="511">
        <f t="shared" si="28"/>
        <v>0</v>
      </c>
      <c r="U66" s="512">
        <v>20</v>
      </c>
      <c r="V66" s="513">
        <f t="shared" si="29"/>
        <v>2</v>
      </c>
      <c r="W66" s="514" t="s">
        <v>370</v>
      </c>
      <c r="X66" s="573" t="s">
        <v>364</v>
      </c>
      <c r="Y66" s="523" t="s">
        <v>360</v>
      </c>
      <c r="Z66" s="517"/>
      <c r="AA66" s="516" t="s">
        <v>125</v>
      </c>
      <c r="AB66" s="517"/>
      <c r="AC66" s="557"/>
      <c r="AD66" s="519"/>
      <c r="AE66" s="518"/>
      <c r="AF66" s="520"/>
      <c r="AG66" s="521">
        <f t="shared" si="30"/>
        <v>18</v>
      </c>
      <c r="AH66" s="559">
        <f t="shared" si="31"/>
        <v>18</v>
      </c>
      <c r="AI66" s="560" t="str">
        <f t="shared" si="32"/>
        <v/>
      </c>
      <c r="AJ66" s="560" t="str">
        <f t="shared" si="33"/>
        <v/>
      </c>
      <c r="AK66" s="523" t="str">
        <f t="shared" si="34"/>
        <v>-</v>
      </c>
      <c r="AL66" s="524" t="s">
        <v>4</v>
      </c>
      <c r="AM66" s="525"/>
      <c r="AN66" s="525"/>
      <c r="AO66" s="525"/>
      <c r="AP66" s="525"/>
      <c r="AQ66" s="525"/>
      <c r="AR66" s="525"/>
      <c r="AS66" s="525"/>
      <c r="AT66" s="525"/>
      <c r="AU66" s="525"/>
      <c r="AV66" s="525"/>
      <c r="AW66" s="525"/>
      <c r="AX66" s="525"/>
      <c r="AY66" s="525"/>
      <c r="AZ66" s="525"/>
      <c r="BA66" s="525"/>
      <c r="BB66" s="525"/>
      <c r="BC66" s="525"/>
      <c r="BD66" s="525"/>
      <c r="BE66" s="525"/>
      <c r="BF66" s="525"/>
      <c r="BG66" s="525"/>
      <c r="BH66" s="525"/>
      <c r="BI66" s="525"/>
      <c r="BJ66" s="525"/>
      <c r="BK66" s="525"/>
      <c r="BL66" s="525"/>
      <c r="BM66" s="525"/>
      <c r="BN66" s="525"/>
      <c r="BO66" s="525"/>
      <c r="BP66" s="525"/>
      <c r="BQ66" s="525"/>
      <c r="BR66" s="525"/>
      <c r="BS66" s="525"/>
      <c r="BT66" s="525"/>
      <c r="BU66" s="525"/>
      <c r="BV66" s="525"/>
      <c r="BW66" s="525"/>
      <c r="BX66" s="525"/>
      <c r="BY66" s="525"/>
      <c r="BZ66" s="525"/>
      <c r="CA66" s="525"/>
      <c r="CB66" s="525"/>
      <c r="CC66" s="525"/>
      <c r="CD66" s="525"/>
      <c r="CE66" s="525"/>
      <c r="CF66" s="525"/>
      <c r="CG66" s="525"/>
      <c r="CH66" s="525"/>
      <c r="CI66" s="525"/>
      <c r="CJ66" s="525"/>
      <c r="CK66" s="525"/>
      <c r="CL66" s="525"/>
      <c r="CM66" s="525"/>
      <c r="CN66" s="525"/>
      <c r="CO66" s="525"/>
      <c r="CP66" s="525"/>
      <c r="CQ66" s="525"/>
      <c r="CR66" s="525"/>
      <c r="CS66" s="525"/>
      <c r="CT66" s="525"/>
      <c r="CU66" s="525"/>
      <c r="CV66" s="525"/>
      <c r="CW66" s="525"/>
      <c r="CX66" s="525"/>
      <c r="CY66" s="525"/>
      <c r="CZ66" s="525"/>
      <c r="DA66" s="525"/>
      <c r="DB66" s="525"/>
      <c r="DC66" s="525"/>
      <c r="DD66" s="525"/>
      <c r="DE66" s="525"/>
      <c r="DF66" s="525"/>
      <c r="DG66" s="525"/>
      <c r="DH66" s="525"/>
      <c r="DI66" s="525"/>
      <c r="DJ66" s="525"/>
      <c r="DK66" s="525"/>
      <c r="DL66" s="525"/>
      <c r="DM66" s="525"/>
      <c r="DN66" s="525"/>
      <c r="DO66" s="525"/>
      <c r="DP66" s="525"/>
      <c r="DQ66" s="525"/>
      <c r="DR66" s="525"/>
      <c r="DS66" s="525"/>
      <c r="DT66" s="525"/>
      <c r="DU66" s="525"/>
      <c r="DV66" s="525"/>
      <c r="DW66" s="525"/>
      <c r="DX66" s="525"/>
      <c r="DY66" s="525"/>
      <c r="DZ66" s="525"/>
      <c r="EA66" s="525"/>
      <c r="EB66" s="525"/>
      <c r="EC66" s="525"/>
      <c r="ED66" s="525"/>
      <c r="EE66" s="525"/>
      <c r="EF66" s="525"/>
      <c r="EG66" s="525"/>
      <c r="EH66" s="525"/>
      <c r="EI66" s="525"/>
      <c r="EJ66" s="525"/>
      <c r="EK66" s="525"/>
      <c r="EL66" s="525"/>
      <c r="EM66" s="525"/>
      <c r="EN66" s="525"/>
      <c r="EO66" s="525"/>
      <c r="EP66" s="525"/>
      <c r="EQ66" s="525"/>
      <c r="ER66" s="525"/>
      <c r="ES66" s="525"/>
      <c r="ET66" s="525"/>
      <c r="EU66" s="525"/>
      <c r="EV66" s="525"/>
      <c r="EW66" s="525"/>
      <c r="EX66" s="525"/>
      <c r="EY66" s="525"/>
      <c r="EZ66" s="525"/>
      <c r="FA66" s="525"/>
      <c r="FB66" s="525"/>
      <c r="FC66" s="525"/>
      <c r="FD66" s="525"/>
      <c r="FE66" s="525"/>
      <c r="FF66" s="525"/>
      <c r="FG66" s="525"/>
      <c r="FH66" s="525"/>
      <c r="FI66" s="525"/>
      <c r="FJ66" s="525"/>
      <c r="FK66" s="525"/>
      <c r="FL66" s="525"/>
      <c r="FM66" s="525"/>
      <c r="FN66" s="525"/>
      <c r="FO66" s="525"/>
      <c r="FP66" s="525"/>
      <c r="FQ66" s="525"/>
      <c r="FR66" s="525"/>
      <c r="FS66" s="525"/>
      <c r="FT66" s="525"/>
      <c r="FU66" s="525"/>
      <c r="FV66" s="525"/>
      <c r="FW66" s="525"/>
      <c r="FX66" s="525"/>
      <c r="FY66" s="525"/>
      <c r="FZ66" s="525"/>
      <c r="GA66" s="525"/>
      <c r="GB66" s="525"/>
      <c r="GC66" s="525"/>
      <c r="GD66" s="525"/>
      <c r="GE66" s="525"/>
      <c r="GF66" s="525"/>
      <c r="GG66" s="525"/>
      <c r="GH66" s="525"/>
      <c r="GI66" s="525"/>
      <c r="GJ66" s="525"/>
      <c r="GK66" s="525"/>
      <c r="GL66" s="525"/>
      <c r="GM66" s="525"/>
      <c r="GN66" s="525"/>
      <c r="GO66" s="525"/>
      <c r="GP66" s="525"/>
      <c r="GQ66" s="525"/>
      <c r="GR66" s="525"/>
      <c r="GS66" s="525"/>
      <c r="GT66" s="525"/>
      <c r="GU66" s="525"/>
      <c r="GV66" s="525"/>
      <c r="GW66" s="525"/>
      <c r="GX66" s="525"/>
      <c r="GY66" s="525"/>
      <c r="GZ66" s="525"/>
      <c r="HA66" s="525"/>
      <c r="HB66" s="525"/>
      <c r="HC66" s="525"/>
      <c r="HD66" s="525"/>
      <c r="HE66" s="525"/>
      <c r="HF66" s="525"/>
      <c r="HG66" s="525"/>
      <c r="HH66" s="525"/>
      <c r="HI66" s="525"/>
      <c r="HJ66" s="525"/>
      <c r="HK66" s="525"/>
      <c r="HL66" s="525"/>
      <c r="HM66" s="525"/>
      <c r="HN66" s="525"/>
      <c r="HO66" s="525"/>
      <c r="HP66" s="525"/>
      <c r="HQ66" s="525"/>
      <c r="HR66" s="525"/>
      <c r="HS66" s="525"/>
      <c r="HT66" s="525"/>
      <c r="HU66" s="525"/>
      <c r="HV66" s="525"/>
      <c r="HW66" s="525"/>
      <c r="HX66" s="525"/>
      <c r="HY66" s="525"/>
      <c r="HZ66" s="525"/>
      <c r="IA66" s="525"/>
      <c r="IB66" s="525"/>
      <c r="IC66" s="525"/>
      <c r="ID66" s="525"/>
      <c r="IE66" s="525"/>
      <c r="IF66" s="525"/>
      <c r="IG66" s="525"/>
      <c r="IH66" s="525"/>
      <c r="II66" s="525"/>
      <c r="IJ66" s="525"/>
      <c r="IK66" s="525"/>
      <c r="IL66" s="525"/>
      <c r="IM66" s="525"/>
      <c r="IN66" s="525"/>
      <c r="IO66" s="525"/>
      <c r="IP66" s="525"/>
      <c r="IQ66" s="525"/>
      <c r="IR66" s="525"/>
      <c r="IS66" s="525"/>
      <c r="IT66" s="525"/>
      <c r="IU66" s="525"/>
      <c r="IV66" s="525"/>
      <c r="IW66" s="525"/>
      <c r="IX66" s="525"/>
      <c r="IY66" s="525"/>
      <c r="IZ66" s="525"/>
      <c r="JA66" s="525"/>
      <c r="JB66" s="525"/>
      <c r="JC66" s="525"/>
      <c r="JD66" s="525"/>
      <c r="JE66" s="525"/>
      <c r="JF66" s="525"/>
      <c r="JG66" s="525"/>
      <c r="JH66" s="525"/>
      <c r="JI66" s="525"/>
      <c r="JJ66" s="526"/>
      <c r="JK66" s="525"/>
      <c r="JL66" s="525"/>
      <c r="JM66" s="525"/>
      <c r="JN66" s="525"/>
      <c r="JO66" s="525"/>
      <c r="JP66" s="527"/>
      <c r="JQ66" s="528">
        <f t="shared" si="35"/>
        <v>20</v>
      </c>
      <c r="JR66" s="529">
        <f t="shared" si="36"/>
        <v>117</v>
      </c>
      <c r="JS66" s="476" t="s">
        <v>400</v>
      </c>
      <c r="JT66" s="477"/>
      <c r="JU66" s="478" t="s">
        <v>377</v>
      </c>
      <c r="JV66" s="530"/>
      <c r="JW66" s="479"/>
      <c r="JX66" s="479"/>
      <c r="JY66" s="479"/>
      <c r="JZ66" s="480"/>
      <c r="KA66" s="479"/>
      <c r="KB66" s="479"/>
      <c r="KC66" s="479"/>
      <c r="KD66" s="479"/>
      <c r="KE66" s="479"/>
      <c r="KF66" s="479"/>
      <c r="KG66" s="479"/>
      <c r="KH66" s="479"/>
      <c r="KI66" s="479"/>
      <c r="KJ66" s="479"/>
      <c r="KK66" s="479"/>
      <c r="KL66" s="479"/>
      <c r="KM66" s="479"/>
      <c r="KN66" s="479"/>
      <c r="KO66" s="479"/>
      <c r="KQ66" s="577"/>
      <c r="KU66" s="532" t="s">
        <v>406</v>
      </c>
      <c r="KW66" s="684" t="s">
        <v>407</v>
      </c>
    </row>
    <row r="67" spans="1:309" s="324" customFormat="1" ht="14.5" hidden="1">
      <c r="A67" s="504" t="str">
        <f t="shared" ca="1" si="22"/>
        <v>1.5.8</v>
      </c>
      <c r="B67" s="505" t="s">
        <v>402</v>
      </c>
      <c r="C67" s="635"/>
      <c r="D67" s="635"/>
      <c r="E67" s="1101" t="s">
        <v>372</v>
      </c>
      <c r="F67" s="635"/>
      <c r="G67" s="635"/>
      <c r="H67" s="1101" t="s">
        <v>381</v>
      </c>
      <c r="I67" s="1101"/>
      <c r="J67" s="1115" t="s">
        <v>109</v>
      </c>
      <c r="K67" s="485">
        <f t="shared" si="23"/>
        <v>46249</v>
      </c>
      <c r="L67" s="507">
        <v>30</v>
      </c>
      <c r="M67" s="487">
        <f t="shared" si="24"/>
        <v>46279</v>
      </c>
      <c r="N67" s="508">
        <v>46293</v>
      </c>
      <c r="O67" s="637">
        <v>25</v>
      </c>
      <c r="P67" s="488">
        <f t="shared" si="37"/>
        <v>46320</v>
      </c>
      <c r="Q67" s="488">
        <f t="shared" si="25"/>
        <v>46335</v>
      </c>
      <c r="R67" s="510">
        <f t="shared" si="26"/>
        <v>0</v>
      </c>
      <c r="S67" s="510" t="str">
        <f t="shared" si="27"/>
        <v/>
      </c>
      <c r="T67" s="511">
        <f t="shared" si="28"/>
        <v>0</v>
      </c>
      <c r="U67" s="512">
        <v>20</v>
      </c>
      <c r="V67" s="513">
        <f t="shared" si="29"/>
        <v>2</v>
      </c>
      <c r="W67" s="514" t="s">
        <v>381</v>
      </c>
      <c r="X67" s="573" t="s">
        <v>364</v>
      </c>
      <c r="Y67" s="523" t="s">
        <v>360</v>
      </c>
      <c r="Z67" s="517"/>
      <c r="AA67" s="516" t="s">
        <v>125</v>
      </c>
      <c r="AB67" s="517"/>
      <c r="AC67" s="557"/>
      <c r="AD67" s="519"/>
      <c r="AE67" s="518"/>
      <c r="AF67" s="520"/>
      <c r="AG67" s="521">
        <f t="shared" si="30"/>
        <v>18</v>
      </c>
      <c r="AH67" s="559">
        <f t="shared" si="31"/>
        <v>18</v>
      </c>
      <c r="AI67" s="560" t="str">
        <f t="shared" si="32"/>
        <v/>
      </c>
      <c r="AJ67" s="560" t="str">
        <f t="shared" si="33"/>
        <v/>
      </c>
      <c r="AK67" s="523" t="str">
        <f t="shared" si="34"/>
        <v>-</v>
      </c>
      <c r="AL67" s="524" t="s">
        <v>4</v>
      </c>
      <c r="AM67" s="525"/>
      <c r="AN67" s="525"/>
      <c r="AO67" s="525"/>
      <c r="AP67" s="525"/>
      <c r="AQ67" s="525"/>
      <c r="AR67" s="525"/>
      <c r="AS67" s="525"/>
      <c r="AT67" s="525"/>
      <c r="AU67" s="525"/>
      <c r="AV67" s="525"/>
      <c r="AW67" s="525"/>
      <c r="AX67" s="525"/>
      <c r="AY67" s="525"/>
      <c r="AZ67" s="525"/>
      <c r="BA67" s="525"/>
      <c r="BB67" s="525"/>
      <c r="BC67" s="525"/>
      <c r="BD67" s="525"/>
      <c r="BE67" s="525"/>
      <c r="BF67" s="525"/>
      <c r="BG67" s="525"/>
      <c r="BH67" s="525"/>
      <c r="BI67" s="525"/>
      <c r="BJ67" s="525"/>
      <c r="BK67" s="525"/>
      <c r="BL67" s="525"/>
      <c r="BM67" s="525"/>
      <c r="BN67" s="525"/>
      <c r="BO67" s="525"/>
      <c r="BP67" s="525"/>
      <c r="BQ67" s="525"/>
      <c r="BR67" s="525"/>
      <c r="BS67" s="525"/>
      <c r="BT67" s="525"/>
      <c r="BU67" s="525"/>
      <c r="BV67" s="525"/>
      <c r="BW67" s="525"/>
      <c r="BX67" s="525"/>
      <c r="BY67" s="525"/>
      <c r="BZ67" s="525"/>
      <c r="CA67" s="525"/>
      <c r="CB67" s="525"/>
      <c r="CC67" s="525"/>
      <c r="CD67" s="525"/>
      <c r="CE67" s="525"/>
      <c r="CF67" s="525"/>
      <c r="CG67" s="525"/>
      <c r="CH67" s="525"/>
      <c r="CI67" s="525"/>
      <c r="CJ67" s="525"/>
      <c r="CK67" s="525"/>
      <c r="CL67" s="525"/>
      <c r="CM67" s="525"/>
      <c r="CN67" s="525"/>
      <c r="CO67" s="525"/>
      <c r="CP67" s="525"/>
      <c r="CQ67" s="525"/>
      <c r="CR67" s="525"/>
      <c r="CS67" s="525"/>
      <c r="CT67" s="525"/>
      <c r="CU67" s="525"/>
      <c r="CV67" s="525"/>
      <c r="CW67" s="525"/>
      <c r="CX67" s="525"/>
      <c r="CY67" s="525"/>
      <c r="CZ67" s="525"/>
      <c r="DA67" s="525"/>
      <c r="DB67" s="525"/>
      <c r="DC67" s="525"/>
      <c r="DD67" s="525"/>
      <c r="DE67" s="525"/>
      <c r="DF67" s="525"/>
      <c r="DG67" s="525"/>
      <c r="DH67" s="525"/>
      <c r="DI67" s="525"/>
      <c r="DJ67" s="525"/>
      <c r="DK67" s="525"/>
      <c r="DL67" s="525"/>
      <c r="DM67" s="525"/>
      <c r="DN67" s="525"/>
      <c r="DO67" s="525"/>
      <c r="DP67" s="525"/>
      <c r="DQ67" s="525"/>
      <c r="DR67" s="525"/>
      <c r="DS67" s="525"/>
      <c r="DT67" s="525"/>
      <c r="DU67" s="525"/>
      <c r="DV67" s="525"/>
      <c r="DW67" s="525"/>
      <c r="DX67" s="525"/>
      <c r="DY67" s="525"/>
      <c r="DZ67" s="525"/>
      <c r="EA67" s="525"/>
      <c r="EB67" s="525"/>
      <c r="EC67" s="525"/>
      <c r="ED67" s="525"/>
      <c r="EE67" s="525"/>
      <c r="EF67" s="525"/>
      <c r="EG67" s="525"/>
      <c r="EH67" s="525"/>
      <c r="EI67" s="525"/>
      <c r="EJ67" s="525"/>
      <c r="EK67" s="525"/>
      <c r="EL67" s="525"/>
      <c r="EM67" s="525"/>
      <c r="EN67" s="525"/>
      <c r="EO67" s="525"/>
      <c r="EP67" s="525"/>
      <c r="EQ67" s="525"/>
      <c r="ER67" s="525"/>
      <c r="ES67" s="525"/>
      <c r="ET67" s="525"/>
      <c r="EU67" s="525"/>
      <c r="EV67" s="525"/>
      <c r="EW67" s="525"/>
      <c r="EX67" s="525"/>
      <c r="EY67" s="525"/>
      <c r="EZ67" s="525"/>
      <c r="FA67" s="525"/>
      <c r="FB67" s="525"/>
      <c r="FC67" s="525"/>
      <c r="FD67" s="525"/>
      <c r="FE67" s="525"/>
      <c r="FF67" s="525"/>
      <c r="FG67" s="525"/>
      <c r="FH67" s="525"/>
      <c r="FI67" s="525"/>
      <c r="FJ67" s="525"/>
      <c r="FK67" s="525"/>
      <c r="FL67" s="525"/>
      <c r="FM67" s="525"/>
      <c r="FN67" s="525"/>
      <c r="FO67" s="525"/>
      <c r="FP67" s="525"/>
      <c r="FQ67" s="525"/>
      <c r="FR67" s="525"/>
      <c r="FS67" s="525"/>
      <c r="FT67" s="525"/>
      <c r="FU67" s="525"/>
      <c r="FV67" s="525"/>
      <c r="FW67" s="525"/>
      <c r="FX67" s="525"/>
      <c r="FY67" s="525"/>
      <c r="FZ67" s="525"/>
      <c r="GA67" s="525"/>
      <c r="GB67" s="525"/>
      <c r="GC67" s="525"/>
      <c r="GD67" s="525"/>
      <c r="GE67" s="525"/>
      <c r="GF67" s="525"/>
      <c r="GG67" s="525"/>
      <c r="GH67" s="525"/>
      <c r="GI67" s="525"/>
      <c r="GJ67" s="525"/>
      <c r="GK67" s="525"/>
      <c r="GL67" s="525"/>
      <c r="GM67" s="525"/>
      <c r="GN67" s="525"/>
      <c r="GO67" s="525"/>
      <c r="GP67" s="525"/>
      <c r="GQ67" s="525"/>
      <c r="GR67" s="525"/>
      <c r="GS67" s="525"/>
      <c r="GT67" s="525"/>
      <c r="GU67" s="525"/>
      <c r="GV67" s="525"/>
      <c r="GW67" s="525"/>
      <c r="GX67" s="525"/>
      <c r="GY67" s="525"/>
      <c r="GZ67" s="525"/>
      <c r="HA67" s="525"/>
      <c r="HB67" s="525"/>
      <c r="HC67" s="525"/>
      <c r="HD67" s="525"/>
      <c r="HE67" s="525"/>
      <c r="HF67" s="525"/>
      <c r="HG67" s="525"/>
      <c r="HH67" s="525"/>
      <c r="HI67" s="525"/>
      <c r="HJ67" s="525"/>
      <c r="HK67" s="525"/>
      <c r="HL67" s="525"/>
      <c r="HM67" s="525"/>
      <c r="HN67" s="525"/>
      <c r="HO67" s="525"/>
      <c r="HP67" s="525"/>
      <c r="HQ67" s="525"/>
      <c r="HR67" s="525"/>
      <c r="HS67" s="525"/>
      <c r="HT67" s="525"/>
      <c r="HU67" s="525"/>
      <c r="HV67" s="525"/>
      <c r="HW67" s="525"/>
      <c r="HX67" s="525"/>
      <c r="HY67" s="525"/>
      <c r="HZ67" s="525"/>
      <c r="IA67" s="525"/>
      <c r="IB67" s="525"/>
      <c r="IC67" s="525"/>
      <c r="ID67" s="525"/>
      <c r="IE67" s="525"/>
      <c r="IF67" s="525"/>
      <c r="IG67" s="525"/>
      <c r="IH67" s="525"/>
      <c r="II67" s="525"/>
      <c r="IJ67" s="525"/>
      <c r="IK67" s="525"/>
      <c r="IL67" s="525"/>
      <c r="IM67" s="525"/>
      <c r="IN67" s="525"/>
      <c r="IO67" s="525"/>
      <c r="IP67" s="525"/>
      <c r="IQ67" s="525"/>
      <c r="IR67" s="525"/>
      <c r="IS67" s="525"/>
      <c r="IT67" s="525"/>
      <c r="IU67" s="525"/>
      <c r="IV67" s="525"/>
      <c r="IW67" s="525"/>
      <c r="IX67" s="525"/>
      <c r="IY67" s="525"/>
      <c r="IZ67" s="525"/>
      <c r="JA67" s="525"/>
      <c r="JB67" s="525"/>
      <c r="JC67" s="525"/>
      <c r="JD67" s="525"/>
      <c r="JE67" s="525"/>
      <c r="JF67" s="525"/>
      <c r="JG67" s="525"/>
      <c r="JH67" s="525"/>
      <c r="JI67" s="525"/>
      <c r="JJ67" s="526"/>
      <c r="JK67" s="525"/>
      <c r="JL67" s="525"/>
      <c r="JM67" s="525"/>
      <c r="JN67" s="525"/>
      <c r="JO67" s="525"/>
      <c r="JP67" s="527"/>
      <c r="JQ67" s="528">
        <f t="shared" si="35"/>
        <v>20</v>
      </c>
      <c r="JR67" s="529">
        <f t="shared" si="36"/>
        <v>135</v>
      </c>
      <c r="JS67" s="476" t="s">
        <v>400</v>
      </c>
      <c r="JT67" s="477"/>
      <c r="JU67" s="478" t="s">
        <v>377</v>
      </c>
      <c r="JV67" s="530"/>
      <c r="JW67" s="479"/>
      <c r="JX67" s="479"/>
      <c r="JY67" s="479"/>
      <c r="JZ67" s="480"/>
      <c r="KA67" s="479"/>
      <c r="KB67" s="479"/>
      <c r="KC67" s="479"/>
      <c r="KD67" s="479"/>
      <c r="KE67" s="479"/>
      <c r="KF67" s="479"/>
      <c r="KG67" s="479"/>
      <c r="KH67" s="479"/>
      <c r="KI67" s="479"/>
      <c r="KJ67" s="479"/>
      <c r="KK67" s="479"/>
      <c r="KL67" s="479"/>
      <c r="KM67" s="479"/>
      <c r="KN67" s="479"/>
      <c r="KO67" s="479"/>
      <c r="KQ67" s="577"/>
      <c r="KU67" s="532"/>
      <c r="KW67" s="684"/>
    </row>
    <row r="68" spans="1:309" s="324" customFormat="1" ht="14.5" hidden="1">
      <c r="A68" s="504" t="str">
        <f t="shared" ca="1" si="22"/>
        <v>1.5.9</v>
      </c>
      <c r="B68" s="505" t="s">
        <v>402</v>
      </c>
      <c r="C68" s="635"/>
      <c r="D68" s="635"/>
      <c r="E68" s="1101" t="s">
        <v>362</v>
      </c>
      <c r="F68" s="635"/>
      <c r="G68" s="635"/>
      <c r="H68" s="1101" t="s">
        <v>27</v>
      </c>
      <c r="I68" s="1101"/>
      <c r="J68" s="1115" t="s">
        <v>408</v>
      </c>
      <c r="K68" s="485">
        <f t="shared" si="23"/>
        <v>46256</v>
      </c>
      <c r="L68" s="507">
        <v>30</v>
      </c>
      <c r="M68" s="487">
        <f t="shared" si="24"/>
        <v>46286</v>
      </c>
      <c r="N68" s="508">
        <v>46300</v>
      </c>
      <c r="O68" s="637">
        <v>25</v>
      </c>
      <c r="P68" s="488">
        <f t="shared" si="37"/>
        <v>46327</v>
      </c>
      <c r="Q68" s="488">
        <f t="shared" si="25"/>
        <v>46342</v>
      </c>
      <c r="R68" s="510">
        <f t="shared" si="26"/>
        <v>0</v>
      </c>
      <c r="S68" s="510" t="str">
        <f t="shared" si="27"/>
        <v/>
      </c>
      <c r="T68" s="511">
        <f t="shared" si="28"/>
        <v>0</v>
      </c>
      <c r="U68" s="512">
        <v>20</v>
      </c>
      <c r="V68" s="513">
        <f t="shared" si="29"/>
        <v>2</v>
      </c>
      <c r="W68" s="514" t="s">
        <v>27</v>
      </c>
      <c r="X68" s="573" t="s">
        <v>364</v>
      </c>
      <c r="Y68" s="523" t="s">
        <v>360</v>
      </c>
      <c r="Z68" s="517"/>
      <c r="AA68" s="516" t="s">
        <v>125</v>
      </c>
      <c r="AB68" s="517"/>
      <c r="AC68" s="557"/>
      <c r="AD68" s="519"/>
      <c r="AE68" s="518"/>
      <c r="AF68" s="520"/>
      <c r="AG68" s="521">
        <f t="shared" si="30"/>
        <v>18</v>
      </c>
      <c r="AH68" s="559">
        <f t="shared" si="31"/>
        <v>18</v>
      </c>
      <c r="AI68" s="560" t="str">
        <f t="shared" si="32"/>
        <v/>
      </c>
      <c r="AJ68" s="560" t="str">
        <f t="shared" si="33"/>
        <v/>
      </c>
      <c r="AK68" s="523" t="str">
        <f t="shared" si="34"/>
        <v>-</v>
      </c>
      <c r="AL68" s="524" t="s">
        <v>4</v>
      </c>
      <c r="AM68" s="525"/>
      <c r="AN68" s="525"/>
      <c r="AO68" s="525"/>
      <c r="AP68" s="525"/>
      <c r="AQ68" s="525"/>
      <c r="AR68" s="525"/>
      <c r="AS68" s="525"/>
      <c r="AT68" s="525"/>
      <c r="AU68" s="525"/>
      <c r="AV68" s="525"/>
      <c r="AW68" s="525"/>
      <c r="AX68" s="525"/>
      <c r="AY68" s="525"/>
      <c r="AZ68" s="525"/>
      <c r="BA68" s="525"/>
      <c r="BB68" s="525"/>
      <c r="BC68" s="525"/>
      <c r="BD68" s="525"/>
      <c r="BE68" s="525"/>
      <c r="BF68" s="525"/>
      <c r="BG68" s="525"/>
      <c r="BH68" s="525"/>
      <c r="BI68" s="525"/>
      <c r="BJ68" s="525"/>
      <c r="BK68" s="525"/>
      <c r="BL68" s="525"/>
      <c r="BM68" s="525"/>
      <c r="BN68" s="525"/>
      <c r="BO68" s="525"/>
      <c r="BP68" s="525"/>
      <c r="BQ68" s="525"/>
      <c r="BR68" s="525"/>
      <c r="BS68" s="525"/>
      <c r="BT68" s="525"/>
      <c r="BU68" s="525"/>
      <c r="BV68" s="525"/>
      <c r="BW68" s="525"/>
      <c r="BX68" s="525"/>
      <c r="BY68" s="525"/>
      <c r="BZ68" s="525"/>
      <c r="CA68" s="525"/>
      <c r="CB68" s="525"/>
      <c r="CC68" s="525"/>
      <c r="CD68" s="525"/>
      <c r="CE68" s="525"/>
      <c r="CF68" s="525"/>
      <c r="CG68" s="525"/>
      <c r="CH68" s="525"/>
      <c r="CI68" s="525"/>
      <c r="CJ68" s="525"/>
      <c r="CK68" s="525"/>
      <c r="CL68" s="525"/>
      <c r="CM68" s="525"/>
      <c r="CN68" s="525"/>
      <c r="CO68" s="525"/>
      <c r="CP68" s="525"/>
      <c r="CQ68" s="525"/>
      <c r="CR68" s="525"/>
      <c r="CS68" s="525"/>
      <c r="CT68" s="525"/>
      <c r="CU68" s="525"/>
      <c r="CV68" s="525"/>
      <c r="CW68" s="525"/>
      <c r="CX68" s="525"/>
      <c r="CY68" s="525"/>
      <c r="CZ68" s="525"/>
      <c r="DA68" s="525"/>
      <c r="DB68" s="525"/>
      <c r="DC68" s="525"/>
      <c r="DD68" s="525"/>
      <c r="DE68" s="525"/>
      <c r="DF68" s="525"/>
      <c r="DG68" s="525"/>
      <c r="DH68" s="525"/>
      <c r="DI68" s="525"/>
      <c r="DJ68" s="525"/>
      <c r="DK68" s="525"/>
      <c r="DL68" s="525"/>
      <c r="DM68" s="525"/>
      <c r="DN68" s="525"/>
      <c r="DO68" s="525"/>
      <c r="DP68" s="525"/>
      <c r="DQ68" s="525"/>
      <c r="DR68" s="525"/>
      <c r="DS68" s="525"/>
      <c r="DT68" s="525"/>
      <c r="DU68" s="525"/>
      <c r="DV68" s="525"/>
      <c r="DW68" s="525"/>
      <c r="DX68" s="525"/>
      <c r="DY68" s="525"/>
      <c r="DZ68" s="525"/>
      <c r="EA68" s="525"/>
      <c r="EB68" s="525"/>
      <c r="EC68" s="525"/>
      <c r="ED68" s="525"/>
      <c r="EE68" s="525"/>
      <c r="EF68" s="525"/>
      <c r="EG68" s="525"/>
      <c r="EH68" s="525"/>
      <c r="EI68" s="525"/>
      <c r="EJ68" s="525"/>
      <c r="EK68" s="525"/>
      <c r="EL68" s="525"/>
      <c r="EM68" s="525"/>
      <c r="EN68" s="525"/>
      <c r="EO68" s="525"/>
      <c r="EP68" s="525"/>
      <c r="EQ68" s="525"/>
      <c r="ER68" s="525"/>
      <c r="ES68" s="525"/>
      <c r="ET68" s="525"/>
      <c r="EU68" s="525"/>
      <c r="EV68" s="525"/>
      <c r="EW68" s="525"/>
      <c r="EX68" s="525"/>
      <c r="EY68" s="525"/>
      <c r="EZ68" s="525"/>
      <c r="FA68" s="525"/>
      <c r="FB68" s="525"/>
      <c r="FC68" s="525"/>
      <c r="FD68" s="525"/>
      <c r="FE68" s="525"/>
      <c r="FF68" s="525"/>
      <c r="FG68" s="525"/>
      <c r="FH68" s="525"/>
      <c r="FI68" s="525"/>
      <c r="FJ68" s="525"/>
      <c r="FK68" s="525"/>
      <c r="FL68" s="525"/>
      <c r="FM68" s="525"/>
      <c r="FN68" s="525"/>
      <c r="FO68" s="525"/>
      <c r="FP68" s="525"/>
      <c r="FQ68" s="525"/>
      <c r="FR68" s="525"/>
      <c r="FS68" s="525"/>
      <c r="FT68" s="525"/>
      <c r="FU68" s="525"/>
      <c r="FV68" s="525"/>
      <c r="FW68" s="525"/>
      <c r="FX68" s="525"/>
      <c r="FY68" s="525"/>
      <c r="FZ68" s="525"/>
      <c r="GA68" s="525"/>
      <c r="GB68" s="525"/>
      <c r="GC68" s="525"/>
      <c r="GD68" s="525"/>
      <c r="GE68" s="525"/>
      <c r="GF68" s="525"/>
      <c r="GG68" s="525"/>
      <c r="GH68" s="525"/>
      <c r="GI68" s="525"/>
      <c r="GJ68" s="525"/>
      <c r="GK68" s="525"/>
      <c r="GL68" s="525"/>
      <c r="GM68" s="525"/>
      <c r="GN68" s="525"/>
      <c r="GO68" s="525"/>
      <c r="GP68" s="525"/>
      <c r="GQ68" s="525"/>
      <c r="GR68" s="525"/>
      <c r="GS68" s="525"/>
      <c r="GT68" s="525"/>
      <c r="GU68" s="525"/>
      <c r="GV68" s="525"/>
      <c r="GW68" s="525"/>
      <c r="GX68" s="525"/>
      <c r="GY68" s="525"/>
      <c r="GZ68" s="525"/>
      <c r="HA68" s="525"/>
      <c r="HB68" s="525"/>
      <c r="HC68" s="525"/>
      <c r="HD68" s="525"/>
      <c r="HE68" s="525"/>
      <c r="HF68" s="525"/>
      <c r="HG68" s="525"/>
      <c r="HH68" s="525"/>
      <c r="HI68" s="525"/>
      <c r="HJ68" s="525"/>
      <c r="HK68" s="525"/>
      <c r="HL68" s="525"/>
      <c r="HM68" s="525"/>
      <c r="HN68" s="525"/>
      <c r="HO68" s="525"/>
      <c r="HP68" s="525"/>
      <c r="HQ68" s="525"/>
      <c r="HR68" s="525"/>
      <c r="HS68" s="525"/>
      <c r="HT68" s="525"/>
      <c r="HU68" s="525"/>
      <c r="HV68" s="525"/>
      <c r="HW68" s="525"/>
      <c r="HX68" s="525"/>
      <c r="HY68" s="525"/>
      <c r="HZ68" s="525"/>
      <c r="IA68" s="525"/>
      <c r="IB68" s="525"/>
      <c r="IC68" s="525"/>
      <c r="ID68" s="525"/>
      <c r="IE68" s="525"/>
      <c r="IF68" s="525"/>
      <c r="IG68" s="525"/>
      <c r="IH68" s="525"/>
      <c r="II68" s="525"/>
      <c r="IJ68" s="525"/>
      <c r="IK68" s="525"/>
      <c r="IL68" s="525"/>
      <c r="IM68" s="525"/>
      <c r="IN68" s="525"/>
      <c r="IO68" s="525"/>
      <c r="IP68" s="525"/>
      <c r="IQ68" s="525"/>
      <c r="IR68" s="525"/>
      <c r="IS68" s="525"/>
      <c r="IT68" s="525"/>
      <c r="IU68" s="525"/>
      <c r="IV68" s="525"/>
      <c r="IW68" s="525"/>
      <c r="IX68" s="525"/>
      <c r="IY68" s="525"/>
      <c r="IZ68" s="525"/>
      <c r="JA68" s="525"/>
      <c r="JB68" s="525"/>
      <c r="JC68" s="525"/>
      <c r="JD68" s="525"/>
      <c r="JE68" s="525"/>
      <c r="JF68" s="525"/>
      <c r="JG68" s="525"/>
      <c r="JH68" s="525"/>
      <c r="JI68" s="525"/>
      <c r="JJ68" s="526"/>
      <c r="JK68" s="525"/>
      <c r="JL68" s="525"/>
      <c r="JM68" s="525"/>
      <c r="JN68" s="525"/>
      <c r="JO68" s="525"/>
      <c r="JP68" s="527"/>
      <c r="JQ68" s="528">
        <f t="shared" si="35"/>
        <v>20</v>
      </c>
      <c r="JR68" s="529">
        <f t="shared" si="36"/>
        <v>153</v>
      </c>
      <c r="JS68" s="476" t="s">
        <v>400</v>
      </c>
      <c r="JT68" s="477"/>
      <c r="JU68" s="478" t="s">
        <v>377</v>
      </c>
      <c r="JV68" s="530"/>
      <c r="JW68" s="479"/>
      <c r="JX68" s="479"/>
      <c r="JY68" s="479"/>
      <c r="JZ68" s="480"/>
      <c r="KA68" s="479"/>
      <c r="KB68" s="479"/>
      <c r="KC68" s="479"/>
      <c r="KD68" s="479"/>
      <c r="KE68" s="479"/>
      <c r="KF68" s="479"/>
      <c r="KG68" s="479"/>
      <c r="KH68" s="479"/>
      <c r="KI68" s="479"/>
      <c r="KJ68" s="479"/>
      <c r="KK68" s="479"/>
      <c r="KL68" s="479"/>
      <c r="KM68" s="479"/>
      <c r="KN68" s="479"/>
      <c r="KO68" s="479"/>
      <c r="KQ68" s="577"/>
      <c r="KU68" s="532"/>
      <c r="KW68" s="684"/>
    </row>
    <row r="69" spans="1:309" s="324" customFormat="1" ht="14.5" hidden="1">
      <c r="A69" s="504" t="str">
        <f t="shared" ca="1" si="22"/>
        <v>1.5.10</v>
      </c>
      <c r="B69" s="505" t="s">
        <v>402</v>
      </c>
      <c r="C69" s="635"/>
      <c r="D69" s="635"/>
      <c r="E69" s="1101" t="s">
        <v>372</v>
      </c>
      <c r="F69" s="635"/>
      <c r="G69" s="635"/>
      <c r="H69" s="1101" t="s">
        <v>27</v>
      </c>
      <c r="I69" s="1101"/>
      <c r="J69" s="1115" t="s">
        <v>409</v>
      </c>
      <c r="K69" s="485">
        <f t="shared" si="23"/>
        <v>46256</v>
      </c>
      <c r="L69" s="507">
        <v>30</v>
      </c>
      <c r="M69" s="487">
        <f t="shared" si="24"/>
        <v>46286</v>
      </c>
      <c r="N69" s="508">
        <v>46300</v>
      </c>
      <c r="O69" s="637">
        <v>25</v>
      </c>
      <c r="P69" s="488">
        <f t="shared" si="37"/>
        <v>46327</v>
      </c>
      <c r="Q69" s="488">
        <f t="shared" si="25"/>
        <v>46342</v>
      </c>
      <c r="R69" s="510">
        <f t="shared" si="26"/>
        <v>0</v>
      </c>
      <c r="S69" s="510" t="str">
        <f t="shared" si="27"/>
        <v/>
      </c>
      <c r="T69" s="511">
        <f t="shared" si="28"/>
        <v>0</v>
      </c>
      <c r="U69" s="512">
        <v>20</v>
      </c>
      <c r="V69" s="513">
        <f t="shared" si="29"/>
        <v>2</v>
      </c>
      <c r="W69" s="514" t="s">
        <v>27</v>
      </c>
      <c r="X69" s="573" t="s">
        <v>364</v>
      </c>
      <c r="Y69" s="523" t="s">
        <v>360</v>
      </c>
      <c r="Z69" s="517"/>
      <c r="AA69" s="516" t="s">
        <v>125</v>
      </c>
      <c r="AB69" s="517"/>
      <c r="AC69" s="557"/>
      <c r="AD69" s="519"/>
      <c r="AE69" s="518"/>
      <c r="AF69" s="520"/>
      <c r="AG69" s="521">
        <f t="shared" si="30"/>
        <v>18</v>
      </c>
      <c r="AH69" s="559">
        <f t="shared" si="31"/>
        <v>18</v>
      </c>
      <c r="AI69" s="560" t="str">
        <f t="shared" si="32"/>
        <v/>
      </c>
      <c r="AJ69" s="560" t="str">
        <f t="shared" si="33"/>
        <v/>
      </c>
      <c r="AK69" s="523" t="str">
        <f t="shared" si="34"/>
        <v>-</v>
      </c>
      <c r="AL69" s="524" t="s">
        <v>4</v>
      </c>
      <c r="AM69" s="525"/>
      <c r="AN69" s="525"/>
      <c r="AO69" s="525"/>
      <c r="AP69" s="525"/>
      <c r="AQ69" s="525"/>
      <c r="AR69" s="525"/>
      <c r="AS69" s="525"/>
      <c r="AT69" s="525"/>
      <c r="AU69" s="525"/>
      <c r="AV69" s="525"/>
      <c r="AW69" s="525"/>
      <c r="AX69" s="525"/>
      <c r="AY69" s="525"/>
      <c r="AZ69" s="525"/>
      <c r="BA69" s="525"/>
      <c r="BB69" s="525"/>
      <c r="BC69" s="525"/>
      <c r="BD69" s="525"/>
      <c r="BE69" s="525"/>
      <c r="BF69" s="525"/>
      <c r="BG69" s="525"/>
      <c r="BH69" s="525"/>
      <c r="BI69" s="525"/>
      <c r="BJ69" s="525"/>
      <c r="BK69" s="525"/>
      <c r="BL69" s="525"/>
      <c r="BM69" s="525"/>
      <c r="BN69" s="525"/>
      <c r="BO69" s="525"/>
      <c r="BP69" s="525"/>
      <c r="BQ69" s="525"/>
      <c r="BR69" s="525"/>
      <c r="BS69" s="525"/>
      <c r="BT69" s="525"/>
      <c r="BU69" s="525"/>
      <c r="BV69" s="525"/>
      <c r="BW69" s="525"/>
      <c r="BX69" s="525"/>
      <c r="BY69" s="525"/>
      <c r="BZ69" s="525"/>
      <c r="CA69" s="525"/>
      <c r="CB69" s="525"/>
      <c r="CC69" s="525"/>
      <c r="CD69" s="525"/>
      <c r="CE69" s="525"/>
      <c r="CF69" s="525"/>
      <c r="CG69" s="525"/>
      <c r="CH69" s="525"/>
      <c r="CI69" s="525"/>
      <c r="CJ69" s="525"/>
      <c r="CK69" s="525"/>
      <c r="CL69" s="525"/>
      <c r="CM69" s="525"/>
      <c r="CN69" s="525"/>
      <c r="CO69" s="525"/>
      <c r="CP69" s="525"/>
      <c r="CQ69" s="525"/>
      <c r="CR69" s="525"/>
      <c r="CS69" s="525"/>
      <c r="CT69" s="525"/>
      <c r="CU69" s="525"/>
      <c r="CV69" s="525"/>
      <c r="CW69" s="525"/>
      <c r="CX69" s="525"/>
      <c r="CY69" s="525"/>
      <c r="CZ69" s="525"/>
      <c r="DA69" s="525"/>
      <c r="DB69" s="525"/>
      <c r="DC69" s="525"/>
      <c r="DD69" s="525"/>
      <c r="DE69" s="525"/>
      <c r="DF69" s="525"/>
      <c r="DG69" s="525"/>
      <c r="DH69" s="525"/>
      <c r="DI69" s="525"/>
      <c r="DJ69" s="525"/>
      <c r="DK69" s="525"/>
      <c r="DL69" s="525"/>
      <c r="DM69" s="525"/>
      <c r="DN69" s="525"/>
      <c r="DO69" s="525"/>
      <c r="DP69" s="525"/>
      <c r="DQ69" s="525"/>
      <c r="DR69" s="525"/>
      <c r="DS69" s="525"/>
      <c r="DT69" s="525"/>
      <c r="DU69" s="525"/>
      <c r="DV69" s="525"/>
      <c r="DW69" s="525"/>
      <c r="DX69" s="525"/>
      <c r="DY69" s="525"/>
      <c r="DZ69" s="525"/>
      <c r="EA69" s="525"/>
      <c r="EB69" s="525"/>
      <c r="EC69" s="525"/>
      <c r="ED69" s="525"/>
      <c r="EE69" s="525"/>
      <c r="EF69" s="525"/>
      <c r="EG69" s="525"/>
      <c r="EH69" s="525"/>
      <c r="EI69" s="525"/>
      <c r="EJ69" s="525"/>
      <c r="EK69" s="525"/>
      <c r="EL69" s="525"/>
      <c r="EM69" s="525"/>
      <c r="EN69" s="525"/>
      <c r="EO69" s="525"/>
      <c r="EP69" s="525"/>
      <c r="EQ69" s="525"/>
      <c r="ER69" s="525"/>
      <c r="ES69" s="525"/>
      <c r="ET69" s="525"/>
      <c r="EU69" s="525"/>
      <c r="EV69" s="525"/>
      <c r="EW69" s="525"/>
      <c r="EX69" s="525"/>
      <c r="EY69" s="525"/>
      <c r="EZ69" s="525"/>
      <c r="FA69" s="525"/>
      <c r="FB69" s="525"/>
      <c r="FC69" s="525"/>
      <c r="FD69" s="525"/>
      <c r="FE69" s="525"/>
      <c r="FF69" s="525"/>
      <c r="FG69" s="525"/>
      <c r="FH69" s="525"/>
      <c r="FI69" s="525"/>
      <c r="FJ69" s="525"/>
      <c r="FK69" s="525"/>
      <c r="FL69" s="525"/>
      <c r="FM69" s="525"/>
      <c r="FN69" s="525"/>
      <c r="FO69" s="525"/>
      <c r="FP69" s="525"/>
      <c r="FQ69" s="525"/>
      <c r="FR69" s="525"/>
      <c r="FS69" s="525"/>
      <c r="FT69" s="525"/>
      <c r="FU69" s="525"/>
      <c r="FV69" s="525"/>
      <c r="FW69" s="525"/>
      <c r="FX69" s="525"/>
      <c r="FY69" s="525"/>
      <c r="FZ69" s="525"/>
      <c r="GA69" s="525"/>
      <c r="GB69" s="525"/>
      <c r="GC69" s="525"/>
      <c r="GD69" s="525"/>
      <c r="GE69" s="525"/>
      <c r="GF69" s="525"/>
      <c r="GG69" s="525"/>
      <c r="GH69" s="525"/>
      <c r="GI69" s="525"/>
      <c r="GJ69" s="525"/>
      <c r="GK69" s="525"/>
      <c r="GL69" s="525"/>
      <c r="GM69" s="525"/>
      <c r="GN69" s="525"/>
      <c r="GO69" s="525"/>
      <c r="GP69" s="525"/>
      <c r="GQ69" s="525"/>
      <c r="GR69" s="525"/>
      <c r="GS69" s="525"/>
      <c r="GT69" s="525"/>
      <c r="GU69" s="525"/>
      <c r="GV69" s="525"/>
      <c r="GW69" s="525"/>
      <c r="GX69" s="525"/>
      <c r="GY69" s="525"/>
      <c r="GZ69" s="525"/>
      <c r="HA69" s="525"/>
      <c r="HB69" s="525"/>
      <c r="HC69" s="525"/>
      <c r="HD69" s="525"/>
      <c r="HE69" s="525"/>
      <c r="HF69" s="525"/>
      <c r="HG69" s="525"/>
      <c r="HH69" s="525"/>
      <c r="HI69" s="525"/>
      <c r="HJ69" s="525"/>
      <c r="HK69" s="525"/>
      <c r="HL69" s="525"/>
      <c r="HM69" s="525"/>
      <c r="HN69" s="525"/>
      <c r="HO69" s="525"/>
      <c r="HP69" s="525"/>
      <c r="HQ69" s="525"/>
      <c r="HR69" s="525"/>
      <c r="HS69" s="525"/>
      <c r="HT69" s="525"/>
      <c r="HU69" s="525"/>
      <c r="HV69" s="525"/>
      <c r="HW69" s="525"/>
      <c r="HX69" s="525"/>
      <c r="HY69" s="525"/>
      <c r="HZ69" s="525"/>
      <c r="IA69" s="525"/>
      <c r="IB69" s="525"/>
      <c r="IC69" s="525"/>
      <c r="ID69" s="525"/>
      <c r="IE69" s="525"/>
      <c r="IF69" s="525"/>
      <c r="IG69" s="525"/>
      <c r="IH69" s="525"/>
      <c r="II69" s="525"/>
      <c r="IJ69" s="525"/>
      <c r="IK69" s="525"/>
      <c r="IL69" s="525"/>
      <c r="IM69" s="525"/>
      <c r="IN69" s="525"/>
      <c r="IO69" s="525"/>
      <c r="IP69" s="525"/>
      <c r="IQ69" s="525"/>
      <c r="IR69" s="525"/>
      <c r="IS69" s="525"/>
      <c r="IT69" s="525"/>
      <c r="IU69" s="525"/>
      <c r="IV69" s="525"/>
      <c r="IW69" s="525"/>
      <c r="IX69" s="525"/>
      <c r="IY69" s="525"/>
      <c r="IZ69" s="525"/>
      <c r="JA69" s="525"/>
      <c r="JB69" s="525"/>
      <c r="JC69" s="525"/>
      <c r="JD69" s="525"/>
      <c r="JE69" s="525"/>
      <c r="JF69" s="525"/>
      <c r="JG69" s="525"/>
      <c r="JH69" s="525"/>
      <c r="JI69" s="525"/>
      <c r="JJ69" s="526"/>
      <c r="JK69" s="525"/>
      <c r="JL69" s="525"/>
      <c r="JM69" s="525"/>
      <c r="JN69" s="525"/>
      <c r="JO69" s="525"/>
      <c r="JP69" s="527"/>
      <c r="JQ69" s="528">
        <f t="shared" si="35"/>
        <v>20</v>
      </c>
      <c r="JR69" s="529">
        <f t="shared" si="36"/>
        <v>171</v>
      </c>
      <c r="JS69" s="476" t="s">
        <v>400</v>
      </c>
      <c r="JT69" s="477"/>
      <c r="JU69" s="478" t="s">
        <v>377</v>
      </c>
      <c r="JV69" s="530"/>
      <c r="JW69" s="479"/>
      <c r="JX69" s="479"/>
      <c r="JY69" s="479"/>
      <c r="JZ69" s="480"/>
      <c r="KA69" s="479"/>
      <c r="KB69" s="479"/>
      <c r="KC69" s="479"/>
      <c r="KD69" s="479"/>
      <c r="KE69" s="479"/>
      <c r="KF69" s="479"/>
      <c r="KG69" s="479"/>
      <c r="KH69" s="479"/>
      <c r="KI69" s="479"/>
      <c r="KJ69" s="479"/>
      <c r="KK69" s="479"/>
      <c r="KL69" s="479"/>
      <c r="KM69" s="479"/>
      <c r="KN69" s="479"/>
      <c r="KO69" s="479"/>
      <c r="KQ69" s="577"/>
      <c r="KU69" s="532"/>
      <c r="KW69" s="684"/>
    </row>
    <row r="70" spans="1:309" s="324" customFormat="1" ht="14.5" hidden="1">
      <c r="A70" s="504" t="str">
        <f t="shared" ca="1" si="22"/>
        <v>1.5.11</v>
      </c>
      <c r="B70" s="505" t="s">
        <v>402</v>
      </c>
      <c r="C70" s="635"/>
      <c r="D70" s="635"/>
      <c r="E70" s="1101" t="s">
        <v>362</v>
      </c>
      <c r="F70" s="635"/>
      <c r="G70" s="635"/>
      <c r="H70" s="1101" t="s">
        <v>370</v>
      </c>
      <c r="I70" s="1101"/>
      <c r="J70" s="1115" t="s">
        <v>410</v>
      </c>
      <c r="K70" s="485">
        <f t="shared" si="23"/>
        <v>46263</v>
      </c>
      <c r="L70" s="507">
        <v>30</v>
      </c>
      <c r="M70" s="487">
        <f t="shared" si="24"/>
        <v>46293</v>
      </c>
      <c r="N70" s="508">
        <v>46307</v>
      </c>
      <c r="O70" s="637">
        <v>25</v>
      </c>
      <c r="P70" s="488">
        <f t="shared" si="37"/>
        <v>46334</v>
      </c>
      <c r="Q70" s="488">
        <f t="shared" si="25"/>
        <v>46349</v>
      </c>
      <c r="R70" s="510">
        <f t="shared" si="26"/>
        <v>0</v>
      </c>
      <c r="S70" s="510" t="str">
        <f t="shared" si="27"/>
        <v/>
      </c>
      <c r="T70" s="511">
        <f t="shared" si="28"/>
        <v>0</v>
      </c>
      <c r="U70" s="512">
        <v>20</v>
      </c>
      <c r="V70" s="513">
        <f t="shared" si="29"/>
        <v>2</v>
      </c>
      <c r="W70" s="514" t="s">
        <v>370</v>
      </c>
      <c r="X70" s="573" t="s">
        <v>364</v>
      </c>
      <c r="Y70" s="523" t="s">
        <v>360</v>
      </c>
      <c r="Z70" s="517"/>
      <c r="AA70" s="516" t="s">
        <v>125</v>
      </c>
      <c r="AB70" s="517"/>
      <c r="AC70" s="557"/>
      <c r="AD70" s="519"/>
      <c r="AE70" s="518"/>
      <c r="AF70" s="520"/>
      <c r="AG70" s="521">
        <f t="shared" si="30"/>
        <v>18</v>
      </c>
      <c r="AH70" s="559">
        <f t="shared" si="31"/>
        <v>18</v>
      </c>
      <c r="AI70" s="560" t="str">
        <f t="shared" si="32"/>
        <v/>
      </c>
      <c r="AJ70" s="560" t="str">
        <f t="shared" si="33"/>
        <v/>
      </c>
      <c r="AK70" s="523" t="str">
        <f t="shared" si="34"/>
        <v>-</v>
      </c>
      <c r="AL70" s="524" t="s">
        <v>4</v>
      </c>
      <c r="AM70" s="525"/>
      <c r="AN70" s="525"/>
      <c r="AO70" s="525"/>
      <c r="AP70" s="525"/>
      <c r="AQ70" s="525"/>
      <c r="AR70" s="525"/>
      <c r="AS70" s="525"/>
      <c r="AT70" s="525"/>
      <c r="AU70" s="525"/>
      <c r="AV70" s="525"/>
      <c r="AW70" s="525"/>
      <c r="AX70" s="525"/>
      <c r="AY70" s="525"/>
      <c r="AZ70" s="525"/>
      <c r="BA70" s="525"/>
      <c r="BB70" s="525"/>
      <c r="BC70" s="525"/>
      <c r="BD70" s="525"/>
      <c r="BE70" s="525"/>
      <c r="BF70" s="525"/>
      <c r="BG70" s="525"/>
      <c r="BH70" s="525"/>
      <c r="BI70" s="525"/>
      <c r="BJ70" s="525"/>
      <c r="BK70" s="525"/>
      <c r="BL70" s="525"/>
      <c r="BM70" s="525"/>
      <c r="BN70" s="525"/>
      <c r="BO70" s="525"/>
      <c r="BP70" s="525"/>
      <c r="BQ70" s="525"/>
      <c r="BR70" s="525"/>
      <c r="BS70" s="525"/>
      <c r="BT70" s="525"/>
      <c r="BU70" s="525"/>
      <c r="BV70" s="525"/>
      <c r="BW70" s="525"/>
      <c r="BX70" s="525"/>
      <c r="BY70" s="525"/>
      <c r="BZ70" s="525"/>
      <c r="CA70" s="525"/>
      <c r="CB70" s="525"/>
      <c r="CC70" s="525"/>
      <c r="CD70" s="525"/>
      <c r="CE70" s="525"/>
      <c r="CF70" s="525"/>
      <c r="CG70" s="525"/>
      <c r="CH70" s="525"/>
      <c r="CI70" s="525"/>
      <c r="CJ70" s="525"/>
      <c r="CK70" s="525"/>
      <c r="CL70" s="525"/>
      <c r="CM70" s="525"/>
      <c r="CN70" s="525"/>
      <c r="CO70" s="525"/>
      <c r="CP70" s="525"/>
      <c r="CQ70" s="525"/>
      <c r="CR70" s="525"/>
      <c r="CS70" s="525"/>
      <c r="CT70" s="525"/>
      <c r="CU70" s="525"/>
      <c r="CV70" s="525"/>
      <c r="CW70" s="525"/>
      <c r="CX70" s="525"/>
      <c r="CY70" s="525"/>
      <c r="CZ70" s="525"/>
      <c r="DA70" s="525"/>
      <c r="DB70" s="525"/>
      <c r="DC70" s="525"/>
      <c r="DD70" s="525"/>
      <c r="DE70" s="525"/>
      <c r="DF70" s="525"/>
      <c r="DG70" s="525"/>
      <c r="DH70" s="525"/>
      <c r="DI70" s="525"/>
      <c r="DJ70" s="525"/>
      <c r="DK70" s="525"/>
      <c r="DL70" s="525"/>
      <c r="DM70" s="525"/>
      <c r="DN70" s="525"/>
      <c r="DO70" s="525"/>
      <c r="DP70" s="525"/>
      <c r="DQ70" s="525"/>
      <c r="DR70" s="525"/>
      <c r="DS70" s="525"/>
      <c r="DT70" s="525"/>
      <c r="DU70" s="525"/>
      <c r="DV70" s="525"/>
      <c r="DW70" s="525"/>
      <c r="DX70" s="525"/>
      <c r="DY70" s="525"/>
      <c r="DZ70" s="525"/>
      <c r="EA70" s="525"/>
      <c r="EB70" s="525"/>
      <c r="EC70" s="525"/>
      <c r="ED70" s="525"/>
      <c r="EE70" s="525"/>
      <c r="EF70" s="525"/>
      <c r="EG70" s="525"/>
      <c r="EH70" s="525"/>
      <c r="EI70" s="525"/>
      <c r="EJ70" s="525"/>
      <c r="EK70" s="525"/>
      <c r="EL70" s="525"/>
      <c r="EM70" s="525"/>
      <c r="EN70" s="525"/>
      <c r="EO70" s="525"/>
      <c r="EP70" s="525"/>
      <c r="EQ70" s="525"/>
      <c r="ER70" s="525"/>
      <c r="ES70" s="525"/>
      <c r="ET70" s="525"/>
      <c r="EU70" s="525"/>
      <c r="EV70" s="525"/>
      <c r="EW70" s="525"/>
      <c r="EX70" s="525"/>
      <c r="EY70" s="525"/>
      <c r="EZ70" s="525"/>
      <c r="FA70" s="525"/>
      <c r="FB70" s="525"/>
      <c r="FC70" s="525"/>
      <c r="FD70" s="525"/>
      <c r="FE70" s="525"/>
      <c r="FF70" s="525"/>
      <c r="FG70" s="525"/>
      <c r="FH70" s="525"/>
      <c r="FI70" s="525"/>
      <c r="FJ70" s="525"/>
      <c r="FK70" s="525"/>
      <c r="FL70" s="525"/>
      <c r="FM70" s="525"/>
      <c r="FN70" s="525"/>
      <c r="FO70" s="525"/>
      <c r="FP70" s="525"/>
      <c r="FQ70" s="525"/>
      <c r="FR70" s="525"/>
      <c r="FS70" s="525"/>
      <c r="FT70" s="525"/>
      <c r="FU70" s="525"/>
      <c r="FV70" s="525"/>
      <c r="FW70" s="525"/>
      <c r="FX70" s="525"/>
      <c r="FY70" s="525"/>
      <c r="FZ70" s="525"/>
      <c r="GA70" s="525"/>
      <c r="GB70" s="525"/>
      <c r="GC70" s="525"/>
      <c r="GD70" s="525"/>
      <c r="GE70" s="525"/>
      <c r="GF70" s="525"/>
      <c r="GG70" s="525"/>
      <c r="GH70" s="525"/>
      <c r="GI70" s="525"/>
      <c r="GJ70" s="525"/>
      <c r="GK70" s="525"/>
      <c r="GL70" s="525"/>
      <c r="GM70" s="525"/>
      <c r="GN70" s="525"/>
      <c r="GO70" s="525"/>
      <c r="GP70" s="525"/>
      <c r="GQ70" s="525"/>
      <c r="GR70" s="525"/>
      <c r="GS70" s="525"/>
      <c r="GT70" s="525"/>
      <c r="GU70" s="525"/>
      <c r="GV70" s="525"/>
      <c r="GW70" s="525"/>
      <c r="GX70" s="525"/>
      <c r="GY70" s="525"/>
      <c r="GZ70" s="525"/>
      <c r="HA70" s="525"/>
      <c r="HB70" s="525"/>
      <c r="HC70" s="525"/>
      <c r="HD70" s="525"/>
      <c r="HE70" s="525"/>
      <c r="HF70" s="525"/>
      <c r="HG70" s="525"/>
      <c r="HH70" s="525"/>
      <c r="HI70" s="525"/>
      <c r="HJ70" s="525"/>
      <c r="HK70" s="525"/>
      <c r="HL70" s="525"/>
      <c r="HM70" s="525"/>
      <c r="HN70" s="525"/>
      <c r="HO70" s="525"/>
      <c r="HP70" s="525"/>
      <c r="HQ70" s="525"/>
      <c r="HR70" s="525"/>
      <c r="HS70" s="525"/>
      <c r="HT70" s="525"/>
      <c r="HU70" s="525"/>
      <c r="HV70" s="525"/>
      <c r="HW70" s="525"/>
      <c r="HX70" s="525"/>
      <c r="HY70" s="525"/>
      <c r="HZ70" s="525"/>
      <c r="IA70" s="525"/>
      <c r="IB70" s="525"/>
      <c r="IC70" s="525"/>
      <c r="ID70" s="525"/>
      <c r="IE70" s="525"/>
      <c r="IF70" s="525"/>
      <c r="IG70" s="525"/>
      <c r="IH70" s="525"/>
      <c r="II70" s="525"/>
      <c r="IJ70" s="525"/>
      <c r="IK70" s="525"/>
      <c r="IL70" s="525"/>
      <c r="IM70" s="525"/>
      <c r="IN70" s="525"/>
      <c r="IO70" s="525"/>
      <c r="IP70" s="525"/>
      <c r="IQ70" s="525"/>
      <c r="IR70" s="525"/>
      <c r="IS70" s="525"/>
      <c r="IT70" s="525"/>
      <c r="IU70" s="525"/>
      <c r="IV70" s="525"/>
      <c r="IW70" s="525"/>
      <c r="IX70" s="525"/>
      <c r="IY70" s="525"/>
      <c r="IZ70" s="525"/>
      <c r="JA70" s="525"/>
      <c r="JB70" s="525"/>
      <c r="JC70" s="525"/>
      <c r="JD70" s="525"/>
      <c r="JE70" s="525"/>
      <c r="JF70" s="525"/>
      <c r="JG70" s="525"/>
      <c r="JH70" s="525"/>
      <c r="JI70" s="525"/>
      <c r="JJ70" s="526"/>
      <c r="JK70" s="525"/>
      <c r="JL70" s="525"/>
      <c r="JM70" s="525"/>
      <c r="JN70" s="525"/>
      <c r="JO70" s="525"/>
      <c r="JP70" s="527"/>
      <c r="JQ70" s="528">
        <f t="shared" si="35"/>
        <v>20</v>
      </c>
      <c r="JR70" s="529">
        <f t="shared" si="36"/>
        <v>189</v>
      </c>
      <c r="JS70" s="476" t="s">
        <v>400</v>
      </c>
      <c r="JT70" s="477"/>
      <c r="JU70" s="478" t="s">
        <v>377</v>
      </c>
      <c r="JV70" s="530"/>
      <c r="JW70" s="479"/>
      <c r="JX70" s="479"/>
      <c r="JY70" s="479"/>
      <c r="JZ70" s="480"/>
      <c r="KA70" s="479"/>
      <c r="KB70" s="479"/>
      <c r="KC70" s="479"/>
      <c r="KD70" s="479"/>
      <c r="KE70" s="479"/>
      <c r="KF70" s="479"/>
      <c r="KG70" s="479"/>
      <c r="KH70" s="479"/>
      <c r="KI70" s="479"/>
      <c r="KJ70" s="479"/>
      <c r="KK70" s="479"/>
      <c r="KL70" s="479"/>
      <c r="KM70" s="479"/>
      <c r="KN70" s="479"/>
      <c r="KO70" s="479"/>
      <c r="KQ70" s="577"/>
      <c r="KS70" s="500" t="s">
        <v>411</v>
      </c>
      <c r="KU70" s="685" t="e">
        <f>SUM(#REF!,LH34,#REF!)</f>
        <v>#REF!</v>
      </c>
      <c r="KW70" s="686" t="e">
        <f t="shared" ref="KW70:KW80" si="38">KU70/SUM($KU$72:$KU$75)</f>
        <v>#REF!</v>
      </c>
    </row>
    <row r="71" spans="1:309" s="324" customFormat="1" ht="14.5" hidden="1">
      <c r="A71" s="504" t="str">
        <f t="shared" ca="1" si="22"/>
        <v>1.5.12</v>
      </c>
      <c r="B71" s="505" t="s">
        <v>402</v>
      </c>
      <c r="C71" s="635"/>
      <c r="D71" s="635"/>
      <c r="E71" s="1101" t="s">
        <v>372</v>
      </c>
      <c r="F71" s="635"/>
      <c r="G71" s="635"/>
      <c r="H71" s="1101" t="s">
        <v>370</v>
      </c>
      <c r="I71" s="1101"/>
      <c r="J71" s="1115" t="s">
        <v>410</v>
      </c>
      <c r="K71" s="485">
        <f t="shared" si="23"/>
        <v>46263</v>
      </c>
      <c r="L71" s="507">
        <v>30</v>
      </c>
      <c r="M71" s="487">
        <f t="shared" si="24"/>
        <v>46293</v>
      </c>
      <c r="N71" s="508">
        <v>46307</v>
      </c>
      <c r="O71" s="637">
        <v>25</v>
      </c>
      <c r="P71" s="488">
        <f t="shared" si="37"/>
        <v>46334</v>
      </c>
      <c r="Q71" s="488">
        <f t="shared" si="25"/>
        <v>46349</v>
      </c>
      <c r="R71" s="510">
        <f t="shared" si="26"/>
        <v>0</v>
      </c>
      <c r="S71" s="510" t="str">
        <f t="shared" si="27"/>
        <v/>
      </c>
      <c r="T71" s="511">
        <f t="shared" si="28"/>
        <v>0</v>
      </c>
      <c r="U71" s="512">
        <v>20</v>
      </c>
      <c r="V71" s="513">
        <f t="shared" si="29"/>
        <v>2</v>
      </c>
      <c r="W71" s="514" t="s">
        <v>370</v>
      </c>
      <c r="X71" s="573" t="s">
        <v>364</v>
      </c>
      <c r="Y71" s="523" t="s">
        <v>360</v>
      </c>
      <c r="Z71" s="517"/>
      <c r="AA71" s="516" t="s">
        <v>125</v>
      </c>
      <c r="AB71" s="517"/>
      <c r="AC71" s="557"/>
      <c r="AD71" s="519"/>
      <c r="AE71" s="518"/>
      <c r="AF71" s="520"/>
      <c r="AG71" s="521">
        <f t="shared" si="30"/>
        <v>18</v>
      </c>
      <c r="AH71" s="559">
        <f t="shared" si="31"/>
        <v>18</v>
      </c>
      <c r="AI71" s="560" t="str">
        <f t="shared" si="32"/>
        <v/>
      </c>
      <c r="AJ71" s="560" t="str">
        <f t="shared" si="33"/>
        <v/>
      </c>
      <c r="AK71" s="523" t="str">
        <f t="shared" si="34"/>
        <v>-</v>
      </c>
      <c r="AL71" s="524" t="s">
        <v>4</v>
      </c>
      <c r="AM71" s="525"/>
      <c r="AN71" s="525"/>
      <c r="AO71" s="525"/>
      <c r="AP71" s="525"/>
      <c r="AQ71" s="525"/>
      <c r="AR71" s="525"/>
      <c r="AS71" s="525"/>
      <c r="AT71" s="525"/>
      <c r="AU71" s="525"/>
      <c r="AV71" s="525"/>
      <c r="AW71" s="525"/>
      <c r="AX71" s="525"/>
      <c r="AY71" s="525"/>
      <c r="AZ71" s="525"/>
      <c r="BA71" s="525"/>
      <c r="BB71" s="525"/>
      <c r="BC71" s="525"/>
      <c r="BD71" s="525"/>
      <c r="BE71" s="525"/>
      <c r="BF71" s="525"/>
      <c r="BG71" s="525"/>
      <c r="BH71" s="525"/>
      <c r="BI71" s="525"/>
      <c r="BJ71" s="525"/>
      <c r="BK71" s="525"/>
      <c r="BL71" s="525"/>
      <c r="BM71" s="525"/>
      <c r="BN71" s="525"/>
      <c r="BO71" s="525"/>
      <c r="BP71" s="525"/>
      <c r="BQ71" s="525"/>
      <c r="BR71" s="525"/>
      <c r="BS71" s="525"/>
      <c r="BT71" s="525"/>
      <c r="BU71" s="525"/>
      <c r="BV71" s="525"/>
      <c r="BW71" s="525"/>
      <c r="BX71" s="525"/>
      <c r="BY71" s="525"/>
      <c r="BZ71" s="525"/>
      <c r="CA71" s="525"/>
      <c r="CB71" s="525"/>
      <c r="CC71" s="525"/>
      <c r="CD71" s="525"/>
      <c r="CE71" s="525"/>
      <c r="CF71" s="525"/>
      <c r="CG71" s="525"/>
      <c r="CH71" s="525"/>
      <c r="CI71" s="525"/>
      <c r="CJ71" s="525"/>
      <c r="CK71" s="525"/>
      <c r="CL71" s="525"/>
      <c r="CM71" s="525"/>
      <c r="CN71" s="525"/>
      <c r="CO71" s="525"/>
      <c r="CP71" s="525"/>
      <c r="CQ71" s="525"/>
      <c r="CR71" s="525"/>
      <c r="CS71" s="525"/>
      <c r="CT71" s="525"/>
      <c r="CU71" s="525"/>
      <c r="CV71" s="525"/>
      <c r="CW71" s="525"/>
      <c r="CX71" s="525"/>
      <c r="CY71" s="525"/>
      <c r="CZ71" s="525"/>
      <c r="DA71" s="525"/>
      <c r="DB71" s="525"/>
      <c r="DC71" s="525"/>
      <c r="DD71" s="525"/>
      <c r="DE71" s="525"/>
      <c r="DF71" s="525"/>
      <c r="DG71" s="525"/>
      <c r="DH71" s="525"/>
      <c r="DI71" s="525"/>
      <c r="DJ71" s="525"/>
      <c r="DK71" s="525"/>
      <c r="DL71" s="525"/>
      <c r="DM71" s="525"/>
      <c r="DN71" s="525"/>
      <c r="DO71" s="525"/>
      <c r="DP71" s="525"/>
      <c r="DQ71" s="525"/>
      <c r="DR71" s="525"/>
      <c r="DS71" s="525"/>
      <c r="DT71" s="525"/>
      <c r="DU71" s="525"/>
      <c r="DV71" s="525"/>
      <c r="DW71" s="525"/>
      <c r="DX71" s="525"/>
      <c r="DY71" s="525"/>
      <c r="DZ71" s="525"/>
      <c r="EA71" s="525"/>
      <c r="EB71" s="525"/>
      <c r="EC71" s="525"/>
      <c r="ED71" s="525"/>
      <c r="EE71" s="525"/>
      <c r="EF71" s="525"/>
      <c r="EG71" s="525"/>
      <c r="EH71" s="525"/>
      <c r="EI71" s="525"/>
      <c r="EJ71" s="525"/>
      <c r="EK71" s="525"/>
      <c r="EL71" s="525"/>
      <c r="EM71" s="525"/>
      <c r="EN71" s="525"/>
      <c r="EO71" s="525"/>
      <c r="EP71" s="525"/>
      <c r="EQ71" s="525"/>
      <c r="ER71" s="525"/>
      <c r="ES71" s="525"/>
      <c r="ET71" s="525"/>
      <c r="EU71" s="525"/>
      <c r="EV71" s="525"/>
      <c r="EW71" s="525"/>
      <c r="EX71" s="525"/>
      <c r="EY71" s="525"/>
      <c r="EZ71" s="525"/>
      <c r="FA71" s="525"/>
      <c r="FB71" s="525"/>
      <c r="FC71" s="525"/>
      <c r="FD71" s="525"/>
      <c r="FE71" s="525"/>
      <c r="FF71" s="525"/>
      <c r="FG71" s="525"/>
      <c r="FH71" s="525"/>
      <c r="FI71" s="525"/>
      <c r="FJ71" s="525"/>
      <c r="FK71" s="525"/>
      <c r="FL71" s="525"/>
      <c r="FM71" s="525"/>
      <c r="FN71" s="525"/>
      <c r="FO71" s="525"/>
      <c r="FP71" s="525"/>
      <c r="FQ71" s="525"/>
      <c r="FR71" s="525"/>
      <c r="FS71" s="525"/>
      <c r="FT71" s="525"/>
      <c r="FU71" s="525"/>
      <c r="FV71" s="525"/>
      <c r="FW71" s="525"/>
      <c r="FX71" s="525"/>
      <c r="FY71" s="525"/>
      <c r="FZ71" s="525"/>
      <c r="GA71" s="525"/>
      <c r="GB71" s="525"/>
      <c r="GC71" s="525"/>
      <c r="GD71" s="525"/>
      <c r="GE71" s="525"/>
      <c r="GF71" s="525"/>
      <c r="GG71" s="525"/>
      <c r="GH71" s="525"/>
      <c r="GI71" s="525"/>
      <c r="GJ71" s="525"/>
      <c r="GK71" s="525"/>
      <c r="GL71" s="525"/>
      <c r="GM71" s="525"/>
      <c r="GN71" s="525"/>
      <c r="GO71" s="525"/>
      <c r="GP71" s="525"/>
      <c r="GQ71" s="525"/>
      <c r="GR71" s="525"/>
      <c r="GS71" s="525"/>
      <c r="GT71" s="525"/>
      <c r="GU71" s="525"/>
      <c r="GV71" s="525"/>
      <c r="GW71" s="525"/>
      <c r="GX71" s="525"/>
      <c r="GY71" s="525"/>
      <c r="GZ71" s="525"/>
      <c r="HA71" s="525"/>
      <c r="HB71" s="525"/>
      <c r="HC71" s="525"/>
      <c r="HD71" s="525"/>
      <c r="HE71" s="525"/>
      <c r="HF71" s="525"/>
      <c r="HG71" s="525"/>
      <c r="HH71" s="525"/>
      <c r="HI71" s="525"/>
      <c r="HJ71" s="525"/>
      <c r="HK71" s="525"/>
      <c r="HL71" s="525"/>
      <c r="HM71" s="525"/>
      <c r="HN71" s="525"/>
      <c r="HO71" s="525"/>
      <c r="HP71" s="525"/>
      <c r="HQ71" s="525"/>
      <c r="HR71" s="525"/>
      <c r="HS71" s="525"/>
      <c r="HT71" s="525"/>
      <c r="HU71" s="525"/>
      <c r="HV71" s="525"/>
      <c r="HW71" s="525"/>
      <c r="HX71" s="525"/>
      <c r="HY71" s="525"/>
      <c r="HZ71" s="525"/>
      <c r="IA71" s="525"/>
      <c r="IB71" s="525"/>
      <c r="IC71" s="525"/>
      <c r="ID71" s="525"/>
      <c r="IE71" s="525"/>
      <c r="IF71" s="525"/>
      <c r="IG71" s="525"/>
      <c r="IH71" s="525"/>
      <c r="II71" s="525"/>
      <c r="IJ71" s="525"/>
      <c r="IK71" s="525"/>
      <c r="IL71" s="525"/>
      <c r="IM71" s="525"/>
      <c r="IN71" s="525"/>
      <c r="IO71" s="525"/>
      <c r="IP71" s="525"/>
      <c r="IQ71" s="525"/>
      <c r="IR71" s="525"/>
      <c r="IS71" s="525"/>
      <c r="IT71" s="525"/>
      <c r="IU71" s="525"/>
      <c r="IV71" s="525"/>
      <c r="IW71" s="525"/>
      <c r="IX71" s="525"/>
      <c r="IY71" s="525"/>
      <c r="IZ71" s="525"/>
      <c r="JA71" s="525"/>
      <c r="JB71" s="525"/>
      <c r="JC71" s="525"/>
      <c r="JD71" s="525"/>
      <c r="JE71" s="525"/>
      <c r="JF71" s="525"/>
      <c r="JG71" s="525"/>
      <c r="JH71" s="525"/>
      <c r="JI71" s="525"/>
      <c r="JJ71" s="526"/>
      <c r="JK71" s="525"/>
      <c r="JL71" s="525"/>
      <c r="JM71" s="525"/>
      <c r="JN71" s="525"/>
      <c r="JO71" s="525"/>
      <c r="JP71" s="527"/>
      <c r="JQ71" s="528">
        <f t="shared" si="35"/>
        <v>20</v>
      </c>
      <c r="JR71" s="529">
        <f t="shared" si="36"/>
        <v>207</v>
      </c>
      <c r="JS71" s="476" t="s">
        <v>400</v>
      </c>
      <c r="JT71" s="477"/>
      <c r="JU71" s="478" t="s">
        <v>377</v>
      </c>
      <c r="JV71" s="530"/>
      <c r="JW71" s="479"/>
      <c r="JX71" s="479"/>
      <c r="JY71" s="479"/>
      <c r="JZ71" s="480"/>
      <c r="KA71" s="479"/>
      <c r="KB71" s="479"/>
      <c r="KC71" s="479"/>
      <c r="KD71" s="479"/>
      <c r="KE71" s="479"/>
      <c r="KF71" s="479"/>
      <c r="KG71" s="479"/>
      <c r="KH71" s="479"/>
      <c r="KI71" s="479"/>
      <c r="KJ71" s="479"/>
      <c r="KK71" s="479"/>
      <c r="KL71" s="479"/>
      <c r="KM71" s="479"/>
      <c r="KN71" s="479"/>
      <c r="KO71" s="479"/>
      <c r="KQ71" s="577"/>
      <c r="KS71" s="500" t="s">
        <v>412</v>
      </c>
      <c r="KU71" s="687" t="e">
        <f>SUM(LH12,LH37,#REF!)</f>
        <v>#REF!</v>
      </c>
      <c r="KW71" s="688" t="e">
        <f t="shared" si="38"/>
        <v>#REF!</v>
      </c>
    </row>
    <row r="72" spans="1:309" s="324" customFormat="1" ht="14.5" hidden="1">
      <c r="A72" s="504" t="str">
        <f t="shared" ca="1" si="22"/>
        <v>1.5.13</v>
      </c>
      <c r="B72" s="505" t="s">
        <v>402</v>
      </c>
      <c r="C72" s="635"/>
      <c r="D72" s="635"/>
      <c r="E72" s="1101" t="s">
        <v>372</v>
      </c>
      <c r="F72" s="635"/>
      <c r="G72" s="635"/>
      <c r="H72" s="1101" t="s">
        <v>370</v>
      </c>
      <c r="I72" s="1101"/>
      <c r="J72" s="1116" t="s">
        <v>386</v>
      </c>
      <c r="K72" s="485">
        <f t="shared" si="23"/>
        <v>46263</v>
      </c>
      <c r="L72" s="507">
        <v>30</v>
      </c>
      <c r="M72" s="487">
        <f t="shared" si="24"/>
        <v>46293</v>
      </c>
      <c r="N72" s="508">
        <v>46307</v>
      </c>
      <c r="O72" s="637">
        <v>25</v>
      </c>
      <c r="P72" s="488">
        <f t="shared" si="37"/>
        <v>46334</v>
      </c>
      <c r="Q72" s="488">
        <f t="shared" si="25"/>
        <v>46349</v>
      </c>
      <c r="R72" s="510">
        <f t="shared" si="26"/>
        <v>0</v>
      </c>
      <c r="S72" s="510" t="str">
        <f t="shared" si="27"/>
        <v/>
      </c>
      <c r="T72" s="511">
        <f t="shared" si="28"/>
        <v>0</v>
      </c>
      <c r="U72" s="512">
        <v>15</v>
      </c>
      <c r="V72" s="513">
        <f t="shared" si="29"/>
        <v>1.5</v>
      </c>
      <c r="W72" s="514" t="s">
        <v>370</v>
      </c>
      <c r="X72" s="573" t="s">
        <v>364</v>
      </c>
      <c r="Y72" s="523" t="s">
        <v>360</v>
      </c>
      <c r="Z72" s="517"/>
      <c r="AA72" s="516" t="s">
        <v>125</v>
      </c>
      <c r="AB72" s="517"/>
      <c r="AC72" s="557"/>
      <c r="AD72" s="519"/>
      <c r="AE72" s="518"/>
      <c r="AF72" s="520"/>
      <c r="AG72" s="521">
        <f t="shared" si="30"/>
        <v>13.5</v>
      </c>
      <c r="AH72" s="559">
        <f t="shared" si="31"/>
        <v>13.5</v>
      </c>
      <c r="AI72" s="560" t="str">
        <f t="shared" si="32"/>
        <v/>
      </c>
      <c r="AJ72" s="560" t="str">
        <f t="shared" si="33"/>
        <v/>
      </c>
      <c r="AK72" s="523" t="str">
        <f t="shared" si="34"/>
        <v>-</v>
      </c>
      <c r="AL72" s="524" t="s">
        <v>4</v>
      </c>
      <c r="AM72" s="525"/>
      <c r="AN72" s="525"/>
      <c r="AO72" s="525"/>
      <c r="AP72" s="525"/>
      <c r="AQ72" s="525"/>
      <c r="AR72" s="525"/>
      <c r="AS72" s="525"/>
      <c r="AT72" s="525"/>
      <c r="AU72" s="525"/>
      <c r="AV72" s="525"/>
      <c r="AW72" s="525"/>
      <c r="AX72" s="525"/>
      <c r="AY72" s="525"/>
      <c r="AZ72" s="525"/>
      <c r="BA72" s="525"/>
      <c r="BB72" s="525"/>
      <c r="BC72" s="525"/>
      <c r="BD72" s="525"/>
      <c r="BE72" s="525"/>
      <c r="BF72" s="525"/>
      <c r="BG72" s="525"/>
      <c r="BH72" s="525"/>
      <c r="BI72" s="525"/>
      <c r="BJ72" s="525"/>
      <c r="BK72" s="525"/>
      <c r="BL72" s="525"/>
      <c r="BM72" s="525"/>
      <c r="BN72" s="525"/>
      <c r="BO72" s="525"/>
      <c r="BP72" s="525"/>
      <c r="BQ72" s="525"/>
      <c r="BR72" s="525"/>
      <c r="BS72" s="525"/>
      <c r="BT72" s="525"/>
      <c r="BU72" s="525"/>
      <c r="BV72" s="525"/>
      <c r="BW72" s="525"/>
      <c r="BX72" s="525"/>
      <c r="BY72" s="525"/>
      <c r="BZ72" s="525"/>
      <c r="CA72" s="525"/>
      <c r="CB72" s="525"/>
      <c r="CC72" s="525"/>
      <c r="CD72" s="525"/>
      <c r="CE72" s="525"/>
      <c r="CF72" s="525"/>
      <c r="CG72" s="525"/>
      <c r="CH72" s="525"/>
      <c r="CI72" s="525"/>
      <c r="CJ72" s="525"/>
      <c r="CK72" s="525"/>
      <c r="CL72" s="525"/>
      <c r="CM72" s="525"/>
      <c r="CN72" s="525"/>
      <c r="CO72" s="525"/>
      <c r="CP72" s="525"/>
      <c r="CQ72" s="525"/>
      <c r="CR72" s="525"/>
      <c r="CS72" s="525"/>
      <c r="CT72" s="525"/>
      <c r="CU72" s="525"/>
      <c r="CV72" s="525"/>
      <c r="CW72" s="525"/>
      <c r="CX72" s="525"/>
      <c r="CY72" s="525"/>
      <c r="CZ72" s="525"/>
      <c r="DA72" s="525"/>
      <c r="DB72" s="525"/>
      <c r="DC72" s="525"/>
      <c r="DD72" s="525"/>
      <c r="DE72" s="525"/>
      <c r="DF72" s="525"/>
      <c r="DG72" s="525"/>
      <c r="DH72" s="525"/>
      <c r="DI72" s="525"/>
      <c r="DJ72" s="525"/>
      <c r="DK72" s="525"/>
      <c r="DL72" s="525"/>
      <c r="DM72" s="525"/>
      <c r="DN72" s="525"/>
      <c r="DO72" s="525"/>
      <c r="DP72" s="525"/>
      <c r="DQ72" s="525"/>
      <c r="DR72" s="525"/>
      <c r="DS72" s="525"/>
      <c r="DT72" s="525"/>
      <c r="DU72" s="525"/>
      <c r="DV72" s="525"/>
      <c r="DW72" s="525"/>
      <c r="DX72" s="525"/>
      <c r="DY72" s="525"/>
      <c r="DZ72" s="525"/>
      <c r="EA72" s="525"/>
      <c r="EB72" s="525"/>
      <c r="EC72" s="525"/>
      <c r="ED72" s="525"/>
      <c r="EE72" s="525"/>
      <c r="EF72" s="525"/>
      <c r="EG72" s="525"/>
      <c r="EH72" s="525"/>
      <c r="EI72" s="525"/>
      <c r="EJ72" s="525"/>
      <c r="EK72" s="525"/>
      <c r="EL72" s="525"/>
      <c r="EM72" s="525"/>
      <c r="EN72" s="525"/>
      <c r="EO72" s="525"/>
      <c r="EP72" s="525"/>
      <c r="EQ72" s="525"/>
      <c r="ER72" s="525"/>
      <c r="ES72" s="525"/>
      <c r="ET72" s="525"/>
      <c r="EU72" s="525"/>
      <c r="EV72" s="525"/>
      <c r="EW72" s="525"/>
      <c r="EX72" s="525"/>
      <c r="EY72" s="525"/>
      <c r="EZ72" s="525"/>
      <c r="FA72" s="525"/>
      <c r="FB72" s="525"/>
      <c r="FC72" s="525"/>
      <c r="FD72" s="525"/>
      <c r="FE72" s="525"/>
      <c r="FF72" s="525"/>
      <c r="FG72" s="525"/>
      <c r="FH72" s="525"/>
      <c r="FI72" s="525"/>
      <c r="FJ72" s="525"/>
      <c r="FK72" s="525"/>
      <c r="FL72" s="525"/>
      <c r="FM72" s="525"/>
      <c r="FN72" s="525"/>
      <c r="FO72" s="525"/>
      <c r="FP72" s="525"/>
      <c r="FQ72" s="525"/>
      <c r="FR72" s="525"/>
      <c r="FS72" s="525"/>
      <c r="FT72" s="525"/>
      <c r="FU72" s="525"/>
      <c r="FV72" s="525"/>
      <c r="FW72" s="525"/>
      <c r="FX72" s="525"/>
      <c r="FY72" s="525"/>
      <c r="FZ72" s="525"/>
      <c r="GA72" s="525"/>
      <c r="GB72" s="525"/>
      <c r="GC72" s="525"/>
      <c r="GD72" s="525"/>
      <c r="GE72" s="525"/>
      <c r="GF72" s="525"/>
      <c r="GG72" s="525"/>
      <c r="GH72" s="525"/>
      <c r="GI72" s="525"/>
      <c r="GJ72" s="525"/>
      <c r="GK72" s="525"/>
      <c r="GL72" s="525"/>
      <c r="GM72" s="525"/>
      <c r="GN72" s="525"/>
      <c r="GO72" s="525"/>
      <c r="GP72" s="525"/>
      <c r="GQ72" s="525"/>
      <c r="GR72" s="525"/>
      <c r="GS72" s="525"/>
      <c r="GT72" s="525"/>
      <c r="GU72" s="525"/>
      <c r="GV72" s="525"/>
      <c r="GW72" s="525"/>
      <c r="GX72" s="525"/>
      <c r="GY72" s="525"/>
      <c r="GZ72" s="525"/>
      <c r="HA72" s="525"/>
      <c r="HB72" s="525"/>
      <c r="HC72" s="525"/>
      <c r="HD72" s="525"/>
      <c r="HE72" s="525"/>
      <c r="HF72" s="525"/>
      <c r="HG72" s="525"/>
      <c r="HH72" s="525"/>
      <c r="HI72" s="525"/>
      <c r="HJ72" s="525"/>
      <c r="HK72" s="525"/>
      <c r="HL72" s="525"/>
      <c r="HM72" s="525"/>
      <c r="HN72" s="525"/>
      <c r="HO72" s="525"/>
      <c r="HP72" s="525"/>
      <c r="HQ72" s="525"/>
      <c r="HR72" s="525"/>
      <c r="HS72" s="525"/>
      <c r="HT72" s="525"/>
      <c r="HU72" s="525"/>
      <c r="HV72" s="525"/>
      <c r="HW72" s="525"/>
      <c r="HX72" s="525"/>
      <c r="HY72" s="525"/>
      <c r="HZ72" s="525"/>
      <c r="IA72" s="525"/>
      <c r="IB72" s="525"/>
      <c r="IC72" s="525"/>
      <c r="ID72" s="525"/>
      <c r="IE72" s="525"/>
      <c r="IF72" s="525"/>
      <c r="IG72" s="525"/>
      <c r="IH72" s="525"/>
      <c r="II72" s="525"/>
      <c r="IJ72" s="525"/>
      <c r="IK72" s="525"/>
      <c r="IL72" s="525"/>
      <c r="IM72" s="525"/>
      <c r="IN72" s="525"/>
      <c r="IO72" s="525"/>
      <c r="IP72" s="525"/>
      <c r="IQ72" s="525"/>
      <c r="IR72" s="525"/>
      <c r="IS72" s="525"/>
      <c r="IT72" s="525"/>
      <c r="IU72" s="525"/>
      <c r="IV72" s="525"/>
      <c r="IW72" s="525"/>
      <c r="IX72" s="525"/>
      <c r="IY72" s="525"/>
      <c r="IZ72" s="525"/>
      <c r="JA72" s="525"/>
      <c r="JB72" s="525"/>
      <c r="JC72" s="525"/>
      <c r="JD72" s="525"/>
      <c r="JE72" s="525"/>
      <c r="JF72" s="525"/>
      <c r="JG72" s="525"/>
      <c r="JH72" s="525"/>
      <c r="JI72" s="525"/>
      <c r="JJ72" s="526"/>
      <c r="JK72" s="525"/>
      <c r="JL72" s="525"/>
      <c r="JM72" s="525"/>
      <c r="JN72" s="525"/>
      <c r="JO72" s="525"/>
      <c r="JP72" s="527"/>
      <c r="JQ72" s="528">
        <f t="shared" si="35"/>
        <v>15</v>
      </c>
      <c r="JR72" s="529">
        <f t="shared" si="36"/>
        <v>220.5</v>
      </c>
      <c r="JS72" s="476" t="s">
        <v>400</v>
      </c>
      <c r="JT72" s="477"/>
      <c r="JU72" s="478" t="s">
        <v>377</v>
      </c>
      <c r="JV72" s="530"/>
      <c r="JW72" s="479"/>
      <c r="JX72" s="479"/>
      <c r="JY72" s="479"/>
      <c r="JZ72" s="480"/>
      <c r="KA72" s="479"/>
      <c r="KB72" s="479"/>
      <c r="KC72" s="479"/>
      <c r="KD72" s="479"/>
      <c r="KE72" s="479"/>
      <c r="KF72" s="479"/>
      <c r="KG72" s="479"/>
      <c r="KH72" s="479"/>
      <c r="KI72" s="479"/>
      <c r="KJ72" s="479"/>
      <c r="KK72" s="479"/>
      <c r="KL72" s="479"/>
      <c r="KM72" s="479"/>
      <c r="KN72" s="479"/>
      <c r="KO72" s="479"/>
      <c r="KQ72" s="577"/>
      <c r="KS72" s="500" t="s">
        <v>413</v>
      </c>
      <c r="KU72" s="687" t="e">
        <f>SUM(#REF!,LH27,LH33)</f>
        <v>#REF!</v>
      </c>
      <c r="KW72" s="688" t="e">
        <f t="shared" si="38"/>
        <v>#REF!</v>
      </c>
    </row>
    <row r="73" spans="1:309" s="324" customFormat="1" ht="14.5" hidden="1">
      <c r="A73" s="504" t="str">
        <f t="shared" ca="1" si="22"/>
        <v>1.5.14</v>
      </c>
      <c r="B73" s="505" t="s">
        <v>402</v>
      </c>
      <c r="C73" s="635"/>
      <c r="D73" s="635"/>
      <c r="E73" s="1101" t="s">
        <v>362</v>
      </c>
      <c r="F73" s="635"/>
      <c r="G73" s="635"/>
      <c r="H73" s="1101" t="s">
        <v>370</v>
      </c>
      <c r="I73" s="1101"/>
      <c r="J73" s="1116" t="s">
        <v>386</v>
      </c>
      <c r="K73" s="485">
        <f t="shared" si="23"/>
        <v>46270</v>
      </c>
      <c r="L73" s="507">
        <v>30</v>
      </c>
      <c r="M73" s="487">
        <f t="shared" si="24"/>
        <v>46300</v>
      </c>
      <c r="N73" s="508">
        <v>46314</v>
      </c>
      <c r="O73" s="637">
        <v>25</v>
      </c>
      <c r="P73" s="488">
        <f t="shared" si="37"/>
        <v>46341</v>
      </c>
      <c r="Q73" s="488">
        <f t="shared" si="25"/>
        <v>46356</v>
      </c>
      <c r="R73" s="510">
        <f t="shared" si="26"/>
        <v>0</v>
      </c>
      <c r="S73" s="510" t="str">
        <f t="shared" si="27"/>
        <v/>
      </c>
      <c r="T73" s="511">
        <f t="shared" si="28"/>
        <v>0</v>
      </c>
      <c r="U73" s="512">
        <v>15</v>
      </c>
      <c r="V73" s="513">
        <f t="shared" si="29"/>
        <v>1.5</v>
      </c>
      <c r="W73" s="514" t="s">
        <v>370</v>
      </c>
      <c r="X73" s="573" t="s">
        <v>364</v>
      </c>
      <c r="Y73" s="523" t="s">
        <v>360</v>
      </c>
      <c r="Z73" s="517"/>
      <c r="AA73" s="516" t="s">
        <v>125</v>
      </c>
      <c r="AB73" s="517"/>
      <c r="AC73" s="557"/>
      <c r="AD73" s="519"/>
      <c r="AE73" s="518"/>
      <c r="AF73" s="520"/>
      <c r="AG73" s="521">
        <f t="shared" si="30"/>
        <v>13.5</v>
      </c>
      <c r="AH73" s="559">
        <f t="shared" si="31"/>
        <v>13.5</v>
      </c>
      <c r="AI73" s="560" t="str">
        <f t="shared" si="32"/>
        <v/>
      </c>
      <c r="AJ73" s="560" t="str">
        <f t="shared" si="33"/>
        <v/>
      </c>
      <c r="AK73" s="523" t="str">
        <f t="shared" si="34"/>
        <v>-</v>
      </c>
      <c r="AL73" s="524" t="s">
        <v>4</v>
      </c>
      <c r="AM73" s="525"/>
      <c r="AN73" s="525"/>
      <c r="AO73" s="525"/>
      <c r="AP73" s="525"/>
      <c r="AQ73" s="525"/>
      <c r="AR73" s="525"/>
      <c r="AS73" s="525"/>
      <c r="AT73" s="525"/>
      <c r="AU73" s="525"/>
      <c r="AV73" s="525"/>
      <c r="AW73" s="525"/>
      <c r="AX73" s="525"/>
      <c r="AY73" s="525"/>
      <c r="AZ73" s="525"/>
      <c r="BA73" s="525"/>
      <c r="BB73" s="525"/>
      <c r="BC73" s="525"/>
      <c r="BD73" s="525"/>
      <c r="BE73" s="525"/>
      <c r="BF73" s="525"/>
      <c r="BG73" s="525"/>
      <c r="BH73" s="525"/>
      <c r="BI73" s="525"/>
      <c r="BJ73" s="525"/>
      <c r="BK73" s="525"/>
      <c r="BL73" s="525"/>
      <c r="BM73" s="525"/>
      <c r="BN73" s="525"/>
      <c r="BO73" s="525"/>
      <c r="BP73" s="525"/>
      <c r="BQ73" s="525"/>
      <c r="BR73" s="525"/>
      <c r="BS73" s="525"/>
      <c r="BT73" s="525"/>
      <c r="BU73" s="525"/>
      <c r="BV73" s="525"/>
      <c r="BW73" s="525"/>
      <c r="BX73" s="525"/>
      <c r="BY73" s="525"/>
      <c r="BZ73" s="525"/>
      <c r="CA73" s="525"/>
      <c r="CB73" s="525"/>
      <c r="CC73" s="525"/>
      <c r="CD73" s="525"/>
      <c r="CE73" s="525"/>
      <c r="CF73" s="525"/>
      <c r="CG73" s="525"/>
      <c r="CH73" s="525"/>
      <c r="CI73" s="525"/>
      <c r="CJ73" s="525"/>
      <c r="CK73" s="525"/>
      <c r="CL73" s="525"/>
      <c r="CM73" s="525"/>
      <c r="CN73" s="525"/>
      <c r="CO73" s="525"/>
      <c r="CP73" s="525"/>
      <c r="CQ73" s="525"/>
      <c r="CR73" s="525"/>
      <c r="CS73" s="525"/>
      <c r="CT73" s="525"/>
      <c r="CU73" s="525"/>
      <c r="CV73" s="525"/>
      <c r="CW73" s="525"/>
      <c r="CX73" s="525"/>
      <c r="CY73" s="525"/>
      <c r="CZ73" s="525"/>
      <c r="DA73" s="525"/>
      <c r="DB73" s="525"/>
      <c r="DC73" s="525"/>
      <c r="DD73" s="525"/>
      <c r="DE73" s="525"/>
      <c r="DF73" s="525"/>
      <c r="DG73" s="525"/>
      <c r="DH73" s="525"/>
      <c r="DI73" s="525"/>
      <c r="DJ73" s="525"/>
      <c r="DK73" s="525"/>
      <c r="DL73" s="525"/>
      <c r="DM73" s="525"/>
      <c r="DN73" s="525"/>
      <c r="DO73" s="525"/>
      <c r="DP73" s="525"/>
      <c r="DQ73" s="525"/>
      <c r="DR73" s="525"/>
      <c r="DS73" s="525"/>
      <c r="DT73" s="525"/>
      <c r="DU73" s="525"/>
      <c r="DV73" s="525"/>
      <c r="DW73" s="525"/>
      <c r="DX73" s="525"/>
      <c r="DY73" s="525"/>
      <c r="DZ73" s="525"/>
      <c r="EA73" s="525"/>
      <c r="EB73" s="525"/>
      <c r="EC73" s="525"/>
      <c r="ED73" s="525"/>
      <c r="EE73" s="525"/>
      <c r="EF73" s="525"/>
      <c r="EG73" s="525"/>
      <c r="EH73" s="525"/>
      <c r="EI73" s="525"/>
      <c r="EJ73" s="525"/>
      <c r="EK73" s="525"/>
      <c r="EL73" s="525"/>
      <c r="EM73" s="525"/>
      <c r="EN73" s="525"/>
      <c r="EO73" s="525"/>
      <c r="EP73" s="525"/>
      <c r="EQ73" s="525"/>
      <c r="ER73" s="525"/>
      <c r="ES73" s="525"/>
      <c r="ET73" s="525"/>
      <c r="EU73" s="525"/>
      <c r="EV73" s="525"/>
      <c r="EW73" s="525"/>
      <c r="EX73" s="525"/>
      <c r="EY73" s="525"/>
      <c r="EZ73" s="525"/>
      <c r="FA73" s="525"/>
      <c r="FB73" s="525"/>
      <c r="FC73" s="525"/>
      <c r="FD73" s="525"/>
      <c r="FE73" s="525"/>
      <c r="FF73" s="525"/>
      <c r="FG73" s="525"/>
      <c r="FH73" s="525"/>
      <c r="FI73" s="525"/>
      <c r="FJ73" s="525"/>
      <c r="FK73" s="525"/>
      <c r="FL73" s="525"/>
      <c r="FM73" s="525"/>
      <c r="FN73" s="525"/>
      <c r="FO73" s="525"/>
      <c r="FP73" s="525"/>
      <c r="FQ73" s="525"/>
      <c r="FR73" s="525"/>
      <c r="FS73" s="525"/>
      <c r="FT73" s="525"/>
      <c r="FU73" s="525"/>
      <c r="FV73" s="525"/>
      <c r="FW73" s="525"/>
      <c r="FX73" s="525"/>
      <c r="FY73" s="525"/>
      <c r="FZ73" s="525"/>
      <c r="GA73" s="525"/>
      <c r="GB73" s="525"/>
      <c r="GC73" s="525"/>
      <c r="GD73" s="525"/>
      <c r="GE73" s="525"/>
      <c r="GF73" s="525"/>
      <c r="GG73" s="525"/>
      <c r="GH73" s="525"/>
      <c r="GI73" s="525"/>
      <c r="GJ73" s="525"/>
      <c r="GK73" s="525"/>
      <c r="GL73" s="525"/>
      <c r="GM73" s="525"/>
      <c r="GN73" s="525"/>
      <c r="GO73" s="525"/>
      <c r="GP73" s="525"/>
      <c r="GQ73" s="525"/>
      <c r="GR73" s="525"/>
      <c r="GS73" s="525"/>
      <c r="GT73" s="525"/>
      <c r="GU73" s="525"/>
      <c r="GV73" s="525"/>
      <c r="GW73" s="525"/>
      <c r="GX73" s="525"/>
      <c r="GY73" s="525"/>
      <c r="GZ73" s="525"/>
      <c r="HA73" s="525"/>
      <c r="HB73" s="525"/>
      <c r="HC73" s="525"/>
      <c r="HD73" s="525"/>
      <c r="HE73" s="525"/>
      <c r="HF73" s="525"/>
      <c r="HG73" s="525"/>
      <c r="HH73" s="525"/>
      <c r="HI73" s="525"/>
      <c r="HJ73" s="525"/>
      <c r="HK73" s="525"/>
      <c r="HL73" s="525"/>
      <c r="HM73" s="525"/>
      <c r="HN73" s="525"/>
      <c r="HO73" s="525"/>
      <c r="HP73" s="525"/>
      <c r="HQ73" s="525"/>
      <c r="HR73" s="525"/>
      <c r="HS73" s="525"/>
      <c r="HT73" s="525"/>
      <c r="HU73" s="525"/>
      <c r="HV73" s="525"/>
      <c r="HW73" s="525"/>
      <c r="HX73" s="525"/>
      <c r="HY73" s="525"/>
      <c r="HZ73" s="525"/>
      <c r="IA73" s="525"/>
      <c r="IB73" s="525"/>
      <c r="IC73" s="525"/>
      <c r="ID73" s="525"/>
      <c r="IE73" s="525"/>
      <c r="IF73" s="525"/>
      <c r="IG73" s="525"/>
      <c r="IH73" s="525"/>
      <c r="II73" s="525"/>
      <c r="IJ73" s="525"/>
      <c r="IK73" s="525"/>
      <c r="IL73" s="525"/>
      <c r="IM73" s="525"/>
      <c r="IN73" s="525"/>
      <c r="IO73" s="525"/>
      <c r="IP73" s="525"/>
      <c r="IQ73" s="525"/>
      <c r="IR73" s="525"/>
      <c r="IS73" s="525"/>
      <c r="IT73" s="525"/>
      <c r="IU73" s="525"/>
      <c r="IV73" s="525"/>
      <c r="IW73" s="525"/>
      <c r="IX73" s="525"/>
      <c r="IY73" s="525"/>
      <c r="IZ73" s="525"/>
      <c r="JA73" s="525"/>
      <c r="JB73" s="525"/>
      <c r="JC73" s="525"/>
      <c r="JD73" s="525"/>
      <c r="JE73" s="525"/>
      <c r="JF73" s="525"/>
      <c r="JG73" s="525"/>
      <c r="JH73" s="525"/>
      <c r="JI73" s="525"/>
      <c r="JJ73" s="526"/>
      <c r="JK73" s="525"/>
      <c r="JL73" s="525"/>
      <c r="JM73" s="525"/>
      <c r="JN73" s="525"/>
      <c r="JO73" s="525"/>
      <c r="JP73" s="527"/>
      <c r="JQ73" s="528">
        <f t="shared" si="35"/>
        <v>15</v>
      </c>
      <c r="JR73" s="529">
        <f t="shared" si="36"/>
        <v>234</v>
      </c>
      <c r="JS73" s="476" t="s">
        <v>400</v>
      </c>
      <c r="JT73" s="477"/>
      <c r="JU73" s="478" t="s">
        <v>377</v>
      </c>
      <c r="JV73" s="530"/>
      <c r="JW73" s="479"/>
      <c r="JX73" s="479"/>
      <c r="JY73" s="479"/>
      <c r="JZ73" s="480"/>
      <c r="KA73" s="479"/>
      <c r="KB73" s="479"/>
      <c r="KC73" s="479"/>
      <c r="KD73" s="479"/>
      <c r="KE73" s="479"/>
      <c r="KF73" s="479"/>
      <c r="KG73" s="479"/>
      <c r="KH73" s="479"/>
      <c r="KI73" s="479"/>
      <c r="KJ73" s="479"/>
      <c r="KK73" s="479"/>
      <c r="KL73" s="479"/>
      <c r="KM73" s="479"/>
      <c r="KN73" s="479"/>
      <c r="KO73" s="479"/>
      <c r="KQ73" s="577"/>
      <c r="KS73" s="500" t="s">
        <v>411</v>
      </c>
      <c r="KU73" s="685" t="e">
        <f>SUM(#REF!,LH37,#REF!)</f>
        <v>#REF!</v>
      </c>
      <c r="KW73" s="686" t="e">
        <f t="shared" si="38"/>
        <v>#REF!</v>
      </c>
    </row>
    <row r="74" spans="1:309" s="324" customFormat="1" ht="14.5" hidden="1">
      <c r="A74" s="504" t="str">
        <f t="shared" ca="1" si="22"/>
        <v>1.5.15</v>
      </c>
      <c r="B74" s="505" t="s">
        <v>402</v>
      </c>
      <c r="C74" s="635"/>
      <c r="D74" s="635"/>
      <c r="E74" s="1101" t="s">
        <v>372</v>
      </c>
      <c r="F74" s="635"/>
      <c r="G74" s="635"/>
      <c r="H74" s="1101" t="s">
        <v>370</v>
      </c>
      <c r="I74" s="1101"/>
      <c r="J74" s="1115" t="s">
        <v>409</v>
      </c>
      <c r="K74" s="485">
        <f t="shared" si="23"/>
        <v>46270</v>
      </c>
      <c r="L74" s="507">
        <v>30</v>
      </c>
      <c r="M74" s="487">
        <f t="shared" si="24"/>
        <v>46300</v>
      </c>
      <c r="N74" s="508">
        <v>46314</v>
      </c>
      <c r="O74" s="637">
        <v>25</v>
      </c>
      <c r="P74" s="488">
        <f t="shared" si="37"/>
        <v>46341</v>
      </c>
      <c r="Q74" s="488">
        <f t="shared" si="25"/>
        <v>46356</v>
      </c>
      <c r="R74" s="510">
        <f t="shared" si="26"/>
        <v>0</v>
      </c>
      <c r="S74" s="510" t="str">
        <f t="shared" si="27"/>
        <v/>
      </c>
      <c r="T74" s="511">
        <f t="shared" si="28"/>
        <v>0</v>
      </c>
      <c r="U74" s="512">
        <v>20</v>
      </c>
      <c r="V74" s="513">
        <f t="shared" si="29"/>
        <v>2</v>
      </c>
      <c r="W74" s="514" t="s">
        <v>370</v>
      </c>
      <c r="X74" s="573" t="s">
        <v>364</v>
      </c>
      <c r="Y74" s="523" t="s">
        <v>360</v>
      </c>
      <c r="Z74" s="517"/>
      <c r="AA74" s="516" t="s">
        <v>125</v>
      </c>
      <c r="AB74" s="517"/>
      <c r="AC74" s="557"/>
      <c r="AD74" s="519"/>
      <c r="AE74" s="518"/>
      <c r="AF74" s="520"/>
      <c r="AG74" s="521">
        <f t="shared" si="30"/>
        <v>18</v>
      </c>
      <c r="AH74" s="559">
        <f t="shared" si="31"/>
        <v>18</v>
      </c>
      <c r="AI74" s="560" t="str">
        <f t="shared" si="32"/>
        <v/>
      </c>
      <c r="AJ74" s="560" t="str">
        <f t="shared" si="33"/>
        <v/>
      </c>
      <c r="AK74" s="523" t="str">
        <f t="shared" si="34"/>
        <v>-</v>
      </c>
      <c r="AL74" s="524" t="s">
        <v>4</v>
      </c>
      <c r="AM74" s="525"/>
      <c r="AN74" s="525"/>
      <c r="AO74" s="525"/>
      <c r="AP74" s="525"/>
      <c r="AQ74" s="525"/>
      <c r="AR74" s="525"/>
      <c r="AS74" s="525"/>
      <c r="AT74" s="525"/>
      <c r="AU74" s="525"/>
      <c r="AV74" s="525"/>
      <c r="AW74" s="525"/>
      <c r="AX74" s="525"/>
      <c r="AY74" s="525"/>
      <c r="AZ74" s="525"/>
      <c r="BA74" s="525"/>
      <c r="BB74" s="525"/>
      <c r="BC74" s="525"/>
      <c r="BD74" s="525"/>
      <c r="BE74" s="525"/>
      <c r="BF74" s="525"/>
      <c r="BG74" s="525"/>
      <c r="BH74" s="525"/>
      <c r="BI74" s="525"/>
      <c r="BJ74" s="525"/>
      <c r="BK74" s="525"/>
      <c r="BL74" s="525"/>
      <c r="BM74" s="525"/>
      <c r="BN74" s="525"/>
      <c r="BO74" s="525"/>
      <c r="BP74" s="525"/>
      <c r="BQ74" s="525"/>
      <c r="BR74" s="525"/>
      <c r="BS74" s="525"/>
      <c r="BT74" s="525"/>
      <c r="BU74" s="525"/>
      <c r="BV74" s="525"/>
      <c r="BW74" s="525"/>
      <c r="BX74" s="525"/>
      <c r="BY74" s="525"/>
      <c r="BZ74" s="525"/>
      <c r="CA74" s="525"/>
      <c r="CB74" s="525"/>
      <c r="CC74" s="525"/>
      <c r="CD74" s="525"/>
      <c r="CE74" s="525"/>
      <c r="CF74" s="525"/>
      <c r="CG74" s="525"/>
      <c r="CH74" s="525"/>
      <c r="CI74" s="525"/>
      <c r="CJ74" s="525"/>
      <c r="CK74" s="525"/>
      <c r="CL74" s="525"/>
      <c r="CM74" s="525"/>
      <c r="CN74" s="525"/>
      <c r="CO74" s="525"/>
      <c r="CP74" s="525"/>
      <c r="CQ74" s="525"/>
      <c r="CR74" s="525"/>
      <c r="CS74" s="525"/>
      <c r="CT74" s="525"/>
      <c r="CU74" s="525"/>
      <c r="CV74" s="525"/>
      <c r="CW74" s="525"/>
      <c r="CX74" s="525"/>
      <c r="CY74" s="525"/>
      <c r="CZ74" s="525"/>
      <c r="DA74" s="525"/>
      <c r="DB74" s="525"/>
      <c r="DC74" s="525"/>
      <c r="DD74" s="525"/>
      <c r="DE74" s="525"/>
      <c r="DF74" s="525"/>
      <c r="DG74" s="525"/>
      <c r="DH74" s="525"/>
      <c r="DI74" s="525"/>
      <c r="DJ74" s="525"/>
      <c r="DK74" s="525"/>
      <c r="DL74" s="525"/>
      <c r="DM74" s="525"/>
      <c r="DN74" s="525"/>
      <c r="DO74" s="525"/>
      <c r="DP74" s="525"/>
      <c r="DQ74" s="525"/>
      <c r="DR74" s="525"/>
      <c r="DS74" s="525"/>
      <c r="DT74" s="525"/>
      <c r="DU74" s="525"/>
      <c r="DV74" s="525"/>
      <c r="DW74" s="525"/>
      <c r="DX74" s="525"/>
      <c r="DY74" s="525"/>
      <c r="DZ74" s="525"/>
      <c r="EA74" s="525"/>
      <c r="EB74" s="525"/>
      <c r="EC74" s="525"/>
      <c r="ED74" s="525"/>
      <c r="EE74" s="525"/>
      <c r="EF74" s="525"/>
      <c r="EG74" s="525"/>
      <c r="EH74" s="525"/>
      <c r="EI74" s="525"/>
      <c r="EJ74" s="525"/>
      <c r="EK74" s="525"/>
      <c r="EL74" s="525"/>
      <c r="EM74" s="525"/>
      <c r="EN74" s="525"/>
      <c r="EO74" s="525"/>
      <c r="EP74" s="525"/>
      <c r="EQ74" s="525"/>
      <c r="ER74" s="525"/>
      <c r="ES74" s="525"/>
      <c r="ET74" s="525"/>
      <c r="EU74" s="525"/>
      <c r="EV74" s="525"/>
      <c r="EW74" s="525"/>
      <c r="EX74" s="525"/>
      <c r="EY74" s="525"/>
      <c r="EZ74" s="525"/>
      <c r="FA74" s="525"/>
      <c r="FB74" s="525"/>
      <c r="FC74" s="525"/>
      <c r="FD74" s="525"/>
      <c r="FE74" s="525"/>
      <c r="FF74" s="525"/>
      <c r="FG74" s="525"/>
      <c r="FH74" s="525"/>
      <c r="FI74" s="525"/>
      <c r="FJ74" s="525"/>
      <c r="FK74" s="525"/>
      <c r="FL74" s="525"/>
      <c r="FM74" s="525"/>
      <c r="FN74" s="525"/>
      <c r="FO74" s="525"/>
      <c r="FP74" s="525"/>
      <c r="FQ74" s="525"/>
      <c r="FR74" s="525"/>
      <c r="FS74" s="525"/>
      <c r="FT74" s="525"/>
      <c r="FU74" s="525"/>
      <c r="FV74" s="525"/>
      <c r="FW74" s="525"/>
      <c r="FX74" s="525"/>
      <c r="FY74" s="525"/>
      <c r="FZ74" s="525"/>
      <c r="GA74" s="525"/>
      <c r="GB74" s="525"/>
      <c r="GC74" s="525"/>
      <c r="GD74" s="525"/>
      <c r="GE74" s="525"/>
      <c r="GF74" s="525"/>
      <c r="GG74" s="525"/>
      <c r="GH74" s="525"/>
      <c r="GI74" s="525"/>
      <c r="GJ74" s="525"/>
      <c r="GK74" s="525"/>
      <c r="GL74" s="525"/>
      <c r="GM74" s="525"/>
      <c r="GN74" s="525"/>
      <c r="GO74" s="525"/>
      <c r="GP74" s="525"/>
      <c r="GQ74" s="525"/>
      <c r="GR74" s="525"/>
      <c r="GS74" s="525"/>
      <c r="GT74" s="525"/>
      <c r="GU74" s="525"/>
      <c r="GV74" s="525"/>
      <c r="GW74" s="525"/>
      <c r="GX74" s="525"/>
      <c r="GY74" s="525"/>
      <c r="GZ74" s="525"/>
      <c r="HA74" s="525"/>
      <c r="HB74" s="525"/>
      <c r="HC74" s="525"/>
      <c r="HD74" s="525"/>
      <c r="HE74" s="525"/>
      <c r="HF74" s="525"/>
      <c r="HG74" s="525"/>
      <c r="HH74" s="525"/>
      <c r="HI74" s="525"/>
      <c r="HJ74" s="525"/>
      <c r="HK74" s="525"/>
      <c r="HL74" s="525"/>
      <c r="HM74" s="525"/>
      <c r="HN74" s="525"/>
      <c r="HO74" s="525"/>
      <c r="HP74" s="525"/>
      <c r="HQ74" s="525"/>
      <c r="HR74" s="525"/>
      <c r="HS74" s="525"/>
      <c r="HT74" s="525"/>
      <c r="HU74" s="525"/>
      <c r="HV74" s="525"/>
      <c r="HW74" s="525"/>
      <c r="HX74" s="525"/>
      <c r="HY74" s="525"/>
      <c r="HZ74" s="525"/>
      <c r="IA74" s="525"/>
      <c r="IB74" s="525"/>
      <c r="IC74" s="525"/>
      <c r="ID74" s="525"/>
      <c r="IE74" s="525"/>
      <c r="IF74" s="525"/>
      <c r="IG74" s="525"/>
      <c r="IH74" s="525"/>
      <c r="II74" s="525"/>
      <c r="IJ74" s="525"/>
      <c r="IK74" s="525"/>
      <c r="IL74" s="525"/>
      <c r="IM74" s="525"/>
      <c r="IN74" s="525"/>
      <c r="IO74" s="525"/>
      <c r="IP74" s="525"/>
      <c r="IQ74" s="525"/>
      <c r="IR74" s="525"/>
      <c r="IS74" s="525"/>
      <c r="IT74" s="525"/>
      <c r="IU74" s="525"/>
      <c r="IV74" s="525"/>
      <c r="IW74" s="525"/>
      <c r="IX74" s="525"/>
      <c r="IY74" s="525"/>
      <c r="IZ74" s="525"/>
      <c r="JA74" s="525"/>
      <c r="JB74" s="525"/>
      <c r="JC74" s="525"/>
      <c r="JD74" s="525"/>
      <c r="JE74" s="525"/>
      <c r="JF74" s="525"/>
      <c r="JG74" s="525"/>
      <c r="JH74" s="525"/>
      <c r="JI74" s="525"/>
      <c r="JJ74" s="526"/>
      <c r="JK74" s="525"/>
      <c r="JL74" s="525"/>
      <c r="JM74" s="525"/>
      <c r="JN74" s="525"/>
      <c r="JO74" s="525"/>
      <c r="JP74" s="527"/>
      <c r="JQ74" s="528">
        <f t="shared" si="35"/>
        <v>20</v>
      </c>
      <c r="JR74" s="529">
        <f t="shared" si="36"/>
        <v>252</v>
      </c>
      <c r="JS74" s="476" t="s">
        <v>400</v>
      </c>
      <c r="JT74" s="477"/>
      <c r="JU74" s="478" t="s">
        <v>377</v>
      </c>
      <c r="JV74" s="530"/>
      <c r="JW74" s="479"/>
      <c r="JX74" s="479"/>
      <c r="JY74" s="479"/>
      <c r="JZ74" s="480"/>
      <c r="KA74" s="479"/>
      <c r="KB74" s="479"/>
      <c r="KC74" s="479"/>
      <c r="KD74" s="479"/>
      <c r="KE74" s="479"/>
      <c r="KF74" s="479"/>
      <c r="KG74" s="479"/>
      <c r="KH74" s="479"/>
      <c r="KI74" s="479"/>
      <c r="KJ74" s="479"/>
      <c r="KK74" s="479"/>
      <c r="KL74" s="479"/>
      <c r="KM74" s="479"/>
      <c r="KN74" s="479"/>
      <c r="KO74" s="479"/>
      <c r="KQ74" s="577"/>
      <c r="KS74" s="500" t="s">
        <v>412</v>
      </c>
      <c r="KU74" s="687" t="e">
        <f>SUM(LH15,LH41,#REF!)</f>
        <v>#REF!</v>
      </c>
      <c r="KW74" s="688" t="e">
        <f t="shared" si="38"/>
        <v>#REF!</v>
      </c>
    </row>
    <row r="75" spans="1:309" s="324" customFormat="1" ht="14.5" hidden="1">
      <c r="A75" s="504" t="str">
        <f t="shared" ca="1" si="22"/>
        <v>1.5.16</v>
      </c>
      <c r="B75" s="689" t="s">
        <v>402</v>
      </c>
      <c r="C75" s="635"/>
      <c r="D75" s="635"/>
      <c r="E75" s="1101" t="s">
        <v>362</v>
      </c>
      <c r="F75" s="635"/>
      <c r="G75" s="635"/>
      <c r="H75" s="1101" t="s">
        <v>381</v>
      </c>
      <c r="I75" s="1101"/>
      <c r="J75" s="1115" t="s">
        <v>410</v>
      </c>
      <c r="K75" s="485">
        <f t="shared" si="23"/>
        <v>46270</v>
      </c>
      <c r="L75" s="507">
        <v>30</v>
      </c>
      <c r="M75" s="487">
        <f t="shared" si="24"/>
        <v>46300</v>
      </c>
      <c r="N75" s="508">
        <v>46314</v>
      </c>
      <c r="O75" s="637">
        <v>25</v>
      </c>
      <c r="P75" s="488">
        <f t="shared" si="37"/>
        <v>46341</v>
      </c>
      <c r="Q75" s="488">
        <f t="shared" si="25"/>
        <v>46356</v>
      </c>
      <c r="R75" s="510">
        <f t="shared" si="26"/>
        <v>0</v>
      </c>
      <c r="S75" s="510" t="str">
        <f t="shared" si="27"/>
        <v/>
      </c>
      <c r="T75" s="511">
        <f t="shared" si="28"/>
        <v>0</v>
      </c>
      <c r="U75" s="512">
        <v>20</v>
      </c>
      <c r="V75" s="513">
        <f t="shared" si="29"/>
        <v>2</v>
      </c>
      <c r="W75" s="514" t="s">
        <v>381</v>
      </c>
      <c r="X75" s="573" t="s">
        <v>364</v>
      </c>
      <c r="Y75" s="523" t="s">
        <v>360</v>
      </c>
      <c r="Z75" s="517"/>
      <c r="AA75" s="516" t="s">
        <v>125</v>
      </c>
      <c r="AB75" s="517"/>
      <c r="AC75" s="557"/>
      <c r="AD75" s="519"/>
      <c r="AE75" s="518"/>
      <c r="AF75" s="520"/>
      <c r="AG75" s="521">
        <f t="shared" si="30"/>
        <v>18</v>
      </c>
      <c r="AH75" s="559">
        <f t="shared" si="31"/>
        <v>18</v>
      </c>
      <c r="AI75" s="560" t="str">
        <f t="shared" si="32"/>
        <v/>
      </c>
      <c r="AJ75" s="560" t="str">
        <f t="shared" si="33"/>
        <v/>
      </c>
      <c r="AK75" s="523" t="str">
        <f t="shared" si="34"/>
        <v>-</v>
      </c>
      <c r="AL75" s="524" t="s">
        <v>4</v>
      </c>
      <c r="AM75" s="525"/>
      <c r="AN75" s="525"/>
      <c r="AO75" s="525"/>
      <c r="AP75" s="525"/>
      <c r="AQ75" s="525"/>
      <c r="AR75" s="525"/>
      <c r="AS75" s="525"/>
      <c r="AT75" s="525"/>
      <c r="AU75" s="525"/>
      <c r="AV75" s="525"/>
      <c r="AW75" s="525"/>
      <c r="AX75" s="525"/>
      <c r="AY75" s="525"/>
      <c r="AZ75" s="525"/>
      <c r="BA75" s="525"/>
      <c r="BB75" s="525"/>
      <c r="BC75" s="525"/>
      <c r="BD75" s="525"/>
      <c r="BE75" s="525"/>
      <c r="BF75" s="525"/>
      <c r="BG75" s="525"/>
      <c r="BH75" s="525"/>
      <c r="BI75" s="525"/>
      <c r="BJ75" s="525"/>
      <c r="BK75" s="525"/>
      <c r="BL75" s="525"/>
      <c r="BM75" s="525"/>
      <c r="BN75" s="525"/>
      <c r="BO75" s="525"/>
      <c r="BP75" s="525"/>
      <c r="BQ75" s="525"/>
      <c r="BR75" s="525"/>
      <c r="BS75" s="525"/>
      <c r="BT75" s="525"/>
      <c r="BU75" s="525"/>
      <c r="BV75" s="525"/>
      <c r="BW75" s="525"/>
      <c r="BX75" s="525"/>
      <c r="BY75" s="525"/>
      <c r="BZ75" s="525"/>
      <c r="CA75" s="525"/>
      <c r="CB75" s="525"/>
      <c r="CC75" s="525"/>
      <c r="CD75" s="525"/>
      <c r="CE75" s="525"/>
      <c r="CF75" s="525"/>
      <c r="CG75" s="525"/>
      <c r="CH75" s="525"/>
      <c r="CI75" s="525"/>
      <c r="CJ75" s="525"/>
      <c r="CK75" s="525"/>
      <c r="CL75" s="525"/>
      <c r="CM75" s="525"/>
      <c r="CN75" s="525"/>
      <c r="CO75" s="525"/>
      <c r="CP75" s="525"/>
      <c r="CQ75" s="525"/>
      <c r="CR75" s="525"/>
      <c r="CS75" s="525"/>
      <c r="CT75" s="525"/>
      <c r="CU75" s="525"/>
      <c r="CV75" s="525"/>
      <c r="CW75" s="525"/>
      <c r="CX75" s="525"/>
      <c r="CY75" s="525"/>
      <c r="CZ75" s="525"/>
      <c r="DA75" s="525"/>
      <c r="DB75" s="525"/>
      <c r="DC75" s="525"/>
      <c r="DD75" s="525"/>
      <c r="DE75" s="525"/>
      <c r="DF75" s="525"/>
      <c r="DG75" s="525"/>
      <c r="DH75" s="525"/>
      <c r="DI75" s="525"/>
      <c r="DJ75" s="525"/>
      <c r="DK75" s="525"/>
      <c r="DL75" s="525"/>
      <c r="DM75" s="525"/>
      <c r="DN75" s="525"/>
      <c r="DO75" s="525"/>
      <c r="DP75" s="525"/>
      <c r="DQ75" s="525"/>
      <c r="DR75" s="525"/>
      <c r="DS75" s="525"/>
      <c r="DT75" s="525"/>
      <c r="DU75" s="525"/>
      <c r="DV75" s="525"/>
      <c r="DW75" s="525"/>
      <c r="DX75" s="525"/>
      <c r="DY75" s="525"/>
      <c r="DZ75" s="525"/>
      <c r="EA75" s="525"/>
      <c r="EB75" s="525"/>
      <c r="EC75" s="525"/>
      <c r="ED75" s="525"/>
      <c r="EE75" s="525"/>
      <c r="EF75" s="525"/>
      <c r="EG75" s="525"/>
      <c r="EH75" s="525"/>
      <c r="EI75" s="525"/>
      <c r="EJ75" s="525"/>
      <c r="EK75" s="525"/>
      <c r="EL75" s="525"/>
      <c r="EM75" s="525"/>
      <c r="EN75" s="525"/>
      <c r="EO75" s="525"/>
      <c r="EP75" s="525"/>
      <c r="EQ75" s="525"/>
      <c r="ER75" s="525"/>
      <c r="ES75" s="525"/>
      <c r="ET75" s="525"/>
      <c r="EU75" s="525"/>
      <c r="EV75" s="525"/>
      <c r="EW75" s="525"/>
      <c r="EX75" s="525"/>
      <c r="EY75" s="525"/>
      <c r="EZ75" s="525"/>
      <c r="FA75" s="525"/>
      <c r="FB75" s="525"/>
      <c r="FC75" s="525"/>
      <c r="FD75" s="525"/>
      <c r="FE75" s="525"/>
      <c r="FF75" s="525"/>
      <c r="FG75" s="525"/>
      <c r="FH75" s="525"/>
      <c r="FI75" s="525"/>
      <c r="FJ75" s="525"/>
      <c r="FK75" s="525"/>
      <c r="FL75" s="525"/>
      <c r="FM75" s="525"/>
      <c r="FN75" s="525"/>
      <c r="FO75" s="525"/>
      <c r="FP75" s="525"/>
      <c r="FQ75" s="525"/>
      <c r="FR75" s="525"/>
      <c r="FS75" s="525"/>
      <c r="FT75" s="525"/>
      <c r="FU75" s="525"/>
      <c r="FV75" s="525"/>
      <c r="FW75" s="525"/>
      <c r="FX75" s="525"/>
      <c r="FY75" s="525"/>
      <c r="FZ75" s="525"/>
      <c r="GA75" s="525"/>
      <c r="GB75" s="525"/>
      <c r="GC75" s="525"/>
      <c r="GD75" s="525"/>
      <c r="GE75" s="525"/>
      <c r="GF75" s="525"/>
      <c r="GG75" s="525"/>
      <c r="GH75" s="525"/>
      <c r="GI75" s="525"/>
      <c r="GJ75" s="525"/>
      <c r="GK75" s="525"/>
      <c r="GL75" s="525"/>
      <c r="GM75" s="525"/>
      <c r="GN75" s="525"/>
      <c r="GO75" s="525"/>
      <c r="GP75" s="525"/>
      <c r="GQ75" s="525"/>
      <c r="GR75" s="525"/>
      <c r="GS75" s="525"/>
      <c r="GT75" s="525"/>
      <c r="GU75" s="525"/>
      <c r="GV75" s="525"/>
      <c r="GW75" s="525"/>
      <c r="GX75" s="525"/>
      <c r="GY75" s="525"/>
      <c r="GZ75" s="525"/>
      <c r="HA75" s="525"/>
      <c r="HB75" s="525"/>
      <c r="HC75" s="525"/>
      <c r="HD75" s="525"/>
      <c r="HE75" s="525"/>
      <c r="HF75" s="525"/>
      <c r="HG75" s="525"/>
      <c r="HH75" s="525"/>
      <c r="HI75" s="525"/>
      <c r="HJ75" s="525"/>
      <c r="HK75" s="525"/>
      <c r="HL75" s="525"/>
      <c r="HM75" s="525"/>
      <c r="HN75" s="525"/>
      <c r="HO75" s="525"/>
      <c r="HP75" s="525"/>
      <c r="HQ75" s="525"/>
      <c r="HR75" s="525"/>
      <c r="HS75" s="525"/>
      <c r="HT75" s="525"/>
      <c r="HU75" s="525"/>
      <c r="HV75" s="525"/>
      <c r="HW75" s="525"/>
      <c r="HX75" s="525"/>
      <c r="HY75" s="525"/>
      <c r="HZ75" s="525"/>
      <c r="IA75" s="525"/>
      <c r="IB75" s="525"/>
      <c r="IC75" s="525"/>
      <c r="ID75" s="525"/>
      <c r="IE75" s="525"/>
      <c r="IF75" s="525"/>
      <c r="IG75" s="525"/>
      <c r="IH75" s="525"/>
      <c r="II75" s="525"/>
      <c r="IJ75" s="525"/>
      <c r="IK75" s="525"/>
      <c r="IL75" s="525"/>
      <c r="IM75" s="525"/>
      <c r="IN75" s="525"/>
      <c r="IO75" s="525"/>
      <c r="IP75" s="525"/>
      <c r="IQ75" s="525"/>
      <c r="IR75" s="525"/>
      <c r="IS75" s="525"/>
      <c r="IT75" s="525"/>
      <c r="IU75" s="525"/>
      <c r="IV75" s="525"/>
      <c r="IW75" s="525"/>
      <c r="IX75" s="525"/>
      <c r="IY75" s="525"/>
      <c r="IZ75" s="525"/>
      <c r="JA75" s="525"/>
      <c r="JB75" s="525"/>
      <c r="JC75" s="525"/>
      <c r="JD75" s="525"/>
      <c r="JE75" s="525"/>
      <c r="JF75" s="525"/>
      <c r="JG75" s="525"/>
      <c r="JH75" s="525"/>
      <c r="JI75" s="525"/>
      <c r="JJ75" s="526"/>
      <c r="JK75" s="525"/>
      <c r="JL75" s="525"/>
      <c r="JM75" s="525"/>
      <c r="JN75" s="525"/>
      <c r="JO75" s="525"/>
      <c r="JP75" s="527"/>
      <c r="JQ75" s="528">
        <f t="shared" si="35"/>
        <v>20</v>
      </c>
      <c r="JR75" s="529">
        <f t="shared" si="36"/>
        <v>270</v>
      </c>
      <c r="JS75" s="476" t="s">
        <v>400</v>
      </c>
      <c r="JT75" s="477"/>
      <c r="JU75" s="478" t="s">
        <v>377</v>
      </c>
      <c r="JV75" s="530"/>
      <c r="JW75" s="479"/>
      <c r="JX75" s="479"/>
      <c r="JY75" s="479"/>
      <c r="JZ75" s="480"/>
      <c r="KA75" s="479"/>
      <c r="KB75" s="479"/>
      <c r="KC75" s="479"/>
      <c r="KD75" s="479"/>
      <c r="KE75" s="479"/>
      <c r="KF75" s="479"/>
      <c r="KG75" s="479"/>
      <c r="KH75" s="479"/>
      <c r="KI75" s="479"/>
      <c r="KJ75" s="479"/>
      <c r="KK75" s="479"/>
      <c r="KL75" s="479"/>
      <c r="KM75" s="479"/>
      <c r="KN75" s="479"/>
      <c r="KO75" s="479"/>
      <c r="KQ75" s="577"/>
      <c r="KS75" s="500" t="s">
        <v>414</v>
      </c>
      <c r="KU75" s="685">
        <v>0</v>
      </c>
      <c r="KW75" s="686" t="e">
        <f t="shared" si="38"/>
        <v>#REF!</v>
      </c>
    </row>
    <row r="76" spans="1:309" s="324" customFormat="1" ht="14.5" hidden="1">
      <c r="A76" s="504" t="str">
        <f t="shared" ca="1" si="22"/>
        <v>1.5.17</v>
      </c>
      <c r="B76" s="689" t="s">
        <v>402</v>
      </c>
      <c r="C76" s="635"/>
      <c r="D76" s="635"/>
      <c r="E76" s="1101" t="s">
        <v>372</v>
      </c>
      <c r="F76" s="635"/>
      <c r="G76" s="635"/>
      <c r="H76" s="1101" t="s">
        <v>415</v>
      </c>
      <c r="I76" s="561" t="s">
        <v>384</v>
      </c>
      <c r="J76" s="690" t="s">
        <v>391</v>
      </c>
      <c r="K76" s="485">
        <f t="shared" si="23"/>
        <v>46277</v>
      </c>
      <c r="L76" s="507">
        <v>30</v>
      </c>
      <c r="M76" s="487">
        <f t="shared" si="24"/>
        <v>46307</v>
      </c>
      <c r="N76" s="508">
        <v>46321</v>
      </c>
      <c r="O76" s="637">
        <v>25</v>
      </c>
      <c r="P76" s="488">
        <f t="shared" si="37"/>
        <v>46348</v>
      </c>
      <c r="Q76" s="488">
        <f t="shared" si="25"/>
        <v>46363</v>
      </c>
      <c r="R76" s="510">
        <f t="shared" si="26"/>
        <v>0</v>
      </c>
      <c r="S76" s="510" t="str">
        <f t="shared" si="27"/>
        <v/>
      </c>
      <c r="T76" s="511">
        <f t="shared" si="28"/>
        <v>0</v>
      </c>
      <c r="U76" s="512">
        <v>20</v>
      </c>
      <c r="V76" s="513">
        <f t="shared" si="29"/>
        <v>2</v>
      </c>
      <c r="W76" s="514" t="s">
        <v>381</v>
      </c>
      <c r="X76" s="573" t="s">
        <v>364</v>
      </c>
      <c r="Y76" s="523" t="s">
        <v>360</v>
      </c>
      <c r="Z76" s="517"/>
      <c r="AA76" s="516" t="s">
        <v>125</v>
      </c>
      <c r="AB76" s="517"/>
      <c r="AC76" s="557"/>
      <c r="AD76" s="519"/>
      <c r="AE76" s="518"/>
      <c r="AF76" s="520"/>
      <c r="AG76" s="521">
        <f t="shared" si="30"/>
        <v>18</v>
      </c>
      <c r="AH76" s="559">
        <f t="shared" si="31"/>
        <v>18</v>
      </c>
      <c r="AI76" s="560" t="str">
        <f t="shared" si="32"/>
        <v/>
      </c>
      <c r="AJ76" s="560" t="str">
        <f t="shared" si="33"/>
        <v/>
      </c>
      <c r="AK76" s="523" t="str">
        <f t="shared" si="34"/>
        <v>-</v>
      </c>
      <c r="AL76" s="524" t="s">
        <v>4</v>
      </c>
      <c r="AM76" s="525"/>
      <c r="AN76" s="525"/>
      <c r="AO76" s="525"/>
      <c r="AP76" s="525"/>
      <c r="AQ76" s="525"/>
      <c r="AR76" s="525"/>
      <c r="AS76" s="525"/>
      <c r="AT76" s="525"/>
      <c r="AU76" s="525"/>
      <c r="AV76" s="525"/>
      <c r="AW76" s="525"/>
      <c r="AX76" s="525"/>
      <c r="AY76" s="525"/>
      <c r="AZ76" s="525"/>
      <c r="BA76" s="525"/>
      <c r="BB76" s="525"/>
      <c r="BC76" s="525"/>
      <c r="BD76" s="525"/>
      <c r="BE76" s="525"/>
      <c r="BF76" s="525"/>
      <c r="BG76" s="525"/>
      <c r="BH76" s="525"/>
      <c r="BI76" s="525"/>
      <c r="BJ76" s="525"/>
      <c r="BK76" s="525"/>
      <c r="BL76" s="525"/>
      <c r="BM76" s="525"/>
      <c r="BN76" s="525"/>
      <c r="BO76" s="525"/>
      <c r="BP76" s="525"/>
      <c r="BQ76" s="525"/>
      <c r="BR76" s="525"/>
      <c r="BS76" s="525"/>
      <c r="BT76" s="525"/>
      <c r="BU76" s="525"/>
      <c r="BV76" s="525"/>
      <c r="BW76" s="525"/>
      <c r="BX76" s="525"/>
      <c r="BY76" s="525"/>
      <c r="BZ76" s="525"/>
      <c r="CA76" s="525"/>
      <c r="CB76" s="525"/>
      <c r="CC76" s="525"/>
      <c r="CD76" s="525"/>
      <c r="CE76" s="525"/>
      <c r="CF76" s="525"/>
      <c r="CG76" s="525"/>
      <c r="CH76" s="525"/>
      <c r="CI76" s="525"/>
      <c r="CJ76" s="525"/>
      <c r="CK76" s="525"/>
      <c r="CL76" s="525"/>
      <c r="CM76" s="525"/>
      <c r="CN76" s="525"/>
      <c r="CO76" s="525"/>
      <c r="CP76" s="525"/>
      <c r="CQ76" s="525"/>
      <c r="CR76" s="525"/>
      <c r="CS76" s="525"/>
      <c r="CT76" s="525"/>
      <c r="CU76" s="525"/>
      <c r="CV76" s="525"/>
      <c r="CW76" s="525"/>
      <c r="CX76" s="525"/>
      <c r="CY76" s="525"/>
      <c r="CZ76" s="525"/>
      <c r="DA76" s="525"/>
      <c r="DB76" s="525"/>
      <c r="DC76" s="525"/>
      <c r="DD76" s="525"/>
      <c r="DE76" s="525"/>
      <c r="DF76" s="525"/>
      <c r="DG76" s="525"/>
      <c r="DH76" s="525"/>
      <c r="DI76" s="525"/>
      <c r="DJ76" s="525"/>
      <c r="DK76" s="525"/>
      <c r="DL76" s="525"/>
      <c r="DM76" s="525"/>
      <c r="DN76" s="525"/>
      <c r="DO76" s="525"/>
      <c r="DP76" s="525"/>
      <c r="DQ76" s="525"/>
      <c r="DR76" s="525"/>
      <c r="DS76" s="525"/>
      <c r="DT76" s="525"/>
      <c r="DU76" s="525"/>
      <c r="DV76" s="525"/>
      <c r="DW76" s="525"/>
      <c r="DX76" s="525"/>
      <c r="DY76" s="525"/>
      <c r="DZ76" s="525"/>
      <c r="EA76" s="525"/>
      <c r="EB76" s="525"/>
      <c r="EC76" s="525"/>
      <c r="ED76" s="525"/>
      <c r="EE76" s="525"/>
      <c r="EF76" s="525"/>
      <c r="EG76" s="525"/>
      <c r="EH76" s="525"/>
      <c r="EI76" s="525"/>
      <c r="EJ76" s="525"/>
      <c r="EK76" s="525"/>
      <c r="EL76" s="525"/>
      <c r="EM76" s="525"/>
      <c r="EN76" s="525"/>
      <c r="EO76" s="525"/>
      <c r="EP76" s="525"/>
      <c r="EQ76" s="525"/>
      <c r="ER76" s="525"/>
      <c r="ES76" s="525"/>
      <c r="ET76" s="525"/>
      <c r="EU76" s="525"/>
      <c r="EV76" s="525"/>
      <c r="EW76" s="525"/>
      <c r="EX76" s="525"/>
      <c r="EY76" s="525"/>
      <c r="EZ76" s="525"/>
      <c r="FA76" s="525"/>
      <c r="FB76" s="525"/>
      <c r="FC76" s="525"/>
      <c r="FD76" s="525"/>
      <c r="FE76" s="525"/>
      <c r="FF76" s="525"/>
      <c r="FG76" s="525"/>
      <c r="FH76" s="525"/>
      <c r="FI76" s="525"/>
      <c r="FJ76" s="525"/>
      <c r="FK76" s="525"/>
      <c r="FL76" s="525"/>
      <c r="FM76" s="525"/>
      <c r="FN76" s="525"/>
      <c r="FO76" s="525"/>
      <c r="FP76" s="525"/>
      <c r="FQ76" s="525"/>
      <c r="FR76" s="525"/>
      <c r="FS76" s="525"/>
      <c r="FT76" s="525"/>
      <c r="FU76" s="525"/>
      <c r="FV76" s="525"/>
      <c r="FW76" s="525"/>
      <c r="FX76" s="525"/>
      <c r="FY76" s="525"/>
      <c r="FZ76" s="525"/>
      <c r="GA76" s="525"/>
      <c r="GB76" s="525"/>
      <c r="GC76" s="525"/>
      <c r="GD76" s="525"/>
      <c r="GE76" s="525"/>
      <c r="GF76" s="525"/>
      <c r="GG76" s="525"/>
      <c r="GH76" s="525"/>
      <c r="GI76" s="525"/>
      <c r="GJ76" s="525"/>
      <c r="GK76" s="525"/>
      <c r="GL76" s="525"/>
      <c r="GM76" s="525"/>
      <c r="GN76" s="525"/>
      <c r="GO76" s="525"/>
      <c r="GP76" s="525"/>
      <c r="GQ76" s="525"/>
      <c r="GR76" s="525"/>
      <c r="GS76" s="525"/>
      <c r="GT76" s="525"/>
      <c r="GU76" s="525"/>
      <c r="GV76" s="525"/>
      <c r="GW76" s="525"/>
      <c r="GX76" s="525"/>
      <c r="GY76" s="525"/>
      <c r="GZ76" s="525"/>
      <c r="HA76" s="525"/>
      <c r="HB76" s="525"/>
      <c r="HC76" s="525"/>
      <c r="HD76" s="525"/>
      <c r="HE76" s="525"/>
      <c r="HF76" s="525"/>
      <c r="HG76" s="525"/>
      <c r="HH76" s="525"/>
      <c r="HI76" s="525"/>
      <c r="HJ76" s="525"/>
      <c r="HK76" s="525"/>
      <c r="HL76" s="525"/>
      <c r="HM76" s="525"/>
      <c r="HN76" s="525"/>
      <c r="HO76" s="525"/>
      <c r="HP76" s="525"/>
      <c r="HQ76" s="525"/>
      <c r="HR76" s="525"/>
      <c r="HS76" s="525"/>
      <c r="HT76" s="525"/>
      <c r="HU76" s="525"/>
      <c r="HV76" s="525"/>
      <c r="HW76" s="525"/>
      <c r="HX76" s="525"/>
      <c r="HY76" s="525"/>
      <c r="HZ76" s="525"/>
      <c r="IA76" s="525"/>
      <c r="IB76" s="525"/>
      <c r="IC76" s="525"/>
      <c r="ID76" s="525"/>
      <c r="IE76" s="525"/>
      <c r="IF76" s="525"/>
      <c r="IG76" s="525"/>
      <c r="IH76" s="525"/>
      <c r="II76" s="525"/>
      <c r="IJ76" s="525"/>
      <c r="IK76" s="525"/>
      <c r="IL76" s="525"/>
      <c r="IM76" s="525"/>
      <c r="IN76" s="525"/>
      <c r="IO76" s="525"/>
      <c r="IP76" s="525"/>
      <c r="IQ76" s="525"/>
      <c r="IR76" s="525"/>
      <c r="IS76" s="525"/>
      <c r="IT76" s="525"/>
      <c r="IU76" s="525"/>
      <c r="IV76" s="525"/>
      <c r="IW76" s="525"/>
      <c r="IX76" s="525"/>
      <c r="IY76" s="525"/>
      <c r="IZ76" s="525"/>
      <c r="JA76" s="525"/>
      <c r="JB76" s="525"/>
      <c r="JC76" s="525"/>
      <c r="JD76" s="525"/>
      <c r="JE76" s="525"/>
      <c r="JF76" s="525"/>
      <c r="JG76" s="525"/>
      <c r="JH76" s="525"/>
      <c r="JI76" s="525"/>
      <c r="JJ76" s="526"/>
      <c r="JK76" s="525"/>
      <c r="JL76" s="525"/>
      <c r="JM76" s="525"/>
      <c r="JN76" s="525"/>
      <c r="JO76" s="525"/>
      <c r="JP76" s="527"/>
      <c r="JQ76" s="528">
        <f t="shared" si="35"/>
        <v>20</v>
      </c>
      <c r="JR76" s="529">
        <f t="shared" si="36"/>
        <v>288</v>
      </c>
      <c r="JS76" s="476" t="s">
        <v>400</v>
      </c>
      <c r="JT76" s="477"/>
      <c r="JU76" s="478" t="s">
        <v>377</v>
      </c>
      <c r="JV76" s="530"/>
      <c r="JW76" s="479"/>
      <c r="JX76" s="479"/>
      <c r="JY76" s="479"/>
      <c r="JZ76" s="480"/>
      <c r="KA76" s="479"/>
      <c r="KB76" s="479"/>
      <c r="KC76" s="479"/>
      <c r="KD76" s="479"/>
      <c r="KE76" s="479"/>
      <c r="KF76" s="479"/>
      <c r="KG76" s="479"/>
      <c r="KH76" s="479"/>
      <c r="KI76" s="479"/>
      <c r="KJ76" s="479"/>
      <c r="KK76" s="479"/>
      <c r="KL76" s="479"/>
      <c r="KM76" s="479"/>
      <c r="KN76" s="479"/>
      <c r="KO76" s="479"/>
      <c r="KQ76" s="577"/>
      <c r="KS76" s="500" t="s">
        <v>414</v>
      </c>
      <c r="KU76" s="685">
        <v>0</v>
      </c>
      <c r="KW76" s="686" t="e">
        <f t="shared" si="38"/>
        <v>#REF!</v>
      </c>
    </row>
    <row r="77" spans="1:309" s="324" customFormat="1" ht="14.5" hidden="1">
      <c r="A77" s="504" t="str">
        <f t="shared" ca="1" si="22"/>
        <v>1.5.18</v>
      </c>
      <c r="B77" s="689" t="s">
        <v>402</v>
      </c>
      <c r="C77" s="635"/>
      <c r="D77" s="635"/>
      <c r="E77" s="1101" t="s">
        <v>372</v>
      </c>
      <c r="F77" s="635"/>
      <c r="G77" s="635"/>
      <c r="H77" s="1101" t="s">
        <v>415</v>
      </c>
      <c r="I77" s="1101"/>
      <c r="J77" s="691" t="s">
        <v>408</v>
      </c>
      <c r="K77" s="485">
        <f t="shared" si="23"/>
        <v>46277</v>
      </c>
      <c r="L77" s="507">
        <v>30</v>
      </c>
      <c r="M77" s="487">
        <f t="shared" si="24"/>
        <v>46307</v>
      </c>
      <c r="N77" s="508">
        <v>46321</v>
      </c>
      <c r="O77" s="637">
        <v>25</v>
      </c>
      <c r="P77" s="488">
        <f t="shared" si="37"/>
        <v>46348</v>
      </c>
      <c r="Q77" s="488">
        <f t="shared" si="25"/>
        <v>46363</v>
      </c>
      <c r="R77" s="510">
        <f t="shared" si="26"/>
        <v>0</v>
      </c>
      <c r="S77" s="510" t="str">
        <f t="shared" si="27"/>
        <v/>
      </c>
      <c r="T77" s="511">
        <f t="shared" si="28"/>
        <v>0</v>
      </c>
      <c r="U77" s="512">
        <v>20</v>
      </c>
      <c r="V77" s="513">
        <f t="shared" si="29"/>
        <v>2</v>
      </c>
      <c r="W77" s="514" t="s">
        <v>381</v>
      </c>
      <c r="X77" s="573" t="s">
        <v>364</v>
      </c>
      <c r="Y77" s="523" t="s">
        <v>360</v>
      </c>
      <c r="Z77" s="517"/>
      <c r="AA77" s="516" t="s">
        <v>125</v>
      </c>
      <c r="AB77" s="517"/>
      <c r="AC77" s="557"/>
      <c r="AD77" s="519"/>
      <c r="AE77" s="518"/>
      <c r="AF77" s="520"/>
      <c r="AG77" s="521">
        <f t="shared" si="30"/>
        <v>18</v>
      </c>
      <c r="AH77" s="559">
        <f t="shared" si="31"/>
        <v>18</v>
      </c>
      <c r="AI77" s="560" t="str">
        <f t="shared" si="32"/>
        <v/>
      </c>
      <c r="AJ77" s="560" t="str">
        <f t="shared" si="33"/>
        <v/>
      </c>
      <c r="AK77" s="523" t="str">
        <f t="shared" si="34"/>
        <v>-</v>
      </c>
      <c r="AL77" s="524" t="s">
        <v>4</v>
      </c>
      <c r="AM77" s="525"/>
      <c r="AN77" s="525"/>
      <c r="AO77" s="525"/>
      <c r="AP77" s="525"/>
      <c r="AQ77" s="525"/>
      <c r="AR77" s="525"/>
      <c r="AS77" s="525"/>
      <c r="AT77" s="525"/>
      <c r="AU77" s="525"/>
      <c r="AV77" s="525"/>
      <c r="AW77" s="525"/>
      <c r="AX77" s="525"/>
      <c r="AY77" s="525"/>
      <c r="AZ77" s="525"/>
      <c r="BA77" s="525"/>
      <c r="BB77" s="525"/>
      <c r="BC77" s="525"/>
      <c r="BD77" s="525"/>
      <c r="BE77" s="525"/>
      <c r="BF77" s="525"/>
      <c r="BG77" s="525"/>
      <c r="BH77" s="525"/>
      <c r="BI77" s="525"/>
      <c r="BJ77" s="525"/>
      <c r="BK77" s="525"/>
      <c r="BL77" s="525"/>
      <c r="BM77" s="525"/>
      <c r="BN77" s="525"/>
      <c r="BO77" s="525"/>
      <c r="BP77" s="525"/>
      <c r="BQ77" s="525"/>
      <c r="BR77" s="525"/>
      <c r="BS77" s="525"/>
      <c r="BT77" s="525"/>
      <c r="BU77" s="525"/>
      <c r="BV77" s="525"/>
      <c r="BW77" s="525"/>
      <c r="BX77" s="525"/>
      <c r="BY77" s="525"/>
      <c r="BZ77" s="525"/>
      <c r="CA77" s="525"/>
      <c r="CB77" s="525"/>
      <c r="CC77" s="525"/>
      <c r="CD77" s="525"/>
      <c r="CE77" s="525"/>
      <c r="CF77" s="525"/>
      <c r="CG77" s="525"/>
      <c r="CH77" s="525"/>
      <c r="CI77" s="525"/>
      <c r="CJ77" s="525"/>
      <c r="CK77" s="525"/>
      <c r="CL77" s="525"/>
      <c r="CM77" s="525"/>
      <c r="CN77" s="525"/>
      <c r="CO77" s="525"/>
      <c r="CP77" s="525"/>
      <c r="CQ77" s="525"/>
      <c r="CR77" s="525"/>
      <c r="CS77" s="525"/>
      <c r="CT77" s="525"/>
      <c r="CU77" s="525"/>
      <c r="CV77" s="525"/>
      <c r="CW77" s="525"/>
      <c r="CX77" s="525"/>
      <c r="CY77" s="525"/>
      <c r="CZ77" s="525"/>
      <c r="DA77" s="525"/>
      <c r="DB77" s="525"/>
      <c r="DC77" s="525"/>
      <c r="DD77" s="525"/>
      <c r="DE77" s="525"/>
      <c r="DF77" s="525"/>
      <c r="DG77" s="525"/>
      <c r="DH77" s="525"/>
      <c r="DI77" s="525"/>
      <c r="DJ77" s="525"/>
      <c r="DK77" s="525"/>
      <c r="DL77" s="525"/>
      <c r="DM77" s="525"/>
      <c r="DN77" s="525"/>
      <c r="DO77" s="525"/>
      <c r="DP77" s="525"/>
      <c r="DQ77" s="525"/>
      <c r="DR77" s="525"/>
      <c r="DS77" s="525"/>
      <c r="DT77" s="525"/>
      <c r="DU77" s="525"/>
      <c r="DV77" s="525"/>
      <c r="DW77" s="525"/>
      <c r="DX77" s="525"/>
      <c r="DY77" s="525"/>
      <c r="DZ77" s="525"/>
      <c r="EA77" s="525"/>
      <c r="EB77" s="525"/>
      <c r="EC77" s="525"/>
      <c r="ED77" s="525"/>
      <c r="EE77" s="525"/>
      <c r="EF77" s="525"/>
      <c r="EG77" s="525"/>
      <c r="EH77" s="525"/>
      <c r="EI77" s="525"/>
      <c r="EJ77" s="525"/>
      <c r="EK77" s="525"/>
      <c r="EL77" s="525"/>
      <c r="EM77" s="525"/>
      <c r="EN77" s="525"/>
      <c r="EO77" s="525"/>
      <c r="EP77" s="525"/>
      <c r="EQ77" s="525"/>
      <c r="ER77" s="525"/>
      <c r="ES77" s="525"/>
      <c r="ET77" s="525"/>
      <c r="EU77" s="525"/>
      <c r="EV77" s="525"/>
      <c r="EW77" s="525"/>
      <c r="EX77" s="525"/>
      <c r="EY77" s="525"/>
      <c r="EZ77" s="525"/>
      <c r="FA77" s="525"/>
      <c r="FB77" s="525"/>
      <c r="FC77" s="525"/>
      <c r="FD77" s="525"/>
      <c r="FE77" s="525"/>
      <c r="FF77" s="525"/>
      <c r="FG77" s="525"/>
      <c r="FH77" s="525"/>
      <c r="FI77" s="525"/>
      <c r="FJ77" s="525"/>
      <c r="FK77" s="525"/>
      <c r="FL77" s="525"/>
      <c r="FM77" s="525"/>
      <c r="FN77" s="525"/>
      <c r="FO77" s="525"/>
      <c r="FP77" s="525"/>
      <c r="FQ77" s="525"/>
      <c r="FR77" s="525"/>
      <c r="FS77" s="525"/>
      <c r="FT77" s="525"/>
      <c r="FU77" s="525"/>
      <c r="FV77" s="525"/>
      <c r="FW77" s="525"/>
      <c r="FX77" s="525"/>
      <c r="FY77" s="525"/>
      <c r="FZ77" s="525"/>
      <c r="GA77" s="525"/>
      <c r="GB77" s="525"/>
      <c r="GC77" s="525"/>
      <c r="GD77" s="525"/>
      <c r="GE77" s="525"/>
      <c r="GF77" s="525"/>
      <c r="GG77" s="525"/>
      <c r="GH77" s="525"/>
      <c r="GI77" s="525"/>
      <c r="GJ77" s="525"/>
      <c r="GK77" s="525"/>
      <c r="GL77" s="525"/>
      <c r="GM77" s="525"/>
      <c r="GN77" s="525"/>
      <c r="GO77" s="525"/>
      <c r="GP77" s="525"/>
      <c r="GQ77" s="525"/>
      <c r="GR77" s="525"/>
      <c r="GS77" s="525"/>
      <c r="GT77" s="525"/>
      <c r="GU77" s="525"/>
      <c r="GV77" s="525"/>
      <c r="GW77" s="525"/>
      <c r="GX77" s="525"/>
      <c r="GY77" s="525"/>
      <c r="GZ77" s="525"/>
      <c r="HA77" s="525"/>
      <c r="HB77" s="525"/>
      <c r="HC77" s="525"/>
      <c r="HD77" s="525"/>
      <c r="HE77" s="525"/>
      <c r="HF77" s="525"/>
      <c r="HG77" s="525"/>
      <c r="HH77" s="525"/>
      <c r="HI77" s="525"/>
      <c r="HJ77" s="525"/>
      <c r="HK77" s="525"/>
      <c r="HL77" s="525"/>
      <c r="HM77" s="525"/>
      <c r="HN77" s="525"/>
      <c r="HO77" s="525"/>
      <c r="HP77" s="525"/>
      <c r="HQ77" s="525"/>
      <c r="HR77" s="525"/>
      <c r="HS77" s="525"/>
      <c r="HT77" s="525"/>
      <c r="HU77" s="525"/>
      <c r="HV77" s="525"/>
      <c r="HW77" s="525"/>
      <c r="HX77" s="525"/>
      <c r="HY77" s="525"/>
      <c r="HZ77" s="525"/>
      <c r="IA77" s="525"/>
      <c r="IB77" s="525"/>
      <c r="IC77" s="525"/>
      <c r="ID77" s="525"/>
      <c r="IE77" s="525"/>
      <c r="IF77" s="525"/>
      <c r="IG77" s="525"/>
      <c r="IH77" s="525"/>
      <c r="II77" s="525"/>
      <c r="IJ77" s="525"/>
      <c r="IK77" s="525"/>
      <c r="IL77" s="525"/>
      <c r="IM77" s="525"/>
      <c r="IN77" s="525"/>
      <c r="IO77" s="525"/>
      <c r="IP77" s="525"/>
      <c r="IQ77" s="525"/>
      <c r="IR77" s="525"/>
      <c r="IS77" s="525"/>
      <c r="IT77" s="525"/>
      <c r="IU77" s="525"/>
      <c r="IV77" s="525"/>
      <c r="IW77" s="525"/>
      <c r="IX77" s="525"/>
      <c r="IY77" s="525"/>
      <c r="IZ77" s="525"/>
      <c r="JA77" s="525"/>
      <c r="JB77" s="525"/>
      <c r="JC77" s="525"/>
      <c r="JD77" s="525"/>
      <c r="JE77" s="525"/>
      <c r="JF77" s="525"/>
      <c r="JG77" s="525"/>
      <c r="JH77" s="525"/>
      <c r="JI77" s="525"/>
      <c r="JJ77" s="526"/>
      <c r="JK77" s="525"/>
      <c r="JL77" s="525"/>
      <c r="JM77" s="525"/>
      <c r="JN77" s="525"/>
      <c r="JO77" s="525"/>
      <c r="JP77" s="527"/>
      <c r="JQ77" s="528">
        <f t="shared" si="35"/>
        <v>20</v>
      </c>
      <c r="JR77" s="529">
        <f t="shared" si="36"/>
        <v>306</v>
      </c>
      <c r="JS77" s="476" t="s">
        <v>400</v>
      </c>
      <c r="JT77" s="477"/>
      <c r="JU77" s="478" t="s">
        <v>377</v>
      </c>
      <c r="JV77" s="530"/>
      <c r="JW77" s="479"/>
      <c r="JX77" s="479"/>
      <c r="JY77" s="479"/>
      <c r="JZ77" s="480"/>
      <c r="KA77" s="479"/>
      <c r="KB77" s="479"/>
      <c r="KC77" s="479"/>
      <c r="KD77" s="479"/>
      <c r="KE77" s="479"/>
      <c r="KF77" s="479"/>
      <c r="KG77" s="479"/>
      <c r="KH77" s="479"/>
      <c r="KI77" s="479"/>
      <c r="KJ77" s="479"/>
      <c r="KK77" s="479"/>
      <c r="KL77" s="479"/>
      <c r="KM77" s="479"/>
      <c r="KN77" s="479"/>
      <c r="KO77" s="479"/>
      <c r="KQ77" s="577"/>
      <c r="KS77" s="500" t="s">
        <v>414</v>
      </c>
      <c r="KU77" s="685">
        <v>0</v>
      </c>
      <c r="KW77" s="686" t="e">
        <f t="shared" si="38"/>
        <v>#REF!</v>
      </c>
    </row>
    <row r="78" spans="1:309" s="324" customFormat="1" ht="14.5" hidden="1">
      <c r="A78" s="504" t="str">
        <f t="shared" ca="1" si="22"/>
        <v>1.5.19</v>
      </c>
      <c r="B78" s="689" t="s">
        <v>402</v>
      </c>
      <c r="C78" s="635"/>
      <c r="D78" s="635"/>
      <c r="E78" s="1101" t="s">
        <v>362</v>
      </c>
      <c r="F78" s="635"/>
      <c r="G78" s="635"/>
      <c r="H78" s="1101" t="s">
        <v>416</v>
      </c>
      <c r="I78" s="1101"/>
      <c r="J78" s="692" t="s">
        <v>410</v>
      </c>
      <c r="K78" s="485">
        <f t="shared" si="23"/>
        <v>-44</v>
      </c>
      <c r="L78" s="507">
        <v>30</v>
      </c>
      <c r="M78" s="487">
        <f t="shared" si="24"/>
        <v>-14</v>
      </c>
      <c r="N78" s="508"/>
      <c r="O78" s="637">
        <v>25</v>
      </c>
      <c r="P78" s="488" t="e">
        <f t="shared" si="37"/>
        <v>#VALUE!</v>
      </c>
      <c r="Q78" s="488" t="e">
        <f t="shared" si="25"/>
        <v>#VALUE!</v>
      </c>
      <c r="R78" s="510" t="str">
        <f t="shared" si="26"/>
        <v/>
      </c>
      <c r="S78" s="510" t="str">
        <f t="shared" si="27"/>
        <v/>
      </c>
      <c r="T78" s="511" t="str">
        <f t="shared" si="28"/>
        <v/>
      </c>
      <c r="U78" s="512">
        <v>0</v>
      </c>
      <c r="V78" s="513">
        <f>IF(U78="","",U78-SUM(U78*0.85))</f>
        <v>0</v>
      </c>
      <c r="W78" s="514"/>
      <c r="X78" s="573" t="s">
        <v>364</v>
      </c>
      <c r="Y78" s="523" t="s">
        <v>360</v>
      </c>
      <c r="Z78" s="517"/>
      <c r="AA78" s="516" t="s">
        <v>125</v>
      </c>
      <c r="AB78" s="517"/>
      <c r="AC78" s="557"/>
      <c r="AD78" s="519"/>
      <c r="AE78" s="518"/>
      <c r="AF78" s="520"/>
      <c r="AG78" s="521">
        <f t="shared" si="30"/>
        <v>0</v>
      </c>
      <c r="AH78" s="559">
        <f t="shared" si="31"/>
        <v>0</v>
      </c>
      <c r="AI78" s="560" t="str">
        <f t="shared" si="32"/>
        <v/>
      </c>
      <c r="AJ78" s="560" t="str">
        <f t="shared" si="33"/>
        <v/>
      </c>
      <c r="AK78" s="523" t="str">
        <f t="shared" si="34"/>
        <v>-</v>
      </c>
      <c r="AL78" s="524" t="s">
        <v>417</v>
      </c>
      <c r="AM78" s="525"/>
      <c r="AN78" s="525"/>
      <c r="AO78" s="525"/>
      <c r="AP78" s="525"/>
      <c r="AQ78" s="525"/>
      <c r="AR78" s="525"/>
      <c r="AS78" s="525"/>
      <c r="AT78" s="525"/>
      <c r="AU78" s="525"/>
      <c r="AV78" s="525"/>
      <c r="AW78" s="525"/>
      <c r="AX78" s="525"/>
      <c r="AY78" s="525"/>
      <c r="AZ78" s="525"/>
      <c r="BA78" s="525"/>
      <c r="BB78" s="525"/>
      <c r="BC78" s="525"/>
      <c r="BD78" s="525"/>
      <c r="BE78" s="525"/>
      <c r="BF78" s="525"/>
      <c r="BG78" s="525"/>
      <c r="BH78" s="525"/>
      <c r="BI78" s="525"/>
      <c r="BJ78" s="525"/>
      <c r="BK78" s="525"/>
      <c r="BL78" s="525"/>
      <c r="BM78" s="525"/>
      <c r="BN78" s="525"/>
      <c r="BO78" s="525"/>
      <c r="BP78" s="525"/>
      <c r="BQ78" s="525"/>
      <c r="BR78" s="525"/>
      <c r="BS78" s="525"/>
      <c r="BT78" s="525"/>
      <c r="BU78" s="525"/>
      <c r="BV78" s="525"/>
      <c r="BW78" s="525"/>
      <c r="BX78" s="525"/>
      <c r="BY78" s="525"/>
      <c r="BZ78" s="525"/>
      <c r="CA78" s="525"/>
      <c r="CB78" s="525"/>
      <c r="CC78" s="525"/>
      <c r="CD78" s="525"/>
      <c r="CE78" s="525"/>
      <c r="CF78" s="525"/>
      <c r="CG78" s="525"/>
      <c r="CH78" s="525"/>
      <c r="CI78" s="525"/>
      <c r="CJ78" s="525"/>
      <c r="CK78" s="525"/>
      <c r="CL78" s="525"/>
      <c r="CM78" s="525"/>
      <c r="CN78" s="525"/>
      <c r="CO78" s="525"/>
      <c r="CP78" s="525"/>
      <c r="CQ78" s="525"/>
      <c r="CR78" s="525"/>
      <c r="CS78" s="525"/>
      <c r="CT78" s="525"/>
      <c r="CU78" s="525"/>
      <c r="CV78" s="525"/>
      <c r="CW78" s="525"/>
      <c r="CX78" s="525"/>
      <c r="CY78" s="525"/>
      <c r="CZ78" s="525"/>
      <c r="DA78" s="525"/>
      <c r="DB78" s="525"/>
      <c r="DC78" s="525"/>
      <c r="DD78" s="525"/>
      <c r="DE78" s="525"/>
      <c r="DF78" s="525"/>
      <c r="DG78" s="525"/>
      <c r="DH78" s="525"/>
      <c r="DI78" s="525"/>
      <c r="DJ78" s="525"/>
      <c r="DK78" s="525"/>
      <c r="DL78" s="525"/>
      <c r="DM78" s="525"/>
      <c r="DN78" s="525"/>
      <c r="DO78" s="525"/>
      <c r="DP78" s="525"/>
      <c r="DQ78" s="525"/>
      <c r="DR78" s="525"/>
      <c r="DS78" s="525"/>
      <c r="DT78" s="525"/>
      <c r="DU78" s="525"/>
      <c r="DV78" s="525"/>
      <c r="DW78" s="525"/>
      <c r="DX78" s="525"/>
      <c r="DY78" s="525"/>
      <c r="DZ78" s="525"/>
      <c r="EA78" s="525"/>
      <c r="EB78" s="525"/>
      <c r="EC78" s="525"/>
      <c r="ED78" s="525"/>
      <c r="EE78" s="525"/>
      <c r="EF78" s="525"/>
      <c r="EG78" s="525"/>
      <c r="EH78" s="525"/>
      <c r="EI78" s="525"/>
      <c r="EJ78" s="525"/>
      <c r="EK78" s="525"/>
      <c r="EL78" s="525"/>
      <c r="EM78" s="525"/>
      <c r="EN78" s="525"/>
      <c r="EO78" s="525"/>
      <c r="EP78" s="525"/>
      <c r="EQ78" s="525"/>
      <c r="ER78" s="525"/>
      <c r="ES78" s="525"/>
      <c r="ET78" s="525"/>
      <c r="EU78" s="525"/>
      <c r="EV78" s="525"/>
      <c r="EW78" s="525"/>
      <c r="EX78" s="525"/>
      <c r="EY78" s="525"/>
      <c r="EZ78" s="525"/>
      <c r="FA78" s="525"/>
      <c r="FB78" s="525"/>
      <c r="FC78" s="525"/>
      <c r="FD78" s="525"/>
      <c r="FE78" s="525"/>
      <c r="FF78" s="525"/>
      <c r="FG78" s="525"/>
      <c r="FH78" s="525"/>
      <c r="FI78" s="525"/>
      <c r="FJ78" s="525"/>
      <c r="FK78" s="525"/>
      <c r="FL78" s="525"/>
      <c r="FM78" s="525"/>
      <c r="FN78" s="525"/>
      <c r="FO78" s="525"/>
      <c r="FP78" s="525"/>
      <c r="FQ78" s="525"/>
      <c r="FR78" s="525"/>
      <c r="FS78" s="525"/>
      <c r="FT78" s="525"/>
      <c r="FU78" s="525"/>
      <c r="FV78" s="525"/>
      <c r="FW78" s="525"/>
      <c r="FX78" s="525"/>
      <c r="FY78" s="525"/>
      <c r="FZ78" s="525"/>
      <c r="GA78" s="525"/>
      <c r="GB78" s="525"/>
      <c r="GC78" s="525"/>
      <c r="GD78" s="525"/>
      <c r="GE78" s="525"/>
      <c r="GF78" s="525"/>
      <c r="GG78" s="525"/>
      <c r="GH78" s="525"/>
      <c r="GI78" s="525"/>
      <c r="GJ78" s="525"/>
      <c r="GK78" s="525"/>
      <c r="GL78" s="525"/>
      <c r="GM78" s="525"/>
      <c r="GN78" s="525"/>
      <c r="GO78" s="525"/>
      <c r="GP78" s="525"/>
      <c r="GQ78" s="525"/>
      <c r="GR78" s="525"/>
      <c r="GS78" s="525"/>
      <c r="GT78" s="525"/>
      <c r="GU78" s="525"/>
      <c r="GV78" s="525"/>
      <c r="GW78" s="525"/>
      <c r="GX78" s="525"/>
      <c r="GY78" s="525"/>
      <c r="GZ78" s="525"/>
      <c r="HA78" s="525"/>
      <c r="HB78" s="525"/>
      <c r="HC78" s="525"/>
      <c r="HD78" s="525"/>
      <c r="HE78" s="525"/>
      <c r="HF78" s="525"/>
      <c r="HG78" s="525"/>
      <c r="HH78" s="525"/>
      <c r="HI78" s="525"/>
      <c r="HJ78" s="525"/>
      <c r="HK78" s="525"/>
      <c r="HL78" s="525"/>
      <c r="HM78" s="525"/>
      <c r="HN78" s="525"/>
      <c r="HO78" s="525"/>
      <c r="HP78" s="525"/>
      <c r="HQ78" s="525"/>
      <c r="HR78" s="525"/>
      <c r="HS78" s="525"/>
      <c r="HT78" s="525"/>
      <c r="HU78" s="525"/>
      <c r="HV78" s="525"/>
      <c r="HW78" s="525"/>
      <c r="HX78" s="525"/>
      <c r="HY78" s="525"/>
      <c r="HZ78" s="525"/>
      <c r="IA78" s="525"/>
      <c r="IB78" s="525"/>
      <c r="IC78" s="525"/>
      <c r="ID78" s="525"/>
      <c r="IE78" s="525"/>
      <c r="IF78" s="525"/>
      <c r="IG78" s="525"/>
      <c r="IH78" s="525"/>
      <c r="II78" s="525"/>
      <c r="IJ78" s="525"/>
      <c r="IK78" s="525"/>
      <c r="IL78" s="525"/>
      <c r="IM78" s="525"/>
      <c r="IN78" s="525"/>
      <c r="IO78" s="525"/>
      <c r="IP78" s="525"/>
      <c r="IQ78" s="525"/>
      <c r="IR78" s="525"/>
      <c r="IS78" s="525"/>
      <c r="IT78" s="525"/>
      <c r="IU78" s="525"/>
      <c r="IV78" s="525"/>
      <c r="IW78" s="525"/>
      <c r="IX78" s="525"/>
      <c r="IY78" s="525"/>
      <c r="IZ78" s="525"/>
      <c r="JA78" s="525"/>
      <c r="JB78" s="525"/>
      <c r="JC78" s="525"/>
      <c r="JD78" s="525"/>
      <c r="JE78" s="525"/>
      <c r="JF78" s="525"/>
      <c r="JG78" s="525"/>
      <c r="JH78" s="525"/>
      <c r="JI78" s="525"/>
      <c r="JJ78" s="526"/>
      <c r="JK78" s="525"/>
      <c r="JL78" s="525"/>
      <c r="JM78" s="525"/>
      <c r="JN78" s="525"/>
      <c r="JO78" s="525"/>
      <c r="JP78" s="527"/>
      <c r="JQ78" s="528">
        <f t="shared" si="35"/>
        <v>0</v>
      </c>
      <c r="JR78" s="529">
        <f t="shared" si="36"/>
        <v>306</v>
      </c>
      <c r="JS78" s="476"/>
      <c r="JT78" s="477"/>
      <c r="JU78" s="478" t="s">
        <v>377</v>
      </c>
      <c r="JV78" s="530"/>
      <c r="JW78" s="479"/>
      <c r="JX78" s="479"/>
      <c r="JY78" s="479"/>
      <c r="JZ78" s="480"/>
      <c r="KA78" s="479"/>
      <c r="KB78" s="479"/>
      <c r="KC78" s="479"/>
      <c r="KD78" s="479"/>
      <c r="KE78" s="479"/>
      <c r="KF78" s="479"/>
      <c r="KG78" s="479"/>
      <c r="KH78" s="479"/>
      <c r="KI78" s="479"/>
      <c r="KJ78" s="479"/>
      <c r="KK78" s="479"/>
      <c r="KL78" s="479"/>
      <c r="KM78" s="479"/>
      <c r="KN78" s="479"/>
      <c r="KO78" s="479"/>
      <c r="KQ78" s="577"/>
      <c r="KS78" s="500" t="s">
        <v>414</v>
      </c>
      <c r="KU78" s="685">
        <v>0</v>
      </c>
      <c r="KW78" s="686" t="e">
        <f t="shared" si="38"/>
        <v>#REF!</v>
      </c>
    </row>
    <row r="79" spans="1:309" s="324" customFormat="1" ht="14.5" hidden="1">
      <c r="A79" s="504" t="str">
        <f t="shared" ca="1" si="22"/>
        <v>1.5.20</v>
      </c>
      <c r="B79" s="689" t="s">
        <v>402</v>
      </c>
      <c r="C79" s="635"/>
      <c r="D79" s="635"/>
      <c r="E79" s="1101" t="s">
        <v>362</v>
      </c>
      <c r="F79" s="635"/>
      <c r="G79" s="635"/>
      <c r="H79" s="1101" t="s">
        <v>416</v>
      </c>
      <c r="I79" s="1101"/>
      <c r="J79" s="1117" t="s">
        <v>410</v>
      </c>
      <c r="K79" s="485">
        <f t="shared" si="23"/>
        <v>46284</v>
      </c>
      <c r="L79" s="507">
        <v>30</v>
      </c>
      <c r="M79" s="487">
        <f t="shared" si="24"/>
        <v>46314</v>
      </c>
      <c r="N79" s="508">
        <v>46328</v>
      </c>
      <c r="O79" s="637">
        <v>25</v>
      </c>
      <c r="P79" s="488">
        <f t="shared" si="37"/>
        <v>46355</v>
      </c>
      <c r="Q79" s="488">
        <f>P79+6</f>
        <v>46361</v>
      </c>
      <c r="R79" s="510">
        <f t="shared" si="26"/>
        <v>0</v>
      </c>
      <c r="S79" s="510" t="str">
        <f t="shared" si="27"/>
        <v/>
      </c>
      <c r="T79" s="511">
        <f t="shared" si="28"/>
        <v>0</v>
      </c>
      <c r="U79" s="512">
        <v>20</v>
      </c>
      <c r="V79" s="513">
        <f>IF(U79="","",U79-SUM(U79*0.85))</f>
        <v>3</v>
      </c>
      <c r="W79" s="514"/>
      <c r="X79" s="573" t="s">
        <v>364</v>
      </c>
      <c r="Y79" s="523" t="s">
        <v>360</v>
      </c>
      <c r="Z79" s="517"/>
      <c r="AA79" s="516" t="s">
        <v>125</v>
      </c>
      <c r="AB79" s="517"/>
      <c r="AC79" s="557"/>
      <c r="AD79" s="519"/>
      <c r="AE79" s="518"/>
      <c r="AF79" s="520"/>
      <c r="AG79" s="521">
        <f t="shared" si="30"/>
        <v>17</v>
      </c>
      <c r="AH79" s="559">
        <f t="shared" si="31"/>
        <v>17</v>
      </c>
      <c r="AI79" s="560" t="str">
        <f t="shared" si="32"/>
        <v/>
      </c>
      <c r="AJ79" s="560" t="str">
        <f t="shared" si="33"/>
        <v/>
      </c>
      <c r="AK79" s="523" t="str">
        <f t="shared" si="34"/>
        <v>-</v>
      </c>
      <c r="AL79" s="524" t="s">
        <v>4</v>
      </c>
      <c r="AM79" s="525"/>
      <c r="AN79" s="525"/>
      <c r="AO79" s="525"/>
      <c r="AP79" s="525"/>
      <c r="AQ79" s="525"/>
      <c r="AR79" s="525"/>
      <c r="AS79" s="525"/>
      <c r="AT79" s="525"/>
      <c r="AU79" s="525"/>
      <c r="AV79" s="525"/>
      <c r="AW79" s="525"/>
      <c r="AX79" s="525"/>
      <c r="AY79" s="525"/>
      <c r="AZ79" s="525"/>
      <c r="BA79" s="525"/>
      <c r="BB79" s="525"/>
      <c r="BC79" s="525"/>
      <c r="BD79" s="525"/>
      <c r="BE79" s="525"/>
      <c r="BF79" s="525"/>
      <c r="BG79" s="525"/>
      <c r="BH79" s="525"/>
      <c r="BI79" s="525"/>
      <c r="BJ79" s="525"/>
      <c r="BK79" s="525"/>
      <c r="BL79" s="525"/>
      <c r="BM79" s="525"/>
      <c r="BN79" s="525"/>
      <c r="BO79" s="525"/>
      <c r="BP79" s="525"/>
      <c r="BQ79" s="525"/>
      <c r="BR79" s="525"/>
      <c r="BS79" s="525"/>
      <c r="BT79" s="525"/>
      <c r="BU79" s="525"/>
      <c r="BV79" s="525"/>
      <c r="BW79" s="525"/>
      <c r="BX79" s="525"/>
      <c r="BY79" s="525"/>
      <c r="BZ79" s="525"/>
      <c r="CA79" s="525"/>
      <c r="CB79" s="525"/>
      <c r="CC79" s="525"/>
      <c r="CD79" s="525"/>
      <c r="CE79" s="525"/>
      <c r="CF79" s="525"/>
      <c r="CG79" s="525"/>
      <c r="CH79" s="525"/>
      <c r="CI79" s="525"/>
      <c r="CJ79" s="525"/>
      <c r="CK79" s="525"/>
      <c r="CL79" s="525"/>
      <c r="CM79" s="525"/>
      <c r="CN79" s="525"/>
      <c r="CO79" s="525"/>
      <c r="CP79" s="525"/>
      <c r="CQ79" s="525"/>
      <c r="CR79" s="525"/>
      <c r="CS79" s="525"/>
      <c r="CT79" s="525"/>
      <c r="CU79" s="525"/>
      <c r="CV79" s="525"/>
      <c r="CW79" s="525"/>
      <c r="CX79" s="525"/>
      <c r="CY79" s="525"/>
      <c r="CZ79" s="525"/>
      <c r="DA79" s="525"/>
      <c r="DB79" s="525"/>
      <c r="DC79" s="525"/>
      <c r="DD79" s="525"/>
      <c r="DE79" s="525"/>
      <c r="DF79" s="525"/>
      <c r="DG79" s="525"/>
      <c r="DH79" s="525"/>
      <c r="DI79" s="525"/>
      <c r="DJ79" s="525"/>
      <c r="DK79" s="525"/>
      <c r="DL79" s="525"/>
      <c r="DM79" s="525"/>
      <c r="DN79" s="525"/>
      <c r="DO79" s="525"/>
      <c r="DP79" s="525"/>
      <c r="DQ79" s="525"/>
      <c r="DR79" s="525"/>
      <c r="DS79" s="525"/>
      <c r="DT79" s="525"/>
      <c r="DU79" s="525"/>
      <c r="DV79" s="525"/>
      <c r="DW79" s="525"/>
      <c r="DX79" s="525"/>
      <c r="DY79" s="525"/>
      <c r="DZ79" s="525"/>
      <c r="EA79" s="525"/>
      <c r="EB79" s="525"/>
      <c r="EC79" s="525"/>
      <c r="ED79" s="525"/>
      <c r="EE79" s="525"/>
      <c r="EF79" s="525"/>
      <c r="EG79" s="525"/>
      <c r="EH79" s="525"/>
      <c r="EI79" s="525"/>
      <c r="EJ79" s="525"/>
      <c r="EK79" s="525"/>
      <c r="EL79" s="525"/>
      <c r="EM79" s="525"/>
      <c r="EN79" s="525"/>
      <c r="EO79" s="525"/>
      <c r="EP79" s="525"/>
      <c r="EQ79" s="525"/>
      <c r="ER79" s="525"/>
      <c r="ES79" s="525"/>
      <c r="ET79" s="525"/>
      <c r="EU79" s="525"/>
      <c r="EV79" s="525"/>
      <c r="EW79" s="525"/>
      <c r="EX79" s="525"/>
      <c r="EY79" s="525"/>
      <c r="EZ79" s="525"/>
      <c r="FA79" s="525"/>
      <c r="FB79" s="525"/>
      <c r="FC79" s="525"/>
      <c r="FD79" s="525"/>
      <c r="FE79" s="525"/>
      <c r="FF79" s="525"/>
      <c r="FG79" s="525"/>
      <c r="FH79" s="525"/>
      <c r="FI79" s="525"/>
      <c r="FJ79" s="525"/>
      <c r="FK79" s="525"/>
      <c r="FL79" s="525"/>
      <c r="FM79" s="525"/>
      <c r="FN79" s="525"/>
      <c r="FO79" s="525"/>
      <c r="FP79" s="525"/>
      <c r="FQ79" s="525"/>
      <c r="FR79" s="525"/>
      <c r="FS79" s="525"/>
      <c r="FT79" s="525"/>
      <c r="FU79" s="525"/>
      <c r="FV79" s="525"/>
      <c r="FW79" s="525"/>
      <c r="FX79" s="525"/>
      <c r="FY79" s="525"/>
      <c r="FZ79" s="525"/>
      <c r="GA79" s="525"/>
      <c r="GB79" s="525"/>
      <c r="GC79" s="525"/>
      <c r="GD79" s="525"/>
      <c r="GE79" s="525"/>
      <c r="GF79" s="525"/>
      <c r="GG79" s="525"/>
      <c r="GH79" s="525"/>
      <c r="GI79" s="525"/>
      <c r="GJ79" s="525"/>
      <c r="GK79" s="525"/>
      <c r="GL79" s="525"/>
      <c r="GM79" s="525"/>
      <c r="GN79" s="525"/>
      <c r="GO79" s="525"/>
      <c r="GP79" s="525"/>
      <c r="GQ79" s="525"/>
      <c r="GR79" s="525"/>
      <c r="GS79" s="525"/>
      <c r="GT79" s="525"/>
      <c r="GU79" s="525"/>
      <c r="GV79" s="525"/>
      <c r="GW79" s="525"/>
      <c r="GX79" s="525"/>
      <c r="GY79" s="525"/>
      <c r="GZ79" s="525"/>
      <c r="HA79" s="525"/>
      <c r="HB79" s="525"/>
      <c r="HC79" s="525"/>
      <c r="HD79" s="525"/>
      <c r="HE79" s="525"/>
      <c r="HF79" s="525"/>
      <c r="HG79" s="525"/>
      <c r="HH79" s="525"/>
      <c r="HI79" s="525"/>
      <c r="HJ79" s="525"/>
      <c r="HK79" s="525"/>
      <c r="HL79" s="525"/>
      <c r="HM79" s="525"/>
      <c r="HN79" s="525"/>
      <c r="HO79" s="525"/>
      <c r="HP79" s="525"/>
      <c r="HQ79" s="525"/>
      <c r="HR79" s="525"/>
      <c r="HS79" s="525"/>
      <c r="HT79" s="525"/>
      <c r="HU79" s="525"/>
      <c r="HV79" s="525"/>
      <c r="HW79" s="525"/>
      <c r="HX79" s="525"/>
      <c r="HY79" s="525"/>
      <c r="HZ79" s="525"/>
      <c r="IA79" s="525"/>
      <c r="IB79" s="525"/>
      <c r="IC79" s="525"/>
      <c r="ID79" s="525"/>
      <c r="IE79" s="525"/>
      <c r="IF79" s="525"/>
      <c r="IG79" s="525"/>
      <c r="IH79" s="525"/>
      <c r="II79" s="525"/>
      <c r="IJ79" s="525"/>
      <c r="IK79" s="525"/>
      <c r="IL79" s="525"/>
      <c r="IM79" s="525"/>
      <c r="IN79" s="525"/>
      <c r="IO79" s="525"/>
      <c r="IP79" s="525"/>
      <c r="IQ79" s="525"/>
      <c r="IR79" s="525"/>
      <c r="IS79" s="525"/>
      <c r="IT79" s="525"/>
      <c r="IU79" s="525"/>
      <c r="IV79" s="525"/>
      <c r="IW79" s="525"/>
      <c r="IX79" s="525"/>
      <c r="IY79" s="525"/>
      <c r="IZ79" s="525"/>
      <c r="JA79" s="525"/>
      <c r="JB79" s="525"/>
      <c r="JC79" s="525"/>
      <c r="JD79" s="525"/>
      <c r="JE79" s="525"/>
      <c r="JF79" s="525"/>
      <c r="JG79" s="525"/>
      <c r="JH79" s="525"/>
      <c r="JI79" s="525"/>
      <c r="JJ79" s="526"/>
      <c r="JK79" s="525"/>
      <c r="JL79" s="525"/>
      <c r="JM79" s="525"/>
      <c r="JN79" s="525"/>
      <c r="JO79" s="525"/>
      <c r="JP79" s="527"/>
      <c r="JQ79" s="528">
        <f t="shared" si="35"/>
        <v>20</v>
      </c>
      <c r="JR79" s="529">
        <f t="shared" si="36"/>
        <v>323</v>
      </c>
      <c r="JS79" s="476" t="s">
        <v>400</v>
      </c>
      <c r="JT79" s="477"/>
      <c r="JU79" s="478" t="s">
        <v>377</v>
      </c>
      <c r="JV79" s="530"/>
      <c r="JW79" s="479"/>
      <c r="JX79" s="479"/>
      <c r="JY79" s="479"/>
      <c r="JZ79" s="480"/>
      <c r="KA79" s="479"/>
      <c r="KB79" s="479"/>
      <c r="KC79" s="479"/>
      <c r="KD79" s="479"/>
      <c r="KE79" s="479"/>
      <c r="KF79" s="479"/>
      <c r="KG79" s="479"/>
      <c r="KH79" s="479"/>
      <c r="KI79" s="479"/>
      <c r="KJ79" s="479"/>
      <c r="KK79" s="479"/>
      <c r="KL79" s="479"/>
      <c r="KM79" s="479"/>
      <c r="KN79" s="479"/>
      <c r="KO79" s="479"/>
      <c r="KQ79" s="577"/>
      <c r="KS79" s="500" t="s">
        <v>414</v>
      </c>
      <c r="KU79" s="685">
        <v>0</v>
      </c>
      <c r="KW79" s="686" t="e">
        <f t="shared" si="38"/>
        <v>#REF!</v>
      </c>
    </row>
    <row r="80" spans="1:309" s="324" customFormat="1" ht="15" hidden="1" thickBot="1">
      <c r="A80" s="504" t="str">
        <f t="shared" ca="1" si="22"/>
        <v>1.5.21</v>
      </c>
      <c r="B80" s="689" t="s">
        <v>402</v>
      </c>
      <c r="C80" s="635"/>
      <c r="D80" s="635"/>
      <c r="E80" s="1101" t="s">
        <v>362</v>
      </c>
      <c r="F80" s="635"/>
      <c r="G80" s="635"/>
      <c r="H80" s="1101" t="s">
        <v>416</v>
      </c>
      <c r="I80" s="1101"/>
      <c r="J80" s="1117" t="s">
        <v>404</v>
      </c>
      <c r="K80" s="485">
        <f t="shared" si="23"/>
        <v>46291</v>
      </c>
      <c r="L80" s="507">
        <v>30</v>
      </c>
      <c r="M80" s="487">
        <f t="shared" si="24"/>
        <v>46321</v>
      </c>
      <c r="N80" s="508">
        <v>46335</v>
      </c>
      <c r="O80" s="637">
        <v>25</v>
      </c>
      <c r="P80" s="488">
        <f t="shared" si="37"/>
        <v>46362</v>
      </c>
      <c r="Q80" s="488">
        <f>P80+6</f>
        <v>46368</v>
      </c>
      <c r="R80" s="510">
        <f t="shared" si="26"/>
        <v>0</v>
      </c>
      <c r="S80" s="510" t="str">
        <f t="shared" si="27"/>
        <v/>
      </c>
      <c r="T80" s="511">
        <f t="shared" si="28"/>
        <v>0</v>
      </c>
      <c r="U80" s="512">
        <v>20</v>
      </c>
      <c r="V80" s="513">
        <f>IF(U80="","",U80-SUM(U80*0.85))</f>
        <v>3</v>
      </c>
      <c r="W80" s="514"/>
      <c r="X80" s="573" t="s">
        <v>364</v>
      </c>
      <c r="Y80" s="523" t="s">
        <v>360</v>
      </c>
      <c r="Z80" s="517"/>
      <c r="AA80" s="516" t="s">
        <v>125</v>
      </c>
      <c r="AB80" s="517"/>
      <c r="AC80" s="557"/>
      <c r="AD80" s="519"/>
      <c r="AE80" s="518"/>
      <c r="AF80" s="520"/>
      <c r="AG80" s="521">
        <f t="shared" si="30"/>
        <v>17</v>
      </c>
      <c r="AH80" s="559">
        <f t="shared" si="31"/>
        <v>17</v>
      </c>
      <c r="AI80" s="560" t="str">
        <f t="shared" si="32"/>
        <v/>
      </c>
      <c r="AJ80" s="560" t="str">
        <f t="shared" si="33"/>
        <v/>
      </c>
      <c r="AK80" s="523" t="str">
        <f t="shared" si="34"/>
        <v>-</v>
      </c>
      <c r="AL80" s="524" t="s">
        <v>4</v>
      </c>
      <c r="AM80" s="525"/>
      <c r="AN80" s="525"/>
      <c r="AO80" s="525"/>
      <c r="AP80" s="525"/>
      <c r="AQ80" s="525"/>
      <c r="AR80" s="525"/>
      <c r="AS80" s="525"/>
      <c r="AT80" s="525"/>
      <c r="AU80" s="525"/>
      <c r="AV80" s="525"/>
      <c r="AW80" s="525"/>
      <c r="AX80" s="525"/>
      <c r="AY80" s="525"/>
      <c r="AZ80" s="525"/>
      <c r="BA80" s="525"/>
      <c r="BB80" s="525"/>
      <c r="BC80" s="525"/>
      <c r="BD80" s="525"/>
      <c r="BE80" s="525"/>
      <c r="BF80" s="525"/>
      <c r="BG80" s="525"/>
      <c r="BH80" s="525"/>
      <c r="BI80" s="525"/>
      <c r="BJ80" s="525"/>
      <c r="BK80" s="525"/>
      <c r="BL80" s="525"/>
      <c r="BM80" s="525"/>
      <c r="BN80" s="525"/>
      <c r="BO80" s="525"/>
      <c r="BP80" s="525"/>
      <c r="BQ80" s="525"/>
      <c r="BR80" s="525"/>
      <c r="BS80" s="525"/>
      <c r="BT80" s="525"/>
      <c r="BU80" s="525"/>
      <c r="BV80" s="525"/>
      <c r="BW80" s="525"/>
      <c r="BX80" s="525"/>
      <c r="BY80" s="525"/>
      <c r="BZ80" s="525"/>
      <c r="CA80" s="525"/>
      <c r="CB80" s="525"/>
      <c r="CC80" s="525"/>
      <c r="CD80" s="525"/>
      <c r="CE80" s="525"/>
      <c r="CF80" s="525"/>
      <c r="CG80" s="525"/>
      <c r="CH80" s="525"/>
      <c r="CI80" s="525"/>
      <c r="CJ80" s="525"/>
      <c r="CK80" s="525"/>
      <c r="CL80" s="525"/>
      <c r="CM80" s="525"/>
      <c r="CN80" s="525"/>
      <c r="CO80" s="525"/>
      <c r="CP80" s="525"/>
      <c r="CQ80" s="525"/>
      <c r="CR80" s="525"/>
      <c r="CS80" s="525"/>
      <c r="CT80" s="525"/>
      <c r="CU80" s="525"/>
      <c r="CV80" s="525"/>
      <c r="CW80" s="525"/>
      <c r="CX80" s="525"/>
      <c r="CY80" s="525"/>
      <c r="CZ80" s="525"/>
      <c r="DA80" s="525"/>
      <c r="DB80" s="525"/>
      <c r="DC80" s="525"/>
      <c r="DD80" s="525"/>
      <c r="DE80" s="525"/>
      <c r="DF80" s="525"/>
      <c r="DG80" s="525"/>
      <c r="DH80" s="525"/>
      <c r="DI80" s="525"/>
      <c r="DJ80" s="525"/>
      <c r="DK80" s="525"/>
      <c r="DL80" s="525"/>
      <c r="DM80" s="525"/>
      <c r="DN80" s="525"/>
      <c r="DO80" s="525"/>
      <c r="DP80" s="525"/>
      <c r="DQ80" s="525"/>
      <c r="DR80" s="525"/>
      <c r="DS80" s="525"/>
      <c r="DT80" s="525"/>
      <c r="DU80" s="525"/>
      <c r="DV80" s="525"/>
      <c r="DW80" s="525"/>
      <c r="DX80" s="525"/>
      <c r="DY80" s="525"/>
      <c r="DZ80" s="525"/>
      <c r="EA80" s="525"/>
      <c r="EB80" s="525"/>
      <c r="EC80" s="525"/>
      <c r="ED80" s="525"/>
      <c r="EE80" s="525"/>
      <c r="EF80" s="525"/>
      <c r="EG80" s="525"/>
      <c r="EH80" s="525"/>
      <c r="EI80" s="525"/>
      <c r="EJ80" s="525"/>
      <c r="EK80" s="525"/>
      <c r="EL80" s="525"/>
      <c r="EM80" s="525"/>
      <c r="EN80" s="525"/>
      <c r="EO80" s="525"/>
      <c r="EP80" s="525"/>
      <c r="EQ80" s="525"/>
      <c r="ER80" s="525"/>
      <c r="ES80" s="525"/>
      <c r="ET80" s="525"/>
      <c r="EU80" s="525"/>
      <c r="EV80" s="525"/>
      <c r="EW80" s="525"/>
      <c r="EX80" s="525"/>
      <c r="EY80" s="525"/>
      <c r="EZ80" s="525"/>
      <c r="FA80" s="525"/>
      <c r="FB80" s="525"/>
      <c r="FC80" s="525"/>
      <c r="FD80" s="525"/>
      <c r="FE80" s="525"/>
      <c r="FF80" s="525"/>
      <c r="FG80" s="525"/>
      <c r="FH80" s="525"/>
      <c r="FI80" s="525"/>
      <c r="FJ80" s="525"/>
      <c r="FK80" s="525"/>
      <c r="FL80" s="525"/>
      <c r="FM80" s="525"/>
      <c r="FN80" s="525"/>
      <c r="FO80" s="525"/>
      <c r="FP80" s="525"/>
      <c r="FQ80" s="525"/>
      <c r="FR80" s="525"/>
      <c r="FS80" s="525"/>
      <c r="FT80" s="525"/>
      <c r="FU80" s="525"/>
      <c r="FV80" s="525"/>
      <c r="FW80" s="525"/>
      <c r="FX80" s="525"/>
      <c r="FY80" s="525"/>
      <c r="FZ80" s="525"/>
      <c r="GA80" s="525"/>
      <c r="GB80" s="525"/>
      <c r="GC80" s="525"/>
      <c r="GD80" s="525"/>
      <c r="GE80" s="525"/>
      <c r="GF80" s="525"/>
      <c r="GG80" s="525"/>
      <c r="GH80" s="525"/>
      <c r="GI80" s="525"/>
      <c r="GJ80" s="525"/>
      <c r="GK80" s="525"/>
      <c r="GL80" s="525"/>
      <c r="GM80" s="525"/>
      <c r="GN80" s="525"/>
      <c r="GO80" s="525"/>
      <c r="GP80" s="525"/>
      <c r="GQ80" s="525"/>
      <c r="GR80" s="525"/>
      <c r="GS80" s="525"/>
      <c r="GT80" s="525"/>
      <c r="GU80" s="525"/>
      <c r="GV80" s="525"/>
      <c r="GW80" s="525"/>
      <c r="GX80" s="525"/>
      <c r="GY80" s="525"/>
      <c r="GZ80" s="525"/>
      <c r="HA80" s="525"/>
      <c r="HB80" s="525"/>
      <c r="HC80" s="525"/>
      <c r="HD80" s="525"/>
      <c r="HE80" s="525"/>
      <c r="HF80" s="525"/>
      <c r="HG80" s="525"/>
      <c r="HH80" s="525"/>
      <c r="HI80" s="525"/>
      <c r="HJ80" s="525"/>
      <c r="HK80" s="525"/>
      <c r="HL80" s="525"/>
      <c r="HM80" s="525"/>
      <c r="HN80" s="525"/>
      <c r="HO80" s="525"/>
      <c r="HP80" s="525"/>
      <c r="HQ80" s="525"/>
      <c r="HR80" s="525"/>
      <c r="HS80" s="525"/>
      <c r="HT80" s="525"/>
      <c r="HU80" s="525"/>
      <c r="HV80" s="525"/>
      <c r="HW80" s="525"/>
      <c r="HX80" s="525"/>
      <c r="HY80" s="525"/>
      <c r="HZ80" s="525"/>
      <c r="IA80" s="525"/>
      <c r="IB80" s="525"/>
      <c r="IC80" s="525"/>
      <c r="ID80" s="525"/>
      <c r="IE80" s="525"/>
      <c r="IF80" s="525"/>
      <c r="IG80" s="525"/>
      <c r="IH80" s="525"/>
      <c r="II80" s="525"/>
      <c r="IJ80" s="525"/>
      <c r="IK80" s="525"/>
      <c r="IL80" s="525"/>
      <c r="IM80" s="525"/>
      <c r="IN80" s="525"/>
      <c r="IO80" s="525"/>
      <c r="IP80" s="525"/>
      <c r="IQ80" s="525"/>
      <c r="IR80" s="525"/>
      <c r="IS80" s="525"/>
      <c r="IT80" s="525"/>
      <c r="IU80" s="525"/>
      <c r="IV80" s="525"/>
      <c r="IW80" s="525"/>
      <c r="IX80" s="525"/>
      <c r="IY80" s="525"/>
      <c r="IZ80" s="525"/>
      <c r="JA80" s="525"/>
      <c r="JB80" s="525"/>
      <c r="JC80" s="525"/>
      <c r="JD80" s="525"/>
      <c r="JE80" s="525"/>
      <c r="JF80" s="525"/>
      <c r="JG80" s="525"/>
      <c r="JH80" s="525"/>
      <c r="JI80" s="525"/>
      <c r="JJ80" s="526"/>
      <c r="JK80" s="525"/>
      <c r="JL80" s="525"/>
      <c r="JM80" s="525"/>
      <c r="JN80" s="525"/>
      <c r="JO80" s="525"/>
      <c r="JP80" s="527"/>
      <c r="JQ80" s="528">
        <f t="shared" si="35"/>
        <v>20</v>
      </c>
      <c r="JR80" s="529">
        <f t="shared" si="36"/>
        <v>340</v>
      </c>
      <c r="JS80" s="476" t="s">
        <v>400</v>
      </c>
      <c r="JT80" s="477"/>
      <c r="JU80" s="478" t="s">
        <v>377</v>
      </c>
      <c r="JV80" s="530"/>
      <c r="JW80" s="479"/>
      <c r="JX80" s="479"/>
      <c r="JY80" s="479"/>
      <c r="JZ80" s="480"/>
      <c r="KA80" s="479"/>
      <c r="KB80" s="479"/>
      <c r="KC80" s="479"/>
      <c r="KD80" s="479"/>
      <c r="KE80" s="479"/>
      <c r="KF80" s="479"/>
      <c r="KG80" s="479"/>
      <c r="KH80" s="479"/>
      <c r="KI80" s="479"/>
      <c r="KJ80" s="479"/>
      <c r="KK80" s="479"/>
      <c r="KL80" s="479"/>
      <c r="KM80" s="479"/>
      <c r="KN80" s="479"/>
      <c r="KO80" s="479"/>
      <c r="KQ80" s="577"/>
      <c r="KS80" s="500" t="s">
        <v>414</v>
      </c>
      <c r="KU80" s="685">
        <v>0</v>
      </c>
      <c r="KW80" s="686" t="e">
        <f t="shared" si="38"/>
        <v>#REF!</v>
      </c>
    </row>
    <row r="81" spans="1:303" s="324" customFormat="1" ht="15" hidden="1" thickBot="1">
      <c r="A81" s="593" t="str">
        <f t="shared" ca="1" si="22"/>
        <v>1.5.22</v>
      </c>
      <c r="B81" s="594" t="s">
        <v>402</v>
      </c>
      <c r="C81" s="693"/>
      <c r="D81" s="693"/>
      <c r="E81" s="1109" t="s">
        <v>372</v>
      </c>
      <c r="F81" s="693"/>
      <c r="G81" s="693"/>
      <c r="H81" s="1109"/>
      <c r="I81" s="1109"/>
      <c r="J81" s="1118"/>
      <c r="K81" s="694">
        <f>IFERROR(M81-L81,"")</f>
        <v>-44</v>
      </c>
      <c r="L81" s="597">
        <v>30</v>
      </c>
      <c r="M81" s="694">
        <f t="shared" si="24"/>
        <v>-14</v>
      </c>
      <c r="N81" s="599"/>
      <c r="O81" s="675">
        <v>25</v>
      </c>
      <c r="P81" s="695" t="e">
        <f>IF(N81="","",N81+O81)+4</f>
        <v>#VALUE!</v>
      </c>
      <c r="Q81" s="696" t="str">
        <f>IFERROR(P81+3,"")</f>
        <v/>
      </c>
      <c r="R81" s="603" t="str">
        <f t="shared" si="26"/>
        <v/>
      </c>
      <c r="S81" s="603" t="str">
        <f t="shared" si="27"/>
        <v/>
      </c>
      <c r="T81" s="604" t="str">
        <f t="shared" si="28"/>
        <v/>
      </c>
      <c r="U81" s="1110"/>
      <c r="V81" s="605" t="str">
        <f>IF(U81="","",U81-SUM(U81*0.85))</f>
        <v/>
      </c>
      <c r="W81" s="606"/>
      <c r="X81" s="678" t="s">
        <v>364</v>
      </c>
      <c r="Y81" s="615" t="s">
        <v>360</v>
      </c>
      <c r="Z81" s="609"/>
      <c r="AA81" s="608" t="s">
        <v>125</v>
      </c>
      <c r="AB81" s="609"/>
      <c r="AC81" s="610"/>
      <c r="AD81" s="611"/>
      <c r="AE81" s="697"/>
      <c r="AF81" s="679"/>
      <c r="AG81" s="680" t="str">
        <f t="shared" si="30"/>
        <v/>
      </c>
      <c r="AH81" s="698" t="e">
        <f t="shared" si="31"/>
        <v>#VALUE!</v>
      </c>
      <c r="AI81" s="614" t="str">
        <f t="shared" si="32"/>
        <v/>
      </c>
      <c r="AJ81" s="614" t="str">
        <f t="shared" si="33"/>
        <v/>
      </c>
      <c r="AK81" s="615" t="str">
        <f t="shared" si="34"/>
        <v>-</v>
      </c>
      <c r="AL81" s="1119" t="s">
        <v>394</v>
      </c>
      <c r="AM81" s="616"/>
      <c r="AN81" s="616"/>
      <c r="AO81" s="616"/>
      <c r="AP81" s="616"/>
      <c r="AQ81" s="616"/>
      <c r="AR81" s="616"/>
      <c r="AS81" s="616"/>
      <c r="AT81" s="616"/>
      <c r="AU81" s="616"/>
      <c r="AV81" s="616"/>
      <c r="AW81" s="616"/>
      <c r="AX81" s="616"/>
      <c r="AY81" s="616"/>
      <c r="AZ81" s="616"/>
      <c r="BA81" s="616"/>
      <c r="BB81" s="616"/>
      <c r="BC81" s="616"/>
      <c r="BD81" s="616"/>
      <c r="BE81" s="616"/>
      <c r="BF81" s="616"/>
      <c r="BG81" s="616"/>
      <c r="BH81" s="616"/>
      <c r="BI81" s="616"/>
      <c r="BJ81" s="616"/>
      <c r="BK81" s="616"/>
      <c r="BL81" s="616"/>
      <c r="BM81" s="616"/>
      <c r="BN81" s="616"/>
      <c r="BO81" s="616"/>
      <c r="BP81" s="616"/>
      <c r="BQ81" s="616"/>
      <c r="BR81" s="616"/>
      <c r="BS81" s="616"/>
      <c r="BT81" s="616"/>
      <c r="BU81" s="616"/>
      <c r="BV81" s="616"/>
      <c r="BW81" s="616"/>
      <c r="BX81" s="616"/>
      <c r="BY81" s="616"/>
      <c r="BZ81" s="616"/>
      <c r="CA81" s="616"/>
      <c r="CB81" s="616"/>
      <c r="CC81" s="616"/>
      <c r="CD81" s="616"/>
      <c r="CE81" s="616"/>
      <c r="CF81" s="616"/>
      <c r="CG81" s="616"/>
      <c r="CH81" s="616"/>
      <c r="CI81" s="616"/>
      <c r="CJ81" s="616"/>
      <c r="CK81" s="616"/>
      <c r="CL81" s="616"/>
      <c r="CM81" s="616"/>
      <c r="CN81" s="616"/>
      <c r="CO81" s="616"/>
      <c r="CP81" s="616"/>
      <c r="CQ81" s="616"/>
      <c r="CR81" s="616"/>
      <c r="CS81" s="616"/>
      <c r="CT81" s="616"/>
      <c r="CU81" s="616"/>
      <c r="CV81" s="616"/>
      <c r="CW81" s="616"/>
      <c r="CX81" s="616"/>
      <c r="CY81" s="616"/>
      <c r="CZ81" s="616"/>
      <c r="DA81" s="616"/>
      <c r="DB81" s="616"/>
      <c r="DC81" s="616"/>
      <c r="DD81" s="616"/>
      <c r="DE81" s="616"/>
      <c r="DF81" s="616"/>
      <c r="DG81" s="616"/>
      <c r="DH81" s="616"/>
      <c r="DI81" s="616"/>
      <c r="DJ81" s="616"/>
      <c r="DK81" s="616"/>
      <c r="DL81" s="616"/>
      <c r="DM81" s="616"/>
      <c r="DN81" s="616"/>
      <c r="DO81" s="616"/>
      <c r="DP81" s="616"/>
      <c r="DQ81" s="616"/>
      <c r="DR81" s="616"/>
      <c r="DS81" s="616"/>
      <c r="DT81" s="616"/>
      <c r="DU81" s="616"/>
      <c r="DV81" s="616"/>
      <c r="DW81" s="616"/>
      <c r="DX81" s="616"/>
      <c r="DY81" s="616"/>
      <c r="DZ81" s="616"/>
      <c r="EA81" s="616"/>
      <c r="EB81" s="616"/>
      <c r="EC81" s="616"/>
      <c r="ED81" s="616"/>
      <c r="EE81" s="616"/>
      <c r="EF81" s="616"/>
      <c r="EG81" s="616"/>
      <c r="EH81" s="616"/>
      <c r="EI81" s="616"/>
      <c r="EJ81" s="616"/>
      <c r="EK81" s="616"/>
      <c r="EL81" s="616"/>
      <c r="EM81" s="616"/>
      <c r="EN81" s="616"/>
      <c r="EO81" s="616"/>
      <c r="EP81" s="616"/>
      <c r="EQ81" s="616"/>
      <c r="ER81" s="616"/>
      <c r="ES81" s="616"/>
      <c r="ET81" s="616"/>
      <c r="EU81" s="616"/>
      <c r="EV81" s="616"/>
      <c r="EW81" s="616"/>
      <c r="EX81" s="616"/>
      <c r="EY81" s="616"/>
      <c r="EZ81" s="616"/>
      <c r="FA81" s="616"/>
      <c r="FB81" s="616"/>
      <c r="FC81" s="616"/>
      <c r="FD81" s="616"/>
      <c r="FE81" s="616"/>
      <c r="FF81" s="616"/>
      <c r="FG81" s="616"/>
      <c r="FH81" s="616"/>
      <c r="FI81" s="616"/>
      <c r="FJ81" s="616"/>
      <c r="FK81" s="616"/>
      <c r="FL81" s="616"/>
      <c r="FM81" s="616"/>
      <c r="FN81" s="616"/>
      <c r="FO81" s="616"/>
      <c r="FP81" s="616"/>
      <c r="FQ81" s="616"/>
      <c r="FR81" s="616"/>
      <c r="FS81" s="616"/>
      <c r="FT81" s="616"/>
      <c r="FU81" s="616"/>
      <c r="FV81" s="616"/>
      <c r="FW81" s="616"/>
      <c r="FX81" s="616"/>
      <c r="FY81" s="616"/>
      <c r="FZ81" s="616"/>
      <c r="GA81" s="616"/>
      <c r="GB81" s="616"/>
      <c r="GC81" s="616"/>
      <c r="GD81" s="616"/>
      <c r="GE81" s="616"/>
      <c r="GF81" s="616"/>
      <c r="GG81" s="616"/>
      <c r="GH81" s="616"/>
      <c r="GI81" s="616"/>
      <c r="GJ81" s="616"/>
      <c r="GK81" s="616"/>
      <c r="GL81" s="616"/>
      <c r="GM81" s="616"/>
      <c r="GN81" s="616"/>
      <c r="GO81" s="616"/>
      <c r="GP81" s="616"/>
      <c r="GQ81" s="616"/>
      <c r="GR81" s="616"/>
      <c r="GS81" s="616"/>
      <c r="GT81" s="616"/>
      <c r="GU81" s="616"/>
      <c r="GV81" s="616"/>
      <c r="GW81" s="616"/>
      <c r="GX81" s="616"/>
      <c r="GY81" s="616"/>
      <c r="GZ81" s="616"/>
      <c r="HA81" s="616"/>
      <c r="HB81" s="616"/>
      <c r="HC81" s="616"/>
      <c r="HD81" s="616"/>
      <c r="HE81" s="616"/>
      <c r="HF81" s="616"/>
      <c r="HG81" s="616"/>
      <c r="HH81" s="616"/>
      <c r="HI81" s="616"/>
      <c r="HJ81" s="616"/>
      <c r="HK81" s="616"/>
      <c r="HL81" s="616"/>
      <c r="HM81" s="616"/>
      <c r="HN81" s="616"/>
      <c r="HO81" s="616"/>
      <c r="HP81" s="616"/>
      <c r="HQ81" s="616"/>
      <c r="HR81" s="616"/>
      <c r="HS81" s="616"/>
      <c r="HT81" s="616"/>
      <c r="HU81" s="616"/>
      <c r="HV81" s="616"/>
      <c r="HW81" s="616"/>
      <c r="HX81" s="616"/>
      <c r="HY81" s="616"/>
      <c r="HZ81" s="616"/>
      <c r="IA81" s="616"/>
      <c r="IB81" s="616"/>
      <c r="IC81" s="616"/>
      <c r="ID81" s="616"/>
      <c r="IE81" s="616"/>
      <c r="IF81" s="616"/>
      <c r="IG81" s="616"/>
      <c r="IH81" s="616"/>
      <c r="II81" s="616"/>
      <c r="IJ81" s="616"/>
      <c r="IK81" s="616"/>
      <c r="IL81" s="616"/>
      <c r="IM81" s="616"/>
      <c r="IN81" s="616"/>
      <c r="IO81" s="616"/>
      <c r="IP81" s="616"/>
      <c r="IQ81" s="616"/>
      <c r="IR81" s="616"/>
      <c r="IS81" s="616"/>
      <c r="IT81" s="616"/>
      <c r="IU81" s="616"/>
      <c r="IV81" s="616"/>
      <c r="IW81" s="616"/>
      <c r="IX81" s="616"/>
      <c r="IY81" s="616"/>
      <c r="IZ81" s="616"/>
      <c r="JA81" s="616"/>
      <c r="JB81" s="616"/>
      <c r="JC81" s="616"/>
      <c r="JD81" s="616"/>
      <c r="JE81" s="616"/>
      <c r="JF81" s="616"/>
      <c r="JG81" s="616"/>
      <c r="JH81" s="616"/>
      <c r="JI81" s="616"/>
      <c r="JJ81" s="617"/>
      <c r="JK81" s="616"/>
      <c r="JL81" s="616"/>
      <c r="JM81" s="616"/>
      <c r="JN81" s="616"/>
      <c r="JO81" s="616"/>
      <c r="JP81" s="618"/>
      <c r="JQ81" s="528">
        <f t="shared" si="35"/>
        <v>0</v>
      </c>
      <c r="JR81" s="529" t="e">
        <f t="shared" si="36"/>
        <v>#VALUE!</v>
      </c>
      <c r="JS81" s="476"/>
      <c r="JT81" s="477"/>
      <c r="JU81" s="478" t="s">
        <v>377</v>
      </c>
      <c r="JV81" s="530"/>
      <c r="JW81" s="479"/>
      <c r="JX81" s="479"/>
      <c r="JY81" s="479"/>
      <c r="JZ81" s="480"/>
      <c r="KA81" s="479"/>
      <c r="KB81" s="479"/>
      <c r="KC81" s="479"/>
      <c r="KD81" s="479"/>
      <c r="KE81" s="479"/>
      <c r="KF81" s="479"/>
      <c r="KG81" s="479"/>
      <c r="KH81" s="479"/>
      <c r="KI81" s="479"/>
      <c r="KJ81" s="479"/>
      <c r="KK81" s="479"/>
      <c r="KL81" s="479"/>
      <c r="KM81" s="479"/>
      <c r="KN81" s="479"/>
      <c r="KO81" s="479"/>
      <c r="KQ81" s="577"/>
    </row>
    <row r="82" spans="1:303" s="324" customFormat="1" ht="15" hidden="1" thickBot="1">
      <c r="A82" s="536" t="str">
        <f ca="1">IF(ISERROR(VALUE(SUBSTITUTE(OFFSET(A82,-1,0,1,1),".",""))),"0.1",IF(ISERROR(FIND("`",SUBSTITUTE(OFFSET(A82,-1,0,1,1),".","`",1))),OFFSET(A82,-1,0,1,1)&amp;".1",LEFT(OFFSET(A82,-1,0,1,1),FIND("`",SUBSTITUTE(OFFSET(A82,-1,0,1,1),".","`",1)))&amp;IF(ISERROR(FIND("`",SUBSTITUTE(OFFSET(A82,-1,0,1,1),".","`",2))),VALUE(RIGHT(OFFSET(A82,-1,0,1,1),LEN(OFFSET(A82,-1,0,1,1))-FIND("`",SUBSTITUTE(OFFSET(A82,-1,0,1,1),".","`",1))))+1,VALUE(MID(OFFSET(A82,-1,0,1,1),FIND("`",SUBSTITUTE(OFFSET(A82,-1,0,1,1),".","`",1))+1,(FIND("`",SUBSTITUTE(OFFSET(A82,-1,0,1,1),".","`",2))-FIND("`",SUBSTITUTE(OFFSET(A82,-1,0,1,1),".","`",1))-1)))+1)))</f>
        <v>1.6</v>
      </c>
      <c r="B82" s="699" t="s">
        <v>418</v>
      </c>
      <c r="C82" s="538"/>
      <c r="D82" s="538"/>
      <c r="E82" s="538"/>
      <c r="F82" s="538"/>
      <c r="G82" s="538"/>
      <c r="H82" s="539"/>
      <c r="I82" s="539"/>
      <c r="J82" s="539"/>
      <c r="K82" s="542"/>
      <c r="L82" s="541"/>
      <c r="M82" s="542"/>
      <c r="N82" s="543"/>
      <c r="O82" s="540"/>
      <c r="P82" s="543"/>
      <c r="Q82" s="543"/>
      <c r="R82" s="544"/>
      <c r="S82" s="544"/>
      <c r="T82" s="544"/>
      <c r="U82" s="544"/>
      <c r="V82" s="700"/>
      <c r="W82" s="701"/>
      <c r="X82" s="701"/>
      <c r="Y82" s="544"/>
      <c r="Z82" s="544"/>
      <c r="AA82" s="544"/>
      <c r="AB82" s="544"/>
      <c r="AC82" s="545"/>
      <c r="AD82" s="544"/>
      <c r="AE82" s="544"/>
      <c r="AF82" s="542"/>
      <c r="AG82" s="546"/>
      <c r="AH82" s="546"/>
      <c r="AI82" s="546"/>
      <c r="AJ82" s="546"/>
      <c r="AK82" s="547"/>
      <c r="AL82" s="532"/>
      <c r="JJ82" s="550"/>
      <c r="JQ82" s="551"/>
      <c r="JR82" s="552"/>
      <c r="JS82" s="476" t="str">
        <f>IFERROR(IF(AD82="","",AE82/U82),"")</f>
        <v/>
      </c>
      <c r="JT82" s="477"/>
      <c r="JU82" s="478" t="str">
        <f>IFERROR((IF(AL82="Graduated",AF82/AD82,"")),"")</f>
        <v/>
      </c>
      <c r="JV82" s="1099"/>
      <c r="JW82" s="479"/>
      <c r="JX82" s="479"/>
      <c r="JY82" s="479"/>
      <c r="JZ82" s="480"/>
      <c r="KA82" s="479"/>
      <c r="KB82" s="479"/>
      <c r="KC82" s="479"/>
      <c r="KD82" s="479"/>
      <c r="KE82" s="479"/>
      <c r="KF82" s="479"/>
      <c r="KG82" s="479"/>
      <c r="KH82" s="479"/>
      <c r="KI82" s="479"/>
      <c r="KJ82" s="479"/>
      <c r="KK82" s="479"/>
      <c r="KL82" s="479"/>
      <c r="KM82" s="479"/>
      <c r="KN82" s="479"/>
      <c r="KO82" s="479"/>
      <c r="KQ82" s="577"/>
    </row>
    <row r="83" spans="1:303" s="324" customFormat="1" ht="14.5" hidden="1">
      <c r="A83" s="702">
        <f ca="1">IF(ISERROR(VALUE(SUBSTITUTE(OFFSET(A83,-1,0,1,1),".",""))),1,IF(ISERROR(FIND("`",SUBSTITUTE(OFFSET(A83,-1,0,1,1),".","`",1))),VALUE(OFFSET(A83,-1,0,1,1))+1,VALUE(LEFT(OFFSET(A83,-1,0,1,1),FIND("`",SUBSTITUTE(OFFSET(A83,-1,0,1,1),".","`",1))-1))+1))</f>
        <v>2</v>
      </c>
      <c r="B83" s="703" t="s">
        <v>419</v>
      </c>
      <c r="C83" s="704"/>
      <c r="D83" s="704"/>
      <c r="E83" s="704"/>
      <c r="F83" s="704"/>
      <c r="G83" s="704"/>
      <c r="H83" s="705"/>
      <c r="I83" s="705"/>
      <c r="J83" s="705"/>
      <c r="K83" s="706"/>
      <c r="L83" s="707"/>
      <c r="M83" s="706"/>
      <c r="N83" s="708"/>
      <c r="O83" s="709"/>
      <c r="P83" s="708"/>
      <c r="Q83" s="708"/>
      <c r="R83" s="710" t="str">
        <f>IFERROR(AD83/U83,"")</f>
        <v/>
      </c>
      <c r="S83" s="710" t="str">
        <f>IFERROR(AE83/T83,"")</f>
        <v/>
      </c>
      <c r="T83" s="710" t="str">
        <f>IFERROR(AF83/U83,"")</f>
        <v/>
      </c>
      <c r="U83" s="711"/>
      <c r="V83" s="712"/>
      <c r="W83" s="713"/>
      <c r="X83" s="713"/>
      <c r="Y83" s="711"/>
      <c r="Z83" s="711"/>
      <c r="AA83" s="711"/>
      <c r="AB83" s="714"/>
      <c r="AC83" s="715"/>
      <c r="AD83" s="714"/>
      <c r="AE83" s="1120"/>
      <c r="AF83" s="716"/>
      <c r="AG83" s="717"/>
      <c r="AH83" s="717"/>
      <c r="AI83" s="718"/>
      <c r="AJ83" s="718"/>
      <c r="AK83" s="716"/>
      <c r="AL83" s="719"/>
      <c r="AM83" s="720"/>
      <c r="AN83" s="720"/>
      <c r="AO83" s="720"/>
      <c r="AP83" s="720"/>
      <c r="AQ83" s="720"/>
      <c r="AR83" s="720"/>
      <c r="AS83" s="720"/>
      <c r="AT83" s="720"/>
      <c r="AU83" s="720"/>
      <c r="AV83" s="720"/>
      <c r="AW83" s="720"/>
      <c r="AX83" s="720"/>
      <c r="AY83" s="720"/>
      <c r="AZ83" s="720"/>
      <c r="BA83" s="720"/>
      <c r="BB83" s="720"/>
      <c r="BC83" s="720"/>
      <c r="BD83" s="720"/>
      <c r="BE83" s="720"/>
      <c r="BF83" s="720"/>
      <c r="BG83" s="720"/>
      <c r="BH83" s="720"/>
      <c r="BI83" s="720"/>
      <c r="BJ83" s="720"/>
      <c r="BK83" s="720"/>
      <c r="BL83" s="720"/>
      <c r="BM83" s="720"/>
      <c r="BN83" s="720"/>
      <c r="BO83" s="720"/>
      <c r="BP83" s="720"/>
      <c r="BQ83" s="720"/>
      <c r="BR83" s="720"/>
      <c r="BS83" s="720"/>
      <c r="BT83" s="720"/>
      <c r="BU83" s="720"/>
      <c r="BV83" s="720"/>
      <c r="BW83" s="720"/>
      <c r="BX83" s="720"/>
      <c r="BY83" s="720"/>
      <c r="BZ83" s="720"/>
      <c r="CA83" s="720"/>
      <c r="CB83" s="720"/>
      <c r="CC83" s="720"/>
      <c r="CD83" s="720"/>
      <c r="CE83" s="720"/>
      <c r="CF83" s="720"/>
      <c r="CG83" s="720"/>
      <c r="CH83" s="720"/>
      <c r="CI83" s="720"/>
      <c r="CJ83" s="720"/>
      <c r="CK83" s="720"/>
      <c r="CL83" s="720"/>
      <c r="CM83" s="720"/>
      <c r="CN83" s="720"/>
      <c r="CO83" s="720"/>
      <c r="CP83" s="720"/>
      <c r="CQ83" s="720"/>
      <c r="CR83" s="720"/>
      <c r="CS83" s="720"/>
      <c r="CT83" s="720"/>
      <c r="CU83" s="720"/>
      <c r="CV83" s="720"/>
      <c r="CW83" s="720"/>
      <c r="CX83" s="720"/>
      <c r="CY83" s="720"/>
      <c r="CZ83" s="720"/>
      <c r="DA83" s="720"/>
      <c r="DB83" s="720"/>
      <c r="DC83" s="720"/>
      <c r="DD83" s="720"/>
      <c r="DE83" s="720"/>
      <c r="DF83" s="720"/>
      <c r="DG83" s="720"/>
      <c r="DH83" s="720"/>
      <c r="DI83" s="720"/>
      <c r="DJ83" s="720"/>
      <c r="DK83" s="720"/>
      <c r="DL83" s="720"/>
      <c r="DM83" s="720"/>
      <c r="DN83" s="720"/>
      <c r="DO83" s="720"/>
      <c r="DP83" s="720"/>
      <c r="DQ83" s="720"/>
      <c r="DR83" s="720"/>
      <c r="DS83" s="720"/>
      <c r="DT83" s="720"/>
      <c r="DU83" s="720"/>
      <c r="DV83" s="720"/>
      <c r="DW83" s="720"/>
      <c r="DX83" s="720"/>
      <c r="DY83" s="720"/>
      <c r="DZ83" s="720"/>
      <c r="EA83" s="720"/>
      <c r="EB83" s="720"/>
      <c r="EC83" s="720"/>
      <c r="ED83" s="720"/>
      <c r="EE83" s="720"/>
      <c r="EF83" s="720"/>
      <c r="EG83" s="720"/>
      <c r="EH83" s="720"/>
      <c r="EI83" s="720"/>
      <c r="EJ83" s="720"/>
      <c r="EK83" s="720"/>
      <c r="EL83" s="720"/>
      <c r="EM83" s="720"/>
      <c r="EN83" s="720"/>
      <c r="EO83" s="720"/>
      <c r="EP83" s="720"/>
      <c r="EQ83" s="720"/>
      <c r="ER83" s="720"/>
      <c r="ES83" s="720"/>
      <c r="ET83" s="720"/>
      <c r="EU83" s="720"/>
      <c r="EV83" s="720"/>
      <c r="EW83" s="720"/>
      <c r="EX83" s="720"/>
      <c r="EY83" s="720"/>
      <c r="EZ83" s="720"/>
      <c r="FA83" s="720"/>
      <c r="FB83" s="720"/>
      <c r="FC83" s="720"/>
      <c r="FD83" s="720"/>
      <c r="FE83" s="720"/>
      <c r="FF83" s="720"/>
      <c r="FG83" s="720"/>
      <c r="FH83" s="720"/>
      <c r="FI83" s="720"/>
      <c r="FJ83" s="720"/>
      <c r="FK83" s="720"/>
      <c r="FL83" s="720"/>
      <c r="FM83" s="720"/>
      <c r="FN83" s="720"/>
      <c r="FO83" s="720"/>
      <c r="FP83" s="720"/>
      <c r="FQ83" s="720"/>
      <c r="FR83" s="720"/>
      <c r="FS83" s="720"/>
      <c r="FT83" s="720"/>
      <c r="FU83" s="720"/>
      <c r="FV83" s="720"/>
      <c r="FW83" s="720"/>
      <c r="FX83" s="720"/>
      <c r="FY83" s="720"/>
      <c r="FZ83" s="720"/>
      <c r="GA83" s="720"/>
      <c r="GB83" s="720"/>
      <c r="GC83" s="720"/>
      <c r="GD83" s="720"/>
      <c r="GE83" s="720"/>
      <c r="GF83" s="720"/>
      <c r="GG83" s="720"/>
      <c r="GH83" s="720"/>
      <c r="GI83" s="720"/>
      <c r="GJ83" s="720"/>
      <c r="GK83" s="720"/>
      <c r="GL83" s="720"/>
      <c r="GM83" s="720"/>
      <c r="GN83" s="720"/>
      <c r="GO83" s="720"/>
      <c r="GP83" s="720"/>
      <c r="GQ83" s="720"/>
      <c r="GR83" s="720"/>
      <c r="GS83" s="720"/>
      <c r="GT83" s="720"/>
      <c r="GU83" s="720"/>
      <c r="GV83" s="720"/>
      <c r="GW83" s="720"/>
      <c r="GX83" s="720"/>
      <c r="GY83" s="720"/>
      <c r="GZ83" s="720"/>
      <c r="HA83" s="720"/>
      <c r="HB83" s="720"/>
      <c r="HC83" s="720"/>
      <c r="HD83" s="720"/>
      <c r="HE83" s="720"/>
      <c r="HF83" s="720"/>
      <c r="HG83" s="720"/>
      <c r="HH83" s="720"/>
      <c r="HI83" s="720"/>
      <c r="HJ83" s="720"/>
      <c r="HK83" s="720"/>
      <c r="HL83" s="720"/>
      <c r="HM83" s="720"/>
      <c r="HN83" s="720"/>
      <c r="HO83" s="720"/>
      <c r="HP83" s="720"/>
      <c r="HQ83" s="720"/>
      <c r="HR83" s="720"/>
      <c r="HS83" s="720"/>
      <c r="HT83" s="720"/>
      <c r="HU83" s="720"/>
      <c r="HV83" s="720"/>
      <c r="HW83" s="720"/>
      <c r="HX83" s="720"/>
      <c r="HY83" s="720"/>
      <c r="HZ83" s="720"/>
      <c r="IA83" s="720"/>
      <c r="IB83" s="720"/>
      <c r="IC83" s="720"/>
      <c r="ID83" s="720"/>
      <c r="IE83" s="720"/>
      <c r="IF83" s="720"/>
      <c r="IG83" s="720"/>
      <c r="IH83" s="720"/>
      <c r="II83" s="720"/>
      <c r="IJ83" s="720"/>
      <c r="IK83" s="720"/>
      <c r="IL83" s="720"/>
      <c r="IM83" s="720"/>
      <c r="IN83" s="720"/>
      <c r="IO83" s="720"/>
      <c r="IP83" s="720"/>
      <c r="IQ83" s="720"/>
      <c r="IR83" s="720"/>
      <c r="IS83" s="720"/>
      <c r="IT83" s="720"/>
      <c r="IU83" s="720"/>
      <c r="IV83" s="720"/>
      <c r="IW83" s="720"/>
      <c r="IX83" s="720"/>
      <c r="IY83" s="720"/>
      <c r="IZ83" s="720"/>
      <c r="JA83" s="720"/>
      <c r="JB83" s="720"/>
      <c r="JC83" s="720"/>
      <c r="JD83" s="720"/>
      <c r="JE83" s="720"/>
      <c r="JF83" s="720"/>
      <c r="JG83" s="720"/>
      <c r="JH83" s="720"/>
      <c r="JI83" s="720"/>
      <c r="JJ83" s="721"/>
      <c r="JK83" s="720"/>
      <c r="JL83" s="720"/>
      <c r="JM83" s="720"/>
      <c r="JN83" s="720"/>
      <c r="JO83" s="720"/>
      <c r="JP83" s="720"/>
      <c r="JQ83" s="722"/>
      <c r="JR83" s="723"/>
      <c r="JS83" s="724" t="str">
        <f>IFERROR(IF(AD83="","",AE83/U83),"")</f>
        <v/>
      </c>
      <c r="JT83" s="725"/>
      <c r="JU83" s="726" t="str">
        <f>IFERROR((IF(AL83="Graduated",AF83/AD83,"")),"")</f>
        <v/>
      </c>
      <c r="JV83" s="499"/>
      <c r="JW83" s="479"/>
      <c r="JX83" s="479"/>
      <c r="JY83" s="479"/>
      <c r="JZ83" s="480"/>
      <c r="KA83" s="479"/>
      <c r="KB83" s="479"/>
      <c r="KC83" s="479"/>
      <c r="KD83" s="479"/>
      <c r="KE83" s="479"/>
      <c r="KF83" s="479"/>
      <c r="KG83" s="479"/>
      <c r="KH83" s="479"/>
      <c r="KI83" s="479"/>
      <c r="KJ83" s="479"/>
      <c r="KK83" s="479"/>
      <c r="KL83" s="479"/>
      <c r="KM83" s="479"/>
      <c r="KN83" s="479"/>
      <c r="KO83" s="479"/>
      <c r="KQ83" s="577"/>
    </row>
    <row r="84" spans="1:303" s="324" customFormat="1" ht="14.5" hidden="1">
      <c r="A84" s="482" t="str">
        <f ca="1">IF(ISERROR(VALUE(SUBSTITUTE(OFFSET(A84,-1,0,1,1),".",""))),"0.1",IF(ISERROR(FIND("`",SUBSTITUTE(OFFSET(A84,-1,0,1,1),".","`",1))),OFFSET(A84,-1,0,1,1)&amp;".1",LEFT(OFFSET(A84,-1,0,1,1),FIND("`",SUBSTITUTE(OFFSET(A84,-1,0,1,1),".","`",1)))&amp;IF(ISERROR(FIND("`",SUBSTITUTE(OFFSET(A84,-1,0,1,1),".","`",2))),VALUE(RIGHT(OFFSET(A84,-1,0,1,1),LEN(OFFSET(A84,-1,0,1,1))-FIND("`",SUBSTITUTE(OFFSET(A84,-1,0,1,1),".","`",1))))+1,VALUE(MID(OFFSET(A84,-1,0,1,1),FIND("`",SUBSTITUTE(OFFSET(A84,-1,0,1,1),".","`",1))+1,(FIND("`",SUBSTITUTE(OFFSET(A84,-1,0,1,1),".","`",2))-FIND("`",SUBSTITUTE(OFFSET(A84,-1,0,1,1),".","`",1))-1)))+1)))</f>
        <v>2.1</v>
      </c>
      <c r="B84" s="727" t="s">
        <v>420</v>
      </c>
      <c r="C84" s="483"/>
      <c r="D84" s="483"/>
      <c r="E84" s="483"/>
      <c r="F84" s="483"/>
      <c r="G84" s="483"/>
      <c r="H84" s="484"/>
      <c r="I84" s="484"/>
      <c r="J84" s="483"/>
      <c r="K84" s="487"/>
      <c r="L84" s="486"/>
      <c r="M84" s="487"/>
      <c r="N84" s="488"/>
      <c r="O84" s="489"/>
      <c r="P84" s="488"/>
      <c r="Q84" s="488"/>
      <c r="R84" s="490"/>
      <c r="S84" s="490"/>
      <c r="T84" s="490"/>
      <c r="U84" s="490"/>
      <c r="V84" s="728"/>
      <c r="W84" s="729"/>
      <c r="X84" s="729"/>
      <c r="Y84" s="490"/>
      <c r="Z84" s="490"/>
      <c r="AA84" s="490"/>
      <c r="AB84" s="490"/>
      <c r="AC84" s="491"/>
      <c r="AD84" s="490"/>
      <c r="AE84" s="1121"/>
      <c r="AF84" s="487"/>
      <c r="AG84" s="492"/>
      <c r="AH84" s="492"/>
      <c r="AI84" s="492"/>
      <c r="AJ84" s="492"/>
      <c r="AK84" s="493"/>
      <c r="AL84" s="487"/>
      <c r="AM84" s="495"/>
      <c r="AN84" s="495"/>
      <c r="AO84" s="495"/>
      <c r="AP84" s="495"/>
      <c r="AQ84" s="495"/>
      <c r="AR84" s="495"/>
      <c r="AS84" s="495"/>
      <c r="AT84" s="495"/>
      <c r="AU84" s="495"/>
      <c r="AV84" s="495"/>
      <c r="AW84" s="495"/>
      <c r="AX84" s="495"/>
      <c r="AY84" s="495"/>
      <c r="AZ84" s="495"/>
      <c r="BA84" s="495"/>
      <c r="BB84" s="495"/>
      <c r="BC84" s="495"/>
      <c r="BD84" s="495"/>
      <c r="BE84" s="495"/>
      <c r="BF84" s="495"/>
      <c r="BG84" s="495"/>
      <c r="BH84" s="495"/>
      <c r="BI84" s="495"/>
      <c r="BJ84" s="495"/>
      <c r="BK84" s="495"/>
      <c r="BL84" s="495"/>
      <c r="BM84" s="495"/>
      <c r="BN84" s="495"/>
      <c r="BO84" s="495"/>
      <c r="BP84" s="495"/>
      <c r="BQ84" s="495"/>
      <c r="BR84" s="495"/>
      <c r="BS84" s="495"/>
      <c r="BT84" s="495"/>
      <c r="BU84" s="495"/>
      <c r="BV84" s="495"/>
      <c r="BW84" s="495"/>
      <c r="BX84" s="495"/>
      <c r="BY84" s="495"/>
      <c r="BZ84" s="495"/>
      <c r="CA84" s="495"/>
      <c r="CB84" s="495"/>
      <c r="CC84" s="495"/>
      <c r="CD84" s="495"/>
      <c r="CE84" s="495"/>
      <c r="CF84" s="495"/>
      <c r="CG84" s="495"/>
      <c r="CH84" s="495"/>
      <c r="CI84" s="495"/>
      <c r="CJ84" s="495"/>
      <c r="CK84" s="495"/>
      <c r="CL84" s="495"/>
      <c r="CM84" s="495"/>
      <c r="CN84" s="495"/>
      <c r="CO84" s="495"/>
      <c r="CP84" s="495"/>
      <c r="CQ84" s="495"/>
      <c r="CR84" s="495"/>
      <c r="CS84" s="495"/>
      <c r="CT84" s="495"/>
      <c r="CU84" s="495"/>
      <c r="CV84" s="495"/>
      <c r="CW84" s="495"/>
      <c r="CX84" s="495"/>
      <c r="CY84" s="495"/>
      <c r="CZ84" s="495"/>
      <c r="DA84" s="495"/>
      <c r="DB84" s="495"/>
      <c r="DC84" s="495"/>
      <c r="DD84" s="495"/>
      <c r="DE84" s="495"/>
      <c r="DF84" s="495"/>
      <c r="DG84" s="495"/>
      <c r="DH84" s="495"/>
      <c r="DI84" s="495"/>
      <c r="DJ84" s="495"/>
      <c r="DK84" s="495"/>
      <c r="DL84" s="495"/>
      <c r="DM84" s="495"/>
      <c r="DN84" s="495"/>
      <c r="DO84" s="495"/>
      <c r="DP84" s="495"/>
      <c r="DQ84" s="495"/>
      <c r="DR84" s="495"/>
      <c r="DS84" s="495"/>
      <c r="DT84" s="495"/>
      <c r="DU84" s="495"/>
      <c r="DV84" s="495"/>
      <c r="DW84" s="495"/>
      <c r="DX84" s="495"/>
      <c r="DY84" s="495"/>
      <c r="DZ84" s="495"/>
      <c r="EA84" s="495"/>
      <c r="EB84" s="495"/>
      <c r="EC84" s="495"/>
      <c r="ED84" s="495"/>
      <c r="EE84" s="495"/>
      <c r="EF84" s="495"/>
      <c r="EG84" s="495"/>
      <c r="EH84" s="495"/>
      <c r="EI84" s="495"/>
      <c r="EJ84" s="495"/>
      <c r="EK84" s="495"/>
      <c r="EL84" s="495"/>
      <c r="EM84" s="495"/>
      <c r="EN84" s="495"/>
      <c r="EO84" s="495"/>
      <c r="EP84" s="495"/>
      <c r="EQ84" s="495"/>
      <c r="ER84" s="495"/>
      <c r="ES84" s="495"/>
      <c r="ET84" s="495"/>
      <c r="EU84" s="495"/>
      <c r="EV84" s="495"/>
      <c r="EW84" s="495"/>
      <c r="EX84" s="495"/>
      <c r="EY84" s="495"/>
      <c r="EZ84" s="495"/>
      <c r="FA84" s="495"/>
      <c r="FB84" s="495"/>
      <c r="FC84" s="495"/>
      <c r="FD84" s="495"/>
      <c r="FE84" s="495"/>
      <c r="FF84" s="495"/>
      <c r="FG84" s="495"/>
      <c r="FH84" s="495"/>
      <c r="FI84" s="495"/>
      <c r="FJ84" s="495"/>
      <c r="FK84" s="495"/>
      <c r="FL84" s="495"/>
      <c r="FM84" s="495"/>
      <c r="FN84" s="495"/>
      <c r="FO84" s="495"/>
      <c r="FP84" s="495"/>
      <c r="FQ84" s="495"/>
      <c r="FR84" s="495"/>
      <c r="FS84" s="495"/>
      <c r="FT84" s="495"/>
      <c r="FU84" s="495"/>
      <c r="FV84" s="495"/>
      <c r="FW84" s="495"/>
      <c r="FX84" s="495"/>
      <c r="FY84" s="495"/>
      <c r="FZ84" s="495"/>
      <c r="GA84" s="495"/>
      <c r="GB84" s="495"/>
      <c r="GC84" s="495"/>
      <c r="GD84" s="495"/>
      <c r="GE84" s="495"/>
      <c r="GF84" s="495"/>
      <c r="GG84" s="495"/>
      <c r="GH84" s="495"/>
      <c r="GI84" s="495"/>
      <c r="GJ84" s="495"/>
      <c r="GK84" s="495"/>
      <c r="GL84" s="495"/>
      <c r="GM84" s="495"/>
      <c r="GN84" s="495"/>
      <c r="GO84" s="495"/>
      <c r="GP84" s="495"/>
      <c r="GQ84" s="495"/>
      <c r="GR84" s="495"/>
      <c r="GS84" s="495"/>
      <c r="GT84" s="495"/>
      <c r="GU84" s="495"/>
      <c r="GV84" s="495"/>
      <c r="GW84" s="495"/>
      <c r="GX84" s="495"/>
      <c r="GY84" s="495"/>
      <c r="GZ84" s="495"/>
      <c r="HA84" s="495"/>
      <c r="HB84" s="495"/>
      <c r="HC84" s="495"/>
      <c r="HD84" s="495"/>
      <c r="HE84" s="495"/>
      <c r="HF84" s="495"/>
      <c r="HG84" s="495"/>
      <c r="HH84" s="495"/>
      <c r="HI84" s="495"/>
      <c r="HJ84" s="495"/>
      <c r="HK84" s="495"/>
      <c r="HL84" s="495"/>
      <c r="HM84" s="495"/>
      <c r="HN84" s="495"/>
      <c r="HO84" s="495"/>
      <c r="HP84" s="495"/>
      <c r="HQ84" s="495"/>
      <c r="HR84" s="495"/>
      <c r="HS84" s="495"/>
      <c r="HT84" s="495"/>
      <c r="HU84" s="495"/>
      <c r="HV84" s="495"/>
      <c r="HW84" s="495"/>
      <c r="HX84" s="495"/>
      <c r="HY84" s="495"/>
      <c r="HZ84" s="495"/>
      <c r="IA84" s="495"/>
      <c r="IB84" s="495"/>
      <c r="IC84" s="495"/>
      <c r="ID84" s="495"/>
      <c r="IE84" s="495"/>
      <c r="IF84" s="495"/>
      <c r="IG84" s="495"/>
      <c r="IH84" s="495"/>
      <c r="II84" s="495"/>
      <c r="IJ84" s="495"/>
      <c r="IK84" s="495"/>
      <c r="IL84" s="495"/>
      <c r="IM84" s="495"/>
      <c r="IN84" s="495"/>
      <c r="IO84" s="495"/>
      <c r="IP84" s="495"/>
      <c r="IQ84" s="495"/>
      <c r="IR84" s="495"/>
      <c r="IS84" s="495"/>
      <c r="IT84" s="495"/>
      <c r="IU84" s="495"/>
      <c r="IV84" s="495"/>
      <c r="IW84" s="495"/>
      <c r="IX84" s="495"/>
      <c r="IY84" s="495"/>
      <c r="IZ84" s="495"/>
      <c r="JA84" s="495"/>
      <c r="JB84" s="495"/>
      <c r="JC84" s="495"/>
      <c r="JD84" s="495"/>
      <c r="JE84" s="495"/>
      <c r="JF84" s="495"/>
      <c r="JG84" s="495"/>
      <c r="JH84" s="495"/>
      <c r="JI84" s="495"/>
      <c r="JJ84" s="496"/>
      <c r="JK84" s="495"/>
      <c r="JL84" s="495"/>
      <c r="JM84" s="495"/>
      <c r="JN84" s="495"/>
      <c r="JO84" s="495"/>
      <c r="JP84" s="495"/>
      <c r="JQ84" s="730"/>
      <c r="JR84" s="731"/>
      <c r="JS84" s="476" t="str">
        <f>IFERROR(IF(AD84="","",AE84/U84),"")</f>
        <v/>
      </c>
      <c r="JT84" s="477"/>
      <c r="JU84" s="478" t="str">
        <f>IFERROR((IF(AL84="Graduated",AF84/AD84,"")),"")</f>
        <v/>
      </c>
      <c r="JV84" s="499"/>
      <c r="JW84" s="479"/>
      <c r="JX84" s="479"/>
      <c r="JY84" s="479"/>
      <c r="JZ84" s="480"/>
      <c r="KA84" s="479"/>
      <c r="KB84" s="479"/>
      <c r="KC84" s="479"/>
      <c r="KD84" s="479"/>
      <c r="KE84" s="479"/>
      <c r="KF84" s="479"/>
      <c r="KG84" s="479"/>
      <c r="KH84" s="479"/>
      <c r="KI84" s="479"/>
      <c r="KJ84" s="479"/>
      <c r="KK84" s="479"/>
      <c r="KL84" s="479"/>
      <c r="KM84" s="479"/>
      <c r="KN84" s="479"/>
      <c r="KO84" s="479"/>
      <c r="KQ84" s="577"/>
    </row>
    <row r="85" spans="1:303" s="324" customFormat="1" ht="14.5" hidden="1">
      <c r="A85" s="504" t="str">
        <f t="shared" ref="A85:A90" ca="1" si="39">IF(ISERROR(VALUE(SUBSTITUTE(OFFSET(A85,-1,0,1,1),".",""))),"0.0.1",IF(ISERROR(FIND("`",SUBSTITUTE(OFFSET(A85,-1,0,1,1),".","`",2))),OFFSET(A85,-1,0,1,1)&amp;".1",LEFT(OFFSET(A85,-1,0,1,1),FIND("`",SUBSTITUTE(OFFSET(A85,-1,0,1,1),".","`",2)))&amp;IF(ISERROR(FIND("`",SUBSTITUTE(OFFSET(A85,-1,0,1,1),".","`",3))),VALUE(RIGHT(OFFSET(A85,-1,0,1,1),LEN(OFFSET(A85,-1,0,1,1))-FIND("`",SUBSTITUTE(OFFSET(A85,-1,0,1,1),".","`",2))))+1,VALUE(MID(OFFSET(A85,-1,0,1,1),FIND("`",SUBSTITUTE(OFFSET(A85,-1,0,1,1),".","`",2))+1,(FIND("`",SUBSTITUTE(OFFSET(A85,-1,0,1,1),".","`",3))-FIND("`",SUBSTITUTE(OFFSET(A85,-1,0,1,1),".","`",2))-1)))+1)))</f>
        <v>2.1.1</v>
      </c>
      <c r="B85" s="505" t="s">
        <v>421</v>
      </c>
      <c r="C85" s="639"/>
      <c r="D85" s="639"/>
      <c r="E85" s="1101"/>
      <c r="F85" s="639"/>
      <c r="G85" s="639"/>
      <c r="H85" s="1101"/>
      <c r="I85" s="1101"/>
      <c r="J85" s="1122" t="s">
        <v>246</v>
      </c>
      <c r="K85" s="485">
        <f t="shared" ref="K85:K90" si="40">N85-70</f>
        <v>46174</v>
      </c>
      <c r="L85" s="507">
        <v>50</v>
      </c>
      <c r="M85" s="487">
        <f t="shared" ref="M85:M90" si="41">IF(K85="","",K85+L85)</f>
        <v>46224</v>
      </c>
      <c r="N85" s="508">
        <v>46244</v>
      </c>
      <c r="O85" s="732">
        <v>47</v>
      </c>
      <c r="P85" s="488">
        <f t="shared" ref="P85:P90" si="42">N85+O85</f>
        <v>46291</v>
      </c>
      <c r="Q85" s="488">
        <f t="shared" ref="Q85:Q90" si="43">P85+1</f>
        <v>46292</v>
      </c>
      <c r="R85" s="510">
        <f t="shared" ref="R85:R90" si="44">IFERROR(AD85/U85,"")</f>
        <v>0</v>
      </c>
      <c r="S85" s="510" t="str">
        <f t="shared" ref="S85:S90" si="45">IFERROR(IF(AE85="","",IF(AF85="",SUM(AD85-AE85)/AD85,SUM(AD85-AF85)/AD85)),"")</f>
        <v/>
      </c>
      <c r="T85" s="511">
        <f t="shared" ref="T85:T90" si="46">IFERROR(AF85/U85,"")</f>
        <v>0</v>
      </c>
      <c r="U85" s="512">
        <v>20</v>
      </c>
      <c r="V85" s="513">
        <f t="shared" ref="V85:V90" si="47">IF(U85="","",U85-SUM(U85*0.95))</f>
        <v>1</v>
      </c>
      <c r="W85" s="514" t="s">
        <v>360</v>
      </c>
      <c r="X85" s="573" t="s">
        <v>104</v>
      </c>
      <c r="Y85" s="523" t="s">
        <v>360</v>
      </c>
      <c r="Z85" s="517"/>
      <c r="AA85" s="516" t="s">
        <v>125</v>
      </c>
      <c r="AB85" s="519"/>
      <c r="AC85" s="518"/>
      <c r="AD85" s="519"/>
      <c r="AE85" s="518"/>
      <c r="AF85" s="558"/>
      <c r="AG85" s="521">
        <f t="shared" ref="AG85:AG90" si="48">IFERROR(IF(AF85&gt;0,AF85,IF(AE85="",MIN(U85,AH85),AE85)),"")</f>
        <v>19</v>
      </c>
      <c r="AH85" s="521">
        <f t="shared" ref="AH85:AH90" si="49">U85-V85</f>
        <v>19</v>
      </c>
      <c r="AI85" s="522" t="str">
        <f t="shared" ref="AI85:AI90" si="50">IFERROR(IF(AD85="","",IF(AF85&gt;0,AF85,IF(AE85="",MIN(Y85,AB85),AE85))),"")</f>
        <v/>
      </c>
      <c r="AJ85" s="522" t="str">
        <f t="shared" ref="AJ85:AJ90" si="51">IF(B85="Contingent","Recovery","")</f>
        <v/>
      </c>
      <c r="AK85" s="568" t="str">
        <f t="shared" ref="AK85:AK90" si="52">IFERROR(IF(AI85="","-",AI85-U85+V85),"")</f>
        <v>-</v>
      </c>
      <c r="AL85" s="524" t="s">
        <v>4</v>
      </c>
      <c r="AM85" s="525"/>
      <c r="AN85" s="525"/>
      <c r="AO85" s="525"/>
      <c r="AP85" s="525"/>
      <c r="AQ85" s="525"/>
      <c r="AR85" s="525"/>
      <c r="AS85" s="525"/>
      <c r="AT85" s="525"/>
      <c r="AU85" s="525"/>
      <c r="AV85" s="525"/>
      <c r="AW85" s="525"/>
      <c r="AX85" s="525"/>
      <c r="AY85" s="525"/>
      <c r="AZ85" s="525"/>
      <c r="BA85" s="525"/>
      <c r="BB85" s="525"/>
      <c r="BC85" s="525"/>
      <c r="BD85" s="525"/>
      <c r="BE85" s="525"/>
      <c r="BF85" s="525"/>
      <c r="BG85" s="525"/>
      <c r="BH85" s="525"/>
      <c r="BI85" s="525"/>
      <c r="BJ85" s="525"/>
      <c r="BK85" s="525"/>
      <c r="BL85" s="525"/>
      <c r="BM85" s="525"/>
      <c r="BN85" s="525"/>
      <c r="BO85" s="525"/>
      <c r="BP85" s="525"/>
      <c r="BQ85" s="525"/>
      <c r="BR85" s="525"/>
      <c r="BS85" s="525"/>
      <c r="BT85" s="525"/>
      <c r="BU85" s="525"/>
      <c r="BV85" s="525"/>
      <c r="BW85" s="525"/>
      <c r="BX85" s="525"/>
      <c r="BY85" s="525"/>
      <c r="BZ85" s="525"/>
      <c r="CA85" s="525"/>
      <c r="CB85" s="525"/>
      <c r="CC85" s="525"/>
      <c r="CD85" s="525"/>
      <c r="CE85" s="525"/>
      <c r="CF85" s="525"/>
      <c r="CG85" s="525"/>
      <c r="CH85" s="525"/>
      <c r="CI85" s="525"/>
      <c r="CJ85" s="525"/>
      <c r="CK85" s="525"/>
      <c r="CL85" s="525"/>
      <c r="CM85" s="525"/>
      <c r="CN85" s="525"/>
      <c r="CO85" s="525"/>
      <c r="CP85" s="525"/>
      <c r="CQ85" s="525"/>
      <c r="CR85" s="525"/>
      <c r="CS85" s="525"/>
      <c r="CT85" s="525"/>
      <c r="CU85" s="525"/>
      <c r="CV85" s="525"/>
      <c r="CW85" s="525"/>
      <c r="CX85" s="525"/>
      <c r="CY85" s="525"/>
      <c r="CZ85" s="525"/>
      <c r="DA85" s="525"/>
      <c r="DB85" s="525"/>
      <c r="DC85" s="525"/>
      <c r="DD85" s="525"/>
      <c r="DE85" s="525"/>
      <c r="DF85" s="525"/>
      <c r="DG85" s="525"/>
      <c r="DH85" s="525"/>
      <c r="DI85" s="525"/>
      <c r="DJ85" s="525"/>
      <c r="DK85" s="525"/>
      <c r="DL85" s="525"/>
      <c r="DM85" s="525"/>
      <c r="DN85" s="525"/>
      <c r="DO85" s="525"/>
      <c r="DP85" s="525"/>
      <c r="DQ85" s="525"/>
      <c r="DR85" s="525"/>
      <c r="DS85" s="525"/>
      <c r="DT85" s="525"/>
      <c r="DU85" s="525"/>
      <c r="DV85" s="525"/>
      <c r="DW85" s="525"/>
      <c r="DX85" s="525"/>
      <c r="DY85" s="525"/>
      <c r="DZ85" s="525"/>
      <c r="EA85" s="525"/>
      <c r="EB85" s="525"/>
      <c r="EC85" s="525"/>
      <c r="ED85" s="525"/>
      <c r="EE85" s="525"/>
      <c r="EF85" s="525"/>
      <c r="EG85" s="525"/>
      <c r="EH85" s="525"/>
      <c r="EI85" s="525"/>
      <c r="EJ85" s="525"/>
      <c r="EK85" s="525"/>
      <c r="EL85" s="525"/>
      <c r="EM85" s="525"/>
      <c r="EN85" s="525"/>
      <c r="EO85" s="525"/>
      <c r="EP85" s="525"/>
      <c r="EQ85" s="525"/>
      <c r="ER85" s="525"/>
      <c r="ES85" s="525"/>
      <c r="ET85" s="525"/>
      <c r="EU85" s="525"/>
      <c r="EV85" s="525"/>
      <c r="EW85" s="525"/>
      <c r="EX85" s="525"/>
      <c r="EY85" s="525"/>
      <c r="EZ85" s="525"/>
      <c r="FA85" s="525"/>
      <c r="FB85" s="525"/>
      <c r="FC85" s="525"/>
      <c r="FD85" s="525"/>
      <c r="FE85" s="525"/>
      <c r="FF85" s="525"/>
      <c r="FG85" s="525"/>
      <c r="FH85" s="525"/>
      <c r="FI85" s="525"/>
      <c r="FJ85" s="525"/>
      <c r="FK85" s="525"/>
      <c r="FL85" s="525"/>
      <c r="FM85" s="525"/>
      <c r="FN85" s="525"/>
      <c r="FO85" s="525"/>
      <c r="FP85" s="525"/>
      <c r="FQ85" s="525"/>
      <c r="FR85" s="525"/>
      <c r="FS85" s="525"/>
      <c r="FT85" s="525"/>
      <c r="FU85" s="525"/>
      <c r="FV85" s="525"/>
      <c r="FW85" s="525"/>
      <c r="FX85" s="525"/>
      <c r="FY85" s="525"/>
      <c r="FZ85" s="525"/>
      <c r="GA85" s="525"/>
      <c r="GB85" s="525"/>
      <c r="GC85" s="525"/>
      <c r="GD85" s="525"/>
      <c r="GE85" s="525"/>
      <c r="GF85" s="525"/>
      <c r="GG85" s="525"/>
      <c r="GH85" s="525"/>
      <c r="GI85" s="525"/>
      <c r="GJ85" s="525"/>
      <c r="GK85" s="525"/>
      <c r="GL85" s="525"/>
      <c r="GM85" s="525"/>
      <c r="GN85" s="525"/>
      <c r="GO85" s="525"/>
      <c r="GP85" s="525"/>
      <c r="GQ85" s="525"/>
      <c r="GR85" s="525"/>
      <c r="GS85" s="525"/>
      <c r="GT85" s="525"/>
      <c r="GU85" s="525"/>
      <c r="GV85" s="525"/>
      <c r="GW85" s="525"/>
      <c r="GX85" s="525"/>
      <c r="GY85" s="525"/>
      <c r="GZ85" s="525"/>
      <c r="HA85" s="525"/>
      <c r="HB85" s="525"/>
      <c r="HC85" s="525"/>
      <c r="HD85" s="525"/>
      <c r="HE85" s="525"/>
      <c r="HF85" s="525"/>
      <c r="HG85" s="525"/>
      <c r="HH85" s="525"/>
      <c r="HI85" s="525"/>
      <c r="HJ85" s="525"/>
      <c r="HK85" s="525"/>
      <c r="HL85" s="525"/>
      <c r="HM85" s="525"/>
      <c r="HN85" s="525"/>
      <c r="HO85" s="525"/>
      <c r="HP85" s="525"/>
      <c r="HQ85" s="525"/>
      <c r="HR85" s="525"/>
      <c r="HS85" s="525"/>
      <c r="HT85" s="525"/>
      <c r="HU85" s="525"/>
      <c r="HV85" s="525"/>
      <c r="HW85" s="525"/>
      <c r="HX85" s="525"/>
      <c r="HY85" s="525"/>
      <c r="HZ85" s="525"/>
      <c r="IA85" s="525"/>
      <c r="IB85" s="525"/>
      <c r="IC85" s="525"/>
      <c r="ID85" s="525"/>
      <c r="IE85" s="525"/>
      <c r="IF85" s="525"/>
      <c r="IG85" s="525"/>
      <c r="IH85" s="525"/>
      <c r="II85" s="525"/>
      <c r="IJ85" s="525"/>
      <c r="IK85" s="525"/>
      <c r="IL85" s="525"/>
      <c r="IM85" s="525"/>
      <c r="IN85" s="525"/>
      <c r="IO85" s="525"/>
      <c r="IP85" s="525"/>
      <c r="IQ85" s="525"/>
      <c r="IR85" s="525"/>
      <c r="IS85" s="525"/>
      <c r="IT85" s="525"/>
      <c r="IU85" s="525"/>
      <c r="IV85" s="525"/>
      <c r="IW85" s="525"/>
      <c r="IX85" s="525"/>
      <c r="IY85" s="525"/>
      <c r="IZ85" s="525"/>
      <c r="JA85" s="525"/>
      <c r="JB85" s="525"/>
      <c r="JC85" s="525"/>
      <c r="JD85" s="525"/>
      <c r="JE85" s="525"/>
      <c r="JF85" s="525"/>
      <c r="JG85" s="525"/>
      <c r="JH85" s="525"/>
      <c r="JI85" s="525"/>
      <c r="JJ85" s="526"/>
      <c r="JK85" s="525"/>
      <c r="JL85" s="525"/>
      <c r="JM85" s="525"/>
      <c r="JN85" s="525"/>
      <c r="JO85" s="525"/>
      <c r="JP85" s="527"/>
      <c r="JQ85" s="528">
        <f t="shared" ref="JQ85:JQ90" si="53">U85</f>
        <v>20</v>
      </c>
      <c r="JR85" s="529">
        <f t="shared" ref="JR85:JR90" si="54">SUM(U85-V85)+JR84</f>
        <v>19</v>
      </c>
      <c r="JS85" s="476" t="s">
        <v>365</v>
      </c>
      <c r="JT85" s="477"/>
      <c r="JU85" s="478" t="s">
        <v>422</v>
      </c>
      <c r="JV85" s="499"/>
      <c r="JW85" s="479"/>
      <c r="JX85" s="479"/>
      <c r="JY85" s="479"/>
      <c r="JZ85" s="480"/>
      <c r="KA85" s="479"/>
      <c r="KB85" s="479"/>
      <c r="KC85" s="479"/>
      <c r="KD85" s="479"/>
      <c r="KE85" s="479"/>
      <c r="KF85" s="479"/>
      <c r="KG85" s="479"/>
      <c r="KH85" s="479"/>
      <c r="KI85" s="479"/>
      <c r="KJ85" s="479"/>
      <c r="KK85" s="479"/>
      <c r="KL85" s="479"/>
      <c r="KM85" s="479"/>
      <c r="KN85" s="479"/>
      <c r="KO85" s="479"/>
      <c r="KQ85" s="577"/>
    </row>
    <row r="86" spans="1:303" s="324" customFormat="1" ht="14.5" hidden="1">
      <c r="A86" s="504" t="str">
        <f t="shared" ca="1" si="39"/>
        <v>2.1.2</v>
      </c>
      <c r="B86" s="505" t="s">
        <v>421</v>
      </c>
      <c r="C86" s="639"/>
      <c r="D86" s="639"/>
      <c r="E86" s="1101"/>
      <c r="F86" s="639"/>
      <c r="G86" s="639"/>
      <c r="H86" s="1101"/>
      <c r="I86" s="1101"/>
      <c r="J86" s="1122" t="s">
        <v>246</v>
      </c>
      <c r="K86" s="485">
        <f t="shared" si="40"/>
        <v>46188</v>
      </c>
      <c r="L86" s="507">
        <v>50</v>
      </c>
      <c r="M86" s="487">
        <f t="shared" si="41"/>
        <v>46238</v>
      </c>
      <c r="N86" s="508">
        <v>46258</v>
      </c>
      <c r="O86" s="732">
        <v>47</v>
      </c>
      <c r="P86" s="488">
        <f t="shared" si="42"/>
        <v>46305</v>
      </c>
      <c r="Q86" s="488">
        <f t="shared" si="43"/>
        <v>46306</v>
      </c>
      <c r="R86" s="510">
        <f t="shared" si="44"/>
        <v>0</v>
      </c>
      <c r="S86" s="510" t="str">
        <f t="shared" si="45"/>
        <v/>
      </c>
      <c r="T86" s="511">
        <f t="shared" si="46"/>
        <v>0</v>
      </c>
      <c r="U86" s="512">
        <v>20</v>
      </c>
      <c r="V86" s="513">
        <f t="shared" si="47"/>
        <v>1</v>
      </c>
      <c r="W86" s="514" t="s">
        <v>360</v>
      </c>
      <c r="X86" s="573" t="s">
        <v>104</v>
      </c>
      <c r="Y86" s="523" t="s">
        <v>360</v>
      </c>
      <c r="Z86" s="517"/>
      <c r="AA86" s="516" t="s">
        <v>125</v>
      </c>
      <c r="AB86" s="517"/>
      <c r="AC86" s="557"/>
      <c r="AD86" s="519"/>
      <c r="AE86" s="733"/>
      <c r="AF86" s="558"/>
      <c r="AG86" s="521">
        <f t="shared" si="48"/>
        <v>19</v>
      </c>
      <c r="AH86" s="521">
        <f t="shared" si="49"/>
        <v>19</v>
      </c>
      <c r="AI86" s="522" t="str">
        <f t="shared" si="50"/>
        <v/>
      </c>
      <c r="AJ86" s="522" t="str">
        <f t="shared" si="51"/>
        <v/>
      </c>
      <c r="AK86" s="568" t="str">
        <f t="shared" si="52"/>
        <v>-</v>
      </c>
      <c r="AL86" s="524" t="s">
        <v>4</v>
      </c>
      <c r="AM86" s="525"/>
      <c r="AN86" s="525"/>
      <c r="AO86" s="525"/>
      <c r="AP86" s="525"/>
      <c r="AQ86" s="525"/>
      <c r="AR86" s="525"/>
      <c r="AS86" s="525"/>
      <c r="AT86" s="525"/>
      <c r="AU86" s="525"/>
      <c r="AV86" s="525"/>
      <c r="AW86" s="525"/>
      <c r="AX86" s="525"/>
      <c r="AY86" s="525"/>
      <c r="AZ86" s="525"/>
      <c r="BA86" s="525"/>
      <c r="BB86" s="525"/>
      <c r="BC86" s="525"/>
      <c r="BD86" s="525"/>
      <c r="BE86" s="525"/>
      <c r="BF86" s="525"/>
      <c r="BG86" s="525"/>
      <c r="BH86" s="525"/>
      <c r="BI86" s="525"/>
      <c r="BJ86" s="525"/>
      <c r="BK86" s="525"/>
      <c r="BL86" s="525"/>
      <c r="BM86" s="525"/>
      <c r="BN86" s="525"/>
      <c r="BO86" s="525"/>
      <c r="BP86" s="525"/>
      <c r="BQ86" s="525"/>
      <c r="BR86" s="525"/>
      <c r="BS86" s="525"/>
      <c r="BT86" s="525"/>
      <c r="BU86" s="525"/>
      <c r="BV86" s="525"/>
      <c r="BW86" s="525"/>
      <c r="BX86" s="525"/>
      <c r="BY86" s="525"/>
      <c r="BZ86" s="525"/>
      <c r="CA86" s="525"/>
      <c r="CB86" s="525"/>
      <c r="CC86" s="525"/>
      <c r="CD86" s="525"/>
      <c r="CE86" s="525"/>
      <c r="CF86" s="525"/>
      <c r="CG86" s="525"/>
      <c r="CH86" s="525"/>
      <c r="CI86" s="525"/>
      <c r="CJ86" s="525"/>
      <c r="CK86" s="525"/>
      <c r="CL86" s="525"/>
      <c r="CM86" s="525"/>
      <c r="CN86" s="525"/>
      <c r="CO86" s="525"/>
      <c r="CP86" s="525"/>
      <c r="CQ86" s="525"/>
      <c r="CR86" s="525"/>
      <c r="CS86" s="525"/>
      <c r="CT86" s="525"/>
      <c r="CU86" s="525"/>
      <c r="CV86" s="525"/>
      <c r="CW86" s="525"/>
      <c r="CX86" s="525"/>
      <c r="CY86" s="525"/>
      <c r="CZ86" s="525"/>
      <c r="DA86" s="525"/>
      <c r="DB86" s="525"/>
      <c r="DC86" s="525"/>
      <c r="DD86" s="525"/>
      <c r="DE86" s="525"/>
      <c r="DF86" s="525"/>
      <c r="DG86" s="525"/>
      <c r="DH86" s="525"/>
      <c r="DI86" s="525"/>
      <c r="DJ86" s="525"/>
      <c r="DK86" s="525"/>
      <c r="DL86" s="525"/>
      <c r="DM86" s="525"/>
      <c r="DN86" s="525"/>
      <c r="DO86" s="525"/>
      <c r="DP86" s="525"/>
      <c r="DQ86" s="525"/>
      <c r="DR86" s="525"/>
      <c r="DS86" s="525"/>
      <c r="DT86" s="525"/>
      <c r="DU86" s="525"/>
      <c r="DV86" s="525"/>
      <c r="DW86" s="525"/>
      <c r="DX86" s="525"/>
      <c r="DY86" s="525"/>
      <c r="DZ86" s="525"/>
      <c r="EA86" s="525"/>
      <c r="EB86" s="525"/>
      <c r="EC86" s="525"/>
      <c r="ED86" s="525"/>
      <c r="EE86" s="525"/>
      <c r="EF86" s="525"/>
      <c r="EG86" s="525"/>
      <c r="EH86" s="525"/>
      <c r="EI86" s="525"/>
      <c r="EJ86" s="525"/>
      <c r="EK86" s="525"/>
      <c r="EL86" s="525"/>
      <c r="EM86" s="525"/>
      <c r="EN86" s="525"/>
      <c r="EO86" s="525"/>
      <c r="EP86" s="525"/>
      <c r="EQ86" s="525"/>
      <c r="ER86" s="525"/>
      <c r="ES86" s="525"/>
      <c r="ET86" s="525"/>
      <c r="EU86" s="525"/>
      <c r="EV86" s="525"/>
      <c r="EW86" s="525"/>
      <c r="EX86" s="525"/>
      <c r="EY86" s="525"/>
      <c r="EZ86" s="525"/>
      <c r="FA86" s="525"/>
      <c r="FB86" s="525"/>
      <c r="FC86" s="525"/>
      <c r="FD86" s="525"/>
      <c r="FE86" s="525"/>
      <c r="FF86" s="525"/>
      <c r="FG86" s="525"/>
      <c r="FH86" s="525"/>
      <c r="FI86" s="525"/>
      <c r="FJ86" s="525"/>
      <c r="FK86" s="525"/>
      <c r="FL86" s="525"/>
      <c r="FM86" s="525"/>
      <c r="FN86" s="525"/>
      <c r="FO86" s="525"/>
      <c r="FP86" s="525"/>
      <c r="FQ86" s="525"/>
      <c r="FR86" s="525"/>
      <c r="FS86" s="525"/>
      <c r="FT86" s="525"/>
      <c r="FU86" s="525"/>
      <c r="FV86" s="525"/>
      <c r="FW86" s="525"/>
      <c r="FX86" s="525"/>
      <c r="FY86" s="525"/>
      <c r="FZ86" s="525"/>
      <c r="GA86" s="525"/>
      <c r="GB86" s="525"/>
      <c r="GC86" s="525"/>
      <c r="GD86" s="525"/>
      <c r="GE86" s="525"/>
      <c r="GF86" s="525"/>
      <c r="GG86" s="525"/>
      <c r="GH86" s="525"/>
      <c r="GI86" s="525"/>
      <c r="GJ86" s="525"/>
      <c r="GK86" s="525"/>
      <c r="GL86" s="525"/>
      <c r="GM86" s="525"/>
      <c r="GN86" s="525"/>
      <c r="GO86" s="525"/>
      <c r="GP86" s="525"/>
      <c r="GQ86" s="525"/>
      <c r="GR86" s="525"/>
      <c r="GS86" s="525"/>
      <c r="GT86" s="525"/>
      <c r="GU86" s="525"/>
      <c r="GV86" s="525"/>
      <c r="GW86" s="525"/>
      <c r="GX86" s="525"/>
      <c r="GY86" s="525"/>
      <c r="GZ86" s="525"/>
      <c r="HA86" s="525"/>
      <c r="HB86" s="525"/>
      <c r="HC86" s="525"/>
      <c r="HD86" s="525"/>
      <c r="HE86" s="525"/>
      <c r="HF86" s="525"/>
      <c r="HG86" s="525"/>
      <c r="HH86" s="525"/>
      <c r="HI86" s="525"/>
      <c r="HJ86" s="525"/>
      <c r="HK86" s="525"/>
      <c r="HL86" s="525"/>
      <c r="HM86" s="525"/>
      <c r="HN86" s="525"/>
      <c r="HO86" s="525"/>
      <c r="HP86" s="525"/>
      <c r="HQ86" s="525"/>
      <c r="HR86" s="525"/>
      <c r="HS86" s="525"/>
      <c r="HT86" s="525"/>
      <c r="HU86" s="525"/>
      <c r="HV86" s="525"/>
      <c r="HW86" s="525"/>
      <c r="HX86" s="525"/>
      <c r="HY86" s="525"/>
      <c r="HZ86" s="525"/>
      <c r="IA86" s="525"/>
      <c r="IB86" s="525"/>
      <c r="IC86" s="525"/>
      <c r="ID86" s="525"/>
      <c r="IE86" s="525"/>
      <c r="IF86" s="525"/>
      <c r="IG86" s="525"/>
      <c r="IH86" s="525"/>
      <c r="II86" s="525"/>
      <c r="IJ86" s="525"/>
      <c r="IK86" s="525"/>
      <c r="IL86" s="525"/>
      <c r="IM86" s="525"/>
      <c r="IN86" s="525"/>
      <c r="IO86" s="525"/>
      <c r="IP86" s="525"/>
      <c r="IQ86" s="525"/>
      <c r="IR86" s="525"/>
      <c r="IS86" s="525"/>
      <c r="IT86" s="525"/>
      <c r="IU86" s="525"/>
      <c r="IV86" s="525"/>
      <c r="IW86" s="525"/>
      <c r="IX86" s="525"/>
      <c r="IY86" s="525"/>
      <c r="IZ86" s="525"/>
      <c r="JA86" s="525"/>
      <c r="JB86" s="525"/>
      <c r="JC86" s="525"/>
      <c r="JD86" s="525"/>
      <c r="JE86" s="525"/>
      <c r="JF86" s="525"/>
      <c r="JG86" s="525"/>
      <c r="JH86" s="525"/>
      <c r="JI86" s="525"/>
      <c r="JJ86" s="526"/>
      <c r="JK86" s="525"/>
      <c r="JL86" s="525"/>
      <c r="JM86" s="525"/>
      <c r="JN86" s="525"/>
      <c r="JO86" s="525"/>
      <c r="JP86" s="527"/>
      <c r="JQ86" s="528">
        <f t="shared" si="53"/>
        <v>20</v>
      </c>
      <c r="JR86" s="529">
        <f t="shared" si="54"/>
        <v>38</v>
      </c>
      <c r="JS86" s="476" t="s">
        <v>365</v>
      </c>
      <c r="JT86" s="477"/>
      <c r="JU86" s="478" t="s">
        <v>422</v>
      </c>
      <c r="JV86" s="499"/>
      <c r="JW86" s="479"/>
      <c r="JX86" s="479"/>
      <c r="JY86" s="479"/>
      <c r="JZ86" s="480"/>
      <c r="KA86" s="479"/>
      <c r="KB86" s="479"/>
      <c r="KC86" s="479"/>
      <c r="KD86" s="479"/>
      <c r="KE86" s="479"/>
      <c r="KF86" s="479"/>
      <c r="KG86" s="479"/>
      <c r="KH86" s="479"/>
      <c r="KI86" s="479"/>
      <c r="KJ86" s="479"/>
      <c r="KK86" s="479"/>
      <c r="KL86" s="479"/>
      <c r="KM86" s="479"/>
      <c r="KN86" s="479"/>
      <c r="KO86" s="479"/>
      <c r="KQ86" s="577"/>
    </row>
    <row r="87" spans="1:303" s="324" customFormat="1" ht="14.5" hidden="1">
      <c r="A87" s="504" t="str">
        <f t="shared" ca="1" si="39"/>
        <v>2.1.3</v>
      </c>
      <c r="B87" s="505" t="s">
        <v>421</v>
      </c>
      <c r="C87" s="639"/>
      <c r="D87" s="639"/>
      <c r="E87" s="1101"/>
      <c r="F87" s="639"/>
      <c r="G87" s="639"/>
      <c r="H87" s="1101"/>
      <c r="I87" s="1101"/>
      <c r="J87" s="1122" t="s">
        <v>266</v>
      </c>
      <c r="K87" s="485">
        <f t="shared" si="40"/>
        <v>46216</v>
      </c>
      <c r="L87" s="507">
        <v>50</v>
      </c>
      <c r="M87" s="487">
        <f t="shared" si="41"/>
        <v>46266</v>
      </c>
      <c r="N87" s="508">
        <v>46286</v>
      </c>
      <c r="O87" s="732">
        <v>47</v>
      </c>
      <c r="P87" s="488">
        <f t="shared" si="42"/>
        <v>46333</v>
      </c>
      <c r="Q87" s="488">
        <f t="shared" si="43"/>
        <v>46334</v>
      </c>
      <c r="R87" s="510">
        <f t="shared" si="44"/>
        <v>0</v>
      </c>
      <c r="S87" s="510" t="str">
        <f t="shared" si="45"/>
        <v/>
      </c>
      <c r="T87" s="511">
        <f t="shared" si="46"/>
        <v>0</v>
      </c>
      <c r="U87" s="512">
        <v>20</v>
      </c>
      <c r="V87" s="513">
        <f t="shared" si="47"/>
        <v>1</v>
      </c>
      <c r="W87" s="514" t="s">
        <v>360</v>
      </c>
      <c r="X87" s="573" t="s">
        <v>104</v>
      </c>
      <c r="Y87" s="523" t="s">
        <v>360</v>
      </c>
      <c r="Z87" s="517"/>
      <c r="AA87" s="516" t="s">
        <v>125</v>
      </c>
      <c r="AB87" s="517"/>
      <c r="AC87" s="557"/>
      <c r="AD87" s="519"/>
      <c r="AE87" s="733"/>
      <c r="AF87" s="520"/>
      <c r="AG87" s="521">
        <f t="shared" si="48"/>
        <v>19</v>
      </c>
      <c r="AH87" s="521">
        <f t="shared" si="49"/>
        <v>19</v>
      </c>
      <c r="AI87" s="522" t="str">
        <f t="shared" si="50"/>
        <v/>
      </c>
      <c r="AJ87" s="522" t="str">
        <f t="shared" si="51"/>
        <v/>
      </c>
      <c r="AK87" s="523" t="str">
        <f t="shared" si="52"/>
        <v>-</v>
      </c>
      <c r="AL87" s="524" t="s">
        <v>4</v>
      </c>
      <c r="AM87" s="525"/>
      <c r="AN87" s="525"/>
      <c r="AO87" s="525"/>
      <c r="AP87" s="525"/>
      <c r="AQ87" s="525"/>
      <c r="AR87" s="525"/>
      <c r="AS87" s="525"/>
      <c r="AT87" s="525"/>
      <c r="AU87" s="525"/>
      <c r="AV87" s="525"/>
      <c r="AW87" s="525"/>
      <c r="AX87" s="525"/>
      <c r="AY87" s="525"/>
      <c r="AZ87" s="525"/>
      <c r="BA87" s="525"/>
      <c r="BB87" s="525"/>
      <c r="BC87" s="525"/>
      <c r="BD87" s="525"/>
      <c r="BE87" s="525"/>
      <c r="BF87" s="525"/>
      <c r="BG87" s="525"/>
      <c r="BH87" s="525"/>
      <c r="BI87" s="525"/>
      <c r="BJ87" s="525"/>
      <c r="BK87" s="525"/>
      <c r="BL87" s="525"/>
      <c r="BM87" s="525"/>
      <c r="BN87" s="525"/>
      <c r="BO87" s="525"/>
      <c r="BP87" s="525"/>
      <c r="BQ87" s="525"/>
      <c r="BR87" s="525"/>
      <c r="BS87" s="525"/>
      <c r="BT87" s="525"/>
      <c r="BU87" s="525"/>
      <c r="BV87" s="525"/>
      <c r="BW87" s="525"/>
      <c r="BX87" s="525"/>
      <c r="BY87" s="525"/>
      <c r="BZ87" s="525"/>
      <c r="CA87" s="525"/>
      <c r="CB87" s="525"/>
      <c r="CC87" s="525"/>
      <c r="CD87" s="525"/>
      <c r="CE87" s="525"/>
      <c r="CF87" s="525"/>
      <c r="CG87" s="525"/>
      <c r="CH87" s="525"/>
      <c r="CI87" s="525"/>
      <c r="CJ87" s="525"/>
      <c r="CK87" s="525"/>
      <c r="CL87" s="525"/>
      <c r="CM87" s="525"/>
      <c r="CN87" s="525"/>
      <c r="CO87" s="525"/>
      <c r="CP87" s="525"/>
      <c r="CQ87" s="525"/>
      <c r="CR87" s="525"/>
      <c r="CS87" s="525"/>
      <c r="CT87" s="525"/>
      <c r="CU87" s="525"/>
      <c r="CV87" s="525"/>
      <c r="CW87" s="525"/>
      <c r="CX87" s="525"/>
      <c r="CY87" s="525"/>
      <c r="CZ87" s="525"/>
      <c r="DA87" s="525"/>
      <c r="DB87" s="525"/>
      <c r="DC87" s="525"/>
      <c r="DD87" s="525"/>
      <c r="DE87" s="525"/>
      <c r="DF87" s="525"/>
      <c r="DG87" s="525"/>
      <c r="DH87" s="525"/>
      <c r="DI87" s="525"/>
      <c r="DJ87" s="525"/>
      <c r="DK87" s="525"/>
      <c r="DL87" s="525"/>
      <c r="DM87" s="525"/>
      <c r="DN87" s="525"/>
      <c r="DO87" s="525"/>
      <c r="DP87" s="525"/>
      <c r="DQ87" s="525"/>
      <c r="DR87" s="525"/>
      <c r="DS87" s="525"/>
      <c r="DT87" s="525"/>
      <c r="DU87" s="525"/>
      <c r="DV87" s="525"/>
      <c r="DW87" s="525"/>
      <c r="DX87" s="525"/>
      <c r="DY87" s="525"/>
      <c r="DZ87" s="525"/>
      <c r="EA87" s="525"/>
      <c r="EB87" s="525"/>
      <c r="EC87" s="525"/>
      <c r="ED87" s="525"/>
      <c r="EE87" s="525"/>
      <c r="EF87" s="525"/>
      <c r="EG87" s="525"/>
      <c r="EH87" s="525"/>
      <c r="EI87" s="525"/>
      <c r="EJ87" s="525"/>
      <c r="EK87" s="525"/>
      <c r="EL87" s="525"/>
      <c r="EM87" s="525"/>
      <c r="EN87" s="525"/>
      <c r="EO87" s="525"/>
      <c r="EP87" s="525"/>
      <c r="EQ87" s="525"/>
      <c r="ER87" s="525"/>
      <c r="ES87" s="525"/>
      <c r="ET87" s="525"/>
      <c r="EU87" s="525"/>
      <c r="EV87" s="525"/>
      <c r="EW87" s="525"/>
      <c r="EX87" s="525"/>
      <c r="EY87" s="525"/>
      <c r="EZ87" s="525"/>
      <c r="FA87" s="525"/>
      <c r="FB87" s="525"/>
      <c r="FC87" s="525"/>
      <c r="FD87" s="525"/>
      <c r="FE87" s="525"/>
      <c r="FF87" s="525"/>
      <c r="FG87" s="525"/>
      <c r="FH87" s="525"/>
      <c r="FI87" s="525"/>
      <c r="FJ87" s="525"/>
      <c r="FK87" s="525"/>
      <c r="FL87" s="525"/>
      <c r="FM87" s="525"/>
      <c r="FN87" s="525"/>
      <c r="FO87" s="525"/>
      <c r="FP87" s="525"/>
      <c r="FQ87" s="525"/>
      <c r="FR87" s="525"/>
      <c r="FS87" s="525"/>
      <c r="FT87" s="525"/>
      <c r="FU87" s="525"/>
      <c r="FV87" s="525"/>
      <c r="FW87" s="525"/>
      <c r="FX87" s="525"/>
      <c r="FY87" s="525"/>
      <c r="FZ87" s="525"/>
      <c r="GA87" s="525"/>
      <c r="GB87" s="525"/>
      <c r="GC87" s="525"/>
      <c r="GD87" s="525"/>
      <c r="GE87" s="525"/>
      <c r="GF87" s="525"/>
      <c r="GG87" s="525"/>
      <c r="GH87" s="525"/>
      <c r="GI87" s="525"/>
      <c r="GJ87" s="525"/>
      <c r="GK87" s="525"/>
      <c r="GL87" s="525"/>
      <c r="GM87" s="525"/>
      <c r="GN87" s="525"/>
      <c r="GO87" s="525"/>
      <c r="GP87" s="525"/>
      <c r="GQ87" s="525"/>
      <c r="GR87" s="525"/>
      <c r="GS87" s="525"/>
      <c r="GT87" s="525"/>
      <c r="GU87" s="525"/>
      <c r="GV87" s="525"/>
      <c r="GW87" s="525"/>
      <c r="GX87" s="525"/>
      <c r="GY87" s="525"/>
      <c r="GZ87" s="525"/>
      <c r="HA87" s="525"/>
      <c r="HB87" s="525"/>
      <c r="HC87" s="525"/>
      <c r="HD87" s="525"/>
      <c r="HE87" s="525"/>
      <c r="HF87" s="525"/>
      <c r="HG87" s="525"/>
      <c r="HH87" s="525"/>
      <c r="HI87" s="525"/>
      <c r="HJ87" s="525"/>
      <c r="HK87" s="525"/>
      <c r="HL87" s="525"/>
      <c r="HM87" s="525"/>
      <c r="HN87" s="525"/>
      <c r="HO87" s="525"/>
      <c r="HP87" s="525"/>
      <c r="HQ87" s="525"/>
      <c r="HR87" s="525"/>
      <c r="HS87" s="525"/>
      <c r="HT87" s="525"/>
      <c r="HU87" s="525"/>
      <c r="HV87" s="525"/>
      <c r="HW87" s="525"/>
      <c r="HX87" s="525"/>
      <c r="HY87" s="525"/>
      <c r="HZ87" s="525"/>
      <c r="IA87" s="525"/>
      <c r="IB87" s="525"/>
      <c r="IC87" s="525"/>
      <c r="ID87" s="525"/>
      <c r="IE87" s="525"/>
      <c r="IF87" s="525"/>
      <c r="IG87" s="525"/>
      <c r="IH87" s="525"/>
      <c r="II87" s="525"/>
      <c r="IJ87" s="525"/>
      <c r="IK87" s="525"/>
      <c r="IL87" s="525"/>
      <c r="IM87" s="525"/>
      <c r="IN87" s="525"/>
      <c r="IO87" s="525"/>
      <c r="IP87" s="525"/>
      <c r="IQ87" s="525"/>
      <c r="IR87" s="525"/>
      <c r="IS87" s="525"/>
      <c r="IT87" s="525"/>
      <c r="IU87" s="525"/>
      <c r="IV87" s="525"/>
      <c r="IW87" s="525"/>
      <c r="IX87" s="525"/>
      <c r="IY87" s="525"/>
      <c r="IZ87" s="525"/>
      <c r="JA87" s="525"/>
      <c r="JB87" s="525"/>
      <c r="JC87" s="525"/>
      <c r="JD87" s="525"/>
      <c r="JE87" s="525"/>
      <c r="JF87" s="525"/>
      <c r="JG87" s="525"/>
      <c r="JH87" s="525"/>
      <c r="JI87" s="525"/>
      <c r="JJ87" s="526"/>
      <c r="JK87" s="525"/>
      <c r="JL87" s="525"/>
      <c r="JM87" s="525"/>
      <c r="JN87" s="525"/>
      <c r="JO87" s="525"/>
      <c r="JP87" s="527"/>
      <c r="JQ87" s="528">
        <f t="shared" si="53"/>
        <v>20</v>
      </c>
      <c r="JR87" s="529">
        <f t="shared" si="54"/>
        <v>57</v>
      </c>
      <c r="JS87" s="476" t="s">
        <v>365</v>
      </c>
      <c r="JT87" s="477"/>
      <c r="JU87" s="478" t="s">
        <v>422</v>
      </c>
      <c r="JV87" s="499"/>
      <c r="JW87" s="479"/>
      <c r="JX87" s="479"/>
      <c r="JY87" s="479"/>
      <c r="JZ87" s="480"/>
      <c r="KA87" s="479"/>
      <c r="KB87" s="479"/>
      <c r="KC87" s="479"/>
      <c r="KD87" s="479"/>
      <c r="KE87" s="479"/>
      <c r="KF87" s="479"/>
      <c r="KG87" s="479"/>
      <c r="KH87" s="479"/>
      <c r="KI87" s="479"/>
      <c r="KJ87" s="479"/>
      <c r="KK87" s="479"/>
      <c r="KL87" s="479"/>
      <c r="KM87" s="479"/>
      <c r="KN87" s="479"/>
      <c r="KO87" s="479"/>
      <c r="KQ87" s="577"/>
    </row>
    <row r="88" spans="1:303" s="324" customFormat="1" ht="14.5" hidden="1">
      <c r="A88" s="504" t="str">
        <f t="shared" ca="1" si="39"/>
        <v>2.1.4</v>
      </c>
      <c r="B88" s="505" t="s">
        <v>421</v>
      </c>
      <c r="C88" s="639"/>
      <c r="D88" s="639"/>
      <c r="E88" s="1101"/>
      <c r="F88" s="639"/>
      <c r="G88" s="639"/>
      <c r="H88" s="1101"/>
      <c r="I88" s="1101"/>
      <c r="J88" s="1122" t="s">
        <v>266</v>
      </c>
      <c r="K88" s="485">
        <f t="shared" si="40"/>
        <v>46223</v>
      </c>
      <c r="L88" s="507">
        <v>50</v>
      </c>
      <c r="M88" s="487">
        <f t="shared" si="41"/>
        <v>46273</v>
      </c>
      <c r="N88" s="508">
        <v>46293</v>
      </c>
      <c r="O88" s="732">
        <v>47</v>
      </c>
      <c r="P88" s="488">
        <f t="shared" si="42"/>
        <v>46340</v>
      </c>
      <c r="Q88" s="488">
        <f t="shared" si="43"/>
        <v>46341</v>
      </c>
      <c r="R88" s="510">
        <f t="shared" si="44"/>
        <v>0</v>
      </c>
      <c r="S88" s="510" t="str">
        <f t="shared" si="45"/>
        <v/>
      </c>
      <c r="T88" s="511">
        <f t="shared" si="46"/>
        <v>0</v>
      </c>
      <c r="U88" s="512">
        <v>20</v>
      </c>
      <c r="V88" s="513">
        <f t="shared" si="47"/>
        <v>1</v>
      </c>
      <c r="W88" s="514" t="s">
        <v>360</v>
      </c>
      <c r="X88" s="573" t="s">
        <v>104</v>
      </c>
      <c r="Y88" s="523" t="s">
        <v>360</v>
      </c>
      <c r="Z88" s="517"/>
      <c r="AA88" s="516" t="s">
        <v>125</v>
      </c>
      <c r="AB88" s="517"/>
      <c r="AC88" s="557"/>
      <c r="AD88" s="519"/>
      <c r="AE88" s="733"/>
      <c r="AF88" s="520"/>
      <c r="AG88" s="521">
        <f t="shared" si="48"/>
        <v>19</v>
      </c>
      <c r="AH88" s="521">
        <f t="shared" si="49"/>
        <v>19</v>
      </c>
      <c r="AI88" s="522" t="str">
        <f t="shared" si="50"/>
        <v/>
      </c>
      <c r="AJ88" s="522" t="str">
        <f t="shared" si="51"/>
        <v/>
      </c>
      <c r="AK88" s="523" t="str">
        <f t="shared" si="52"/>
        <v>-</v>
      </c>
      <c r="AL88" s="524" t="s">
        <v>4</v>
      </c>
      <c r="AM88" s="525"/>
      <c r="AN88" s="525"/>
      <c r="AO88" s="525"/>
      <c r="AP88" s="525"/>
      <c r="AQ88" s="525"/>
      <c r="AR88" s="525"/>
      <c r="AS88" s="525"/>
      <c r="AT88" s="525"/>
      <c r="AU88" s="525"/>
      <c r="AV88" s="525"/>
      <c r="AW88" s="525"/>
      <c r="AX88" s="525"/>
      <c r="AY88" s="525"/>
      <c r="AZ88" s="525"/>
      <c r="BA88" s="525"/>
      <c r="BB88" s="525"/>
      <c r="BC88" s="525"/>
      <c r="BD88" s="525"/>
      <c r="BE88" s="525"/>
      <c r="BF88" s="525"/>
      <c r="BG88" s="525"/>
      <c r="BH88" s="525"/>
      <c r="BI88" s="525"/>
      <c r="BJ88" s="525"/>
      <c r="BK88" s="525"/>
      <c r="BL88" s="525"/>
      <c r="BM88" s="525"/>
      <c r="BN88" s="525"/>
      <c r="BO88" s="525"/>
      <c r="BP88" s="525"/>
      <c r="BQ88" s="525"/>
      <c r="BR88" s="525"/>
      <c r="BS88" s="525"/>
      <c r="BT88" s="525"/>
      <c r="BU88" s="525"/>
      <c r="BV88" s="525"/>
      <c r="BW88" s="525"/>
      <c r="BX88" s="525"/>
      <c r="BY88" s="525"/>
      <c r="BZ88" s="525"/>
      <c r="CA88" s="525"/>
      <c r="CB88" s="525"/>
      <c r="CC88" s="525"/>
      <c r="CD88" s="525"/>
      <c r="CE88" s="525"/>
      <c r="CF88" s="525"/>
      <c r="CG88" s="525"/>
      <c r="CH88" s="525"/>
      <c r="CI88" s="525"/>
      <c r="CJ88" s="525"/>
      <c r="CK88" s="525"/>
      <c r="CL88" s="525"/>
      <c r="CM88" s="525"/>
      <c r="CN88" s="525"/>
      <c r="CO88" s="525"/>
      <c r="CP88" s="525"/>
      <c r="CQ88" s="525"/>
      <c r="CR88" s="525"/>
      <c r="CS88" s="525"/>
      <c r="CT88" s="525"/>
      <c r="CU88" s="525"/>
      <c r="CV88" s="525"/>
      <c r="CW88" s="525"/>
      <c r="CX88" s="525"/>
      <c r="CY88" s="525"/>
      <c r="CZ88" s="525"/>
      <c r="DA88" s="525"/>
      <c r="DB88" s="525"/>
      <c r="DC88" s="525"/>
      <c r="DD88" s="525"/>
      <c r="DE88" s="525"/>
      <c r="DF88" s="525"/>
      <c r="DG88" s="525"/>
      <c r="DH88" s="525"/>
      <c r="DI88" s="525"/>
      <c r="DJ88" s="525"/>
      <c r="DK88" s="525"/>
      <c r="DL88" s="525"/>
      <c r="DM88" s="525"/>
      <c r="DN88" s="525"/>
      <c r="DO88" s="525"/>
      <c r="DP88" s="525"/>
      <c r="DQ88" s="525"/>
      <c r="DR88" s="525"/>
      <c r="DS88" s="525"/>
      <c r="DT88" s="525"/>
      <c r="DU88" s="525"/>
      <c r="DV88" s="525"/>
      <c r="DW88" s="525"/>
      <c r="DX88" s="525"/>
      <c r="DY88" s="525"/>
      <c r="DZ88" s="525"/>
      <c r="EA88" s="525"/>
      <c r="EB88" s="525"/>
      <c r="EC88" s="525"/>
      <c r="ED88" s="525"/>
      <c r="EE88" s="525"/>
      <c r="EF88" s="525"/>
      <c r="EG88" s="525"/>
      <c r="EH88" s="525"/>
      <c r="EI88" s="525"/>
      <c r="EJ88" s="525"/>
      <c r="EK88" s="525"/>
      <c r="EL88" s="525"/>
      <c r="EM88" s="525"/>
      <c r="EN88" s="525"/>
      <c r="EO88" s="525"/>
      <c r="EP88" s="525"/>
      <c r="EQ88" s="525"/>
      <c r="ER88" s="525"/>
      <c r="ES88" s="525"/>
      <c r="ET88" s="525"/>
      <c r="EU88" s="525"/>
      <c r="EV88" s="525"/>
      <c r="EW88" s="525"/>
      <c r="EX88" s="525"/>
      <c r="EY88" s="525"/>
      <c r="EZ88" s="525"/>
      <c r="FA88" s="525"/>
      <c r="FB88" s="525"/>
      <c r="FC88" s="525"/>
      <c r="FD88" s="525"/>
      <c r="FE88" s="525"/>
      <c r="FF88" s="525"/>
      <c r="FG88" s="525"/>
      <c r="FH88" s="525"/>
      <c r="FI88" s="525"/>
      <c r="FJ88" s="525"/>
      <c r="FK88" s="525"/>
      <c r="FL88" s="525"/>
      <c r="FM88" s="525"/>
      <c r="FN88" s="525"/>
      <c r="FO88" s="525"/>
      <c r="FP88" s="525"/>
      <c r="FQ88" s="525"/>
      <c r="FR88" s="525"/>
      <c r="FS88" s="525"/>
      <c r="FT88" s="525"/>
      <c r="FU88" s="525"/>
      <c r="FV88" s="525"/>
      <c r="FW88" s="525"/>
      <c r="FX88" s="525"/>
      <c r="FY88" s="525"/>
      <c r="FZ88" s="525"/>
      <c r="GA88" s="525"/>
      <c r="GB88" s="525"/>
      <c r="GC88" s="525"/>
      <c r="GD88" s="525"/>
      <c r="GE88" s="525"/>
      <c r="GF88" s="525"/>
      <c r="GG88" s="525"/>
      <c r="GH88" s="525"/>
      <c r="GI88" s="525"/>
      <c r="GJ88" s="525"/>
      <c r="GK88" s="525"/>
      <c r="GL88" s="525"/>
      <c r="GM88" s="525"/>
      <c r="GN88" s="525"/>
      <c r="GO88" s="525"/>
      <c r="GP88" s="525"/>
      <c r="GQ88" s="525"/>
      <c r="GR88" s="525"/>
      <c r="GS88" s="525"/>
      <c r="GT88" s="525"/>
      <c r="GU88" s="525"/>
      <c r="GV88" s="525"/>
      <c r="GW88" s="525"/>
      <c r="GX88" s="525"/>
      <c r="GY88" s="525"/>
      <c r="GZ88" s="525"/>
      <c r="HA88" s="525"/>
      <c r="HB88" s="525"/>
      <c r="HC88" s="525"/>
      <c r="HD88" s="525"/>
      <c r="HE88" s="525"/>
      <c r="HF88" s="525"/>
      <c r="HG88" s="525"/>
      <c r="HH88" s="525"/>
      <c r="HI88" s="525"/>
      <c r="HJ88" s="525"/>
      <c r="HK88" s="525"/>
      <c r="HL88" s="525"/>
      <c r="HM88" s="525"/>
      <c r="HN88" s="525"/>
      <c r="HO88" s="525"/>
      <c r="HP88" s="525"/>
      <c r="HQ88" s="525"/>
      <c r="HR88" s="525"/>
      <c r="HS88" s="525"/>
      <c r="HT88" s="525"/>
      <c r="HU88" s="525"/>
      <c r="HV88" s="525"/>
      <c r="HW88" s="525"/>
      <c r="HX88" s="525"/>
      <c r="HY88" s="525"/>
      <c r="HZ88" s="525"/>
      <c r="IA88" s="525"/>
      <c r="IB88" s="525"/>
      <c r="IC88" s="525"/>
      <c r="ID88" s="525"/>
      <c r="IE88" s="525"/>
      <c r="IF88" s="525"/>
      <c r="IG88" s="525"/>
      <c r="IH88" s="525"/>
      <c r="II88" s="525"/>
      <c r="IJ88" s="525"/>
      <c r="IK88" s="525"/>
      <c r="IL88" s="525"/>
      <c r="IM88" s="525"/>
      <c r="IN88" s="525"/>
      <c r="IO88" s="525"/>
      <c r="IP88" s="525"/>
      <c r="IQ88" s="525"/>
      <c r="IR88" s="525"/>
      <c r="IS88" s="525"/>
      <c r="IT88" s="525"/>
      <c r="IU88" s="525"/>
      <c r="IV88" s="525"/>
      <c r="IW88" s="525"/>
      <c r="IX88" s="525"/>
      <c r="IY88" s="525"/>
      <c r="IZ88" s="525"/>
      <c r="JA88" s="525"/>
      <c r="JB88" s="525"/>
      <c r="JC88" s="525"/>
      <c r="JD88" s="525"/>
      <c r="JE88" s="525"/>
      <c r="JF88" s="525"/>
      <c r="JG88" s="525"/>
      <c r="JH88" s="525"/>
      <c r="JI88" s="525"/>
      <c r="JJ88" s="526"/>
      <c r="JK88" s="525"/>
      <c r="JL88" s="525"/>
      <c r="JM88" s="525"/>
      <c r="JN88" s="525"/>
      <c r="JO88" s="525"/>
      <c r="JP88" s="527"/>
      <c r="JQ88" s="528">
        <f t="shared" si="53"/>
        <v>20</v>
      </c>
      <c r="JR88" s="529">
        <f t="shared" si="54"/>
        <v>76</v>
      </c>
      <c r="JS88" s="476" t="s">
        <v>365</v>
      </c>
      <c r="JT88" s="477"/>
      <c r="JU88" s="478" t="s">
        <v>422</v>
      </c>
      <c r="JV88" s="499"/>
      <c r="JW88" s="479"/>
      <c r="JX88" s="479"/>
      <c r="JY88" s="479"/>
      <c r="JZ88" s="480"/>
      <c r="KA88" s="479"/>
      <c r="KB88" s="479"/>
      <c r="KC88" s="479"/>
      <c r="KD88" s="479"/>
      <c r="KE88" s="479"/>
      <c r="KF88" s="479"/>
      <c r="KG88" s="479"/>
      <c r="KH88" s="479"/>
      <c r="KI88" s="479"/>
      <c r="KJ88" s="479"/>
      <c r="KK88" s="479"/>
      <c r="KL88" s="479"/>
      <c r="KM88" s="479"/>
      <c r="KN88" s="479"/>
      <c r="KO88" s="479"/>
      <c r="KQ88" s="577"/>
    </row>
    <row r="89" spans="1:303" s="324" customFormat="1" ht="14.5" hidden="1">
      <c r="A89" s="504" t="str">
        <f t="shared" ca="1" si="39"/>
        <v>2.1.5</v>
      </c>
      <c r="B89" s="505" t="s">
        <v>421</v>
      </c>
      <c r="C89" s="639"/>
      <c r="D89" s="639"/>
      <c r="E89" s="1101"/>
      <c r="F89" s="639"/>
      <c r="G89" s="639"/>
      <c r="H89" s="1101"/>
      <c r="I89" s="1101"/>
      <c r="J89" s="1122" t="s">
        <v>246</v>
      </c>
      <c r="K89" s="485">
        <f t="shared" si="40"/>
        <v>46230</v>
      </c>
      <c r="L89" s="507">
        <v>50</v>
      </c>
      <c r="M89" s="487">
        <f t="shared" si="41"/>
        <v>46280</v>
      </c>
      <c r="N89" s="508">
        <v>46300</v>
      </c>
      <c r="O89" s="732">
        <v>47</v>
      </c>
      <c r="P89" s="488">
        <f t="shared" si="42"/>
        <v>46347</v>
      </c>
      <c r="Q89" s="488">
        <f t="shared" si="43"/>
        <v>46348</v>
      </c>
      <c r="R89" s="510">
        <f t="shared" si="44"/>
        <v>0</v>
      </c>
      <c r="S89" s="510" t="str">
        <f t="shared" si="45"/>
        <v/>
      </c>
      <c r="T89" s="511">
        <f t="shared" si="46"/>
        <v>0</v>
      </c>
      <c r="U89" s="512">
        <v>20</v>
      </c>
      <c r="V89" s="513">
        <f t="shared" si="47"/>
        <v>1</v>
      </c>
      <c r="W89" s="514" t="s">
        <v>360</v>
      </c>
      <c r="X89" s="573" t="s">
        <v>104</v>
      </c>
      <c r="Y89" s="523" t="s">
        <v>360</v>
      </c>
      <c r="Z89" s="517"/>
      <c r="AA89" s="516" t="s">
        <v>125</v>
      </c>
      <c r="AB89" s="517"/>
      <c r="AC89" s="557"/>
      <c r="AD89" s="519"/>
      <c r="AE89" s="733"/>
      <c r="AF89" s="520"/>
      <c r="AG89" s="521">
        <f t="shared" si="48"/>
        <v>19</v>
      </c>
      <c r="AH89" s="521">
        <f t="shared" si="49"/>
        <v>19</v>
      </c>
      <c r="AI89" s="522" t="str">
        <f t="shared" si="50"/>
        <v/>
      </c>
      <c r="AJ89" s="522" t="str">
        <f t="shared" si="51"/>
        <v/>
      </c>
      <c r="AK89" s="523" t="str">
        <f t="shared" si="52"/>
        <v>-</v>
      </c>
      <c r="AL89" s="524" t="s">
        <v>4</v>
      </c>
      <c r="AM89" s="525"/>
      <c r="AN89" s="525"/>
      <c r="AO89" s="525"/>
      <c r="AP89" s="525"/>
      <c r="AQ89" s="525"/>
      <c r="AR89" s="525"/>
      <c r="AS89" s="525"/>
      <c r="AT89" s="525"/>
      <c r="AU89" s="525"/>
      <c r="AV89" s="525"/>
      <c r="AW89" s="525"/>
      <c r="AX89" s="525"/>
      <c r="AY89" s="525"/>
      <c r="AZ89" s="525"/>
      <c r="BA89" s="525"/>
      <c r="BB89" s="525"/>
      <c r="BC89" s="525"/>
      <c r="BD89" s="525"/>
      <c r="BE89" s="525"/>
      <c r="BF89" s="525"/>
      <c r="BG89" s="525"/>
      <c r="BH89" s="525"/>
      <c r="BI89" s="525"/>
      <c r="BJ89" s="525"/>
      <c r="BK89" s="525"/>
      <c r="BL89" s="525"/>
      <c r="BM89" s="525"/>
      <c r="BN89" s="525"/>
      <c r="BO89" s="525"/>
      <c r="BP89" s="525"/>
      <c r="BQ89" s="525"/>
      <c r="BR89" s="525"/>
      <c r="BS89" s="525"/>
      <c r="BT89" s="525"/>
      <c r="BU89" s="525"/>
      <c r="BV89" s="525"/>
      <c r="BW89" s="525"/>
      <c r="BX89" s="525"/>
      <c r="BY89" s="525"/>
      <c r="BZ89" s="525"/>
      <c r="CA89" s="525"/>
      <c r="CB89" s="525"/>
      <c r="CC89" s="525"/>
      <c r="CD89" s="525"/>
      <c r="CE89" s="525"/>
      <c r="CF89" s="525"/>
      <c r="CG89" s="525"/>
      <c r="CH89" s="525"/>
      <c r="CI89" s="525"/>
      <c r="CJ89" s="525"/>
      <c r="CK89" s="525"/>
      <c r="CL89" s="525"/>
      <c r="CM89" s="525"/>
      <c r="CN89" s="525"/>
      <c r="CO89" s="525"/>
      <c r="CP89" s="525"/>
      <c r="CQ89" s="525"/>
      <c r="CR89" s="525"/>
      <c r="CS89" s="525"/>
      <c r="CT89" s="525"/>
      <c r="CU89" s="525"/>
      <c r="CV89" s="525"/>
      <c r="CW89" s="525"/>
      <c r="CX89" s="525"/>
      <c r="CY89" s="525"/>
      <c r="CZ89" s="525"/>
      <c r="DA89" s="525"/>
      <c r="DB89" s="525"/>
      <c r="DC89" s="525"/>
      <c r="DD89" s="525"/>
      <c r="DE89" s="525"/>
      <c r="DF89" s="525"/>
      <c r="DG89" s="525"/>
      <c r="DH89" s="525"/>
      <c r="DI89" s="525"/>
      <c r="DJ89" s="525"/>
      <c r="DK89" s="525"/>
      <c r="DL89" s="525"/>
      <c r="DM89" s="525"/>
      <c r="DN89" s="525"/>
      <c r="DO89" s="525"/>
      <c r="DP89" s="525"/>
      <c r="DQ89" s="525"/>
      <c r="DR89" s="525"/>
      <c r="DS89" s="525"/>
      <c r="DT89" s="525"/>
      <c r="DU89" s="525"/>
      <c r="DV89" s="525"/>
      <c r="DW89" s="525"/>
      <c r="DX89" s="525"/>
      <c r="DY89" s="525"/>
      <c r="DZ89" s="525"/>
      <c r="EA89" s="525"/>
      <c r="EB89" s="525"/>
      <c r="EC89" s="525"/>
      <c r="ED89" s="525"/>
      <c r="EE89" s="525"/>
      <c r="EF89" s="525"/>
      <c r="EG89" s="525"/>
      <c r="EH89" s="525"/>
      <c r="EI89" s="525"/>
      <c r="EJ89" s="525"/>
      <c r="EK89" s="525"/>
      <c r="EL89" s="525"/>
      <c r="EM89" s="525"/>
      <c r="EN89" s="525"/>
      <c r="EO89" s="525"/>
      <c r="EP89" s="525"/>
      <c r="EQ89" s="525"/>
      <c r="ER89" s="525"/>
      <c r="ES89" s="525"/>
      <c r="ET89" s="525"/>
      <c r="EU89" s="525"/>
      <c r="EV89" s="525"/>
      <c r="EW89" s="525"/>
      <c r="EX89" s="525"/>
      <c r="EY89" s="525"/>
      <c r="EZ89" s="525"/>
      <c r="FA89" s="525"/>
      <c r="FB89" s="525"/>
      <c r="FC89" s="525"/>
      <c r="FD89" s="525"/>
      <c r="FE89" s="525"/>
      <c r="FF89" s="525"/>
      <c r="FG89" s="525"/>
      <c r="FH89" s="525"/>
      <c r="FI89" s="525"/>
      <c r="FJ89" s="525"/>
      <c r="FK89" s="525"/>
      <c r="FL89" s="525"/>
      <c r="FM89" s="525"/>
      <c r="FN89" s="525"/>
      <c r="FO89" s="525"/>
      <c r="FP89" s="525"/>
      <c r="FQ89" s="525"/>
      <c r="FR89" s="525"/>
      <c r="FS89" s="525"/>
      <c r="FT89" s="525"/>
      <c r="FU89" s="525"/>
      <c r="FV89" s="525"/>
      <c r="FW89" s="525"/>
      <c r="FX89" s="525"/>
      <c r="FY89" s="525"/>
      <c r="FZ89" s="525"/>
      <c r="GA89" s="525"/>
      <c r="GB89" s="525"/>
      <c r="GC89" s="525"/>
      <c r="GD89" s="525"/>
      <c r="GE89" s="525"/>
      <c r="GF89" s="525"/>
      <c r="GG89" s="525"/>
      <c r="GH89" s="525"/>
      <c r="GI89" s="525"/>
      <c r="GJ89" s="525"/>
      <c r="GK89" s="525"/>
      <c r="GL89" s="525"/>
      <c r="GM89" s="525"/>
      <c r="GN89" s="525"/>
      <c r="GO89" s="525"/>
      <c r="GP89" s="525"/>
      <c r="GQ89" s="525"/>
      <c r="GR89" s="525"/>
      <c r="GS89" s="525"/>
      <c r="GT89" s="525"/>
      <c r="GU89" s="525"/>
      <c r="GV89" s="525"/>
      <c r="GW89" s="525"/>
      <c r="GX89" s="525"/>
      <c r="GY89" s="525"/>
      <c r="GZ89" s="525"/>
      <c r="HA89" s="525"/>
      <c r="HB89" s="525"/>
      <c r="HC89" s="525"/>
      <c r="HD89" s="525"/>
      <c r="HE89" s="525"/>
      <c r="HF89" s="525"/>
      <c r="HG89" s="525"/>
      <c r="HH89" s="525"/>
      <c r="HI89" s="525"/>
      <c r="HJ89" s="525"/>
      <c r="HK89" s="525"/>
      <c r="HL89" s="525"/>
      <c r="HM89" s="525"/>
      <c r="HN89" s="525"/>
      <c r="HO89" s="525"/>
      <c r="HP89" s="525"/>
      <c r="HQ89" s="525"/>
      <c r="HR89" s="525"/>
      <c r="HS89" s="525"/>
      <c r="HT89" s="525"/>
      <c r="HU89" s="525"/>
      <c r="HV89" s="525"/>
      <c r="HW89" s="525"/>
      <c r="HX89" s="525"/>
      <c r="HY89" s="525"/>
      <c r="HZ89" s="525"/>
      <c r="IA89" s="525"/>
      <c r="IB89" s="525"/>
      <c r="IC89" s="525"/>
      <c r="ID89" s="525"/>
      <c r="IE89" s="525"/>
      <c r="IF89" s="525"/>
      <c r="IG89" s="525"/>
      <c r="IH89" s="525"/>
      <c r="II89" s="525"/>
      <c r="IJ89" s="525"/>
      <c r="IK89" s="525"/>
      <c r="IL89" s="525"/>
      <c r="IM89" s="525"/>
      <c r="IN89" s="525"/>
      <c r="IO89" s="525"/>
      <c r="IP89" s="525"/>
      <c r="IQ89" s="525"/>
      <c r="IR89" s="525"/>
      <c r="IS89" s="525"/>
      <c r="IT89" s="525"/>
      <c r="IU89" s="525"/>
      <c r="IV89" s="525"/>
      <c r="IW89" s="525"/>
      <c r="IX89" s="525"/>
      <c r="IY89" s="525"/>
      <c r="IZ89" s="525"/>
      <c r="JA89" s="525"/>
      <c r="JB89" s="525"/>
      <c r="JC89" s="525"/>
      <c r="JD89" s="525"/>
      <c r="JE89" s="525"/>
      <c r="JF89" s="525"/>
      <c r="JG89" s="525"/>
      <c r="JH89" s="525"/>
      <c r="JI89" s="525"/>
      <c r="JJ89" s="526"/>
      <c r="JK89" s="525"/>
      <c r="JL89" s="525"/>
      <c r="JM89" s="525"/>
      <c r="JN89" s="525"/>
      <c r="JO89" s="525"/>
      <c r="JP89" s="527"/>
      <c r="JQ89" s="528">
        <f t="shared" si="53"/>
        <v>20</v>
      </c>
      <c r="JR89" s="529">
        <f t="shared" si="54"/>
        <v>95</v>
      </c>
      <c r="JS89" s="476" t="s">
        <v>365</v>
      </c>
      <c r="JT89" s="477"/>
      <c r="JU89" s="478" t="s">
        <v>422</v>
      </c>
      <c r="JV89" s="499"/>
      <c r="JW89" s="479"/>
      <c r="JX89" s="479"/>
      <c r="JY89" s="479"/>
      <c r="JZ89" s="480"/>
      <c r="KA89" s="479"/>
      <c r="KB89" s="479"/>
      <c r="KC89" s="479"/>
      <c r="KD89" s="479"/>
      <c r="KE89" s="479"/>
      <c r="KF89" s="479"/>
      <c r="KG89" s="479"/>
      <c r="KH89" s="479"/>
      <c r="KI89" s="479"/>
      <c r="KJ89" s="479"/>
      <c r="KK89" s="479"/>
      <c r="KL89" s="479"/>
      <c r="KM89" s="479"/>
      <c r="KN89" s="479"/>
      <c r="KO89" s="479"/>
      <c r="KQ89" s="577"/>
    </row>
    <row r="90" spans="1:303" s="324" customFormat="1" ht="14.5" hidden="1">
      <c r="A90" s="504" t="str">
        <f t="shared" ca="1" si="39"/>
        <v>2.1.6</v>
      </c>
      <c r="B90" s="505" t="s">
        <v>421</v>
      </c>
      <c r="C90" s="639"/>
      <c r="D90" s="639"/>
      <c r="E90" s="1101"/>
      <c r="F90" s="639"/>
      <c r="G90" s="639"/>
      <c r="H90" s="1101"/>
      <c r="I90" s="1101"/>
      <c r="J90" s="1122" t="s">
        <v>246</v>
      </c>
      <c r="K90" s="485">
        <f t="shared" si="40"/>
        <v>46237</v>
      </c>
      <c r="L90" s="507">
        <v>50</v>
      </c>
      <c r="M90" s="487">
        <f t="shared" si="41"/>
        <v>46287</v>
      </c>
      <c r="N90" s="508">
        <v>46307</v>
      </c>
      <c r="O90" s="732">
        <v>47</v>
      </c>
      <c r="P90" s="488">
        <f t="shared" si="42"/>
        <v>46354</v>
      </c>
      <c r="Q90" s="488">
        <f t="shared" si="43"/>
        <v>46355</v>
      </c>
      <c r="R90" s="510">
        <f t="shared" si="44"/>
        <v>0</v>
      </c>
      <c r="S90" s="510" t="str">
        <f t="shared" si="45"/>
        <v/>
      </c>
      <c r="T90" s="511">
        <f t="shared" si="46"/>
        <v>0</v>
      </c>
      <c r="U90" s="512">
        <v>20</v>
      </c>
      <c r="V90" s="513">
        <f t="shared" si="47"/>
        <v>1</v>
      </c>
      <c r="W90" s="514" t="s">
        <v>360</v>
      </c>
      <c r="X90" s="573" t="s">
        <v>104</v>
      </c>
      <c r="Y90" s="523" t="s">
        <v>360</v>
      </c>
      <c r="Z90" s="517"/>
      <c r="AA90" s="516" t="s">
        <v>125</v>
      </c>
      <c r="AB90" s="517"/>
      <c r="AC90" s="557"/>
      <c r="AD90" s="519"/>
      <c r="AE90" s="733"/>
      <c r="AF90" s="520"/>
      <c r="AG90" s="521">
        <f t="shared" si="48"/>
        <v>19</v>
      </c>
      <c r="AH90" s="521">
        <f t="shared" si="49"/>
        <v>19</v>
      </c>
      <c r="AI90" s="522" t="str">
        <f t="shared" si="50"/>
        <v/>
      </c>
      <c r="AJ90" s="522" t="str">
        <f t="shared" si="51"/>
        <v/>
      </c>
      <c r="AK90" s="523" t="str">
        <f t="shared" si="52"/>
        <v>-</v>
      </c>
      <c r="AL90" s="524" t="s">
        <v>4</v>
      </c>
      <c r="AM90" s="525"/>
      <c r="AN90" s="525"/>
      <c r="AO90" s="525"/>
      <c r="AP90" s="525"/>
      <c r="AQ90" s="525"/>
      <c r="AR90" s="525"/>
      <c r="AS90" s="525"/>
      <c r="AT90" s="525"/>
      <c r="AU90" s="525"/>
      <c r="AV90" s="525"/>
      <c r="AW90" s="525"/>
      <c r="AX90" s="525"/>
      <c r="AY90" s="525"/>
      <c r="AZ90" s="525"/>
      <c r="BA90" s="525"/>
      <c r="BB90" s="525"/>
      <c r="BC90" s="525"/>
      <c r="BD90" s="525"/>
      <c r="BE90" s="525"/>
      <c r="BF90" s="525"/>
      <c r="BG90" s="525"/>
      <c r="BH90" s="525"/>
      <c r="BI90" s="525"/>
      <c r="BJ90" s="525"/>
      <c r="BK90" s="525"/>
      <c r="BL90" s="525"/>
      <c r="BM90" s="525"/>
      <c r="BN90" s="525"/>
      <c r="BO90" s="525"/>
      <c r="BP90" s="525"/>
      <c r="BQ90" s="525"/>
      <c r="BR90" s="525"/>
      <c r="BS90" s="525"/>
      <c r="BT90" s="525"/>
      <c r="BU90" s="525"/>
      <c r="BV90" s="525"/>
      <c r="BW90" s="525"/>
      <c r="BX90" s="525"/>
      <c r="BY90" s="525"/>
      <c r="BZ90" s="525"/>
      <c r="CA90" s="525"/>
      <c r="CB90" s="525"/>
      <c r="CC90" s="525"/>
      <c r="CD90" s="525"/>
      <c r="CE90" s="525"/>
      <c r="CF90" s="525"/>
      <c r="CG90" s="525"/>
      <c r="CH90" s="525"/>
      <c r="CI90" s="525"/>
      <c r="CJ90" s="525"/>
      <c r="CK90" s="525"/>
      <c r="CL90" s="525"/>
      <c r="CM90" s="525"/>
      <c r="CN90" s="525"/>
      <c r="CO90" s="525"/>
      <c r="CP90" s="525"/>
      <c r="CQ90" s="525"/>
      <c r="CR90" s="525"/>
      <c r="CS90" s="525"/>
      <c r="CT90" s="525"/>
      <c r="CU90" s="525"/>
      <c r="CV90" s="525"/>
      <c r="CW90" s="525"/>
      <c r="CX90" s="525"/>
      <c r="CY90" s="525"/>
      <c r="CZ90" s="525"/>
      <c r="DA90" s="525"/>
      <c r="DB90" s="525"/>
      <c r="DC90" s="525"/>
      <c r="DD90" s="525"/>
      <c r="DE90" s="525"/>
      <c r="DF90" s="525"/>
      <c r="DG90" s="525"/>
      <c r="DH90" s="525"/>
      <c r="DI90" s="525"/>
      <c r="DJ90" s="525"/>
      <c r="DK90" s="525"/>
      <c r="DL90" s="525"/>
      <c r="DM90" s="525"/>
      <c r="DN90" s="525"/>
      <c r="DO90" s="525"/>
      <c r="DP90" s="525"/>
      <c r="DQ90" s="525"/>
      <c r="DR90" s="525"/>
      <c r="DS90" s="525"/>
      <c r="DT90" s="525"/>
      <c r="DU90" s="525"/>
      <c r="DV90" s="525"/>
      <c r="DW90" s="525"/>
      <c r="DX90" s="525"/>
      <c r="DY90" s="525"/>
      <c r="DZ90" s="525"/>
      <c r="EA90" s="525"/>
      <c r="EB90" s="525"/>
      <c r="EC90" s="525"/>
      <c r="ED90" s="525"/>
      <c r="EE90" s="525"/>
      <c r="EF90" s="525"/>
      <c r="EG90" s="525"/>
      <c r="EH90" s="525"/>
      <c r="EI90" s="525"/>
      <c r="EJ90" s="525"/>
      <c r="EK90" s="525"/>
      <c r="EL90" s="525"/>
      <c r="EM90" s="525"/>
      <c r="EN90" s="525"/>
      <c r="EO90" s="525"/>
      <c r="EP90" s="525"/>
      <c r="EQ90" s="525"/>
      <c r="ER90" s="525"/>
      <c r="ES90" s="525"/>
      <c r="ET90" s="525"/>
      <c r="EU90" s="525"/>
      <c r="EV90" s="525"/>
      <c r="EW90" s="525"/>
      <c r="EX90" s="525"/>
      <c r="EY90" s="525"/>
      <c r="EZ90" s="525"/>
      <c r="FA90" s="525"/>
      <c r="FB90" s="525"/>
      <c r="FC90" s="525"/>
      <c r="FD90" s="525"/>
      <c r="FE90" s="525"/>
      <c r="FF90" s="525"/>
      <c r="FG90" s="525"/>
      <c r="FH90" s="525"/>
      <c r="FI90" s="525"/>
      <c r="FJ90" s="525"/>
      <c r="FK90" s="525"/>
      <c r="FL90" s="525"/>
      <c r="FM90" s="525"/>
      <c r="FN90" s="525"/>
      <c r="FO90" s="525"/>
      <c r="FP90" s="525"/>
      <c r="FQ90" s="525"/>
      <c r="FR90" s="525"/>
      <c r="FS90" s="525"/>
      <c r="FT90" s="525"/>
      <c r="FU90" s="525"/>
      <c r="FV90" s="525"/>
      <c r="FW90" s="525"/>
      <c r="FX90" s="525"/>
      <c r="FY90" s="525"/>
      <c r="FZ90" s="525"/>
      <c r="GA90" s="525"/>
      <c r="GB90" s="525"/>
      <c r="GC90" s="525"/>
      <c r="GD90" s="525"/>
      <c r="GE90" s="525"/>
      <c r="GF90" s="525"/>
      <c r="GG90" s="525"/>
      <c r="GH90" s="525"/>
      <c r="GI90" s="525"/>
      <c r="GJ90" s="525"/>
      <c r="GK90" s="525"/>
      <c r="GL90" s="525"/>
      <c r="GM90" s="525"/>
      <c r="GN90" s="525"/>
      <c r="GO90" s="525"/>
      <c r="GP90" s="525"/>
      <c r="GQ90" s="525"/>
      <c r="GR90" s="525"/>
      <c r="GS90" s="525"/>
      <c r="GT90" s="525"/>
      <c r="GU90" s="525"/>
      <c r="GV90" s="525"/>
      <c r="GW90" s="525"/>
      <c r="GX90" s="525"/>
      <c r="GY90" s="525"/>
      <c r="GZ90" s="525"/>
      <c r="HA90" s="525"/>
      <c r="HB90" s="525"/>
      <c r="HC90" s="525"/>
      <c r="HD90" s="525"/>
      <c r="HE90" s="525"/>
      <c r="HF90" s="525"/>
      <c r="HG90" s="525"/>
      <c r="HH90" s="525"/>
      <c r="HI90" s="525"/>
      <c r="HJ90" s="525"/>
      <c r="HK90" s="525"/>
      <c r="HL90" s="525"/>
      <c r="HM90" s="525"/>
      <c r="HN90" s="525"/>
      <c r="HO90" s="525"/>
      <c r="HP90" s="525"/>
      <c r="HQ90" s="525"/>
      <c r="HR90" s="525"/>
      <c r="HS90" s="525"/>
      <c r="HT90" s="525"/>
      <c r="HU90" s="525"/>
      <c r="HV90" s="525"/>
      <c r="HW90" s="525"/>
      <c r="HX90" s="525"/>
      <c r="HY90" s="525"/>
      <c r="HZ90" s="525"/>
      <c r="IA90" s="525"/>
      <c r="IB90" s="525"/>
      <c r="IC90" s="525"/>
      <c r="ID90" s="525"/>
      <c r="IE90" s="525"/>
      <c r="IF90" s="525"/>
      <c r="IG90" s="525"/>
      <c r="IH90" s="525"/>
      <c r="II90" s="525"/>
      <c r="IJ90" s="525"/>
      <c r="IK90" s="525"/>
      <c r="IL90" s="525"/>
      <c r="IM90" s="525"/>
      <c r="IN90" s="525"/>
      <c r="IO90" s="525"/>
      <c r="IP90" s="525"/>
      <c r="IQ90" s="525"/>
      <c r="IR90" s="525"/>
      <c r="IS90" s="525"/>
      <c r="IT90" s="525"/>
      <c r="IU90" s="525"/>
      <c r="IV90" s="525"/>
      <c r="IW90" s="525"/>
      <c r="IX90" s="525"/>
      <c r="IY90" s="525"/>
      <c r="IZ90" s="525"/>
      <c r="JA90" s="525"/>
      <c r="JB90" s="525"/>
      <c r="JC90" s="525"/>
      <c r="JD90" s="525"/>
      <c r="JE90" s="525"/>
      <c r="JF90" s="525"/>
      <c r="JG90" s="525"/>
      <c r="JH90" s="525"/>
      <c r="JI90" s="525"/>
      <c r="JJ90" s="526"/>
      <c r="JK90" s="525"/>
      <c r="JL90" s="525"/>
      <c r="JM90" s="525"/>
      <c r="JN90" s="525"/>
      <c r="JO90" s="525"/>
      <c r="JP90" s="527"/>
      <c r="JQ90" s="528">
        <f t="shared" si="53"/>
        <v>20</v>
      </c>
      <c r="JR90" s="529">
        <f t="shared" si="54"/>
        <v>114</v>
      </c>
      <c r="JS90" s="476" t="s">
        <v>365</v>
      </c>
      <c r="JT90" s="477"/>
      <c r="JU90" s="478" t="s">
        <v>422</v>
      </c>
      <c r="JV90" s="499"/>
      <c r="JW90" s="479"/>
      <c r="JX90" s="479"/>
      <c r="JY90" s="479"/>
      <c r="JZ90" s="480"/>
      <c r="KA90" s="479"/>
      <c r="KB90" s="479"/>
      <c r="KC90" s="479"/>
      <c r="KD90" s="479"/>
      <c r="KE90" s="479"/>
      <c r="KF90" s="479"/>
      <c r="KG90" s="479"/>
      <c r="KH90" s="479"/>
      <c r="KI90" s="479"/>
      <c r="KJ90" s="479"/>
      <c r="KK90" s="479"/>
      <c r="KL90" s="479"/>
      <c r="KM90" s="479"/>
      <c r="KN90" s="479"/>
      <c r="KO90" s="479"/>
      <c r="KQ90" s="577"/>
    </row>
    <row r="91" spans="1:303" s="324" customFormat="1" ht="14" hidden="1">
      <c r="A91" s="619" t="str">
        <f ca="1">IF(ISERROR(VALUE(SUBSTITUTE(OFFSET(A91,-1,0,1,1),".",""))),"0.1",IF(ISERROR(FIND("`",SUBSTITUTE(OFFSET(A91,-1,0,1,1),".","`",1))),OFFSET(A91,-1,0,1,1)&amp;".1",LEFT(OFFSET(A91,-1,0,1,1),FIND("`",SUBSTITUTE(OFFSET(A91,-1,0,1,1),".","`",1)))&amp;IF(ISERROR(FIND("`",SUBSTITUTE(OFFSET(A91,-1,0,1,1),".","`",2))),VALUE(RIGHT(OFFSET(A91,-1,0,1,1),LEN(OFFSET(A91,-1,0,1,1))-FIND("`",SUBSTITUTE(OFFSET(A91,-1,0,1,1),".","`",1))))+1,VALUE(MID(OFFSET(A91,-1,0,1,1),FIND("`",SUBSTITUTE(OFFSET(A91,-1,0,1,1),".","`",1))+1,(FIND("`",SUBSTITUTE(OFFSET(A91,-1,0,1,1),".","`",2))-FIND("`",SUBSTITUTE(OFFSET(A91,-1,0,1,1),".","`",1))-1)))+1)))</f>
        <v>2.2</v>
      </c>
      <c r="B91" s="620" t="s">
        <v>375</v>
      </c>
      <c r="C91" s="621"/>
      <c r="D91" s="621"/>
      <c r="E91" s="621"/>
      <c r="F91" s="621"/>
      <c r="G91" s="621"/>
      <c r="H91" s="622"/>
      <c r="I91" s="622"/>
      <c r="J91" s="621"/>
      <c r="K91" s="625"/>
      <c r="L91" s="624"/>
      <c r="M91" s="625"/>
      <c r="N91" s="626"/>
      <c r="O91" s="627"/>
      <c r="P91" s="626"/>
      <c r="Q91" s="626"/>
      <c r="R91" s="628"/>
      <c r="S91" s="628"/>
      <c r="T91" s="628"/>
      <c r="U91" s="628"/>
      <c r="V91" s="629"/>
      <c r="W91" s="630"/>
      <c r="X91" s="630"/>
      <c r="Y91" s="628"/>
      <c r="Z91" s="628"/>
      <c r="AA91" s="628"/>
      <c r="AB91" s="628"/>
      <c r="AC91" s="631"/>
      <c r="AD91" s="628"/>
      <c r="AE91" s="1112"/>
      <c r="AF91" s="625"/>
      <c r="AG91" s="632"/>
      <c r="AH91" s="632"/>
      <c r="AI91" s="632"/>
      <c r="AJ91" s="632"/>
      <c r="AK91" s="668"/>
      <c r="AL91" s="625"/>
      <c r="AM91" s="549"/>
      <c r="AN91" s="549"/>
      <c r="AO91" s="549"/>
      <c r="AP91" s="549"/>
      <c r="AQ91" s="549"/>
      <c r="AR91" s="549"/>
      <c r="AS91" s="549"/>
      <c r="AT91" s="549"/>
      <c r="AU91" s="549"/>
      <c r="AV91" s="549"/>
      <c r="AW91" s="549"/>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c r="CX91" s="549"/>
      <c r="CY91" s="549"/>
      <c r="CZ91" s="549"/>
      <c r="DA91" s="549"/>
      <c r="DB91" s="549"/>
      <c r="DC91" s="549"/>
      <c r="DD91" s="549"/>
      <c r="DE91" s="549"/>
      <c r="DF91" s="549"/>
      <c r="DG91" s="549"/>
      <c r="DH91" s="549"/>
      <c r="DI91" s="549"/>
      <c r="DJ91" s="549"/>
      <c r="DK91" s="549"/>
      <c r="DL91" s="549"/>
      <c r="DM91" s="549"/>
      <c r="DN91" s="549"/>
      <c r="DO91" s="549"/>
      <c r="DP91" s="549"/>
      <c r="DQ91" s="549"/>
      <c r="DR91" s="549"/>
      <c r="DS91" s="549"/>
      <c r="DT91" s="549"/>
      <c r="DU91" s="549"/>
      <c r="DV91" s="549"/>
      <c r="DW91" s="549"/>
      <c r="DX91" s="549"/>
      <c r="DY91" s="549"/>
      <c r="DZ91" s="549"/>
      <c r="EA91" s="549"/>
      <c r="EB91" s="549"/>
      <c r="EC91" s="549"/>
      <c r="ED91" s="549"/>
      <c r="EE91" s="549"/>
      <c r="EF91" s="549"/>
      <c r="EG91" s="549"/>
      <c r="EH91" s="549"/>
      <c r="EI91" s="549"/>
      <c r="EJ91" s="549"/>
      <c r="EK91" s="549"/>
      <c r="EL91" s="549"/>
      <c r="EM91" s="549"/>
      <c r="EN91" s="549"/>
      <c r="EO91" s="549"/>
      <c r="EP91" s="549"/>
      <c r="EQ91" s="549"/>
      <c r="ER91" s="549"/>
      <c r="ES91" s="549"/>
      <c r="ET91" s="549"/>
      <c r="EU91" s="549"/>
      <c r="EV91" s="549"/>
      <c r="EW91" s="549"/>
      <c r="EX91" s="549"/>
      <c r="EY91" s="549"/>
      <c r="EZ91" s="549"/>
      <c r="FA91" s="549"/>
      <c r="FB91" s="549"/>
      <c r="FC91" s="549"/>
      <c r="FD91" s="549"/>
      <c r="FE91" s="549"/>
      <c r="FF91" s="549"/>
      <c r="FG91" s="549"/>
      <c r="FH91" s="549"/>
      <c r="FI91" s="549"/>
      <c r="FJ91" s="549"/>
      <c r="FK91" s="549"/>
      <c r="FL91" s="549"/>
      <c r="FM91" s="549"/>
      <c r="FN91" s="549"/>
      <c r="FO91" s="549"/>
      <c r="FP91" s="549"/>
      <c r="FQ91" s="549"/>
      <c r="FR91" s="549"/>
      <c r="FS91" s="549"/>
      <c r="FT91" s="549"/>
      <c r="FU91" s="549"/>
      <c r="FV91" s="549"/>
      <c r="FW91" s="549"/>
      <c r="FX91" s="549"/>
      <c r="FY91" s="549"/>
      <c r="FZ91" s="549"/>
      <c r="GA91" s="549"/>
      <c r="GB91" s="549"/>
      <c r="GC91" s="549"/>
      <c r="GD91" s="549"/>
      <c r="GE91" s="549"/>
      <c r="GF91" s="549"/>
      <c r="GG91" s="549"/>
      <c r="GH91" s="549"/>
      <c r="GI91" s="549"/>
      <c r="GJ91" s="549"/>
      <c r="GK91" s="549"/>
      <c r="GL91" s="549"/>
      <c r="GM91" s="549"/>
      <c r="GN91" s="549"/>
      <c r="GO91" s="549"/>
      <c r="GP91" s="549"/>
      <c r="GQ91" s="549"/>
      <c r="GR91" s="549"/>
      <c r="GS91" s="549"/>
      <c r="GT91" s="549"/>
      <c r="GU91" s="549"/>
      <c r="GV91" s="549"/>
      <c r="GW91" s="549"/>
      <c r="GX91" s="549"/>
      <c r="GY91" s="549"/>
      <c r="GZ91" s="549"/>
      <c r="HA91" s="549"/>
      <c r="HB91" s="549"/>
      <c r="HC91" s="549"/>
      <c r="HD91" s="549"/>
      <c r="HE91" s="549"/>
      <c r="HF91" s="549"/>
      <c r="HG91" s="549"/>
      <c r="HH91" s="549"/>
      <c r="HI91" s="549"/>
      <c r="HJ91" s="549"/>
      <c r="HK91" s="549"/>
      <c r="HL91" s="549"/>
      <c r="HM91" s="549"/>
      <c r="HN91" s="549"/>
      <c r="HO91" s="549"/>
      <c r="HP91" s="549"/>
      <c r="HQ91" s="549"/>
      <c r="HR91" s="549"/>
      <c r="HS91" s="549"/>
      <c r="HT91" s="549"/>
      <c r="HU91" s="549"/>
      <c r="HV91" s="549"/>
      <c r="HW91" s="549"/>
      <c r="HX91" s="549"/>
      <c r="HY91" s="549"/>
      <c r="HZ91" s="549"/>
      <c r="IA91" s="549"/>
      <c r="IB91" s="549"/>
      <c r="IC91" s="549"/>
      <c r="ID91" s="549"/>
      <c r="IE91" s="549"/>
      <c r="IF91" s="549"/>
      <c r="IG91" s="549"/>
      <c r="IH91" s="549"/>
      <c r="II91" s="549"/>
      <c r="IJ91" s="549"/>
      <c r="IK91" s="549"/>
      <c r="IL91" s="549"/>
      <c r="IM91" s="549"/>
      <c r="IN91" s="549"/>
      <c r="IO91" s="549"/>
      <c r="IP91" s="549"/>
      <c r="IQ91" s="549"/>
      <c r="IR91" s="549"/>
      <c r="IS91" s="549"/>
      <c r="IT91" s="549"/>
      <c r="IU91" s="549"/>
      <c r="IV91" s="549"/>
      <c r="IW91" s="549"/>
      <c r="IX91" s="549"/>
      <c r="IY91" s="549"/>
      <c r="IZ91" s="549"/>
      <c r="JA91" s="549"/>
      <c r="JB91" s="549"/>
      <c r="JC91" s="549"/>
      <c r="JD91" s="549"/>
      <c r="JE91" s="549"/>
      <c r="JF91" s="549"/>
      <c r="JG91" s="549"/>
      <c r="JH91" s="549"/>
      <c r="JI91" s="549"/>
      <c r="JJ91" s="634"/>
      <c r="JK91" s="549"/>
      <c r="JL91" s="549"/>
      <c r="JM91" s="549"/>
      <c r="JN91" s="549"/>
      <c r="JO91" s="549"/>
      <c r="JP91" s="549"/>
      <c r="JQ91" s="734"/>
      <c r="JR91" s="735"/>
      <c r="JS91" s="476" t="str">
        <f>IFERROR(IF(AD91="","",AE91/U91),"")</f>
        <v/>
      </c>
      <c r="JT91" s="477"/>
      <c r="JU91" s="478" t="str">
        <f>IFERROR((IF(AL91="Graduated",AF91/AD91,"")),"")</f>
        <v/>
      </c>
      <c r="JV91" s="499"/>
      <c r="JW91" s="479"/>
      <c r="JX91" s="479"/>
      <c r="JY91" s="479"/>
      <c r="JZ91" s="480"/>
      <c r="KA91" s="479"/>
      <c r="KB91" s="479"/>
      <c r="KC91" s="479"/>
      <c r="KD91" s="479"/>
      <c r="KE91" s="479"/>
      <c r="KF91" s="479"/>
      <c r="KG91" s="479"/>
      <c r="KH91" s="479"/>
      <c r="KI91" s="479"/>
      <c r="KJ91" s="479"/>
      <c r="KK91" s="479"/>
      <c r="KL91" s="479"/>
      <c r="KM91" s="479"/>
      <c r="KN91" s="479"/>
      <c r="KO91" s="479"/>
    </row>
    <row r="92" spans="1:303" s="324" customFormat="1" hidden="1">
      <c r="A92" s="504" t="str">
        <f t="shared" ref="A92:A100" ca="1" si="55">IF(ISERROR(VALUE(SUBSTITUTE(OFFSET(A92,-1,0,1,1),".",""))),"0.0.1",IF(ISERROR(FIND("`",SUBSTITUTE(OFFSET(A92,-1,0,1,1),".","`",2))),OFFSET(A92,-1,0,1,1)&amp;".1",LEFT(OFFSET(A92,-1,0,1,1),FIND("`",SUBSTITUTE(OFFSET(A92,-1,0,1,1),".","`",2)))&amp;IF(ISERROR(FIND("`",SUBSTITUTE(OFFSET(A92,-1,0,1,1),".","`",3))),VALUE(RIGHT(OFFSET(A92,-1,0,1,1),LEN(OFFSET(A92,-1,0,1,1))-FIND("`",SUBSTITUTE(OFFSET(A92,-1,0,1,1),".","`",2))))+1,VALUE(MID(OFFSET(A92,-1,0,1,1),FIND("`",SUBSTITUTE(OFFSET(A92,-1,0,1,1),".","`",2))+1,(FIND("`",SUBSTITUTE(OFFSET(A92,-1,0,1,1),".","`",3))-FIND("`",SUBSTITUTE(OFFSET(A92,-1,0,1,1),".","`",2))-1)))+1)))</f>
        <v>2.2.1</v>
      </c>
      <c r="B92" s="505" t="s">
        <v>423</v>
      </c>
      <c r="C92" s="639"/>
      <c r="D92" s="639"/>
      <c r="E92" s="1101"/>
      <c r="F92" s="639"/>
      <c r="G92" s="639"/>
      <c r="H92" s="1101"/>
      <c r="I92" s="1101"/>
      <c r="J92" s="1122" t="s">
        <v>242</v>
      </c>
      <c r="K92" s="485">
        <f t="shared" ref="K92:K100" si="56">N92-70</f>
        <v>46160</v>
      </c>
      <c r="L92" s="507">
        <v>50</v>
      </c>
      <c r="M92" s="487">
        <f t="shared" ref="M92:M100" si="57">IF(K92="","",K92+L92)</f>
        <v>46210</v>
      </c>
      <c r="N92" s="508">
        <v>46230</v>
      </c>
      <c r="O92" s="732">
        <v>47</v>
      </c>
      <c r="P92" s="488">
        <f t="shared" ref="P92:P100" si="58">N92+O92</f>
        <v>46277</v>
      </c>
      <c r="Q92" s="488">
        <f t="shared" ref="Q92:Q100" si="59">P92+1</f>
        <v>46278</v>
      </c>
      <c r="R92" s="510">
        <f t="shared" ref="R92:R99" si="60">IFERROR(AD92/U92,"")</f>
        <v>0</v>
      </c>
      <c r="S92" s="510" t="str">
        <f>IFERROR(IF(AE92="","",IF(AF92="",SUM(AD92-AE92)/AD92,SUM(AD92-AF92)/AD92)),"")</f>
        <v/>
      </c>
      <c r="T92" s="511">
        <f t="shared" ref="T92:T99" si="61">IFERROR(AF92/U92,"")</f>
        <v>0</v>
      </c>
      <c r="U92" s="512">
        <v>20</v>
      </c>
      <c r="V92" s="513">
        <f t="shared" ref="V92:V99" si="62">IF(U92="","",U92-SUM(U92*0.9))</f>
        <v>2</v>
      </c>
      <c r="W92" s="514" t="s">
        <v>360</v>
      </c>
      <c r="X92" s="573" t="s">
        <v>104</v>
      </c>
      <c r="Y92" s="523" t="s">
        <v>360</v>
      </c>
      <c r="Z92" s="517"/>
      <c r="AA92" s="516" t="s">
        <v>125</v>
      </c>
      <c r="AB92" s="517"/>
      <c r="AC92" s="557"/>
      <c r="AD92" s="519"/>
      <c r="AE92" s="733"/>
      <c r="AF92" s="520"/>
      <c r="AG92" s="521">
        <f t="shared" ref="AG92:AG99" si="63">IFERROR(IF(AF92&gt;0,AF92,IF(AE92="",MIN(U92,AH92),AE92)),"")</f>
        <v>18</v>
      </c>
      <c r="AH92" s="521">
        <f t="shared" ref="AH92:AH99" si="64">U92-V92</f>
        <v>18</v>
      </c>
      <c r="AI92" s="522" t="str">
        <f t="shared" ref="AI92:AI99" si="65">IFERROR(IF(AD92="","",IF(AF92&gt;0,AF92,IF(AE92="",MIN(Y92,AB92),AE92))),"")</f>
        <v/>
      </c>
      <c r="AJ92" s="522" t="str">
        <f t="shared" ref="AJ92:AJ99" si="66">IF(B92="Contingent","Recovery","")</f>
        <v/>
      </c>
      <c r="AK92" s="568" t="str">
        <f t="shared" ref="AK92:AK99" si="67">IFERROR(IF(AI92="","-",AI92-U92+V92),"")</f>
        <v>-</v>
      </c>
      <c r="AL92" s="524" t="s">
        <v>4</v>
      </c>
      <c r="AM92" s="525"/>
      <c r="AN92" s="525"/>
      <c r="AO92" s="525"/>
      <c r="AP92" s="525"/>
      <c r="AQ92" s="525"/>
      <c r="AR92" s="525"/>
      <c r="AS92" s="525"/>
      <c r="AT92" s="525"/>
      <c r="AU92" s="525"/>
      <c r="AV92" s="525"/>
      <c r="AW92" s="525"/>
      <c r="AX92" s="525"/>
      <c r="AY92" s="525"/>
      <c r="AZ92" s="525"/>
      <c r="BA92" s="525"/>
      <c r="BB92" s="525"/>
      <c r="BC92" s="525"/>
      <c r="BD92" s="525"/>
      <c r="BE92" s="525"/>
      <c r="BF92" s="525"/>
      <c r="BG92" s="525"/>
      <c r="BH92" s="525"/>
      <c r="BI92" s="525"/>
      <c r="BJ92" s="525"/>
      <c r="BK92" s="525"/>
      <c r="BL92" s="525"/>
      <c r="BM92" s="525"/>
      <c r="BN92" s="525"/>
      <c r="BO92" s="525"/>
      <c r="BP92" s="525"/>
      <c r="BQ92" s="525"/>
      <c r="BR92" s="525"/>
      <c r="BS92" s="525"/>
      <c r="BT92" s="525"/>
      <c r="BU92" s="525"/>
      <c r="BV92" s="525"/>
      <c r="BW92" s="525"/>
      <c r="BX92" s="525"/>
      <c r="BY92" s="525"/>
      <c r="BZ92" s="525"/>
      <c r="CA92" s="525"/>
      <c r="CB92" s="525"/>
      <c r="CC92" s="525"/>
      <c r="CD92" s="525"/>
      <c r="CE92" s="525"/>
      <c r="CF92" s="525"/>
      <c r="CG92" s="525"/>
      <c r="CH92" s="525"/>
      <c r="CI92" s="525"/>
      <c r="CJ92" s="525"/>
      <c r="CK92" s="525"/>
      <c r="CL92" s="525"/>
      <c r="CM92" s="525"/>
      <c r="CN92" s="525"/>
      <c r="CO92" s="525"/>
      <c r="CP92" s="525"/>
      <c r="CQ92" s="525"/>
      <c r="CR92" s="525"/>
      <c r="CS92" s="525"/>
      <c r="CT92" s="525"/>
      <c r="CU92" s="525"/>
      <c r="CV92" s="525"/>
      <c r="CW92" s="525"/>
      <c r="CX92" s="525"/>
      <c r="CY92" s="525"/>
      <c r="CZ92" s="525"/>
      <c r="DA92" s="525"/>
      <c r="DB92" s="525"/>
      <c r="DC92" s="525"/>
      <c r="DD92" s="525"/>
      <c r="DE92" s="525"/>
      <c r="DF92" s="525"/>
      <c r="DG92" s="525"/>
      <c r="DH92" s="525"/>
      <c r="DI92" s="525"/>
      <c r="DJ92" s="525"/>
      <c r="DK92" s="525"/>
      <c r="DL92" s="525"/>
      <c r="DM92" s="525"/>
      <c r="DN92" s="525"/>
      <c r="DO92" s="525"/>
      <c r="DP92" s="525"/>
      <c r="DQ92" s="525"/>
      <c r="DR92" s="525"/>
      <c r="DS92" s="525"/>
      <c r="DT92" s="525"/>
      <c r="DU92" s="525"/>
      <c r="DV92" s="525"/>
      <c r="DW92" s="525"/>
      <c r="DX92" s="525"/>
      <c r="DY92" s="525"/>
      <c r="DZ92" s="525"/>
      <c r="EA92" s="525"/>
      <c r="EB92" s="525"/>
      <c r="EC92" s="525"/>
      <c r="ED92" s="525"/>
      <c r="EE92" s="525"/>
      <c r="EF92" s="525"/>
      <c r="EG92" s="525"/>
      <c r="EH92" s="525"/>
      <c r="EI92" s="525"/>
      <c r="EJ92" s="525"/>
      <c r="EK92" s="525"/>
      <c r="EL92" s="525"/>
      <c r="EM92" s="525"/>
      <c r="EN92" s="525"/>
      <c r="EO92" s="525"/>
      <c r="EP92" s="525"/>
      <c r="EQ92" s="525"/>
      <c r="ER92" s="525"/>
      <c r="ES92" s="525"/>
      <c r="ET92" s="525"/>
      <c r="EU92" s="525"/>
      <c r="EV92" s="525"/>
      <c r="EW92" s="525"/>
      <c r="EX92" s="525"/>
      <c r="EY92" s="525"/>
      <c r="EZ92" s="525"/>
      <c r="FA92" s="525"/>
      <c r="FB92" s="525"/>
      <c r="FC92" s="525"/>
      <c r="FD92" s="525"/>
      <c r="FE92" s="525"/>
      <c r="FF92" s="525"/>
      <c r="FG92" s="525"/>
      <c r="FH92" s="525"/>
      <c r="FI92" s="525"/>
      <c r="FJ92" s="525"/>
      <c r="FK92" s="525"/>
      <c r="FL92" s="525"/>
      <c r="FM92" s="525"/>
      <c r="FN92" s="525"/>
      <c r="FO92" s="525"/>
      <c r="FP92" s="525"/>
      <c r="FQ92" s="525"/>
      <c r="FR92" s="525"/>
      <c r="FS92" s="525"/>
      <c r="FT92" s="525"/>
      <c r="FU92" s="525"/>
      <c r="FV92" s="525"/>
      <c r="FW92" s="525"/>
      <c r="FX92" s="525"/>
      <c r="FY92" s="525"/>
      <c r="FZ92" s="525"/>
      <c r="GA92" s="525"/>
      <c r="GB92" s="525"/>
      <c r="GC92" s="525"/>
      <c r="GD92" s="525"/>
      <c r="GE92" s="525"/>
      <c r="GF92" s="525"/>
      <c r="GG92" s="525"/>
      <c r="GH92" s="525"/>
      <c r="GI92" s="525"/>
      <c r="GJ92" s="525"/>
      <c r="GK92" s="525"/>
      <c r="GL92" s="525"/>
      <c r="GM92" s="525"/>
      <c r="GN92" s="525"/>
      <c r="GO92" s="525"/>
      <c r="GP92" s="525"/>
      <c r="GQ92" s="525"/>
      <c r="GR92" s="525"/>
      <c r="GS92" s="525"/>
      <c r="GT92" s="525"/>
      <c r="GU92" s="525"/>
      <c r="GV92" s="525"/>
      <c r="GW92" s="525"/>
      <c r="GX92" s="525"/>
      <c r="GY92" s="525"/>
      <c r="GZ92" s="525"/>
      <c r="HA92" s="525"/>
      <c r="HB92" s="525"/>
      <c r="HC92" s="525"/>
      <c r="HD92" s="525"/>
      <c r="HE92" s="525"/>
      <c r="HF92" s="525"/>
      <c r="HG92" s="525"/>
      <c r="HH92" s="525"/>
      <c r="HI92" s="525"/>
      <c r="HJ92" s="525"/>
      <c r="HK92" s="525"/>
      <c r="HL92" s="525"/>
      <c r="HM92" s="525"/>
      <c r="HN92" s="525"/>
      <c r="HO92" s="525"/>
      <c r="HP92" s="525"/>
      <c r="HQ92" s="525"/>
      <c r="HR92" s="525"/>
      <c r="HS92" s="525"/>
      <c r="HT92" s="525"/>
      <c r="HU92" s="525"/>
      <c r="HV92" s="525"/>
      <c r="HW92" s="525"/>
      <c r="HX92" s="525"/>
      <c r="HY92" s="525"/>
      <c r="HZ92" s="525"/>
      <c r="IA92" s="525"/>
      <c r="IB92" s="525"/>
      <c r="IC92" s="525"/>
      <c r="ID92" s="525"/>
      <c r="IE92" s="525"/>
      <c r="IF92" s="525"/>
      <c r="IG92" s="525"/>
      <c r="IH92" s="525"/>
      <c r="II92" s="525"/>
      <c r="IJ92" s="525"/>
      <c r="IK92" s="525"/>
      <c r="IL92" s="525"/>
      <c r="IM92" s="525"/>
      <c r="IN92" s="525"/>
      <c r="IO92" s="525"/>
      <c r="IP92" s="525"/>
      <c r="IQ92" s="525"/>
      <c r="IR92" s="525"/>
      <c r="IS92" s="525"/>
      <c r="IT92" s="525"/>
      <c r="IU92" s="525"/>
      <c r="IV92" s="525"/>
      <c r="IW92" s="525"/>
      <c r="IX92" s="525"/>
      <c r="IY92" s="525"/>
      <c r="IZ92" s="525"/>
      <c r="JA92" s="525"/>
      <c r="JB92" s="525"/>
      <c r="JC92" s="525"/>
      <c r="JD92" s="525"/>
      <c r="JE92" s="525"/>
      <c r="JF92" s="525"/>
      <c r="JG92" s="525"/>
      <c r="JH92" s="525"/>
      <c r="JI92" s="525"/>
      <c r="JJ92" s="526"/>
      <c r="JK92" s="525"/>
      <c r="JL92" s="525"/>
      <c r="JM92" s="525"/>
      <c r="JN92" s="525"/>
      <c r="JO92" s="525"/>
      <c r="JP92" s="527"/>
      <c r="JQ92" s="528">
        <f t="shared" ref="JQ92:JQ100" si="68">U92</f>
        <v>20</v>
      </c>
      <c r="JR92" s="529">
        <f>SUM(U92-V92)+JR91</f>
        <v>18</v>
      </c>
      <c r="JS92" s="476" t="s">
        <v>365</v>
      </c>
      <c r="JT92" s="477"/>
      <c r="JU92" s="478" t="s">
        <v>422</v>
      </c>
      <c r="JV92" s="499"/>
      <c r="JW92" s="479"/>
      <c r="JX92" s="479"/>
      <c r="JY92" s="479"/>
      <c r="JZ92" s="480"/>
      <c r="KA92" s="479"/>
      <c r="KB92" s="479"/>
      <c r="KC92" s="479"/>
      <c r="KD92" s="479"/>
      <c r="KE92" s="479"/>
      <c r="KF92" s="479"/>
      <c r="KG92" s="479"/>
      <c r="KH92" s="479"/>
      <c r="KI92" s="479"/>
      <c r="KJ92" s="479"/>
      <c r="KK92" s="479"/>
      <c r="KL92" s="479"/>
      <c r="KM92" s="479"/>
      <c r="KN92" s="479"/>
      <c r="KO92" s="479"/>
    </row>
    <row r="93" spans="1:303" s="324" customFormat="1" hidden="1">
      <c r="A93" s="504" t="str">
        <f t="shared" ca="1" si="55"/>
        <v>2.2.2</v>
      </c>
      <c r="B93" s="505" t="s">
        <v>423</v>
      </c>
      <c r="C93" s="639"/>
      <c r="D93" s="639"/>
      <c r="E93" s="1101"/>
      <c r="F93" s="639"/>
      <c r="G93" s="639"/>
      <c r="H93" s="1101"/>
      <c r="I93" s="1101"/>
      <c r="J93" s="1122" t="s">
        <v>246</v>
      </c>
      <c r="K93" s="485">
        <f t="shared" si="56"/>
        <v>46181</v>
      </c>
      <c r="L93" s="507">
        <v>50</v>
      </c>
      <c r="M93" s="487">
        <f t="shared" si="57"/>
        <v>46231</v>
      </c>
      <c r="N93" s="508">
        <v>46251</v>
      </c>
      <c r="O93" s="732">
        <v>47</v>
      </c>
      <c r="P93" s="488">
        <f t="shared" si="58"/>
        <v>46298</v>
      </c>
      <c r="Q93" s="488">
        <f t="shared" si="59"/>
        <v>46299</v>
      </c>
      <c r="R93" s="510">
        <f t="shared" si="60"/>
        <v>0</v>
      </c>
      <c r="S93" s="510"/>
      <c r="T93" s="511">
        <f t="shared" si="61"/>
        <v>0</v>
      </c>
      <c r="U93" s="512">
        <v>20</v>
      </c>
      <c r="V93" s="513">
        <f t="shared" si="62"/>
        <v>2</v>
      </c>
      <c r="W93" s="514"/>
      <c r="X93" s="573" t="s">
        <v>104</v>
      </c>
      <c r="Y93" s="523"/>
      <c r="Z93" s="517"/>
      <c r="AA93" s="516" t="s">
        <v>125</v>
      </c>
      <c r="AB93" s="517"/>
      <c r="AC93" s="557"/>
      <c r="AD93" s="519"/>
      <c r="AE93" s="733"/>
      <c r="AF93" s="520"/>
      <c r="AG93" s="521">
        <f t="shared" si="63"/>
        <v>18</v>
      </c>
      <c r="AH93" s="521">
        <f t="shared" si="64"/>
        <v>18</v>
      </c>
      <c r="AI93" s="522" t="str">
        <f t="shared" si="65"/>
        <v/>
      </c>
      <c r="AJ93" s="568" t="str">
        <f t="shared" si="66"/>
        <v/>
      </c>
      <c r="AK93" s="568" t="str">
        <f t="shared" si="67"/>
        <v>-</v>
      </c>
      <c r="AL93" s="1119" t="s">
        <v>4</v>
      </c>
      <c r="AM93" s="525"/>
      <c r="AN93" s="525"/>
      <c r="AO93" s="525"/>
      <c r="AP93" s="525"/>
      <c r="AQ93" s="525"/>
      <c r="AR93" s="525"/>
      <c r="AS93" s="525"/>
      <c r="AT93" s="525"/>
      <c r="AU93" s="525"/>
      <c r="AV93" s="525"/>
      <c r="AW93" s="525"/>
      <c r="AX93" s="525"/>
      <c r="AY93" s="525"/>
      <c r="AZ93" s="525"/>
      <c r="BA93" s="525"/>
      <c r="BB93" s="525"/>
      <c r="BC93" s="525"/>
      <c r="BD93" s="525"/>
      <c r="BE93" s="525"/>
      <c r="BF93" s="525"/>
      <c r="BG93" s="525"/>
      <c r="BH93" s="525"/>
      <c r="BI93" s="525"/>
      <c r="BJ93" s="525"/>
      <c r="BK93" s="525"/>
      <c r="BL93" s="525"/>
      <c r="BM93" s="525"/>
      <c r="BN93" s="525"/>
      <c r="BO93" s="525"/>
      <c r="BP93" s="525"/>
      <c r="BQ93" s="525"/>
      <c r="BR93" s="525"/>
      <c r="BS93" s="525"/>
      <c r="BT93" s="525"/>
      <c r="BU93" s="525"/>
      <c r="BV93" s="525"/>
      <c r="BW93" s="525"/>
      <c r="BX93" s="525"/>
      <c r="BY93" s="525"/>
      <c r="BZ93" s="525"/>
      <c r="CA93" s="525"/>
      <c r="CB93" s="525"/>
      <c r="CC93" s="525"/>
      <c r="CD93" s="525"/>
      <c r="CE93" s="525"/>
      <c r="CF93" s="525"/>
      <c r="CG93" s="525"/>
      <c r="CH93" s="525"/>
      <c r="CI93" s="525"/>
      <c r="CJ93" s="525"/>
      <c r="CK93" s="525"/>
      <c r="CL93" s="525"/>
      <c r="CM93" s="525"/>
      <c r="CN93" s="525"/>
      <c r="CO93" s="525"/>
      <c r="CP93" s="525"/>
      <c r="CQ93" s="525"/>
      <c r="CR93" s="525"/>
      <c r="CS93" s="525"/>
      <c r="CT93" s="525"/>
      <c r="CU93" s="525"/>
      <c r="CV93" s="525"/>
      <c r="CW93" s="525"/>
      <c r="CX93" s="525"/>
      <c r="CY93" s="525"/>
      <c r="CZ93" s="525"/>
      <c r="DA93" s="525"/>
      <c r="DB93" s="525"/>
      <c r="DC93" s="525"/>
      <c r="DD93" s="525"/>
      <c r="DE93" s="525"/>
      <c r="DF93" s="525"/>
      <c r="DG93" s="525"/>
      <c r="DH93" s="525"/>
      <c r="DI93" s="525"/>
      <c r="DJ93" s="525"/>
      <c r="DK93" s="525"/>
      <c r="DL93" s="525"/>
      <c r="DM93" s="525"/>
      <c r="DN93" s="525"/>
      <c r="DO93" s="525"/>
      <c r="DP93" s="525"/>
      <c r="DQ93" s="525"/>
      <c r="DR93" s="525"/>
      <c r="DS93" s="525"/>
      <c r="DT93" s="525"/>
      <c r="DU93" s="525"/>
      <c r="DV93" s="525"/>
      <c r="DW93" s="525"/>
      <c r="DX93" s="525"/>
      <c r="DY93" s="525"/>
      <c r="DZ93" s="525"/>
      <c r="EA93" s="525"/>
      <c r="EB93" s="525"/>
      <c r="EC93" s="525"/>
      <c r="ED93" s="525"/>
      <c r="EE93" s="525"/>
      <c r="EF93" s="525"/>
      <c r="EG93" s="525"/>
      <c r="EH93" s="525"/>
      <c r="EI93" s="525"/>
      <c r="EJ93" s="525"/>
      <c r="EK93" s="525"/>
      <c r="EL93" s="525"/>
      <c r="EM93" s="525"/>
      <c r="EN93" s="525"/>
      <c r="EO93" s="525"/>
      <c r="EP93" s="525"/>
      <c r="EQ93" s="525"/>
      <c r="ER93" s="525"/>
      <c r="ES93" s="525"/>
      <c r="ET93" s="525"/>
      <c r="EU93" s="525"/>
      <c r="EV93" s="525"/>
      <c r="EW93" s="525"/>
      <c r="EX93" s="525"/>
      <c r="EY93" s="525"/>
      <c r="EZ93" s="525"/>
      <c r="FA93" s="525"/>
      <c r="FB93" s="525"/>
      <c r="FC93" s="525"/>
      <c r="FD93" s="525"/>
      <c r="FE93" s="525"/>
      <c r="FF93" s="525"/>
      <c r="FG93" s="525"/>
      <c r="FH93" s="525"/>
      <c r="FI93" s="525"/>
      <c r="FJ93" s="525"/>
      <c r="FK93" s="525"/>
      <c r="FL93" s="525"/>
      <c r="FM93" s="525"/>
      <c r="FN93" s="525"/>
      <c r="FO93" s="525"/>
      <c r="FP93" s="525"/>
      <c r="FQ93" s="525"/>
      <c r="FR93" s="525"/>
      <c r="FS93" s="525"/>
      <c r="FT93" s="525"/>
      <c r="FU93" s="525"/>
      <c r="FV93" s="525"/>
      <c r="FW93" s="525"/>
      <c r="FX93" s="525"/>
      <c r="FY93" s="525"/>
      <c r="FZ93" s="525"/>
      <c r="GA93" s="525"/>
      <c r="GB93" s="525"/>
      <c r="GC93" s="525"/>
      <c r="GD93" s="525"/>
      <c r="GE93" s="525"/>
      <c r="GF93" s="525"/>
      <c r="GG93" s="525"/>
      <c r="GH93" s="525"/>
      <c r="GI93" s="525"/>
      <c r="GJ93" s="525"/>
      <c r="GK93" s="525"/>
      <c r="GL93" s="525"/>
      <c r="GM93" s="525"/>
      <c r="GN93" s="525"/>
      <c r="GO93" s="525"/>
      <c r="GP93" s="525"/>
      <c r="GQ93" s="525"/>
      <c r="GR93" s="525"/>
      <c r="GS93" s="525"/>
      <c r="GT93" s="525"/>
      <c r="GU93" s="525"/>
      <c r="GV93" s="525"/>
      <c r="GW93" s="525"/>
      <c r="GX93" s="525"/>
      <c r="GY93" s="525"/>
      <c r="GZ93" s="525"/>
      <c r="HA93" s="525"/>
      <c r="HB93" s="525"/>
      <c r="HC93" s="525"/>
      <c r="HD93" s="525"/>
      <c r="HE93" s="525"/>
      <c r="HF93" s="525"/>
      <c r="HG93" s="525"/>
      <c r="HH93" s="525"/>
      <c r="HI93" s="525"/>
      <c r="HJ93" s="525"/>
      <c r="HK93" s="525"/>
      <c r="HL93" s="525"/>
      <c r="HM93" s="525"/>
      <c r="HN93" s="525"/>
      <c r="HO93" s="525"/>
      <c r="HP93" s="525"/>
      <c r="HQ93" s="525"/>
      <c r="HR93" s="525"/>
      <c r="HS93" s="525"/>
      <c r="HT93" s="525"/>
      <c r="HU93" s="525"/>
      <c r="HV93" s="525"/>
      <c r="HW93" s="525"/>
      <c r="HX93" s="525"/>
      <c r="HY93" s="525"/>
      <c r="HZ93" s="525"/>
      <c r="IA93" s="525"/>
      <c r="IB93" s="525"/>
      <c r="IC93" s="525"/>
      <c r="ID93" s="525"/>
      <c r="IE93" s="525"/>
      <c r="IF93" s="525"/>
      <c r="IG93" s="525"/>
      <c r="IH93" s="525"/>
      <c r="II93" s="525"/>
      <c r="IJ93" s="525"/>
      <c r="IK93" s="525"/>
      <c r="IL93" s="525"/>
      <c r="IM93" s="525"/>
      <c r="IN93" s="525"/>
      <c r="IO93" s="525"/>
      <c r="IP93" s="525"/>
      <c r="IQ93" s="525"/>
      <c r="IR93" s="525"/>
      <c r="IS93" s="525"/>
      <c r="IT93" s="525"/>
      <c r="IU93" s="525"/>
      <c r="IV93" s="525"/>
      <c r="IW93" s="525"/>
      <c r="IX93" s="525"/>
      <c r="IY93" s="525"/>
      <c r="IZ93" s="525"/>
      <c r="JA93" s="525"/>
      <c r="JB93" s="525"/>
      <c r="JC93" s="525"/>
      <c r="JD93" s="525"/>
      <c r="JE93" s="525"/>
      <c r="JF93" s="525"/>
      <c r="JG93" s="525"/>
      <c r="JH93" s="525"/>
      <c r="JI93" s="525"/>
      <c r="JJ93" s="526"/>
      <c r="JK93" s="525"/>
      <c r="JL93" s="525"/>
      <c r="JM93" s="525"/>
      <c r="JN93" s="525"/>
      <c r="JO93" s="525"/>
      <c r="JP93" s="527"/>
      <c r="JQ93" s="528">
        <f t="shared" si="68"/>
        <v>20</v>
      </c>
      <c r="JR93" s="529">
        <f>SUM(U93-V93)+JR91</f>
        <v>18</v>
      </c>
      <c r="JS93" s="476" t="s">
        <v>365</v>
      </c>
      <c r="JT93" s="477"/>
      <c r="JU93" s="478" t="s">
        <v>422</v>
      </c>
      <c r="JV93" s="499"/>
      <c r="JW93" s="479"/>
      <c r="JX93" s="479"/>
      <c r="JY93" s="479"/>
      <c r="JZ93" s="480"/>
      <c r="KA93" s="479"/>
      <c r="KB93" s="479"/>
      <c r="KC93" s="479"/>
      <c r="KD93" s="479"/>
      <c r="KE93" s="479"/>
      <c r="KF93" s="479"/>
      <c r="KG93" s="479"/>
      <c r="KH93" s="479"/>
      <c r="KI93" s="479"/>
      <c r="KJ93" s="479"/>
      <c r="KK93" s="479"/>
      <c r="KL93" s="479"/>
      <c r="KM93" s="479"/>
      <c r="KN93" s="479"/>
      <c r="KO93" s="479"/>
    </row>
    <row r="94" spans="1:303" s="324" customFormat="1" hidden="1">
      <c r="A94" s="504" t="str">
        <f t="shared" ca="1" si="55"/>
        <v>2.2.3</v>
      </c>
      <c r="B94" s="505" t="s">
        <v>423</v>
      </c>
      <c r="C94" s="639"/>
      <c r="D94" s="639"/>
      <c r="E94" s="1101"/>
      <c r="F94" s="639"/>
      <c r="G94" s="639"/>
      <c r="H94" s="1101"/>
      <c r="I94" s="1101"/>
      <c r="J94" s="1122" t="s">
        <v>246</v>
      </c>
      <c r="K94" s="485">
        <f t="shared" si="56"/>
        <v>46188</v>
      </c>
      <c r="L94" s="507">
        <v>50</v>
      </c>
      <c r="M94" s="487">
        <f t="shared" si="57"/>
        <v>46238</v>
      </c>
      <c r="N94" s="508">
        <v>46258</v>
      </c>
      <c r="O94" s="732">
        <v>47</v>
      </c>
      <c r="P94" s="488">
        <f t="shared" si="58"/>
        <v>46305</v>
      </c>
      <c r="Q94" s="488">
        <f t="shared" si="59"/>
        <v>46306</v>
      </c>
      <c r="R94" s="510">
        <f t="shared" si="60"/>
        <v>0</v>
      </c>
      <c r="S94" s="510"/>
      <c r="T94" s="511">
        <f t="shared" si="61"/>
        <v>0</v>
      </c>
      <c r="U94" s="512">
        <v>20</v>
      </c>
      <c r="V94" s="513">
        <f t="shared" si="62"/>
        <v>2</v>
      </c>
      <c r="W94" s="514"/>
      <c r="X94" s="573" t="s">
        <v>104</v>
      </c>
      <c r="Y94" s="523"/>
      <c r="Z94" s="517"/>
      <c r="AA94" s="516" t="s">
        <v>125</v>
      </c>
      <c r="AB94" s="517"/>
      <c r="AC94" s="557"/>
      <c r="AD94" s="519"/>
      <c r="AE94" s="733"/>
      <c r="AF94" s="520"/>
      <c r="AG94" s="521">
        <f t="shared" si="63"/>
        <v>18</v>
      </c>
      <c r="AH94" s="521">
        <f t="shared" si="64"/>
        <v>18</v>
      </c>
      <c r="AI94" s="522" t="str">
        <f t="shared" si="65"/>
        <v/>
      </c>
      <c r="AJ94" s="568" t="str">
        <f t="shared" si="66"/>
        <v/>
      </c>
      <c r="AK94" s="568" t="str">
        <f t="shared" si="67"/>
        <v>-</v>
      </c>
      <c r="AL94" s="1119" t="s">
        <v>4</v>
      </c>
      <c r="AM94" s="525"/>
      <c r="AN94" s="525"/>
      <c r="AO94" s="525"/>
      <c r="AP94" s="525"/>
      <c r="AQ94" s="525"/>
      <c r="AR94" s="525"/>
      <c r="AS94" s="525"/>
      <c r="AT94" s="525"/>
      <c r="AU94" s="525"/>
      <c r="AV94" s="525"/>
      <c r="AW94" s="525"/>
      <c r="AX94" s="525"/>
      <c r="AY94" s="525"/>
      <c r="AZ94" s="525"/>
      <c r="BA94" s="525"/>
      <c r="BB94" s="525"/>
      <c r="BC94" s="525"/>
      <c r="BD94" s="525"/>
      <c r="BE94" s="525"/>
      <c r="BF94" s="525"/>
      <c r="BG94" s="525"/>
      <c r="BH94" s="525"/>
      <c r="BI94" s="525"/>
      <c r="BJ94" s="525"/>
      <c r="BK94" s="525"/>
      <c r="BL94" s="525"/>
      <c r="BM94" s="525"/>
      <c r="BN94" s="525"/>
      <c r="BO94" s="525"/>
      <c r="BP94" s="525"/>
      <c r="BQ94" s="525"/>
      <c r="BR94" s="525"/>
      <c r="BS94" s="525"/>
      <c r="BT94" s="525"/>
      <c r="BU94" s="525"/>
      <c r="BV94" s="525"/>
      <c r="BW94" s="525"/>
      <c r="BX94" s="525"/>
      <c r="BY94" s="525"/>
      <c r="BZ94" s="525"/>
      <c r="CA94" s="525"/>
      <c r="CB94" s="525"/>
      <c r="CC94" s="525"/>
      <c r="CD94" s="525"/>
      <c r="CE94" s="525"/>
      <c r="CF94" s="525"/>
      <c r="CG94" s="525"/>
      <c r="CH94" s="525"/>
      <c r="CI94" s="525"/>
      <c r="CJ94" s="525"/>
      <c r="CK94" s="525"/>
      <c r="CL94" s="525"/>
      <c r="CM94" s="525"/>
      <c r="CN94" s="525"/>
      <c r="CO94" s="525"/>
      <c r="CP94" s="525"/>
      <c r="CQ94" s="525"/>
      <c r="CR94" s="525"/>
      <c r="CS94" s="525"/>
      <c r="CT94" s="525"/>
      <c r="CU94" s="525"/>
      <c r="CV94" s="525"/>
      <c r="CW94" s="525"/>
      <c r="CX94" s="525"/>
      <c r="CY94" s="525"/>
      <c r="CZ94" s="525"/>
      <c r="DA94" s="525"/>
      <c r="DB94" s="525"/>
      <c r="DC94" s="525"/>
      <c r="DD94" s="525"/>
      <c r="DE94" s="525"/>
      <c r="DF94" s="525"/>
      <c r="DG94" s="525"/>
      <c r="DH94" s="525"/>
      <c r="DI94" s="525"/>
      <c r="DJ94" s="525"/>
      <c r="DK94" s="525"/>
      <c r="DL94" s="525"/>
      <c r="DM94" s="525"/>
      <c r="DN94" s="525"/>
      <c r="DO94" s="525"/>
      <c r="DP94" s="525"/>
      <c r="DQ94" s="525"/>
      <c r="DR94" s="525"/>
      <c r="DS94" s="525"/>
      <c r="DT94" s="525"/>
      <c r="DU94" s="525"/>
      <c r="DV94" s="525"/>
      <c r="DW94" s="525"/>
      <c r="DX94" s="525"/>
      <c r="DY94" s="525"/>
      <c r="DZ94" s="525"/>
      <c r="EA94" s="525"/>
      <c r="EB94" s="525"/>
      <c r="EC94" s="525"/>
      <c r="ED94" s="525"/>
      <c r="EE94" s="525"/>
      <c r="EF94" s="525"/>
      <c r="EG94" s="525"/>
      <c r="EH94" s="525"/>
      <c r="EI94" s="525"/>
      <c r="EJ94" s="525"/>
      <c r="EK94" s="525"/>
      <c r="EL94" s="525"/>
      <c r="EM94" s="525"/>
      <c r="EN94" s="525"/>
      <c r="EO94" s="525"/>
      <c r="EP94" s="525"/>
      <c r="EQ94" s="525"/>
      <c r="ER94" s="525"/>
      <c r="ES94" s="525"/>
      <c r="ET94" s="525"/>
      <c r="EU94" s="525"/>
      <c r="EV94" s="525"/>
      <c r="EW94" s="525"/>
      <c r="EX94" s="525"/>
      <c r="EY94" s="525"/>
      <c r="EZ94" s="525"/>
      <c r="FA94" s="525"/>
      <c r="FB94" s="525"/>
      <c r="FC94" s="525"/>
      <c r="FD94" s="525"/>
      <c r="FE94" s="525"/>
      <c r="FF94" s="525"/>
      <c r="FG94" s="525"/>
      <c r="FH94" s="525"/>
      <c r="FI94" s="525"/>
      <c r="FJ94" s="525"/>
      <c r="FK94" s="525"/>
      <c r="FL94" s="525"/>
      <c r="FM94" s="525"/>
      <c r="FN94" s="525"/>
      <c r="FO94" s="525"/>
      <c r="FP94" s="525"/>
      <c r="FQ94" s="525"/>
      <c r="FR94" s="525"/>
      <c r="FS94" s="525"/>
      <c r="FT94" s="525"/>
      <c r="FU94" s="525"/>
      <c r="FV94" s="525"/>
      <c r="FW94" s="525"/>
      <c r="FX94" s="525"/>
      <c r="FY94" s="525"/>
      <c r="FZ94" s="525"/>
      <c r="GA94" s="525"/>
      <c r="GB94" s="525"/>
      <c r="GC94" s="525"/>
      <c r="GD94" s="525"/>
      <c r="GE94" s="525"/>
      <c r="GF94" s="525"/>
      <c r="GG94" s="525"/>
      <c r="GH94" s="525"/>
      <c r="GI94" s="525"/>
      <c r="GJ94" s="525"/>
      <c r="GK94" s="525"/>
      <c r="GL94" s="525"/>
      <c r="GM94" s="525"/>
      <c r="GN94" s="525"/>
      <c r="GO94" s="525"/>
      <c r="GP94" s="525"/>
      <c r="GQ94" s="525"/>
      <c r="GR94" s="525"/>
      <c r="GS94" s="525"/>
      <c r="GT94" s="525"/>
      <c r="GU94" s="525"/>
      <c r="GV94" s="525"/>
      <c r="GW94" s="525"/>
      <c r="GX94" s="525"/>
      <c r="GY94" s="525"/>
      <c r="GZ94" s="525"/>
      <c r="HA94" s="525"/>
      <c r="HB94" s="525"/>
      <c r="HC94" s="525"/>
      <c r="HD94" s="525"/>
      <c r="HE94" s="525"/>
      <c r="HF94" s="525"/>
      <c r="HG94" s="525"/>
      <c r="HH94" s="525"/>
      <c r="HI94" s="525"/>
      <c r="HJ94" s="525"/>
      <c r="HK94" s="525"/>
      <c r="HL94" s="525"/>
      <c r="HM94" s="525"/>
      <c r="HN94" s="525"/>
      <c r="HO94" s="525"/>
      <c r="HP94" s="525"/>
      <c r="HQ94" s="525"/>
      <c r="HR94" s="525"/>
      <c r="HS94" s="525"/>
      <c r="HT94" s="525"/>
      <c r="HU94" s="525"/>
      <c r="HV94" s="525"/>
      <c r="HW94" s="525"/>
      <c r="HX94" s="525"/>
      <c r="HY94" s="525"/>
      <c r="HZ94" s="525"/>
      <c r="IA94" s="525"/>
      <c r="IB94" s="525"/>
      <c r="IC94" s="525"/>
      <c r="ID94" s="525"/>
      <c r="IE94" s="525"/>
      <c r="IF94" s="525"/>
      <c r="IG94" s="525"/>
      <c r="IH94" s="525"/>
      <c r="II94" s="525"/>
      <c r="IJ94" s="525"/>
      <c r="IK94" s="525"/>
      <c r="IL94" s="525"/>
      <c r="IM94" s="525"/>
      <c r="IN94" s="525"/>
      <c r="IO94" s="525"/>
      <c r="IP94" s="525"/>
      <c r="IQ94" s="525"/>
      <c r="IR94" s="525"/>
      <c r="IS94" s="525"/>
      <c r="IT94" s="525"/>
      <c r="IU94" s="525"/>
      <c r="IV94" s="525"/>
      <c r="IW94" s="525"/>
      <c r="IX94" s="525"/>
      <c r="IY94" s="525"/>
      <c r="IZ94" s="525"/>
      <c r="JA94" s="525"/>
      <c r="JB94" s="525"/>
      <c r="JC94" s="525"/>
      <c r="JD94" s="525"/>
      <c r="JE94" s="525"/>
      <c r="JF94" s="525"/>
      <c r="JG94" s="525"/>
      <c r="JH94" s="525"/>
      <c r="JI94" s="525"/>
      <c r="JJ94" s="526"/>
      <c r="JK94" s="525"/>
      <c r="JL94" s="525"/>
      <c r="JM94" s="525"/>
      <c r="JN94" s="525"/>
      <c r="JO94" s="525"/>
      <c r="JP94" s="527"/>
      <c r="JQ94" s="528">
        <f t="shared" si="68"/>
        <v>20</v>
      </c>
      <c r="JR94" s="529">
        <f>SUM(U94-V94)+JR92</f>
        <v>36</v>
      </c>
      <c r="JS94" s="476" t="s">
        <v>365</v>
      </c>
      <c r="JT94" s="477"/>
      <c r="JU94" s="478" t="s">
        <v>422</v>
      </c>
      <c r="JV94" s="499"/>
      <c r="JW94" s="479"/>
      <c r="JX94" s="479"/>
      <c r="JY94" s="479"/>
      <c r="JZ94" s="480"/>
      <c r="KA94" s="479"/>
      <c r="KB94" s="479"/>
      <c r="KC94" s="479"/>
      <c r="KD94" s="479"/>
      <c r="KE94" s="479"/>
      <c r="KF94" s="479"/>
      <c r="KG94" s="479"/>
      <c r="KH94" s="479"/>
      <c r="KI94" s="479"/>
      <c r="KJ94" s="479"/>
      <c r="KK94" s="479"/>
      <c r="KL94" s="479"/>
      <c r="KM94" s="479"/>
      <c r="KN94" s="479"/>
      <c r="KO94" s="479"/>
    </row>
    <row r="95" spans="1:303" s="324" customFormat="1" hidden="1">
      <c r="A95" s="504" t="str">
        <f t="shared" ca="1" si="55"/>
        <v>2.2.4</v>
      </c>
      <c r="B95" s="505" t="s">
        <v>423</v>
      </c>
      <c r="C95" s="639"/>
      <c r="D95" s="639"/>
      <c r="E95" s="1101"/>
      <c r="F95" s="639"/>
      <c r="G95" s="639"/>
      <c r="H95" s="1101"/>
      <c r="I95" s="1101"/>
      <c r="J95" s="1123" t="s">
        <v>246</v>
      </c>
      <c r="K95" s="485">
        <f t="shared" si="56"/>
        <v>46195</v>
      </c>
      <c r="L95" s="507">
        <v>50</v>
      </c>
      <c r="M95" s="487">
        <f t="shared" si="57"/>
        <v>46245</v>
      </c>
      <c r="N95" s="508">
        <v>46265</v>
      </c>
      <c r="O95" s="732">
        <v>47</v>
      </c>
      <c r="P95" s="488">
        <f t="shared" si="58"/>
        <v>46312</v>
      </c>
      <c r="Q95" s="488">
        <f t="shared" si="59"/>
        <v>46313</v>
      </c>
      <c r="R95" s="510">
        <f t="shared" si="60"/>
        <v>0</v>
      </c>
      <c r="S95" s="510" t="str">
        <f>IFERROR(IF(AE95="","",IF(AF95="",SUM(AD95-AE95)/AD95,SUM(AD95-AF95)/AD95)),"")</f>
        <v/>
      </c>
      <c r="T95" s="511">
        <f t="shared" si="61"/>
        <v>0</v>
      </c>
      <c r="U95" s="512">
        <v>20</v>
      </c>
      <c r="V95" s="513">
        <f t="shared" si="62"/>
        <v>2</v>
      </c>
      <c r="W95" s="514" t="s">
        <v>360</v>
      </c>
      <c r="X95" s="573" t="s">
        <v>104</v>
      </c>
      <c r="Y95" s="523" t="s">
        <v>360</v>
      </c>
      <c r="Z95" s="517"/>
      <c r="AA95" s="516" t="s">
        <v>125</v>
      </c>
      <c r="AB95" s="517"/>
      <c r="AC95" s="557"/>
      <c r="AD95" s="519"/>
      <c r="AE95" s="733"/>
      <c r="AF95" s="520"/>
      <c r="AG95" s="521">
        <f t="shared" si="63"/>
        <v>18</v>
      </c>
      <c r="AH95" s="521">
        <f t="shared" si="64"/>
        <v>18</v>
      </c>
      <c r="AI95" s="522" t="str">
        <f t="shared" si="65"/>
        <v/>
      </c>
      <c r="AJ95" s="568" t="str">
        <f t="shared" si="66"/>
        <v/>
      </c>
      <c r="AK95" s="523" t="str">
        <f t="shared" si="67"/>
        <v>-</v>
      </c>
      <c r="AL95" s="524" t="s">
        <v>4</v>
      </c>
      <c r="AM95" s="525"/>
      <c r="AN95" s="525"/>
      <c r="AO95" s="525"/>
      <c r="AP95" s="525"/>
      <c r="AQ95" s="525"/>
      <c r="AR95" s="525"/>
      <c r="AS95" s="525"/>
      <c r="AT95" s="525"/>
      <c r="AU95" s="525"/>
      <c r="AV95" s="525"/>
      <c r="AW95" s="525"/>
      <c r="AX95" s="525"/>
      <c r="AY95" s="525"/>
      <c r="AZ95" s="525"/>
      <c r="BA95" s="525"/>
      <c r="BB95" s="525"/>
      <c r="BC95" s="525"/>
      <c r="BD95" s="525"/>
      <c r="BE95" s="525"/>
      <c r="BF95" s="525"/>
      <c r="BG95" s="525"/>
      <c r="BH95" s="525"/>
      <c r="BI95" s="525"/>
      <c r="BJ95" s="525"/>
      <c r="BK95" s="525"/>
      <c r="BL95" s="525"/>
      <c r="BM95" s="525"/>
      <c r="BN95" s="525"/>
      <c r="BO95" s="525"/>
      <c r="BP95" s="525"/>
      <c r="BQ95" s="525"/>
      <c r="BR95" s="525"/>
      <c r="BS95" s="525"/>
      <c r="BT95" s="525"/>
      <c r="BU95" s="525"/>
      <c r="BV95" s="525"/>
      <c r="BW95" s="525"/>
      <c r="BX95" s="525"/>
      <c r="BY95" s="525"/>
      <c r="BZ95" s="525"/>
      <c r="CA95" s="525"/>
      <c r="CB95" s="525"/>
      <c r="CC95" s="525"/>
      <c r="CD95" s="525"/>
      <c r="CE95" s="525"/>
      <c r="CF95" s="525"/>
      <c r="CG95" s="525"/>
      <c r="CH95" s="525"/>
      <c r="CI95" s="525"/>
      <c r="CJ95" s="525"/>
      <c r="CK95" s="525"/>
      <c r="CL95" s="525"/>
      <c r="CM95" s="525"/>
      <c r="CN95" s="525"/>
      <c r="CO95" s="525"/>
      <c r="CP95" s="525"/>
      <c r="CQ95" s="525"/>
      <c r="CR95" s="525"/>
      <c r="CS95" s="525"/>
      <c r="CT95" s="525"/>
      <c r="CU95" s="525"/>
      <c r="CV95" s="525"/>
      <c r="CW95" s="525"/>
      <c r="CX95" s="525"/>
      <c r="CY95" s="525"/>
      <c r="CZ95" s="525"/>
      <c r="DA95" s="525"/>
      <c r="DB95" s="525"/>
      <c r="DC95" s="525"/>
      <c r="DD95" s="525"/>
      <c r="DE95" s="525"/>
      <c r="DF95" s="525"/>
      <c r="DG95" s="525"/>
      <c r="DH95" s="525"/>
      <c r="DI95" s="525"/>
      <c r="DJ95" s="525"/>
      <c r="DK95" s="525"/>
      <c r="DL95" s="525"/>
      <c r="DM95" s="525"/>
      <c r="DN95" s="525"/>
      <c r="DO95" s="525"/>
      <c r="DP95" s="525"/>
      <c r="DQ95" s="525"/>
      <c r="DR95" s="525"/>
      <c r="DS95" s="525"/>
      <c r="DT95" s="525"/>
      <c r="DU95" s="525"/>
      <c r="DV95" s="525"/>
      <c r="DW95" s="525"/>
      <c r="DX95" s="525"/>
      <c r="DY95" s="525"/>
      <c r="DZ95" s="525"/>
      <c r="EA95" s="525"/>
      <c r="EB95" s="525"/>
      <c r="EC95" s="525"/>
      <c r="ED95" s="525"/>
      <c r="EE95" s="525"/>
      <c r="EF95" s="525"/>
      <c r="EG95" s="525"/>
      <c r="EH95" s="525"/>
      <c r="EI95" s="525"/>
      <c r="EJ95" s="525"/>
      <c r="EK95" s="525"/>
      <c r="EL95" s="525"/>
      <c r="EM95" s="525"/>
      <c r="EN95" s="525"/>
      <c r="EO95" s="525"/>
      <c r="EP95" s="525"/>
      <c r="EQ95" s="525"/>
      <c r="ER95" s="525"/>
      <c r="ES95" s="525"/>
      <c r="ET95" s="525"/>
      <c r="EU95" s="525"/>
      <c r="EV95" s="525"/>
      <c r="EW95" s="525"/>
      <c r="EX95" s="525"/>
      <c r="EY95" s="525"/>
      <c r="EZ95" s="525"/>
      <c r="FA95" s="525"/>
      <c r="FB95" s="525"/>
      <c r="FC95" s="525"/>
      <c r="FD95" s="525"/>
      <c r="FE95" s="525"/>
      <c r="FF95" s="525"/>
      <c r="FG95" s="525"/>
      <c r="FH95" s="525"/>
      <c r="FI95" s="525"/>
      <c r="FJ95" s="525"/>
      <c r="FK95" s="525"/>
      <c r="FL95" s="525"/>
      <c r="FM95" s="525"/>
      <c r="FN95" s="525"/>
      <c r="FO95" s="525"/>
      <c r="FP95" s="525"/>
      <c r="FQ95" s="525"/>
      <c r="FR95" s="525"/>
      <c r="FS95" s="525"/>
      <c r="FT95" s="525"/>
      <c r="FU95" s="525"/>
      <c r="FV95" s="525"/>
      <c r="FW95" s="525"/>
      <c r="FX95" s="525"/>
      <c r="FY95" s="525"/>
      <c r="FZ95" s="525"/>
      <c r="GA95" s="525"/>
      <c r="GB95" s="525"/>
      <c r="GC95" s="525"/>
      <c r="GD95" s="525"/>
      <c r="GE95" s="525"/>
      <c r="GF95" s="525"/>
      <c r="GG95" s="525"/>
      <c r="GH95" s="525"/>
      <c r="GI95" s="525"/>
      <c r="GJ95" s="525"/>
      <c r="GK95" s="525"/>
      <c r="GL95" s="525"/>
      <c r="GM95" s="525"/>
      <c r="GN95" s="525"/>
      <c r="GO95" s="525"/>
      <c r="GP95" s="525"/>
      <c r="GQ95" s="525"/>
      <c r="GR95" s="525"/>
      <c r="GS95" s="525"/>
      <c r="GT95" s="525"/>
      <c r="GU95" s="525"/>
      <c r="GV95" s="525"/>
      <c r="GW95" s="525"/>
      <c r="GX95" s="525"/>
      <c r="GY95" s="525"/>
      <c r="GZ95" s="525"/>
      <c r="HA95" s="525"/>
      <c r="HB95" s="525"/>
      <c r="HC95" s="525"/>
      <c r="HD95" s="525"/>
      <c r="HE95" s="525"/>
      <c r="HF95" s="525"/>
      <c r="HG95" s="525"/>
      <c r="HH95" s="525"/>
      <c r="HI95" s="525"/>
      <c r="HJ95" s="525"/>
      <c r="HK95" s="525"/>
      <c r="HL95" s="525"/>
      <c r="HM95" s="525"/>
      <c r="HN95" s="525"/>
      <c r="HO95" s="525"/>
      <c r="HP95" s="525"/>
      <c r="HQ95" s="525"/>
      <c r="HR95" s="525"/>
      <c r="HS95" s="525"/>
      <c r="HT95" s="525"/>
      <c r="HU95" s="525"/>
      <c r="HV95" s="525"/>
      <c r="HW95" s="525"/>
      <c r="HX95" s="525"/>
      <c r="HY95" s="525"/>
      <c r="HZ95" s="525"/>
      <c r="IA95" s="525"/>
      <c r="IB95" s="525"/>
      <c r="IC95" s="525"/>
      <c r="ID95" s="525"/>
      <c r="IE95" s="525"/>
      <c r="IF95" s="525"/>
      <c r="IG95" s="525"/>
      <c r="IH95" s="525"/>
      <c r="II95" s="525"/>
      <c r="IJ95" s="525"/>
      <c r="IK95" s="525"/>
      <c r="IL95" s="525"/>
      <c r="IM95" s="525"/>
      <c r="IN95" s="525"/>
      <c r="IO95" s="525"/>
      <c r="IP95" s="525"/>
      <c r="IQ95" s="525"/>
      <c r="IR95" s="525"/>
      <c r="IS95" s="525"/>
      <c r="IT95" s="525"/>
      <c r="IU95" s="525"/>
      <c r="IV95" s="525"/>
      <c r="IW95" s="525"/>
      <c r="IX95" s="525"/>
      <c r="IY95" s="525"/>
      <c r="IZ95" s="525"/>
      <c r="JA95" s="525"/>
      <c r="JB95" s="525"/>
      <c r="JC95" s="525"/>
      <c r="JD95" s="525"/>
      <c r="JE95" s="525"/>
      <c r="JF95" s="525"/>
      <c r="JG95" s="525"/>
      <c r="JH95" s="525"/>
      <c r="JI95" s="525"/>
      <c r="JJ95" s="526"/>
      <c r="JK95" s="525"/>
      <c r="JL95" s="525"/>
      <c r="JM95" s="525"/>
      <c r="JN95" s="525"/>
      <c r="JO95" s="525"/>
      <c r="JP95" s="527"/>
      <c r="JQ95" s="528">
        <f t="shared" si="68"/>
        <v>20</v>
      </c>
      <c r="JR95" s="529">
        <f t="shared" ref="JR95:JR100" si="69">SUM(U95-V95)+JR94</f>
        <v>54</v>
      </c>
      <c r="JS95" s="476" t="s">
        <v>365</v>
      </c>
      <c r="JT95" s="477"/>
      <c r="JU95" s="478" t="s">
        <v>422</v>
      </c>
      <c r="JV95" s="499"/>
      <c r="JW95" s="479"/>
      <c r="JX95" s="479"/>
      <c r="JY95" s="479"/>
      <c r="JZ95" s="480"/>
      <c r="KA95" s="479"/>
      <c r="KB95" s="479"/>
      <c r="KC95" s="479"/>
      <c r="KD95" s="479"/>
      <c r="KE95" s="479"/>
      <c r="KF95" s="479"/>
      <c r="KG95" s="479"/>
      <c r="KH95" s="479"/>
      <c r="KI95" s="479"/>
      <c r="KJ95" s="479"/>
      <c r="KK95" s="479"/>
      <c r="KL95" s="479"/>
      <c r="KM95" s="479"/>
      <c r="KN95" s="479"/>
      <c r="KO95" s="479"/>
    </row>
    <row r="96" spans="1:303" s="324" customFormat="1" hidden="1">
      <c r="A96" s="504" t="str">
        <f t="shared" ca="1" si="55"/>
        <v>2.2.5</v>
      </c>
      <c r="B96" s="505" t="s">
        <v>423</v>
      </c>
      <c r="C96" s="639"/>
      <c r="D96" s="639"/>
      <c r="E96" s="1101"/>
      <c r="F96" s="639"/>
      <c r="G96" s="639"/>
      <c r="H96" s="1101"/>
      <c r="I96" s="1101"/>
      <c r="J96" s="1123" t="s">
        <v>246</v>
      </c>
      <c r="K96" s="485">
        <f t="shared" si="56"/>
        <v>46202</v>
      </c>
      <c r="L96" s="507">
        <v>50</v>
      </c>
      <c r="M96" s="487">
        <f t="shared" si="57"/>
        <v>46252</v>
      </c>
      <c r="N96" s="508">
        <v>46272</v>
      </c>
      <c r="O96" s="732">
        <v>47</v>
      </c>
      <c r="P96" s="488">
        <f t="shared" si="58"/>
        <v>46319</v>
      </c>
      <c r="Q96" s="488">
        <f t="shared" si="59"/>
        <v>46320</v>
      </c>
      <c r="R96" s="510">
        <f t="shared" si="60"/>
        <v>0</v>
      </c>
      <c r="S96" s="510" t="str">
        <f>IFERROR(IF(AE96="","",IF(AF96="",SUM(AD96-AE96)/AD96,SUM(AD96-AF96)/AD96)),"")</f>
        <v/>
      </c>
      <c r="T96" s="511">
        <f t="shared" si="61"/>
        <v>0</v>
      </c>
      <c r="U96" s="512">
        <v>20</v>
      </c>
      <c r="V96" s="513">
        <f t="shared" si="62"/>
        <v>2</v>
      </c>
      <c r="W96" s="514" t="s">
        <v>360</v>
      </c>
      <c r="X96" s="573" t="s">
        <v>104</v>
      </c>
      <c r="Y96" s="523" t="s">
        <v>360</v>
      </c>
      <c r="Z96" s="517"/>
      <c r="AA96" s="516" t="s">
        <v>125</v>
      </c>
      <c r="AB96" s="517"/>
      <c r="AC96" s="557"/>
      <c r="AD96" s="519"/>
      <c r="AE96" s="733"/>
      <c r="AF96" s="520"/>
      <c r="AG96" s="521">
        <f t="shared" si="63"/>
        <v>18</v>
      </c>
      <c r="AH96" s="521">
        <f t="shared" si="64"/>
        <v>18</v>
      </c>
      <c r="AI96" s="522" t="str">
        <f t="shared" si="65"/>
        <v/>
      </c>
      <c r="AJ96" s="568" t="str">
        <f t="shared" si="66"/>
        <v/>
      </c>
      <c r="AK96" s="523" t="str">
        <f t="shared" si="67"/>
        <v>-</v>
      </c>
      <c r="AL96" s="524" t="s">
        <v>4</v>
      </c>
      <c r="AM96" s="525"/>
      <c r="AN96" s="525"/>
      <c r="AO96" s="525"/>
      <c r="AP96" s="525"/>
      <c r="AQ96" s="525"/>
      <c r="AR96" s="525"/>
      <c r="AS96" s="525"/>
      <c r="AT96" s="525"/>
      <c r="AU96" s="525"/>
      <c r="AV96" s="525"/>
      <c r="AW96" s="525"/>
      <c r="AX96" s="525"/>
      <c r="AY96" s="525"/>
      <c r="AZ96" s="525"/>
      <c r="BA96" s="525"/>
      <c r="BB96" s="525"/>
      <c r="BC96" s="525"/>
      <c r="BD96" s="525"/>
      <c r="BE96" s="525"/>
      <c r="BF96" s="525"/>
      <c r="BG96" s="525"/>
      <c r="BH96" s="525"/>
      <c r="BI96" s="525"/>
      <c r="BJ96" s="525"/>
      <c r="BK96" s="525"/>
      <c r="BL96" s="525"/>
      <c r="BM96" s="525"/>
      <c r="BN96" s="525"/>
      <c r="BO96" s="525"/>
      <c r="BP96" s="525"/>
      <c r="BQ96" s="525"/>
      <c r="BR96" s="525"/>
      <c r="BS96" s="525"/>
      <c r="BT96" s="525"/>
      <c r="BU96" s="525"/>
      <c r="BV96" s="525"/>
      <c r="BW96" s="525"/>
      <c r="BX96" s="525"/>
      <c r="BY96" s="525"/>
      <c r="BZ96" s="525"/>
      <c r="CA96" s="525"/>
      <c r="CB96" s="525"/>
      <c r="CC96" s="525"/>
      <c r="CD96" s="525"/>
      <c r="CE96" s="525"/>
      <c r="CF96" s="525"/>
      <c r="CG96" s="525"/>
      <c r="CH96" s="525"/>
      <c r="CI96" s="525"/>
      <c r="CJ96" s="525"/>
      <c r="CK96" s="525"/>
      <c r="CL96" s="525"/>
      <c r="CM96" s="525"/>
      <c r="CN96" s="525"/>
      <c r="CO96" s="525"/>
      <c r="CP96" s="525"/>
      <c r="CQ96" s="525"/>
      <c r="CR96" s="525"/>
      <c r="CS96" s="525"/>
      <c r="CT96" s="525"/>
      <c r="CU96" s="525"/>
      <c r="CV96" s="525"/>
      <c r="CW96" s="525"/>
      <c r="CX96" s="525"/>
      <c r="CY96" s="525"/>
      <c r="CZ96" s="525"/>
      <c r="DA96" s="525"/>
      <c r="DB96" s="525"/>
      <c r="DC96" s="525"/>
      <c r="DD96" s="525"/>
      <c r="DE96" s="525"/>
      <c r="DF96" s="525"/>
      <c r="DG96" s="525"/>
      <c r="DH96" s="525"/>
      <c r="DI96" s="525"/>
      <c r="DJ96" s="525"/>
      <c r="DK96" s="525"/>
      <c r="DL96" s="525"/>
      <c r="DM96" s="525"/>
      <c r="DN96" s="525"/>
      <c r="DO96" s="525"/>
      <c r="DP96" s="525"/>
      <c r="DQ96" s="525"/>
      <c r="DR96" s="525"/>
      <c r="DS96" s="525"/>
      <c r="DT96" s="525"/>
      <c r="DU96" s="525"/>
      <c r="DV96" s="525"/>
      <c r="DW96" s="525"/>
      <c r="DX96" s="525"/>
      <c r="DY96" s="525"/>
      <c r="DZ96" s="525"/>
      <c r="EA96" s="525"/>
      <c r="EB96" s="525"/>
      <c r="EC96" s="525"/>
      <c r="ED96" s="525"/>
      <c r="EE96" s="525"/>
      <c r="EF96" s="525"/>
      <c r="EG96" s="525"/>
      <c r="EH96" s="525"/>
      <c r="EI96" s="525"/>
      <c r="EJ96" s="525"/>
      <c r="EK96" s="525"/>
      <c r="EL96" s="525"/>
      <c r="EM96" s="525"/>
      <c r="EN96" s="525"/>
      <c r="EO96" s="525"/>
      <c r="EP96" s="525"/>
      <c r="EQ96" s="525"/>
      <c r="ER96" s="525"/>
      <c r="ES96" s="525"/>
      <c r="ET96" s="525"/>
      <c r="EU96" s="525"/>
      <c r="EV96" s="525"/>
      <c r="EW96" s="525"/>
      <c r="EX96" s="525"/>
      <c r="EY96" s="525"/>
      <c r="EZ96" s="525"/>
      <c r="FA96" s="525"/>
      <c r="FB96" s="525"/>
      <c r="FC96" s="525"/>
      <c r="FD96" s="525"/>
      <c r="FE96" s="525"/>
      <c r="FF96" s="525"/>
      <c r="FG96" s="525"/>
      <c r="FH96" s="525"/>
      <c r="FI96" s="525"/>
      <c r="FJ96" s="525"/>
      <c r="FK96" s="525"/>
      <c r="FL96" s="525"/>
      <c r="FM96" s="525"/>
      <c r="FN96" s="525"/>
      <c r="FO96" s="525"/>
      <c r="FP96" s="525"/>
      <c r="FQ96" s="525"/>
      <c r="FR96" s="525"/>
      <c r="FS96" s="525"/>
      <c r="FT96" s="525"/>
      <c r="FU96" s="525"/>
      <c r="FV96" s="525"/>
      <c r="FW96" s="525"/>
      <c r="FX96" s="525"/>
      <c r="FY96" s="525"/>
      <c r="FZ96" s="525"/>
      <c r="GA96" s="525"/>
      <c r="GB96" s="525"/>
      <c r="GC96" s="525"/>
      <c r="GD96" s="525"/>
      <c r="GE96" s="525"/>
      <c r="GF96" s="525"/>
      <c r="GG96" s="525"/>
      <c r="GH96" s="525"/>
      <c r="GI96" s="525"/>
      <c r="GJ96" s="525"/>
      <c r="GK96" s="525"/>
      <c r="GL96" s="525"/>
      <c r="GM96" s="525"/>
      <c r="GN96" s="525"/>
      <c r="GO96" s="525"/>
      <c r="GP96" s="525"/>
      <c r="GQ96" s="525"/>
      <c r="GR96" s="525"/>
      <c r="GS96" s="525"/>
      <c r="GT96" s="525"/>
      <c r="GU96" s="525"/>
      <c r="GV96" s="525"/>
      <c r="GW96" s="525"/>
      <c r="GX96" s="525"/>
      <c r="GY96" s="525"/>
      <c r="GZ96" s="525"/>
      <c r="HA96" s="525"/>
      <c r="HB96" s="525"/>
      <c r="HC96" s="525"/>
      <c r="HD96" s="525"/>
      <c r="HE96" s="525"/>
      <c r="HF96" s="525"/>
      <c r="HG96" s="525"/>
      <c r="HH96" s="525"/>
      <c r="HI96" s="525"/>
      <c r="HJ96" s="525"/>
      <c r="HK96" s="525"/>
      <c r="HL96" s="525"/>
      <c r="HM96" s="525"/>
      <c r="HN96" s="525"/>
      <c r="HO96" s="525"/>
      <c r="HP96" s="525"/>
      <c r="HQ96" s="525"/>
      <c r="HR96" s="525"/>
      <c r="HS96" s="525"/>
      <c r="HT96" s="525"/>
      <c r="HU96" s="525"/>
      <c r="HV96" s="525"/>
      <c r="HW96" s="525"/>
      <c r="HX96" s="525"/>
      <c r="HY96" s="525"/>
      <c r="HZ96" s="525"/>
      <c r="IA96" s="525"/>
      <c r="IB96" s="525"/>
      <c r="IC96" s="525"/>
      <c r="ID96" s="525"/>
      <c r="IE96" s="525"/>
      <c r="IF96" s="525"/>
      <c r="IG96" s="525"/>
      <c r="IH96" s="525"/>
      <c r="II96" s="525"/>
      <c r="IJ96" s="525"/>
      <c r="IK96" s="525"/>
      <c r="IL96" s="525"/>
      <c r="IM96" s="525"/>
      <c r="IN96" s="525"/>
      <c r="IO96" s="525"/>
      <c r="IP96" s="525"/>
      <c r="IQ96" s="525"/>
      <c r="IR96" s="525"/>
      <c r="IS96" s="525"/>
      <c r="IT96" s="525"/>
      <c r="IU96" s="525"/>
      <c r="IV96" s="525"/>
      <c r="IW96" s="525"/>
      <c r="IX96" s="525"/>
      <c r="IY96" s="525"/>
      <c r="IZ96" s="525"/>
      <c r="JA96" s="525"/>
      <c r="JB96" s="525"/>
      <c r="JC96" s="525"/>
      <c r="JD96" s="525"/>
      <c r="JE96" s="525"/>
      <c r="JF96" s="525"/>
      <c r="JG96" s="525"/>
      <c r="JH96" s="525"/>
      <c r="JI96" s="525"/>
      <c r="JJ96" s="526"/>
      <c r="JK96" s="525"/>
      <c r="JL96" s="525"/>
      <c r="JM96" s="525"/>
      <c r="JN96" s="525"/>
      <c r="JO96" s="525"/>
      <c r="JP96" s="527"/>
      <c r="JQ96" s="528">
        <f t="shared" si="68"/>
        <v>20</v>
      </c>
      <c r="JR96" s="529">
        <f t="shared" si="69"/>
        <v>72</v>
      </c>
      <c r="JS96" s="476" t="s">
        <v>365</v>
      </c>
      <c r="JT96" s="477"/>
      <c r="JU96" s="478" t="s">
        <v>422</v>
      </c>
      <c r="JV96" s="499"/>
      <c r="JW96" s="479"/>
      <c r="JX96" s="479"/>
      <c r="JY96" s="479"/>
      <c r="JZ96" s="480"/>
      <c r="KA96" s="479"/>
      <c r="KB96" s="479"/>
      <c r="KC96" s="479"/>
      <c r="KD96" s="479"/>
      <c r="KE96" s="479"/>
      <c r="KF96" s="479"/>
      <c r="KG96" s="479"/>
      <c r="KH96" s="479"/>
      <c r="KI96" s="479"/>
      <c r="KJ96" s="479"/>
      <c r="KK96" s="479"/>
      <c r="KL96" s="479"/>
      <c r="KM96" s="479"/>
      <c r="KN96" s="479"/>
      <c r="KO96" s="479"/>
    </row>
    <row r="97" spans="1:301" s="324" customFormat="1" hidden="1">
      <c r="A97" s="504" t="str">
        <f t="shared" ca="1" si="55"/>
        <v>2.2.6</v>
      </c>
      <c r="B97" s="505" t="s">
        <v>423</v>
      </c>
      <c r="C97" s="639"/>
      <c r="D97" s="639"/>
      <c r="E97" s="1101"/>
      <c r="F97" s="639"/>
      <c r="G97" s="639"/>
      <c r="H97" s="1101"/>
      <c r="I97" s="1101"/>
      <c r="J97" s="1122" t="s">
        <v>246</v>
      </c>
      <c r="K97" s="485">
        <f t="shared" si="56"/>
        <v>46209</v>
      </c>
      <c r="L97" s="507">
        <v>50</v>
      </c>
      <c r="M97" s="487">
        <f t="shared" si="57"/>
        <v>46259</v>
      </c>
      <c r="N97" s="508">
        <v>46279</v>
      </c>
      <c r="O97" s="732">
        <v>47</v>
      </c>
      <c r="P97" s="488">
        <f t="shared" si="58"/>
        <v>46326</v>
      </c>
      <c r="Q97" s="488">
        <f t="shared" si="59"/>
        <v>46327</v>
      </c>
      <c r="R97" s="510">
        <f t="shared" si="60"/>
        <v>0</v>
      </c>
      <c r="S97" s="510"/>
      <c r="T97" s="511">
        <f t="shared" si="61"/>
        <v>0</v>
      </c>
      <c r="U97" s="512">
        <v>20</v>
      </c>
      <c r="V97" s="513">
        <f t="shared" si="62"/>
        <v>2</v>
      </c>
      <c r="W97" s="514"/>
      <c r="X97" s="573" t="s">
        <v>104</v>
      </c>
      <c r="Y97" s="523"/>
      <c r="Z97" s="517"/>
      <c r="AA97" s="516" t="s">
        <v>125</v>
      </c>
      <c r="AB97" s="517"/>
      <c r="AC97" s="557"/>
      <c r="AD97" s="519"/>
      <c r="AE97" s="733"/>
      <c r="AF97" s="520"/>
      <c r="AG97" s="521">
        <f t="shared" si="63"/>
        <v>18</v>
      </c>
      <c r="AH97" s="521">
        <f t="shared" si="64"/>
        <v>18</v>
      </c>
      <c r="AI97" s="522" t="str">
        <f t="shared" si="65"/>
        <v/>
      </c>
      <c r="AJ97" s="568" t="str">
        <f t="shared" si="66"/>
        <v/>
      </c>
      <c r="AK97" s="568" t="str">
        <f t="shared" si="67"/>
        <v>-</v>
      </c>
      <c r="AL97" s="1119" t="s">
        <v>4</v>
      </c>
      <c r="AM97" s="525"/>
      <c r="AN97" s="525"/>
      <c r="AO97" s="525"/>
      <c r="AP97" s="525"/>
      <c r="AQ97" s="525"/>
      <c r="AR97" s="525"/>
      <c r="AS97" s="525"/>
      <c r="AT97" s="525"/>
      <c r="AU97" s="525"/>
      <c r="AV97" s="525"/>
      <c r="AW97" s="525"/>
      <c r="AX97" s="525"/>
      <c r="AY97" s="525"/>
      <c r="AZ97" s="525"/>
      <c r="BA97" s="525"/>
      <c r="BB97" s="525"/>
      <c r="BC97" s="525"/>
      <c r="BD97" s="525"/>
      <c r="BE97" s="525"/>
      <c r="BF97" s="525"/>
      <c r="BG97" s="525"/>
      <c r="BH97" s="525"/>
      <c r="BI97" s="525"/>
      <c r="BJ97" s="525"/>
      <c r="BK97" s="525"/>
      <c r="BL97" s="525"/>
      <c r="BM97" s="525"/>
      <c r="BN97" s="525"/>
      <c r="BO97" s="525"/>
      <c r="BP97" s="525"/>
      <c r="BQ97" s="525"/>
      <c r="BR97" s="525"/>
      <c r="BS97" s="525"/>
      <c r="BT97" s="525"/>
      <c r="BU97" s="525"/>
      <c r="BV97" s="525"/>
      <c r="BW97" s="525"/>
      <c r="BX97" s="525"/>
      <c r="BY97" s="525"/>
      <c r="BZ97" s="525"/>
      <c r="CA97" s="525"/>
      <c r="CB97" s="525"/>
      <c r="CC97" s="525"/>
      <c r="CD97" s="525"/>
      <c r="CE97" s="525"/>
      <c r="CF97" s="525"/>
      <c r="CG97" s="525"/>
      <c r="CH97" s="525"/>
      <c r="CI97" s="525"/>
      <c r="CJ97" s="525"/>
      <c r="CK97" s="525"/>
      <c r="CL97" s="525"/>
      <c r="CM97" s="525"/>
      <c r="CN97" s="525"/>
      <c r="CO97" s="525"/>
      <c r="CP97" s="525"/>
      <c r="CQ97" s="525"/>
      <c r="CR97" s="525"/>
      <c r="CS97" s="525"/>
      <c r="CT97" s="525"/>
      <c r="CU97" s="525"/>
      <c r="CV97" s="525"/>
      <c r="CW97" s="525"/>
      <c r="CX97" s="525"/>
      <c r="CY97" s="525"/>
      <c r="CZ97" s="525"/>
      <c r="DA97" s="525"/>
      <c r="DB97" s="525"/>
      <c r="DC97" s="525"/>
      <c r="DD97" s="525"/>
      <c r="DE97" s="525"/>
      <c r="DF97" s="525"/>
      <c r="DG97" s="525"/>
      <c r="DH97" s="525"/>
      <c r="DI97" s="525"/>
      <c r="DJ97" s="525"/>
      <c r="DK97" s="525"/>
      <c r="DL97" s="525"/>
      <c r="DM97" s="525"/>
      <c r="DN97" s="525"/>
      <c r="DO97" s="525"/>
      <c r="DP97" s="525"/>
      <c r="DQ97" s="525"/>
      <c r="DR97" s="525"/>
      <c r="DS97" s="525"/>
      <c r="DT97" s="525"/>
      <c r="DU97" s="525"/>
      <c r="DV97" s="525"/>
      <c r="DW97" s="525"/>
      <c r="DX97" s="525"/>
      <c r="DY97" s="525"/>
      <c r="DZ97" s="525"/>
      <c r="EA97" s="525"/>
      <c r="EB97" s="525"/>
      <c r="EC97" s="525"/>
      <c r="ED97" s="525"/>
      <c r="EE97" s="525"/>
      <c r="EF97" s="525"/>
      <c r="EG97" s="525"/>
      <c r="EH97" s="525"/>
      <c r="EI97" s="525"/>
      <c r="EJ97" s="525"/>
      <c r="EK97" s="525"/>
      <c r="EL97" s="525"/>
      <c r="EM97" s="525"/>
      <c r="EN97" s="525"/>
      <c r="EO97" s="525"/>
      <c r="EP97" s="525"/>
      <c r="EQ97" s="525"/>
      <c r="ER97" s="525"/>
      <c r="ES97" s="525"/>
      <c r="ET97" s="525"/>
      <c r="EU97" s="525"/>
      <c r="EV97" s="525"/>
      <c r="EW97" s="525"/>
      <c r="EX97" s="525"/>
      <c r="EY97" s="525"/>
      <c r="EZ97" s="525"/>
      <c r="FA97" s="525"/>
      <c r="FB97" s="525"/>
      <c r="FC97" s="525"/>
      <c r="FD97" s="525"/>
      <c r="FE97" s="525"/>
      <c r="FF97" s="525"/>
      <c r="FG97" s="525"/>
      <c r="FH97" s="525"/>
      <c r="FI97" s="525"/>
      <c r="FJ97" s="525"/>
      <c r="FK97" s="525"/>
      <c r="FL97" s="525"/>
      <c r="FM97" s="525"/>
      <c r="FN97" s="525"/>
      <c r="FO97" s="525"/>
      <c r="FP97" s="525"/>
      <c r="FQ97" s="525"/>
      <c r="FR97" s="525"/>
      <c r="FS97" s="525"/>
      <c r="FT97" s="525"/>
      <c r="FU97" s="525"/>
      <c r="FV97" s="525"/>
      <c r="FW97" s="525"/>
      <c r="FX97" s="525"/>
      <c r="FY97" s="525"/>
      <c r="FZ97" s="525"/>
      <c r="GA97" s="525"/>
      <c r="GB97" s="525"/>
      <c r="GC97" s="525"/>
      <c r="GD97" s="525"/>
      <c r="GE97" s="525"/>
      <c r="GF97" s="525"/>
      <c r="GG97" s="525"/>
      <c r="GH97" s="525"/>
      <c r="GI97" s="525"/>
      <c r="GJ97" s="525"/>
      <c r="GK97" s="525"/>
      <c r="GL97" s="525"/>
      <c r="GM97" s="525"/>
      <c r="GN97" s="525"/>
      <c r="GO97" s="525"/>
      <c r="GP97" s="525"/>
      <c r="GQ97" s="525"/>
      <c r="GR97" s="525"/>
      <c r="GS97" s="525"/>
      <c r="GT97" s="525"/>
      <c r="GU97" s="525"/>
      <c r="GV97" s="525"/>
      <c r="GW97" s="525"/>
      <c r="GX97" s="525"/>
      <c r="GY97" s="525"/>
      <c r="GZ97" s="525"/>
      <c r="HA97" s="525"/>
      <c r="HB97" s="525"/>
      <c r="HC97" s="525"/>
      <c r="HD97" s="525"/>
      <c r="HE97" s="525"/>
      <c r="HF97" s="525"/>
      <c r="HG97" s="525"/>
      <c r="HH97" s="525"/>
      <c r="HI97" s="525"/>
      <c r="HJ97" s="525"/>
      <c r="HK97" s="525"/>
      <c r="HL97" s="525"/>
      <c r="HM97" s="525"/>
      <c r="HN97" s="525"/>
      <c r="HO97" s="525"/>
      <c r="HP97" s="525"/>
      <c r="HQ97" s="525"/>
      <c r="HR97" s="525"/>
      <c r="HS97" s="525"/>
      <c r="HT97" s="525"/>
      <c r="HU97" s="525"/>
      <c r="HV97" s="525"/>
      <c r="HW97" s="525"/>
      <c r="HX97" s="525"/>
      <c r="HY97" s="525"/>
      <c r="HZ97" s="525"/>
      <c r="IA97" s="525"/>
      <c r="IB97" s="525"/>
      <c r="IC97" s="525"/>
      <c r="ID97" s="525"/>
      <c r="IE97" s="525"/>
      <c r="IF97" s="525"/>
      <c r="IG97" s="525"/>
      <c r="IH97" s="525"/>
      <c r="II97" s="525"/>
      <c r="IJ97" s="525"/>
      <c r="IK97" s="525"/>
      <c r="IL97" s="525"/>
      <c r="IM97" s="525"/>
      <c r="IN97" s="525"/>
      <c r="IO97" s="525"/>
      <c r="IP97" s="525"/>
      <c r="IQ97" s="525"/>
      <c r="IR97" s="525"/>
      <c r="IS97" s="525"/>
      <c r="IT97" s="525"/>
      <c r="IU97" s="525"/>
      <c r="IV97" s="525"/>
      <c r="IW97" s="525"/>
      <c r="IX97" s="525"/>
      <c r="IY97" s="525"/>
      <c r="IZ97" s="525"/>
      <c r="JA97" s="525"/>
      <c r="JB97" s="525"/>
      <c r="JC97" s="525"/>
      <c r="JD97" s="525"/>
      <c r="JE97" s="525"/>
      <c r="JF97" s="525"/>
      <c r="JG97" s="525"/>
      <c r="JH97" s="525"/>
      <c r="JI97" s="525"/>
      <c r="JJ97" s="526"/>
      <c r="JK97" s="525"/>
      <c r="JL97" s="525"/>
      <c r="JM97" s="525"/>
      <c r="JN97" s="525"/>
      <c r="JO97" s="525"/>
      <c r="JP97" s="527"/>
      <c r="JQ97" s="528">
        <f t="shared" si="68"/>
        <v>20</v>
      </c>
      <c r="JR97" s="529">
        <f t="shared" si="69"/>
        <v>90</v>
      </c>
      <c r="JS97" s="476" t="s">
        <v>365</v>
      </c>
      <c r="JT97" s="477"/>
      <c r="JU97" s="478" t="s">
        <v>422</v>
      </c>
      <c r="JV97" s="499"/>
      <c r="JW97" s="479"/>
      <c r="JX97" s="479"/>
      <c r="JY97" s="479"/>
      <c r="JZ97" s="480"/>
      <c r="KA97" s="479"/>
      <c r="KB97" s="479"/>
      <c r="KC97" s="479"/>
      <c r="KD97" s="479"/>
      <c r="KE97" s="479"/>
      <c r="KF97" s="479"/>
      <c r="KG97" s="479"/>
      <c r="KH97" s="479"/>
      <c r="KI97" s="479"/>
      <c r="KJ97" s="479"/>
      <c r="KK97" s="479"/>
      <c r="KL97" s="479"/>
      <c r="KM97" s="479"/>
      <c r="KN97" s="479"/>
      <c r="KO97" s="479"/>
    </row>
    <row r="98" spans="1:301" s="324" customFormat="1" hidden="1">
      <c r="A98" s="504" t="str">
        <f t="shared" ca="1" si="55"/>
        <v>2.2.7</v>
      </c>
      <c r="B98" s="505" t="s">
        <v>423</v>
      </c>
      <c r="C98" s="639"/>
      <c r="D98" s="639"/>
      <c r="E98" s="1101"/>
      <c r="F98" s="639"/>
      <c r="G98" s="639"/>
      <c r="H98" s="1101"/>
      <c r="I98" s="1101"/>
      <c r="J98" s="1122" t="s">
        <v>246</v>
      </c>
      <c r="K98" s="485">
        <f t="shared" si="56"/>
        <v>46209</v>
      </c>
      <c r="L98" s="507">
        <v>50</v>
      </c>
      <c r="M98" s="487">
        <f t="shared" si="57"/>
        <v>46259</v>
      </c>
      <c r="N98" s="508">
        <v>46279</v>
      </c>
      <c r="O98" s="732">
        <v>47</v>
      </c>
      <c r="P98" s="488">
        <f t="shared" si="58"/>
        <v>46326</v>
      </c>
      <c r="Q98" s="488">
        <f t="shared" si="59"/>
        <v>46327</v>
      </c>
      <c r="R98" s="510">
        <f t="shared" si="60"/>
        <v>0</v>
      </c>
      <c r="S98" s="510"/>
      <c r="T98" s="511">
        <f t="shared" si="61"/>
        <v>0</v>
      </c>
      <c r="U98" s="512">
        <v>20</v>
      </c>
      <c r="V98" s="513">
        <f t="shared" si="62"/>
        <v>2</v>
      </c>
      <c r="W98" s="514"/>
      <c r="X98" s="573" t="s">
        <v>104</v>
      </c>
      <c r="Y98" s="523"/>
      <c r="Z98" s="517"/>
      <c r="AA98" s="516" t="s">
        <v>125</v>
      </c>
      <c r="AB98" s="517"/>
      <c r="AC98" s="557"/>
      <c r="AD98" s="519"/>
      <c r="AE98" s="733"/>
      <c r="AF98" s="520"/>
      <c r="AG98" s="521">
        <f t="shared" si="63"/>
        <v>18</v>
      </c>
      <c r="AH98" s="521">
        <f t="shared" si="64"/>
        <v>18</v>
      </c>
      <c r="AI98" s="522" t="str">
        <f t="shared" si="65"/>
        <v/>
      </c>
      <c r="AJ98" s="568" t="str">
        <f t="shared" si="66"/>
        <v/>
      </c>
      <c r="AK98" s="568" t="str">
        <f t="shared" si="67"/>
        <v>-</v>
      </c>
      <c r="AL98" s="1119" t="s">
        <v>4</v>
      </c>
      <c r="AM98" s="525"/>
      <c r="AN98" s="525"/>
      <c r="AO98" s="525"/>
      <c r="AP98" s="525"/>
      <c r="AQ98" s="525"/>
      <c r="AR98" s="525"/>
      <c r="AS98" s="525"/>
      <c r="AT98" s="525"/>
      <c r="AU98" s="525"/>
      <c r="AV98" s="525"/>
      <c r="AW98" s="525"/>
      <c r="AX98" s="525"/>
      <c r="AY98" s="525"/>
      <c r="AZ98" s="525"/>
      <c r="BA98" s="525"/>
      <c r="BB98" s="525"/>
      <c r="BC98" s="525"/>
      <c r="BD98" s="525"/>
      <c r="BE98" s="525"/>
      <c r="BF98" s="525"/>
      <c r="BG98" s="525"/>
      <c r="BH98" s="525"/>
      <c r="BI98" s="525"/>
      <c r="BJ98" s="525"/>
      <c r="BK98" s="525"/>
      <c r="BL98" s="525"/>
      <c r="BM98" s="525"/>
      <c r="BN98" s="525"/>
      <c r="BO98" s="525"/>
      <c r="BP98" s="525"/>
      <c r="BQ98" s="525"/>
      <c r="BR98" s="525"/>
      <c r="BS98" s="525"/>
      <c r="BT98" s="525"/>
      <c r="BU98" s="525"/>
      <c r="BV98" s="525"/>
      <c r="BW98" s="525"/>
      <c r="BX98" s="525"/>
      <c r="BY98" s="525"/>
      <c r="BZ98" s="525"/>
      <c r="CA98" s="525"/>
      <c r="CB98" s="525"/>
      <c r="CC98" s="525"/>
      <c r="CD98" s="525"/>
      <c r="CE98" s="525"/>
      <c r="CF98" s="525"/>
      <c r="CG98" s="525"/>
      <c r="CH98" s="525"/>
      <c r="CI98" s="525"/>
      <c r="CJ98" s="525"/>
      <c r="CK98" s="525"/>
      <c r="CL98" s="525"/>
      <c r="CM98" s="525"/>
      <c r="CN98" s="525"/>
      <c r="CO98" s="525"/>
      <c r="CP98" s="525"/>
      <c r="CQ98" s="525"/>
      <c r="CR98" s="525"/>
      <c r="CS98" s="525"/>
      <c r="CT98" s="525"/>
      <c r="CU98" s="525"/>
      <c r="CV98" s="525"/>
      <c r="CW98" s="525"/>
      <c r="CX98" s="525"/>
      <c r="CY98" s="525"/>
      <c r="CZ98" s="525"/>
      <c r="DA98" s="525"/>
      <c r="DB98" s="525"/>
      <c r="DC98" s="525"/>
      <c r="DD98" s="525"/>
      <c r="DE98" s="525"/>
      <c r="DF98" s="525"/>
      <c r="DG98" s="525"/>
      <c r="DH98" s="525"/>
      <c r="DI98" s="525"/>
      <c r="DJ98" s="525"/>
      <c r="DK98" s="525"/>
      <c r="DL98" s="525"/>
      <c r="DM98" s="525"/>
      <c r="DN98" s="525"/>
      <c r="DO98" s="525"/>
      <c r="DP98" s="525"/>
      <c r="DQ98" s="525"/>
      <c r="DR98" s="525"/>
      <c r="DS98" s="525"/>
      <c r="DT98" s="525"/>
      <c r="DU98" s="525"/>
      <c r="DV98" s="525"/>
      <c r="DW98" s="525"/>
      <c r="DX98" s="525"/>
      <c r="DY98" s="525"/>
      <c r="DZ98" s="525"/>
      <c r="EA98" s="525"/>
      <c r="EB98" s="525"/>
      <c r="EC98" s="525"/>
      <c r="ED98" s="525"/>
      <c r="EE98" s="525"/>
      <c r="EF98" s="525"/>
      <c r="EG98" s="525"/>
      <c r="EH98" s="525"/>
      <c r="EI98" s="525"/>
      <c r="EJ98" s="525"/>
      <c r="EK98" s="525"/>
      <c r="EL98" s="525"/>
      <c r="EM98" s="525"/>
      <c r="EN98" s="525"/>
      <c r="EO98" s="525"/>
      <c r="EP98" s="525"/>
      <c r="EQ98" s="525"/>
      <c r="ER98" s="525"/>
      <c r="ES98" s="525"/>
      <c r="ET98" s="525"/>
      <c r="EU98" s="525"/>
      <c r="EV98" s="525"/>
      <c r="EW98" s="525"/>
      <c r="EX98" s="525"/>
      <c r="EY98" s="525"/>
      <c r="EZ98" s="525"/>
      <c r="FA98" s="525"/>
      <c r="FB98" s="525"/>
      <c r="FC98" s="525"/>
      <c r="FD98" s="525"/>
      <c r="FE98" s="525"/>
      <c r="FF98" s="525"/>
      <c r="FG98" s="525"/>
      <c r="FH98" s="525"/>
      <c r="FI98" s="525"/>
      <c r="FJ98" s="525"/>
      <c r="FK98" s="525"/>
      <c r="FL98" s="525"/>
      <c r="FM98" s="525"/>
      <c r="FN98" s="525"/>
      <c r="FO98" s="525"/>
      <c r="FP98" s="525"/>
      <c r="FQ98" s="525"/>
      <c r="FR98" s="525"/>
      <c r="FS98" s="525"/>
      <c r="FT98" s="525"/>
      <c r="FU98" s="525"/>
      <c r="FV98" s="525"/>
      <c r="FW98" s="525"/>
      <c r="FX98" s="525"/>
      <c r="FY98" s="525"/>
      <c r="FZ98" s="525"/>
      <c r="GA98" s="525"/>
      <c r="GB98" s="525"/>
      <c r="GC98" s="525"/>
      <c r="GD98" s="525"/>
      <c r="GE98" s="525"/>
      <c r="GF98" s="525"/>
      <c r="GG98" s="525"/>
      <c r="GH98" s="525"/>
      <c r="GI98" s="525"/>
      <c r="GJ98" s="525"/>
      <c r="GK98" s="525"/>
      <c r="GL98" s="525"/>
      <c r="GM98" s="525"/>
      <c r="GN98" s="525"/>
      <c r="GO98" s="525"/>
      <c r="GP98" s="525"/>
      <c r="GQ98" s="525"/>
      <c r="GR98" s="525"/>
      <c r="GS98" s="525"/>
      <c r="GT98" s="525"/>
      <c r="GU98" s="525"/>
      <c r="GV98" s="525"/>
      <c r="GW98" s="525"/>
      <c r="GX98" s="525"/>
      <c r="GY98" s="525"/>
      <c r="GZ98" s="525"/>
      <c r="HA98" s="525"/>
      <c r="HB98" s="525"/>
      <c r="HC98" s="525"/>
      <c r="HD98" s="525"/>
      <c r="HE98" s="525"/>
      <c r="HF98" s="525"/>
      <c r="HG98" s="525"/>
      <c r="HH98" s="525"/>
      <c r="HI98" s="525"/>
      <c r="HJ98" s="525"/>
      <c r="HK98" s="525"/>
      <c r="HL98" s="525"/>
      <c r="HM98" s="525"/>
      <c r="HN98" s="525"/>
      <c r="HO98" s="525"/>
      <c r="HP98" s="525"/>
      <c r="HQ98" s="525"/>
      <c r="HR98" s="525"/>
      <c r="HS98" s="525"/>
      <c r="HT98" s="525"/>
      <c r="HU98" s="525"/>
      <c r="HV98" s="525"/>
      <c r="HW98" s="525"/>
      <c r="HX98" s="525"/>
      <c r="HY98" s="525"/>
      <c r="HZ98" s="525"/>
      <c r="IA98" s="525"/>
      <c r="IB98" s="525"/>
      <c r="IC98" s="525"/>
      <c r="ID98" s="525"/>
      <c r="IE98" s="525"/>
      <c r="IF98" s="525"/>
      <c r="IG98" s="525"/>
      <c r="IH98" s="525"/>
      <c r="II98" s="525"/>
      <c r="IJ98" s="525"/>
      <c r="IK98" s="525"/>
      <c r="IL98" s="525"/>
      <c r="IM98" s="525"/>
      <c r="IN98" s="525"/>
      <c r="IO98" s="525"/>
      <c r="IP98" s="525"/>
      <c r="IQ98" s="525"/>
      <c r="IR98" s="525"/>
      <c r="IS98" s="525"/>
      <c r="IT98" s="525"/>
      <c r="IU98" s="525"/>
      <c r="IV98" s="525"/>
      <c r="IW98" s="525"/>
      <c r="IX98" s="525"/>
      <c r="IY98" s="525"/>
      <c r="IZ98" s="525"/>
      <c r="JA98" s="525"/>
      <c r="JB98" s="525"/>
      <c r="JC98" s="525"/>
      <c r="JD98" s="525"/>
      <c r="JE98" s="525"/>
      <c r="JF98" s="525"/>
      <c r="JG98" s="525"/>
      <c r="JH98" s="525"/>
      <c r="JI98" s="525"/>
      <c r="JJ98" s="526"/>
      <c r="JK98" s="525"/>
      <c r="JL98" s="525"/>
      <c r="JM98" s="525"/>
      <c r="JN98" s="525"/>
      <c r="JO98" s="525"/>
      <c r="JP98" s="527"/>
      <c r="JQ98" s="528">
        <f t="shared" si="68"/>
        <v>20</v>
      </c>
      <c r="JR98" s="529">
        <f t="shared" si="69"/>
        <v>108</v>
      </c>
      <c r="JS98" s="476" t="s">
        <v>365</v>
      </c>
      <c r="JT98" s="477"/>
      <c r="JU98" s="478" t="s">
        <v>422</v>
      </c>
      <c r="JV98" s="499"/>
      <c r="JW98" s="479"/>
      <c r="JX98" s="479"/>
      <c r="JY98" s="479"/>
      <c r="JZ98" s="480"/>
      <c r="KA98" s="479"/>
      <c r="KB98" s="479"/>
      <c r="KC98" s="479"/>
      <c r="KD98" s="479"/>
      <c r="KE98" s="479"/>
      <c r="KF98" s="479"/>
      <c r="KG98" s="479"/>
      <c r="KH98" s="479"/>
      <c r="KI98" s="479"/>
      <c r="KJ98" s="479"/>
      <c r="KK98" s="479"/>
      <c r="KL98" s="479"/>
      <c r="KM98" s="479"/>
      <c r="KN98" s="479"/>
      <c r="KO98" s="479"/>
    </row>
    <row r="99" spans="1:301" s="324" customFormat="1" hidden="1">
      <c r="A99" s="504" t="str">
        <f t="shared" ca="1" si="55"/>
        <v>2.2.8</v>
      </c>
      <c r="B99" s="505" t="s">
        <v>423</v>
      </c>
      <c r="C99" s="639"/>
      <c r="D99" s="639"/>
      <c r="E99" s="1101"/>
      <c r="F99" s="639"/>
      <c r="G99" s="639"/>
      <c r="H99" s="1101"/>
      <c r="I99" s="1101"/>
      <c r="J99" s="1122" t="s">
        <v>246</v>
      </c>
      <c r="K99" s="485">
        <f t="shared" si="56"/>
        <v>46216</v>
      </c>
      <c r="L99" s="507">
        <v>50</v>
      </c>
      <c r="M99" s="487">
        <f t="shared" si="57"/>
        <v>46266</v>
      </c>
      <c r="N99" s="508">
        <v>46286</v>
      </c>
      <c r="O99" s="732">
        <v>47</v>
      </c>
      <c r="P99" s="488">
        <f t="shared" si="58"/>
        <v>46333</v>
      </c>
      <c r="Q99" s="488">
        <f t="shared" si="59"/>
        <v>46334</v>
      </c>
      <c r="R99" s="510">
        <f t="shared" si="60"/>
        <v>0</v>
      </c>
      <c r="S99" s="510"/>
      <c r="T99" s="511">
        <f t="shared" si="61"/>
        <v>0</v>
      </c>
      <c r="U99" s="512">
        <v>15</v>
      </c>
      <c r="V99" s="513">
        <f t="shared" si="62"/>
        <v>1.5</v>
      </c>
      <c r="W99" s="514"/>
      <c r="X99" s="573" t="s">
        <v>104</v>
      </c>
      <c r="Y99" s="523"/>
      <c r="Z99" s="517"/>
      <c r="AA99" s="516" t="s">
        <v>125</v>
      </c>
      <c r="AB99" s="517"/>
      <c r="AC99" s="557"/>
      <c r="AD99" s="519"/>
      <c r="AE99" s="733"/>
      <c r="AF99" s="520"/>
      <c r="AG99" s="521">
        <f t="shared" si="63"/>
        <v>13.5</v>
      </c>
      <c r="AH99" s="521">
        <f t="shared" si="64"/>
        <v>13.5</v>
      </c>
      <c r="AI99" s="522" t="str">
        <f t="shared" si="65"/>
        <v/>
      </c>
      <c r="AJ99" s="568" t="str">
        <f t="shared" si="66"/>
        <v/>
      </c>
      <c r="AK99" s="568" t="str">
        <f t="shared" si="67"/>
        <v>-</v>
      </c>
      <c r="AL99" s="1119" t="s">
        <v>4</v>
      </c>
      <c r="AM99" s="525"/>
      <c r="AN99" s="525"/>
      <c r="AO99" s="525"/>
      <c r="AP99" s="525"/>
      <c r="AQ99" s="525"/>
      <c r="AR99" s="525"/>
      <c r="AS99" s="525"/>
      <c r="AT99" s="525"/>
      <c r="AU99" s="525"/>
      <c r="AV99" s="525"/>
      <c r="AW99" s="525"/>
      <c r="AX99" s="525"/>
      <c r="AY99" s="525"/>
      <c r="AZ99" s="525"/>
      <c r="BA99" s="525"/>
      <c r="BB99" s="525"/>
      <c r="BC99" s="525"/>
      <c r="BD99" s="525"/>
      <c r="BE99" s="525"/>
      <c r="BF99" s="525"/>
      <c r="BG99" s="525"/>
      <c r="BH99" s="525"/>
      <c r="BI99" s="525"/>
      <c r="BJ99" s="525"/>
      <c r="BK99" s="525"/>
      <c r="BL99" s="525"/>
      <c r="BM99" s="525"/>
      <c r="BN99" s="525"/>
      <c r="BO99" s="525"/>
      <c r="BP99" s="525"/>
      <c r="BQ99" s="525"/>
      <c r="BR99" s="525"/>
      <c r="BS99" s="525"/>
      <c r="BT99" s="525"/>
      <c r="BU99" s="525"/>
      <c r="BV99" s="525"/>
      <c r="BW99" s="525"/>
      <c r="BX99" s="525"/>
      <c r="BY99" s="525"/>
      <c r="BZ99" s="525"/>
      <c r="CA99" s="525"/>
      <c r="CB99" s="525"/>
      <c r="CC99" s="525"/>
      <c r="CD99" s="525"/>
      <c r="CE99" s="525"/>
      <c r="CF99" s="525"/>
      <c r="CG99" s="525"/>
      <c r="CH99" s="525"/>
      <c r="CI99" s="525"/>
      <c r="CJ99" s="525"/>
      <c r="CK99" s="525"/>
      <c r="CL99" s="525"/>
      <c r="CM99" s="525"/>
      <c r="CN99" s="525"/>
      <c r="CO99" s="525"/>
      <c r="CP99" s="525"/>
      <c r="CQ99" s="525"/>
      <c r="CR99" s="525"/>
      <c r="CS99" s="525"/>
      <c r="CT99" s="525"/>
      <c r="CU99" s="525"/>
      <c r="CV99" s="525"/>
      <c r="CW99" s="525"/>
      <c r="CX99" s="525"/>
      <c r="CY99" s="525"/>
      <c r="CZ99" s="525"/>
      <c r="DA99" s="525"/>
      <c r="DB99" s="525"/>
      <c r="DC99" s="525"/>
      <c r="DD99" s="525"/>
      <c r="DE99" s="525"/>
      <c r="DF99" s="525"/>
      <c r="DG99" s="525"/>
      <c r="DH99" s="525"/>
      <c r="DI99" s="525"/>
      <c r="DJ99" s="525"/>
      <c r="DK99" s="525"/>
      <c r="DL99" s="525"/>
      <c r="DM99" s="525"/>
      <c r="DN99" s="525"/>
      <c r="DO99" s="525"/>
      <c r="DP99" s="525"/>
      <c r="DQ99" s="525"/>
      <c r="DR99" s="525"/>
      <c r="DS99" s="525"/>
      <c r="DT99" s="525"/>
      <c r="DU99" s="525"/>
      <c r="DV99" s="525"/>
      <c r="DW99" s="525"/>
      <c r="DX99" s="525"/>
      <c r="DY99" s="525"/>
      <c r="DZ99" s="525"/>
      <c r="EA99" s="525"/>
      <c r="EB99" s="525"/>
      <c r="EC99" s="525"/>
      <c r="ED99" s="525"/>
      <c r="EE99" s="525"/>
      <c r="EF99" s="525"/>
      <c r="EG99" s="525"/>
      <c r="EH99" s="525"/>
      <c r="EI99" s="525"/>
      <c r="EJ99" s="525"/>
      <c r="EK99" s="525"/>
      <c r="EL99" s="525"/>
      <c r="EM99" s="525"/>
      <c r="EN99" s="525"/>
      <c r="EO99" s="525"/>
      <c r="EP99" s="525"/>
      <c r="EQ99" s="525"/>
      <c r="ER99" s="525"/>
      <c r="ES99" s="525"/>
      <c r="ET99" s="525"/>
      <c r="EU99" s="525"/>
      <c r="EV99" s="525"/>
      <c r="EW99" s="525"/>
      <c r="EX99" s="525"/>
      <c r="EY99" s="525"/>
      <c r="EZ99" s="525"/>
      <c r="FA99" s="525"/>
      <c r="FB99" s="525"/>
      <c r="FC99" s="525"/>
      <c r="FD99" s="525"/>
      <c r="FE99" s="525"/>
      <c r="FF99" s="525"/>
      <c r="FG99" s="525"/>
      <c r="FH99" s="525"/>
      <c r="FI99" s="525"/>
      <c r="FJ99" s="525"/>
      <c r="FK99" s="525"/>
      <c r="FL99" s="525"/>
      <c r="FM99" s="525"/>
      <c r="FN99" s="525"/>
      <c r="FO99" s="525"/>
      <c r="FP99" s="525"/>
      <c r="FQ99" s="525"/>
      <c r="FR99" s="525"/>
      <c r="FS99" s="525"/>
      <c r="FT99" s="525"/>
      <c r="FU99" s="525"/>
      <c r="FV99" s="525"/>
      <c r="FW99" s="525"/>
      <c r="FX99" s="525"/>
      <c r="FY99" s="525"/>
      <c r="FZ99" s="525"/>
      <c r="GA99" s="525"/>
      <c r="GB99" s="525"/>
      <c r="GC99" s="525"/>
      <c r="GD99" s="525"/>
      <c r="GE99" s="525"/>
      <c r="GF99" s="525"/>
      <c r="GG99" s="525"/>
      <c r="GH99" s="525"/>
      <c r="GI99" s="525"/>
      <c r="GJ99" s="525"/>
      <c r="GK99" s="525"/>
      <c r="GL99" s="525"/>
      <c r="GM99" s="525"/>
      <c r="GN99" s="525"/>
      <c r="GO99" s="525"/>
      <c r="GP99" s="525"/>
      <c r="GQ99" s="525"/>
      <c r="GR99" s="525"/>
      <c r="GS99" s="525"/>
      <c r="GT99" s="525"/>
      <c r="GU99" s="525"/>
      <c r="GV99" s="525"/>
      <c r="GW99" s="525"/>
      <c r="GX99" s="525"/>
      <c r="GY99" s="525"/>
      <c r="GZ99" s="525"/>
      <c r="HA99" s="525"/>
      <c r="HB99" s="525"/>
      <c r="HC99" s="525"/>
      <c r="HD99" s="525"/>
      <c r="HE99" s="525"/>
      <c r="HF99" s="525"/>
      <c r="HG99" s="525"/>
      <c r="HH99" s="525"/>
      <c r="HI99" s="525"/>
      <c r="HJ99" s="525"/>
      <c r="HK99" s="525"/>
      <c r="HL99" s="525"/>
      <c r="HM99" s="525"/>
      <c r="HN99" s="525"/>
      <c r="HO99" s="525"/>
      <c r="HP99" s="525"/>
      <c r="HQ99" s="525"/>
      <c r="HR99" s="525"/>
      <c r="HS99" s="525"/>
      <c r="HT99" s="525"/>
      <c r="HU99" s="525"/>
      <c r="HV99" s="525"/>
      <c r="HW99" s="525"/>
      <c r="HX99" s="525"/>
      <c r="HY99" s="525"/>
      <c r="HZ99" s="525"/>
      <c r="IA99" s="525"/>
      <c r="IB99" s="525"/>
      <c r="IC99" s="525"/>
      <c r="ID99" s="525"/>
      <c r="IE99" s="525"/>
      <c r="IF99" s="525"/>
      <c r="IG99" s="525"/>
      <c r="IH99" s="525"/>
      <c r="II99" s="525"/>
      <c r="IJ99" s="525"/>
      <c r="IK99" s="525"/>
      <c r="IL99" s="525"/>
      <c r="IM99" s="525"/>
      <c r="IN99" s="525"/>
      <c r="IO99" s="525"/>
      <c r="IP99" s="525"/>
      <c r="IQ99" s="525"/>
      <c r="IR99" s="525"/>
      <c r="IS99" s="525"/>
      <c r="IT99" s="525"/>
      <c r="IU99" s="525"/>
      <c r="IV99" s="525"/>
      <c r="IW99" s="525"/>
      <c r="IX99" s="525"/>
      <c r="IY99" s="525"/>
      <c r="IZ99" s="525"/>
      <c r="JA99" s="525"/>
      <c r="JB99" s="525"/>
      <c r="JC99" s="525"/>
      <c r="JD99" s="525"/>
      <c r="JE99" s="525"/>
      <c r="JF99" s="525"/>
      <c r="JG99" s="525"/>
      <c r="JH99" s="525"/>
      <c r="JI99" s="525"/>
      <c r="JJ99" s="526"/>
      <c r="JK99" s="525"/>
      <c r="JL99" s="525"/>
      <c r="JM99" s="525"/>
      <c r="JN99" s="525"/>
      <c r="JO99" s="525"/>
      <c r="JP99" s="527"/>
      <c r="JQ99" s="528">
        <f t="shared" si="68"/>
        <v>15</v>
      </c>
      <c r="JR99" s="529">
        <f t="shared" si="69"/>
        <v>121.5</v>
      </c>
      <c r="JS99" s="476" t="s">
        <v>365</v>
      </c>
      <c r="JT99" s="477"/>
      <c r="JU99" s="478" t="s">
        <v>422</v>
      </c>
      <c r="JV99" s="499"/>
      <c r="JW99" s="479"/>
      <c r="JX99" s="479"/>
      <c r="JY99" s="479"/>
      <c r="JZ99" s="480"/>
      <c r="KA99" s="479"/>
      <c r="KB99" s="479"/>
      <c r="KC99" s="479"/>
      <c r="KD99" s="479"/>
      <c r="KE99" s="479"/>
      <c r="KF99" s="479"/>
      <c r="KG99" s="479"/>
      <c r="KH99" s="479"/>
      <c r="KI99" s="479"/>
      <c r="KJ99" s="479"/>
      <c r="KK99" s="479"/>
      <c r="KL99" s="479"/>
      <c r="KM99" s="479"/>
      <c r="KN99" s="479"/>
      <c r="KO99" s="479"/>
    </row>
    <row r="100" spans="1:301" s="324" customFormat="1" ht="13.5" hidden="1" thickBot="1">
      <c r="A100" s="504" t="str">
        <f t="shared" ca="1" si="55"/>
        <v>2.2.9</v>
      </c>
      <c r="B100" s="505" t="s">
        <v>423</v>
      </c>
      <c r="C100" s="639"/>
      <c r="D100" s="639"/>
      <c r="E100" s="1101"/>
      <c r="F100" s="639"/>
      <c r="G100" s="639"/>
      <c r="H100" s="1101"/>
      <c r="I100" s="1101"/>
      <c r="J100" s="1122" t="s">
        <v>266</v>
      </c>
      <c r="K100" s="485">
        <f t="shared" si="56"/>
        <v>46223</v>
      </c>
      <c r="L100" s="507">
        <v>50</v>
      </c>
      <c r="M100" s="487">
        <f t="shared" si="57"/>
        <v>46273</v>
      </c>
      <c r="N100" s="508">
        <v>46293</v>
      </c>
      <c r="O100" s="732">
        <v>47</v>
      </c>
      <c r="P100" s="488">
        <f t="shared" si="58"/>
        <v>46340</v>
      </c>
      <c r="Q100" s="488">
        <f t="shared" si="59"/>
        <v>46341</v>
      </c>
      <c r="R100" s="510">
        <v>0</v>
      </c>
      <c r="S100" s="510"/>
      <c r="T100" s="511">
        <v>0</v>
      </c>
      <c r="U100" s="512">
        <v>20</v>
      </c>
      <c r="V100" s="513">
        <v>2</v>
      </c>
      <c r="W100" s="514"/>
      <c r="X100" s="573" t="s">
        <v>104</v>
      </c>
      <c r="Y100" s="523"/>
      <c r="Z100" s="517"/>
      <c r="AA100" s="516" t="s">
        <v>125</v>
      </c>
      <c r="AB100" s="517"/>
      <c r="AC100" s="557"/>
      <c r="AD100" s="519"/>
      <c r="AE100" s="733"/>
      <c r="AF100" s="520"/>
      <c r="AG100" s="521">
        <v>18</v>
      </c>
      <c r="AH100" s="521">
        <v>18</v>
      </c>
      <c r="AI100" s="522" t="s">
        <v>424</v>
      </c>
      <c r="AJ100" s="568" t="s">
        <v>424</v>
      </c>
      <c r="AK100" s="568" t="s">
        <v>360</v>
      </c>
      <c r="AL100" s="1119" t="s">
        <v>4</v>
      </c>
      <c r="AM100" s="525"/>
      <c r="AN100" s="525"/>
      <c r="AO100" s="525"/>
      <c r="AP100" s="525"/>
      <c r="AQ100" s="525"/>
      <c r="AR100" s="525"/>
      <c r="AS100" s="525"/>
      <c r="AT100" s="525"/>
      <c r="AU100" s="525"/>
      <c r="AV100" s="525"/>
      <c r="AW100" s="525"/>
      <c r="AX100" s="525"/>
      <c r="AY100" s="525"/>
      <c r="AZ100" s="525"/>
      <c r="BA100" s="525"/>
      <c r="BB100" s="525"/>
      <c r="BC100" s="525"/>
      <c r="BD100" s="525"/>
      <c r="BE100" s="525"/>
      <c r="BF100" s="525"/>
      <c r="BG100" s="525"/>
      <c r="BH100" s="525"/>
      <c r="BI100" s="525"/>
      <c r="BJ100" s="525"/>
      <c r="BK100" s="525"/>
      <c r="BL100" s="525"/>
      <c r="BM100" s="525"/>
      <c r="BN100" s="525"/>
      <c r="BO100" s="525"/>
      <c r="BP100" s="525"/>
      <c r="BQ100" s="525"/>
      <c r="BR100" s="525"/>
      <c r="BS100" s="525"/>
      <c r="BT100" s="525"/>
      <c r="BU100" s="525"/>
      <c r="BV100" s="525"/>
      <c r="BW100" s="525"/>
      <c r="BX100" s="525"/>
      <c r="BY100" s="525"/>
      <c r="BZ100" s="525"/>
      <c r="CA100" s="525"/>
      <c r="CB100" s="525"/>
      <c r="CC100" s="525"/>
      <c r="CD100" s="525"/>
      <c r="CE100" s="525"/>
      <c r="CF100" s="525"/>
      <c r="CG100" s="525"/>
      <c r="CH100" s="525"/>
      <c r="CI100" s="525"/>
      <c r="CJ100" s="525"/>
      <c r="CK100" s="525"/>
      <c r="CL100" s="525"/>
      <c r="CM100" s="525"/>
      <c r="CN100" s="525"/>
      <c r="CO100" s="525"/>
      <c r="CP100" s="525"/>
      <c r="CQ100" s="525"/>
      <c r="CR100" s="525"/>
      <c r="CS100" s="525"/>
      <c r="CT100" s="525"/>
      <c r="CU100" s="525"/>
      <c r="CV100" s="525"/>
      <c r="CW100" s="525"/>
      <c r="CX100" s="525"/>
      <c r="CY100" s="525"/>
      <c r="CZ100" s="525"/>
      <c r="DA100" s="525"/>
      <c r="DB100" s="525"/>
      <c r="DC100" s="525"/>
      <c r="DD100" s="525"/>
      <c r="DE100" s="525"/>
      <c r="DF100" s="525"/>
      <c r="DG100" s="525"/>
      <c r="DH100" s="525"/>
      <c r="DI100" s="525"/>
      <c r="DJ100" s="525"/>
      <c r="DK100" s="525"/>
      <c r="DL100" s="525"/>
      <c r="DM100" s="525"/>
      <c r="DN100" s="525"/>
      <c r="DO100" s="525"/>
      <c r="DP100" s="525"/>
      <c r="DQ100" s="525"/>
      <c r="DR100" s="525"/>
      <c r="DS100" s="525"/>
      <c r="DT100" s="525"/>
      <c r="DU100" s="525"/>
      <c r="DV100" s="525"/>
      <c r="DW100" s="525"/>
      <c r="DX100" s="525"/>
      <c r="DY100" s="525"/>
      <c r="DZ100" s="525"/>
      <c r="EA100" s="525"/>
      <c r="EB100" s="525"/>
      <c r="EC100" s="525"/>
      <c r="ED100" s="525"/>
      <c r="EE100" s="525"/>
      <c r="EF100" s="525"/>
      <c r="EG100" s="525"/>
      <c r="EH100" s="525"/>
      <c r="EI100" s="525"/>
      <c r="EJ100" s="525"/>
      <c r="EK100" s="525"/>
      <c r="EL100" s="525"/>
      <c r="EM100" s="525"/>
      <c r="EN100" s="525"/>
      <c r="EO100" s="525"/>
      <c r="EP100" s="525"/>
      <c r="EQ100" s="525"/>
      <c r="ER100" s="525"/>
      <c r="ES100" s="525"/>
      <c r="ET100" s="525"/>
      <c r="EU100" s="525"/>
      <c r="EV100" s="525"/>
      <c r="EW100" s="525"/>
      <c r="EX100" s="525"/>
      <c r="EY100" s="525"/>
      <c r="EZ100" s="525"/>
      <c r="FA100" s="525"/>
      <c r="FB100" s="525"/>
      <c r="FC100" s="525"/>
      <c r="FD100" s="525"/>
      <c r="FE100" s="525"/>
      <c r="FF100" s="525"/>
      <c r="FG100" s="525"/>
      <c r="FH100" s="525"/>
      <c r="FI100" s="525"/>
      <c r="FJ100" s="525"/>
      <c r="FK100" s="525"/>
      <c r="FL100" s="525"/>
      <c r="FM100" s="525"/>
      <c r="FN100" s="525"/>
      <c r="FO100" s="525"/>
      <c r="FP100" s="525"/>
      <c r="FQ100" s="525"/>
      <c r="FR100" s="525"/>
      <c r="FS100" s="525"/>
      <c r="FT100" s="525"/>
      <c r="FU100" s="525"/>
      <c r="FV100" s="525"/>
      <c r="FW100" s="525"/>
      <c r="FX100" s="525"/>
      <c r="FY100" s="525"/>
      <c r="FZ100" s="525"/>
      <c r="GA100" s="525"/>
      <c r="GB100" s="525"/>
      <c r="GC100" s="525"/>
      <c r="GD100" s="525"/>
      <c r="GE100" s="525"/>
      <c r="GF100" s="525"/>
      <c r="GG100" s="525"/>
      <c r="GH100" s="525"/>
      <c r="GI100" s="525"/>
      <c r="GJ100" s="525"/>
      <c r="GK100" s="525"/>
      <c r="GL100" s="525"/>
      <c r="GM100" s="525"/>
      <c r="GN100" s="525"/>
      <c r="GO100" s="525"/>
      <c r="GP100" s="525"/>
      <c r="GQ100" s="525"/>
      <c r="GR100" s="525"/>
      <c r="GS100" s="525"/>
      <c r="GT100" s="525"/>
      <c r="GU100" s="525"/>
      <c r="GV100" s="525"/>
      <c r="GW100" s="525"/>
      <c r="GX100" s="525"/>
      <c r="GY100" s="525"/>
      <c r="GZ100" s="525"/>
      <c r="HA100" s="525"/>
      <c r="HB100" s="525"/>
      <c r="HC100" s="525"/>
      <c r="HD100" s="525"/>
      <c r="HE100" s="525"/>
      <c r="HF100" s="525"/>
      <c r="HG100" s="525"/>
      <c r="HH100" s="525"/>
      <c r="HI100" s="525"/>
      <c r="HJ100" s="525"/>
      <c r="HK100" s="525"/>
      <c r="HL100" s="525"/>
      <c r="HM100" s="525"/>
      <c r="HN100" s="525"/>
      <c r="HO100" s="525"/>
      <c r="HP100" s="525"/>
      <c r="HQ100" s="525"/>
      <c r="HR100" s="525"/>
      <c r="HS100" s="525"/>
      <c r="HT100" s="525"/>
      <c r="HU100" s="525"/>
      <c r="HV100" s="525"/>
      <c r="HW100" s="525"/>
      <c r="HX100" s="525"/>
      <c r="HY100" s="525"/>
      <c r="HZ100" s="525"/>
      <c r="IA100" s="525"/>
      <c r="IB100" s="525"/>
      <c r="IC100" s="525"/>
      <c r="ID100" s="525"/>
      <c r="IE100" s="525"/>
      <c r="IF100" s="525"/>
      <c r="IG100" s="525"/>
      <c r="IH100" s="525"/>
      <c r="II100" s="525"/>
      <c r="IJ100" s="525"/>
      <c r="IK100" s="525"/>
      <c r="IL100" s="525"/>
      <c r="IM100" s="525"/>
      <c r="IN100" s="525"/>
      <c r="IO100" s="525"/>
      <c r="IP100" s="525"/>
      <c r="IQ100" s="525"/>
      <c r="IR100" s="525"/>
      <c r="IS100" s="525"/>
      <c r="IT100" s="525"/>
      <c r="IU100" s="525"/>
      <c r="IV100" s="525"/>
      <c r="IW100" s="525"/>
      <c r="IX100" s="525"/>
      <c r="IY100" s="525"/>
      <c r="IZ100" s="525"/>
      <c r="JA100" s="525"/>
      <c r="JB100" s="525"/>
      <c r="JC100" s="525"/>
      <c r="JD100" s="525"/>
      <c r="JE100" s="525"/>
      <c r="JF100" s="525"/>
      <c r="JG100" s="525"/>
      <c r="JH100" s="525"/>
      <c r="JI100" s="525"/>
      <c r="JJ100" s="526"/>
      <c r="JK100" s="525"/>
      <c r="JL100" s="525"/>
      <c r="JM100" s="525"/>
      <c r="JN100" s="525"/>
      <c r="JO100" s="525"/>
      <c r="JP100" s="527"/>
      <c r="JQ100" s="528">
        <f t="shared" si="68"/>
        <v>20</v>
      </c>
      <c r="JR100" s="529">
        <f t="shared" si="69"/>
        <v>139.5</v>
      </c>
      <c r="JS100" s="476" t="s">
        <v>365</v>
      </c>
      <c r="JT100" s="477"/>
      <c r="JU100" s="478" t="s">
        <v>422</v>
      </c>
      <c r="JV100" s="499"/>
      <c r="JW100" s="479"/>
      <c r="JX100" s="479"/>
      <c r="JY100" s="479"/>
      <c r="JZ100" s="480"/>
      <c r="KA100" s="479"/>
      <c r="KB100" s="479"/>
      <c r="KC100" s="479"/>
      <c r="KD100" s="479"/>
      <c r="KE100" s="479"/>
      <c r="KF100" s="479"/>
      <c r="KG100" s="479"/>
      <c r="KH100" s="479"/>
      <c r="KI100" s="479"/>
      <c r="KJ100" s="479"/>
      <c r="KK100" s="479"/>
      <c r="KL100" s="479"/>
      <c r="KM100" s="479"/>
      <c r="KN100" s="479"/>
      <c r="KO100" s="479"/>
    </row>
    <row r="101" spans="1:301" s="324" customFormat="1" ht="14" hidden="1">
      <c r="A101" s="619" t="str">
        <f ca="1">IF(ISERROR(VALUE(SUBSTITUTE(OFFSET(A101,-1,0,1,1),".",""))),"0.1",IF(ISERROR(FIND("`",SUBSTITUTE(OFFSET(A101,-1,0,1,1),".","`",1))),OFFSET(A101,-1,0,1,1)&amp;".1",LEFT(OFFSET(A101,-1,0,1,1),FIND("`",SUBSTITUTE(OFFSET(A101,-1,0,1,1),".","`",1)))&amp;IF(ISERROR(FIND("`",SUBSTITUTE(OFFSET(A101,-1,0,1,1),".","`",2))),VALUE(RIGHT(OFFSET(A101,-1,0,1,1),LEN(OFFSET(A101,-1,0,1,1))-FIND("`",SUBSTITUTE(OFFSET(A101,-1,0,1,1),".","`",1))))+1,VALUE(MID(OFFSET(A101,-1,0,1,1),FIND("`",SUBSTITUTE(OFFSET(A101,-1,0,1,1),".","`",1))+1,(FIND("`",SUBSTITUTE(OFFSET(A101,-1,0,1,1),".","`",2))-FIND("`",SUBSTITUTE(OFFSET(A101,-1,0,1,1),".","`",1))-1)))+1)))</f>
        <v>2.3</v>
      </c>
      <c r="B101" s="620" t="s">
        <v>425</v>
      </c>
      <c r="C101" s="621"/>
      <c r="D101" s="621"/>
      <c r="E101" s="621"/>
      <c r="F101" s="621"/>
      <c r="G101" s="621"/>
      <c r="H101" s="622"/>
      <c r="I101" s="622"/>
      <c r="J101" s="621"/>
      <c r="K101" s="625"/>
      <c r="L101" s="624"/>
      <c r="M101" s="625"/>
      <c r="N101" s="626"/>
      <c r="O101" s="627"/>
      <c r="P101" s="626"/>
      <c r="Q101" s="626"/>
      <c r="R101" s="628"/>
      <c r="S101" s="628"/>
      <c r="T101" s="628"/>
      <c r="U101" s="628"/>
      <c r="V101" s="629"/>
      <c r="W101" s="630"/>
      <c r="X101" s="630"/>
      <c r="Y101" s="628"/>
      <c r="Z101" s="628"/>
      <c r="AA101" s="628"/>
      <c r="AB101" s="628"/>
      <c r="AC101" s="628"/>
      <c r="AD101" s="628"/>
      <c r="AE101" s="1124"/>
      <c r="AF101" s="625"/>
      <c r="AG101" s="632"/>
      <c r="AH101" s="632"/>
      <c r="AI101" s="632"/>
      <c r="AJ101" s="632"/>
      <c r="AK101" s="668"/>
      <c r="AL101" s="625"/>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c r="CX101" s="549"/>
      <c r="CY101" s="549"/>
      <c r="CZ101" s="549"/>
      <c r="DA101" s="549"/>
      <c r="DB101" s="549"/>
      <c r="DC101" s="549"/>
      <c r="DD101" s="549"/>
      <c r="DE101" s="549"/>
      <c r="DF101" s="549"/>
      <c r="DG101" s="549"/>
      <c r="DH101" s="549"/>
      <c r="DI101" s="549"/>
      <c r="DJ101" s="549"/>
      <c r="DK101" s="549"/>
      <c r="DL101" s="549"/>
      <c r="DM101" s="549"/>
      <c r="DN101" s="549"/>
      <c r="DO101" s="549"/>
      <c r="DP101" s="549"/>
      <c r="DQ101" s="549"/>
      <c r="DR101" s="549"/>
      <c r="DS101" s="549"/>
      <c r="DT101" s="549"/>
      <c r="DU101" s="549"/>
      <c r="DV101" s="549"/>
      <c r="DW101" s="549"/>
      <c r="DX101" s="549"/>
      <c r="DY101" s="549"/>
      <c r="DZ101" s="549"/>
      <c r="EA101" s="549"/>
      <c r="EB101" s="549"/>
      <c r="EC101" s="549"/>
      <c r="ED101" s="549"/>
      <c r="EE101" s="549"/>
      <c r="EF101" s="549"/>
      <c r="EG101" s="549"/>
      <c r="EH101" s="549"/>
      <c r="EI101" s="549"/>
      <c r="EJ101" s="549"/>
      <c r="EK101" s="549"/>
      <c r="EL101" s="549"/>
      <c r="EM101" s="549"/>
      <c r="EN101" s="549"/>
      <c r="EO101" s="549"/>
      <c r="EP101" s="549"/>
      <c r="EQ101" s="549"/>
      <c r="ER101" s="549"/>
      <c r="ES101" s="549"/>
      <c r="ET101" s="549"/>
      <c r="EU101" s="549"/>
      <c r="EV101" s="549"/>
      <c r="EW101" s="549"/>
      <c r="EX101" s="549"/>
      <c r="EY101" s="549"/>
      <c r="EZ101" s="549"/>
      <c r="FA101" s="549"/>
      <c r="FB101" s="549"/>
      <c r="FC101" s="549"/>
      <c r="FD101" s="549"/>
      <c r="FE101" s="549"/>
      <c r="FF101" s="549"/>
      <c r="FG101" s="549"/>
      <c r="FH101" s="549"/>
      <c r="FI101" s="549"/>
      <c r="FJ101" s="549"/>
      <c r="FK101" s="549"/>
      <c r="FL101" s="549"/>
      <c r="FM101" s="549"/>
      <c r="FN101" s="549"/>
      <c r="FO101" s="549"/>
      <c r="FP101" s="549"/>
      <c r="FQ101" s="549"/>
      <c r="FR101" s="549"/>
      <c r="FS101" s="549"/>
      <c r="FT101" s="549"/>
      <c r="FU101" s="549"/>
      <c r="FV101" s="549"/>
      <c r="FW101" s="549"/>
      <c r="FX101" s="549"/>
      <c r="FY101" s="549"/>
      <c r="FZ101" s="549"/>
      <c r="GA101" s="549"/>
      <c r="GB101" s="549"/>
      <c r="GC101" s="549"/>
      <c r="GD101" s="549"/>
      <c r="GE101" s="549"/>
      <c r="GF101" s="549"/>
      <c r="GG101" s="549"/>
      <c r="GH101" s="549"/>
      <c r="GI101" s="549"/>
      <c r="GJ101" s="549"/>
      <c r="GK101" s="549"/>
      <c r="GL101" s="549"/>
      <c r="GM101" s="549"/>
      <c r="GN101" s="549"/>
      <c r="GO101" s="549"/>
      <c r="GP101" s="549"/>
      <c r="GQ101" s="549"/>
      <c r="GR101" s="549"/>
      <c r="GS101" s="549"/>
      <c r="GT101" s="549"/>
      <c r="GU101" s="549"/>
      <c r="GV101" s="549"/>
      <c r="GW101" s="549"/>
      <c r="GX101" s="549"/>
      <c r="GY101" s="549"/>
      <c r="GZ101" s="549"/>
      <c r="HA101" s="549"/>
      <c r="HB101" s="549"/>
      <c r="HC101" s="549"/>
      <c r="HD101" s="549"/>
      <c r="HE101" s="549"/>
      <c r="HF101" s="549"/>
      <c r="HG101" s="549"/>
      <c r="HH101" s="549"/>
      <c r="HI101" s="549"/>
      <c r="HJ101" s="549"/>
      <c r="HK101" s="549"/>
      <c r="HL101" s="549"/>
      <c r="HM101" s="549"/>
      <c r="HN101" s="549"/>
      <c r="HO101" s="549"/>
      <c r="HP101" s="549"/>
      <c r="HQ101" s="549"/>
      <c r="HR101" s="549"/>
      <c r="HS101" s="549"/>
      <c r="HT101" s="549"/>
      <c r="HU101" s="549"/>
      <c r="HV101" s="549"/>
      <c r="HW101" s="549"/>
      <c r="HX101" s="549"/>
      <c r="HY101" s="549"/>
      <c r="HZ101" s="549"/>
      <c r="IA101" s="549"/>
      <c r="IB101" s="549"/>
      <c r="IC101" s="549"/>
      <c r="ID101" s="549"/>
      <c r="IE101" s="549"/>
      <c r="IF101" s="549"/>
      <c r="IG101" s="549"/>
      <c r="IH101" s="549"/>
      <c r="II101" s="549"/>
      <c r="IJ101" s="549"/>
      <c r="IK101" s="549"/>
      <c r="IL101" s="549"/>
      <c r="IM101" s="549"/>
      <c r="IN101" s="549"/>
      <c r="IO101" s="549"/>
      <c r="IP101" s="549"/>
      <c r="IQ101" s="549"/>
      <c r="IR101" s="549"/>
      <c r="IS101" s="549"/>
      <c r="IT101" s="549"/>
      <c r="IU101" s="549"/>
      <c r="IV101" s="549"/>
      <c r="IW101" s="549"/>
      <c r="IX101" s="549"/>
      <c r="IY101" s="549"/>
      <c r="IZ101" s="549"/>
      <c r="JA101" s="549"/>
      <c r="JB101" s="549"/>
      <c r="JC101" s="549"/>
      <c r="JD101" s="549"/>
      <c r="JE101" s="549"/>
      <c r="JF101" s="549"/>
      <c r="JG101" s="549"/>
      <c r="JH101" s="549"/>
      <c r="JI101" s="549"/>
      <c r="JJ101" s="634"/>
      <c r="JK101" s="549"/>
      <c r="JL101" s="549"/>
      <c r="JM101" s="549"/>
      <c r="JN101" s="549"/>
      <c r="JO101" s="549"/>
      <c r="JP101" s="549"/>
      <c r="JQ101" s="681"/>
      <c r="JR101" s="682"/>
      <c r="JS101" s="476" t="str">
        <f>IFERROR(IF(AD101="","",AE101/U101),"")</f>
        <v/>
      </c>
      <c r="JT101" s="477"/>
      <c r="JU101" s="478" t="str">
        <f>IFERROR((IF(AL101="Graduated",AF101/AD101,"")),"")</f>
        <v/>
      </c>
      <c r="JV101" s="499"/>
      <c r="JW101" s="479"/>
      <c r="JX101" s="479"/>
      <c r="JY101" s="479"/>
      <c r="JZ101" s="480"/>
      <c r="KA101" s="479"/>
      <c r="KB101" s="479"/>
      <c r="KC101" s="479"/>
      <c r="KD101" s="479"/>
      <c r="KE101" s="479"/>
      <c r="KF101" s="479"/>
      <c r="KG101" s="479"/>
      <c r="KH101" s="479"/>
      <c r="KI101" s="479"/>
      <c r="KJ101" s="479"/>
      <c r="KK101" s="479"/>
      <c r="KL101" s="479"/>
      <c r="KM101" s="479"/>
      <c r="KN101" s="479"/>
      <c r="KO101" s="479"/>
    </row>
    <row r="102" spans="1:301" s="324" customFormat="1" ht="13.5" hidden="1" thickBot="1">
      <c r="A102" s="736" t="str">
        <f ca="1">IF(ISERROR(VALUE(SUBSTITUTE(OFFSET(A102,-1,0,1,1),".",""))),"0.0.1",IF(ISERROR(FIND("`",SUBSTITUTE(OFFSET(A102,-1,0,1,1),".","`",2))),OFFSET(A102,-1,0,1,1)&amp;".1",LEFT(OFFSET(A102,-1,0,1,1),FIND("`",SUBSTITUTE(OFFSET(A102,-1,0,1,1),".","`",2)))&amp;IF(ISERROR(FIND("`",SUBSTITUTE(OFFSET(A102,-1,0,1,1),".","`",3))),VALUE(RIGHT(OFFSET(A102,-1,0,1,1),LEN(OFFSET(A102,-1,0,1,1))-FIND("`",SUBSTITUTE(OFFSET(A102,-1,0,1,1),".","`",2))))+1,VALUE(MID(OFFSET(A102,-1,0,1,1),FIND("`",SUBSTITUTE(OFFSET(A102,-1,0,1,1),".","`",2))+1,(FIND("`",SUBSTITUTE(OFFSET(A102,-1,0,1,1),".","`",3))-FIND("`",SUBSTITUTE(OFFSET(A102,-1,0,1,1),".","`",2))-1)))+1)))</f>
        <v>2.3.1</v>
      </c>
      <c r="B102" s="737" t="s">
        <v>426</v>
      </c>
      <c r="C102" s="738"/>
      <c r="D102" s="738"/>
      <c r="E102" s="1125"/>
      <c r="F102" s="738"/>
      <c r="G102" s="738"/>
      <c r="H102" s="1125" t="s">
        <v>427</v>
      </c>
      <c r="I102" s="1125"/>
      <c r="J102" s="739"/>
      <c r="K102" s="740">
        <f>N102-70</f>
        <v>-70</v>
      </c>
      <c r="L102" s="741">
        <v>50</v>
      </c>
      <c r="M102" s="742">
        <f>IF(K102="","",K102+L102)</f>
        <v>-20</v>
      </c>
      <c r="N102" s="743"/>
      <c r="O102" s="744"/>
      <c r="P102" s="745"/>
      <c r="Q102" s="745"/>
      <c r="R102" s="746" t="str">
        <f>IFERROR(AD102/U102,"")</f>
        <v/>
      </c>
      <c r="S102" s="746" t="str">
        <f>IFERROR(IF(AE102="","",IF(AF102="",SUM(AD102-AE102)/AD102,SUM(AD102-AF102)/AD102)),"")</f>
        <v/>
      </c>
      <c r="T102" s="747" t="str">
        <f>IFERROR(AF102/U102,"")</f>
        <v/>
      </c>
      <c r="U102" s="748"/>
      <c r="V102" s="749" t="str">
        <f>IF(U102="","",U102-SUM(U102*0.95))</f>
        <v/>
      </c>
      <c r="W102" s="750" t="s">
        <v>360</v>
      </c>
      <c r="X102" s="751" t="s">
        <v>104</v>
      </c>
      <c r="Y102" s="752" t="s">
        <v>360</v>
      </c>
      <c r="Z102" s="753"/>
      <c r="AA102" s="754"/>
      <c r="AB102" s="753"/>
      <c r="AC102" s="752"/>
      <c r="AD102" s="753"/>
      <c r="AE102" s="752"/>
      <c r="AF102" s="755"/>
      <c r="AG102" s="756"/>
      <c r="AH102" s="756"/>
      <c r="AI102" s="757"/>
      <c r="AJ102" s="757"/>
      <c r="AK102" s="758"/>
      <c r="AL102" s="1126"/>
      <c r="AM102" s="759"/>
      <c r="AN102" s="759"/>
      <c r="AO102" s="759"/>
      <c r="AP102" s="759"/>
      <c r="AQ102" s="759"/>
      <c r="AR102" s="759"/>
      <c r="AS102" s="759"/>
      <c r="AT102" s="759"/>
      <c r="AU102" s="759"/>
      <c r="AV102" s="759"/>
      <c r="AW102" s="759"/>
      <c r="AX102" s="759"/>
      <c r="AY102" s="759"/>
      <c r="AZ102" s="759"/>
      <c r="BA102" s="759"/>
      <c r="BB102" s="759"/>
      <c r="BC102" s="759"/>
      <c r="BD102" s="759"/>
      <c r="BE102" s="759"/>
      <c r="BF102" s="759"/>
      <c r="BG102" s="759"/>
      <c r="BH102" s="759"/>
      <c r="BI102" s="759"/>
      <c r="BJ102" s="759"/>
      <c r="BK102" s="759"/>
      <c r="BL102" s="759"/>
      <c r="BM102" s="759"/>
      <c r="BN102" s="759"/>
      <c r="BO102" s="759"/>
      <c r="BP102" s="759"/>
      <c r="BQ102" s="759"/>
      <c r="BR102" s="759"/>
      <c r="BS102" s="759"/>
      <c r="BT102" s="759"/>
      <c r="BU102" s="759"/>
      <c r="BV102" s="759"/>
      <c r="BW102" s="759"/>
      <c r="BX102" s="759"/>
      <c r="BY102" s="759"/>
      <c r="BZ102" s="759"/>
      <c r="CA102" s="759"/>
      <c r="CB102" s="759"/>
      <c r="CC102" s="759"/>
      <c r="CD102" s="759"/>
      <c r="CE102" s="759"/>
      <c r="CF102" s="759"/>
      <c r="CG102" s="759"/>
      <c r="CH102" s="759"/>
      <c r="CI102" s="759"/>
      <c r="CJ102" s="759"/>
      <c r="CK102" s="759"/>
      <c r="CL102" s="759"/>
      <c r="CM102" s="759"/>
      <c r="CN102" s="759"/>
      <c r="CO102" s="759"/>
      <c r="CP102" s="759"/>
      <c r="CQ102" s="759"/>
      <c r="CR102" s="759"/>
      <c r="CS102" s="759"/>
      <c r="CT102" s="759"/>
      <c r="CU102" s="759"/>
      <c r="CV102" s="759"/>
      <c r="CW102" s="759"/>
      <c r="CX102" s="759"/>
      <c r="CY102" s="759"/>
      <c r="CZ102" s="759"/>
      <c r="DA102" s="759"/>
      <c r="DB102" s="759"/>
      <c r="DC102" s="759"/>
      <c r="DD102" s="759"/>
      <c r="DE102" s="759"/>
      <c r="DF102" s="759"/>
      <c r="DG102" s="759"/>
      <c r="DH102" s="759"/>
      <c r="DI102" s="759"/>
      <c r="DJ102" s="759"/>
      <c r="DK102" s="759"/>
      <c r="DL102" s="759"/>
      <c r="DM102" s="759"/>
      <c r="DN102" s="759"/>
      <c r="DO102" s="759"/>
      <c r="DP102" s="759"/>
      <c r="DQ102" s="759"/>
      <c r="DR102" s="759"/>
      <c r="DS102" s="759"/>
      <c r="DT102" s="759"/>
      <c r="DU102" s="759"/>
      <c r="DV102" s="759"/>
      <c r="DW102" s="759"/>
      <c r="DX102" s="759"/>
      <c r="DY102" s="759"/>
      <c r="DZ102" s="759"/>
      <c r="EA102" s="759"/>
      <c r="EB102" s="759"/>
      <c r="EC102" s="759"/>
      <c r="ED102" s="759"/>
      <c r="EE102" s="759"/>
      <c r="EF102" s="759"/>
      <c r="EG102" s="759"/>
      <c r="EH102" s="759"/>
      <c r="EI102" s="759"/>
      <c r="EJ102" s="759"/>
      <c r="EK102" s="759"/>
      <c r="EL102" s="759"/>
      <c r="EM102" s="759"/>
      <c r="EN102" s="759"/>
      <c r="EO102" s="759"/>
      <c r="EP102" s="759"/>
      <c r="EQ102" s="759"/>
      <c r="ER102" s="759"/>
      <c r="ES102" s="759"/>
      <c r="ET102" s="759"/>
      <c r="EU102" s="759"/>
      <c r="EV102" s="759"/>
      <c r="EW102" s="759"/>
      <c r="EX102" s="759"/>
      <c r="EY102" s="759"/>
      <c r="EZ102" s="759"/>
      <c r="FA102" s="759"/>
      <c r="FB102" s="759"/>
      <c r="FC102" s="759"/>
      <c r="FD102" s="759"/>
      <c r="FE102" s="759"/>
      <c r="FF102" s="759"/>
      <c r="FG102" s="759"/>
      <c r="FH102" s="759"/>
      <c r="FI102" s="759"/>
      <c r="FJ102" s="759"/>
      <c r="FK102" s="759"/>
      <c r="FL102" s="759"/>
      <c r="FM102" s="759"/>
      <c r="FN102" s="759"/>
      <c r="FO102" s="759"/>
      <c r="FP102" s="759"/>
      <c r="FQ102" s="759"/>
      <c r="FR102" s="759"/>
      <c r="FS102" s="759"/>
      <c r="FT102" s="759"/>
      <c r="FU102" s="759"/>
      <c r="FV102" s="759"/>
      <c r="FW102" s="759"/>
      <c r="FX102" s="759"/>
      <c r="FY102" s="759"/>
      <c r="FZ102" s="759"/>
      <c r="GA102" s="759"/>
      <c r="GB102" s="759"/>
      <c r="GC102" s="759"/>
      <c r="GD102" s="759"/>
      <c r="GE102" s="759"/>
      <c r="GF102" s="759"/>
      <c r="GG102" s="759"/>
      <c r="GH102" s="759"/>
      <c r="GI102" s="759"/>
      <c r="GJ102" s="759"/>
      <c r="GK102" s="759"/>
      <c r="GL102" s="759"/>
      <c r="GM102" s="759"/>
      <c r="GN102" s="759"/>
      <c r="GO102" s="759"/>
      <c r="GP102" s="759"/>
      <c r="GQ102" s="759"/>
      <c r="GR102" s="759"/>
      <c r="GS102" s="759"/>
      <c r="GT102" s="759"/>
      <c r="GU102" s="759"/>
      <c r="GV102" s="759"/>
      <c r="GW102" s="759"/>
      <c r="GX102" s="759"/>
      <c r="GY102" s="759"/>
      <c r="GZ102" s="759"/>
      <c r="HA102" s="759"/>
      <c r="HB102" s="759"/>
      <c r="HC102" s="759"/>
      <c r="HD102" s="759"/>
      <c r="HE102" s="759"/>
      <c r="HF102" s="759"/>
      <c r="HG102" s="759"/>
      <c r="HH102" s="759"/>
      <c r="HI102" s="759"/>
      <c r="HJ102" s="759"/>
      <c r="HK102" s="759"/>
      <c r="HL102" s="759"/>
      <c r="HM102" s="759"/>
      <c r="HN102" s="759"/>
      <c r="HO102" s="759"/>
      <c r="HP102" s="759"/>
      <c r="HQ102" s="759"/>
      <c r="HR102" s="759"/>
      <c r="HS102" s="759"/>
      <c r="HT102" s="759"/>
      <c r="HU102" s="759"/>
      <c r="HV102" s="759"/>
      <c r="HW102" s="759"/>
      <c r="HX102" s="759"/>
      <c r="HY102" s="759"/>
      <c r="HZ102" s="759"/>
      <c r="IA102" s="759"/>
      <c r="IB102" s="759"/>
      <c r="IC102" s="759"/>
      <c r="ID102" s="759"/>
      <c r="IE102" s="759"/>
      <c r="IF102" s="759"/>
      <c r="IG102" s="759"/>
      <c r="IH102" s="759"/>
      <c r="II102" s="759"/>
      <c r="IJ102" s="759"/>
      <c r="IK102" s="759"/>
      <c r="IL102" s="759"/>
      <c r="IM102" s="759"/>
      <c r="IN102" s="759"/>
      <c r="IO102" s="759"/>
      <c r="IP102" s="759"/>
      <c r="IQ102" s="759"/>
      <c r="IR102" s="759"/>
      <c r="IS102" s="759"/>
      <c r="IT102" s="759"/>
      <c r="IU102" s="759"/>
      <c r="IV102" s="759"/>
      <c r="IW102" s="759"/>
      <c r="IX102" s="759"/>
      <c r="IY102" s="759"/>
      <c r="IZ102" s="759"/>
      <c r="JA102" s="759"/>
      <c r="JB102" s="759"/>
      <c r="JC102" s="759"/>
      <c r="JD102" s="759"/>
      <c r="JE102" s="759"/>
      <c r="JF102" s="759"/>
      <c r="JG102" s="759"/>
      <c r="JH102" s="759"/>
      <c r="JI102" s="759"/>
      <c r="JJ102" s="760"/>
      <c r="JK102" s="759"/>
      <c r="JL102" s="759"/>
      <c r="JM102" s="759"/>
      <c r="JN102" s="759"/>
      <c r="JO102" s="759"/>
      <c r="JP102" s="761"/>
      <c r="JQ102" s="762">
        <f>U102</f>
        <v>0</v>
      </c>
      <c r="JR102" s="763" t="e">
        <f>SUM(U102-V102)</f>
        <v>#VALUE!</v>
      </c>
      <c r="JS102" s="476"/>
      <c r="JT102" s="477"/>
      <c r="JU102" s="478" t="s">
        <v>422</v>
      </c>
      <c r="JV102" s="499"/>
      <c r="JW102" s="479"/>
      <c r="JX102" s="479"/>
      <c r="JY102" s="479"/>
      <c r="JZ102" s="480"/>
      <c r="KA102" s="479"/>
      <c r="KB102" s="479"/>
      <c r="KC102" s="479"/>
      <c r="KD102" s="479"/>
      <c r="KE102" s="479"/>
      <c r="KF102" s="479"/>
      <c r="KG102" s="479"/>
      <c r="KH102" s="479"/>
      <c r="KI102" s="479"/>
      <c r="KJ102" s="479"/>
      <c r="KK102" s="479"/>
      <c r="KL102" s="479"/>
      <c r="KM102" s="479"/>
      <c r="KN102" s="479"/>
      <c r="KO102" s="479"/>
    </row>
    <row r="103" spans="1:301" s="324" customFormat="1" ht="14" hidden="1">
      <c r="A103" s="619" t="str">
        <f ca="1">IF(ISERROR(VALUE(SUBSTITUTE(OFFSET(A103,-1,0,1,1),".",""))),"0.1",IF(ISERROR(FIND("`",SUBSTITUTE(OFFSET(A103,-1,0,1,1),".","`",1))),OFFSET(A103,-1,0,1,1)&amp;".1",LEFT(OFFSET(A103,-1,0,1,1),FIND("`",SUBSTITUTE(OFFSET(A103,-1,0,1,1),".","`",1)))&amp;IF(ISERROR(FIND("`",SUBSTITUTE(OFFSET(A103,-1,0,1,1),".","`",2))),VALUE(RIGHT(OFFSET(A103,-1,0,1,1),LEN(OFFSET(A103,-1,0,1,1))-FIND("`",SUBSTITUTE(OFFSET(A103,-1,0,1,1),".","`",1))))+1,VALUE(MID(OFFSET(A103,-1,0,1,1),FIND("`",SUBSTITUTE(OFFSET(A103,-1,0,1,1),".","`",1))+1,(FIND("`",SUBSTITUTE(OFFSET(A103,-1,0,1,1),".","`",2))-FIND("`",SUBSTITUTE(OFFSET(A103,-1,0,1,1),".","`",1))-1)))+1)))</f>
        <v>2.4</v>
      </c>
      <c r="B103" s="620" t="s">
        <v>428</v>
      </c>
      <c r="C103" s="621"/>
      <c r="D103" s="621"/>
      <c r="E103" s="621"/>
      <c r="F103" s="621"/>
      <c r="G103" s="621"/>
      <c r="H103" s="622"/>
      <c r="I103" s="622"/>
      <c r="J103" s="621"/>
      <c r="K103" s="625"/>
      <c r="L103" s="624"/>
      <c r="M103" s="625"/>
      <c r="N103" s="626"/>
      <c r="O103" s="627"/>
      <c r="P103" s="626"/>
      <c r="Q103" s="626"/>
      <c r="R103" s="628"/>
      <c r="S103" s="628"/>
      <c r="T103" s="628"/>
      <c r="U103" s="628"/>
      <c r="V103" s="629"/>
      <c r="W103" s="630"/>
      <c r="X103" s="630"/>
      <c r="Y103" s="628"/>
      <c r="Z103" s="628"/>
      <c r="AA103" s="628"/>
      <c r="AB103" s="628"/>
      <c r="AC103" s="628"/>
      <c r="AD103" s="628"/>
      <c r="AE103" s="1124"/>
      <c r="AF103" s="625"/>
      <c r="AG103" s="632"/>
      <c r="AH103" s="632"/>
      <c r="AI103" s="632"/>
      <c r="AJ103" s="632"/>
      <c r="AK103" s="668"/>
      <c r="AL103" s="625"/>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c r="CX103" s="549"/>
      <c r="CY103" s="549"/>
      <c r="CZ103" s="549"/>
      <c r="DA103" s="549"/>
      <c r="DB103" s="549"/>
      <c r="DC103" s="549"/>
      <c r="DD103" s="549"/>
      <c r="DE103" s="549"/>
      <c r="DF103" s="549"/>
      <c r="DG103" s="549"/>
      <c r="DH103" s="549"/>
      <c r="DI103" s="549"/>
      <c r="DJ103" s="549"/>
      <c r="DK103" s="549"/>
      <c r="DL103" s="549"/>
      <c r="DM103" s="549"/>
      <c r="DN103" s="549"/>
      <c r="DO103" s="549"/>
      <c r="DP103" s="549"/>
      <c r="DQ103" s="549"/>
      <c r="DR103" s="549"/>
      <c r="DS103" s="549"/>
      <c r="DT103" s="549"/>
      <c r="DU103" s="549"/>
      <c r="DV103" s="549"/>
      <c r="DW103" s="549"/>
      <c r="DX103" s="549"/>
      <c r="DY103" s="549"/>
      <c r="DZ103" s="549"/>
      <c r="EA103" s="549"/>
      <c r="EB103" s="549"/>
      <c r="EC103" s="549"/>
      <c r="ED103" s="549"/>
      <c r="EE103" s="549"/>
      <c r="EF103" s="549"/>
      <c r="EG103" s="549"/>
      <c r="EH103" s="549"/>
      <c r="EI103" s="549"/>
      <c r="EJ103" s="549"/>
      <c r="EK103" s="549"/>
      <c r="EL103" s="549"/>
      <c r="EM103" s="549"/>
      <c r="EN103" s="549"/>
      <c r="EO103" s="549"/>
      <c r="EP103" s="549"/>
      <c r="EQ103" s="549"/>
      <c r="ER103" s="549"/>
      <c r="ES103" s="549"/>
      <c r="ET103" s="549"/>
      <c r="EU103" s="549"/>
      <c r="EV103" s="549"/>
      <c r="EW103" s="549"/>
      <c r="EX103" s="549"/>
      <c r="EY103" s="549"/>
      <c r="EZ103" s="549"/>
      <c r="FA103" s="549"/>
      <c r="FB103" s="549"/>
      <c r="FC103" s="549"/>
      <c r="FD103" s="549"/>
      <c r="FE103" s="549"/>
      <c r="FF103" s="549"/>
      <c r="FG103" s="549"/>
      <c r="FH103" s="549"/>
      <c r="FI103" s="549"/>
      <c r="FJ103" s="549"/>
      <c r="FK103" s="549"/>
      <c r="FL103" s="549"/>
      <c r="FM103" s="549"/>
      <c r="FN103" s="549"/>
      <c r="FO103" s="549"/>
      <c r="FP103" s="549"/>
      <c r="FQ103" s="549"/>
      <c r="FR103" s="549"/>
      <c r="FS103" s="549"/>
      <c r="FT103" s="549"/>
      <c r="FU103" s="549"/>
      <c r="FV103" s="549"/>
      <c r="FW103" s="549"/>
      <c r="FX103" s="549"/>
      <c r="FY103" s="549"/>
      <c r="FZ103" s="549"/>
      <c r="GA103" s="549"/>
      <c r="GB103" s="549"/>
      <c r="GC103" s="549"/>
      <c r="GD103" s="549"/>
      <c r="GE103" s="549"/>
      <c r="GF103" s="549"/>
      <c r="GG103" s="549"/>
      <c r="GH103" s="549"/>
      <c r="GI103" s="549"/>
      <c r="GJ103" s="549"/>
      <c r="GK103" s="549"/>
      <c r="GL103" s="549"/>
      <c r="GM103" s="549"/>
      <c r="GN103" s="549"/>
      <c r="GO103" s="549"/>
      <c r="GP103" s="549"/>
      <c r="GQ103" s="549"/>
      <c r="GR103" s="549"/>
      <c r="GS103" s="549"/>
      <c r="GT103" s="549"/>
      <c r="GU103" s="549"/>
      <c r="GV103" s="549"/>
      <c r="GW103" s="549"/>
      <c r="GX103" s="549"/>
      <c r="GY103" s="549"/>
      <c r="GZ103" s="549"/>
      <c r="HA103" s="549"/>
      <c r="HB103" s="549"/>
      <c r="HC103" s="549"/>
      <c r="HD103" s="549"/>
      <c r="HE103" s="549"/>
      <c r="HF103" s="549"/>
      <c r="HG103" s="549"/>
      <c r="HH103" s="549"/>
      <c r="HI103" s="549"/>
      <c r="HJ103" s="549"/>
      <c r="HK103" s="549"/>
      <c r="HL103" s="549"/>
      <c r="HM103" s="549"/>
      <c r="HN103" s="549"/>
      <c r="HO103" s="549"/>
      <c r="HP103" s="549"/>
      <c r="HQ103" s="549"/>
      <c r="HR103" s="549"/>
      <c r="HS103" s="549"/>
      <c r="HT103" s="549"/>
      <c r="HU103" s="549"/>
      <c r="HV103" s="549"/>
      <c r="HW103" s="549"/>
      <c r="HX103" s="549"/>
      <c r="HY103" s="549"/>
      <c r="HZ103" s="549"/>
      <c r="IA103" s="549"/>
      <c r="IB103" s="549"/>
      <c r="IC103" s="549"/>
      <c r="ID103" s="549"/>
      <c r="IE103" s="549"/>
      <c r="IF103" s="549"/>
      <c r="IG103" s="549"/>
      <c r="IH103" s="549"/>
      <c r="II103" s="549"/>
      <c r="IJ103" s="549"/>
      <c r="IK103" s="549"/>
      <c r="IL103" s="549"/>
      <c r="IM103" s="549"/>
      <c r="IN103" s="549"/>
      <c r="IO103" s="549"/>
      <c r="IP103" s="549"/>
      <c r="IQ103" s="549"/>
      <c r="IR103" s="549"/>
      <c r="IS103" s="549"/>
      <c r="IT103" s="549"/>
      <c r="IU103" s="549"/>
      <c r="IV103" s="549"/>
      <c r="IW103" s="549"/>
      <c r="IX103" s="549"/>
      <c r="IY103" s="549"/>
      <c r="IZ103" s="549"/>
      <c r="JA103" s="549"/>
      <c r="JB103" s="549"/>
      <c r="JC103" s="549"/>
      <c r="JD103" s="549"/>
      <c r="JE103" s="549"/>
      <c r="JF103" s="549"/>
      <c r="JG103" s="549"/>
      <c r="JH103" s="549"/>
      <c r="JI103" s="549"/>
      <c r="JJ103" s="634"/>
      <c r="JK103" s="549"/>
      <c r="JL103" s="549"/>
      <c r="JM103" s="549"/>
      <c r="JN103" s="549"/>
      <c r="JO103" s="549"/>
      <c r="JP103" s="549"/>
      <c r="JQ103" s="681"/>
      <c r="JR103" s="682"/>
      <c r="JS103" s="476" t="str">
        <f>IFERROR(IF(AD103="","",AE103/U103),"")</f>
        <v/>
      </c>
      <c r="JT103" s="477"/>
      <c r="JU103" s="478" t="str">
        <f>IFERROR((IF(AL103="Graduated",AF103/AD103,"")),"")</f>
        <v/>
      </c>
      <c r="JV103" s="499"/>
      <c r="JW103" s="479"/>
      <c r="JX103" s="479"/>
      <c r="JY103" s="479"/>
      <c r="JZ103" s="480"/>
      <c r="KA103" s="479"/>
      <c r="KB103" s="479"/>
      <c r="KC103" s="479"/>
      <c r="KD103" s="479"/>
      <c r="KE103" s="479"/>
      <c r="KF103" s="479"/>
      <c r="KG103" s="479"/>
      <c r="KH103" s="479"/>
      <c r="KI103" s="479"/>
      <c r="KJ103" s="479"/>
      <c r="KK103" s="479"/>
      <c r="KL103" s="479"/>
      <c r="KM103" s="479"/>
      <c r="KN103" s="479"/>
      <c r="KO103" s="479"/>
    </row>
    <row r="104" spans="1:301" s="324" customFormat="1" ht="13.5" hidden="1" outlineLevel="1" thickBot="1">
      <c r="A104" s="736" t="str">
        <f ca="1">IF(ISERROR(VALUE(SUBSTITUTE(OFFSET(A104,-1,0,1,1),".",""))),"0.0.1",IF(ISERROR(FIND("`",SUBSTITUTE(OFFSET(A104,-1,0,1,1),".","`",2))),OFFSET(A104,-1,0,1,1)&amp;".1",LEFT(OFFSET(A104,-1,0,1,1),FIND("`",SUBSTITUTE(OFFSET(A104,-1,0,1,1),".","`",2)))&amp;IF(ISERROR(FIND("`",SUBSTITUTE(OFFSET(A104,-1,0,1,1),".","`",3))),VALUE(RIGHT(OFFSET(A104,-1,0,1,1),LEN(OFFSET(A104,-1,0,1,1))-FIND("`",SUBSTITUTE(OFFSET(A104,-1,0,1,1),".","`",2))))+1,VALUE(MID(OFFSET(A104,-1,0,1,1),FIND("`",SUBSTITUTE(OFFSET(A104,-1,0,1,1),".","`",2))+1,(FIND("`",SUBSTITUTE(OFFSET(A104,-1,0,1,1),".","`",3))-FIND("`",SUBSTITUTE(OFFSET(A104,-1,0,1,1),".","`",2))-1)))+1)))</f>
        <v>2.4.1</v>
      </c>
      <c r="B104" s="737" t="s">
        <v>429</v>
      </c>
      <c r="C104" s="1127"/>
      <c r="D104" s="1127"/>
      <c r="E104" s="1127"/>
      <c r="F104" s="1127"/>
      <c r="G104" s="1127"/>
      <c r="H104" s="1125" t="s">
        <v>430</v>
      </c>
      <c r="I104" s="1125"/>
      <c r="J104" s="739"/>
      <c r="K104" s="742"/>
      <c r="L104" s="741"/>
      <c r="M104" s="742"/>
      <c r="N104" s="743"/>
      <c r="O104" s="764">
        <v>53</v>
      </c>
      <c r="P104" s="745"/>
      <c r="Q104" s="745"/>
      <c r="R104" s="746" t="str">
        <f>IFERROR(AD104/U104,"")</f>
        <v/>
      </c>
      <c r="S104" s="746" t="str">
        <f>IFERROR(IF(AE104="","",IF(AF104="",SUM(AD104-AE104)/AD104,SUM(AD104-AF104)/AD104)),"")</f>
        <v/>
      </c>
      <c r="T104" s="746" t="str">
        <f>IFERROR(AF104/U104,"")</f>
        <v/>
      </c>
      <c r="U104" s="748"/>
      <c r="V104" s="749" t="str">
        <f>IF(U104="","",U104-SUM(U104*0.95))</f>
        <v/>
      </c>
      <c r="W104" s="750" t="s">
        <v>360</v>
      </c>
      <c r="X104" s="751" t="s">
        <v>104</v>
      </c>
      <c r="Y104" s="752" t="s">
        <v>360</v>
      </c>
      <c r="Z104" s="753"/>
      <c r="AA104" s="765"/>
      <c r="AB104" s="766"/>
      <c r="AC104" s="767"/>
      <c r="AD104" s="766"/>
      <c r="AE104" s="1128"/>
      <c r="AF104" s="768"/>
      <c r="AG104" s="756"/>
      <c r="AH104" s="756"/>
      <c r="AI104" s="757"/>
      <c r="AJ104" s="757"/>
      <c r="AK104" s="758"/>
      <c r="AL104" s="1126"/>
      <c r="AM104" s="759"/>
      <c r="AN104" s="759"/>
      <c r="AO104" s="759"/>
      <c r="AP104" s="759"/>
      <c r="AQ104" s="759"/>
      <c r="AR104" s="759"/>
      <c r="AS104" s="759"/>
      <c r="AT104" s="759"/>
      <c r="AU104" s="759"/>
      <c r="AV104" s="759"/>
      <c r="AW104" s="759"/>
      <c r="AX104" s="759"/>
      <c r="AY104" s="759"/>
      <c r="AZ104" s="759"/>
      <c r="BA104" s="759"/>
      <c r="BB104" s="759"/>
      <c r="BC104" s="759"/>
      <c r="BD104" s="759"/>
      <c r="BE104" s="759"/>
      <c r="BF104" s="759"/>
      <c r="BG104" s="759"/>
      <c r="BH104" s="759"/>
      <c r="BI104" s="759"/>
      <c r="BJ104" s="759"/>
      <c r="BK104" s="759"/>
      <c r="BL104" s="759"/>
      <c r="BM104" s="759"/>
      <c r="BN104" s="759"/>
      <c r="BO104" s="759"/>
      <c r="BP104" s="759"/>
      <c r="BQ104" s="759"/>
      <c r="BR104" s="759"/>
      <c r="BS104" s="759"/>
      <c r="BT104" s="759"/>
      <c r="BU104" s="759"/>
      <c r="BV104" s="759"/>
      <c r="BW104" s="759"/>
      <c r="BX104" s="759"/>
      <c r="BY104" s="759"/>
      <c r="BZ104" s="759"/>
      <c r="CA104" s="759"/>
      <c r="CB104" s="759"/>
      <c r="CC104" s="759"/>
      <c r="CD104" s="759"/>
      <c r="CE104" s="759"/>
      <c r="CF104" s="759"/>
      <c r="CG104" s="759"/>
      <c r="CH104" s="759"/>
      <c r="CI104" s="759"/>
      <c r="CJ104" s="759"/>
      <c r="CK104" s="759"/>
      <c r="CL104" s="759"/>
      <c r="CM104" s="759"/>
      <c r="CN104" s="759"/>
      <c r="CO104" s="759"/>
      <c r="CP104" s="759"/>
      <c r="CQ104" s="759"/>
      <c r="CR104" s="759"/>
      <c r="CS104" s="759"/>
      <c r="CT104" s="759"/>
      <c r="CU104" s="759"/>
      <c r="CV104" s="759"/>
      <c r="CW104" s="759"/>
      <c r="CX104" s="759"/>
      <c r="CY104" s="759"/>
      <c r="CZ104" s="759"/>
      <c r="DA104" s="759"/>
      <c r="DB104" s="759"/>
      <c r="DC104" s="759"/>
      <c r="DD104" s="759"/>
      <c r="DE104" s="759"/>
      <c r="DF104" s="759"/>
      <c r="DG104" s="759"/>
      <c r="DH104" s="759"/>
      <c r="DI104" s="759"/>
      <c r="DJ104" s="759"/>
      <c r="DK104" s="759"/>
      <c r="DL104" s="759"/>
      <c r="DM104" s="759"/>
      <c r="DN104" s="759"/>
      <c r="DO104" s="759"/>
      <c r="DP104" s="759"/>
      <c r="DQ104" s="759"/>
      <c r="DR104" s="759"/>
      <c r="DS104" s="759"/>
      <c r="DT104" s="759"/>
      <c r="DU104" s="759"/>
      <c r="DV104" s="759"/>
      <c r="DW104" s="759"/>
      <c r="DX104" s="759"/>
      <c r="DY104" s="759"/>
      <c r="DZ104" s="759"/>
      <c r="EA104" s="759"/>
      <c r="EB104" s="759"/>
      <c r="EC104" s="759"/>
      <c r="ED104" s="759"/>
      <c r="EE104" s="759"/>
      <c r="EF104" s="759"/>
      <c r="EG104" s="759"/>
      <c r="EH104" s="759"/>
      <c r="EI104" s="759"/>
      <c r="EJ104" s="759"/>
      <c r="EK104" s="759"/>
      <c r="EL104" s="759"/>
      <c r="EM104" s="759"/>
      <c r="EN104" s="759"/>
      <c r="EO104" s="759"/>
      <c r="EP104" s="759"/>
      <c r="EQ104" s="759"/>
      <c r="ER104" s="759"/>
      <c r="ES104" s="759"/>
      <c r="ET104" s="759"/>
      <c r="EU104" s="759"/>
      <c r="EV104" s="759"/>
      <c r="EW104" s="759"/>
      <c r="EX104" s="759"/>
      <c r="EY104" s="759"/>
      <c r="EZ104" s="759"/>
      <c r="FA104" s="759"/>
      <c r="FB104" s="759"/>
      <c r="FC104" s="759"/>
      <c r="FD104" s="759"/>
      <c r="FE104" s="759"/>
      <c r="FF104" s="759"/>
      <c r="FG104" s="759"/>
      <c r="FH104" s="759"/>
      <c r="FI104" s="759"/>
      <c r="FJ104" s="759"/>
      <c r="FK104" s="759"/>
      <c r="FL104" s="759"/>
      <c r="FM104" s="759"/>
      <c r="FN104" s="759"/>
      <c r="FO104" s="759"/>
      <c r="FP104" s="759"/>
      <c r="FQ104" s="759"/>
      <c r="FR104" s="759"/>
      <c r="FS104" s="759"/>
      <c r="FT104" s="759"/>
      <c r="FU104" s="759"/>
      <c r="FV104" s="759"/>
      <c r="FW104" s="759"/>
      <c r="FX104" s="759"/>
      <c r="FY104" s="759"/>
      <c r="FZ104" s="759"/>
      <c r="GA104" s="759"/>
      <c r="GB104" s="759"/>
      <c r="GC104" s="759"/>
      <c r="GD104" s="759"/>
      <c r="GE104" s="759"/>
      <c r="GF104" s="759"/>
      <c r="GG104" s="759"/>
      <c r="GH104" s="759"/>
      <c r="GI104" s="759"/>
      <c r="GJ104" s="759"/>
      <c r="GK104" s="759"/>
      <c r="GL104" s="759"/>
      <c r="GM104" s="759"/>
      <c r="GN104" s="759"/>
      <c r="GO104" s="759"/>
      <c r="GP104" s="759"/>
      <c r="GQ104" s="759"/>
      <c r="GR104" s="759"/>
      <c r="GS104" s="759"/>
      <c r="GT104" s="759"/>
      <c r="GU104" s="759"/>
      <c r="GV104" s="759"/>
      <c r="GW104" s="759"/>
      <c r="GX104" s="759"/>
      <c r="GY104" s="759"/>
      <c r="GZ104" s="759"/>
      <c r="HA104" s="759"/>
      <c r="HB104" s="759"/>
      <c r="HC104" s="759"/>
      <c r="HD104" s="759"/>
      <c r="HE104" s="759"/>
      <c r="HF104" s="759"/>
      <c r="HG104" s="759"/>
      <c r="HH104" s="759"/>
      <c r="HI104" s="759"/>
      <c r="HJ104" s="759"/>
      <c r="HK104" s="759"/>
      <c r="HL104" s="759"/>
      <c r="HM104" s="759"/>
      <c r="HN104" s="759"/>
      <c r="HO104" s="759"/>
      <c r="HP104" s="759"/>
      <c r="HQ104" s="759"/>
      <c r="HR104" s="759"/>
      <c r="HS104" s="759"/>
      <c r="HT104" s="759"/>
      <c r="HU104" s="759"/>
      <c r="HV104" s="759"/>
      <c r="HW104" s="759"/>
      <c r="HX104" s="759"/>
      <c r="HY104" s="759"/>
      <c r="HZ104" s="759"/>
      <c r="IA104" s="759"/>
      <c r="IB104" s="759"/>
      <c r="IC104" s="759"/>
      <c r="ID104" s="759"/>
      <c r="IE104" s="759"/>
      <c r="IF104" s="759"/>
      <c r="IG104" s="759"/>
      <c r="IH104" s="759"/>
      <c r="II104" s="759"/>
      <c r="IJ104" s="759"/>
      <c r="IK104" s="759"/>
      <c r="IL104" s="759"/>
      <c r="IM104" s="759"/>
      <c r="IN104" s="759"/>
      <c r="IO104" s="759"/>
      <c r="IP104" s="759"/>
      <c r="IQ104" s="759"/>
      <c r="IR104" s="759"/>
      <c r="IS104" s="759"/>
      <c r="IT104" s="759"/>
      <c r="IU104" s="759"/>
      <c r="IV104" s="759"/>
      <c r="IW104" s="759"/>
      <c r="IX104" s="759"/>
      <c r="IY104" s="759"/>
      <c r="IZ104" s="759"/>
      <c r="JA104" s="759"/>
      <c r="JB104" s="759"/>
      <c r="JC104" s="759"/>
      <c r="JD104" s="759"/>
      <c r="JE104" s="759"/>
      <c r="JF104" s="759"/>
      <c r="JG104" s="759"/>
      <c r="JH104" s="759"/>
      <c r="JI104" s="759"/>
      <c r="JJ104" s="760"/>
      <c r="JK104" s="759"/>
      <c r="JL104" s="759"/>
      <c r="JM104" s="759"/>
      <c r="JN104" s="759"/>
      <c r="JO104" s="759"/>
      <c r="JP104" s="761"/>
      <c r="JQ104" s="762">
        <f>U104</f>
        <v>0</v>
      </c>
      <c r="JR104" s="763" t="e">
        <f>SUM(U104-V104)</f>
        <v>#VALUE!</v>
      </c>
      <c r="JS104" s="476"/>
      <c r="JT104" s="477"/>
      <c r="JU104" s="478" t="s">
        <v>422</v>
      </c>
      <c r="JV104" s="499"/>
      <c r="JW104" s="479"/>
      <c r="JX104" s="479"/>
      <c r="JY104" s="479"/>
      <c r="JZ104" s="480"/>
      <c r="KA104" s="479"/>
      <c r="KB104" s="479"/>
      <c r="KC104" s="479"/>
      <c r="KD104" s="479"/>
      <c r="KE104" s="479"/>
      <c r="KF104" s="479"/>
      <c r="KG104" s="479"/>
      <c r="KH104" s="479"/>
      <c r="KI104" s="479"/>
      <c r="KJ104" s="479"/>
      <c r="KK104" s="479"/>
      <c r="KL104" s="479"/>
      <c r="KM104" s="479"/>
      <c r="KN104" s="479"/>
      <c r="KO104" s="479"/>
    </row>
    <row r="105" spans="1:301" s="324" customFormat="1" ht="14" hidden="1" collapsed="1">
      <c r="A105" s="769">
        <f ca="1">IF(ISERROR(VALUE(SUBSTITUTE(OFFSET(A105,-1,0,1,1),".",""))),1,IF(ISERROR(FIND("`",SUBSTITUTE(OFFSET(A105,-1,0,1,1),".","`",1))),VALUE(OFFSET(A105,-1,0,1,1))+1,VALUE(LEFT(OFFSET(A105,-1,0,1,1),FIND("`",SUBSTITUTE(OFFSET(A105,-1,0,1,1),".","`",1))-1))+1))</f>
        <v>3</v>
      </c>
      <c r="B105" s="1129" t="s">
        <v>431</v>
      </c>
      <c r="C105" s="770"/>
      <c r="D105" s="770"/>
      <c r="E105" s="770"/>
      <c r="F105" s="770"/>
      <c r="G105" s="770"/>
      <c r="H105" s="770"/>
      <c r="I105" s="771"/>
      <c r="J105" s="771"/>
      <c r="K105" s="772"/>
      <c r="L105" s="773"/>
      <c r="M105" s="772"/>
      <c r="N105" s="774"/>
      <c r="O105" s="775"/>
      <c r="P105" s="774"/>
      <c r="Q105" s="774"/>
      <c r="R105" s="776" t="str">
        <f>IFERROR(AD105/U105,"")</f>
        <v/>
      </c>
      <c r="S105" s="776" t="str">
        <f>IFERROR(AE105/T105,"")</f>
        <v/>
      </c>
      <c r="T105" s="776" t="str">
        <f>IFERROR(AF105/U105,"")</f>
        <v/>
      </c>
      <c r="U105" s="777"/>
      <c r="V105" s="778"/>
      <c r="W105" s="779"/>
      <c r="X105" s="779"/>
      <c r="Y105" s="777"/>
      <c r="Z105" s="777"/>
      <c r="AA105" s="777"/>
      <c r="AB105" s="780"/>
      <c r="AC105" s="781"/>
      <c r="AD105" s="780"/>
      <c r="AE105" s="1130"/>
      <c r="AF105" s="782"/>
      <c r="AG105" s="783"/>
      <c r="AH105" s="783"/>
      <c r="AI105" s="784"/>
      <c r="AJ105" s="784"/>
      <c r="AK105" s="782"/>
      <c r="AL105" s="785"/>
      <c r="AM105" s="786"/>
      <c r="AN105" s="786"/>
      <c r="AO105" s="786"/>
      <c r="AP105" s="786"/>
      <c r="AQ105" s="786"/>
      <c r="AR105" s="786"/>
      <c r="AS105" s="786"/>
      <c r="AT105" s="786"/>
      <c r="AU105" s="786"/>
      <c r="AV105" s="786"/>
      <c r="AW105" s="786"/>
      <c r="AX105" s="786"/>
      <c r="AY105" s="786"/>
      <c r="AZ105" s="786"/>
      <c r="BA105" s="786"/>
      <c r="BB105" s="786"/>
      <c r="BC105" s="786"/>
      <c r="BD105" s="786"/>
      <c r="BE105" s="786"/>
      <c r="BF105" s="786"/>
      <c r="BG105" s="786"/>
      <c r="BH105" s="786"/>
      <c r="BI105" s="786"/>
      <c r="BJ105" s="786"/>
      <c r="BK105" s="786"/>
      <c r="BL105" s="786"/>
      <c r="BM105" s="786"/>
      <c r="BN105" s="786"/>
      <c r="BO105" s="786"/>
      <c r="BP105" s="786"/>
      <c r="BQ105" s="786"/>
      <c r="BR105" s="786"/>
      <c r="BS105" s="786"/>
      <c r="BT105" s="786"/>
      <c r="BU105" s="786"/>
      <c r="BV105" s="786"/>
      <c r="BW105" s="786"/>
      <c r="BX105" s="786"/>
      <c r="BY105" s="786"/>
      <c r="BZ105" s="786"/>
      <c r="CA105" s="786"/>
      <c r="CB105" s="786"/>
      <c r="CC105" s="786"/>
      <c r="CD105" s="786"/>
      <c r="CE105" s="786"/>
      <c r="CF105" s="786"/>
      <c r="CG105" s="786"/>
      <c r="CH105" s="786"/>
      <c r="CI105" s="786"/>
      <c r="CJ105" s="786"/>
      <c r="CK105" s="786"/>
      <c r="CL105" s="786"/>
      <c r="CM105" s="786"/>
      <c r="CN105" s="786"/>
      <c r="CO105" s="786"/>
      <c r="CP105" s="786"/>
      <c r="CQ105" s="786"/>
      <c r="CR105" s="786"/>
      <c r="CS105" s="786"/>
      <c r="CT105" s="786"/>
      <c r="CU105" s="786"/>
      <c r="CV105" s="786"/>
      <c r="CW105" s="786"/>
      <c r="CX105" s="786"/>
      <c r="CY105" s="786"/>
      <c r="CZ105" s="786"/>
      <c r="DA105" s="786"/>
      <c r="DB105" s="786"/>
      <c r="DC105" s="786"/>
      <c r="DD105" s="786"/>
      <c r="DE105" s="786"/>
      <c r="DF105" s="786"/>
      <c r="DG105" s="786"/>
      <c r="DH105" s="786"/>
      <c r="DI105" s="786"/>
      <c r="DJ105" s="786"/>
      <c r="DK105" s="786"/>
      <c r="DL105" s="786"/>
      <c r="DM105" s="786"/>
      <c r="DN105" s="786"/>
      <c r="DO105" s="786"/>
      <c r="DP105" s="786"/>
      <c r="DQ105" s="786"/>
      <c r="DR105" s="786"/>
      <c r="DS105" s="786"/>
      <c r="DT105" s="786"/>
      <c r="DU105" s="786"/>
      <c r="DV105" s="786"/>
      <c r="DW105" s="786"/>
      <c r="DX105" s="786"/>
      <c r="DY105" s="786"/>
      <c r="DZ105" s="786"/>
      <c r="EA105" s="786"/>
      <c r="EB105" s="786"/>
      <c r="EC105" s="786"/>
      <c r="ED105" s="786"/>
      <c r="EE105" s="786"/>
      <c r="EF105" s="786"/>
      <c r="EG105" s="786"/>
      <c r="EH105" s="786"/>
      <c r="EI105" s="786"/>
      <c r="EJ105" s="786"/>
      <c r="EK105" s="786"/>
      <c r="EL105" s="786"/>
      <c r="EM105" s="786"/>
      <c r="EN105" s="786"/>
      <c r="EO105" s="786"/>
      <c r="EP105" s="786"/>
      <c r="EQ105" s="786"/>
      <c r="ER105" s="786"/>
      <c r="ES105" s="786"/>
      <c r="ET105" s="786"/>
      <c r="EU105" s="786"/>
      <c r="EV105" s="786"/>
      <c r="EW105" s="786"/>
      <c r="EX105" s="786"/>
      <c r="EY105" s="786"/>
      <c r="EZ105" s="786"/>
      <c r="FA105" s="786"/>
      <c r="FB105" s="786"/>
      <c r="FC105" s="786"/>
      <c r="FD105" s="786"/>
      <c r="FE105" s="786"/>
      <c r="FF105" s="786"/>
      <c r="FG105" s="786"/>
      <c r="FH105" s="786"/>
      <c r="FI105" s="786"/>
      <c r="FJ105" s="786"/>
      <c r="FK105" s="786"/>
      <c r="FL105" s="786"/>
      <c r="FM105" s="786"/>
      <c r="FN105" s="786"/>
      <c r="FO105" s="786"/>
      <c r="FP105" s="786"/>
      <c r="FQ105" s="786"/>
      <c r="FR105" s="786"/>
      <c r="FS105" s="786"/>
      <c r="FT105" s="786"/>
      <c r="FU105" s="786"/>
      <c r="FV105" s="786"/>
      <c r="FW105" s="786"/>
      <c r="FX105" s="786"/>
      <c r="FY105" s="786"/>
      <c r="FZ105" s="786"/>
      <c r="GA105" s="786"/>
      <c r="GB105" s="786"/>
      <c r="GC105" s="786"/>
      <c r="GD105" s="786"/>
      <c r="GE105" s="786"/>
      <c r="GF105" s="786"/>
      <c r="GG105" s="786"/>
      <c r="GH105" s="786"/>
      <c r="GI105" s="786"/>
      <c r="GJ105" s="786"/>
      <c r="GK105" s="786"/>
      <c r="GL105" s="786"/>
      <c r="GM105" s="786"/>
      <c r="GN105" s="786"/>
      <c r="GO105" s="786"/>
      <c r="GP105" s="786"/>
      <c r="GQ105" s="786"/>
      <c r="GR105" s="786"/>
      <c r="GS105" s="786"/>
      <c r="GT105" s="786"/>
      <c r="GU105" s="786"/>
      <c r="GV105" s="786"/>
      <c r="GW105" s="786"/>
      <c r="GX105" s="786"/>
      <c r="GY105" s="786"/>
      <c r="GZ105" s="786"/>
      <c r="HA105" s="786"/>
      <c r="HB105" s="786"/>
      <c r="HC105" s="786"/>
      <c r="HD105" s="786"/>
      <c r="HE105" s="786"/>
      <c r="HF105" s="786"/>
      <c r="HG105" s="786"/>
      <c r="HH105" s="786"/>
      <c r="HI105" s="786"/>
      <c r="HJ105" s="786"/>
      <c r="HK105" s="786"/>
      <c r="HL105" s="786"/>
      <c r="HM105" s="786"/>
      <c r="HN105" s="786"/>
      <c r="HO105" s="786"/>
      <c r="HP105" s="786"/>
      <c r="HQ105" s="786"/>
      <c r="HR105" s="786"/>
      <c r="HS105" s="786"/>
      <c r="HT105" s="786"/>
      <c r="HU105" s="786"/>
      <c r="HV105" s="786"/>
      <c r="HW105" s="786"/>
      <c r="HX105" s="786"/>
      <c r="HY105" s="786"/>
      <c r="HZ105" s="786"/>
      <c r="IA105" s="786"/>
      <c r="IB105" s="786"/>
      <c r="IC105" s="786"/>
      <c r="ID105" s="786"/>
      <c r="IE105" s="786"/>
      <c r="IF105" s="786"/>
      <c r="IG105" s="786"/>
      <c r="IH105" s="786"/>
      <c r="II105" s="786"/>
      <c r="IJ105" s="786"/>
      <c r="IK105" s="786"/>
      <c r="IL105" s="786"/>
      <c r="IM105" s="786"/>
      <c r="IN105" s="786"/>
      <c r="IO105" s="786"/>
      <c r="IP105" s="786"/>
      <c r="IQ105" s="786"/>
      <c r="IR105" s="786"/>
      <c r="IS105" s="786"/>
      <c r="IT105" s="786"/>
      <c r="IU105" s="786"/>
      <c r="IV105" s="786"/>
      <c r="IW105" s="786"/>
      <c r="IX105" s="786"/>
      <c r="IY105" s="786"/>
      <c r="IZ105" s="786"/>
      <c r="JA105" s="786"/>
      <c r="JB105" s="786"/>
      <c r="JC105" s="786"/>
      <c r="JD105" s="786"/>
      <c r="JE105" s="786"/>
      <c r="JF105" s="786"/>
      <c r="JG105" s="786"/>
      <c r="JH105" s="786"/>
      <c r="JI105" s="786"/>
      <c r="JJ105" s="787"/>
      <c r="JK105" s="786"/>
      <c r="JL105" s="786"/>
      <c r="JM105" s="786"/>
      <c r="JN105" s="786"/>
      <c r="JO105" s="786"/>
      <c r="JP105" s="786"/>
      <c r="JQ105" s="788"/>
      <c r="JR105" s="789"/>
      <c r="JS105" s="476" t="str">
        <f>IFERROR(IF(AD105="","",AE105/U105),"")</f>
        <v/>
      </c>
      <c r="JT105" s="477"/>
      <c r="JU105" s="478" t="str">
        <f>IFERROR((IF(AL105="Graduated",AF105/AD105,"")),"")</f>
        <v/>
      </c>
      <c r="JV105" s="499"/>
      <c r="JW105" s="479"/>
      <c r="JX105" s="479"/>
      <c r="JY105" s="479"/>
      <c r="JZ105" s="480"/>
      <c r="KA105" s="479"/>
      <c r="KB105" s="479"/>
      <c r="KC105" s="479"/>
      <c r="KD105" s="479"/>
      <c r="KE105" s="479"/>
      <c r="KF105" s="479"/>
      <c r="KG105" s="479"/>
      <c r="KH105" s="479"/>
      <c r="KI105" s="479"/>
      <c r="KJ105" s="479"/>
      <c r="KK105" s="479"/>
      <c r="KL105" s="479"/>
      <c r="KM105" s="479"/>
      <c r="KN105" s="479"/>
      <c r="KO105" s="479"/>
    </row>
    <row r="106" spans="1:301" s="324" customFormat="1" ht="14" hidden="1">
      <c r="A106" s="482" t="str">
        <f ca="1">IF(ISERROR(VALUE(SUBSTITUTE(OFFSET(A106,-1,0,1,1),".",""))),"0.1",IF(ISERROR(FIND("`",SUBSTITUTE(OFFSET(A106,-1,0,1,1),".","`",1))),OFFSET(A106,-1,0,1,1)&amp;".1",LEFT(OFFSET(A106,-1,0,1,1),FIND("`",SUBSTITUTE(OFFSET(A106,-1,0,1,1),".","`",1)))&amp;IF(ISERROR(FIND("`",SUBSTITUTE(OFFSET(A106,-1,0,1,1),".","`",2))),VALUE(RIGHT(OFFSET(A106,-1,0,1,1),LEN(OFFSET(A106,-1,0,1,1))-FIND("`",SUBSTITUTE(OFFSET(A106,-1,0,1,1),".","`",1))))+1,VALUE(MID(OFFSET(A106,-1,0,1,1),FIND("`",SUBSTITUTE(OFFSET(A106,-1,0,1,1),".","`",1))+1,(FIND("`",SUBSTITUTE(OFFSET(A106,-1,0,1,1),".","`",2))-FIND("`",SUBSTITUTE(OFFSET(A106,-1,0,1,1),".","`",1))-1)))+1)))</f>
        <v>3.1</v>
      </c>
      <c r="B106" s="727" t="s">
        <v>432</v>
      </c>
      <c r="C106" s="483"/>
      <c r="D106" s="483"/>
      <c r="E106" s="483"/>
      <c r="F106" s="483"/>
      <c r="G106" s="483"/>
      <c r="H106" s="483"/>
      <c r="I106" s="484"/>
      <c r="J106" s="483"/>
      <c r="K106" s="487"/>
      <c r="L106" s="486"/>
      <c r="M106" s="487"/>
      <c r="N106" s="488"/>
      <c r="O106" s="489"/>
      <c r="P106" s="488"/>
      <c r="Q106" s="488"/>
      <c r="R106" s="490"/>
      <c r="S106" s="490"/>
      <c r="T106" s="490"/>
      <c r="U106" s="490"/>
      <c r="V106" s="728"/>
      <c r="W106" s="729"/>
      <c r="X106" s="729"/>
      <c r="Y106" s="490"/>
      <c r="Z106" s="490"/>
      <c r="AA106" s="490"/>
      <c r="AB106" s="490"/>
      <c r="AC106" s="491"/>
      <c r="AD106" s="490"/>
      <c r="AE106" s="1131"/>
      <c r="AF106" s="487"/>
      <c r="AG106" s="492"/>
      <c r="AH106" s="492"/>
      <c r="AI106" s="492"/>
      <c r="AJ106" s="492"/>
      <c r="AK106" s="493"/>
      <c r="AL106" s="487"/>
      <c r="AM106" s="495"/>
      <c r="AN106" s="495"/>
      <c r="AO106" s="495"/>
      <c r="AP106" s="495"/>
      <c r="AQ106" s="495"/>
      <c r="AR106" s="495"/>
      <c r="AS106" s="495"/>
      <c r="AT106" s="495"/>
      <c r="AU106" s="495"/>
      <c r="AV106" s="495"/>
      <c r="AW106" s="495"/>
      <c r="AX106" s="495"/>
      <c r="AY106" s="495"/>
      <c r="AZ106" s="495"/>
      <c r="BA106" s="495"/>
      <c r="BB106" s="495"/>
      <c r="BC106" s="495"/>
      <c r="BD106" s="495"/>
      <c r="BE106" s="495"/>
      <c r="BF106" s="495"/>
      <c r="BG106" s="495"/>
      <c r="BH106" s="495"/>
      <c r="BI106" s="495"/>
      <c r="BJ106" s="495"/>
      <c r="BK106" s="495"/>
      <c r="BL106" s="495"/>
      <c r="BM106" s="495"/>
      <c r="BN106" s="495"/>
      <c r="BO106" s="495"/>
      <c r="BP106" s="495"/>
      <c r="BQ106" s="495"/>
      <c r="BR106" s="495"/>
      <c r="BS106" s="495"/>
      <c r="BT106" s="495"/>
      <c r="BU106" s="495"/>
      <c r="BV106" s="495"/>
      <c r="BW106" s="495"/>
      <c r="BX106" s="495"/>
      <c r="BY106" s="495"/>
      <c r="BZ106" s="495"/>
      <c r="CA106" s="495"/>
      <c r="CB106" s="495"/>
      <c r="CC106" s="495"/>
      <c r="CD106" s="495"/>
      <c r="CE106" s="495"/>
      <c r="CF106" s="495"/>
      <c r="CG106" s="495"/>
      <c r="CH106" s="495"/>
      <c r="CI106" s="495"/>
      <c r="CJ106" s="495"/>
      <c r="CK106" s="495"/>
      <c r="CL106" s="495"/>
      <c r="CM106" s="495"/>
      <c r="CN106" s="495"/>
      <c r="CO106" s="495"/>
      <c r="CP106" s="495"/>
      <c r="CQ106" s="495"/>
      <c r="CR106" s="495"/>
      <c r="CS106" s="495"/>
      <c r="CT106" s="495"/>
      <c r="CU106" s="495"/>
      <c r="CV106" s="495"/>
      <c r="CW106" s="495"/>
      <c r="CX106" s="495"/>
      <c r="CY106" s="495"/>
      <c r="CZ106" s="495"/>
      <c r="DA106" s="495"/>
      <c r="DB106" s="495"/>
      <c r="DC106" s="495"/>
      <c r="DD106" s="495"/>
      <c r="DE106" s="495"/>
      <c r="DF106" s="495"/>
      <c r="DG106" s="495"/>
      <c r="DH106" s="495"/>
      <c r="DI106" s="495"/>
      <c r="DJ106" s="495"/>
      <c r="DK106" s="495"/>
      <c r="DL106" s="495"/>
      <c r="DM106" s="495"/>
      <c r="DN106" s="495"/>
      <c r="DO106" s="495"/>
      <c r="DP106" s="495"/>
      <c r="DQ106" s="495"/>
      <c r="DR106" s="495"/>
      <c r="DS106" s="495"/>
      <c r="DT106" s="495"/>
      <c r="DU106" s="495"/>
      <c r="DV106" s="495"/>
      <c r="DW106" s="495"/>
      <c r="DX106" s="495"/>
      <c r="DY106" s="495"/>
      <c r="DZ106" s="495"/>
      <c r="EA106" s="495"/>
      <c r="EB106" s="495"/>
      <c r="EC106" s="495"/>
      <c r="ED106" s="495"/>
      <c r="EE106" s="495"/>
      <c r="EF106" s="495"/>
      <c r="EG106" s="495"/>
      <c r="EH106" s="495"/>
      <c r="EI106" s="495"/>
      <c r="EJ106" s="495"/>
      <c r="EK106" s="495"/>
      <c r="EL106" s="495"/>
      <c r="EM106" s="495"/>
      <c r="EN106" s="495"/>
      <c r="EO106" s="495"/>
      <c r="EP106" s="495"/>
      <c r="EQ106" s="495"/>
      <c r="ER106" s="495"/>
      <c r="ES106" s="495"/>
      <c r="ET106" s="495"/>
      <c r="EU106" s="495"/>
      <c r="EV106" s="495"/>
      <c r="EW106" s="495"/>
      <c r="EX106" s="495"/>
      <c r="EY106" s="495"/>
      <c r="EZ106" s="495"/>
      <c r="FA106" s="495"/>
      <c r="FB106" s="495"/>
      <c r="FC106" s="495"/>
      <c r="FD106" s="495"/>
      <c r="FE106" s="495"/>
      <c r="FF106" s="495"/>
      <c r="FG106" s="495"/>
      <c r="FH106" s="495"/>
      <c r="FI106" s="495"/>
      <c r="FJ106" s="495"/>
      <c r="FK106" s="495"/>
      <c r="FL106" s="495"/>
      <c r="FM106" s="495"/>
      <c r="FN106" s="495"/>
      <c r="FO106" s="495"/>
      <c r="FP106" s="495"/>
      <c r="FQ106" s="495"/>
      <c r="FR106" s="495"/>
      <c r="FS106" s="495"/>
      <c r="FT106" s="495"/>
      <c r="FU106" s="495"/>
      <c r="FV106" s="495"/>
      <c r="FW106" s="495"/>
      <c r="FX106" s="495"/>
      <c r="FY106" s="495"/>
      <c r="FZ106" s="495"/>
      <c r="GA106" s="495"/>
      <c r="GB106" s="495"/>
      <c r="GC106" s="495"/>
      <c r="GD106" s="495"/>
      <c r="GE106" s="495"/>
      <c r="GF106" s="495"/>
      <c r="GG106" s="495"/>
      <c r="GH106" s="495"/>
      <c r="GI106" s="495"/>
      <c r="GJ106" s="495"/>
      <c r="GK106" s="495"/>
      <c r="GL106" s="495"/>
      <c r="GM106" s="495"/>
      <c r="GN106" s="495"/>
      <c r="GO106" s="495"/>
      <c r="GP106" s="495"/>
      <c r="GQ106" s="495"/>
      <c r="GR106" s="495"/>
      <c r="GS106" s="495"/>
      <c r="GT106" s="495"/>
      <c r="GU106" s="495"/>
      <c r="GV106" s="495"/>
      <c r="GW106" s="495"/>
      <c r="GX106" s="495"/>
      <c r="GY106" s="495"/>
      <c r="GZ106" s="495"/>
      <c r="HA106" s="495"/>
      <c r="HB106" s="495"/>
      <c r="HC106" s="495"/>
      <c r="HD106" s="495"/>
      <c r="HE106" s="495"/>
      <c r="HF106" s="495"/>
      <c r="HG106" s="495"/>
      <c r="HH106" s="495"/>
      <c r="HI106" s="495"/>
      <c r="HJ106" s="495"/>
      <c r="HK106" s="495"/>
      <c r="HL106" s="495"/>
      <c r="HM106" s="495"/>
      <c r="HN106" s="495"/>
      <c r="HO106" s="495"/>
      <c r="HP106" s="495"/>
      <c r="HQ106" s="495"/>
      <c r="HR106" s="495"/>
      <c r="HS106" s="495"/>
      <c r="HT106" s="495"/>
      <c r="HU106" s="495"/>
      <c r="HV106" s="495"/>
      <c r="HW106" s="495"/>
      <c r="HX106" s="495"/>
      <c r="HY106" s="495"/>
      <c r="HZ106" s="495"/>
      <c r="IA106" s="495"/>
      <c r="IB106" s="495"/>
      <c r="IC106" s="495"/>
      <c r="ID106" s="495"/>
      <c r="IE106" s="495"/>
      <c r="IF106" s="495"/>
      <c r="IG106" s="495"/>
      <c r="IH106" s="495"/>
      <c r="II106" s="495"/>
      <c r="IJ106" s="495"/>
      <c r="IK106" s="495"/>
      <c r="IL106" s="495"/>
      <c r="IM106" s="495"/>
      <c r="IN106" s="495"/>
      <c r="IO106" s="495"/>
      <c r="IP106" s="495"/>
      <c r="IQ106" s="495"/>
      <c r="IR106" s="495"/>
      <c r="IS106" s="495"/>
      <c r="IT106" s="495"/>
      <c r="IU106" s="495"/>
      <c r="IV106" s="495"/>
      <c r="IW106" s="495"/>
      <c r="IX106" s="495"/>
      <c r="IY106" s="495"/>
      <c r="IZ106" s="495"/>
      <c r="JA106" s="495"/>
      <c r="JB106" s="495"/>
      <c r="JC106" s="495"/>
      <c r="JD106" s="495"/>
      <c r="JE106" s="495"/>
      <c r="JF106" s="495"/>
      <c r="JG106" s="495"/>
      <c r="JH106" s="495"/>
      <c r="JI106" s="495"/>
      <c r="JJ106" s="496"/>
      <c r="JK106" s="495"/>
      <c r="JL106" s="495"/>
      <c r="JM106" s="495"/>
      <c r="JN106" s="495"/>
      <c r="JO106" s="495"/>
      <c r="JP106" s="495"/>
      <c r="JQ106" s="730"/>
      <c r="JR106" s="731"/>
      <c r="JS106" s="476" t="str">
        <f>IFERROR(IF(AD106="","",AE106/U106),"")</f>
        <v/>
      </c>
      <c r="JT106" s="477"/>
      <c r="JU106" s="478" t="str">
        <f>IFERROR((IF(AL106="Graduated",AF106/AD106,"")),"")</f>
        <v/>
      </c>
      <c r="JV106" s="499"/>
      <c r="JW106" s="479"/>
      <c r="JX106" s="479"/>
      <c r="JY106" s="479"/>
      <c r="JZ106" s="480"/>
      <c r="KA106" s="479"/>
      <c r="KB106" s="479"/>
      <c r="KC106" s="479"/>
      <c r="KD106" s="479"/>
      <c r="KE106" s="479"/>
      <c r="KF106" s="479"/>
      <c r="KG106" s="479"/>
      <c r="KH106" s="479"/>
      <c r="KI106" s="479"/>
      <c r="KJ106" s="479"/>
      <c r="KK106" s="479"/>
      <c r="KL106" s="479"/>
      <c r="KM106" s="479"/>
      <c r="KN106" s="479"/>
      <c r="KO106" s="479"/>
    </row>
    <row r="107" spans="1:301" s="324" customFormat="1" ht="13.5" hidden="1" outlineLevel="1" thickBot="1">
      <c r="A107" s="736" t="str">
        <f ca="1">IF(ISERROR(VALUE(SUBSTITUTE(OFFSET(A107,-1,0,1,1),".",""))),"0.0.1",IF(ISERROR(FIND("`",SUBSTITUTE(OFFSET(A107,-1,0,1,1),".","`",2))),OFFSET(A107,-1,0,1,1)&amp;".1",LEFT(OFFSET(A107,-1,0,1,1),FIND("`",SUBSTITUTE(OFFSET(A107,-1,0,1,1),".","`",2)))&amp;IF(ISERROR(FIND("`",SUBSTITUTE(OFFSET(A107,-1,0,1,1),".","`",3))),VALUE(RIGHT(OFFSET(A107,-1,0,1,1),LEN(OFFSET(A107,-1,0,1,1))-FIND("`",SUBSTITUTE(OFFSET(A107,-1,0,1,1),".","`",2))))+1,VALUE(MID(OFFSET(A107,-1,0,1,1),FIND("`",SUBSTITUTE(OFFSET(A107,-1,0,1,1),".","`",2))+1,(FIND("`",SUBSTITUTE(OFFSET(A107,-1,0,1,1),".","`",3))-FIND("`",SUBSTITUTE(OFFSET(A107,-1,0,1,1),".","`",2))-1)))+1)))</f>
        <v>3.1.1</v>
      </c>
      <c r="B107" s="737" t="s">
        <v>433</v>
      </c>
      <c r="C107" s="738"/>
      <c r="D107" s="738"/>
      <c r="E107" s="738"/>
      <c r="F107" s="738"/>
      <c r="G107" s="738"/>
      <c r="H107" s="1125" t="s">
        <v>434</v>
      </c>
      <c r="I107" s="790"/>
      <c r="J107" s="1132"/>
      <c r="K107" s="740">
        <f>N107-70</f>
        <v>-70</v>
      </c>
      <c r="L107" s="741">
        <v>49</v>
      </c>
      <c r="M107" s="742">
        <f>IF(K107="","",K107+L107)</f>
        <v>-21</v>
      </c>
      <c r="N107" s="743"/>
      <c r="O107" s="764">
        <v>43</v>
      </c>
      <c r="P107" s="745" t="e">
        <f>IF(N107="","",N107+O107)+1</f>
        <v>#VALUE!</v>
      </c>
      <c r="Q107" s="745" t="str">
        <f>IFERROR(P107+5,"")</f>
        <v/>
      </c>
      <c r="R107" s="746" t="str">
        <f>IFERROR(AD107/U107,"")</f>
        <v/>
      </c>
      <c r="S107" s="746" t="str">
        <f>IFERROR(IF(AE107="","",IF(AF107="",SUM(AD107-AE107)/AD107,SUM(AD107-AF107)/AD107)),"")</f>
        <v/>
      </c>
      <c r="T107" s="746" t="str">
        <f>IFERROR(AF107/U107,"")</f>
        <v/>
      </c>
      <c r="U107" s="748"/>
      <c r="V107" s="749" t="str">
        <f>IF(U107="","",U107-SUM(U107*0.9))</f>
        <v/>
      </c>
      <c r="W107" s="750" t="s">
        <v>360</v>
      </c>
      <c r="X107" s="751" t="s">
        <v>104</v>
      </c>
      <c r="Y107" s="752" t="s">
        <v>360</v>
      </c>
      <c r="Z107" s="753"/>
      <c r="AA107" s="754" t="s">
        <v>92</v>
      </c>
      <c r="AB107" s="753"/>
      <c r="AC107" s="791"/>
      <c r="AD107" s="766"/>
      <c r="AE107" s="792"/>
      <c r="AF107" s="755"/>
      <c r="AG107" s="756" t="str">
        <f>IFERROR(IF(AF107&gt;0,AF107,IF(AE107="",MIN(U107,AH107),AE107)),"")</f>
        <v/>
      </c>
      <c r="AH107" s="756" t="e">
        <f>U107-V107</f>
        <v>#VALUE!</v>
      </c>
      <c r="AI107" s="757" t="str">
        <f>IFERROR(IF(AD107="","",IF(AF107&gt;0,AF107,IF(AE107="",MIN(Y107,AB107),AE107))),"")</f>
        <v/>
      </c>
      <c r="AJ107" s="758" t="str">
        <f>IF(B107="Contingent","Recovery","")</f>
        <v/>
      </c>
      <c r="AK107" s="752" t="str">
        <f>IFERROR(IF(AI107="","-",AI107-U107+V107),"")</f>
        <v>-</v>
      </c>
      <c r="AL107" s="793"/>
      <c r="AM107" s="759"/>
      <c r="AN107" s="759"/>
      <c r="AO107" s="759"/>
      <c r="AP107" s="759"/>
      <c r="AQ107" s="759"/>
      <c r="AR107" s="759"/>
      <c r="AS107" s="759"/>
      <c r="AT107" s="759"/>
      <c r="AU107" s="759"/>
      <c r="AV107" s="759"/>
      <c r="AW107" s="759"/>
      <c r="AX107" s="759"/>
      <c r="AY107" s="759"/>
      <c r="AZ107" s="759"/>
      <c r="BA107" s="759"/>
      <c r="BB107" s="759"/>
      <c r="BC107" s="759"/>
      <c r="BD107" s="759"/>
      <c r="BE107" s="759"/>
      <c r="BF107" s="759"/>
      <c r="BG107" s="759"/>
      <c r="BH107" s="759"/>
      <c r="BI107" s="759"/>
      <c r="BJ107" s="759"/>
      <c r="BK107" s="759"/>
      <c r="BL107" s="759"/>
      <c r="BM107" s="759"/>
      <c r="BN107" s="759"/>
      <c r="BO107" s="759"/>
      <c r="BP107" s="759"/>
      <c r="BQ107" s="759"/>
      <c r="BR107" s="759"/>
      <c r="BS107" s="759"/>
      <c r="BT107" s="759"/>
      <c r="BU107" s="759"/>
      <c r="BV107" s="759"/>
      <c r="BW107" s="759"/>
      <c r="BX107" s="759"/>
      <c r="BY107" s="759"/>
      <c r="BZ107" s="759"/>
      <c r="CA107" s="759"/>
      <c r="CB107" s="759"/>
      <c r="CC107" s="759"/>
      <c r="CD107" s="759"/>
      <c r="CE107" s="759"/>
      <c r="CF107" s="759"/>
      <c r="CG107" s="759"/>
      <c r="CH107" s="759"/>
      <c r="CI107" s="759"/>
      <c r="CJ107" s="759"/>
      <c r="CK107" s="759"/>
      <c r="CL107" s="759"/>
      <c r="CM107" s="759"/>
      <c r="CN107" s="759"/>
      <c r="CO107" s="759"/>
      <c r="CP107" s="759"/>
      <c r="CQ107" s="759"/>
      <c r="CR107" s="759"/>
      <c r="CS107" s="759"/>
      <c r="CT107" s="759"/>
      <c r="CU107" s="759"/>
      <c r="CV107" s="759"/>
      <c r="CW107" s="759"/>
      <c r="CX107" s="759"/>
      <c r="CY107" s="759"/>
      <c r="CZ107" s="759"/>
      <c r="DA107" s="759"/>
      <c r="DB107" s="759"/>
      <c r="DC107" s="759"/>
      <c r="DD107" s="759"/>
      <c r="DE107" s="759"/>
      <c r="DF107" s="759"/>
      <c r="DG107" s="759"/>
      <c r="DH107" s="759"/>
      <c r="DI107" s="759"/>
      <c r="DJ107" s="759"/>
      <c r="DK107" s="759"/>
      <c r="DL107" s="759"/>
      <c r="DM107" s="759"/>
      <c r="DN107" s="759"/>
      <c r="DO107" s="759"/>
      <c r="DP107" s="759"/>
      <c r="DQ107" s="759"/>
      <c r="DR107" s="759"/>
      <c r="DS107" s="759"/>
      <c r="DT107" s="759"/>
      <c r="DU107" s="759"/>
      <c r="DV107" s="759"/>
      <c r="DW107" s="759"/>
      <c r="DX107" s="759"/>
      <c r="DY107" s="759"/>
      <c r="DZ107" s="759"/>
      <c r="EA107" s="759"/>
      <c r="EB107" s="759"/>
      <c r="EC107" s="759"/>
      <c r="ED107" s="759"/>
      <c r="EE107" s="759"/>
      <c r="EF107" s="759"/>
      <c r="EG107" s="759"/>
      <c r="EH107" s="759"/>
      <c r="EI107" s="759"/>
      <c r="EJ107" s="759"/>
      <c r="EK107" s="759"/>
      <c r="EL107" s="759"/>
      <c r="EM107" s="759"/>
      <c r="EN107" s="759"/>
      <c r="EO107" s="759"/>
      <c r="EP107" s="759"/>
      <c r="EQ107" s="759"/>
      <c r="ER107" s="759"/>
      <c r="ES107" s="759"/>
      <c r="ET107" s="759"/>
      <c r="EU107" s="759"/>
      <c r="EV107" s="759"/>
      <c r="EW107" s="759"/>
      <c r="EX107" s="759"/>
      <c r="EY107" s="759"/>
      <c r="EZ107" s="759"/>
      <c r="FA107" s="759"/>
      <c r="FB107" s="759"/>
      <c r="FC107" s="759"/>
      <c r="FD107" s="759"/>
      <c r="FE107" s="759"/>
      <c r="FF107" s="759"/>
      <c r="FG107" s="759"/>
      <c r="FH107" s="759"/>
      <c r="FI107" s="759"/>
      <c r="FJ107" s="759"/>
      <c r="FK107" s="759"/>
      <c r="FL107" s="759"/>
      <c r="FM107" s="759"/>
      <c r="FN107" s="759"/>
      <c r="FO107" s="759"/>
      <c r="FP107" s="759"/>
      <c r="FQ107" s="759"/>
      <c r="FR107" s="759"/>
      <c r="FS107" s="759"/>
      <c r="FT107" s="759"/>
      <c r="FU107" s="759"/>
      <c r="FV107" s="759"/>
      <c r="FW107" s="759"/>
      <c r="FX107" s="759"/>
      <c r="FY107" s="759"/>
      <c r="FZ107" s="759"/>
      <c r="GA107" s="759"/>
      <c r="GB107" s="759"/>
      <c r="GC107" s="759"/>
      <c r="GD107" s="759"/>
      <c r="GE107" s="759"/>
      <c r="GF107" s="759"/>
      <c r="GG107" s="759"/>
      <c r="GH107" s="759"/>
      <c r="GI107" s="759"/>
      <c r="GJ107" s="759"/>
      <c r="GK107" s="759"/>
      <c r="GL107" s="759"/>
      <c r="GM107" s="759"/>
      <c r="GN107" s="759"/>
      <c r="GO107" s="759"/>
      <c r="GP107" s="759"/>
      <c r="GQ107" s="759"/>
      <c r="GR107" s="759"/>
      <c r="GS107" s="759"/>
      <c r="GT107" s="759"/>
      <c r="GU107" s="759"/>
      <c r="GV107" s="759"/>
      <c r="GW107" s="759"/>
      <c r="GX107" s="759"/>
      <c r="GY107" s="759"/>
      <c r="GZ107" s="759"/>
      <c r="HA107" s="759"/>
      <c r="HB107" s="759"/>
      <c r="HC107" s="759"/>
      <c r="HD107" s="759"/>
      <c r="HE107" s="759"/>
      <c r="HF107" s="759"/>
      <c r="HG107" s="759"/>
      <c r="HH107" s="759"/>
      <c r="HI107" s="759"/>
      <c r="HJ107" s="759"/>
      <c r="HK107" s="759"/>
      <c r="HL107" s="759"/>
      <c r="HM107" s="759"/>
      <c r="HN107" s="759"/>
      <c r="HO107" s="759"/>
      <c r="HP107" s="759"/>
      <c r="HQ107" s="759"/>
      <c r="HR107" s="759"/>
      <c r="HS107" s="759"/>
      <c r="HT107" s="759"/>
      <c r="HU107" s="759"/>
      <c r="HV107" s="759"/>
      <c r="HW107" s="759"/>
      <c r="HX107" s="759"/>
      <c r="HY107" s="759"/>
      <c r="HZ107" s="759"/>
      <c r="IA107" s="759"/>
      <c r="IB107" s="759"/>
      <c r="IC107" s="759"/>
      <c r="ID107" s="759"/>
      <c r="IE107" s="759"/>
      <c r="IF107" s="759"/>
      <c r="IG107" s="759"/>
      <c r="IH107" s="759"/>
      <c r="II107" s="759"/>
      <c r="IJ107" s="759"/>
      <c r="IK107" s="759"/>
      <c r="IL107" s="759"/>
      <c r="IM107" s="759"/>
      <c r="IN107" s="759"/>
      <c r="IO107" s="759"/>
      <c r="IP107" s="759"/>
      <c r="IQ107" s="759"/>
      <c r="IR107" s="759"/>
      <c r="IS107" s="759"/>
      <c r="IT107" s="759"/>
      <c r="IU107" s="759"/>
      <c r="IV107" s="759"/>
      <c r="IW107" s="759"/>
      <c r="IX107" s="759"/>
      <c r="IY107" s="759"/>
      <c r="IZ107" s="759"/>
      <c r="JA107" s="759"/>
      <c r="JB107" s="759"/>
      <c r="JC107" s="759"/>
      <c r="JD107" s="759"/>
      <c r="JE107" s="759"/>
      <c r="JF107" s="759"/>
      <c r="JG107" s="759"/>
      <c r="JH107" s="759"/>
      <c r="JI107" s="759"/>
      <c r="JJ107" s="760"/>
      <c r="JK107" s="759"/>
      <c r="JL107" s="759"/>
      <c r="JM107" s="759"/>
      <c r="JN107" s="759"/>
      <c r="JO107" s="759"/>
      <c r="JP107" s="761"/>
      <c r="JQ107" s="762">
        <f>U107</f>
        <v>0</v>
      </c>
      <c r="JR107" s="763" t="e">
        <f>SUM(U107-V107)</f>
        <v>#VALUE!</v>
      </c>
      <c r="JS107" s="476"/>
      <c r="JT107" s="477"/>
      <c r="JU107" s="478" t="s">
        <v>435</v>
      </c>
      <c r="JV107" s="499"/>
      <c r="JW107" s="479"/>
      <c r="JX107" s="479"/>
      <c r="JY107" s="479"/>
      <c r="JZ107" s="480"/>
      <c r="KA107" s="479"/>
      <c r="KB107" s="479"/>
      <c r="KC107" s="479"/>
      <c r="KD107" s="479"/>
      <c r="KE107" s="479"/>
      <c r="KF107" s="479"/>
      <c r="KG107" s="479"/>
      <c r="KH107" s="479"/>
      <c r="KI107" s="479"/>
      <c r="KJ107" s="479"/>
      <c r="KK107" s="479"/>
      <c r="KL107" s="479"/>
      <c r="KM107" s="479"/>
      <c r="KN107" s="479"/>
      <c r="KO107" s="479"/>
    </row>
    <row r="108" spans="1:301" s="324" customFormat="1" ht="14" hidden="1" collapsed="1">
      <c r="A108" s="619" t="str">
        <f ca="1">IF(ISERROR(VALUE(SUBSTITUTE(OFFSET(A108,-1,0,1,1),".",""))),"0.1",IF(ISERROR(FIND("`",SUBSTITUTE(OFFSET(A108,-1,0,1,1),".","`",1))),OFFSET(A108,-1,0,1,1)&amp;".1",LEFT(OFFSET(A108,-1,0,1,1),FIND("`",SUBSTITUTE(OFFSET(A108,-1,0,1,1),".","`",1)))&amp;IF(ISERROR(FIND("`",SUBSTITUTE(OFFSET(A108,-1,0,1,1),".","`",2))),VALUE(RIGHT(OFFSET(A108,-1,0,1,1),LEN(OFFSET(A108,-1,0,1,1))-FIND("`",SUBSTITUTE(OFFSET(A108,-1,0,1,1),".","`",1))))+1,VALUE(MID(OFFSET(A108,-1,0,1,1),FIND("`",SUBSTITUTE(OFFSET(A108,-1,0,1,1),".","`",1))+1,(FIND("`",SUBSTITUTE(OFFSET(A108,-1,0,1,1),".","`",2))-FIND("`",SUBSTITUTE(OFFSET(A108,-1,0,1,1),".","`",1))-1)))+1)))</f>
        <v>3.2</v>
      </c>
      <c r="B108" s="620" t="s">
        <v>436</v>
      </c>
      <c r="C108" s="622"/>
      <c r="D108" s="621"/>
      <c r="E108" s="621"/>
      <c r="F108" s="621"/>
      <c r="G108" s="621"/>
      <c r="H108" s="622"/>
      <c r="I108" s="622"/>
      <c r="J108" s="622"/>
      <c r="K108" s="625"/>
      <c r="L108" s="624"/>
      <c r="M108" s="625"/>
      <c r="N108" s="626"/>
      <c r="O108" s="627"/>
      <c r="P108" s="626"/>
      <c r="Q108" s="626"/>
      <c r="R108" s="628"/>
      <c r="S108" s="628"/>
      <c r="T108" s="628"/>
      <c r="U108" s="628"/>
      <c r="V108" s="629"/>
      <c r="W108" s="630"/>
      <c r="X108" s="630"/>
      <c r="Y108" s="628"/>
      <c r="Z108" s="628"/>
      <c r="AA108" s="628"/>
      <c r="AB108" s="628"/>
      <c r="AC108" s="631"/>
      <c r="AD108" s="628"/>
      <c r="AE108" s="1112"/>
      <c r="AF108" s="625"/>
      <c r="AG108" s="632"/>
      <c r="AH108" s="632"/>
      <c r="AI108" s="632"/>
      <c r="AJ108" s="632"/>
      <c r="AK108" s="668"/>
      <c r="AL108" s="548"/>
      <c r="AM108" s="549"/>
      <c r="AN108" s="549"/>
      <c r="AO108" s="549"/>
      <c r="AP108" s="549"/>
      <c r="AQ108" s="549"/>
      <c r="AR108" s="549"/>
      <c r="AS108" s="549"/>
      <c r="AT108" s="549"/>
      <c r="AU108" s="549"/>
      <c r="AV108" s="549"/>
      <c r="AW108" s="549"/>
      <c r="AX108" s="549"/>
      <c r="AY108" s="549"/>
      <c r="AZ108" s="549"/>
      <c r="BA108" s="549"/>
      <c r="BB108" s="549"/>
      <c r="BC108" s="549"/>
      <c r="BD108" s="549"/>
      <c r="BE108" s="549"/>
      <c r="BF108" s="549"/>
      <c r="BG108" s="549"/>
      <c r="BH108" s="549"/>
      <c r="BI108" s="549"/>
      <c r="BJ108" s="549"/>
      <c r="BK108" s="549"/>
      <c r="BL108" s="549"/>
      <c r="BM108" s="549"/>
      <c r="BN108" s="549"/>
      <c r="BO108" s="549"/>
      <c r="BP108" s="549"/>
      <c r="BQ108" s="549"/>
      <c r="BR108" s="549"/>
      <c r="BS108" s="549"/>
      <c r="BT108" s="549"/>
      <c r="BU108" s="549"/>
      <c r="BV108" s="549"/>
      <c r="BW108" s="549"/>
      <c r="BX108" s="549"/>
      <c r="BY108" s="549"/>
      <c r="BZ108" s="549"/>
      <c r="CA108" s="549"/>
      <c r="CB108" s="549"/>
      <c r="CC108" s="549"/>
      <c r="CD108" s="549"/>
      <c r="CE108" s="549"/>
      <c r="CF108" s="549"/>
      <c r="CG108" s="549"/>
      <c r="CH108" s="549"/>
      <c r="CI108" s="549"/>
      <c r="CJ108" s="549"/>
      <c r="CK108" s="549"/>
      <c r="CL108" s="549"/>
      <c r="CM108" s="549"/>
      <c r="CN108" s="549"/>
      <c r="CO108" s="549"/>
      <c r="CP108" s="549"/>
      <c r="CQ108" s="549"/>
      <c r="CR108" s="549"/>
      <c r="CS108" s="549"/>
      <c r="CT108" s="549"/>
      <c r="CU108" s="549"/>
      <c r="CV108" s="549"/>
      <c r="CW108" s="549"/>
      <c r="CX108" s="549"/>
      <c r="CY108" s="549"/>
      <c r="CZ108" s="549"/>
      <c r="DA108" s="549"/>
      <c r="DB108" s="549"/>
      <c r="DC108" s="549"/>
      <c r="DD108" s="549"/>
      <c r="DE108" s="549"/>
      <c r="DF108" s="549"/>
      <c r="DG108" s="549"/>
      <c r="DH108" s="549"/>
      <c r="DI108" s="549"/>
      <c r="DJ108" s="549"/>
      <c r="DK108" s="549"/>
      <c r="DL108" s="549"/>
      <c r="DM108" s="549"/>
      <c r="DN108" s="549"/>
      <c r="DO108" s="549"/>
      <c r="DP108" s="549"/>
      <c r="DQ108" s="549"/>
      <c r="DR108" s="549"/>
      <c r="DS108" s="549"/>
      <c r="DT108" s="549"/>
      <c r="DU108" s="549"/>
      <c r="DV108" s="549"/>
      <c r="DW108" s="549"/>
      <c r="DX108" s="549"/>
      <c r="DY108" s="549"/>
      <c r="DZ108" s="549"/>
      <c r="EA108" s="549"/>
      <c r="EB108" s="549"/>
      <c r="EC108" s="549"/>
      <c r="ED108" s="549"/>
      <c r="EE108" s="549"/>
      <c r="EF108" s="549"/>
      <c r="EG108" s="549"/>
      <c r="EH108" s="549"/>
      <c r="EI108" s="549"/>
      <c r="EJ108" s="549"/>
      <c r="EK108" s="549"/>
      <c r="EL108" s="549"/>
      <c r="EM108" s="549"/>
      <c r="EN108" s="549"/>
      <c r="EO108" s="549"/>
      <c r="EP108" s="549"/>
      <c r="EQ108" s="549"/>
      <c r="ER108" s="549"/>
      <c r="ES108" s="549"/>
      <c r="ET108" s="549"/>
      <c r="EU108" s="549"/>
      <c r="EV108" s="549"/>
      <c r="EW108" s="549"/>
      <c r="EX108" s="549"/>
      <c r="EY108" s="549"/>
      <c r="EZ108" s="549"/>
      <c r="FA108" s="549"/>
      <c r="FB108" s="549"/>
      <c r="FC108" s="549"/>
      <c r="FD108" s="549"/>
      <c r="FE108" s="549"/>
      <c r="FF108" s="549"/>
      <c r="FG108" s="549"/>
      <c r="FH108" s="549"/>
      <c r="FI108" s="549"/>
      <c r="FJ108" s="549"/>
      <c r="FK108" s="549"/>
      <c r="FL108" s="549"/>
      <c r="FM108" s="549"/>
      <c r="FN108" s="549"/>
      <c r="FO108" s="549"/>
      <c r="FP108" s="549"/>
      <c r="FQ108" s="549"/>
      <c r="FR108" s="549"/>
      <c r="FS108" s="549"/>
      <c r="FT108" s="549"/>
      <c r="FU108" s="549"/>
      <c r="FV108" s="549"/>
      <c r="FW108" s="549"/>
      <c r="FX108" s="549"/>
      <c r="FY108" s="549"/>
      <c r="FZ108" s="549"/>
      <c r="GA108" s="549"/>
      <c r="GB108" s="549"/>
      <c r="GC108" s="549"/>
      <c r="GD108" s="549"/>
      <c r="GE108" s="549"/>
      <c r="GF108" s="549"/>
      <c r="GG108" s="549"/>
      <c r="GH108" s="549"/>
      <c r="GI108" s="549"/>
      <c r="GJ108" s="549"/>
      <c r="GK108" s="549"/>
      <c r="GL108" s="549"/>
      <c r="GM108" s="549"/>
      <c r="GN108" s="549"/>
      <c r="GO108" s="549"/>
      <c r="GP108" s="549"/>
      <c r="GQ108" s="549"/>
      <c r="GR108" s="549"/>
      <c r="GS108" s="549"/>
      <c r="GT108" s="549"/>
      <c r="GU108" s="549"/>
      <c r="GV108" s="549"/>
      <c r="GW108" s="549"/>
      <c r="GX108" s="549"/>
      <c r="GY108" s="549"/>
      <c r="GZ108" s="549"/>
      <c r="HA108" s="549"/>
      <c r="HB108" s="549"/>
      <c r="HC108" s="549"/>
      <c r="HD108" s="549"/>
      <c r="HE108" s="549"/>
      <c r="HF108" s="549"/>
      <c r="HG108" s="549"/>
      <c r="HH108" s="549"/>
      <c r="HI108" s="549"/>
      <c r="HJ108" s="549"/>
      <c r="HK108" s="549"/>
      <c r="HL108" s="549"/>
      <c r="HM108" s="549"/>
      <c r="HN108" s="549"/>
      <c r="HO108" s="549"/>
      <c r="HP108" s="549"/>
      <c r="HQ108" s="549"/>
      <c r="HR108" s="549"/>
      <c r="HS108" s="549"/>
      <c r="HT108" s="549"/>
      <c r="HU108" s="549"/>
      <c r="HV108" s="549"/>
      <c r="HW108" s="549"/>
      <c r="HX108" s="549"/>
      <c r="HY108" s="549"/>
      <c r="HZ108" s="549"/>
      <c r="IA108" s="549"/>
      <c r="IB108" s="549"/>
      <c r="IC108" s="549"/>
      <c r="ID108" s="549"/>
      <c r="IE108" s="549"/>
      <c r="IF108" s="549"/>
      <c r="IG108" s="549"/>
      <c r="IH108" s="549"/>
      <c r="II108" s="549"/>
      <c r="IJ108" s="549"/>
      <c r="IK108" s="549"/>
      <c r="IL108" s="549"/>
      <c r="IM108" s="549"/>
      <c r="IN108" s="549"/>
      <c r="IO108" s="549"/>
      <c r="IP108" s="549"/>
      <c r="IQ108" s="549"/>
      <c r="IR108" s="549"/>
      <c r="IS108" s="549"/>
      <c r="IT108" s="549"/>
      <c r="IU108" s="549"/>
      <c r="IV108" s="549"/>
      <c r="IW108" s="549"/>
      <c r="IX108" s="549"/>
      <c r="IY108" s="549"/>
      <c r="IZ108" s="549"/>
      <c r="JA108" s="549"/>
      <c r="JB108" s="549"/>
      <c r="JC108" s="549"/>
      <c r="JD108" s="549"/>
      <c r="JE108" s="549"/>
      <c r="JF108" s="549"/>
      <c r="JG108" s="549"/>
      <c r="JH108" s="549"/>
      <c r="JI108" s="549"/>
      <c r="JJ108" s="634"/>
      <c r="JK108" s="549"/>
      <c r="JL108" s="549"/>
      <c r="JM108" s="549"/>
      <c r="JN108" s="549"/>
      <c r="JO108" s="549"/>
      <c r="JP108" s="549"/>
      <c r="JQ108" s="681"/>
      <c r="JR108" s="682"/>
      <c r="JS108" s="476"/>
      <c r="JT108" s="477"/>
      <c r="JU108" s="478" t="str">
        <f>IFERROR((IF(AL108="Graduated",AF108/AD108,"")),"")</f>
        <v/>
      </c>
      <c r="JV108" s="499"/>
      <c r="JW108" s="479"/>
      <c r="JX108" s="479"/>
      <c r="JY108" s="479"/>
      <c r="JZ108" s="480"/>
      <c r="KA108" s="479"/>
      <c r="KB108" s="479"/>
      <c r="KC108" s="479"/>
      <c r="KD108" s="479"/>
      <c r="KE108" s="479"/>
      <c r="KF108" s="479"/>
      <c r="KG108" s="479"/>
      <c r="KH108" s="479"/>
      <c r="KI108" s="479"/>
      <c r="KJ108" s="479"/>
      <c r="KK108" s="479"/>
      <c r="KL108" s="479"/>
      <c r="KM108" s="479"/>
      <c r="KN108" s="479"/>
      <c r="KO108" s="479"/>
    </row>
    <row r="109" spans="1:301" s="324" customFormat="1" ht="13.5" hidden="1" thickBot="1">
      <c r="A109" s="736" t="str">
        <f ca="1">IF(ISERROR(VALUE(SUBSTITUTE(OFFSET(A109,-1,0,1,1),".",""))),"0.0.1",IF(ISERROR(FIND("`",SUBSTITUTE(OFFSET(A109,-1,0,1,1),".","`",2))),OFFSET(A109,-1,0,1,1)&amp;".1",LEFT(OFFSET(A109,-1,0,1,1),FIND("`",SUBSTITUTE(OFFSET(A109,-1,0,1,1),".","`",2)))&amp;IF(ISERROR(FIND("`",SUBSTITUTE(OFFSET(A109,-1,0,1,1),".","`",3))),VALUE(RIGHT(OFFSET(A109,-1,0,1,1),LEN(OFFSET(A109,-1,0,1,1))-FIND("`",SUBSTITUTE(OFFSET(A109,-1,0,1,1),".","`",2))))+1,VALUE(MID(OFFSET(A109,-1,0,1,1),FIND("`",SUBSTITUTE(OFFSET(A109,-1,0,1,1),".","`",2))+1,(FIND("`",SUBSTITUTE(OFFSET(A109,-1,0,1,1),".","`",3))-FIND("`",SUBSTITUTE(OFFSET(A109,-1,0,1,1),".","`",2))-1)))+1)))</f>
        <v>3.2.1</v>
      </c>
      <c r="B109" s="737" t="s">
        <v>437</v>
      </c>
      <c r="C109" s="738"/>
      <c r="D109" s="738"/>
      <c r="E109" s="738"/>
      <c r="F109" s="738"/>
      <c r="G109" s="738"/>
      <c r="H109" s="1125" t="s">
        <v>434</v>
      </c>
      <c r="I109" s="1125"/>
      <c r="J109" s="794"/>
      <c r="K109" s="740"/>
      <c r="L109" s="741">
        <v>49</v>
      </c>
      <c r="M109" s="742" t="str">
        <f>IF(K109="","",K109+L109)</f>
        <v/>
      </c>
      <c r="N109" s="743"/>
      <c r="O109" s="764">
        <v>49</v>
      </c>
      <c r="P109" s="745" t="str">
        <f>IF(N109="","",N109+O109)</f>
        <v/>
      </c>
      <c r="Q109" s="745"/>
      <c r="R109" s="746" t="str">
        <f>IFERROR(AD109/U109,"")</f>
        <v/>
      </c>
      <c r="S109" s="746" t="str">
        <f>IFERROR(IF(AE109="","",IF(AF109="",SUM(AD109-AE109)/AD109,SUM(AD109-AF109)/AD109)),"")</f>
        <v/>
      </c>
      <c r="T109" s="603" t="str">
        <f>IFERROR(AF109/U109,"")</f>
        <v/>
      </c>
      <c r="U109" s="676"/>
      <c r="V109" s="749" t="str">
        <f>IF(U109="","",U109-SUM(U109*0.8))</f>
        <v/>
      </c>
      <c r="W109" s="750" t="s">
        <v>360</v>
      </c>
      <c r="X109" s="751" t="s">
        <v>104</v>
      </c>
      <c r="Y109" s="752" t="s">
        <v>360</v>
      </c>
      <c r="Z109" s="753"/>
      <c r="AA109" s="754"/>
      <c r="AB109" s="753"/>
      <c r="AC109" s="795"/>
      <c r="AD109" s="766"/>
      <c r="AE109" s="796"/>
      <c r="AF109" s="797"/>
      <c r="AG109" s="756"/>
      <c r="AH109" s="756"/>
      <c r="AI109" s="757"/>
      <c r="AJ109" s="758"/>
      <c r="AK109" s="758" t="str">
        <f>IFERROR(IF(AI109="","-",AI109-U109+V109),"")</f>
        <v>-</v>
      </c>
      <c r="AL109" s="1126"/>
      <c r="AM109" s="759"/>
      <c r="AN109" s="759"/>
      <c r="AO109" s="759"/>
      <c r="AP109" s="759"/>
      <c r="AQ109" s="759"/>
      <c r="AR109" s="759"/>
      <c r="AS109" s="759"/>
      <c r="AT109" s="759"/>
      <c r="AU109" s="759"/>
      <c r="AV109" s="759"/>
      <c r="AW109" s="759"/>
      <c r="AX109" s="759"/>
      <c r="AY109" s="759"/>
      <c r="AZ109" s="759"/>
      <c r="BA109" s="759"/>
      <c r="BB109" s="759"/>
      <c r="BC109" s="759"/>
      <c r="BD109" s="759"/>
      <c r="BE109" s="759"/>
      <c r="BF109" s="759"/>
      <c r="BG109" s="759"/>
      <c r="BH109" s="759"/>
      <c r="BI109" s="759"/>
      <c r="BJ109" s="759"/>
      <c r="BK109" s="759"/>
      <c r="BL109" s="759"/>
      <c r="BM109" s="759"/>
      <c r="BN109" s="759"/>
      <c r="BO109" s="759"/>
      <c r="BP109" s="759"/>
      <c r="BQ109" s="759"/>
      <c r="BR109" s="759"/>
      <c r="BS109" s="759"/>
      <c r="BT109" s="759"/>
      <c r="BU109" s="759"/>
      <c r="BV109" s="759"/>
      <c r="BW109" s="759"/>
      <c r="BX109" s="759"/>
      <c r="BY109" s="759"/>
      <c r="BZ109" s="759"/>
      <c r="CA109" s="759"/>
      <c r="CB109" s="759"/>
      <c r="CC109" s="759"/>
      <c r="CD109" s="759"/>
      <c r="CE109" s="759"/>
      <c r="CF109" s="759"/>
      <c r="CG109" s="759"/>
      <c r="CH109" s="759"/>
      <c r="CI109" s="759"/>
      <c r="CJ109" s="759"/>
      <c r="CK109" s="759"/>
      <c r="CL109" s="759"/>
      <c r="CM109" s="759"/>
      <c r="CN109" s="759"/>
      <c r="CO109" s="759"/>
      <c r="CP109" s="759"/>
      <c r="CQ109" s="759"/>
      <c r="CR109" s="759"/>
      <c r="CS109" s="759"/>
      <c r="CT109" s="759"/>
      <c r="CU109" s="759"/>
      <c r="CV109" s="759"/>
      <c r="CW109" s="759"/>
      <c r="CX109" s="759"/>
      <c r="CY109" s="759"/>
      <c r="CZ109" s="759"/>
      <c r="DA109" s="759"/>
      <c r="DB109" s="759"/>
      <c r="DC109" s="759"/>
      <c r="DD109" s="759"/>
      <c r="DE109" s="759"/>
      <c r="DF109" s="759"/>
      <c r="DG109" s="759"/>
      <c r="DH109" s="759"/>
      <c r="DI109" s="759"/>
      <c r="DJ109" s="759"/>
      <c r="DK109" s="759"/>
      <c r="DL109" s="759"/>
      <c r="DM109" s="759"/>
      <c r="DN109" s="759"/>
      <c r="DO109" s="759"/>
      <c r="DP109" s="759"/>
      <c r="DQ109" s="759"/>
      <c r="DR109" s="759"/>
      <c r="DS109" s="759"/>
      <c r="DT109" s="759"/>
      <c r="DU109" s="759"/>
      <c r="DV109" s="759"/>
      <c r="DW109" s="759"/>
      <c r="DX109" s="759"/>
      <c r="DY109" s="759"/>
      <c r="DZ109" s="759"/>
      <c r="EA109" s="759"/>
      <c r="EB109" s="759"/>
      <c r="EC109" s="759"/>
      <c r="ED109" s="759"/>
      <c r="EE109" s="759"/>
      <c r="EF109" s="759"/>
      <c r="EG109" s="759"/>
      <c r="EH109" s="759"/>
      <c r="EI109" s="759"/>
      <c r="EJ109" s="759"/>
      <c r="EK109" s="759"/>
      <c r="EL109" s="759"/>
      <c r="EM109" s="759"/>
      <c r="EN109" s="759"/>
      <c r="EO109" s="759"/>
      <c r="EP109" s="759"/>
      <c r="EQ109" s="759"/>
      <c r="ER109" s="759"/>
      <c r="ES109" s="759"/>
      <c r="ET109" s="759"/>
      <c r="EU109" s="759"/>
      <c r="EV109" s="759"/>
      <c r="EW109" s="759"/>
      <c r="EX109" s="759"/>
      <c r="EY109" s="759"/>
      <c r="EZ109" s="759"/>
      <c r="FA109" s="759"/>
      <c r="FB109" s="759"/>
      <c r="FC109" s="759"/>
      <c r="FD109" s="759"/>
      <c r="FE109" s="759"/>
      <c r="FF109" s="759"/>
      <c r="FG109" s="759"/>
      <c r="FH109" s="759"/>
      <c r="FI109" s="759"/>
      <c r="FJ109" s="759"/>
      <c r="FK109" s="759"/>
      <c r="FL109" s="759"/>
      <c r="FM109" s="759"/>
      <c r="FN109" s="759"/>
      <c r="FO109" s="759"/>
      <c r="FP109" s="759"/>
      <c r="FQ109" s="759"/>
      <c r="FR109" s="759"/>
      <c r="FS109" s="759"/>
      <c r="FT109" s="759"/>
      <c r="FU109" s="759"/>
      <c r="FV109" s="759"/>
      <c r="FW109" s="759"/>
      <c r="FX109" s="759"/>
      <c r="FY109" s="759"/>
      <c r="FZ109" s="759"/>
      <c r="GA109" s="759"/>
      <c r="GB109" s="759"/>
      <c r="GC109" s="759"/>
      <c r="GD109" s="759"/>
      <c r="GE109" s="759"/>
      <c r="GF109" s="759"/>
      <c r="GG109" s="759"/>
      <c r="GH109" s="759"/>
      <c r="GI109" s="759"/>
      <c r="GJ109" s="759"/>
      <c r="GK109" s="759"/>
      <c r="GL109" s="759"/>
      <c r="GM109" s="759"/>
      <c r="GN109" s="759"/>
      <c r="GO109" s="759"/>
      <c r="GP109" s="759"/>
      <c r="GQ109" s="759"/>
      <c r="GR109" s="759"/>
      <c r="GS109" s="759"/>
      <c r="GT109" s="759"/>
      <c r="GU109" s="759"/>
      <c r="GV109" s="759"/>
      <c r="GW109" s="759"/>
      <c r="GX109" s="759"/>
      <c r="GY109" s="759"/>
      <c r="GZ109" s="759"/>
      <c r="HA109" s="759"/>
      <c r="HB109" s="759"/>
      <c r="HC109" s="759"/>
      <c r="HD109" s="759"/>
      <c r="HE109" s="759"/>
      <c r="HF109" s="759"/>
      <c r="HG109" s="759"/>
      <c r="HH109" s="759"/>
      <c r="HI109" s="759"/>
      <c r="HJ109" s="759"/>
      <c r="HK109" s="759"/>
      <c r="HL109" s="759"/>
      <c r="HM109" s="759"/>
      <c r="HN109" s="759"/>
      <c r="HO109" s="759"/>
      <c r="HP109" s="759"/>
      <c r="HQ109" s="759"/>
      <c r="HR109" s="759"/>
      <c r="HS109" s="759"/>
      <c r="HT109" s="759"/>
      <c r="HU109" s="759"/>
      <c r="HV109" s="759"/>
      <c r="HW109" s="759"/>
      <c r="HX109" s="759"/>
      <c r="HY109" s="759"/>
      <c r="HZ109" s="759"/>
      <c r="IA109" s="759"/>
      <c r="IB109" s="759"/>
      <c r="IC109" s="759"/>
      <c r="ID109" s="759"/>
      <c r="IE109" s="759"/>
      <c r="IF109" s="759"/>
      <c r="IG109" s="759"/>
      <c r="IH109" s="759"/>
      <c r="II109" s="759"/>
      <c r="IJ109" s="759"/>
      <c r="IK109" s="759"/>
      <c r="IL109" s="759"/>
      <c r="IM109" s="759"/>
      <c r="IN109" s="759"/>
      <c r="IO109" s="759"/>
      <c r="IP109" s="759"/>
      <c r="IQ109" s="759"/>
      <c r="IR109" s="759"/>
      <c r="IS109" s="759"/>
      <c r="IT109" s="759"/>
      <c r="IU109" s="759"/>
      <c r="IV109" s="759"/>
      <c r="IW109" s="759"/>
      <c r="IX109" s="759"/>
      <c r="IY109" s="759"/>
      <c r="IZ109" s="759"/>
      <c r="JA109" s="759"/>
      <c r="JB109" s="759"/>
      <c r="JC109" s="759"/>
      <c r="JD109" s="759"/>
      <c r="JE109" s="759"/>
      <c r="JF109" s="759"/>
      <c r="JG109" s="759"/>
      <c r="JH109" s="759"/>
      <c r="JI109" s="759"/>
      <c r="JJ109" s="760"/>
      <c r="JK109" s="759"/>
      <c r="JL109" s="759"/>
      <c r="JM109" s="759"/>
      <c r="JN109" s="759"/>
      <c r="JO109" s="759"/>
      <c r="JP109" s="761"/>
      <c r="JQ109" s="798"/>
      <c r="JR109" s="763"/>
      <c r="JS109" s="476"/>
      <c r="JT109" s="477"/>
      <c r="JU109" s="478" t="s">
        <v>435</v>
      </c>
      <c r="JV109" s="499"/>
      <c r="JW109" s="479"/>
      <c r="JX109" s="479"/>
      <c r="JY109" s="479"/>
      <c r="JZ109" s="480"/>
      <c r="KA109" s="479"/>
      <c r="KB109" s="479"/>
      <c r="KC109" s="479"/>
      <c r="KD109" s="479"/>
      <c r="KE109" s="479"/>
      <c r="KF109" s="479"/>
      <c r="KG109" s="479"/>
      <c r="KH109" s="479"/>
      <c r="KI109" s="479"/>
      <c r="KJ109" s="479"/>
      <c r="KK109" s="479"/>
      <c r="KL109" s="479"/>
      <c r="KM109" s="479"/>
      <c r="KN109" s="479"/>
      <c r="KO109" s="479"/>
    </row>
    <row r="110" spans="1:301" s="324" customFormat="1" ht="14" hidden="1">
      <c r="A110" s="619" t="str">
        <f ca="1">IF(ISERROR(VALUE(SUBSTITUTE(OFFSET(A110,-1,0,1,1),".",""))),"0.1",IF(ISERROR(FIND("`",SUBSTITUTE(OFFSET(A110,-1,0,1,1),".","`",1))),OFFSET(A110,-1,0,1,1)&amp;".1",LEFT(OFFSET(A110,-1,0,1,1),FIND("`",SUBSTITUTE(OFFSET(A110,-1,0,1,1),".","`",1)))&amp;IF(ISERROR(FIND("`",SUBSTITUTE(OFFSET(A110,-1,0,1,1),".","`",2))),VALUE(RIGHT(OFFSET(A110,-1,0,1,1),LEN(OFFSET(A110,-1,0,1,1))-FIND("`",SUBSTITUTE(OFFSET(A110,-1,0,1,1),".","`",1))))+1,VALUE(MID(OFFSET(A110,-1,0,1,1),FIND("`",SUBSTITUTE(OFFSET(A110,-1,0,1,1),".","`",1))+1,(FIND("`",SUBSTITUTE(OFFSET(A110,-1,0,1,1),".","`",2))-FIND("`",SUBSTITUTE(OFFSET(A110,-1,0,1,1),".","`",1))-1)))+1)))</f>
        <v>3.3</v>
      </c>
      <c r="B110" s="620" t="s">
        <v>401</v>
      </c>
      <c r="C110" s="622"/>
      <c r="D110" s="621"/>
      <c r="E110" s="621"/>
      <c r="F110" s="621"/>
      <c r="G110" s="621"/>
      <c r="H110" s="622"/>
      <c r="I110" s="622"/>
      <c r="J110" s="622"/>
      <c r="K110" s="625"/>
      <c r="L110" s="624"/>
      <c r="M110" s="625"/>
      <c r="N110" s="626"/>
      <c r="O110" s="627"/>
      <c r="P110" s="626"/>
      <c r="Q110" s="626"/>
      <c r="R110" s="628"/>
      <c r="S110" s="628"/>
      <c r="T110" s="628"/>
      <c r="U110" s="628"/>
      <c r="V110" s="629"/>
      <c r="W110" s="630"/>
      <c r="X110" s="630"/>
      <c r="Y110" s="628"/>
      <c r="Z110" s="628"/>
      <c r="AA110" s="628"/>
      <c r="AB110" s="628"/>
      <c r="AC110" s="631"/>
      <c r="AD110" s="628"/>
      <c r="AE110" s="1112"/>
      <c r="AF110" s="625"/>
      <c r="AG110" s="632"/>
      <c r="AH110" s="632"/>
      <c r="AI110" s="632"/>
      <c r="AJ110" s="632"/>
      <c r="AK110" s="668"/>
      <c r="AL110" s="548"/>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c r="CX110" s="549"/>
      <c r="CY110" s="549"/>
      <c r="CZ110" s="549"/>
      <c r="DA110" s="549"/>
      <c r="DB110" s="549"/>
      <c r="DC110" s="549"/>
      <c r="DD110" s="549"/>
      <c r="DE110" s="549"/>
      <c r="DF110" s="549"/>
      <c r="DG110" s="549"/>
      <c r="DH110" s="549"/>
      <c r="DI110" s="549"/>
      <c r="DJ110" s="549"/>
      <c r="DK110" s="549"/>
      <c r="DL110" s="549"/>
      <c r="DM110" s="549"/>
      <c r="DN110" s="549"/>
      <c r="DO110" s="549"/>
      <c r="DP110" s="549"/>
      <c r="DQ110" s="549"/>
      <c r="DR110" s="549"/>
      <c r="DS110" s="549"/>
      <c r="DT110" s="549"/>
      <c r="DU110" s="549"/>
      <c r="DV110" s="549"/>
      <c r="DW110" s="549"/>
      <c r="DX110" s="549"/>
      <c r="DY110" s="549"/>
      <c r="DZ110" s="549"/>
      <c r="EA110" s="549"/>
      <c r="EB110" s="549"/>
      <c r="EC110" s="549"/>
      <c r="ED110" s="549"/>
      <c r="EE110" s="549"/>
      <c r="EF110" s="549"/>
      <c r="EG110" s="549"/>
      <c r="EH110" s="549"/>
      <c r="EI110" s="549"/>
      <c r="EJ110" s="549"/>
      <c r="EK110" s="549"/>
      <c r="EL110" s="549"/>
      <c r="EM110" s="549"/>
      <c r="EN110" s="549"/>
      <c r="EO110" s="549"/>
      <c r="EP110" s="549"/>
      <c r="EQ110" s="549"/>
      <c r="ER110" s="549"/>
      <c r="ES110" s="549"/>
      <c r="ET110" s="549"/>
      <c r="EU110" s="549"/>
      <c r="EV110" s="549"/>
      <c r="EW110" s="549"/>
      <c r="EX110" s="549"/>
      <c r="EY110" s="549"/>
      <c r="EZ110" s="549"/>
      <c r="FA110" s="549"/>
      <c r="FB110" s="549"/>
      <c r="FC110" s="549"/>
      <c r="FD110" s="549"/>
      <c r="FE110" s="549"/>
      <c r="FF110" s="549"/>
      <c r="FG110" s="549"/>
      <c r="FH110" s="549"/>
      <c r="FI110" s="549"/>
      <c r="FJ110" s="549"/>
      <c r="FK110" s="549"/>
      <c r="FL110" s="549"/>
      <c r="FM110" s="549"/>
      <c r="FN110" s="549"/>
      <c r="FO110" s="549"/>
      <c r="FP110" s="549"/>
      <c r="FQ110" s="549"/>
      <c r="FR110" s="549"/>
      <c r="FS110" s="549"/>
      <c r="FT110" s="549"/>
      <c r="FU110" s="549"/>
      <c r="FV110" s="549"/>
      <c r="FW110" s="549"/>
      <c r="FX110" s="549"/>
      <c r="FY110" s="549"/>
      <c r="FZ110" s="549"/>
      <c r="GA110" s="549"/>
      <c r="GB110" s="549"/>
      <c r="GC110" s="549"/>
      <c r="GD110" s="549"/>
      <c r="GE110" s="549"/>
      <c r="GF110" s="549"/>
      <c r="GG110" s="549"/>
      <c r="GH110" s="549"/>
      <c r="GI110" s="549"/>
      <c r="GJ110" s="549"/>
      <c r="GK110" s="549"/>
      <c r="GL110" s="549"/>
      <c r="GM110" s="549"/>
      <c r="GN110" s="549"/>
      <c r="GO110" s="549"/>
      <c r="GP110" s="549"/>
      <c r="GQ110" s="549"/>
      <c r="GR110" s="549"/>
      <c r="GS110" s="549"/>
      <c r="GT110" s="549"/>
      <c r="GU110" s="549"/>
      <c r="GV110" s="549"/>
      <c r="GW110" s="549"/>
      <c r="GX110" s="549"/>
      <c r="GY110" s="549"/>
      <c r="GZ110" s="549"/>
      <c r="HA110" s="549"/>
      <c r="HB110" s="549"/>
      <c r="HC110" s="549"/>
      <c r="HD110" s="549"/>
      <c r="HE110" s="549"/>
      <c r="HF110" s="549"/>
      <c r="HG110" s="549"/>
      <c r="HH110" s="549"/>
      <c r="HI110" s="549"/>
      <c r="HJ110" s="549"/>
      <c r="HK110" s="549"/>
      <c r="HL110" s="549"/>
      <c r="HM110" s="549"/>
      <c r="HN110" s="549"/>
      <c r="HO110" s="549"/>
      <c r="HP110" s="549"/>
      <c r="HQ110" s="549"/>
      <c r="HR110" s="549"/>
      <c r="HS110" s="549"/>
      <c r="HT110" s="549"/>
      <c r="HU110" s="549"/>
      <c r="HV110" s="549"/>
      <c r="HW110" s="549"/>
      <c r="HX110" s="549"/>
      <c r="HY110" s="549"/>
      <c r="HZ110" s="549"/>
      <c r="IA110" s="549"/>
      <c r="IB110" s="549"/>
      <c r="IC110" s="549"/>
      <c r="ID110" s="549"/>
      <c r="IE110" s="549"/>
      <c r="IF110" s="549"/>
      <c r="IG110" s="549"/>
      <c r="IH110" s="549"/>
      <c r="II110" s="549"/>
      <c r="IJ110" s="549"/>
      <c r="IK110" s="549"/>
      <c r="IL110" s="549"/>
      <c r="IM110" s="549"/>
      <c r="IN110" s="549"/>
      <c r="IO110" s="549"/>
      <c r="IP110" s="549"/>
      <c r="IQ110" s="549"/>
      <c r="IR110" s="549"/>
      <c r="IS110" s="549"/>
      <c r="IT110" s="549"/>
      <c r="IU110" s="549"/>
      <c r="IV110" s="549"/>
      <c r="IW110" s="549"/>
      <c r="IX110" s="549"/>
      <c r="IY110" s="549"/>
      <c r="IZ110" s="549"/>
      <c r="JA110" s="549"/>
      <c r="JB110" s="549"/>
      <c r="JC110" s="549"/>
      <c r="JD110" s="549"/>
      <c r="JE110" s="549"/>
      <c r="JF110" s="549"/>
      <c r="JG110" s="549"/>
      <c r="JH110" s="549"/>
      <c r="JI110" s="549"/>
      <c r="JJ110" s="634"/>
      <c r="JK110" s="549"/>
      <c r="JL110" s="549"/>
      <c r="JM110" s="549"/>
      <c r="JN110" s="549"/>
      <c r="JO110" s="549"/>
      <c r="JP110" s="549"/>
      <c r="JQ110" s="681"/>
      <c r="JR110" s="682"/>
      <c r="JS110" s="476"/>
      <c r="JT110" s="477"/>
      <c r="JU110" s="478" t="str">
        <f>IFERROR((IF(AL110="Graduated",AF110/AD110,"")),"")</f>
        <v/>
      </c>
      <c r="JV110" s="499"/>
      <c r="JW110" s="479"/>
      <c r="JX110" s="479"/>
      <c r="JY110" s="479"/>
      <c r="JZ110" s="480"/>
      <c r="KA110" s="479"/>
      <c r="KB110" s="479"/>
      <c r="KC110" s="479"/>
      <c r="KD110" s="479"/>
      <c r="KE110" s="479"/>
      <c r="KF110" s="479"/>
      <c r="KG110" s="479"/>
      <c r="KH110" s="479"/>
      <c r="KI110" s="479"/>
      <c r="KJ110" s="479"/>
      <c r="KK110" s="479"/>
      <c r="KL110" s="479"/>
      <c r="KM110" s="479"/>
      <c r="KN110" s="479"/>
      <c r="KO110" s="479"/>
    </row>
    <row r="111" spans="1:301" s="324" customFormat="1" ht="13.5" hidden="1" thickBot="1">
      <c r="A111" s="736" t="str">
        <f ca="1">IF(ISERROR(VALUE(SUBSTITUTE(OFFSET(A111,-1,0,1,1),".",""))),"0.0.1",IF(ISERROR(FIND("`",SUBSTITUTE(OFFSET(A111,-1,0,1,1),".","`",2))),OFFSET(A111,-1,0,1,1)&amp;".1",LEFT(OFFSET(A111,-1,0,1,1),FIND("`",SUBSTITUTE(OFFSET(A111,-1,0,1,1),".","`",2)))&amp;IF(ISERROR(FIND("`",SUBSTITUTE(OFFSET(A111,-1,0,1,1),".","`",3))),VALUE(RIGHT(OFFSET(A111,-1,0,1,1),LEN(OFFSET(A111,-1,0,1,1))-FIND("`",SUBSTITUTE(OFFSET(A111,-1,0,1,1),".","`",2))))+1,VALUE(MID(OFFSET(A111,-1,0,1,1),FIND("`",SUBSTITUTE(OFFSET(A111,-1,0,1,1),".","`",2))+1,(FIND("`",SUBSTITUTE(OFFSET(A111,-1,0,1,1),".","`",3))-FIND("`",SUBSTITUTE(OFFSET(A111,-1,0,1,1),".","`",2))-1)))+1)))</f>
        <v>3.3.1</v>
      </c>
      <c r="B111" s="737" t="s">
        <v>438</v>
      </c>
      <c r="C111" s="738"/>
      <c r="D111" s="738"/>
      <c r="E111" s="738"/>
      <c r="F111" s="738"/>
      <c r="G111" s="738"/>
      <c r="H111" s="1125" t="s">
        <v>434</v>
      </c>
      <c r="I111" s="1125"/>
      <c r="J111" s="799"/>
      <c r="K111" s="740"/>
      <c r="L111" s="741">
        <v>49</v>
      </c>
      <c r="M111" s="742" t="str">
        <f>IF(K111="","",K111+L111)</f>
        <v/>
      </c>
      <c r="N111" s="743">
        <v>46300</v>
      </c>
      <c r="O111" s="764">
        <v>15</v>
      </c>
      <c r="P111" s="800">
        <v>46008</v>
      </c>
      <c r="Q111" s="800">
        <v>46027</v>
      </c>
      <c r="R111" s="746">
        <f>IFERROR(AD111/U111,"")</f>
        <v>0</v>
      </c>
      <c r="S111" s="746" t="str">
        <f>IFERROR(IF(AE111="","",IF(AF111="",SUM(AD111-AE111)/AD111,SUM(AD111-AF111)/AD111)),"")</f>
        <v/>
      </c>
      <c r="T111" s="746">
        <f>IFERROR(AF111/U111,"")</f>
        <v>0</v>
      </c>
      <c r="U111" s="801">
        <v>15</v>
      </c>
      <c r="V111" s="749">
        <f>IF(U111="","",U111-SUM(U111*0.9))</f>
        <v>1.5</v>
      </c>
      <c r="W111" s="750" t="s">
        <v>360</v>
      </c>
      <c r="X111" s="751" t="s">
        <v>104</v>
      </c>
      <c r="Y111" s="752" t="s">
        <v>360</v>
      </c>
      <c r="Z111" s="753"/>
      <c r="AA111" s="754" t="s">
        <v>125</v>
      </c>
      <c r="AB111" s="753"/>
      <c r="AC111" s="791"/>
      <c r="AD111" s="766"/>
      <c r="AE111" s="792"/>
      <c r="AF111" s="755"/>
      <c r="AG111" s="756"/>
      <c r="AH111" s="756"/>
      <c r="AI111" s="757"/>
      <c r="AJ111" s="758"/>
      <c r="AK111" s="752" t="str">
        <f>IFERROR(IF(AI111="","-",AI111-U111+V111),"")</f>
        <v>-</v>
      </c>
      <c r="AL111" s="1126" t="s">
        <v>4</v>
      </c>
      <c r="AM111" s="759"/>
      <c r="AN111" s="759"/>
      <c r="AO111" s="759"/>
      <c r="AP111" s="759"/>
      <c r="AQ111" s="759"/>
      <c r="AR111" s="759"/>
      <c r="AS111" s="759"/>
      <c r="AT111" s="759"/>
      <c r="AU111" s="759"/>
      <c r="AV111" s="759"/>
      <c r="AW111" s="759"/>
      <c r="AX111" s="759"/>
      <c r="AY111" s="759"/>
      <c r="AZ111" s="759"/>
      <c r="BA111" s="759"/>
      <c r="BB111" s="759"/>
      <c r="BC111" s="759"/>
      <c r="BD111" s="759"/>
      <c r="BE111" s="759"/>
      <c r="BF111" s="759"/>
      <c r="BG111" s="759"/>
      <c r="BH111" s="759"/>
      <c r="BI111" s="759"/>
      <c r="BJ111" s="759"/>
      <c r="BK111" s="759"/>
      <c r="BL111" s="759"/>
      <c r="BM111" s="759"/>
      <c r="BN111" s="759"/>
      <c r="BO111" s="759"/>
      <c r="BP111" s="759"/>
      <c r="BQ111" s="759"/>
      <c r="BR111" s="759"/>
      <c r="BS111" s="759"/>
      <c r="BT111" s="759"/>
      <c r="BU111" s="759"/>
      <c r="BV111" s="759"/>
      <c r="BW111" s="759"/>
      <c r="BX111" s="759"/>
      <c r="BY111" s="759"/>
      <c r="BZ111" s="759"/>
      <c r="CA111" s="759"/>
      <c r="CB111" s="759"/>
      <c r="CC111" s="759"/>
      <c r="CD111" s="759"/>
      <c r="CE111" s="759"/>
      <c r="CF111" s="759"/>
      <c r="CG111" s="759"/>
      <c r="CH111" s="759"/>
      <c r="CI111" s="759"/>
      <c r="CJ111" s="759"/>
      <c r="CK111" s="759"/>
      <c r="CL111" s="759"/>
      <c r="CM111" s="759"/>
      <c r="CN111" s="759"/>
      <c r="CO111" s="759"/>
      <c r="CP111" s="759"/>
      <c r="CQ111" s="759"/>
      <c r="CR111" s="759"/>
      <c r="CS111" s="759"/>
      <c r="CT111" s="759"/>
      <c r="CU111" s="759"/>
      <c r="CV111" s="759"/>
      <c r="CW111" s="759"/>
      <c r="CX111" s="759"/>
      <c r="CY111" s="759"/>
      <c r="CZ111" s="759"/>
      <c r="DA111" s="759"/>
      <c r="DB111" s="759"/>
      <c r="DC111" s="759"/>
      <c r="DD111" s="759"/>
      <c r="DE111" s="759"/>
      <c r="DF111" s="759"/>
      <c r="DG111" s="759"/>
      <c r="DH111" s="759"/>
      <c r="DI111" s="759"/>
      <c r="DJ111" s="759"/>
      <c r="DK111" s="759"/>
      <c r="DL111" s="759"/>
      <c r="DM111" s="759"/>
      <c r="DN111" s="759"/>
      <c r="DO111" s="759"/>
      <c r="DP111" s="759"/>
      <c r="DQ111" s="759"/>
      <c r="DR111" s="759"/>
      <c r="DS111" s="759"/>
      <c r="DT111" s="759"/>
      <c r="DU111" s="759"/>
      <c r="DV111" s="759"/>
      <c r="DW111" s="759"/>
      <c r="DX111" s="759"/>
      <c r="DY111" s="759"/>
      <c r="DZ111" s="759"/>
      <c r="EA111" s="759"/>
      <c r="EB111" s="759"/>
      <c r="EC111" s="759"/>
      <c r="ED111" s="759"/>
      <c r="EE111" s="759"/>
      <c r="EF111" s="759"/>
      <c r="EG111" s="759"/>
      <c r="EH111" s="759"/>
      <c r="EI111" s="759"/>
      <c r="EJ111" s="759"/>
      <c r="EK111" s="759"/>
      <c r="EL111" s="759"/>
      <c r="EM111" s="759"/>
      <c r="EN111" s="759"/>
      <c r="EO111" s="759"/>
      <c r="EP111" s="759"/>
      <c r="EQ111" s="759"/>
      <c r="ER111" s="759"/>
      <c r="ES111" s="759"/>
      <c r="ET111" s="759"/>
      <c r="EU111" s="759"/>
      <c r="EV111" s="759"/>
      <c r="EW111" s="759"/>
      <c r="EX111" s="759"/>
      <c r="EY111" s="759"/>
      <c r="EZ111" s="759"/>
      <c r="FA111" s="759"/>
      <c r="FB111" s="759"/>
      <c r="FC111" s="759"/>
      <c r="FD111" s="759"/>
      <c r="FE111" s="759"/>
      <c r="FF111" s="759"/>
      <c r="FG111" s="759"/>
      <c r="FH111" s="759"/>
      <c r="FI111" s="759"/>
      <c r="FJ111" s="759"/>
      <c r="FK111" s="759"/>
      <c r="FL111" s="759"/>
      <c r="FM111" s="759"/>
      <c r="FN111" s="759"/>
      <c r="FO111" s="759"/>
      <c r="FP111" s="759"/>
      <c r="FQ111" s="759"/>
      <c r="FR111" s="759"/>
      <c r="FS111" s="759"/>
      <c r="FT111" s="759"/>
      <c r="FU111" s="759"/>
      <c r="FV111" s="759"/>
      <c r="FW111" s="759"/>
      <c r="FX111" s="759"/>
      <c r="FY111" s="759"/>
      <c r="FZ111" s="759"/>
      <c r="GA111" s="759"/>
      <c r="GB111" s="759"/>
      <c r="GC111" s="759"/>
      <c r="GD111" s="759"/>
      <c r="GE111" s="759"/>
      <c r="GF111" s="759"/>
      <c r="GG111" s="759"/>
      <c r="GH111" s="759"/>
      <c r="GI111" s="759"/>
      <c r="GJ111" s="759"/>
      <c r="GK111" s="759"/>
      <c r="GL111" s="759"/>
      <c r="GM111" s="759"/>
      <c r="GN111" s="759"/>
      <c r="GO111" s="759"/>
      <c r="GP111" s="759"/>
      <c r="GQ111" s="759"/>
      <c r="GR111" s="759"/>
      <c r="GS111" s="759"/>
      <c r="GT111" s="759"/>
      <c r="GU111" s="759"/>
      <c r="GV111" s="759"/>
      <c r="GW111" s="759"/>
      <c r="GX111" s="759"/>
      <c r="GY111" s="759"/>
      <c r="GZ111" s="759"/>
      <c r="HA111" s="759"/>
      <c r="HB111" s="759"/>
      <c r="HC111" s="759"/>
      <c r="HD111" s="759"/>
      <c r="HE111" s="759"/>
      <c r="HF111" s="759"/>
      <c r="HG111" s="759"/>
      <c r="HH111" s="759"/>
      <c r="HI111" s="759"/>
      <c r="HJ111" s="759"/>
      <c r="HK111" s="759"/>
      <c r="HL111" s="759"/>
      <c r="HM111" s="759"/>
      <c r="HN111" s="759"/>
      <c r="HO111" s="759"/>
      <c r="HP111" s="759"/>
      <c r="HQ111" s="759"/>
      <c r="HR111" s="759"/>
      <c r="HS111" s="759"/>
      <c r="HT111" s="759"/>
      <c r="HU111" s="759"/>
      <c r="HV111" s="759"/>
      <c r="HW111" s="759"/>
      <c r="HX111" s="759"/>
      <c r="HY111" s="759"/>
      <c r="HZ111" s="759"/>
      <c r="IA111" s="759"/>
      <c r="IB111" s="759"/>
      <c r="IC111" s="759"/>
      <c r="ID111" s="759"/>
      <c r="IE111" s="759"/>
      <c r="IF111" s="759"/>
      <c r="IG111" s="759"/>
      <c r="IH111" s="759"/>
      <c r="II111" s="759"/>
      <c r="IJ111" s="759"/>
      <c r="IK111" s="759"/>
      <c r="IL111" s="759"/>
      <c r="IM111" s="759"/>
      <c r="IN111" s="759"/>
      <c r="IO111" s="759"/>
      <c r="IP111" s="759"/>
      <c r="IQ111" s="759"/>
      <c r="IR111" s="759"/>
      <c r="IS111" s="759"/>
      <c r="IT111" s="759"/>
      <c r="IU111" s="759"/>
      <c r="IV111" s="759"/>
      <c r="IW111" s="759"/>
      <c r="IX111" s="759"/>
      <c r="IY111" s="759"/>
      <c r="IZ111" s="759"/>
      <c r="JA111" s="759"/>
      <c r="JB111" s="759"/>
      <c r="JC111" s="759"/>
      <c r="JD111" s="759"/>
      <c r="JE111" s="759"/>
      <c r="JF111" s="759"/>
      <c r="JG111" s="759"/>
      <c r="JH111" s="759"/>
      <c r="JI111" s="759"/>
      <c r="JJ111" s="760"/>
      <c r="JK111" s="759"/>
      <c r="JL111" s="759"/>
      <c r="JM111" s="759"/>
      <c r="JN111" s="759"/>
      <c r="JO111" s="759"/>
      <c r="JP111" s="761"/>
      <c r="JQ111" s="798"/>
      <c r="JR111" s="763"/>
      <c r="JS111" s="476" t="s">
        <v>400</v>
      </c>
      <c r="JT111" s="477"/>
      <c r="JU111" s="478" t="s">
        <v>435</v>
      </c>
      <c r="JV111" s="499"/>
      <c r="JW111" s="479"/>
      <c r="JX111" s="479"/>
      <c r="JY111" s="479"/>
      <c r="JZ111" s="480"/>
      <c r="KA111" s="479"/>
      <c r="KB111" s="479"/>
      <c r="KC111" s="479"/>
      <c r="KD111" s="479"/>
      <c r="KE111" s="479"/>
      <c r="KF111" s="479"/>
      <c r="KG111" s="479"/>
      <c r="KH111" s="479"/>
      <c r="KI111" s="479"/>
      <c r="KJ111" s="479"/>
      <c r="KK111" s="479"/>
      <c r="KL111" s="479"/>
      <c r="KM111" s="479"/>
      <c r="KN111" s="479"/>
      <c r="KO111" s="479"/>
    </row>
    <row r="112" spans="1:301" s="324" customFormat="1" ht="14" hidden="1">
      <c r="A112" s="769"/>
      <c r="B112" s="802" t="s">
        <v>439</v>
      </c>
      <c r="C112" s="770"/>
      <c r="D112" s="770"/>
      <c r="E112" s="770"/>
      <c r="F112" s="770"/>
      <c r="G112" s="770"/>
      <c r="H112" s="770"/>
      <c r="I112" s="771"/>
      <c r="J112" s="771"/>
      <c r="K112" s="772"/>
      <c r="L112" s="773"/>
      <c r="M112" s="772"/>
      <c r="N112" s="774"/>
      <c r="O112" s="775"/>
      <c r="P112" s="774"/>
      <c r="Q112" s="774"/>
      <c r="R112" s="776" t="str">
        <f>IFERROR(AD112/U112,"")</f>
        <v/>
      </c>
      <c r="S112" s="776" t="str">
        <f>IFERROR(AE112/T112,"")</f>
        <v/>
      </c>
      <c r="T112" s="776" t="str">
        <f>IFERROR(AF112/U112,"")</f>
        <v/>
      </c>
      <c r="U112" s="777"/>
      <c r="V112" s="778"/>
      <c r="W112" s="779"/>
      <c r="X112" s="779"/>
      <c r="Y112" s="777"/>
      <c r="Z112" s="777"/>
      <c r="AA112" s="777"/>
      <c r="AB112" s="780"/>
      <c r="AC112" s="781"/>
      <c r="AD112" s="780"/>
      <c r="AE112" s="1133"/>
      <c r="AF112" s="782"/>
      <c r="AG112" s="783"/>
      <c r="AH112" s="783"/>
      <c r="AI112" s="784"/>
      <c r="AJ112" s="784" t="str">
        <f>IF(B112="Contingent/Recovery","Recovery","")</f>
        <v/>
      </c>
      <c r="AK112" s="782"/>
      <c r="AL112" s="785"/>
      <c r="AM112" s="786"/>
      <c r="AN112" s="786"/>
      <c r="AO112" s="786"/>
      <c r="AP112" s="786"/>
      <c r="AQ112" s="786"/>
      <c r="AR112" s="786"/>
      <c r="AS112" s="786"/>
      <c r="AT112" s="786"/>
      <c r="AU112" s="786"/>
      <c r="AV112" s="786"/>
      <c r="AW112" s="786"/>
      <c r="AX112" s="786"/>
      <c r="AY112" s="786"/>
      <c r="AZ112" s="786"/>
      <c r="BA112" s="786"/>
      <c r="BB112" s="786"/>
      <c r="BC112" s="786"/>
      <c r="BD112" s="786"/>
      <c r="BE112" s="786"/>
      <c r="BF112" s="786"/>
      <c r="BG112" s="786"/>
      <c r="BH112" s="786"/>
      <c r="BI112" s="786"/>
      <c r="BJ112" s="786"/>
      <c r="BK112" s="786"/>
      <c r="BL112" s="786"/>
      <c r="BM112" s="786"/>
      <c r="BN112" s="786"/>
      <c r="BO112" s="786"/>
      <c r="BP112" s="786"/>
      <c r="BQ112" s="786"/>
      <c r="BR112" s="786"/>
      <c r="BS112" s="786"/>
      <c r="BT112" s="786"/>
      <c r="BU112" s="786"/>
      <c r="BV112" s="786"/>
      <c r="BW112" s="786"/>
      <c r="BX112" s="786"/>
      <c r="BY112" s="786"/>
      <c r="BZ112" s="786"/>
      <c r="CA112" s="786"/>
      <c r="CB112" s="786"/>
      <c r="CC112" s="786"/>
      <c r="CD112" s="786"/>
      <c r="CE112" s="786"/>
      <c r="CF112" s="786"/>
      <c r="CG112" s="786"/>
      <c r="CH112" s="786"/>
      <c r="CI112" s="786"/>
      <c r="CJ112" s="786"/>
      <c r="CK112" s="786"/>
      <c r="CL112" s="786"/>
      <c r="CM112" s="786"/>
      <c r="CN112" s="786"/>
      <c r="CO112" s="786"/>
      <c r="CP112" s="786"/>
      <c r="CQ112" s="786"/>
      <c r="CR112" s="786"/>
      <c r="CS112" s="786"/>
      <c r="CT112" s="786"/>
      <c r="CU112" s="786"/>
      <c r="CV112" s="786"/>
      <c r="CW112" s="786"/>
      <c r="CX112" s="786"/>
      <c r="CY112" s="786"/>
      <c r="CZ112" s="786"/>
      <c r="DA112" s="786"/>
      <c r="DB112" s="786"/>
      <c r="DC112" s="786"/>
      <c r="DD112" s="786"/>
      <c r="DE112" s="786"/>
      <c r="DF112" s="786"/>
      <c r="DG112" s="786"/>
      <c r="DH112" s="786"/>
      <c r="DI112" s="786"/>
      <c r="DJ112" s="786"/>
      <c r="DK112" s="786"/>
      <c r="DL112" s="786"/>
      <c r="DM112" s="786"/>
      <c r="DN112" s="786"/>
      <c r="DO112" s="786"/>
      <c r="DP112" s="786"/>
      <c r="DQ112" s="786"/>
      <c r="DR112" s="786"/>
      <c r="DS112" s="786"/>
      <c r="DT112" s="786"/>
      <c r="DU112" s="786"/>
      <c r="DV112" s="786"/>
      <c r="DW112" s="786"/>
      <c r="DX112" s="786"/>
      <c r="DY112" s="786"/>
      <c r="DZ112" s="786"/>
      <c r="EA112" s="786"/>
      <c r="EB112" s="786"/>
      <c r="EC112" s="786"/>
      <c r="ED112" s="786"/>
      <c r="EE112" s="786"/>
      <c r="EF112" s="786"/>
      <c r="EG112" s="786"/>
      <c r="EH112" s="786"/>
      <c r="EI112" s="786"/>
      <c r="EJ112" s="786"/>
      <c r="EK112" s="786"/>
      <c r="EL112" s="786"/>
      <c r="EM112" s="786"/>
      <c r="EN112" s="786"/>
      <c r="EO112" s="786"/>
      <c r="EP112" s="786"/>
      <c r="EQ112" s="786"/>
      <c r="ER112" s="786"/>
      <c r="ES112" s="786"/>
      <c r="ET112" s="786"/>
      <c r="EU112" s="786"/>
      <c r="EV112" s="786"/>
      <c r="EW112" s="786"/>
      <c r="EX112" s="786"/>
      <c r="EY112" s="786"/>
      <c r="EZ112" s="786"/>
      <c r="FA112" s="786"/>
      <c r="FB112" s="786"/>
      <c r="FC112" s="786"/>
      <c r="FD112" s="786"/>
      <c r="FE112" s="786"/>
      <c r="FF112" s="786"/>
      <c r="FG112" s="786"/>
      <c r="FH112" s="786"/>
      <c r="FI112" s="786"/>
      <c r="FJ112" s="786"/>
      <c r="FK112" s="786"/>
      <c r="FL112" s="786"/>
      <c r="FM112" s="786"/>
      <c r="FN112" s="786"/>
      <c r="FO112" s="786"/>
      <c r="FP112" s="786"/>
      <c r="FQ112" s="786"/>
      <c r="FR112" s="786"/>
      <c r="FS112" s="786"/>
      <c r="FT112" s="786"/>
      <c r="FU112" s="786"/>
      <c r="FV112" s="786"/>
      <c r="FW112" s="786"/>
      <c r="FX112" s="786"/>
      <c r="FY112" s="786"/>
      <c r="FZ112" s="786"/>
      <c r="GA112" s="786"/>
      <c r="GB112" s="786"/>
      <c r="GC112" s="786"/>
      <c r="GD112" s="786"/>
      <c r="GE112" s="786"/>
      <c r="GF112" s="786"/>
      <c r="GG112" s="786"/>
      <c r="GH112" s="786"/>
      <c r="GI112" s="786"/>
      <c r="GJ112" s="786"/>
      <c r="GK112" s="786"/>
      <c r="GL112" s="786"/>
      <c r="GM112" s="786"/>
      <c r="GN112" s="786"/>
      <c r="GO112" s="786"/>
      <c r="GP112" s="786"/>
      <c r="GQ112" s="786"/>
      <c r="GR112" s="786"/>
      <c r="GS112" s="786"/>
      <c r="GT112" s="786"/>
      <c r="GU112" s="786"/>
      <c r="GV112" s="786"/>
      <c r="GW112" s="786"/>
      <c r="GX112" s="786"/>
      <c r="GY112" s="786"/>
      <c r="GZ112" s="786"/>
      <c r="HA112" s="786"/>
      <c r="HB112" s="786"/>
      <c r="HC112" s="786"/>
      <c r="HD112" s="786"/>
      <c r="HE112" s="786"/>
      <c r="HF112" s="786"/>
      <c r="HG112" s="786"/>
      <c r="HH112" s="786"/>
      <c r="HI112" s="786"/>
      <c r="HJ112" s="786"/>
      <c r="HK112" s="786"/>
      <c r="HL112" s="786"/>
      <c r="HM112" s="786"/>
      <c r="HN112" s="786"/>
      <c r="HO112" s="786"/>
      <c r="HP112" s="786"/>
      <c r="HQ112" s="786"/>
      <c r="HR112" s="786"/>
      <c r="HS112" s="786"/>
      <c r="HT112" s="786"/>
      <c r="HU112" s="786"/>
      <c r="HV112" s="786"/>
      <c r="HW112" s="786"/>
      <c r="HX112" s="786"/>
      <c r="HY112" s="786"/>
      <c r="HZ112" s="786"/>
      <c r="IA112" s="786"/>
      <c r="IB112" s="786"/>
      <c r="IC112" s="786"/>
      <c r="ID112" s="786"/>
      <c r="IE112" s="786"/>
      <c r="IF112" s="786"/>
      <c r="IG112" s="786"/>
      <c r="IH112" s="786"/>
      <c r="II112" s="786"/>
      <c r="IJ112" s="786"/>
      <c r="IK112" s="786"/>
      <c r="IL112" s="786"/>
      <c r="IM112" s="786"/>
      <c r="IN112" s="786"/>
      <c r="IO112" s="786"/>
      <c r="IP112" s="786"/>
      <c r="IQ112" s="786"/>
      <c r="IR112" s="786"/>
      <c r="IS112" s="786"/>
      <c r="IT112" s="786"/>
      <c r="IU112" s="786"/>
      <c r="IV112" s="786"/>
      <c r="IW112" s="786"/>
      <c r="IX112" s="786"/>
      <c r="IY112" s="786"/>
      <c r="IZ112" s="786"/>
      <c r="JA112" s="786"/>
      <c r="JB112" s="786"/>
      <c r="JC112" s="786"/>
      <c r="JD112" s="786"/>
      <c r="JE112" s="786"/>
      <c r="JF112" s="786"/>
      <c r="JG112" s="786"/>
      <c r="JH112" s="786"/>
      <c r="JI112" s="786"/>
      <c r="JJ112" s="787"/>
      <c r="JK112" s="786"/>
      <c r="JL112" s="786"/>
      <c r="JM112" s="786"/>
      <c r="JN112" s="786"/>
      <c r="JO112" s="786"/>
      <c r="JP112" s="786"/>
      <c r="JQ112" s="788"/>
      <c r="JR112" s="789"/>
      <c r="JS112" s="476" t="str">
        <f>IFERROR(IF(AD112="","",AE112/U112),"")</f>
        <v/>
      </c>
      <c r="JT112" s="477"/>
      <c r="JU112" s="478" t="str">
        <f>IFERROR((IF(AL112="Graduated",AF112/AD112,"")),"")</f>
        <v/>
      </c>
      <c r="JV112" s="499"/>
      <c r="JW112" s="479"/>
      <c r="JX112" s="479"/>
      <c r="JY112" s="479"/>
      <c r="JZ112" s="480"/>
      <c r="KA112" s="479"/>
      <c r="KB112" s="479"/>
      <c r="KC112" s="479"/>
      <c r="KD112" s="479"/>
      <c r="KE112" s="479"/>
      <c r="KF112" s="479"/>
      <c r="KG112" s="479"/>
      <c r="KH112" s="479"/>
      <c r="KI112" s="479"/>
      <c r="KJ112" s="479"/>
      <c r="KK112" s="479"/>
      <c r="KL112" s="479"/>
      <c r="KM112" s="479"/>
      <c r="KN112" s="479"/>
      <c r="KO112" s="479"/>
    </row>
    <row r="113" spans="1:303" s="324" customFormat="1" hidden="1" outlineLevel="1">
      <c r="A113" s="482" t="str">
        <f ca="1">IF(ISERROR(VALUE(SUBSTITUTE(OFFSET(A113,-1,0,1,1),".",""))),"0.1",IF(ISERROR(FIND("`",SUBSTITUTE(OFFSET(A113,-1,0,1,1),".","`",1))),OFFSET(A113,-1,0,1,1)&amp;".1",LEFT(OFFSET(A113,-1,0,1,1),FIND("`",SUBSTITUTE(OFFSET(A113,-1,0,1,1),".","`",1)))&amp;IF(ISERROR(FIND("`",SUBSTITUTE(OFFSET(A113,-1,0,1,1),".","`",2))),VALUE(RIGHT(OFFSET(A113,-1,0,1,1),LEN(OFFSET(A113,-1,0,1,1))-FIND("`",SUBSTITUTE(OFFSET(A113,-1,0,1,1),".","`",1))))+1,VALUE(MID(OFFSET(A113,-1,0,1,1),FIND("`",SUBSTITUTE(OFFSET(A113,-1,0,1,1),".","`",1))+1,(FIND("`",SUBSTITUTE(OFFSET(A113,-1,0,1,1),".","`",2))-FIND("`",SUBSTITUTE(OFFSET(A113,-1,0,1,1),".","`",1))-1)))+1)))</f>
        <v>0.1</v>
      </c>
      <c r="B113" s="1134" t="s">
        <v>440</v>
      </c>
      <c r="C113" s="483"/>
      <c r="D113" s="483"/>
      <c r="E113" s="483"/>
      <c r="F113" s="483"/>
      <c r="G113" s="483"/>
      <c r="H113" s="483"/>
      <c r="I113" s="484"/>
      <c r="J113" s="483"/>
      <c r="K113" s="487"/>
      <c r="L113" s="486"/>
      <c r="M113" s="487"/>
      <c r="N113" s="488"/>
      <c r="O113" s="489"/>
      <c r="P113" s="488"/>
      <c r="Q113" s="488"/>
      <c r="R113" s="490"/>
      <c r="S113" s="490"/>
      <c r="T113" s="490"/>
      <c r="U113" s="490"/>
      <c r="V113" s="728"/>
      <c r="W113" s="729"/>
      <c r="X113" s="729"/>
      <c r="Y113" s="490"/>
      <c r="Z113" s="490"/>
      <c r="AA113" s="490"/>
      <c r="AB113" s="490"/>
      <c r="AC113" s="491"/>
      <c r="AD113" s="490"/>
      <c r="AE113" s="1121"/>
      <c r="AF113" s="487"/>
      <c r="AG113" s="492"/>
      <c r="AH113" s="492"/>
      <c r="AI113" s="492"/>
      <c r="AJ113" s="492" t="str">
        <f>IF(B113="Contingent/Recovery","Recovery","")</f>
        <v/>
      </c>
      <c r="AK113" s="493"/>
      <c r="AL113" s="487"/>
      <c r="AM113" s="495"/>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5"/>
      <c r="BK113" s="495"/>
      <c r="BL113" s="495"/>
      <c r="BM113" s="495"/>
      <c r="BN113" s="495"/>
      <c r="BO113" s="495"/>
      <c r="BP113" s="495"/>
      <c r="BQ113" s="495"/>
      <c r="BR113" s="495"/>
      <c r="BS113" s="495"/>
      <c r="BT113" s="495"/>
      <c r="BU113" s="495"/>
      <c r="BV113" s="495"/>
      <c r="BW113" s="495"/>
      <c r="BX113" s="495"/>
      <c r="BY113" s="495"/>
      <c r="BZ113" s="495"/>
      <c r="CA113" s="495"/>
      <c r="CB113" s="495"/>
      <c r="CC113" s="495"/>
      <c r="CD113" s="495"/>
      <c r="CE113" s="495"/>
      <c r="CF113" s="495"/>
      <c r="CG113" s="495"/>
      <c r="CH113" s="495"/>
      <c r="CI113" s="495"/>
      <c r="CJ113" s="495"/>
      <c r="CK113" s="495"/>
      <c r="CL113" s="495"/>
      <c r="CM113" s="495"/>
      <c r="CN113" s="495"/>
      <c r="CO113" s="495"/>
      <c r="CP113" s="495"/>
      <c r="CQ113" s="495"/>
      <c r="CR113" s="495"/>
      <c r="CS113" s="495"/>
      <c r="CT113" s="495"/>
      <c r="CU113" s="495"/>
      <c r="CV113" s="495"/>
      <c r="CW113" s="495"/>
      <c r="CX113" s="495"/>
      <c r="CY113" s="495"/>
      <c r="CZ113" s="495"/>
      <c r="DA113" s="495"/>
      <c r="DB113" s="495"/>
      <c r="DC113" s="495"/>
      <c r="DD113" s="495"/>
      <c r="DE113" s="495"/>
      <c r="DF113" s="495"/>
      <c r="DG113" s="495"/>
      <c r="DH113" s="495"/>
      <c r="DI113" s="495"/>
      <c r="DJ113" s="495"/>
      <c r="DK113" s="495"/>
      <c r="DL113" s="495"/>
      <c r="DM113" s="495"/>
      <c r="DN113" s="495"/>
      <c r="DO113" s="495"/>
      <c r="DP113" s="495"/>
      <c r="DQ113" s="495"/>
      <c r="DR113" s="495"/>
      <c r="DS113" s="495"/>
      <c r="DT113" s="495"/>
      <c r="DU113" s="495"/>
      <c r="DV113" s="495"/>
      <c r="DW113" s="495"/>
      <c r="DX113" s="495"/>
      <c r="DY113" s="495"/>
      <c r="DZ113" s="495"/>
      <c r="EA113" s="495"/>
      <c r="EB113" s="495"/>
      <c r="EC113" s="495"/>
      <c r="ED113" s="495"/>
      <c r="EE113" s="495"/>
      <c r="EF113" s="495"/>
      <c r="EG113" s="495"/>
      <c r="EH113" s="495"/>
      <c r="EI113" s="495"/>
      <c r="EJ113" s="495"/>
      <c r="EK113" s="495"/>
      <c r="EL113" s="495"/>
      <c r="EM113" s="495"/>
      <c r="EN113" s="495"/>
      <c r="EO113" s="495"/>
      <c r="EP113" s="495"/>
      <c r="EQ113" s="495"/>
      <c r="ER113" s="495"/>
      <c r="ES113" s="495"/>
      <c r="ET113" s="495"/>
      <c r="EU113" s="495"/>
      <c r="EV113" s="495"/>
      <c r="EW113" s="495"/>
      <c r="EX113" s="495"/>
      <c r="EY113" s="495"/>
      <c r="EZ113" s="495"/>
      <c r="FA113" s="495"/>
      <c r="FB113" s="495"/>
      <c r="FC113" s="495"/>
      <c r="FD113" s="495"/>
      <c r="FE113" s="495"/>
      <c r="FF113" s="495"/>
      <c r="FG113" s="495"/>
      <c r="FH113" s="495"/>
      <c r="FI113" s="495"/>
      <c r="FJ113" s="495"/>
      <c r="FK113" s="495"/>
      <c r="FL113" s="495"/>
      <c r="FM113" s="495"/>
      <c r="FN113" s="495"/>
      <c r="FO113" s="495"/>
      <c r="FP113" s="495"/>
      <c r="FQ113" s="495"/>
      <c r="FR113" s="495"/>
      <c r="FS113" s="495"/>
      <c r="FT113" s="495"/>
      <c r="FU113" s="495"/>
      <c r="FV113" s="495"/>
      <c r="FW113" s="495"/>
      <c r="FX113" s="495"/>
      <c r="FY113" s="495"/>
      <c r="FZ113" s="495"/>
      <c r="GA113" s="495"/>
      <c r="GB113" s="495"/>
      <c r="GC113" s="495"/>
      <c r="GD113" s="495"/>
      <c r="GE113" s="495"/>
      <c r="GF113" s="495"/>
      <c r="GG113" s="495"/>
      <c r="GH113" s="495"/>
      <c r="GI113" s="495"/>
      <c r="GJ113" s="495"/>
      <c r="GK113" s="495"/>
      <c r="GL113" s="495"/>
      <c r="GM113" s="495"/>
      <c r="GN113" s="495"/>
      <c r="GO113" s="495"/>
      <c r="GP113" s="495"/>
      <c r="GQ113" s="495"/>
      <c r="GR113" s="495"/>
      <c r="GS113" s="495"/>
      <c r="GT113" s="495"/>
      <c r="GU113" s="495"/>
      <c r="GV113" s="495"/>
      <c r="GW113" s="495"/>
      <c r="GX113" s="495"/>
      <c r="GY113" s="495"/>
      <c r="GZ113" s="495"/>
      <c r="HA113" s="495"/>
      <c r="HB113" s="495"/>
      <c r="HC113" s="495"/>
      <c r="HD113" s="495"/>
      <c r="HE113" s="495"/>
      <c r="HF113" s="495"/>
      <c r="HG113" s="495"/>
      <c r="HH113" s="495"/>
      <c r="HI113" s="495"/>
      <c r="HJ113" s="495"/>
      <c r="HK113" s="495"/>
      <c r="HL113" s="495"/>
      <c r="HM113" s="495"/>
      <c r="HN113" s="495"/>
      <c r="HO113" s="495"/>
      <c r="HP113" s="495"/>
      <c r="HQ113" s="495"/>
      <c r="HR113" s="495"/>
      <c r="HS113" s="495"/>
      <c r="HT113" s="495"/>
      <c r="HU113" s="495"/>
      <c r="HV113" s="495"/>
      <c r="HW113" s="495"/>
      <c r="HX113" s="495"/>
      <c r="HY113" s="495"/>
      <c r="HZ113" s="495"/>
      <c r="IA113" s="495"/>
      <c r="IB113" s="495"/>
      <c r="IC113" s="495"/>
      <c r="ID113" s="495"/>
      <c r="IE113" s="495"/>
      <c r="IF113" s="495"/>
      <c r="IG113" s="495"/>
      <c r="IH113" s="495"/>
      <c r="II113" s="495"/>
      <c r="IJ113" s="495"/>
      <c r="IK113" s="495"/>
      <c r="IL113" s="495"/>
      <c r="IM113" s="495"/>
      <c r="IN113" s="495"/>
      <c r="IO113" s="495"/>
      <c r="IP113" s="495"/>
      <c r="IQ113" s="495"/>
      <c r="IR113" s="495"/>
      <c r="IS113" s="495"/>
      <c r="IT113" s="495"/>
      <c r="IU113" s="495"/>
      <c r="IV113" s="495"/>
      <c r="IW113" s="495"/>
      <c r="IX113" s="495"/>
      <c r="IY113" s="495"/>
      <c r="IZ113" s="495"/>
      <c r="JA113" s="495"/>
      <c r="JB113" s="495"/>
      <c r="JC113" s="495"/>
      <c r="JD113" s="495"/>
      <c r="JE113" s="495"/>
      <c r="JF113" s="495"/>
      <c r="JG113" s="495"/>
      <c r="JH113" s="495"/>
      <c r="JI113" s="495"/>
      <c r="JJ113" s="496"/>
      <c r="JK113" s="495"/>
      <c r="JL113" s="495"/>
      <c r="JM113" s="495"/>
      <c r="JN113" s="495"/>
      <c r="JO113" s="495"/>
      <c r="JP113" s="495"/>
      <c r="JQ113" s="803"/>
      <c r="JR113" s="804"/>
      <c r="JS113" s="805"/>
      <c r="JT113" s="806"/>
      <c r="JU113" s="807"/>
      <c r="JV113" s="808"/>
      <c r="JW113" s="809"/>
      <c r="JX113" s="809"/>
      <c r="JY113" s="809"/>
      <c r="JZ113" s="810"/>
      <c r="KA113" s="809"/>
      <c r="KB113" s="809"/>
      <c r="KC113" s="809"/>
      <c r="KD113" s="809"/>
      <c r="KE113" s="809"/>
      <c r="KF113" s="809"/>
      <c r="KG113" s="809"/>
      <c r="KH113" s="809"/>
      <c r="KI113" s="809"/>
      <c r="KJ113" s="809"/>
      <c r="KK113" s="809"/>
      <c r="KL113" s="809"/>
      <c r="KM113" s="809"/>
      <c r="KN113" s="809"/>
      <c r="KO113" s="809"/>
    </row>
    <row r="114" spans="1:303" s="324" customFormat="1" hidden="1" outlineLevel="1">
      <c r="A114" s="504" t="str">
        <f ca="1">IF(ISERROR(VALUE(SUBSTITUTE(OFFSET(A114,-1,0,1,1),".",""))),"0.0.1",IF(ISERROR(FIND("`",SUBSTITUTE(OFFSET(A114,-1,0,1,1),".","`",2))),OFFSET(A114,-1,0,1,1)&amp;".1",LEFT(OFFSET(A114,-1,0,1,1),FIND("`",SUBSTITUTE(OFFSET(A114,-1,0,1,1),".","`",2)))&amp;IF(ISERROR(FIND("`",SUBSTITUTE(OFFSET(A114,-1,0,1,1),".","`",3))),VALUE(RIGHT(OFFSET(A114,-1,0,1,1),LEN(OFFSET(A114,-1,0,1,1))-FIND("`",SUBSTITUTE(OFFSET(A114,-1,0,1,1),".","`",2))))+1,VALUE(MID(OFFSET(A114,-1,0,1,1),FIND("`",SUBSTITUTE(OFFSET(A114,-1,0,1,1),".","`",2))+1,(FIND("`",SUBSTITUTE(OFFSET(A114,-1,0,1,1),".","`",3))-FIND("`",SUBSTITUTE(OFFSET(A114,-1,0,1,1),".","`",2))-1)))+1)))</f>
        <v>0.1.1</v>
      </c>
      <c r="B114" s="505" t="s">
        <v>441</v>
      </c>
      <c r="C114" s="1122"/>
      <c r="D114" s="1122"/>
      <c r="E114" s="1122"/>
      <c r="F114" s="1122"/>
      <c r="G114" s="1122"/>
      <c r="H114" s="1101" t="s">
        <v>442</v>
      </c>
      <c r="I114" s="1101" t="s">
        <v>360</v>
      </c>
      <c r="J114" s="506" t="s">
        <v>266</v>
      </c>
      <c r="K114" s="485"/>
      <c r="L114" s="507">
        <v>30</v>
      </c>
      <c r="M114" s="487" t="s">
        <v>360</v>
      </c>
      <c r="N114" s="811"/>
      <c r="O114" s="637">
        <v>28</v>
      </c>
      <c r="P114" s="488" t="s">
        <v>360</v>
      </c>
      <c r="Q114" s="488"/>
      <c r="R114" s="510">
        <f>IFERROR(AD114/U114,"")</f>
        <v>0</v>
      </c>
      <c r="S114" s="510" t="str">
        <f>IFERROR(IF(AE114="","",IF(AF114="",SUM(AD114-AE114)/AD114,SUM(AD114-AF114)/AD114)),"")</f>
        <v/>
      </c>
      <c r="T114" s="510">
        <f>IFERROR(AF114/U114,"")</f>
        <v>0</v>
      </c>
      <c r="U114" s="512">
        <v>5</v>
      </c>
      <c r="V114" s="513">
        <v>0</v>
      </c>
      <c r="W114" s="514" t="s">
        <v>360</v>
      </c>
      <c r="X114" s="514" t="s">
        <v>364</v>
      </c>
      <c r="Y114" s="523"/>
      <c r="Z114" s="523"/>
      <c r="AA114" s="523"/>
      <c r="AB114" s="518"/>
      <c r="AC114" s="812"/>
      <c r="AD114" s="518"/>
      <c r="AE114" s="1135"/>
      <c r="AF114" s="568"/>
      <c r="AG114" s="521">
        <f>IFERROR(IF(AF114&gt;0,AF114,IF(AE114="",MIN(U114,AH114),AE114)),"")</f>
        <v>5</v>
      </c>
      <c r="AH114" s="521"/>
      <c r="AI114" s="522" t="str">
        <f>IFERROR(IF(AD114="","",IF(AF114&gt;0,AF114,IF(AE114="",MIN(Y114,AB114),AE114))),"")</f>
        <v/>
      </c>
      <c r="AJ114" s="522" t="str">
        <f>IF(B114="Contingent","Recovery","")</f>
        <v/>
      </c>
      <c r="AK114" s="568" t="str">
        <f>IFERROR(IF(AI114="","-",AI114-U114),"")</f>
        <v>-</v>
      </c>
      <c r="AL114" s="813"/>
      <c r="AM114" s="525"/>
      <c r="AN114" s="525"/>
      <c r="AO114" s="525"/>
      <c r="AP114" s="525"/>
      <c r="AQ114" s="525"/>
      <c r="AR114" s="525"/>
      <c r="AS114" s="525"/>
      <c r="AT114" s="525"/>
      <c r="AU114" s="525"/>
      <c r="AV114" s="525"/>
      <c r="AW114" s="525"/>
      <c r="AX114" s="525"/>
      <c r="AY114" s="525"/>
      <c r="AZ114" s="525"/>
      <c r="BA114" s="525"/>
      <c r="BB114" s="525"/>
      <c r="BC114" s="525"/>
      <c r="BD114" s="525"/>
      <c r="BE114" s="525"/>
      <c r="BF114" s="525"/>
      <c r="BG114" s="525"/>
      <c r="BH114" s="525"/>
      <c r="BI114" s="525"/>
      <c r="BJ114" s="525"/>
      <c r="BK114" s="525"/>
      <c r="BL114" s="525"/>
      <c r="BM114" s="525"/>
      <c r="BN114" s="525"/>
      <c r="BO114" s="525"/>
      <c r="BP114" s="525"/>
      <c r="BQ114" s="525"/>
      <c r="BR114" s="525"/>
      <c r="BS114" s="525"/>
      <c r="BT114" s="525"/>
      <c r="BU114" s="525"/>
      <c r="BV114" s="525"/>
      <c r="BW114" s="525"/>
      <c r="BX114" s="525"/>
      <c r="BY114" s="525"/>
      <c r="BZ114" s="525"/>
      <c r="CA114" s="525"/>
      <c r="CB114" s="525"/>
      <c r="CC114" s="525"/>
      <c r="CD114" s="525"/>
      <c r="CE114" s="525"/>
      <c r="CF114" s="525"/>
      <c r="CG114" s="525"/>
      <c r="CH114" s="525"/>
      <c r="CI114" s="525"/>
      <c r="CJ114" s="525"/>
      <c r="CK114" s="525"/>
      <c r="CL114" s="525"/>
      <c r="CM114" s="525"/>
      <c r="CN114" s="525"/>
      <c r="CO114" s="525"/>
      <c r="CP114" s="525"/>
      <c r="CQ114" s="525"/>
      <c r="CR114" s="525"/>
      <c r="CS114" s="525"/>
      <c r="CT114" s="525"/>
      <c r="CU114" s="525"/>
      <c r="CV114" s="525"/>
      <c r="CW114" s="525"/>
      <c r="CX114" s="525"/>
      <c r="CY114" s="525"/>
      <c r="CZ114" s="525"/>
      <c r="DA114" s="525"/>
      <c r="DB114" s="525"/>
      <c r="DC114" s="525"/>
      <c r="DD114" s="525"/>
      <c r="DE114" s="525"/>
      <c r="DF114" s="525"/>
      <c r="DG114" s="525"/>
      <c r="DH114" s="525"/>
      <c r="DI114" s="525"/>
      <c r="DJ114" s="525"/>
      <c r="DK114" s="525"/>
      <c r="DL114" s="525"/>
      <c r="DM114" s="525"/>
      <c r="DN114" s="525"/>
      <c r="DO114" s="525"/>
      <c r="DP114" s="525"/>
      <c r="DQ114" s="525"/>
      <c r="DR114" s="525"/>
      <c r="DS114" s="525"/>
      <c r="DT114" s="525"/>
      <c r="DU114" s="525"/>
      <c r="DV114" s="525"/>
      <c r="DW114" s="525"/>
      <c r="DX114" s="525"/>
      <c r="DY114" s="525"/>
      <c r="DZ114" s="525"/>
      <c r="EA114" s="525"/>
      <c r="EB114" s="525"/>
      <c r="EC114" s="525"/>
      <c r="ED114" s="525"/>
      <c r="EE114" s="525"/>
      <c r="EF114" s="525"/>
      <c r="EG114" s="525"/>
      <c r="EH114" s="525"/>
      <c r="EI114" s="525"/>
      <c r="EJ114" s="525"/>
      <c r="EK114" s="525"/>
      <c r="EL114" s="525"/>
      <c r="EM114" s="525"/>
      <c r="EN114" s="525"/>
      <c r="EO114" s="525"/>
      <c r="EP114" s="525"/>
      <c r="EQ114" s="525"/>
      <c r="ER114" s="525"/>
      <c r="ES114" s="525"/>
      <c r="ET114" s="525"/>
      <c r="EU114" s="525"/>
      <c r="EV114" s="525"/>
      <c r="EW114" s="525"/>
      <c r="EX114" s="525"/>
      <c r="EY114" s="525"/>
      <c r="EZ114" s="525"/>
      <c r="FA114" s="525"/>
      <c r="FB114" s="525"/>
      <c r="FC114" s="525"/>
      <c r="FD114" s="525"/>
      <c r="FE114" s="525"/>
      <c r="FF114" s="525"/>
      <c r="FG114" s="525"/>
      <c r="FH114" s="525"/>
      <c r="FI114" s="525"/>
      <c r="FJ114" s="525"/>
      <c r="FK114" s="525"/>
      <c r="FL114" s="525"/>
      <c r="FM114" s="525"/>
      <c r="FN114" s="525"/>
      <c r="FO114" s="525"/>
      <c r="FP114" s="525"/>
      <c r="FQ114" s="525"/>
      <c r="FR114" s="525"/>
      <c r="FS114" s="525"/>
      <c r="FT114" s="525"/>
      <c r="FU114" s="525"/>
      <c r="FV114" s="525"/>
      <c r="FW114" s="525"/>
      <c r="FX114" s="525"/>
      <c r="FY114" s="525"/>
      <c r="FZ114" s="525"/>
      <c r="GA114" s="525"/>
      <c r="GB114" s="525"/>
      <c r="GC114" s="525"/>
      <c r="GD114" s="525"/>
      <c r="GE114" s="525"/>
      <c r="GF114" s="525"/>
      <c r="GG114" s="525"/>
      <c r="GH114" s="525"/>
      <c r="GI114" s="525"/>
      <c r="GJ114" s="525"/>
      <c r="GK114" s="525"/>
      <c r="GL114" s="525"/>
      <c r="GM114" s="525"/>
      <c r="GN114" s="525"/>
      <c r="GO114" s="525"/>
      <c r="GP114" s="525"/>
      <c r="GQ114" s="525"/>
      <c r="GR114" s="525"/>
      <c r="GS114" s="525"/>
      <c r="GT114" s="525"/>
      <c r="GU114" s="525"/>
      <c r="GV114" s="525"/>
      <c r="GW114" s="525"/>
      <c r="GX114" s="525"/>
      <c r="GY114" s="525"/>
      <c r="GZ114" s="525"/>
      <c r="HA114" s="525"/>
      <c r="HB114" s="525"/>
      <c r="HC114" s="525"/>
      <c r="HD114" s="525"/>
      <c r="HE114" s="525"/>
      <c r="HF114" s="525"/>
      <c r="HG114" s="525"/>
      <c r="HH114" s="525"/>
      <c r="HI114" s="525"/>
      <c r="HJ114" s="525"/>
      <c r="HK114" s="525"/>
      <c r="HL114" s="525"/>
      <c r="HM114" s="525"/>
      <c r="HN114" s="525"/>
      <c r="HO114" s="525"/>
      <c r="HP114" s="525"/>
      <c r="HQ114" s="525"/>
      <c r="HR114" s="525"/>
      <c r="HS114" s="525"/>
      <c r="HT114" s="525"/>
      <c r="HU114" s="525"/>
      <c r="HV114" s="525"/>
      <c r="HW114" s="525"/>
      <c r="HX114" s="525"/>
      <c r="HY114" s="525"/>
      <c r="HZ114" s="525"/>
      <c r="IA114" s="525"/>
      <c r="IB114" s="525"/>
      <c r="IC114" s="525"/>
      <c r="ID114" s="525"/>
      <c r="IE114" s="525"/>
      <c r="IF114" s="525"/>
      <c r="IG114" s="525"/>
      <c r="IH114" s="525"/>
      <c r="II114" s="525"/>
      <c r="IJ114" s="525"/>
      <c r="IK114" s="525"/>
      <c r="IL114" s="525"/>
      <c r="IM114" s="525"/>
      <c r="IN114" s="525"/>
      <c r="IO114" s="525"/>
      <c r="IP114" s="525"/>
      <c r="IQ114" s="525"/>
      <c r="IR114" s="525"/>
      <c r="IS114" s="525"/>
      <c r="IT114" s="525"/>
      <c r="IU114" s="525"/>
      <c r="IV114" s="525"/>
      <c r="IW114" s="525"/>
      <c r="IX114" s="525"/>
      <c r="IY114" s="525"/>
      <c r="IZ114" s="525"/>
      <c r="JA114" s="525"/>
      <c r="JB114" s="525"/>
      <c r="JC114" s="525"/>
      <c r="JD114" s="525"/>
      <c r="JE114" s="525"/>
      <c r="JF114" s="525"/>
      <c r="JG114" s="525"/>
      <c r="JH114" s="525"/>
      <c r="JI114" s="525"/>
      <c r="JJ114" s="526"/>
      <c r="JK114" s="525"/>
      <c r="JL114" s="525"/>
      <c r="JM114" s="525"/>
      <c r="JN114" s="525"/>
      <c r="JO114" s="525"/>
      <c r="JP114" s="527"/>
      <c r="JQ114" s="814"/>
      <c r="JR114" s="815"/>
      <c r="JS114" s="476"/>
      <c r="JT114" s="477"/>
      <c r="JU114" s="478"/>
      <c r="JV114" s="816"/>
      <c r="JW114" s="479"/>
      <c r="JX114" s="479"/>
      <c r="JY114" s="479"/>
      <c r="JZ114" s="480"/>
      <c r="KA114" s="479"/>
      <c r="KB114" s="479"/>
      <c r="KC114" s="479"/>
      <c r="KD114" s="479"/>
      <c r="KE114" s="479"/>
      <c r="KF114" s="479"/>
      <c r="KG114" s="479"/>
      <c r="KH114" s="479"/>
      <c r="KI114" s="479"/>
      <c r="KJ114" s="479"/>
      <c r="KK114" s="479"/>
      <c r="KL114" s="479"/>
      <c r="KM114" s="479"/>
      <c r="KN114" s="479"/>
      <c r="KO114" s="479"/>
    </row>
    <row r="115" spans="1:303" s="324" customFormat="1" hidden="1" outlineLevel="1">
      <c r="A115" s="504" t="str">
        <f ca="1">IF(ISERROR(VALUE(SUBSTITUTE(OFFSET(A115,-1,0,1,1),".",""))),"0.0.1",IF(ISERROR(FIND("`",SUBSTITUTE(OFFSET(A115,-1,0,1,1),".","`",2))),OFFSET(A115,-1,0,1,1)&amp;".1",LEFT(OFFSET(A115,-1,0,1,1),FIND("`",SUBSTITUTE(OFFSET(A115,-1,0,1,1),".","`",2)))&amp;IF(ISERROR(FIND("`",SUBSTITUTE(OFFSET(A115,-1,0,1,1),".","`",3))),VALUE(RIGHT(OFFSET(A115,-1,0,1,1),LEN(OFFSET(A115,-1,0,1,1))-FIND("`",SUBSTITUTE(OFFSET(A115,-1,0,1,1),".","`",2))))+1,VALUE(MID(OFFSET(A115,-1,0,1,1),FIND("`",SUBSTITUTE(OFFSET(A115,-1,0,1,1),".","`",2))+1,(FIND("`",SUBSTITUTE(OFFSET(A115,-1,0,1,1),".","`",3))-FIND("`",SUBSTITUTE(OFFSET(A115,-1,0,1,1),".","`",2))-1)))+1)))</f>
        <v>0.1.2</v>
      </c>
      <c r="B115" s="505" t="s">
        <v>443</v>
      </c>
      <c r="C115" s="1122"/>
      <c r="D115" s="1122"/>
      <c r="E115" s="1122"/>
      <c r="F115" s="1122"/>
      <c r="G115" s="1122"/>
      <c r="H115" s="1101" t="s">
        <v>442</v>
      </c>
      <c r="I115" s="1101" t="s">
        <v>360</v>
      </c>
      <c r="J115" s="506" t="s">
        <v>266</v>
      </c>
      <c r="K115" s="485"/>
      <c r="L115" s="507">
        <v>30</v>
      </c>
      <c r="M115" s="487" t="s">
        <v>360</v>
      </c>
      <c r="N115" s="811"/>
      <c r="O115" s="637">
        <v>28</v>
      </c>
      <c r="P115" s="488" t="s">
        <v>360</v>
      </c>
      <c r="Q115" s="488"/>
      <c r="R115" s="510">
        <f>IFERROR(AD115/U115,"")</f>
        <v>0</v>
      </c>
      <c r="S115" s="510" t="str">
        <f>IFERROR(IF(AE115="","",IF(AF115="",SUM(AD115-AE115)/AD115,SUM(AD115-AF115)/AD115)),"")</f>
        <v/>
      </c>
      <c r="T115" s="510">
        <f>IFERROR(AF115/U115,"")</f>
        <v>0</v>
      </c>
      <c r="U115" s="512">
        <v>5</v>
      </c>
      <c r="V115" s="513">
        <v>0</v>
      </c>
      <c r="W115" s="514" t="s">
        <v>360</v>
      </c>
      <c r="X115" s="514" t="s">
        <v>364</v>
      </c>
      <c r="Y115" s="523"/>
      <c r="Z115" s="523"/>
      <c r="AA115" s="523"/>
      <c r="AB115" s="518"/>
      <c r="AC115" s="812"/>
      <c r="AD115" s="518"/>
      <c r="AE115" s="1135"/>
      <c r="AF115" s="568"/>
      <c r="AG115" s="521">
        <f>IFERROR(IF(AF115&gt;0,AF115,IF(AE115="",MIN(U115,AH115),AE115)),"")</f>
        <v>5</v>
      </c>
      <c r="AH115" s="521"/>
      <c r="AI115" s="522" t="str">
        <f>IFERROR(IF(AD115="","",IF(AF115&gt;0,AF115,IF(AE115="",MIN(Y115,AB115),AE115))),"")</f>
        <v/>
      </c>
      <c r="AJ115" s="568" t="str">
        <f>IF(B115="Contingent","Recovery","")</f>
        <v/>
      </c>
      <c r="AK115" s="568" t="str">
        <f>IFERROR(IF(AI115="","-",AI115-U115),"")</f>
        <v>-</v>
      </c>
      <c r="AL115" s="813"/>
      <c r="AM115" s="525"/>
      <c r="AN115" s="525"/>
      <c r="AO115" s="525"/>
      <c r="AP115" s="525"/>
      <c r="AQ115" s="525"/>
      <c r="AR115" s="525"/>
      <c r="AS115" s="525"/>
      <c r="AT115" s="525"/>
      <c r="AU115" s="525"/>
      <c r="AV115" s="525"/>
      <c r="AW115" s="525"/>
      <c r="AX115" s="525"/>
      <c r="AY115" s="525"/>
      <c r="AZ115" s="525"/>
      <c r="BA115" s="525"/>
      <c r="BB115" s="525"/>
      <c r="BC115" s="525"/>
      <c r="BD115" s="525"/>
      <c r="BE115" s="525"/>
      <c r="BF115" s="525"/>
      <c r="BG115" s="525"/>
      <c r="BH115" s="525"/>
      <c r="BI115" s="525"/>
      <c r="BJ115" s="525"/>
      <c r="BK115" s="525"/>
      <c r="BL115" s="525"/>
      <c r="BM115" s="525"/>
      <c r="BN115" s="525"/>
      <c r="BO115" s="525"/>
      <c r="BP115" s="525"/>
      <c r="BQ115" s="525"/>
      <c r="BR115" s="525"/>
      <c r="BS115" s="525"/>
      <c r="BT115" s="525"/>
      <c r="BU115" s="525"/>
      <c r="BV115" s="525"/>
      <c r="BW115" s="525"/>
      <c r="BX115" s="525"/>
      <c r="BY115" s="525"/>
      <c r="BZ115" s="525"/>
      <c r="CA115" s="525"/>
      <c r="CB115" s="525"/>
      <c r="CC115" s="525"/>
      <c r="CD115" s="525"/>
      <c r="CE115" s="525"/>
      <c r="CF115" s="525"/>
      <c r="CG115" s="525"/>
      <c r="CH115" s="525"/>
      <c r="CI115" s="525"/>
      <c r="CJ115" s="525"/>
      <c r="CK115" s="525"/>
      <c r="CL115" s="525"/>
      <c r="CM115" s="525"/>
      <c r="CN115" s="525"/>
      <c r="CO115" s="525"/>
      <c r="CP115" s="525"/>
      <c r="CQ115" s="525"/>
      <c r="CR115" s="525"/>
      <c r="CS115" s="525"/>
      <c r="CT115" s="525"/>
      <c r="CU115" s="525"/>
      <c r="CV115" s="525"/>
      <c r="CW115" s="525"/>
      <c r="CX115" s="525"/>
      <c r="CY115" s="525"/>
      <c r="CZ115" s="525"/>
      <c r="DA115" s="525"/>
      <c r="DB115" s="525"/>
      <c r="DC115" s="525"/>
      <c r="DD115" s="525"/>
      <c r="DE115" s="525"/>
      <c r="DF115" s="525"/>
      <c r="DG115" s="525"/>
      <c r="DH115" s="525"/>
      <c r="DI115" s="525"/>
      <c r="DJ115" s="525"/>
      <c r="DK115" s="525"/>
      <c r="DL115" s="525"/>
      <c r="DM115" s="525"/>
      <c r="DN115" s="525"/>
      <c r="DO115" s="525"/>
      <c r="DP115" s="525"/>
      <c r="DQ115" s="525"/>
      <c r="DR115" s="525"/>
      <c r="DS115" s="525"/>
      <c r="DT115" s="525"/>
      <c r="DU115" s="525"/>
      <c r="DV115" s="525"/>
      <c r="DW115" s="525"/>
      <c r="DX115" s="525"/>
      <c r="DY115" s="525"/>
      <c r="DZ115" s="525"/>
      <c r="EA115" s="525"/>
      <c r="EB115" s="525"/>
      <c r="EC115" s="525"/>
      <c r="ED115" s="525"/>
      <c r="EE115" s="525"/>
      <c r="EF115" s="525"/>
      <c r="EG115" s="525"/>
      <c r="EH115" s="525"/>
      <c r="EI115" s="525"/>
      <c r="EJ115" s="525"/>
      <c r="EK115" s="525"/>
      <c r="EL115" s="525"/>
      <c r="EM115" s="525"/>
      <c r="EN115" s="525"/>
      <c r="EO115" s="525"/>
      <c r="EP115" s="525"/>
      <c r="EQ115" s="525"/>
      <c r="ER115" s="525"/>
      <c r="ES115" s="525"/>
      <c r="ET115" s="525"/>
      <c r="EU115" s="525"/>
      <c r="EV115" s="525"/>
      <c r="EW115" s="525"/>
      <c r="EX115" s="525"/>
      <c r="EY115" s="525"/>
      <c r="EZ115" s="525"/>
      <c r="FA115" s="525"/>
      <c r="FB115" s="525"/>
      <c r="FC115" s="525"/>
      <c r="FD115" s="525"/>
      <c r="FE115" s="525"/>
      <c r="FF115" s="525"/>
      <c r="FG115" s="525"/>
      <c r="FH115" s="525"/>
      <c r="FI115" s="525"/>
      <c r="FJ115" s="525"/>
      <c r="FK115" s="525"/>
      <c r="FL115" s="525"/>
      <c r="FM115" s="525"/>
      <c r="FN115" s="525"/>
      <c r="FO115" s="525"/>
      <c r="FP115" s="525"/>
      <c r="FQ115" s="525"/>
      <c r="FR115" s="525"/>
      <c r="FS115" s="525"/>
      <c r="FT115" s="525"/>
      <c r="FU115" s="525"/>
      <c r="FV115" s="525"/>
      <c r="FW115" s="525"/>
      <c r="FX115" s="525"/>
      <c r="FY115" s="525"/>
      <c r="FZ115" s="525"/>
      <c r="GA115" s="525"/>
      <c r="GB115" s="525"/>
      <c r="GC115" s="525"/>
      <c r="GD115" s="525"/>
      <c r="GE115" s="525"/>
      <c r="GF115" s="525"/>
      <c r="GG115" s="525"/>
      <c r="GH115" s="525"/>
      <c r="GI115" s="525"/>
      <c r="GJ115" s="525"/>
      <c r="GK115" s="525"/>
      <c r="GL115" s="525"/>
      <c r="GM115" s="525"/>
      <c r="GN115" s="525"/>
      <c r="GO115" s="525"/>
      <c r="GP115" s="525"/>
      <c r="GQ115" s="525"/>
      <c r="GR115" s="525"/>
      <c r="GS115" s="525"/>
      <c r="GT115" s="525"/>
      <c r="GU115" s="525"/>
      <c r="GV115" s="525"/>
      <c r="GW115" s="525"/>
      <c r="GX115" s="525"/>
      <c r="GY115" s="525"/>
      <c r="GZ115" s="525"/>
      <c r="HA115" s="525"/>
      <c r="HB115" s="525"/>
      <c r="HC115" s="525"/>
      <c r="HD115" s="525"/>
      <c r="HE115" s="525"/>
      <c r="HF115" s="525"/>
      <c r="HG115" s="525"/>
      <c r="HH115" s="525"/>
      <c r="HI115" s="525"/>
      <c r="HJ115" s="525"/>
      <c r="HK115" s="525"/>
      <c r="HL115" s="525"/>
      <c r="HM115" s="525"/>
      <c r="HN115" s="525"/>
      <c r="HO115" s="525"/>
      <c r="HP115" s="525"/>
      <c r="HQ115" s="525"/>
      <c r="HR115" s="525"/>
      <c r="HS115" s="525"/>
      <c r="HT115" s="525"/>
      <c r="HU115" s="525"/>
      <c r="HV115" s="525"/>
      <c r="HW115" s="525"/>
      <c r="HX115" s="525"/>
      <c r="HY115" s="525"/>
      <c r="HZ115" s="525"/>
      <c r="IA115" s="525"/>
      <c r="IB115" s="525"/>
      <c r="IC115" s="525"/>
      <c r="ID115" s="525"/>
      <c r="IE115" s="525"/>
      <c r="IF115" s="525"/>
      <c r="IG115" s="525"/>
      <c r="IH115" s="525"/>
      <c r="II115" s="525"/>
      <c r="IJ115" s="525"/>
      <c r="IK115" s="525"/>
      <c r="IL115" s="525"/>
      <c r="IM115" s="525"/>
      <c r="IN115" s="525"/>
      <c r="IO115" s="525"/>
      <c r="IP115" s="525"/>
      <c r="IQ115" s="525"/>
      <c r="IR115" s="525"/>
      <c r="IS115" s="525"/>
      <c r="IT115" s="525"/>
      <c r="IU115" s="525"/>
      <c r="IV115" s="525"/>
      <c r="IW115" s="525"/>
      <c r="IX115" s="525"/>
      <c r="IY115" s="525"/>
      <c r="IZ115" s="525"/>
      <c r="JA115" s="525"/>
      <c r="JB115" s="525"/>
      <c r="JC115" s="525"/>
      <c r="JD115" s="525"/>
      <c r="JE115" s="525"/>
      <c r="JF115" s="525"/>
      <c r="JG115" s="525"/>
      <c r="JH115" s="525"/>
      <c r="JI115" s="525"/>
      <c r="JJ115" s="526"/>
      <c r="JK115" s="525"/>
      <c r="JL115" s="525"/>
      <c r="JM115" s="525"/>
      <c r="JN115" s="525"/>
      <c r="JO115" s="525"/>
      <c r="JP115" s="527"/>
      <c r="JQ115" s="814"/>
      <c r="JR115" s="815"/>
      <c r="JS115" s="476"/>
      <c r="JT115" s="477"/>
      <c r="JU115" s="478"/>
      <c r="JV115" s="816"/>
      <c r="JW115" s="479"/>
      <c r="JX115" s="479"/>
      <c r="JY115" s="479"/>
      <c r="JZ115" s="480"/>
      <c r="KA115" s="479"/>
      <c r="KB115" s="479"/>
      <c r="KC115" s="479"/>
      <c r="KD115" s="479"/>
      <c r="KE115" s="479"/>
      <c r="KF115" s="479"/>
      <c r="KG115" s="479"/>
      <c r="KH115" s="479"/>
      <c r="KI115" s="479"/>
      <c r="KJ115" s="479"/>
      <c r="KK115" s="479"/>
      <c r="KL115" s="479"/>
      <c r="KM115" s="479"/>
      <c r="KN115" s="479"/>
      <c r="KO115" s="479"/>
    </row>
    <row r="116" spans="1:303" s="324" customFormat="1" hidden="1" outlineLevel="1">
      <c r="A116" s="504" t="str">
        <f ca="1">IF(ISERROR(VALUE(SUBSTITUTE(OFFSET(A116,-1,0,1,1),".",""))),"0.0.1",IF(ISERROR(FIND("`",SUBSTITUTE(OFFSET(A116,-1,0,1,1),".","`",2))),OFFSET(A116,-1,0,1,1)&amp;".1",LEFT(OFFSET(A116,-1,0,1,1),FIND("`",SUBSTITUTE(OFFSET(A116,-1,0,1,1),".","`",2)))&amp;IF(ISERROR(FIND("`",SUBSTITUTE(OFFSET(A116,-1,0,1,1),".","`",3))),VALUE(RIGHT(OFFSET(A116,-1,0,1,1),LEN(OFFSET(A116,-1,0,1,1))-FIND("`",SUBSTITUTE(OFFSET(A116,-1,0,1,1),".","`",2))))+1,VALUE(MID(OFFSET(A116,-1,0,1,1),FIND("`",SUBSTITUTE(OFFSET(A116,-1,0,1,1),".","`",2))+1,(FIND("`",SUBSTITUTE(OFFSET(A116,-1,0,1,1),".","`",3))-FIND("`",SUBSTITUTE(OFFSET(A116,-1,0,1,1),".","`",2))-1)))+1)))</f>
        <v>0.1.3</v>
      </c>
      <c r="B116" s="505" t="s">
        <v>444</v>
      </c>
      <c r="C116" s="1122"/>
      <c r="D116" s="1122"/>
      <c r="E116" s="1122"/>
      <c r="F116" s="1122"/>
      <c r="G116" s="1122"/>
      <c r="H116" s="1101" t="s">
        <v>442</v>
      </c>
      <c r="I116" s="1101" t="s">
        <v>360</v>
      </c>
      <c r="J116" s="506" t="s">
        <v>266</v>
      </c>
      <c r="K116" s="485"/>
      <c r="L116" s="507">
        <v>30</v>
      </c>
      <c r="M116" s="487" t="s">
        <v>360</v>
      </c>
      <c r="N116" s="811"/>
      <c r="O116" s="637">
        <v>28</v>
      </c>
      <c r="P116" s="488" t="s">
        <v>360</v>
      </c>
      <c r="Q116" s="488"/>
      <c r="R116" s="510">
        <f>IFERROR(AD116/U116,"")</f>
        <v>0</v>
      </c>
      <c r="S116" s="510" t="str">
        <f>IFERROR(IF(AE116="","",IF(AF116="",SUM(AD116-AE116)/AD116,SUM(AD116-AF116)/AD116)),"")</f>
        <v/>
      </c>
      <c r="T116" s="510">
        <f>IFERROR(AF116/U116,"")</f>
        <v>0</v>
      </c>
      <c r="U116" s="512">
        <v>4</v>
      </c>
      <c r="V116" s="513">
        <v>0</v>
      </c>
      <c r="W116" s="514" t="s">
        <v>360</v>
      </c>
      <c r="X116" s="514" t="s">
        <v>364</v>
      </c>
      <c r="Y116" s="523"/>
      <c r="Z116" s="523"/>
      <c r="AA116" s="523"/>
      <c r="AB116" s="518"/>
      <c r="AC116" s="812"/>
      <c r="AD116" s="518"/>
      <c r="AE116" s="1135"/>
      <c r="AF116" s="568"/>
      <c r="AG116" s="521">
        <f>IFERROR(IF(AF116&gt;0,AF116,IF(AE116="",MIN(U116,AH116),AE116)),"")</f>
        <v>4</v>
      </c>
      <c r="AH116" s="521"/>
      <c r="AI116" s="522" t="str">
        <f>IFERROR(IF(AD116="","",IF(AF116&gt;0,AF116,IF(AE116="",MIN(Y116,AB116),AE116))),"")</f>
        <v/>
      </c>
      <c r="AJ116" s="522" t="str">
        <f>IF(B116="Contingent","Recovery","")</f>
        <v/>
      </c>
      <c r="AK116" s="568" t="str">
        <f>IFERROR(IF(AI116="","-",AI116-U116),"")</f>
        <v>-</v>
      </c>
      <c r="AL116" s="813"/>
      <c r="AM116" s="525"/>
      <c r="AN116" s="525"/>
      <c r="AO116" s="525"/>
      <c r="AP116" s="525"/>
      <c r="AQ116" s="525"/>
      <c r="AR116" s="525"/>
      <c r="AS116" s="525"/>
      <c r="AT116" s="525"/>
      <c r="AU116" s="525"/>
      <c r="AV116" s="525"/>
      <c r="AW116" s="525"/>
      <c r="AX116" s="525"/>
      <c r="AY116" s="525"/>
      <c r="AZ116" s="525"/>
      <c r="BA116" s="525"/>
      <c r="BB116" s="525"/>
      <c r="BC116" s="525"/>
      <c r="BD116" s="525"/>
      <c r="BE116" s="525"/>
      <c r="BF116" s="525"/>
      <c r="BG116" s="525"/>
      <c r="BH116" s="525"/>
      <c r="BI116" s="525"/>
      <c r="BJ116" s="525"/>
      <c r="BK116" s="525"/>
      <c r="BL116" s="525"/>
      <c r="BM116" s="525"/>
      <c r="BN116" s="525"/>
      <c r="BO116" s="525"/>
      <c r="BP116" s="525"/>
      <c r="BQ116" s="525"/>
      <c r="BR116" s="525"/>
      <c r="BS116" s="525"/>
      <c r="BT116" s="525"/>
      <c r="BU116" s="525"/>
      <c r="BV116" s="525"/>
      <c r="BW116" s="525"/>
      <c r="BX116" s="525"/>
      <c r="BY116" s="525"/>
      <c r="BZ116" s="525"/>
      <c r="CA116" s="525"/>
      <c r="CB116" s="525"/>
      <c r="CC116" s="525"/>
      <c r="CD116" s="525"/>
      <c r="CE116" s="525"/>
      <c r="CF116" s="525"/>
      <c r="CG116" s="525"/>
      <c r="CH116" s="525"/>
      <c r="CI116" s="525"/>
      <c r="CJ116" s="525"/>
      <c r="CK116" s="525"/>
      <c r="CL116" s="525"/>
      <c r="CM116" s="525"/>
      <c r="CN116" s="525"/>
      <c r="CO116" s="525"/>
      <c r="CP116" s="525"/>
      <c r="CQ116" s="525"/>
      <c r="CR116" s="525"/>
      <c r="CS116" s="525"/>
      <c r="CT116" s="525"/>
      <c r="CU116" s="525"/>
      <c r="CV116" s="525"/>
      <c r="CW116" s="525"/>
      <c r="CX116" s="525"/>
      <c r="CY116" s="525"/>
      <c r="CZ116" s="525"/>
      <c r="DA116" s="525"/>
      <c r="DB116" s="525"/>
      <c r="DC116" s="525"/>
      <c r="DD116" s="525"/>
      <c r="DE116" s="525"/>
      <c r="DF116" s="525"/>
      <c r="DG116" s="525"/>
      <c r="DH116" s="525"/>
      <c r="DI116" s="525"/>
      <c r="DJ116" s="525"/>
      <c r="DK116" s="525"/>
      <c r="DL116" s="525"/>
      <c r="DM116" s="525"/>
      <c r="DN116" s="525"/>
      <c r="DO116" s="525"/>
      <c r="DP116" s="525"/>
      <c r="DQ116" s="525"/>
      <c r="DR116" s="525"/>
      <c r="DS116" s="525"/>
      <c r="DT116" s="525"/>
      <c r="DU116" s="525"/>
      <c r="DV116" s="525"/>
      <c r="DW116" s="525"/>
      <c r="DX116" s="525"/>
      <c r="DY116" s="525"/>
      <c r="DZ116" s="525"/>
      <c r="EA116" s="525"/>
      <c r="EB116" s="525"/>
      <c r="EC116" s="525"/>
      <c r="ED116" s="525"/>
      <c r="EE116" s="525"/>
      <c r="EF116" s="525"/>
      <c r="EG116" s="525"/>
      <c r="EH116" s="525"/>
      <c r="EI116" s="525"/>
      <c r="EJ116" s="525"/>
      <c r="EK116" s="525"/>
      <c r="EL116" s="525"/>
      <c r="EM116" s="525"/>
      <c r="EN116" s="525"/>
      <c r="EO116" s="525"/>
      <c r="EP116" s="525"/>
      <c r="EQ116" s="525"/>
      <c r="ER116" s="525"/>
      <c r="ES116" s="525"/>
      <c r="ET116" s="525"/>
      <c r="EU116" s="525"/>
      <c r="EV116" s="525"/>
      <c r="EW116" s="525"/>
      <c r="EX116" s="525"/>
      <c r="EY116" s="525"/>
      <c r="EZ116" s="525"/>
      <c r="FA116" s="525"/>
      <c r="FB116" s="525"/>
      <c r="FC116" s="525"/>
      <c r="FD116" s="525"/>
      <c r="FE116" s="525"/>
      <c r="FF116" s="525"/>
      <c r="FG116" s="525"/>
      <c r="FH116" s="525"/>
      <c r="FI116" s="525"/>
      <c r="FJ116" s="525"/>
      <c r="FK116" s="525"/>
      <c r="FL116" s="525"/>
      <c r="FM116" s="525"/>
      <c r="FN116" s="525"/>
      <c r="FO116" s="525"/>
      <c r="FP116" s="525"/>
      <c r="FQ116" s="525"/>
      <c r="FR116" s="525"/>
      <c r="FS116" s="525"/>
      <c r="FT116" s="525"/>
      <c r="FU116" s="525"/>
      <c r="FV116" s="525"/>
      <c r="FW116" s="525"/>
      <c r="FX116" s="525"/>
      <c r="FY116" s="525"/>
      <c r="FZ116" s="525"/>
      <c r="GA116" s="525"/>
      <c r="GB116" s="525"/>
      <c r="GC116" s="525"/>
      <c r="GD116" s="525"/>
      <c r="GE116" s="525"/>
      <c r="GF116" s="525"/>
      <c r="GG116" s="525"/>
      <c r="GH116" s="525"/>
      <c r="GI116" s="525"/>
      <c r="GJ116" s="525"/>
      <c r="GK116" s="525"/>
      <c r="GL116" s="525"/>
      <c r="GM116" s="525"/>
      <c r="GN116" s="525"/>
      <c r="GO116" s="525"/>
      <c r="GP116" s="525"/>
      <c r="GQ116" s="525"/>
      <c r="GR116" s="525"/>
      <c r="GS116" s="525"/>
      <c r="GT116" s="525"/>
      <c r="GU116" s="525"/>
      <c r="GV116" s="525"/>
      <c r="GW116" s="525"/>
      <c r="GX116" s="525"/>
      <c r="GY116" s="525"/>
      <c r="GZ116" s="525"/>
      <c r="HA116" s="525"/>
      <c r="HB116" s="525"/>
      <c r="HC116" s="525"/>
      <c r="HD116" s="525"/>
      <c r="HE116" s="525"/>
      <c r="HF116" s="525"/>
      <c r="HG116" s="525"/>
      <c r="HH116" s="525"/>
      <c r="HI116" s="525"/>
      <c r="HJ116" s="525"/>
      <c r="HK116" s="525"/>
      <c r="HL116" s="525"/>
      <c r="HM116" s="525"/>
      <c r="HN116" s="525"/>
      <c r="HO116" s="525"/>
      <c r="HP116" s="525"/>
      <c r="HQ116" s="525"/>
      <c r="HR116" s="525"/>
      <c r="HS116" s="525"/>
      <c r="HT116" s="525"/>
      <c r="HU116" s="525"/>
      <c r="HV116" s="525"/>
      <c r="HW116" s="525"/>
      <c r="HX116" s="525"/>
      <c r="HY116" s="525"/>
      <c r="HZ116" s="525"/>
      <c r="IA116" s="525"/>
      <c r="IB116" s="525"/>
      <c r="IC116" s="525"/>
      <c r="ID116" s="525"/>
      <c r="IE116" s="525"/>
      <c r="IF116" s="525"/>
      <c r="IG116" s="525"/>
      <c r="IH116" s="525"/>
      <c r="II116" s="525"/>
      <c r="IJ116" s="525"/>
      <c r="IK116" s="525"/>
      <c r="IL116" s="525"/>
      <c r="IM116" s="525"/>
      <c r="IN116" s="525"/>
      <c r="IO116" s="525"/>
      <c r="IP116" s="525"/>
      <c r="IQ116" s="525"/>
      <c r="IR116" s="525"/>
      <c r="IS116" s="525"/>
      <c r="IT116" s="525"/>
      <c r="IU116" s="525"/>
      <c r="IV116" s="525"/>
      <c r="IW116" s="525"/>
      <c r="IX116" s="525"/>
      <c r="IY116" s="525"/>
      <c r="IZ116" s="525"/>
      <c r="JA116" s="525"/>
      <c r="JB116" s="525"/>
      <c r="JC116" s="525"/>
      <c r="JD116" s="525"/>
      <c r="JE116" s="525"/>
      <c r="JF116" s="525"/>
      <c r="JG116" s="525"/>
      <c r="JH116" s="525"/>
      <c r="JI116" s="525"/>
      <c r="JJ116" s="526"/>
      <c r="JK116" s="525"/>
      <c r="JL116" s="525"/>
      <c r="JM116" s="525"/>
      <c r="JN116" s="525"/>
      <c r="JO116" s="525"/>
      <c r="JP116" s="527"/>
      <c r="JQ116" s="814"/>
      <c r="JR116" s="815"/>
      <c r="JS116" s="476"/>
      <c r="JT116" s="477"/>
      <c r="JU116" s="478"/>
      <c r="JV116" s="816"/>
      <c r="JW116" s="479"/>
      <c r="JX116" s="479"/>
      <c r="JY116" s="479"/>
      <c r="JZ116" s="480"/>
      <c r="KA116" s="479"/>
      <c r="KB116" s="479"/>
      <c r="KC116" s="479"/>
      <c r="KD116" s="479"/>
      <c r="KE116" s="479"/>
      <c r="KF116" s="479"/>
      <c r="KG116" s="479"/>
      <c r="KH116" s="479"/>
      <c r="KI116" s="479"/>
      <c r="KJ116" s="479"/>
      <c r="KK116" s="479"/>
      <c r="KL116" s="479"/>
      <c r="KM116" s="479"/>
      <c r="KN116" s="479"/>
      <c r="KO116" s="479"/>
    </row>
    <row r="117" spans="1:303" s="324" customFormat="1" hidden="1" outlineLevel="1">
      <c r="A117" s="504" t="str">
        <f ca="1">IF(ISERROR(VALUE(SUBSTITUTE(OFFSET(A117,-1,0,1,1),".",""))),"0.0.1",IF(ISERROR(FIND("`",SUBSTITUTE(OFFSET(A117,-1,0,1,1),".","`",2))),OFFSET(A117,-1,0,1,1)&amp;".1",LEFT(OFFSET(A117,-1,0,1,1),FIND("`",SUBSTITUTE(OFFSET(A117,-1,0,1,1),".","`",2)))&amp;IF(ISERROR(FIND("`",SUBSTITUTE(OFFSET(A117,-1,0,1,1),".","`",3))),VALUE(RIGHT(OFFSET(A117,-1,0,1,1),LEN(OFFSET(A117,-1,0,1,1))-FIND("`",SUBSTITUTE(OFFSET(A117,-1,0,1,1),".","`",2))))+1,VALUE(MID(OFFSET(A117,-1,0,1,1),FIND("`",SUBSTITUTE(OFFSET(A117,-1,0,1,1),".","`",2))+1,(FIND("`",SUBSTITUTE(OFFSET(A117,-1,0,1,1),".","`",3))-FIND("`",SUBSTITUTE(OFFSET(A117,-1,0,1,1),".","`",2))-1)))+1)))</f>
        <v>0.1.4</v>
      </c>
      <c r="B117" s="505" t="s">
        <v>445</v>
      </c>
      <c r="C117" s="1122"/>
      <c r="D117" s="1122"/>
      <c r="E117" s="1122"/>
      <c r="F117" s="1122"/>
      <c r="G117" s="1122"/>
      <c r="H117" s="1101" t="s">
        <v>442</v>
      </c>
      <c r="I117" s="1101" t="s">
        <v>360</v>
      </c>
      <c r="J117" s="506" t="s">
        <v>266</v>
      </c>
      <c r="K117" s="485"/>
      <c r="L117" s="507">
        <v>30</v>
      </c>
      <c r="M117" s="487" t="s">
        <v>360</v>
      </c>
      <c r="N117" s="811"/>
      <c r="O117" s="637">
        <v>28</v>
      </c>
      <c r="P117" s="488" t="s">
        <v>360</v>
      </c>
      <c r="Q117" s="488"/>
      <c r="R117" s="510">
        <f>IFERROR(AD117/U117,"")</f>
        <v>0</v>
      </c>
      <c r="S117" s="510" t="str">
        <f>IFERROR(IF(AE117="","",IF(AF117="",SUM(AD117-AE117)/AD117,SUM(AD117-AF117)/AD117)),"")</f>
        <v/>
      </c>
      <c r="T117" s="510">
        <f>IFERROR(AF117/U117,"")</f>
        <v>0</v>
      </c>
      <c r="U117" s="512">
        <v>4</v>
      </c>
      <c r="V117" s="513">
        <v>0</v>
      </c>
      <c r="W117" s="514" t="s">
        <v>360</v>
      </c>
      <c r="X117" s="514" t="s">
        <v>364</v>
      </c>
      <c r="Y117" s="523"/>
      <c r="Z117" s="523"/>
      <c r="AA117" s="523"/>
      <c r="AB117" s="518"/>
      <c r="AC117" s="812"/>
      <c r="AD117" s="518"/>
      <c r="AE117" s="1135"/>
      <c r="AF117" s="568"/>
      <c r="AG117" s="521">
        <f>IFERROR(IF(AF117&gt;0,AF117,IF(AE117="",MIN(U117,AH117),AE117)),"")</f>
        <v>4</v>
      </c>
      <c r="AH117" s="521"/>
      <c r="AI117" s="522" t="str">
        <f>IFERROR(IF(AD117="","",IF(AF117&gt;0,AF117,IF(AE117="",MIN(Y117,AB117),AE117))),"")</f>
        <v/>
      </c>
      <c r="AJ117" s="568" t="str">
        <f>IF(B117="Contingent","Recovery","")</f>
        <v/>
      </c>
      <c r="AK117" s="568" t="str">
        <f>IFERROR(IF(AI117="","-",AI117-U117),"")</f>
        <v>-</v>
      </c>
      <c r="AL117" s="813"/>
      <c r="AM117" s="525"/>
      <c r="AN117" s="525"/>
      <c r="AO117" s="525"/>
      <c r="AP117" s="525"/>
      <c r="AQ117" s="525"/>
      <c r="AR117" s="525"/>
      <c r="AS117" s="525"/>
      <c r="AT117" s="525"/>
      <c r="AU117" s="525"/>
      <c r="AV117" s="525"/>
      <c r="AW117" s="525"/>
      <c r="AX117" s="525"/>
      <c r="AY117" s="525"/>
      <c r="AZ117" s="525"/>
      <c r="BA117" s="525"/>
      <c r="BB117" s="525"/>
      <c r="BC117" s="525"/>
      <c r="BD117" s="525"/>
      <c r="BE117" s="525"/>
      <c r="BF117" s="525"/>
      <c r="BG117" s="525"/>
      <c r="BH117" s="525"/>
      <c r="BI117" s="525"/>
      <c r="BJ117" s="525"/>
      <c r="BK117" s="525"/>
      <c r="BL117" s="525"/>
      <c r="BM117" s="525"/>
      <c r="BN117" s="525"/>
      <c r="BO117" s="525"/>
      <c r="BP117" s="525"/>
      <c r="BQ117" s="525"/>
      <c r="BR117" s="525"/>
      <c r="BS117" s="525"/>
      <c r="BT117" s="525"/>
      <c r="BU117" s="525"/>
      <c r="BV117" s="525"/>
      <c r="BW117" s="525"/>
      <c r="BX117" s="525"/>
      <c r="BY117" s="525"/>
      <c r="BZ117" s="525"/>
      <c r="CA117" s="525"/>
      <c r="CB117" s="525"/>
      <c r="CC117" s="525"/>
      <c r="CD117" s="525"/>
      <c r="CE117" s="525"/>
      <c r="CF117" s="525"/>
      <c r="CG117" s="525"/>
      <c r="CH117" s="525"/>
      <c r="CI117" s="525"/>
      <c r="CJ117" s="525"/>
      <c r="CK117" s="525"/>
      <c r="CL117" s="525"/>
      <c r="CM117" s="525"/>
      <c r="CN117" s="525"/>
      <c r="CO117" s="525"/>
      <c r="CP117" s="525"/>
      <c r="CQ117" s="525"/>
      <c r="CR117" s="525"/>
      <c r="CS117" s="525"/>
      <c r="CT117" s="525"/>
      <c r="CU117" s="525"/>
      <c r="CV117" s="525"/>
      <c r="CW117" s="525"/>
      <c r="CX117" s="525"/>
      <c r="CY117" s="525"/>
      <c r="CZ117" s="525"/>
      <c r="DA117" s="525"/>
      <c r="DB117" s="525"/>
      <c r="DC117" s="525"/>
      <c r="DD117" s="525"/>
      <c r="DE117" s="525"/>
      <c r="DF117" s="525"/>
      <c r="DG117" s="525"/>
      <c r="DH117" s="525"/>
      <c r="DI117" s="525"/>
      <c r="DJ117" s="525"/>
      <c r="DK117" s="525"/>
      <c r="DL117" s="525"/>
      <c r="DM117" s="525"/>
      <c r="DN117" s="525"/>
      <c r="DO117" s="525"/>
      <c r="DP117" s="525"/>
      <c r="DQ117" s="525"/>
      <c r="DR117" s="525"/>
      <c r="DS117" s="525"/>
      <c r="DT117" s="525"/>
      <c r="DU117" s="525"/>
      <c r="DV117" s="525"/>
      <c r="DW117" s="525"/>
      <c r="DX117" s="525"/>
      <c r="DY117" s="525"/>
      <c r="DZ117" s="525"/>
      <c r="EA117" s="525"/>
      <c r="EB117" s="525"/>
      <c r="EC117" s="525"/>
      <c r="ED117" s="525"/>
      <c r="EE117" s="525"/>
      <c r="EF117" s="525"/>
      <c r="EG117" s="525"/>
      <c r="EH117" s="525"/>
      <c r="EI117" s="525"/>
      <c r="EJ117" s="525"/>
      <c r="EK117" s="525"/>
      <c r="EL117" s="525"/>
      <c r="EM117" s="525"/>
      <c r="EN117" s="525"/>
      <c r="EO117" s="525"/>
      <c r="EP117" s="525"/>
      <c r="EQ117" s="525"/>
      <c r="ER117" s="525"/>
      <c r="ES117" s="525"/>
      <c r="ET117" s="525"/>
      <c r="EU117" s="525"/>
      <c r="EV117" s="525"/>
      <c r="EW117" s="525"/>
      <c r="EX117" s="525"/>
      <c r="EY117" s="525"/>
      <c r="EZ117" s="525"/>
      <c r="FA117" s="525"/>
      <c r="FB117" s="525"/>
      <c r="FC117" s="525"/>
      <c r="FD117" s="525"/>
      <c r="FE117" s="525"/>
      <c r="FF117" s="525"/>
      <c r="FG117" s="525"/>
      <c r="FH117" s="525"/>
      <c r="FI117" s="525"/>
      <c r="FJ117" s="525"/>
      <c r="FK117" s="525"/>
      <c r="FL117" s="525"/>
      <c r="FM117" s="525"/>
      <c r="FN117" s="525"/>
      <c r="FO117" s="525"/>
      <c r="FP117" s="525"/>
      <c r="FQ117" s="525"/>
      <c r="FR117" s="525"/>
      <c r="FS117" s="525"/>
      <c r="FT117" s="525"/>
      <c r="FU117" s="525"/>
      <c r="FV117" s="525"/>
      <c r="FW117" s="525"/>
      <c r="FX117" s="525"/>
      <c r="FY117" s="525"/>
      <c r="FZ117" s="525"/>
      <c r="GA117" s="525"/>
      <c r="GB117" s="525"/>
      <c r="GC117" s="525"/>
      <c r="GD117" s="525"/>
      <c r="GE117" s="525"/>
      <c r="GF117" s="525"/>
      <c r="GG117" s="525"/>
      <c r="GH117" s="525"/>
      <c r="GI117" s="525"/>
      <c r="GJ117" s="525"/>
      <c r="GK117" s="525"/>
      <c r="GL117" s="525"/>
      <c r="GM117" s="525"/>
      <c r="GN117" s="525"/>
      <c r="GO117" s="525"/>
      <c r="GP117" s="525"/>
      <c r="GQ117" s="525"/>
      <c r="GR117" s="525"/>
      <c r="GS117" s="525"/>
      <c r="GT117" s="525"/>
      <c r="GU117" s="525"/>
      <c r="GV117" s="525"/>
      <c r="GW117" s="525"/>
      <c r="GX117" s="525"/>
      <c r="GY117" s="525"/>
      <c r="GZ117" s="525"/>
      <c r="HA117" s="525"/>
      <c r="HB117" s="525"/>
      <c r="HC117" s="525"/>
      <c r="HD117" s="525"/>
      <c r="HE117" s="525"/>
      <c r="HF117" s="525"/>
      <c r="HG117" s="525"/>
      <c r="HH117" s="525"/>
      <c r="HI117" s="525"/>
      <c r="HJ117" s="525"/>
      <c r="HK117" s="525"/>
      <c r="HL117" s="525"/>
      <c r="HM117" s="525"/>
      <c r="HN117" s="525"/>
      <c r="HO117" s="525"/>
      <c r="HP117" s="525"/>
      <c r="HQ117" s="525"/>
      <c r="HR117" s="525"/>
      <c r="HS117" s="525"/>
      <c r="HT117" s="525"/>
      <c r="HU117" s="525"/>
      <c r="HV117" s="525"/>
      <c r="HW117" s="525"/>
      <c r="HX117" s="525"/>
      <c r="HY117" s="525"/>
      <c r="HZ117" s="525"/>
      <c r="IA117" s="525"/>
      <c r="IB117" s="525"/>
      <c r="IC117" s="525"/>
      <c r="ID117" s="525"/>
      <c r="IE117" s="525"/>
      <c r="IF117" s="525"/>
      <c r="IG117" s="525"/>
      <c r="IH117" s="525"/>
      <c r="II117" s="525"/>
      <c r="IJ117" s="525"/>
      <c r="IK117" s="525"/>
      <c r="IL117" s="525"/>
      <c r="IM117" s="525"/>
      <c r="IN117" s="525"/>
      <c r="IO117" s="525"/>
      <c r="IP117" s="525"/>
      <c r="IQ117" s="525"/>
      <c r="IR117" s="525"/>
      <c r="IS117" s="525"/>
      <c r="IT117" s="525"/>
      <c r="IU117" s="525"/>
      <c r="IV117" s="525"/>
      <c r="IW117" s="525"/>
      <c r="IX117" s="525"/>
      <c r="IY117" s="525"/>
      <c r="IZ117" s="525"/>
      <c r="JA117" s="525"/>
      <c r="JB117" s="525"/>
      <c r="JC117" s="525"/>
      <c r="JD117" s="525"/>
      <c r="JE117" s="525"/>
      <c r="JF117" s="525"/>
      <c r="JG117" s="525"/>
      <c r="JH117" s="525"/>
      <c r="JI117" s="525"/>
      <c r="JJ117" s="526"/>
      <c r="JK117" s="525"/>
      <c r="JL117" s="525"/>
      <c r="JM117" s="525"/>
      <c r="JN117" s="525"/>
      <c r="JO117" s="525"/>
      <c r="JP117" s="527"/>
      <c r="JQ117" s="814"/>
      <c r="JR117" s="815"/>
      <c r="JS117" s="476"/>
      <c r="JT117" s="477"/>
      <c r="JU117" s="478"/>
      <c r="JV117" s="816"/>
      <c r="JW117" s="479"/>
      <c r="JX117" s="479"/>
      <c r="JY117" s="479"/>
      <c r="JZ117" s="480"/>
      <c r="KA117" s="479"/>
      <c r="KB117" s="479"/>
      <c r="KC117" s="479"/>
      <c r="KD117" s="479"/>
      <c r="KE117" s="479"/>
      <c r="KF117" s="479"/>
      <c r="KG117" s="479"/>
      <c r="KH117" s="479"/>
      <c r="KI117" s="479"/>
      <c r="KJ117" s="479"/>
      <c r="KK117" s="479"/>
      <c r="KL117" s="479"/>
      <c r="KM117" s="479"/>
      <c r="KN117" s="479"/>
      <c r="KO117" s="479"/>
    </row>
    <row r="118" spans="1:303" s="324" customFormat="1" ht="13.5" hidden="1" outlineLevel="1" thickBot="1">
      <c r="A118" s="736" t="str">
        <f ca="1">IF(ISERROR(VALUE(SUBSTITUTE(OFFSET(A118,-1,0,1,1),".",""))),"0.0.1",IF(ISERROR(FIND("`",SUBSTITUTE(OFFSET(A118,-1,0,1,1),".","`",2))),OFFSET(A118,-1,0,1,1)&amp;".1",LEFT(OFFSET(A118,-1,0,1,1),FIND("`",SUBSTITUTE(OFFSET(A118,-1,0,1,1),".","`",2)))&amp;IF(ISERROR(FIND("`",SUBSTITUTE(OFFSET(A118,-1,0,1,1),".","`",3))),VALUE(RIGHT(OFFSET(A118,-1,0,1,1),LEN(OFFSET(A118,-1,0,1,1))-FIND("`",SUBSTITUTE(OFFSET(A118,-1,0,1,1),".","`",2))))+1,VALUE(MID(OFFSET(A118,-1,0,1,1),FIND("`",SUBSTITUTE(OFFSET(A118,-1,0,1,1),".","`",2))+1,(FIND("`",SUBSTITUTE(OFFSET(A118,-1,0,1,1),".","`",3))-FIND("`",SUBSTITUTE(OFFSET(A118,-1,0,1,1),".","`",2))-1)))+1)))</f>
        <v>0.1.5</v>
      </c>
      <c r="B118" s="817" t="s">
        <v>446</v>
      </c>
      <c r="C118" s="739"/>
      <c r="D118" s="739"/>
      <c r="E118" s="739"/>
      <c r="F118" s="739"/>
      <c r="G118" s="739"/>
      <c r="H118" s="1125" t="s">
        <v>442</v>
      </c>
      <c r="I118" s="1136" t="s">
        <v>360</v>
      </c>
      <c r="J118" s="794" t="s">
        <v>266</v>
      </c>
      <c r="K118" s="740"/>
      <c r="L118" s="741">
        <v>31</v>
      </c>
      <c r="M118" s="742" t="s">
        <v>360</v>
      </c>
      <c r="N118" s="743"/>
      <c r="O118" s="764">
        <v>29</v>
      </c>
      <c r="P118" s="745" t="s">
        <v>360</v>
      </c>
      <c r="Q118" s="745"/>
      <c r="R118" s="746">
        <f>IFERROR(AD118/U118,"")</f>
        <v>0</v>
      </c>
      <c r="S118" s="746" t="str">
        <f>IFERROR(IF(AE118="","",IF(AF118="",SUM(AD118-AE118)/AD118,SUM(AD118-AF118)/AD118)),"")</f>
        <v/>
      </c>
      <c r="T118" s="746">
        <f>IFERROR(AF118/U118,"")</f>
        <v>0</v>
      </c>
      <c r="U118" s="748">
        <v>2</v>
      </c>
      <c r="V118" s="749">
        <v>0</v>
      </c>
      <c r="W118" s="750" t="s">
        <v>360</v>
      </c>
      <c r="X118" s="750" t="s">
        <v>364</v>
      </c>
      <c r="Y118" s="752"/>
      <c r="Z118" s="752"/>
      <c r="AA118" s="752"/>
      <c r="AB118" s="818"/>
      <c r="AC118" s="767"/>
      <c r="AD118" s="818"/>
      <c r="AE118" s="1137"/>
      <c r="AF118" s="758"/>
      <c r="AG118" s="756">
        <f>IFERROR(IF(AF118&gt;0,AF118,IF(AE118="",MIN(U118,AH118),AE118)),"")</f>
        <v>2</v>
      </c>
      <c r="AH118" s="756"/>
      <c r="AI118" s="757" t="str">
        <f>IFERROR(IF(AD118="","",IF(AF118&gt;0,AF118,IF(AE118="",MIN(Y118,AB118),AE118))),"")</f>
        <v/>
      </c>
      <c r="AJ118" s="758" t="str">
        <f>IF(B118="Contingent","Recovery","")</f>
        <v/>
      </c>
      <c r="AK118" s="758" t="str">
        <f>IFERROR(IF(AI118="","-",AI118-U118),"")</f>
        <v>-</v>
      </c>
      <c r="AL118" s="819"/>
      <c r="AM118" s="759"/>
      <c r="AN118" s="759"/>
      <c r="AO118" s="759"/>
      <c r="AP118" s="759"/>
      <c r="AQ118" s="759"/>
      <c r="AR118" s="759"/>
      <c r="AS118" s="759"/>
      <c r="AT118" s="759"/>
      <c r="AU118" s="759"/>
      <c r="AV118" s="759"/>
      <c r="AW118" s="759"/>
      <c r="AX118" s="759"/>
      <c r="AY118" s="759"/>
      <c r="AZ118" s="759"/>
      <c r="BA118" s="759"/>
      <c r="BB118" s="759"/>
      <c r="BC118" s="759"/>
      <c r="BD118" s="759"/>
      <c r="BE118" s="759"/>
      <c r="BF118" s="759"/>
      <c r="BG118" s="759"/>
      <c r="BH118" s="759"/>
      <c r="BI118" s="759"/>
      <c r="BJ118" s="759"/>
      <c r="BK118" s="759"/>
      <c r="BL118" s="759"/>
      <c r="BM118" s="759"/>
      <c r="BN118" s="759"/>
      <c r="BO118" s="759"/>
      <c r="BP118" s="759"/>
      <c r="BQ118" s="759"/>
      <c r="BR118" s="759"/>
      <c r="BS118" s="759"/>
      <c r="BT118" s="759"/>
      <c r="BU118" s="759"/>
      <c r="BV118" s="759"/>
      <c r="BW118" s="759"/>
      <c r="BX118" s="759"/>
      <c r="BY118" s="759"/>
      <c r="BZ118" s="759"/>
      <c r="CA118" s="759"/>
      <c r="CB118" s="759"/>
      <c r="CC118" s="759"/>
      <c r="CD118" s="759"/>
      <c r="CE118" s="759"/>
      <c r="CF118" s="759"/>
      <c r="CG118" s="759"/>
      <c r="CH118" s="759"/>
      <c r="CI118" s="759"/>
      <c r="CJ118" s="759"/>
      <c r="CK118" s="759"/>
      <c r="CL118" s="759"/>
      <c r="CM118" s="759"/>
      <c r="CN118" s="759"/>
      <c r="CO118" s="759"/>
      <c r="CP118" s="759"/>
      <c r="CQ118" s="759"/>
      <c r="CR118" s="759"/>
      <c r="CS118" s="759"/>
      <c r="CT118" s="759"/>
      <c r="CU118" s="759"/>
      <c r="CV118" s="759"/>
      <c r="CW118" s="759"/>
      <c r="CX118" s="759"/>
      <c r="CY118" s="759"/>
      <c r="CZ118" s="759"/>
      <c r="DA118" s="759"/>
      <c r="DB118" s="759"/>
      <c r="DC118" s="759"/>
      <c r="DD118" s="759"/>
      <c r="DE118" s="759"/>
      <c r="DF118" s="759"/>
      <c r="DG118" s="759"/>
      <c r="DH118" s="759"/>
      <c r="DI118" s="759"/>
      <c r="DJ118" s="759"/>
      <c r="DK118" s="759"/>
      <c r="DL118" s="759"/>
      <c r="DM118" s="759"/>
      <c r="DN118" s="759"/>
      <c r="DO118" s="759"/>
      <c r="DP118" s="759"/>
      <c r="DQ118" s="759"/>
      <c r="DR118" s="759"/>
      <c r="DS118" s="759"/>
      <c r="DT118" s="759"/>
      <c r="DU118" s="759"/>
      <c r="DV118" s="759"/>
      <c r="DW118" s="759"/>
      <c r="DX118" s="759"/>
      <c r="DY118" s="759"/>
      <c r="DZ118" s="759"/>
      <c r="EA118" s="759"/>
      <c r="EB118" s="759"/>
      <c r="EC118" s="759"/>
      <c r="ED118" s="759"/>
      <c r="EE118" s="759"/>
      <c r="EF118" s="759"/>
      <c r="EG118" s="759"/>
      <c r="EH118" s="759"/>
      <c r="EI118" s="759"/>
      <c r="EJ118" s="759"/>
      <c r="EK118" s="759"/>
      <c r="EL118" s="759"/>
      <c r="EM118" s="759"/>
      <c r="EN118" s="759"/>
      <c r="EO118" s="759"/>
      <c r="EP118" s="759"/>
      <c r="EQ118" s="759"/>
      <c r="ER118" s="759"/>
      <c r="ES118" s="759"/>
      <c r="ET118" s="759"/>
      <c r="EU118" s="759"/>
      <c r="EV118" s="759"/>
      <c r="EW118" s="759"/>
      <c r="EX118" s="759"/>
      <c r="EY118" s="759"/>
      <c r="EZ118" s="759"/>
      <c r="FA118" s="759"/>
      <c r="FB118" s="759"/>
      <c r="FC118" s="759"/>
      <c r="FD118" s="759"/>
      <c r="FE118" s="759"/>
      <c r="FF118" s="759"/>
      <c r="FG118" s="759"/>
      <c r="FH118" s="759"/>
      <c r="FI118" s="759"/>
      <c r="FJ118" s="759"/>
      <c r="FK118" s="759"/>
      <c r="FL118" s="759"/>
      <c r="FM118" s="759"/>
      <c r="FN118" s="759"/>
      <c r="FO118" s="759"/>
      <c r="FP118" s="759"/>
      <c r="FQ118" s="759"/>
      <c r="FR118" s="759"/>
      <c r="FS118" s="759"/>
      <c r="FT118" s="759"/>
      <c r="FU118" s="759"/>
      <c r="FV118" s="759"/>
      <c r="FW118" s="759"/>
      <c r="FX118" s="759"/>
      <c r="FY118" s="759"/>
      <c r="FZ118" s="759"/>
      <c r="GA118" s="759"/>
      <c r="GB118" s="759"/>
      <c r="GC118" s="759"/>
      <c r="GD118" s="759"/>
      <c r="GE118" s="759"/>
      <c r="GF118" s="759"/>
      <c r="GG118" s="759"/>
      <c r="GH118" s="759"/>
      <c r="GI118" s="759"/>
      <c r="GJ118" s="759"/>
      <c r="GK118" s="759"/>
      <c r="GL118" s="759"/>
      <c r="GM118" s="759"/>
      <c r="GN118" s="759"/>
      <c r="GO118" s="759"/>
      <c r="GP118" s="759"/>
      <c r="GQ118" s="759"/>
      <c r="GR118" s="759"/>
      <c r="GS118" s="759"/>
      <c r="GT118" s="759"/>
      <c r="GU118" s="759"/>
      <c r="GV118" s="759"/>
      <c r="GW118" s="759"/>
      <c r="GX118" s="759"/>
      <c r="GY118" s="759"/>
      <c r="GZ118" s="759"/>
      <c r="HA118" s="759"/>
      <c r="HB118" s="759"/>
      <c r="HC118" s="759"/>
      <c r="HD118" s="759"/>
      <c r="HE118" s="759"/>
      <c r="HF118" s="759"/>
      <c r="HG118" s="759"/>
      <c r="HH118" s="759"/>
      <c r="HI118" s="759"/>
      <c r="HJ118" s="759"/>
      <c r="HK118" s="759"/>
      <c r="HL118" s="759"/>
      <c r="HM118" s="759"/>
      <c r="HN118" s="759"/>
      <c r="HO118" s="759"/>
      <c r="HP118" s="759"/>
      <c r="HQ118" s="759"/>
      <c r="HR118" s="759"/>
      <c r="HS118" s="759"/>
      <c r="HT118" s="759"/>
      <c r="HU118" s="759"/>
      <c r="HV118" s="759"/>
      <c r="HW118" s="759"/>
      <c r="HX118" s="759"/>
      <c r="HY118" s="759"/>
      <c r="HZ118" s="759"/>
      <c r="IA118" s="759"/>
      <c r="IB118" s="759"/>
      <c r="IC118" s="759"/>
      <c r="ID118" s="759"/>
      <c r="IE118" s="759"/>
      <c r="IF118" s="759"/>
      <c r="IG118" s="759"/>
      <c r="IH118" s="759"/>
      <c r="II118" s="759"/>
      <c r="IJ118" s="759"/>
      <c r="IK118" s="759"/>
      <c r="IL118" s="759"/>
      <c r="IM118" s="759"/>
      <c r="IN118" s="759"/>
      <c r="IO118" s="759"/>
      <c r="IP118" s="759"/>
      <c r="IQ118" s="759"/>
      <c r="IR118" s="759"/>
      <c r="IS118" s="759"/>
      <c r="IT118" s="759"/>
      <c r="IU118" s="759"/>
      <c r="IV118" s="759"/>
      <c r="IW118" s="759"/>
      <c r="IX118" s="759"/>
      <c r="IY118" s="759"/>
      <c r="IZ118" s="759"/>
      <c r="JA118" s="759"/>
      <c r="JB118" s="759"/>
      <c r="JC118" s="759"/>
      <c r="JD118" s="759"/>
      <c r="JE118" s="759"/>
      <c r="JF118" s="759"/>
      <c r="JG118" s="759"/>
      <c r="JH118" s="759"/>
      <c r="JI118" s="759"/>
      <c r="JJ118" s="760"/>
      <c r="JK118" s="759"/>
      <c r="JL118" s="759"/>
      <c r="JM118" s="759"/>
      <c r="JN118" s="759"/>
      <c r="JO118" s="759"/>
      <c r="JP118" s="761"/>
      <c r="JQ118" s="798"/>
      <c r="JR118" s="820"/>
      <c r="JS118" s="476"/>
      <c r="JT118" s="477"/>
      <c r="JU118" s="478"/>
      <c r="JV118" s="816"/>
      <c r="JW118" s="479"/>
      <c r="JX118" s="479"/>
      <c r="JY118" s="479"/>
      <c r="JZ118" s="480"/>
      <c r="KA118" s="479"/>
      <c r="KB118" s="479"/>
      <c r="KC118" s="479"/>
      <c r="KD118" s="479"/>
      <c r="KE118" s="479"/>
      <c r="KF118" s="479"/>
      <c r="KG118" s="479"/>
      <c r="KH118" s="479"/>
      <c r="KI118" s="479"/>
      <c r="KJ118" s="479"/>
      <c r="KK118" s="479"/>
      <c r="KL118" s="479"/>
      <c r="KM118" s="479"/>
      <c r="KN118" s="479"/>
      <c r="KO118" s="479"/>
    </row>
    <row r="119" spans="1:303" s="324" customFormat="1" ht="14.5" hidden="1" collapsed="1">
      <c r="A119" s="821"/>
      <c r="B119" s="821"/>
      <c r="C119" s="821"/>
      <c r="D119" s="821"/>
      <c r="E119" s="821"/>
      <c r="F119" s="821"/>
      <c r="G119" s="821"/>
      <c r="H119" s="821"/>
      <c r="I119" s="821"/>
      <c r="J119" s="821"/>
      <c r="K119" s="821"/>
      <c r="L119" s="619"/>
      <c r="M119" s="821"/>
      <c r="N119" s="821"/>
      <c r="O119" s="821"/>
      <c r="P119" s="821"/>
      <c r="Q119" s="821"/>
      <c r="R119" s="821"/>
      <c r="S119" s="821"/>
      <c r="T119" s="821"/>
      <c r="U119" s="821"/>
      <c r="V119" s="821"/>
      <c r="W119" s="821"/>
      <c r="X119" s="821"/>
      <c r="Y119" s="821"/>
      <c r="Z119" s="821"/>
      <c r="AA119" s="821"/>
      <c r="AB119" s="821"/>
      <c r="AC119" s="821"/>
      <c r="AD119" s="821"/>
      <c r="AE119" s="821"/>
      <c r="AF119" s="821"/>
      <c r="AG119" s="821"/>
      <c r="AH119" s="821"/>
      <c r="AI119" s="821"/>
      <c r="AJ119" s="821"/>
      <c r="AK119" s="821"/>
      <c r="AL119" s="821"/>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c r="CX119" s="549"/>
      <c r="CY119" s="549"/>
      <c r="CZ119" s="549"/>
      <c r="DA119" s="549"/>
      <c r="DB119" s="549"/>
      <c r="DC119" s="549"/>
      <c r="DD119" s="549"/>
      <c r="DE119" s="549"/>
      <c r="DF119" s="549"/>
      <c r="DG119" s="549"/>
      <c r="DH119" s="549"/>
      <c r="DI119" s="549"/>
      <c r="DJ119" s="549"/>
      <c r="DK119" s="549"/>
      <c r="DL119" s="549"/>
      <c r="DM119" s="549"/>
      <c r="DN119" s="549"/>
      <c r="DO119" s="549"/>
      <c r="DP119" s="549"/>
      <c r="DQ119" s="549"/>
      <c r="DR119" s="549"/>
      <c r="DS119" s="549"/>
      <c r="DT119" s="549"/>
      <c r="DU119" s="549"/>
      <c r="DV119" s="549"/>
      <c r="DW119" s="549"/>
      <c r="DX119" s="549"/>
      <c r="DY119" s="549"/>
      <c r="DZ119" s="549"/>
      <c r="EA119" s="549"/>
      <c r="EB119" s="549"/>
      <c r="EC119" s="549"/>
      <c r="ED119" s="549"/>
      <c r="EE119" s="549"/>
      <c r="EF119" s="549"/>
      <c r="EG119" s="549"/>
      <c r="EH119" s="549"/>
      <c r="EI119" s="549"/>
      <c r="EJ119" s="549"/>
      <c r="EK119" s="549"/>
      <c r="EL119" s="549"/>
      <c r="EM119" s="549"/>
      <c r="EN119" s="549"/>
      <c r="EO119" s="549"/>
      <c r="EP119" s="549"/>
      <c r="EQ119" s="549"/>
      <c r="ER119" s="549"/>
      <c r="ES119" s="549"/>
      <c r="ET119" s="549"/>
      <c r="EU119" s="549"/>
      <c r="EV119" s="549"/>
      <c r="EW119" s="549"/>
      <c r="EX119" s="549"/>
      <c r="EY119" s="549"/>
      <c r="EZ119" s="549"/>
      <c r="FA119" s="549"/>
      <c r="FB119" s="549"/>
      <c r="FC119" s="549"/>
      <c r="FD119" s="549"/>
      <c r="FE119" s="549"/>
      <c r="FF119" s="549"/>
      <c r="FG119" s="549"/>
      <c r="FH119" s="549"/>
      <c r="FI119" s="549"/>
      <c r="FJ119" s="549"/>
      <c r="FK119" s="549"/>
      <c r="FL119" s="549"/>
      <c r="FM119" s="549"/>
      <c r="FN119" s="549"/>
      <c r="FO119" s="549"/>
      <c r="FP119" s="549"/>
      <c r="FQ119" s="549"/>
      <c r="FR119" s="549"/>
      <c r="FS119" s="549"/>
      <c r="FT119" s="549"/>
      <c r="FU119" s="549"/>
      <c r="FV119" s="549"/>
      <c r="FW119" s="549"/>
      <c r="FX119" s="549"/>
      <c r="FY119" s="549"/>
      <c r="FZ119" s="549"/>
      <c r="GA119" s="549"/>
      <c r="GB119" s="549"/>
      <c r="GC119" s="549"/>
      <c r="GD119" s="549"/>
      <c r="GE119" s="549"/>
      <c r="GF119" s="549"/>
      <c r="GG119" s="549"/>
      <c r="GH119" s="549"/>
      <c r="GI119" s="549"/>
      <c r="GJ119" s="549"/>
      <c r="GK119" s="549"/>
      <c r="GL119" s="549"/>
      <c r="GM119" s="549"/>
      <c r="GN119" s="549"/>
      <c r="GO119" s="549"/>
      <c r="GP119" s="549"/>
      <c r="GQ119" s="549"/>
      <c r="GR119" s="549"/>
      <c r="GS119" s="549"/>
      <c r="GT119" s="549"/>
      <c r="GU119" s="549"/>
      <c r="GV119" s="549"/>
      <c r="GW119" s="549"/>
      <c r="GX119" s="549"/>
      <c r="GY119" s="549"/>
      <c r="GZ119" s="549"/>
      <c r="HA119" s="549"/>
      <c r="HB119" s="549"/>
      <c r="HC119" s="549"/>
      <c r="HD119" s="549"/>
      <c r="HE119" s="549"/>
      <c r="HF119" s="549"/>
      <c r="HG119" s="549"/>
      <c r="HH119" s="549"/>
      <c r="HI119" s="549"/>
      <c r="HJ119" s="549"/>
      <c r="HK119" s="549"/>
      <c r="HL119" s="549"/>
      <c r="HM119" s="549"/>
      <c r="HN119" s="549"/>
      <c r="HO119" s="549"/>
      <c r="HP119" s="549"/>
      <c r="HQ119" s="549"/>
      <c r="HR119" s="549"/>
      <c r="HS119" s="549"/>
      <c r="HT119" s="549"/>
      <c r="HU119" s="549"/>
      <c r="HV119" s="549"/>
      <c r="HW119" s="549"/>
      <c r="HX119" s="549"/>
      <c r="HY119" s="549"/>
      <c r="HZ119" s="549"/>
      <c r="IA119" s="549"/>
      <c r="IB119" s="549"/>
      <c r="IC119" s="549"/>
      <c r="ID119" s="549"/>
      <c r="IE119" s="549"/>
      <c r="IF119" s="549"/>
      <c r="IG119" s="549"/>
      <c r="IH119" s="549"/>
      <c r="II119" s="549"/>
      <c r="IJ119" s="549"/>
      <c r="IK119" s="549"/>
      <c r="IL119" s="549"/>
      <c r="IM119" s="549"/>
      <c r="IN119" s="549"/>
      <c r="IO119" s="549"/>
      <c r="IP119" s="549"/>
      <c r="IQ119" s="549"/>
      <c r="IR119" s="549"/>
      <c r="IS119" s="549"/>
      <c r="IT119" s="549"/>
      <c r="IU119" s="549"/>
      <c r="IV119" s="549"/>
      <c r="IW119" s="549"/>
      <c r="IX119" s="549"/>
      <c r="IY119" s="549"/>
      <c r="IZ119" s="549"/>
      <c r="JA119" s="549"/>
      <c r="JB119" s="549"/>
      <c r="JC119" s="549"/>
      <c r="JD119" s="549"/>
      <c r="JE119" s="549"/>
      <c r="JF119" s="549"/>
      <c r="JG119" s="549"/>
      <c r="JH119" s="549"/>
      <c r="JI119" s="549"/>
      <c r="JJ119" s="634"/>
      <c r="JK119" s="549"/>
      <c r="JL119" s="549"/>
      <c r="JM119" s="549"/>
      <c r="JN119" s="549"/>
      <c r="JO119" s="549"/>
      <c r="JP119" s="549"/>
      <c r="JQ119" s="822"/>
      <c r="JR119" s="823"/>
      <c r="JS119" s="476"/>
      <c r="JT119" s="477"/>
      <c r="JU119" s="478"/>
      <c r="JV119" s="816"/>
      <c r="JW119" s="479"/>
      <c r="JX119" s="479"/>
      <c r="JY119" s="479"/>
      <c r="JZ119" s="480"/>
      <c r="KA119" s="479"/>
      <c r="KB119" s="479"/>
      <c r="KC119" s="479"/>
      <c r="KD119" s="479"/>
      <c r="KE119" s="479"/>
      <c r="KF119" s="479"/>
      <c r="KG119" s="479"/>
      <c r="KH119" s="479"/>
      <c r="KI119" s="479"/>
      <c r="KJ119" s="479"/>
      <c r="KK119" s="479"/>
      <c r="KL119" s="479"/>
      <c r="KM119" s="479"/>
      <c r="KN119" s="479"/>
      <c r="KO119" s="479"/>
      <c r="KQ119" s="824"/>
    </row>
    <row r="120" spans="1:303" s="324" customFormat="1" ht="14" hidden="1">
      <c r="A120" s="825"/>
      <c r="B120" s="826" t="s">
        <v>440</v>
      </c>
      <c r="C120" s="827"/>
      <c r="D120" s="827"/>
      <c r="E120" s="827"/>
      <c r="F120" s="827"/>
      <c r="G120" s="827"/>
      <c r="H120" s="828"/>
      <c r="I120" s="828"/>
      <c r="J120" s="828"/>
      <c r="K120" s="829"/>
      <c r="L120" s="830"/>
      <c r="M120" s="829"/>
      <c r="N120" s="831"/>
      <c r="O120" s="832"/>
      <c r="P120" s="831"/>
      <c r="Q120" s="831"/>
      <c r="R120" s="833" t="str">
        <f>IFERROR(AD120/U120,"")</f>
        <v/>
      </c>
      <c r="S120" s="833" t="str">
        <f>IFERROR(AE120/T120,"")</f>
        <v/>
      </c>
      <c r="T120" s="833" t="str">
        <f>IFERROR(AF120/U120,"")</f>
        <v/>
      </c>
      <c r="U120" s="834"/>
      <c r="V120" s="835"/>
      <c r="W120" s="836"/>
      <c r="X120" s="836"/>
      <c r="Y120" s="834"/>
      <c r="Z120" s="834"/>
      <c r="AA120" s="834"/>
      <c r="AB120" s="837"/>
      <c r="AC120" s="838"/>
      <c r="AD120" s="837"/>
      <c r="AE120" s="1138"/>
      <c r="AF120" s="839"/>
      <c r="AG120" s="840"/>
      <c r="AH120" s="840"/>
      <c r="AI120" s="840"/>
      <c r="AJ120" s="840" t="str">
        <f>IF(B120="Contingent/Recovery","Recovery","")</f>
        <v/>
      </c>
      <c r="AK120" s="839"/>
      <c r="AL120" s="841"/>
      <c r="AM120" s="842"/>
      <c r="AN120" s="842"/>
      <c r="AO120" s="842"/>
      <c r="AP120" s="842"/>
      <c r="AQ120" s="842"/>
      <c r="AR120" s="842"/>
      <c r="AS120" s="842"/>
      <c r="AT120" s="842"/>
      <c r="AU120" s="842"/>
      <c r="AV120" s="842"/>
      <c r="AW120" s="842"/>
      <c r="AX120" s="842"/>
      <c r="AY120" s="842"/>
      <c r="AZ120" s="842"/>
      <c r="BA120" s="842"/>
      <c r="BB120" s="842"/>
      <c r="BC120" s="842"/>
      <c r="BD120" s="842"/>
      <c r="BE120" s="842"/>
      <c r="BF120" s="842"/>
      <c r="BG120" s="842"/>
      <c r="BH120" s="842"/>
      <c r="BI120" s="842"/>
      <c r="BJ120" s="842"/>
      <c r="BK120" s="842"/>
      <c r="BL120" s="842"/>
      <c r="BM120" s="842"/>
      <c r="BN120" s="842"/>
      <c r="BO120" s="842"/>
      <c r="BP120" s="842"/>
      <c r="BQ120" s="842"/>
      <c r="BR120" s="842"/>
      <c r="BS120" s="842"/>
      <c r="BT120" s="842"/>
      <c r="BU120" s="842"/>
      <c r="BV120" s="842"/>
      <c r="BW120" s="842"/>
      <c r="BX120" s="842"/>
      <c r="BY120" s="842"/>
      <c r="BZ120" s="842"/>
      <c r="CA120" s="842"/>
      <c r="CB120" s="842"/>
      <c r="CC120" s="842"/>
      <c r="CD120" s="842"/>
      <c r="CE120" s="842"/>
      <c r="CF120" s="842"/>
      <c r="CG120" s="842"/>
      <c r="CH120" s="842"/>
      <c r="CI120" s="842"/>
      <c r="CJ120" s="842"/>
      <c r="CK120" s="842"/>
      <c r="CL120" s="842"/>
      <c r="CM120" s="842"/>
      <c r="CN120" s="842"/>
      <c r="CO120" s="842"/>
      <c r="CP120" s="842"/>
      <c r="CQ120" s="842"/>
      <c r="CR120" s="842"/>
      <c r="CS120" s="842"/>
      <c r="CT120" s="842"/>
      <c r="CU120" s="842"/>
      <c r="CV120" s="842"/>
      <c r="CW120" s="842"/>
      <c r="CX120" s="842"/>
      <c r="CY120" s="842"/>
      <c r="CZ120" s="842"/>
      <c r="DA120" s="842"/>
      <c r="DB120" s="842"/>
      <c r="DC120" s="842"/>
      <c r="DD120" s="842"/>
      <c r="DE120" s="842"/>
      <c r="DF120" s="842"/>
      <c r="DG120" s="842"/>
      <c r="DH120" s="842"/>
      <c r="DI120" s="842"/>
      <c r="DJ120" s="842"/>
      <c r="DK120" s="842"/>
      <c r="DL120" s="842"/>
      <c r="DM120" s="842"/>
      <c r="DN120" s="842"/>
      <c r="DO120" s="842"/>
      <c r="DP120" s="842"/>
      <c r="DQ120" s="842"/>
      <c r="DR120" s="842"/>
      <c r="DS120" s="842"/>
      <c r="DT120" s="842"/>
      <c r="DU120" s="842"/>
      <c r="DV120" s="842"/>
      <c r="DW120" s="842"/>
      <c r="DX120" s="842"/>
      <c r="DY120" s="842"/>
      <c r="DZ120" s="842"/>
      <c r="EA120" s="842"/>
      <c r="EB120" s="842"/>
      <c r="EC120" s="842"/>
      <c r="ED120" s="842"/>
      <c r="EE120" s="842"/>
      <c r="EF120" s="842"/>
      <c r="EG120" s="842"/>
      <c r="EH120" s="842"/>
      <c r="EI120" s="842"/>
      <c r="EJ120" s="842"/>
      <c r="EK120" s="842"/>
      <c r="EL120" s="842"/>
      <c r="EM120" s="842"/>
      <c r="EN120" s="842"/>
      <c r="EO120" s="842"/>
      <c r="EP120" s="842"/>
      <c r="EQ120" s="842"/>
      <c r="ER120" s="842"/>
      <c r="ES120" s="842"/>
      <c r="ET120" s="842"/>
      <c r="EU120" s="842"/>
      <c r="EV120" s="842"/>
      <c r="EW120" s="842"/>
      <c r="EX120" s="842"/>
      <c r="EY120" s="842"/>
      <c r="EZ120" s="842"/>
      <c r="FA120" s="842"/>
      <c r="FB120" s="842"/>
      <c r="FC120" s="842"/>
      <c r="FD120" s="842"/>
      <c r="FE120" s="842"/>
      <c r="FF120" s="842"/>
      <c r="FG120" s="842"/>
      <c r="FH120" s="842"/>
      <c r="FI120" s="842"/>
      <c r="FJ120" s="842"/>
      <c r="FK120" s="842"/>
      <c r="FL120" s="842"/>
      <c r="FM120" s="842"/>
      <c r="FN120" s="842"/>
      <c r="FO120" s="842"/>
      <c r="FP120" s="842"/>
      <c r="FQ120" s="842"/>
      <c r="FR120" s="842"/>
      <c r="FS120" s="842"/>
      <c r="FT120" s="842"/>
      <c r="FU120" s="842"/>
      <c r="FV120" s="842"/>
      <c r="FW120" s="842"/>
      <c r="FX120" s="842"/>
      <c r="FY120" s="842"/>
      <c r="FZ120" s="842"/>
      <c r="GA120" s="842"/>
      <c r="GB120" s="842"/>
      <c r="GC120" s="842"/>
      <c r="GD120" s="842"/>
      <c r="GE120" s="842"/>
      <c r="GF120" s="842"/>
      <c r="GG120" s="842"/>
      <c r="GH120" s="842"/>
      <c r="GI120" s="842"/>
      <c r="GJ120" s="842"/>
      <c r="GK120" s="842"/>
      <c r="GL120" s="842"/>
      <c r="GM120" s="842"/>
      <c r="GN120" s="842"/>
      <c r="GO120" s="842"/>
      <c r="GP120" s="842"/>
      <c r="GQ120" s="842"/>
      <c r="GR120" s="842"/>
      <c r="GS120" s="842"/>
      <c r="GT120" s="842"/>
      <c r="GU120" s="842"/>
      <c r="GV120" s="842"/>
      <c r="GW120" s="842"/>
      <c r="GX120" s="842"/>
      <c r="GY120" s="842"/>
      <c r="GZ120" s="842"/>
      <c r="HA120" s="842"/>
      <c r="HB120" s="842"/>
      <c r="HC120" s="842"/>
      <c r="HD120" s="842"/>
      <c r="HE120" s="842"/>
      <c r="HF120" s="842"/>
      <c r="HG120" s="842"/>
      <c r="HH120" s="842"/>
      <c r="HI120" s="842"/>
      <c r="HJ120" s="842"/>
      <c r="HK120" s="842"/>
      <c r="HL120" s="842"/>
      <c r="HM120" s="842"/>
      <c r="HN120" s="842"/>
      <c r="HO120" s="842"/>
      <c r="HP120" s="842"/>
      <c r="HQ120" s="842"/>
      <c r="HR120" s="842"/>
      <c r="HS120" s="842"/>
      <c r="HT120" s="842"/>
      <c r="HU120" s="842"/>
      <c r="HV120" s="842"/>
      <c r="HW120" s="842"/>
      <c r="HX120" s="842"/>
      <c r="HY120" s="842"/>
      <c r="HZ120" s="842"/>
      <c r="IA120" s="842"/>
      <c r="IB120" s="842"/>
      <c r="IC120" s="842"/>
      <c r="ID120" s="842"/>
      <c r="IE120" s="842"/>
      <c r="IF120" s="842"/>
      <c r="IG120" s="842"/>
      <c r="IH120" s="842"/>
      <c r="II120" s="842"/>
      <c r="IJ120" s="842"/>
      <c r="IK120" s="842"/>
      <c r="IL120" s="842"/>
      <c r="IM120" s="842"/>
      <c r="IN120" s="842"/>
      <c r="IO120" s="842"/>
      <c r="IP120" s="842"/>
      <c r="IQ120" s="842"/>
      <c r="IR120" s="842"/>
      <c r="IS120" s="842"/>
      <c r="IT120" s="842"/>
      <c r="IU120" s="842"/>
      <c r="IV120" s="842"/>
      <c r="IW120" s="842"/>
      <c r="IX120" s="842"/>
      <c r="IY120" s="842"/>
      <c r="IZ120" s="842"/>
      <c r="JA120" s="842"/>
      <c r="JB120" s="842"/>
      <c r="JC120" s="842"/>
      <c r="JD120" s="842"/>
      <c r="JE120" s="842"/>
      <c r="JF120" s="842"/>
      <c r="JG120" s="842"/>
      <c r="JH120" s="842"/>
      <c r="JI120" s="842"/>
      <c r="JJ120" s="843"/>
      <c r="JK120" s="842"/>
      <c r="JL120" s="842"/>
      <c r="JM120" s="842"/>
      <c r="JN120" s="842"/>
      <c r="JO120" s="842"/>
      <c r="JP120" s="842"/>
      <c r="JQ120" s="844"/>
      <c r="JR120" s="845"/>
      <c r="JS120" s="476" t="str">
        <f>IFERROR(IF(AD120="","",AE120/U120),"")</f>
        <v/>
      </c>
      <c r="JT120" s="477"/>
      <c r="JU120" s="478" t="str">
        <f>IFERROR((IF(AL120="Graduated",AF120/AD120,"")),"")</f>
        <v/>
      </c>
      <c r="JV120" s="499"/>
      <c r="JW120" s="479"/>
      <c r="JX120" s="479"/>
      <c r="JY120" s="479"/>
      <c r="JZ120" s="480"/>
      <c r="KA120" s="479"/>
      <c r="KB120" s="479"/>
      <c r="KC120" s="479"/>
      <c r="KD120" s="479"/>
      <c r="KE120" s="479"/>
      <c r="KF120" s="479"/>
      <c r="KG120" s="479"/>
      <c r="KH120" s="479"/>
      <c r="KI120" s="479"/>
      <c r="KJ120" s="479"/>
      <c r="KK120" s="479"/>
      <c r="KL120" s="479"/>
      <c r="KM120" s="479"/>
      <c r="KN120" s="479"/>
      <c r="KO120" s="479"/>
    </row>
    <row r="121" spans="1:303" s="324" customFormat="1" hidden="1" outlineLevel="1">
      <c r="A121" s="482" t="str">
        <f ca="1">IF(ISERROR(VALUE(SUBSTITUTE(OFFSET(A121,-1,0,1,1),".",""))),"0.1",IF(ISERROR(FIND("`",SUBSTITUTE(OFFSET(A121,-1,0,1,1),".","`",1))),OFFSET(A121,-1,0,1,1)&amp;".1",LEFT(OFFSET(A121,-1,0,1,1),FIND("`",SUBSTITUTE(OFFSET(A121,-1,0,1,1),".","`",1)))&amp;IF(ISERROR(FIND("`",SUBSTITUTE(OFFSET(A121,-1,0,1,1),".","`",2))),VALUE(RIGHT(OFFSET(A121,-1,0,1,1),LEN(OFFSET(A121,-1,0,1,1))-FIND("`",SUBSTITUTE(OFFSET(A121,-1,0,1,1),".","`",1))))+1,VALUE(MID(OFFSET(A121,-1,0,1,1),FIND("`",SUBSTITUTE(OFFSET(A121,-1,0,1,1),".","`",1))+1,(FIND("`",SUBSTITUTE(OFFSET(A121,-1,0,1,1),".","`",2))-FIND("`",SUBSTITUTE(OFFSET(A121,-1,0,1,1),".","`",1))-1)))+1)))</f>
        <v>0.1</v>
      </c>
      <c r="B121" s="1134" t="s">
        <v>440</v>
      </c>
      <c r="C121" s="483"/>
      <c r="D121" s="483"/>
      <c r="E121" s="483"/>
      <c r="F121" s="483"/>
      <c r="G121" s="483"/>
      <c r="H121" s="484"/>
      <c r="I121" s="484"/>
      <c r="J121" s="483"/>
      <c r="K121" s="487"/>
      <c r="L121" s="486"/>
      <c r="M121" s="487"/>
      <c r="N121" s="488"/>
      <c r="O121" s="489"/>
      <c r="P121" s="488"/>
      <c r="Q121" s="488"/>
      <c r="R121" s="490"/>
      <c r="S121" s="490"/>
      <c r="T121" s="490"/>
      <c r="U121" s="490"/>
      <c r="V121" s="728"/>
      <c r="W121" s="729"/>
      <c r="X121" s="729"/>
      <c r="Y121" s="490"/>
      <c r="Z121" s="490"/>
      <c r="AA121" s="490"/>
      <c r="AB121" s="490"/>
      <c r="AC121" s="491"/>
      <c r="AD121" s="490"/>
      <c r="AE121" s="1121"/>
      <c r="AF121" s="487"/>
      <c r="AG121" s="492"/>
      <c r="AH121" s="492"/>
      <c r="AI121" s="492"/>
      <c r="AJ121" s="492" t="str">
        <f>IF(B121="Contingent/Recovery","Recovery","")</f>
        <v/>
      </c>
      <c r="AK121" s="493"/>
      <c r="AL121" s="487"/>
      <c r="AM121" s="495"/>
      <c r="AN121" s="495"/>
      <c r="AO121" s="495"/>
      <c r="AP121" s="495"/>
      <c r="AQ121" s="495"/>
      <c r="AR121" s="495"/>
      <c r="AS121" s="495"/>
      <c r="AT121" s="495"/>
      <c r="AU121" s="495"/>
      <c r="AV121" s="495"/>
      <c r="AW121" s="495"/>
      <c r="AX121" s="495"/>
      <c r="AY121" s="495"/>
      <c r="AZ121" s="495"/>
      <c r="BA121" s="495"/>
      <c r="BB121" s="495"/>
      <c r="BC121" s="495"/>
      <c r="BD121" s="495"/>
      <c r="BE121" s="495"/>
      <c r="BF121" s="495"/>
      <c r="BG121" s="495"/>
      <c r="BH121" s="495"/>
      <c r="BI121" s="495"/>
      <c r="BJ121" s="495"/>
      <c r="BK121" s="495"/>
      <c r="BL121" s="495"/>
      <c r="BM121" s="495"/>
      <c r="BN121" s="495"/>
      <c r="BO121" s="495"/>
      <c r="BP121" s="495"/>
      <c r="BQ121" s="495"/>
      <c r="BR121" s="495"/>
      <c r="BS121" s="495"/>
      <c r="BT121" s="495"/>
      <c r="BU121" s="495"/>
      <c r="BV121" s="846"/>
      <c r="BW121" s="495"/>
      <c r="BX121" s="495"/>
      <c r="BY121" s="495"/>
      <c r="BZ121" s="495"/>
      <c r="CA121" s="495"/>
      <c r="CB121" s="495"/>
      <c r="CC121" s="495"/>
      <c r="CD121" s="495"/>
      <c r="CE121" s="495"/>
      <c r="CF121" s="495"/>
      <c r="CG121" s="495"/>
      <c r="CH121" s="495"/>
      <c r="CI121" s="495"/>
      <c r="CJ121" s="495"/>
      <c r="CK121" s="495"/>
      <c r="CL121" s="495"/>
      <c r="CM121" s="495"/>
      <c r="CN121" s="495"/>
      <c r="CO121" s="495"/>
      <c r="CP121" s="495"/>
      <c r="CQ121" s="495"/>
      <c r="CR121" s="495"/>
      <c r="CS121" s="495"/>
      <c r="CT121" s="495"/>
      <c r="CU121" s="495"/>
      <c r="CV121" s="495"/>
      <c r="CW121" s="495"/>
      <c r="CX121" s="495"/>
      <c r="CY121" s="495"/>
      <c r="CZ121" s="495"/>
      <c r="DA121" s="495"/>
      <c r="DB121" s="495"/>
      <c r="DC121" s="495"/>
      <c r="DD121" s="495"/>
      <c r="DE121" s="495"/>
      <c r="DF121" s="495"/>
      <c r="DG121" s="495"/>
      <c r="DH121" s="495"/>
      <c r="DI121" s="495"/>
      <c r="DJ121" s="495"/>
      <c r="DK121" s="495"/>
      <c r="DL121" s="495"/>
      <c r="DM121" s="495"/>
      <c r="DN121" s="495"/>
      <c r="DO121" s="495"/>
      <c r="DP121" s="495"/>
      <c r="DQ121" s="495"/>
      <c r="DR121" s="495"/>
      <c r="DS121" s="495"/>
      <c r="DT121" s="495"/>
      <c r="DU121" s="495"/>
      <c r="DV121" s="495"/>
      <c r="DW121" s="495"/>
      <c r="DX121" s="495"/>
      <c r="DY121" s="495"/>
      <c r="DZ121" s="495"/>
      <c r="EA121" s="495"/>
      <c r="EB121" s="495"/>
      <c r="EC121" s="495"/>
      <c r="ED121" s="495"/>
      <c r="EE121" s="495"/>
      <c r="EF121" s="495"/>
      <c r="EG121" s="495"/>
      <c r="EH121" s="495"/>
      <c r="EI121" s="495"/>
      <c r="EJ121" s="495"/>
      <c r="EK121" s="495"/>
      <c r="EL121" s="495"/>
      <c r="EM121" s="495"/>
      <c r="EN121" s="495"/>
      <c r="EO121" s="495"/>
      <c r="EP121" s="495"/>
      <c r="EQ121" s="495"/>
      <c r="ER121" s="495"/>
      <c r="ES121" s="495"/>
      <c r="ET121" s="495"/>
      <c r="EU121" s="495"/>
      <c r="EV121" s="495"/>
      <c r="EW121" s="495"/>
      <c r="EX121" s="495"/>
      <c r="EY121" s="495"/>
      <c r="EZ121" s="495"/>
      <c r="FA121" s="495"/>
      <c r="FB121" s="495"/>
      <c r="FC121" s="495"/>
      <c r="FD121" s="495"/>
      <c r="FE121" s="495"/>
      <c r="FF121" s="495"/>
      <c r="FG121" s="495"/>
      <c r="FH121" s="495"/>
      <c r="FI121" s="495"/>
      <c r="FJ121" s="495"/>
      <c r="FK121" s="495"/>
      <c r="FL121" s="495"/>
      <c r="FM121" s="495"/>
      <c r="FN121" s="495"/>
      <c r="FO121" s="495"/>
      <c r="FP121" s="495"/>
      <c r="FQ121" s="495"/>
      <c r="FR121" s="495"/>
      <c r="FS121" s="495"/>
      <c r="FT121" s="495"/>
      <c r="FU121" s="495"/>
      <c r="FV121" s="495"/>
      <c r="FW121" s="495"/>
      <c r="FX121" s="495"/>
      <c r="FY121" s="495"/>
      <c r="FZ121" s="495"/>
      <c r="GA121" s="495"/>
      <c r="GB121" s="495"/>
      <c r="GC121" s="495"/>
      <c r="GD121" s="495"/>
      <c r="GE121" s="495"/>
      <c r="GF121" s="495"/>
      <c r="GG121" s="495"/>
      <c r="GH121" s="495"/>
      <c r="GI121" s="495"/>
      <c r="GJ121" s="495"/>
      <c r="GK121" s="495"/>
      <c r="GL121" s="495"/>
      <c r="GM121" s="495"/>
      <c r="GN121" s="495"/>
      <c r="GO121" s="495"/>
      <c r="GP121" s="495"/>
      <c r="GQ121" s="495"/>
      <c r="GR121" s="495"/>
      <c r="GS121" s="495"/>
      <c r="GT121" s="495"/>
      <c r="GU121" s="495"/>
      <c r="GV121" s="495"/>
      <c r="GW121" s="495"/>
      <c r="GX121" s="495"/>
      <c r="GY121" s="495"/>
      <c r="GZ121" s="495"/>
      <c r="HA121" s="495"/>
      <c r="HB121" s="495"/>
      <c r="HC121" s="495"/>
      <c r="HD121" s="495"/>
      <c r="HE121" s="495"/>
      <c r="HF121" s="495"/>
      <c r="HG121" s="495"/>
      <c r="HH121" s="495"/>
      <c r="HI121" s="495"/>
      <c r="HJ121" s="495"/>
      <c r="HK121" s="495"/>
      <c r="HL121" s="495"/>
      <c r="HM121" s="495"/>
      <c r="HN121" s="495"/>
      <c r="HO121" s="495"/>
      <c r="HP121" s="495"/>
      <c r="HQ121" s="495"/>
      <c r="HR121" s="495"/>
      <c r="HS121" s="495"/>
      <c r="HT121" s="495"/>
      <c r="HU121" s="495"/>
      <c r="HV121" s="495"/>
      <c r="HW121" s="495"/>
      <c r="HX121" s="495"/>
      <c r="HY121" s="495"/>
      <c r="HZ121" s="495"/>
      <c r="IA121" s="495"/>
      <c r="IB121" s="495"/>
      <c r="IC121" s="495"/>
      <c r="ID121" s="495"/>
      <c r="IE121" s="495"/>
      <c r="IF121" s="495"/>
      <c r="IG121" s="495"/>
      <c r="IH121" s="495"/>
      <c r="II121" s="495"/>
      <c r="IJ121" s="495"/>
      <c r="IK121" s="495"/>
      <c r="IL121" s="495"/>
      <c r="IM121" s="495"/>
      <c r="IN121" s="495"/>
      <c r="IO121" s="495"/>
      <c r="IP121" s="495"/>
      <c r="IQ121" s="495"/>
      <c r="IR121" s="495"/>
      <c r="IS121" s="495"/>
      <c r="IT121" s="495"/>
      <c r="IU121" s="495"/>
      <c r="IV121" s="495"/>
      <c r="IW121" s="495"/>
      <c r="IX121" s="495"/>
      <c r="IY121" s="495"/>
      <c r="IZ121" s="495"/>
      <c r="JA121" s="495"/>
      <c r="JB121" s="495"/>
      <c r="JC121" s="495"/>
      <c r="JD121" s="495"/>
      <c r="JE121" s="495"/>
      <c r="JF121" s="495"/>
      <c r="JG121" s="495"/>
      <c r="JH121" s="495"/>
      <c r="JI121" s="495"/>
      <c r="JJ121" s="496"/>
      <c r="JK121" s="495"/>
      <c r="JL121" s="495"/>
      <c r="JM121" s="495"/>
      <c r="JN121" s="495"/>
      <c r="JO121" s="495"/>
      <c r="JP121" s="495"/>
      <c r="JQ121" s="803"/>
      <c r="JR121" s="804"/>
      <c r="JS121" s="805"/>
      <c r="JT121" s="806"/>
      <c r="JU121" s="807"/>
      <c r="JV121" s="808"/>
      <c r="JW121" s="809"/>
      <c r="JX121" s="809"/>
      <c r="JY121" s="809"/>
      <c r="JZ121" s="810"/>
      <c r="KA121" s="809"/>
      <c r="KB121" s="809"/>
      <c r="KC121" s="809"/>
      <c r="KD121" s="809"/>
      <c r="KE121" s="809"/>
      <c r="KF121" s="809"/>
      <c r="KG121" s="809"/>
      <c r="KH121" s="809"/>
      <c r="KI121" s="809"/>
      <c r="KJ121" s="809"/>
      <c r="KK121" s="809"/>
      <c r="KL121" s="809"/>
      <c r="KM121" s="809"/>
      <c r="KN121" s="809"/>
      <c r="KO121" s="809"/>
    </row>
    <row r="122" spans="1:303" s="324" customFormat="1" hidden="1" outlineLevel="1">
      <c r="A122" s="638" t="str">
        <f ca="1">IF(ISERROR(VALUE(SUBSTITUTE(OFFSET(A122,-1,0,1,1),".",""))),"0.0.1",IF(ISERROR(FIND("`",SUBSTITUTE(OFFSET(A122,-1,0,1,1),".","`",2))),OFFSET(A122,-1,0,1,1)&amp;".1",LEFT(OFFSET(A122,-1,0,1,1),FIND("`",SUBSTITUTE(OFFSET(A122,-1,0,1,1),".","`",2)))&amp;IF(ISERROR(FIND("`",SUBSTITUTE(OFFSET(A122,-1,0,1,1),".","`",3))),VALUE(RIGHT(OFFSET(A122,-1,0,1,1),LEN(OFFSET(A122,-1,0,1,1))-FIND("`",SUBSTITUTE(OFFSET(A122,-1,0,1,1),".","`",2))))+1,VALUE(MID(OFFSET(A122,-1,0,1,1),FIND("`",SUBSTITUTE(OFFSET(A122,-1,0,1,1),".","`",2))+1,(FIND("`",SUBSTITUTE(OFFSET(A122,-1,0,1,1),".","`",3))-FIND("`",SUBSTITUTE(OFFSET(A122,-1,0,1,1),".","`",2))-1)))+1)))</f>
        <v>0.1.1</v>
      </c>
      <c r="B122" s="689" t="s">
        <v>440</v>
      </c>
      <c r="C122" s="1139"/>
      <c r="D122" s="1139"/>
      <c r="E122" s="1139"/>
      <c r="F122" s="1139"/>
      <c r="G122" s="1139"/>
      <c r="H122" s="1140" t="s">
        <v>196</v>
      </c>
      <c r="I122" s="1140"/>
      <c r="J122" s="847"/>
      <c r="K122" s="848"/>
      <c r="L122" s="849">
        <v>28</v>
      </c>
      <c r="M122" s="641" t="str">
        <f>IF(K122="","",K122+L122)</f>
        <v/>
      </c>
      <c r="N122" s="811"/>
      <c r="O122" s="732">
        <v>28</v>
      </c>
      <c r="P122" s="850" t="str">
        <f>IF(N122="","",N122+O122)</f>
        <v/>
      </c>
      <c r="Q122" s="850"/>
      <c r="R122" s="555" t="str">
        <f>IFERROR(AD122/U122,"")</f>
        <v/>
      </c>
      <c r="S122" s="555" t="str">
        <f>IFERROR(IF(AE122="","",IF(AF122="",SUM(AD122-AE122)/AD122,SUM(AD122-AF122)/AD122)),"")</f>
        <v/>
      </c>
      <c r="T122" s="555" t="str">
        <f>IFERROR(AF122/U122,"")</f>
        <v/>
      </c>
      <c r="U122" s="851"/>
      <c r="V122" s="563"/>
      <c r="W122" s="852"/>
      <c r="X122" s="852"/>
      <c r="Y122" s="574"/>
      <c r="Z122" s="574"/>
      <c r="AA122" s="574"/>
      <c r="AB122" s="853"/>
      <c r="AC122" s="854"/>
      <c r="AD122" s="853"/>
      <c r="AE122" s="1141"/>
      <c r="AF122" s="855"/>
      <c r="AG122" s="567">
        <f>IFERROR(IF(AF122&gt;0,AF122,IF(AE122="",MIN(U122,AH122),AE122)),"")</f>
        <v>0</v>
      </c>
      <c r="AH122" s="567"/>
      <c r="AI122" s="567" t="str">
        <f>IFERROR(IF(AD122="","",IF(AF122&gt;0,AF122,IF(AE122="",MIN(Y122,AB122),AE122))),"")</f>
        <v/>
      </c>
      <c r="AJ122" s="567" t="str">
        <f>IF(B122="Contingent","Recovery","")</f>
        <v/>
      </c>
      <c r="AK122" s="855" t="str">
        <f>IFERROR(IF(AI122="","-",AI122-U122),"")</f>
        <v>-</v>
      </c>
      <c r="AL122" s="856"/>
      <c r="AM122" s="589"/>
      <c r="AN122" s="589"/>
      <c r="AO122" s="589"/>
      <c r="AP122" s="589"/>
      <c r="AQ122" s="589"/>
      <c r="AR122" s="589"/>
      <c r="AS122" s="589"/>
      <c r="AT122" s="589"/>
      <c r="AU122" s="589"/>
      <c r="AV122" s="589"/>
      <c r="AW122" s="589"/>
      <c r="AX122" s="589"/>
      <c r="AY122" s="589"/>
      <c r="AZ122" s="589"/>
      <c r="BA122" s="589"/>
      <c r="BB122" s="589"/>
      <c r="BC122" s="589"/>
      <c r="BD122" s="589"/>
      <c r="BE122" s="589"/>
      <c r="BF122" s="589"/>
      <c r="BG122" s="589"/>
      <c r="BH122" s="589"/>
      <c r="BI122" s="589"/>
      <c r="BJ122" s="589"/>
      <c r="BK122" s="589"/>
      <c r="BL122" s="589"/>
      <c r="BM122" s="589"/>
      <c r="BN122" s="589"/>
      <c r="BO122" s="589"/>
      <c r="BP122" s="589"/>
      <c r="BQ122" s="589"/>
      <c r="BR122" s="589"/>
      <c r="BS122" s="589"/>
      <c r="BT122" s="589"/>
      <c r="BU122" s="589"/>
      <c r="BV122" s="857"/>
      <c r="BW122" s="589"/>
      <c r="BX122" s="589"/>
      <c r="BY122" s="589"/>
      <c r="BZ122" s="589"/>
      <c r="CA122" s="589"/>
      <c r="CB122" s="589"/>
      <c r="CC122" s="589"/>
      <c r="CD122" s="589"/>
      <c r="CE122" s="589"/>
      <c r="CF122" s="589"/>
      <c r="CG122" s="589"/>
      <c r="CH122" s="589"/>
      <c r="CI122" s="589"/>
      <c r="CJ122" s="589"/>
      <c r="CK122" s="589"/>
      <c r="CL122" s="589"/>
      <c r="CM122" s="589"/>
      <c r="CN122" s="589"/>
      <c r="CO122" s="589"/>
      <c r="CP122" s="589"/>
      <c r="CQ122" s="589"/>
      <c r="CR122" s="589"/>
      <c r="CS122" s="589"/>
      <c r="CT122" s="589"/>
      <c r="CU122" s="589"/>
      <c r="CV122" s="589"/>
      <c r="CW122" s="589"/>
      <c r="CX122" s="589"/>
      <c r="CY122" s="589"/>
      <c r="CZ122" s="589"/>
      <c r="DA122" s="589"/>
      <c r="DB122" s="589"/>
      <c r="DC122" s="589"/>
      <c r="DD122" s="589"/>
      <c r="DE122" s="589"/>
      <c r="DF122" s="589"/>
      <c r="DG122" s="589"/>
      <c r="DH122" s="589"/>
      <c r="DI122" s="589"/>
      <c r="DJ122" s="589"/>
      <c r="DK122" s="589"/>
      <c r="DL122" s="589"/>
      <c r="DM122" s="589"/>
      <c r="DN122" s="589"/>
      <c r="DO122" s="589"/>
      <c r="DP122" s="589"/>
      <c r="DQ122" s="589"/>
      <c r="DR122" s="589"/>
      <c r="DS122" s="589"/>
      <c r="DT122" s="589"/>
      <c r="DU122" s="589"/>
      <c r="DV122" s="589"/>
      <c r="DW122" s="589"/>
      <c r="DX122" s="589"/>
      <c r="DY122" s="589"/>
      <c r="DZ122" s="589"/>
      <c r="EA122" s="589"/>
      <c r="EB122" s="589"/>
      <c r="EC122" s="589"/>
      <c r="ED122" s="589"/>
      <c r="EE122" s="589"/>
      <c r="EF122" s="589"/>
      <c r="EG122" s="589"/>
      <c r="EH122" s="589"/>
      <c r="EI122" s="589"/>
      <c r="EJ122" s="589"/>
      <c r="EK122" s="589"/>
      <c r="EL122" s="589"/>
      <c r="EM122" s="589"/>
      <c r="EN122" s="589"/>
      <c r="EO122" s="589"/>
      <c r="EP122" s="589"/>
      <c r="EQ122" s="589"/>
      <c r="ER122" s="589"/>
      <c r="ES122" s="589"/>
      <c r="ET122" s="589"/>
      <c r="EU122" s="589"/>
      <c r="EV122" s="589"/>
      <c r="EW122" s="589"/>
      <c r="EX122" s="589"/>
      <c r="EY122" s="589"/>
      <c r="EZ122" s="589"/>
      <c r="FA122" s="589"/>
      <c r="FB122" s="589"/>
      <c r="FC122" s="589"/>
      <c r="FD122" s="589"/>
      <c r="FE122" s="589"/>
      <c r="FF122" s="589"/>
      <c r="FG122" s="589"/>
      <c r="FH122" s="589"/>
      <c r="FI122" s="589"/>
      <c r="FJ122" s="589"/>
      <c r="FK122" s="589"/>
      <c r="FL122" s="589"/>
      <c r="FM122" s="589"/>
      <c r="FN122" s="589"/>
      <c r="FO122" s="589"/>
      <c r="FP122" s="589"/>
      <c r="FQ122" s="589"/>
      <c r="FR122" s="589"/>
      <c r="FS122" s="589"/>
      <c r="FT122" s="589"/>
      <c r="FU122" s="589"/>
      <c r="FV122" s="589"/>
      <c r="FW122" s="589"/>
      <c r="FX122" s="589"/>
      <c r="FY122" s="589"/>
      <c r="FZ122" s="589"/>
      <c r="GA122" s="589"/>
      <c r="GB122" s="589"/>
      <c r="GC122" s="589"/>
      <c r="GD122" s="589"/>
      <c r="GE122" s="589"/>
      <c r="GF122" s="589"/>
      <c r="GG122" s="589"/>
      <c r="GH122" s="589"/>
      <c r="GI122" s="589"/>
      <c r="GJ122" s="589"/>
      <c r="GK122" s="589"/>
      <c r="GL122" s="589"/>
      <c r="GM122" s="589"/>
      <c r="GN122" s="589"/>
      <c r="GO122" s="589"/>
      <c r="GP122" s="589"/>
      <c r="GQ122" s="589"/>
      <c r="GR122" s="589"/>
      <c r="GS122" s="589"/>
      <c r="GT122" s="589"/>
      <c r="GU122" s="589"/>
      <c r="GV122" s="589"/>
      <c r="GW122" s="589"/>
      <c r="GX122" s="589"/>
      <c r="GY122" s="589"/>
      <c r="GZ122" s="589"/>
      <c r="HA122" s="589"/>
      <c r="HB122" s="589"/>
      <c r="HC122" s="589"/>
      <c r="HD122" s="589"/>
      <c r="HE122" s="589"/>
      <c r="HF122" s="589"/>
      <c r="HG122" s="589"/>
      <c r="HH122" s="589"/>
      <c r="HI122" s="589"/>
      <c r="HJ122" s="589"/>
      <c r="HK122" s="589"/>
      <c r="HL122" s="589"/>
      <c r="HM122" s="589"/>
      <c r="HN122" s="589"/>
      <c r="HO122" s="589"/>
      <c r="HP122" s="589"/>
      <c r="HQ122" s="589"/>
      <c r="HR122" s="589"/>
      <c r="HS122" s="589"/>
      <c r="HT122" s="589"/>
      <c r="HU122" s="589"/>
      <c r="HV122" s="589"/>
      <c r="HW122" s="589"/>
      <c r="HX122" s="589"/>
      <c r="HY122" s="589"/>
      <c r="HZ122" s="589"/>
      <c r="IA122" s="589"/>
      <c r="IB122" s="589"/>
      <c r="IC122" s="589"/>
      <c r="ID122" s="589"/>
      <c r="IE122" s="589"/>
      <c r="IF122" s="589"/>
      <c r="IG122" s="589"/>
      <c r="IH122" s="589"/>
      <c r="II122" s="589"/>
      <c r="IJ122" s="589"/>
      <c r="IK122" s="589"/>
      <c r="IL122" s="589"/>
      <c r="IM122" s="589"/>
      <c r="IN122" s="589"/>
      <c r="IO122" s="589"/>
      <c r="IP122" s="589"/>
      <c r="IQ122" s="589"/>
      <c r="IR122" s="589"/>
      <c r="IS122" s="589"/>
      <c r="IT122" s="589"/>
      <c r="IU122" s="589"/>
      <c r="IV122" s="589"/>
      <c r="IW122" s="589"/>
      <c r="IX122" s="589"/>
      <c r="IY122" s="589"/>
      <c r="IZ122" s="589"/>
      <c r="JA122" s="589"/>
      <c r="JB122" s="589"/>
      <c r="JC122" s="589"/>
      <c r="JD122" s="589"/>
      <c r="JE122" s="589"/>
      <c r="JF122" s="589"/>
      <c r="JG122" s="589"/>
      <c r="JH122" s="589"/>
      <c r="JI122" s="589"/>
      <c r="JJ122" s="590"/>
      <c r="JK122" s="589"/>
      <c r="JL122" s="589"/>
      <c r="JM122" s="589"/>
      <c r="JN122" s="589"/>
      <c r="JO122" s="589"/>
      <c r="JP122" s="591"/>
      <c r="JQ122" s="858">
        <f>U122</f>
        <v>0</v>
      </c>
      <c r="JR122" s="859">
        <f>SUM(U122-V122)</f>
        <v>0</v>
      </c>
      <c r="JS122" s="476"/>
      <c r="JT122" s="477"/>
      <c r="JU122" s="478"/>
      <c r="JV122" s="816"/>
      <c r="JW122" s="479"/>
      <c r="JX122" s="479"/>
      <c r="JY122" s="479"/>
      <c r="JZ122" s="480"/>
      <c r="KA122" s="479"/>
      <c r="KB122" s="479"/>
      <c r="KC122" s="479"/>
      <c r="KD122" s="479"/>
      <c r="KE122" s="479"/>
      <c r="KF122" s="479"/>
      <c r="KG122" s="479"/>
      <c r="KH122" s="479"/>
      <c r="KI122" s="479"/>
      <c r="KJ122" s="479"/>
      <c r="KK122" s="479"/>
      <c r="KL122" s="479"/>
      <c r="KM122" s="479"/>
      <c r="KN122" s="479"/>
      <c r="KO122" s="479"/>
    </row>
    <row r="123" spans="1:303" s="324" customFormat="1" ht="13.5" hidden="1" outlineLevel="1" thickBot="1">
      <c r="A123" s="860" t="str">
        <f ca="1">IF(ISERROR(VALUE(SUBSTITUTE(OFFSET(A123,-1,0,1,1),".",""))),"0.0.1",IF(ISERROR(FIND("`",SUBSTITUTE(OFFSET(A123,-1,0,1,1),".","`",2))),OFFSET(A123,-1,0,1,1)&amp;".1",LEFT(OFFSET(A123,-1,0,1,1),FIND("`",SUBSTITUTE(OFFSET(A123,-1,0,1,1),".","`",2)))&amp;IF(ISERROR(FIND("`",SUBSTITUTE(OFFSET(A123,-1,0,1,1),".","`",3))),VALUE(RIGHT(OFFSET(A123,-1,0,1,1),LEN(OFFSET(A123,-1,0,1,1))-FIND("`",SUBSTITUTE(OFFSET(A123,-1,0,1,1),".","`",2))))+1,VALUE(MID(OFFSET(A123,-1,0,1,1),FIND("`",SUBSTITUTE(OFFSET(A123,-1,0,1,1),".","`",2))+1,(FIND("`",SUBSTITUTE(OFFSET(A123,-1,0,1,1),".","`",3))-FIND("`",SUBSTITUTE(OFFSET(A123,-1,0,1,1),".","`",2))-1)))+1)))</f>
        <v>0.1.2</v>
      </c>
      <c r="B123" s="861" t="s">
        <v>447</v>
      </c>
      <c r="C123" s="862"/>
      <c r="D123" s="862"/>
      <c r="E123" s="862"/>
      <c r="F123" s="862"/>
      <c r="G123" s="862"/>
      <c r="H123" s="863"/>
      <c r="I123" s="863"/>
      <c r="J123" s="862"/>
      <c r="K123" s="862"/>
      <c r="L123" s="862"/>
      <c r="M123" s="862"/>
      <c r="N123" s="862"/>
      <c r="O123" s="862"/>
      <c r="P123" s="862"/>
      <c r="Q123" s="862"/>
      <c r="R123" s="862"/>
      <c r="S123" s="862"/>
      <c r="T123" s="862"/>
      <c r="U123" s="862"/>
      <c r="V123" s="862"/>
      <c r="W123" s="862"/>
      <c r="X123" s="862"/>
      <c r="Y123" s="862"/>
      <c r="Z123" s="862"/>
      <c r="AA123" s="862"/>
      <c r="AB123" s="862"/>
      <c r="AC123" s="862"/>
      <c r="AD123" s="862"/>
      <c r="AE123" s="862"/>
      <c r="AF123" s="862"/>
      <c r="AG123" s="862"/>
      <c r="AH123" s="862"/>
      <c r="AI123" s="862"/>
      <c r="AJ123" s="862"/>
      <c r="AK123" s="862"/>
      <c r="AL123" s="1142" t="s">
        <v>447</v>
      </c>
      <c r="AM123" s="864"/>
      <c r="AN123" s="864"/>
      <c r="AO123" s="864"/>
      <c r="AP123" s="864"/>
      <c r="AQ123" s="864"/>
      <c r="AR123" s="864"/>
      <c r="AS123" s="864"/>
      <c r="AT123" s="864"/>
      <c r="AU123" s="864"/>
      <c r="AV123" s="864"/>
      <c r="AW123" s="864"/>
      <c r="AX123" s="864"/>
      <c r="AY123" s="864"/>
      <c r="AZ123" s="864"/>
      <c r="BA123" s="864"/>
      <c r="BB123" s="864"/>
      <c r="BC123" s="864"/>
      <c r="BD123" s="864"/>
      <c r="BE123" s="864"/>
      <c r="BF123" s="864"/>
      <c r="BG123" s="864"/>
      <c r="BH123" s="864"/>
      <c r="BI123" s="864"/>
      <c r="BJ123" s="864"/>
      <c r="BK123" s="864"/>
      <c r="BL123" s="864"/>
      <c r="BM123" s="864"/>
      <c r="BN123" s="864"/>
      <c r="BO123" s="864"/>
      <c r="BP123" s="864"/>
      <c r="BQ123" s="864"/>
      <c r="BR123" s="864"/>
      <c r="BS123" s="864"/>
      <c r="BT123" s="864"/>
      <c r="BU123" s="864"/>
      <c r="BV123" s="865"/>
      <c r="BW123" s="864"/>
      <c r="BX123" s="864"/>
      <c r="BY123" s="864"/>
      <c r="BZ123" s="864"/>
      <c r="CA123" s="864"/>
      <c r="CB123" s="864"/>
      <c r="CC123" s="864"/>
      <c r="CD123" s="864"/>
      <c r="CE123" s="864"/>
      <c r="CF123" s="864"/>
      <c r="CG123" s="864"/>
      <c r="CH123" s="864"/>
      <c r="CI123" s="864"/>
      <c r="CJ123" s="864"/>
      <c r="CK123" s="864"/>
      <c r="CL123" s="864"/>
      <c r="CM123" s="864"/>
      <c r="CN123" s="864"/>
      <c r="CO123" s="864"/>
      <c r="CP123" s="864"/>
      <c r="CQ123" s="864"/>
      <c r="CR123" s="864"/>
      <c r="CS123" s="864"/>
      <c r="CT123" s="864"/>
      <c r="CU123" s="864"/>
      <c r="CV123" s="864"/>
      <c r="CW123" s="864"/>
      <c r="CX123" s="864"/>
      <c r="CY123" s="864"/>
      <c r="CZ123" s="864"/>
      <c r="DA123" s="864"/>
      <c r="DB123" s="864"/>
      <c r="DC123" s="864"/>
      <c r="DD123" s="864"/>
      <c r="DE123" s="864"/>
      <c r="DF123" s="864"/>
      <c r="DG123" s="864"/>
      <c r="DH123" s="864"/>
      <c r="DI123" s="864"/>
      <c r="DJ123" s="864"/>
      <c r="DK123" s="864"/>
      <c r="DL123" s="864"/>
      <c r="DM123" s="864"/>
      <c r="DN123" s="864"/>
      <c r="DO123" s="864"/>
      <c r="DP123" s="864"/>
      <c r="DQ123" s="864"/>
      <c r="DR123" s="864"/>
      <c r="DS123" s="864"/>
      <c r="DT123" s="864"/>
      <c r="DU123" s="864"/>
      <c r="DV123" s="864"/>
      <c r="DW123" s="864"/>
      <c r="DX123" s="864"/>
      <c r="DY123" s="864"/>
      <c r="DZ123" s="864"/>
      <c r="EA123" s="864"/>
      <c r="EB123" s="864"/>
      <c r="EC123" s="864"/>
      <c r="ED123" s="864"/>
      <c r="EE123" s="864"/>
      <c r="EF123" s="864"/>
      <c r="EG123" s="864"/>
      <c r="EH123" s="864"/>
      <c r="EI123" s="864"/>
      <c r="EJ123" s="864"/>
      <c r="EK123" s="864"/>
      <c r="EL123" s="864"/>
      <c r="EM123" s="864"/>
      <c r="EN123" s="864"/>
      <c r="EO123" s="864"/>
      <c r="EP123" s="864"/>
      <c r="EQ123" s="864"/>
      <c r="ER123" s="864"/>
      <c r="ES123" s="864"/>
      <c r="ET123" s="864"/>
      <c r="EU123" s="864"/>
      <c r="EV123" s="864"/>
      <c r="EW123" s="864"/>
      <c r="EX123" s="864"/>
      <c r="EY123" s="864"/>
      <c r="EZ123" s="864"/>
      <c r="FA123" s="864"/>
      <c r="FB123" s="864"/>
      <c r="FC123" s="864"/>
      <c r="FD123" s="864"/>
      <c r="FE123" s="864"/>
      <c r="FF123" s="864"/>
      <c r="FG123" s="864"/>
      <c r="FH123" s="864"/>
      <c r="FI123" s="864"/>
      <c r="FJ123" s="864"/>
      <c r="FK123" s="864"/>
      <c r="FL123" s="864"/>
      <c r="FM123" s="864"/>
      <c r="FN123" s="864"/>
      <c r="FO123" s="864"/>
      <c r="FP123" s="864"/>
      <c r="FQ123" s="864"/>
      <c r="FR123" s="864"/>
      <c r="FS123" s="864"/>
      <c r="FT123" s="864"/>
      <c r="FU123" s="864"/>
      <c r="FV123" s="864"/>
      <c r="FW123" s="864"/>
      <c r="FX123" s="864"/>
      <c r="FY123" s="864"/>
      <c r="FZ123" s="864"/>
      <c r="GA123" s="864"/>
      <c r="GB123" s="864"/>
      <c r="GC123" s="864"/>
      <c r="GD123" s="864"/>
      <c r="GE123" s="864"/>
      <c r="GF123" s="864"/>
      <c r="GG123" s="864"/>
      <c r="GH123" s="864"/>
      <c r="GI123" s="864"/>
      <c r="GJ123" s="864"/>
      <c r="GK123" s="864"/>
      <c r="GL123" s="864"/>
      <c r="GM123" s="864"/>
      <c r="GN123" s="864"/>
      <c r="GO123" s="864"/>
      <c r="GP123" s="864"/>
      <c r="GQ123" s="864"/>
      <c r="GR123" s="864"/>
      <c r="GS123" s="864"/>
      <c r="GT123" s="864"/>
      <c r="GU123" s="864"/>
      <c r="GV123" s="864"/>
      <c r="GW123" s="864"/>
      <c r="GX123" s="864"/>
      <c r="GY123" s="864"/>
      <c r="GZ123" s="864"/>
      <c r="HA123" s="864"/>
      <c r="HB123" s="864"/>
      <c r="HC123" s="864"/>
      <c r="HD123" s="864"/>
      <c r="HE123" s="864"/>
      <c r="HF123" s="864"/>
      <c r="HG123" s="864"/>
      <c r="HH123" s="864"/>
      <c r="HI123" s="864"/>
      <c r="HJ123" s="864"/>
      <c r="HK123" s="864"/>
      <c r="HL123" s="864"/>
      <c r="HM123" s="864"/>
      <c r="HN123" s="864"/>
      <c r="HO123" s="864"/>
      <c r="HP123" s="864"/>
      <c r="HQ123" s="864"/>
      <c r="HR123" s="864"/>
      <c r="HS123" s="864"/>
      <c r="HT123" s="864"/>
      <c r="HU123" s="864"/>
      <c r="HV123" s="864"/>
      <c r="HW123" s="864"/>
      <c r="HX123" s="864"/>
      <c r="HY123" s="864"/>
      <c r="HZ123" s="864"/>
      <c r="IA123" s="864"/>
      <c r="IB123" s="864"/>
      <c r="IC123" s="864"/>
      <c r="ID123" s="864"/>
      <c r="IE123" s="864"/>
      <c r="IF123" s="864"/>
      <c r="IG123" s="864"/>
      <c r="IH123" s="864"/>
      <c r="II123" s="864"/>
      <c r="IJ123" s="864"/>
      <c r="IK123" s="864"/>
      <c r="IL123" s="864"/>
      <c r="IM123" s="864"/>
      <c r="IN123" s="864"/>
      <c r="IO123" s="864"/>
      <c r="IP123" s="864"/>
      <c r="IQ123" s="864"/>
      <c r="IR123" s="864"/>
      <c r="IS123" s="864"/>
      <c r="IT123" s="864"/>
      <c r="IU123" s="864"/>
      <c r="IV123" s="864"/>
      <c r="IW123" s="864"/>
      <c r="IX123" s="864"/>
      <c r="IY123" s="864"/>
      <c r="IZ123" s="864"/>
      <c r="JA123" s="864"/>
      <c r="JB123" s="864"/>
      <c r="JC123" s="866"/>
      <c r="JD123" s="867"/>
      <c r="JE123" s="867"/>
      <c r="JF123" s="867"/>
      <c r="JG123" s="867"/>
      <c r="JH123" s="867"/>
      <c r="JI123" s="867"/>
      <c r="JJ123" s="868"/>
      <c r="JK123" s="867"/>
      <c r="JL123" s="867"/>
      <c r="JM123" s="867"/>
      <c r="JN123" s="867"/>
      <c r="JO123" s="867"/>
      <c r="JP123" s="869"/>
      <c r="JQ123" s="870">
        <f>JQ122+U123</f>
        <v>0</v>
      </c>
      <c r="JR123" s="870">
        <f>SUM(U123-V123)+JR122</f>
        <v>0</v>
      </c>
      <c r="JS123" s="871"/>
      <c r="JT123" s="872"/>
      <c r="JU123" s="873"/>
      <c r="JV123" s="874"/>
      <c r="JW123" s="875"/>
      <c r="JX123" s="875"/>
      <c r="JY123" s="875"/>
      <c r="JZ123" s="876"/>
      <c r="KA123" s="875"/>
      <c r="KB123" s="875"/>
      <c r="KC123" s="875"/>
      <c r="KD123" s="875"/>
      <c r="KE123" s="479"/>
      <c r="KF123" s="479"/>
      <c r="KG123" s="479"/>
      <c r="KH123" s="479"/>
      <c r="KI123" s="479"/>
      <c r="KJ123" s="479"/>
      <c r="KK123" s="479"/>
      <c r="KL123" s="479"/>
      <c r="KM123" s="479"/>
      <c r="KN123" s="479"/>
      <c r="KO123" s="479"/>
    </row>
    <row r="124" spans="1:303" s="324" customFormat="1" hidden="1" outlineLevel="1">
      <c r="A124" s="1063" t="str">
        <f ca="1">IF(ISERROR(VALUE(SUBSTITUTE(OFFSET(A124,-1,0,1,1),".",""))),"0.1",IF(ISERROR(FIND("`",SUBSTITUTE(OFFSET(A124,-1,0,1,1),".","`",1))),OFFSET(A124,-1,0,1,1)&amp;".1",LEFT(OFFSET(A124,-1,0,1,1),FIND("`",SUBSTITUTE(OFFSET(A124,-1,0,1,1),".","`",1)))&amp;IF(ISERROR(FIND("`",SUBSTITUTE(OFFSET(A124,-1,0,1,1),".","`",2))),VALUE(RIGHT(OFFSET(A124,-1,0,1,1),LEN(OFFSET(A124,-1,0,1,1))-FIND("`",SUBSTITUTE(OFFSET(A124,-1,0,1,1),".","`",1))))+1,VALUE(MID(OFFSET(A124,-1,0,1,1),FIND("`",SUBSTITUTE(OFFSET(A124,-1,0,1,1),".","`",1))+1,(FIND("`",SUBSTITUTE(OFFSET(A124,-1,0,1,1),".","`",2))-FIND("`",SUBSTITUTE(OFFSET(A124,-1,0,1,1),".","`",1))-1)))+1)))</f>
        <v>0.2</v>
      </c>
      <c r="B124" s="1143" t="s">
        <v>448</v>
      </c>
      <c r="C124" s="1064"/>
      <c r="D124" s="1064"/>
      <c r="E124" s="1064"/>
      <c r="F124" s="1064"/>
      <c r="G124" s="1064"/>
      <c r="H124" s="1064"/>
      <c r="I124" s="1065"/>
      <c r="J124" s="1064"/>
      <c r="K124" s="1066"/>
      <c r="L124" s="1067"/>
      <c r="M124" s="1066"/>
      <c r="N124" s="1068"/>
      <c r="O124" s="1069"/>
      <c r="P124" s="1068"/>
      <c r="Q124" s="1068"/>
      <c r="R124" s="1070"/>
      <c r="S124" s="1070"/>
      <c r="T124" s="1070"/>
      <c r="U124" s="1070"/>
      <c r="V124" s="1070"/>
      <c r="W124" s="1071"/>
      <c r="X124" s="1071"/>
      <c r="Y124" s="1070"/>
      <c r="Z124" s="1070"/>
      <c r="AA124" s="1070"/>
      <c r="AB124" s="1070"/>
      <c r="AC124" s="1071"/>
      <c r="AD124" s="1070"/>
      <c r="AE124" s="1144"/>
      <c r="AF124" s="1066"/>
      <c r="AG124" s="1072"/>
      <c r="AH124" s="1072"/>
      <c r="AI124" s="1072"/>
      <c r="AJ124" s="1072" t="str">
        <f>IF(B124="Contingent/Recovery","Recovery","")</f>
        <v/>
      </c>
      <c r="AK124" s="1073"/>
      <c r="AL124" s="1066"/>
      <c r="AM124" s="877"/>
      <c r="AN124" s="877"/>
      <c r="AO124" s="877"/>
      <c r="AP124" s="877"/>
      <c r="AQ124" s="877"/>
      <c r="AR124" s="877"/>
      <c r="AS124" s="877"/>
      <c r="AT124" s="877"/>
      <c r="AU124" s="877"/>
      <c r="AV124" s="877"/>
      <c r="AW124" s="877"/>
      <c r="AX124" s="877"/>
      <c r="AY124" s="877"/>
      <c r="AZ124" s="877"/>
      <c r="BA124" s="877"/>
      <c r="BB124" s="877"/>
      <c r="BC124" s="877"/>
      <c r="BD124" s="877"/>
      <c r="BE124" s="877"/>
      <c r="BF124" s="877"/>
      <c r="BG124" s="877"/>
      <c r="BH124" s="877"/>
      <c r="BI124" s="877"/>
      <c r="BJ124" s="877"/>
      <c r="BK124" s="877"/>
      <c r="BL124" s="877"/>
      <c r="BM124" s="877"/>
      <c r="BN124" s="877"/>
      <c r="BO124" s="877"/>
      <c r="BP124" s="877"/>
      <c r="BQ124" s="877"/>
      <c r="BR124" s="877"/>
      <c r="BS124" s="877"/>
      <c r="BT124" s="877"/>
      <c r="BU124" s="877"/>
      <c r="BV124" s="878"/>
      <c r="JJ124" s="550"/>
      <c r="JQ124" s="879"/>
      <c r="JR124" s="880"/>
      <c r="JS124" s="476"/>
      <c r="JT124" s="477"/>
      <c r="JU124" s="478"/>
      <c r="JV124" s="499"/>
      <c r="JW124" s="479"/>
      <c r="JX124" s="479"/>
      <c r="JY124" s="479"/>
      <c r="JZ124" s="480"/>
      <c r="KA124" s="479"/>
      <c r="KB124" s="479"/>
      <c r="KC124" s="479"/>
      <c r="KD124" s="479"/>
      <c r="KE124" s="479"/>
      <c r="KF124" s="479"/>
      <c r="KG124" s="479"/>
      <c r="KH124" s="479"/>
      <c r="KI124" s="479"/>
      <c r="KJ124" s="479"/>
      <c r="KK124" s="479"/>
      <c r="KL124" s="479"/>
      <c r="KM124" s="479"/>
      <c r="KN124" s="479"/>
      <c r="KO124" s="479"/>
    </row>
    <row r="125" spans="1:303" s="324" customFormat="1" hidden="1" outlineLevel="1">
      <c r="A125" s="881" t="str">
        <f ca="1">IF(ISERROR(VALUE(SUBSTITUTE(OFFSET(A125,-1,0,1,1),".",""))),"0.0.1",IF(ISERROR(FIND("`",SUBSTITUTE(OFFSET(A125,-1,0,1,1),".","`",2))),OFFSET(A125,-1,0,1,1)&amp;".1",LEFT(OFFSET(A125,-1,0,1,1),FIND("`",SUBSTITUTE(OFFSET(A125,-1,0,1,1),".","`",2)))&amp;IF(ISERROR(FIND("`",SUBSTITUTE(OFFSET(A125,-1,0,1,1),".","`",3))),VALUE(RIGHT(OFFSET(A125,-1,0,1,1),LEN(OFFSET(A125,-1,0,1,1))-FIND("`",SUBSTITUTE(OFFSET(A125,-1,0,1,1),".","`",2))))+1,VALUE(MID(OFFSET(A125,-1,0,1,1),FIND("`",SUBSTITUTE(OFFSET(A125,-1,0,1,1),".","`",2))+1,(FIND("`",SUBSTITUTE(OFFSET(A125,-1,0,1,1),".","`",3))-FIND("`",SUBSTITUTE(OFFSET(A125,-1,0,1,1),".","`",2))-1)))+1)))</f>
        <v>0.2.1</v>
      </c>
      <c r="B125" s="882" t="s">
        <v>449</v>
      </c>
      <c r="C125" s="1145"/>
      <c r="D125" s="1145"/>
      <c r="E125" s="1145"/>
      <c r="F125" s="1145"/>
      <c r="G125" s="1145"/>
      <c r="H125" s="1145" t="s">
        <v>196</v>
      </c>
      <c r="I125" s="1146"/>
      <c r="J125" s="1064" t="s">
        <v>450</v>
      </c>
      <c r="K125" s="1066"/>
      <c r="L125" s="1067">
        <v>28</v>
      </c>
      <c r="M125" s="1066"/>
      <c r="N125" s="1068"/>
      <c r="O125" s="1069">
        <v>28</v>
      </c>
      <c r="P125" s="1068"/>
      <c r="Q125" s="1068"/>
      <c r="R125" s="1009" t="str">
        <f>IFERROR(AD125/U125,"")</f>
        <v/>
      </c>
      <c r="S125" s="1009" t="str">
        <f>IFERROR(IF(AE125="","",IF(AF125="",SUM(AD125-AE125)/AD125,SUM(AD125-AF125)/AD125)),"")</f>
        <v/>
      </c>
      <c r="T125" s="1009" t="str">
        <f>IFERROR(AF125/U125,"")</f>
        <v/>
      </c>
      <c r="U125" s="883"/>
      <c r="V125" s="884"/>
      <c r="W125" s="885"/>
      <c r="X125" s="885"/>
      <c r="Y125" s="886"/>
      <c r="Z125" s="886"/>
      <c r="AA125" s="1010"/>
      <c r="AB125" s="1011"/>
      <c r="AC125" s="1012"/>
      <c r="AD125" s="1011"/>
      <c r="AE125" s="1147"/>
      <c r="AF125" s="1013"/>
      <c r="AG125" s="1014">
        <f>IFERROR(IF(AF125&gt;0,AF125,IF(AE125="",MIN(U125,AH125),AE125)),"")</f>
        <v>0</v>
      </c>
      <c r="AH125" s="1014"/>
      <c r="AI125" s="1014" t="str">
        <f>IFERROR(IF(AD125="","",IF(AF125&gt;0,AF125,IF(AE125="",MIN(Y125,AB125),AE125))),"")</f>
        <v/>
      </c>
      <c r="AJ125" s="1014" t="str">
        <f>IF(B125="Contingent","Recovery","")</f>
        <v/>
      </c>
      <c r="AK125" s="887" t="str">
        <f>IFERROR(IF(AI125="","-",AI125-U125),"")</f>
        <v>-</v>
      </c>
      <c r="AL125" s="1148"/>
      <c r="AM125" s="877"/>
      <c r="AN125" s="877"/>
      <c r="AO125" s="877"/>
      <c r="AP125" s="877"/>
      <c r="AQ125" s="877"/>
      <c r="AR125" s="877"/>
      <c r="AS125" s="877"/>
      <c r="AT125" s="877"/>
      <c r="AU125" s="877"/>
      <c r="AV125" s="877"/>
      <c r="AW125" s="877"/>
      <c r="AX125" s="877"/>
      <c r="AY125" s="877"/>
      <c r="AZ125" s="877"/>
      <c r="BA125" s="877"/>
      <c r="BB125" s="877"/>
      <c r="BC125" s="877"/>
      <c r="BD125" s="877"/>
      <c r="BE125" s="877"/>
      <c r="BF125" s="877"/>
      <c r="BG125" s="877"/>
      <c r="BH125" s="877"/>
      <c r="BI125" s="877"/>
      <c r="BJ125" s="877"/>
      <c r="BK125" s="877"/>
      <c r="BL125" s="877"/>
      <c r="BM125" s="877"/>
      <c r="BN125" s="877"/>
      <c r="BO125" s="877"/>
      <c r="BP125" s="877"/>
      <c r="BQ125" s="877"/>
      <c r="BR125" s="877"/>
      <c r="BS125" s="877"/>
      <c r="BT125" s="877"/>
      <c r="BU125" s="877"/>
      <c r="BV125" s="878"/>
      <c r="BW125" s="877"/>
      <c r="BX125" s="877"/>
      <c r="BY125" s="877"/>
      <c r="BZ125" s="877"/>
      <c r="CA125" s="877"/>
      <c r="CB125" s="877"/>
      <c r="CC125" s="877"/>
      <c r="CD125" s="877"/>
      <c r="CE125" s="877"/>
      <c r="CF125" s="877"/>
      <c r="CG125" s="877"/>
      <c r="CH125" s="877"/>
      <c r="CI125" s="877"/>
      <c r="CJ125" s="877"/>
      <c r="CK125" s="877"/>
      <c r="CL125" s="877"/>
      <c r="CM125" s="877"/>
      <c r="CN125" s="877"/>
      <c r="CO125" s="877"/>
      <c r="CP125" s="877"/>
      <c r="CQ125" s="877"/>
      <c r="CR125" s="877"/>
      <c r="CS125" s="877"/>
      <c r="CT125" s="877"/>
      <c r="CU125" s="877"/>
      <c r="CV125" s="877"/>
      <c r="CW125" s="877"/>
      <c r="CX125" s="877"/>
      <c r="CY125" s="877"/>
      <c r="CZ125" s="877"/>
      <c r="DA125" s="877"/>
      <c r="DB125" s="877"/>
      <c r="DC125" s="877"/>
      <c r="DD125" s="877"/>
      <c r="DE125" s="877"/>
      <c r="DF125" s="877"/>
      <c r="DG125" s="877"/>
      <c r="DH125" s="877"/>
      <c r="DI125" s="877"/>
      <c r="DJ125" s="877"/>
      <c r="DK125" s="877"/>
      <c r="DL125" s="877"/>
      <c r="DM125" s="877"/>
      <c r="DN125" s="877"/>
      <c r="DO125" s="877"/>
      <c r="DP125" s="877"/>
      <c r="DQ125" s="877"/>
      <c r="DR125" s="877"/>
      <c r="DS125" s="877"/>
      <c r="DT125" s="877"/>
      <c r="DU125" s="877"/>
      <c r="DV125" s="877"/>
      <c r="DW125" s="877"/>
      <c r="DX125" s="877"/>
      <c r="DY125" s="877"/>
      <c r="DZ125" s="877"/>
      <c r="EA125" s="877"/>
      <c r="EB125" s="877"/>
      <c r="EC125" s="877"/>
      <c r="ED125" s="877"/>
      <c r="EE125" s="877"/>
      <c r="EF125" s="877"/>
      <c r="EG125" s="877"/>
      <c r="EH125" s="877"/>
      <c r="EI125" s="877"/>
      <c r="EJ125" s="877"/>
      <c r="EK125" s="877"/>
      <c r="EL125" s="877"/>
      <c r="EM125" s="877"/>
      <c r="EN125" s="877"/>
      <c r="EO125" s="877"/>
      <c r="EP125" s="877"/>
      <c r="EQ125" s="877"/>
      <c r="ER125" s="877"/>
      <c r="ES125" s="877"/>
      <c r="ET125" s="877"/>
      <c r="EU125" s="877"/>
      <c r="EV125" s="877"/>
      <c r="EW125" s="877"/>
      <c r="EX125" s="877"/>
      <c r="EY125" s="877"/>
      <c r="EZ125" s="877"/>
      <c r="FA125" s="877"/>
      <c r="FB125" s="877"/>
      <c r="FC125" s="877"/>
      <c r="FD125" s="877"/>
      <c r="FE125" s="877"/>
      <c r="FF125" s="877"/>
      <c r="FG125" s="877"/>
      <c r="FH125" s="877"/>
      <c r="FI125" s="877"/>
      <c r="FJ125" s="877"/>
      <c r="FK125" s="877"/>
      <c r="FL125" s="877"/>
      <c r="FM125" s="877"/>
      <c r="FN125" s="877"/>
      <c r="FO125" s="877"/>
      <c r="FP125" s="877"/>
      <c r="FQ125" s="877"/>
      <c r="FR125" s="877"/>
      <c r="FS125" s="877"/>
      <c r="FT125" s="877"/>
      <c r="FU125" s="877"/>
      <c r="FV125" s="877"/>
      <c r="FW125" s="877"/>
      <c r="FX125" s="877"/>
      <c r="FY125" s="877"/>
      <c r="FZ125" s="877"/>
      <c r="GA125" s="877"/>
      <c r="GB125" s="877"/>
      <c r="GC125" s="877"/>
      <c r="GD125" s="877"/>
      <c r="GE125" s="877"/>
      <c r="GF125" s="877"/>
      <c r="GG125" s="877"/>
      <c r="GH125" s="877"/>
      <c r="GI125" s="877"/>
      <c r="GJ125" s="877"/>
      <c r="GK125" s="877"/>
      <c r="GL125" s="877"/>
      <c r="GM125" s="877"/>
      <c r="GN125" s="877"/>
      <c r="GO125" s="877"/>
      <c r="GP125" s="877"/>
      <c r="GQ125" s="877"/>
      <c r="GR125" s="877"/>
      <c r="GS125" s="877"/>
      <c r="GT125" s="877"/>
      <c r="GU125" s="877"/>
      <c r="GV125" s="877"/>
      <c r="GW125" s="877"/>
      <c r="GX125" s="877"/>
      <c r="GY125" s="877"/>
      <c r="GZ125" s="877"/>
      <c r="HA125" s="877"/>
      <c r="HB125" s="877"/>
      <c r="HC125" s="877"/>
      <c r="HD125" s="877"/>
      <c r="HE125" s="877"/>
      <c r="HF125" s="877"/>
      <c r="HG125" s="877"/>
      <c r="HH125" s="877"/>
      <c r="HI125" s="877"/>
      <c r="HJ125" s="877"/>
      <c r="HK125" s="877"/>
      <c r="HL125" s="877"/>
      <c r="HM125" s="877"/>
      <c r="HN125" s="877"/>
      <c r="HO125" s="877"/>
      <c r="HP125" s="877"/>
      <c r="HQ125" s="877"/>
      <c r="HR125" s="877"/>
      <c r="HS125" s="877"/>
      <c r="HT125" s="877"/>
      <c r="HU125" s="877"/>
      <c r="HV125" s="877"/>
      <c r="HW125" s="877"/>
      <c r="HX125" s="877"/>
      <c r="HY125" s="877"/>
      <c r="HZ125" s="877"/>
      <c r="IA125" s="877"/>
      <c r="IB125" s="877"/>
      <c r="IC125" s="877"/>
      <c r="ID125" s="877"/>
      <c r="IE125" s="877"/>
      <c r="IF125" s="877"/>
      <c r="IG125" s="877"/>
      <c r="IH125" s="877"/>
      <c r="II125" s="877"/>
      <c r="IJ125" s="877"/>
      <c r="IK125" s="877"/>
      <c r="IL125" s="877"/>
      <c r="IM125" s="877"/>
      <c r="IN125" s="877"/>
      <c r="IO125" s="877"/>
      <c r="IP125" s="877"/>
      <c r="IQ125" s="877"/>
      <c r="IR125" s="877"/>
      <c r="IS125" s="877"/>
      <c r="IT125" s="877"/>
      <c r="IU125" s="877"/>
      <c r="IV125" s="877"/>
      <c r="IW125" s="877"/>
      <c r="IX125" s="877"/>
      <c r="IY125" s="877"/>
      <c r="IZ125" s="877"/>
      <c r="JA125" s="877"/>
      <c r="JB125" s="877"/>
      <c r="JC125" s="877"/>
      <c r="JD125" s="877"/>
      <c r="JE125" s="877"/>
      <c r="JF125" s="877"/>
      <c r="JG125" s="877"/>
      <c r="JH125" s="877"/>
      <c r="JI125" s="877"/>
      <c r="JJ125" s="888"/>
      <c r="JK125" s="877"/>
      <c r="JL125" s="877"/>
      <c r="JM125" s="877"/>
      <c r="JN125" s="877"/>
      <c r="JO125" s="877"/>
      <c r="JP125" s="889"/>
      <c r="JQ125" s="890">
        <f>U125</f>
        <v>0</v>
      </c>
      <c r="JR125" s="890">
        <f>V125</f>
        <v>0</v>
      </c>
      <c r="JS125" s="476"/>
      <c r="JT125" s="477"/>
      <c r="JU125" s="478" t="s">
        <v>451</v>
      </c>
      <c r="JV125" s="816"/>
      <c r="JW125" s="479"/>
      <c r="JX125" s="479"/>
      <c r="JY125" s="479"/>
      <c r="JZ125" s="480"/>
      <c r="KA125" s="479"/>
      <c r="KB125" s="479"/>
      <c r="KC125" s="479"/>
      <c r="KD125" s="479"/>
      <c r="KE125" s="479"/>
      <c r="KF125" s="479"/>
      <c r="KG125" s="479"/>
      <c r="KH125" s="479"/>
      <c r="KI125" s="479"/>
      <c r="KJ125" s="479"/>
      <c r="KK125" s="479"/>
      <c r="KL125" s="479"/>
      <c r="KM125" s="479"/>
      <c r="KN125" s="479"/>
      <c r="KO125" s="479"/>
    </row>
    <row r="126" spans="1:303" s="324" customFormat="1" hidden="1" outlineLevel="1">
      <c r="A126" s="881" t="str">
        <f ca="1">IF(ISERROR(VALUE(SUBSTITUTE(OFFSET(A126,-1,0,1,1),".",""))),"0.0.1",IF(ISERROR(FIND("`",SUBSTITUTE(OFFSET(A126,-1,0,1,1),".","`",2))),OFFSET(A126,-1,0,1,1)&amp;".1",LEFT(OFFSET(A126,-1,0,1,1),FIND("`",SUBSTITUTE(OFFSET(A126,-1,0,1,1),".","`",2)))&amp;IF(ISERROR(FIND("`",SUBSTITUTE(OFFSET(A126,-1,0,1,1),".","`",3))),VALUE(RIGHT(OFFSET(A126,-1,0,1,1),LEN(OFFSET(A126,-1,0,1,1))-FIND("`",SUBSTITUTE(OFFSET(A126,-1,0,1,1),".","`",2))))+1,VALUE(MID(OFFSET(A126,-1,0,1,1),FIND("`",SUBSTITUTE(OFFSET(A126,-1,0,1,1),".","`",2))+1,(FIND("`",SUBSTITUTE(OFFSET(A126,-1,0,1,1),".","`",3))-FIND("`",SUBSTITUTE(OFFSET(A126,-1,0,1,1),".","`",2))-1)))+1)))</f>
        <v>0.2.2</v>
      </c>
      <c r="B126" s="882" t="s">
        <v>449</v>
      </c>
      <c r="C126" s="1145"/>
      <c r="D126" s="1145"/>
      <c r="E126" s="1145"/>
      <c r="F126" s="1145"/>
      <c r="G126" s="1145"/>
      <c r="H126" s="1145" t="s">
        <v>196</v>
      </c>
      <c r="I126" s="1146"/>
      <c r="J126" s="1064" t="s">
        <v>450</v>
      </c>
      <c r="K126" s="1066"/>
      <c r="L126" s="1067">
        <v>28</v>
      </c>
      <c r="M126" s="1066"/>
      <c r="N126" s="1068"/>
      <c r="O126" s="1069">
        <v>28</v>
      </c>
      <c r="P126" s="1068"/>
      <c r="Q126" s="1068"/>
      <c r="R126" s="851" t="str">
        <f>IFERROR(AD126/U126,"")</f>
        <v/>
      </c>
      <c r="S126" s="851" t="str">
        <f>IFERROR(IF(AE126="","",IF(AF126="",SUM(AD126-AE126)/AD126,SUM(AD126-AF126)/AD126)),"")</f>
        <v/>
      </c>
      <c r="T126" s="851" t="str">
        <f>IFERROR(AF126/U126,"")</f>
        <v/>
      </c>
      <c r="U126" s="883"/>
      <c r="V126" s="884"/>
      <c r="W126" s="885"/>
      <c r="X126" s="885"/>
      <c r="Y126" s="886"/>
      <c r="Z126" s="886"/>
      <c r="AA126" s="1010"/>
      <c r="AB126" s="891"/>
      <c r="AC126" s="892"/>
      <c r="AD126" s="891"/>
      <c r="AE126" s="1147"/>
      <c r="AF126" s="1013"/>
      <c r="AG126" s="1014">
        <f>IFERROR(IF(AF126&gt;0,AF126,IF(AE126="",MIN(U126,AH126),AE126)),"")</f>
        <v>0</v>
      </c>
      <c r="AH126" s="1014"/>
      <c r="AI126" s="1014" t="str">
        <f>IFERROR(IF(AD126="","",IF(AF126&gt;0,AF126,IF(AE126="",MIN(Y126,AB126),AE126))),"")</f>
        <v/>
      </c>
      <c r="AJ126" s="887" t="str">
        <f>IF(B126="Contingent","Recovery","")</f>
        <v/>
      </c>
      <c r="AK126" s="887" t="str">
        <f>IFERROR(IF(AI126="","-",AI126-U126),"")</f>
        <v>-</v>
      </c>
      <c r="AL126" s="1148"/>
      <c r="AM126" s="877"/>
      <c r="AN126" s="877"/>
      <c r="AO126" s="877"/>
      <c r="AP126" s="877"/>
      <c r="AQ126" s="877"/>
      <c r="AR126" s="877"/>
      <c r="AS126" s="877"/>
      <c r="AT126" s="877"/>
      <c r="AU126" s="877"/>
      <c r="AV126" s="877"/>
      <c r="AW126" s="877"/>
      <c r="AX126" s="877"/>
      <c r="AY126" s="877"/>
      <c r="AZ126" s="877"/>
      <c r="BA126" s="877"/>
      <c r="BB126" s="877"/>
      <c r="BC126" s="877"/>
      <c r="BD126" s="877"/>
      <c r="BE126" s="877"/>
      <c r="BF126" s="877"/>
      <c r="BG126" s="877"/>
      <c r="BH126" s="877"/>
      <c r="BI126" s="877"/>
      <c r="BJ126" s="877"/>
      <c r="BK126" s="877"/>
      <c r="BL126" s="877"/>
      <c r="BM126" s="877"/>
      <c r="BN126" s="877"/>
      <c r="BO126" s="877"/>
      <c r="BP126" s="877"/>
      <c r="BQ126" s="877"/>
      <c r="BR126" s="877"/>
      <c r="BS126" s="877"/>
      <c r="BT126" s="877"/>
      <c r="BU126" s="877"/>
      <c r="BV126" s="878"/>
      <c r="BW126" s="877"/>
      <c r="BX126" s="877"/>
      <c r="BY126" s="877"/>
      <c r="BZ126" s="877"/>
      <c r="CA126" s="877"/>
      <c r="CB126" s="877"/>
      <c r="CC126" s="877"/>
      <c r="CD126" s="877"/>
      <c r="CE126" s="877"/>
      <c r="CF126" s="877"/>
      <c r="CG126" s="877"/>
      <c r="CH126" s="877"/>
      <c r="CI126" s="877"/>
      <c r="CJ126" s="877"/>
      <c r="CK126" s="877"/>
      <c r="CL126" s="877"/>
      <c r="CM126" s="877"/>
      <c r="CN126" s="877"/>
      <c r="CO126" s="877"/>
      <c r="CP126" s="877"/>
      <c r="CQ126" s="877"/>
      <c r="CR126" s="877"/>
      <c r="CS126" s="877"/>
      <c r="CT126" s="877"/>
      <c r="CU126" s="877"/>
      <c r="CV126" s="877"/>
      <c r="CW126" s="877"/>
      <c r="CX126" s="877"/>
      <c r="CY126" s="877"/>
      <c r="CZ126" s="877"/>
      <c r="DA126" s="877"/>
      <c r="DB126" s="877"/>
      <c r="DC126" s="877"/>
      <c r="DD126" s="877"/>
      <c r="DE126" s="877"/>
      <c r="DF126" s="877"/>
      <c r="DG126" s="877"/>
      <c r="DH126" s="877"/>
      <c r="DI126" s="877"/>
      <c r="DJ126" s="877"/>
      <c r="DK126" s="877"/>
      <c r="DL126" s="877"/>
      <c r="DM126" s="877"/>
      <c r="DN126" s="877"/>
      <c r="DO126" s="877"/>
      <c r="DP126" s="877"/>
      <c r="DQ126" s="877"/>
      <c r="DR126" s="877"/>
      <c r="DS126" s="877"/>
      <c r="DT126" s="877"/>
      <c r="DU126" s="877"/>
      <c r="DV126" s="877"/>
      <c r="DW126" s="877"/>
      <c r="DX126" s="877"/>
      <c r="DY126" s="877"/>
      <c r="DZ126" s="877"/>
      <c r="EA126" s="877"/>
      <c r="EB126" s="877"/>
      <c r="EC126" s="877"/>
      <c r="ED126" s="877"/>
      <c r="EE126" s="877"/>
      <c r="EF126" s="877"/>
      <c r="EG126" s="877"/>
      <c r="EH126" s="877"/>
      <c r="EI126" s="877"/>
      <c r="EJ126" s="877"/>
      <c r="EK126" s="877"/>
      <c r="EL126" s="877"/>
      <c r="EM126" s="877"/>
      <c r="EN126" s="877"/>
      <c r="EO126" s="877"/>
      <c r="EP126" s="877"/>
      <c r="EQ126" s="877"/>
      <c r="ER126" s="877"/>
      <c r="ES126" s="877"/>
      <c r="ET126" s="877"/>
      <c r="EU126" s="877"/>
      <c r="EV126" s="877"/>
      <c r="EW126" s="877"/>
      <c r="EX126" s="877"/>
      <c r="EY126" s="877"/>
      <c r="EZ126" s="877"/>
      <c r="FA126" s="877"/>
      <c r="FB126" s="877"/>
      <c r="FC126" s="877"/>
      <c r="FD126" s="877"/>
      <c r="FE126" s="877"/>
      <c r="FF126" s="877"/>
      <c r="FG126" s="877"/>
      <c r="FH126" s="877"/>
      <c r="FI126" s="877"/>
      <c r="FJ126" s="877"/>
      <c r="FK126" s="877"/>
      <c r="FL126" s="877"/>
      <c r="FM126" s="877"/>
      <c r="FN126" s="877"/>
      <c r="FO126" s="877"/>
      <c r="FP126" s="877"/>
      <c r="FQ126" s="877"/>
      <c r="FR126" s="877"/>
      <c r="FS126" s="877"/>
      <c r="FT126" s="877"/>
      <c r="FU126" s="877"/>
      <c r="FV126" s="877"/>
      <c r="FW126" s="877"/>
      <c r="FX126" s="877"/>
      <c r="FY126" s="877"/>
      <c r="FZ126" s="877"/>
      <c r="GA126" s="877"/>
      <c r="GB126" s="877"/>
      <c r="GC126" s="877"/>
      <c r="GD126" s="877"/>
      <c r="GE126" s="877"/>
      <c r="GF126" s="877"/>
      <c r="GG126" s="877"/>
      <c r="GH126" s="877"/>
      <c r="GI126" s="877"/>
      <c r="GJ126" s="877"/>
      <c r="GK126" s="877"/>
      <c r="GL126" s="877"/>
      <c r="GM126" s="877"/>
      <c r="GN126" s="877"/>
      <c r="GO126" s="877"/>
      <c r="GP126" s="877"/>
      <c r="GQ126" s="877"/>
      <c r="GR126" s="877"/>
      <c r="GS126" s="877"/>
      <c r="GT126" s="877"/>
      <c r="GU126" s="877"/>
      <c r="GV126" s="877"/>
      <c r="GW126" s="877"/>
      <c r="GX126" s="877"/>
      <c r="GY126" s="877"/>
      <c r="GZ126" s="877"/>
      <c r="HA126" s="877"/>
      <c r="HB126" s="877"/>
      <c r="HC126" s="877"/>
      <c r="HD126" s="877"/>
      <c r="HE126" s="877"/>
      <c r="HF126" s="877"/>
      <c r="HG126" s="877"/>
      <c r="HH126" s="877"/>
      <c r="HI126" s="877"/>
      <c r="HJ126" s="877"/>
      <c r="HK126" s="877"/>
      <c r="HL126" s="877"/>
      <c r="HM126" s="877"/>
      <c r="HN126" s="877"/>
      <c r="HO126" s="877"/>
      <c r="HP126" s="877"/>
      <c r="HQ126" s="877"/>
      <c r="HR126" s="877"/>
      <c r="HS126" s="877"/>
      <c r="HT126" s="877"/>
      <c r="HU126" s="877"/>
      <c r="HV126" s="877"/>
      <c r="HW126" s="877"/>
      <c r="HX126" s="877"/>
      <c r="HY126" s="877"/>
      <c r="HZ126" s="877"/>
      <c r="IA126" s="877"/>
      <c r="IB126" s="877"/>
      <c r="IC126" s="877"/>
      <c r="ID126" s="877"/>
      <c r="IE126" s="877"/>
      <c r="IF126" s="877"/>
      <c r="IG126" s="877"/>
      <c r="IH126" s="877"/>
      <c r="II126" s="877"/>
      <c r="IJ126" s="877"/>
      <c r="IK126" s="877"/>
      <c r="IL126" s="877"/>
      <c r="IM126" s="877"/>
      <c r="IN126" s="877"/>
      <c r="IO126" s="877"/>
      <c r="IP126" s="877"/>
      <c r="IQ126" s="877"/>
      <c r="IR126" s="877"/>
      <c r="IS126" s="877"/>
      <c r="IT126" s="877"/>
      <c r="IU126" s="877"/>
      <c r="IV126" s="877"/>
      <c r="IW126" s="877"/>
      <c r="IX126" s="877"/>
      <c r="IY126" s="877"/>
      <c r="IZ126" s="877"/>
      <c r="JA126" s="877"/>
      <c r="JB126" s="877"/>
      <c r="JC126" s="877"/>
      <c r="JD126" s="877"/>
      <c r="JE126" s="877"/>
      <c r="JF126" s="877"/>
      <c r="JG126" s="877"/>
      <c r="JH126" s="877"/>
      <c r="JI126" s="877"/>
      <c r="JJ126" s="888"/>
      <c r="JK126" s="877"/>
      <c r="JL126" s="877"/>
      <c r="JM126" s="877"/>
      <c r="JN126" s="877"/>
      <c r="JO126" s="877"/>
      <c r="JP126" s="889"/>
      <c r="JQ126" s="893">
        <f>U126+JQ125</f>
        <v>0</v>
      </c>
      <c r="JR126" s="893">
        <f>V126+JR125</f>
        <v>0</v>
      </c>
      <c r="JS126" s="476"/>
      <c r="JT126" s="477"/>
      <c r="JU126" s="478" t="s">
        <v>451</v>
      </c>
      <c r="JV126" s="816"/>
      <c r="JW126" s="479"/>
      <c r="JX126" s="479"/>
      <c r="JY126" s="479"/>
      <c r="JZ126" s="480"/>
      <c r="KA126" s="479"/>
      <c r="KB126" s="479"/>
      <c r="KC126" s="479"/>
      <c r="KD126" s="479"/>
      <c r="KE126" s="479"/>
      <c r="KF126" s="479"/>
      <c r="KG126" s="479"/>
      <c r="KH126" s="479"/>
      <c r="KI126" s="479"/>
      <c r="KJ126" s="479"/>
      <c r="KK126" s="479"/>
      <c r="KL126" s="479"/>
      <c r="KM126" s="479"/>
      <c r="KN126" s="479"/>
      <c r="KO126" s="479"/>
    </row>
    <row r="127" spans="1:303" s="324" customFormat="1" ht="13.5" hidden="1" outlineLevel="1" thickBot="1">
      <c r="A127" s="894" t="str">
        <f ca="1">IF(ISERROR(VALUE(SUBSTITUTE(OFFSET(A127,-1,0,1,1),".",""))),"0.0.1",IF(ISERROR(FIND("`",SUBSTITUTE(OFFSET(A127,-1,0,1,1),".","`",2))),OFFSET(A127,-1,0,1,1)&amp;".1",LEFT(OFFSET(A127,-1,0,1,1),FIND("`",SUBSTITUTE(OFFSET(A127,-1,0,1,1),".","`",2)))&amp;IF(ISERROR(FIND("`",SUBSTITUTE(OFFSET(A127,-1,0,1,1),".","`",3))),VALUE(RIGHT(OFFSET(A127,-1,0,1,1),LEN(OFFSET(A127,-1,0,1,1))-FIND("`",SUBSTITUTE(OFFSET(A127,-1,0,1,1),".","`",2))))+1,VALUE(MID(OFFSET(A127,-1,0,1,1),FIND("`",SUBSTITUTE(OFFSET(A127,-1,0,1,1),".","`",2))+1,(FIND("`",SUBSTITUTE(OFFSET(A127,-1,0,1,1),".","`",3))-FIND("`",SUBSTITUTE(OFFSET(A127,-1,0,1,1),".","`",2))-1)))+1)))</f>
        <v>0.2.3</v>
      </c>
      <c r="B127" s="895" t="s">
        <v>449</v>
      </c>
      <c r="C127" s="1149"/>
      <c r="D127" s="1149"/>
      <c r="E127" s="1149"/>
      <c r="F127" s="1149"/>
      <c r="G127" s="1149"/>
      <c r="H127" s="1149" t="s">
        <v>196</v>
      </c>
      <c r="I127" s="1150"/>
      <c r="J127" s="896" t="s">
        <v>450</v>
      </c>
      <c r="K127" s="897"/>
      <c r="L127" s="898">
        <v>28</v>
      </c>
      <c r="M127" s="897"/>
      <c r="N127" s="899"/>
      <c r="O127" s="900">
        <v>28</v>
      </c>
      <c r="P127" s="899"/>
      <c r="Q127" s="899"/>
      <c r="R127" s="901" t="str">
        <f>IFERROR(AD127/U127,"")</f>
        <v/>
      </c>
      <c r="S127" s="901" t="str">
        <f>IFERROR(IF(AE127="","",IF(AF127="",SUM(AD127-AE127)/AD127,SUM(AD127-AF127)/AD127)),"")</f>
        <v/>
      </c>
      <c r="T127" s="901" t="str">
        <f>IFERROR(AF127/U127,"")</f>
        <v/>
      </c>
      <c r="U127" s="902"/>
      <c r="V127" s="903"/>
      <c r="W127" s="904"/>
      <c r="X127" s="904"/>
      <c r="Y127" s="905"/>
      <c r="Z127" s="905"/>
      <c r="AA127" s="906"/>
      <c r="AB127" s="907"/>
      <c r="AC127" s="908"/>
      <c r="AD127" s="907"/>
      <c r="AE127" s="1151"/>
      <c r="AF127" s="909"/>
      <c r="AG127" s="910">
        <f>IFERROR(IF(AF127&gt;0,AF127,IF(AE127="",MIN(U127,AH127),AE127)),"")</f>
        <v>0</v>
      </c>
      <c r="AH127" s="910"/>
      <c r="AI127" s="910" t="str">
        <f>IFERROR(IF(AD127="","",IF(AF127&gt;0,AF127,IF(AE127="",MIN(Y127,AB127),AE127))),"")</f>
        <v/>
      </c>
      <c r="AJ127" s="910" t="str">
        <f>IF(B127="Contingent","Recovery","")</f>
        <v/>
      </c>
      <c r="AK127" s="911" t="str">
        <f>IFERROR(IF(AI127="","-",AI127-U127),"")</f>
        <v>-</v>
      </c>
      <c r="AL127" s="1152"/>
      <c r="AM127" s="912"/>
      <c r="AN127" s="912"/>
      <c r="AO127" s="912"/>
      <c r="AP127" s="912"/>
      <c r="AQ127" s="912"/>
      <c r="AR127" s="912"/>
      <c r="AS127" s="912"/>
      <c r="AT127" s="912"/>
      <c r="AU127" s="912"/>
      <c r="AV127" s="912"/>
      <c r="AW127" s="912"/>
      <c r="AX127" s="912"/>
      <c r="AY127" s="912"/>
      <c r="AZ127" s="912"/>
      <c r="BA127" s="912"/>
      <c r="BB127" s="912"/>
      <c r="BC127" s="912"/>
      <c r="BD127" s="912"/>
      <c r="BE127" s="912"/>
      <c r="BF127" s="912"/>
      <c r="BG127" s="912"/>
      <c r="BH127" s="912"/>
      <c r="BI127" s="912"/>
      <c r="BJ127" s="912"/>
      <c r="BK127" s="912"/>
      <c r="BL127" s="912"/>
      <c r="BM127" s="912"/>
      <c r="BN127" s="912"/>
      <c r="BO127" s="912"/>
      <c r="BP127" s="912"/>
      <c r="BQ127" s="912"/>
      <c r="BR127" s="912"/>
      <c r="BS127" s="912"/>
      <c r="BT127" s="912"/>
      <c r="BU127" s="912"/>
      <c r="BV127" s="913"/>
      <c r="BW127" s="912"/>
      <c r="BX127" s="912"/>
      <c r="BY127" s="912"/>
      <c r="BZ127" s="912"/>
      <c r="CA127" s="912"/>
      <c r="CB127" s="912"/>
      <c r="CC127" s="912"/>
      <c r="CD127" s="912"/>
      <c r="CE127" s="912"/>
      <c r="CF127" s="912"/>
      <c r="CG127" s="912"/>
      <c r="CH127" s="912"/>
      <c r="CI127" s="912"/>
      <c r="CJ127" s="912"/>
      <c r="CK127" s="912"/>
      <c r="CL127" s="912"/>
      <c r="CM127" s="912"/>
      <c r="CN127" s="912"/>
      <c r="CO127" s="912"/>
      <c r="CP127" s="912"/>
      <c r="CQ127" s="912"/>
      <c r="CR127" s="912"/>
      <c r="CS127" s="912"/>
      <c r="CT127" s="912"/>
      <c r="CU127" s="912"/>
      <c r="CV127" s="912"/>
      <c r="CW127" s="912"/>
      <c r="CX127" s="912"/>
      <c r="CY127" s="912"/>
      <c r="CZ127" s="912"/>
      <c r="DA127" s="912"/>
      <c r="DB127" s="912"/>
      <c r="DC127" s="912"/>
      <c r="DD127" s="912"/>
      <c r="DE127" s="912"/>
      <c r="DF127" s="912"/>
      <c r="DG127" s="912"/>
      <c r="DH127" s="912"/>
      <c r="DI127" s="912"/>
      <c r="DJ127" s="912"/>
      <c r="DK127" s="912"/>
      <c r="DL127" s="912"/>
      <c r="DM127" s="912"/>
      <c r="DN127" s="912"/>
      <c r="DO127" s="912"/>
      <c r="DP127" s="912"/>
      <c r="DQ127" s="912"/>
      <c r="DR127" s="912"/>
      <c r="DS127" s="912"/>
      <c r="DT127" s="912"/>
      <c r="DU127" s="912"/>
      <c r="DV127" s="912"/>
      <c r="DW127" s="912"/>
      <c r="DX127" s="912"/>
      <c r="DY127" s="912"/>
      <c r="DZ127" s="912"/>
      <c r="EA127" s="912"/>
      <c r="EB127" s="912"/>
      <c r="EC127" s="912"/>
      <c r="ED127" s="912"/>
      <c r="EE127" s="912"/>
      <c r="EF127" s="912"/>
      <c r="EG127" s="912"/>
      <c r="EH127" s="912"/>
      <c r="EI127" s="912"/>
      <c r="EJ127" s="912"/>
      <c r="EK127" s="912"/>
      <c r="EL127" s="912"/>
      <c r="EM127" s="912"/>
      <c r="EN127" s="912"/>
      <c r="EO127" s="912"/>
      <c r="EP127" s="912"/>
      <c r="EQ127" s="912"/>
      <c r="ER127" s="912"/>
      <c r="ES127" s="912"/>
      <c r="ET127" s="912"/>
      <c r="EU127" s="912"/>
      <c r="EV127" s="912"/>
      <c r="EW127" s="912"/>
      <c r="EX127" s="912"/>
      <c r="EY127" s="912"/>
      <c r="EZ127" s="912"/>
      <c r="FA127" s="912"/>
      <c r="FB127" s="912"/>
      <c r="FC127" s="912"/>
      <c r="FD127" s="912"/>
      <c r="FE127" s="912"/>
      <c r="FF127" s="912"/>
      <c r="FG127" s="912"/>
      <c r="FH127" s="912"/>
      <c r="FI127" s="912"/>
      <c r="FJ127" s="912"/>
      <c r="FK127" s="912"/>
      <c r="FL127" s="912"/>
      <c r="FM127" s="912"/>
      <c r="FN127" s="912"/>
      <c r="FO127" s="912"/>
      <c r="FP127" s="912"/>
      <c r="FQ127" s="912"/>
      <c r="FR127" s="912"/>
      <c r="FS127" s="912"/>
      <c r="FT127" s="912"/>
      <c r="FU127" s="912"/>
      <c r="FV127" s="912"/>
      <c r="FW127" s="912"/>
      <c r="FX127" s="912"/>
      <c r="FY127" s="912"/>
      <c r="FZ127" s="912"/>
      <c r="GA127" s="912"/>
      <c r="GB127" s="912"/>
      <c r="GC127" s="912"/>
      <c r="GD127" s="912"/>
      <c r="GE127" s="912"/>
      <c r="GF127" s="912"/>
      <c r="GG127" s="912"/>
      <c r="GH127" s="912"/>
      <c r="GI127" s="912"/>
      <c r="GJ127" s="912"/>
      <c r="GK127" s="912"/>
      <c r="GL127" s="912"/>
      <c r="GM127" s="912"/>
      <c r="GN127" s="912"/>
      <c r="GO127" s="912"/>
      <c r="GP127" s="912"/>
      <c r="GQ127" s="912"/>
      <c r="GR127" s="912"/>
      <c r="GS127" s="912"/>
      <c r="GT127" s="912"/>
      <c r="GU127" s="912"/>
      <c r="GV127" s="912"/>
      <c r="GW127" s="912"/>
      <c r="GX127" s="912"/>
      <c r="GY127" s="912"/>
      <c r="GZ127" s="912"/>
      <c r="HA127" s="912"/>
      <c r="HB127" s="912"/>
      <c r="HC127" s="912"/>
      <c r="HD127" s="912"/>
      <c r="HE127" s="912"/>
      <c r="HF127" s="912"/>
      <c r="HG127" s="912"/>
      <c r="HH127" s="912"/>
      <c r="HI127" s="912"/>
      <c r="HJ127" s="912"/>
      <c r="HK127" s="912"/>
      <c r="HL127" s="912"/>
      <c r="HM127" s="912"/>
      <c r="HN127" s="912"/>
      <c r="HO127" s="912"/>
      <c r="HP127" s="912"/>
      <c r="HQ127" s="912"/>
      <c r="HR127" s="912"/>
      <c r="HS127" s="912"/>
      <c r="HT127" s="912"/>
      <c r="HU127" s="912"/>
      <c r="HV127" s="912"/>
      <c r="HW127" s="912"/>
      <c r="HX127" s="912"/>
      <c r="HY127" s="912"/>
      <c r="HZ127" s="912"/>
      <c r="IA127" s="912"/>
      <c r="IB127" s="912"/>
      <c r="IC127" s="912"/>
      <c r="ID127" s="912"/>
      <c r="IE127" s="912"/>
      <c r="IF127" s="912"/>
      <c r="IG127" s="912"/>
      <c r="IH127" s="912"/>
      <c r="II127" s="912"/>
      <c r="IJ127" s="912"/>
      <c r="IK127" s="912"/>
      <c r="IL127" s="912"/>
      <c r="IM127" s="912"/>
      <c r="IN127" s="912"/>
      <c r="IO127" s="912"/>
      <c r="IP127" s="912"/>
      <c r="IQ127" s="912"/>
      <c r="IR127" s="912"/>
      <c r="IS127" s="912"/>
      <c r="IT127" s="912"/>
      <c r="IU127" s="912"/>
      <c r="IV127" s="912"/>
      <c r="IW127" s="912"/>
      <c r="IX127" s="912"/>
      <c r="IY127" s="912"/>
      <c r="IZ127" s="912"/>
      <c r="JA127" s="912"/>
      <c r="JB127" s="912"/>
      <c r="JC127" s="912"/>
      <c r="JD127" s="912"/>
      <c r="JE127" s="912"/>
      <c r="JF127" s="912"/>
      <c r="JG127" s="912"/>
      <c r="JH127" s="912"/>
      <c r="JI127" s="912"/>
      <c r="JJ127" s="914"/>
      <c r="JK127" s="912"/>
      <c r="JL127" s="912"/>
      <c r="JM127" s="912"/>
      <c r="JN127" s="912"/>
      <c r="JO127" s="912"/>
      <c r="JP127" s="915"/>
      <c r="JQ127" s="916">
        <f>U127+JQ126</f>
        <v>0</v>
      </c>
      <c r="JR127" s="917">
        <f>V127+JR126</f>
        <v>0</v>
      </c>
      <c r="JS127" s="476"/>
      <c r="JT127" s="477"/>
      <c r="JU127" s="478" t="s">
        <v>451</v>
      </c>
      <c r="JV127" s="816"/>
      <c r="JW127" s="479"/>
      <c r="JX127" s="479"/>
      <c r="JY127" s="479"/>
      <c r="JZ127" s="480"/>
      <c r="KA127" s="479"/>
      <c r="KB127" s="479"/>
      <c r="KC127" s="479"/>
      <c r="KD127" s="479"/>
      <c r="KE127" s="479"/>
      <c r="KF127" s="479"/>
      <c r="KG127" s="479"/>
      <c r="KH127" s="479"/>
      <c r="KI127" s="479"/>
      <c r="KJ127" s="479"/>
      <c r="KK127" s="479"/>
      <c r="KL127" s="479"/>
      <c r="KM127" s="479"/>
      <c r="KN127" s="479"/>
      <c r="KO127" s="479"/>
    </row>
    <row r="128" spans="1:303" s="324" customFormat="1" ht="13.5" hidden="1" outlineLevel="1" thickBot="1">
      <c r="A128" s="918"/>
      <c r="B128" s="919"/>
      <c r="C128" s="920"/>
      <c r="D128" s="920"/>
      <c r="E128" s="920"/>
      <c r="F128" s="920"/>
      <c r="G128" s="920"/>
      <c r="H128" s="920"/>
      <c r="I128" s="921"/>
      <c r="J128" s="920"/>
      <c r="K128" s="922"/>
      <c r="L128" s="923"/>
      <c r="M128" s="922"/>
      <c r="N128" s="923"/>
      <c r="O128" s="922"/>
      <c r="P128" s="923"/>
      <c r="Q128" s="923"/>
      <c r="R128" s="924"/>
      <c r="S128" s="924"/>
      <c r="T128" s="924"/>
      <c r="U128" s="924"/>
      <c r="V128" s="924"/>
      <c r="W128" s="925"/>
      <c r="X128" s="925"/>
      <c r="Y128" s="924"/>
      <c r="Z128" s="924"/>
      <c r="AA128" s="924"/>
      <c r="AB128" s="924"/>
      <c r="AC128" s="925"/>
      <c r="AD128" s="924"/>
      <c r="AE128" s="924"/>
      <c r="AF128" s="922"/>
      <c r="AG128" s="926"/>
      <c r="AH128" s="926"/>
      <c r="AI128" s="926"/>
      <c r="AJ128" s="926" t="str">
        <f t="shared" ref="AJ128:AJ139" si="70">IF(B128="Contingent/Recovery","Recovery","")</f>
        <v/>
      </c>
      <c r="AK128" s="927"/>
      <c r="AL128" s="928"/>
      <c r="AM128" s="929"/>
      <c r="AN128" s="929"/>
      <c r="AO128" s="929"/>
      <c r="AP128" s="929"/>
      <c r="AQ128" s="929"/>
      <c r="AR128" s="929"/>
      <c r="AS128" s="929"/>
      <c r="AT128" s="929"/>
      <c r="AU128" s="929"/>
      <c r="AV128" s="929"/>
      <c r="AW128" s="929"/>
      <c r="AX128" s="929"/>
      <c r="AY128" s="929"/>
      <c r="AZ128" s="929"/>
      <c r="BA128" s="929"/>
      <c r="BB128" s="929"/>
      <c r="BC128" s="929"/>
      <c r="BD128" s="929"/>
      <c r="BE128" s="929"/>
      <c r="BF128" s="929"/>
      <c r="BG128" s="929"/>
      <c r="BH128" s="929"/>
      <c r="BI128" s="929"/>
      <c r="BJ128" s="929"/>
      <c r="BK128" s="929"/>
      <c r="BL128" s="929"/>
      <c r="BM128" s="929"/>
      <c r="BN128" s="929"/>
      <c r="BO128" s="929"/>
      <c r="BP128" s="929"/>
      <c r="BQ128" s="929"/>
      <c r="BR128" s="929"/>
      <c r="BS128" s="929"/>
      <c r="BT128" s="929"/>
      <c r="BU128" s="929"/>
      <c r="BV128" s="929"/>
      <c r="BW128" s="929"/>
      <c r="BX128" s="929"/>
      <c r="BY128" s="929"/>
      <c r="BZ128" s="929"/>
      <c r="CA128" s="929"/>
      <c r="CB128" s="929"/>
      <c r="CC128" s="929"/>
      <c r="CD128" s="929"/>
      <c r="CE128" s="929"/>
      <c r="CF128" s="929"/>
      <c r="CG128" s="929"/>
      <c r="CH128" s="929"/>
      <c r="CI128" s="929"/>
      <c r="CJ128" s="929"/>
      <c r="CK128" s="929"/>
      <c r="CL128" s="929"/>
      <c r="CM128" s="929"/>
      <c r="CN128" s="929"/>
      <c r="CO128" s="929"/>
      <c r="CP128" s="929"/>
      <c r="CQ128" s="929"/>
      <c r="CR128" s="929"/>
      <c r="CS128" s="929"/>
      <c r="CT128" s="929"/>
      <c r="CU128" s="929"/>
      <c r="CV128" s="929"/>
      <c r="CW128" s="929"/>
      <c r="CX128" s="929"/>
      <c r="CY128" s="929"/>
      <c r="CZ128" s="929"/>
      <c r="DA128" s="929"/>
      <c r="DB128" s="929"/>
      <c r="DC128" s="929"/>
      <c r="DD128" s="929"/>
      <c r="DE128" s="929"/>
      <c r="DF128" s="929"/>
      <c r="DG128" s="929"/>
      <c r="DH128" s="929"/>
      <c r="DI128" s="929"/>
      <c r="DJ128" s="929"/>
      <c r="DK128" s="929"/>
      <c r="DL128" s="929"/>
      <c r="DM128" s="929"/>
      <c r="DN128" s="929"/>
      <c r="DO128" s="929"/>
      <c r="DP128" s="929"/>
      <c r="DQ128" s="929"/>
      <c r="DR128" s="929"/>
      <c r="DS128" s="929"/>
      <c r="DT128" s="929"/>
      <c r="DU128" s="929"/>
      <c r="DV128" s="929"/>
      <c r="DW128" s="929"/>
      <c r="DX128" s="929"/>
      <c r="DY128" s="929"/>
      <c r="DZ128" s="929"/>
      <c r="EA128" s="929"/>
      <c r="EB128" s="929"/>
      <c r="EC128" s="929"/>
      <c r="ED128" s="929"/>
      <c r="EE128" s="929"/>
      <c r="EF128" s="929"/>
      <c r="EG128" s="929"/>
      <c r="EH128" s="929"/>
      <c r="EI128" s="929"/>
      <c r="EJ128" s="929"/>
      <c r="EK128" s="929"/>
      <c r="EL128" s="929"/>
      <c r="EM128" s="929"/>
      <c r="EN128" s="929"/>
      <c r="EO128" s="929"/>
      <c r="EP128" s="929"/>
      <c r="EQ128" s="929"/>
      <c r="ER128" s="929"/>
      <c r="ES128" s="929"/>
      <c r="ET128" s="929"/>
      <c r="EU128" s="929"/>
      <c r="EV128" s="929"/>
      <c r="EW128" s="929"/>
      <c r="EX128" s="929"/>
      <c r="EY128" s="929"/>
      <c r="EZ128" s="929"/>
      <c r="FA128" s="929"/>
      <c r="FB128" s="929"/>
      <c r="FC128" s="929"/>
      <c r="FD128" s="929"/>
      <c r="FE128" s="929"/>
      <c r="FF128" s="929"/>
      <c r="FG128" s="929"/>
      <c r="FH128" s="929"/>
      <c r="FI128" s="929"/>
      <c r="FJ128" s="929"/>
      <c r="FK128" s="929"/>
      <c r="FL128" s="929"/>
      <c r="FM128" s="929"/>
      <c r="FN128" s="929"/>
      <c r="FO128" s="929"/>
      <c r="FP128" s="929"/>
      <c r="FQ128" s="929"/>
      <c r="FR128" s="929"/>
      <c r="FS128" s="929"/>
      <c r="FT128" s="929"/>
      <c r="FU128" s="929"/>
      <c r="FV128" s="929"/>
      <c r="FW128" s="929"/>
      <c r="FX128" s="929"/>
      <c r="FY128" s="929"/>
      <c r="FZ128" s="929"/>
      <c r="GA128" s="929"/>
      <c r="GB128" s="929"/>
      <c r="GC128" s="929"/>
      <c r="GD128" s="929"/>
      <c r="GE128" s="929"/>
      <c r="GF128" s="929"/>
      <c r="GG128" s="929"/>
      <c r="GH128" s="929"/>
      <c r="GI128" s="929"/>
      <c r="GJ128" s="929"/>
      <c r="GK128" s="929"/>
      <c r="GL128" s="929"/>
      <c r="GM128" s="929"/>
      <c r="GN128" s="929"/>
      <c r="GO128" s="929"/>
      <c r="GP128" s="929"/>
      <c r="GQ128" s="929"/>
      <c r="GR128" s="929"/>
      <c r="GS128" s="929"/>
      <c r="GT128" s="929"/>
      <c r="GU128" s="929"/>
      <c r="GV128" s="929"/>
      <c r="GW128" s="929"/>
      <c r="GX128" s="929"/>
      <c r="GY128" s="929"/>
      <c r="GZ128" s="929"/>
      <c r="HA128" s="929"/>
      <c r="HB128" s="929"/>
      <c r="HC128" s="929"/>
      <c r="HD128" s="929"/>
      <c r="HE128" s="929"/>
      <c r="HF128" s="929"/>
      <c r="HG128" s="929"/>
      <c r="HH128" s="929"/>
      <c r="HI128" s="929"/>
      <c r="HJ128" s="929"/>
      <c r="HK128" s="929"/>
      <c r="HL128" s="929"/>
      <c r="HM128" s="929"/>
      <c r="HN128" s="929"/>
      <c r="HO128" s="929"/>
      <c r="HP128" s="929"/>
      <c r="HQ128" s="929"/>
      <c r="HR128" s="929"/>
      <c r="HS128" s="929"/>
      <c r="HT128" s="929"/>
      <c r="HU128" s="929"/>
      <c r="HV128" s="929"/>
      <c r="HW128" s="929"/>
      <c r="HX128" s="929"/>
      <c r="HY128" s="929"/>
      <c r="HZ128" s="929"/>
      <c r="IA128" s="929"/>
      <c r="IB128" s="929"/>
      <c r="IC128" s="929"/>
      <c r="ID128" s="929"/>
      <c r="IE128" s="929"/>
      <c r="IF128" s="929"/>
      <c r="IG128" s="929"/>
      <c r="IH128" s="929"/>
      <c r="II128" s="929"/>
      <c r="IJ128" s="929"/>
      <c r="IK128" s="929"/>
      <c r="IL128" s="929"/>
      <c r="IM128" s="929"/>
      <c r="IN128" s="929"/>
      <c r="IO128" s="929"/>
      <c r="IP128" s="929"/>
      <c r="IQ128" s="929"/>
      <c r="IR128" s="929"/>
      <c r="IS128" s="929"/>
      <c r="IT128" s="929"/>
      <c r="IU128" s="929"/>
      <c r="IV128" s="929"/>
      <c r="IW128" s="929"/>
      <c r="IX128" s="929"/>
      <c r="IY128" s="929"/>
      <c r="IZ128" s="929"/>
      <c r="JA128" s="929"/>
      <c r="JB128" s="929"/>
      <c r="JC128" s="929"/>
      <c r="JD128" s="929"/>
      <c r="JE128" s="929"/>
      <c r="JF128" s="929"/>
      <c r="JG128" s="929"/>
      <c r="JH128" s="929"/>
      <c r="JI128" s="929"/>
      <c r="JJ128" s="929"/>
      <c r="JK128" s="929"/>
      <c r="JL128" s="929"/>
      <c r="JM128" s="929"/>
      <c r="JN128" s="929"/>
      <c r="JO128" s="929"/>
      <c r="JP128" s="929"/>
      <c r="JQ128" s="930"/>
      <c r="JR128" s="930"/>
      <c r="JS128" s="931"/>
      <c r="JT128" s="932"/>
      <c r="JU128" s="932"/>
      <c r="JV128" s="933"/>
      <c r="JW128" s="934"/>
      <c r="JX128" s="934"/>
      <c r="JY128" s="934"/>
      <c r="JZ128" s="934"/>
      <c r="KA128" s="934"/>
      <c r="KB128" s="934"/>
      <c r="KC128" s="934"/>
      <c r="KD128" s="934"/>
      <c r="KE128" s="809"/>
      <c r="KF128" s="809"/>
      <c r="KG128" s="809"/>
      <c r="KH128" s="809"/>
      <c r="KI128" s="809"/>
      <c r="KJ128" s="809"/>
      <c r="KK128" s="809"/>
      <c r="KL128" s="809"/>
      <c r="KM128" s="809"/>
      <c r="KN128" s="809"/>
      <c r="KO128" s="809"/>
    </row>
    <row r="129" spans="1:301" s="324" customFormat="1" ht="14" hidden="1" collapsed="1" thickTop="1" thickBot="1">
      <c r="A129" s="1074"/>
      <c r="B129" s="1153" t="s">
        <v>452</v>
      </c>
      <c r="C129" s="1075"/>
      <c r="D129" s="1075"/>
      <c r="E129" s="1075"/>
      <c r="F129" s="1075"/>
      <c r="G129" s="1075"/>
      <c r="H129" s="1075"/>
      <c r="I129" s="1076"/>
      <c r="J129" s="1076"/>
      <c r="K129" s="1076"/>
      <c r="L129" s="1076"/>
      <c r="M129" s="1076"/>
      <c r="N129" s="1076"/>
      <c r="O129" s="1076"/>
      <c r="P129" s="1076"/>
      <c r="Q129" s="1076"/>
      <c r="R129" s="1077" t="str">
        <f t="shared" ref="R129:R139" si="71">IFERROR(AD129/U129,"")</f>
        <v/>
      </c>
      <c r="S129" s="1077" t="str">
        <f>IFERROR(AE129/T129,"")</f>
        <v/>
      </c>
      <c r="T129" s="1077" t="str">
        <f>IFERROR(AF129/U129,"")</f>
        <v/>
      </c>
      <c r="U129" s="1077"/>
      <c r="V129" s="1077"/>
      <c r="W129" s="1076"/>
      <c r="X129" s="1076"/>
      <c r="Y129" s="1077"/>
      <c r="Z129" s="1077"/>
      <c r="AA129" s="1077"/>
      <c r="AB129" s="1077"/>
      <c r="AC129" s="1076"/>
      <c r="AD129" s="1077"/>
      <c r="AE129" s="1077"/>
      <c r="AF129" s="1077"/>
      <c r="AG129" s="1078"/>
      <c r="AH129" s="1078"/>
      <c r="AI129" s="1078"/>
      <c r="AJ129" s="1078" t="str">
        <f t="shared" si="70"/>
        <v/>
      </c>
      <c r="AK129" s="1078"/>
      <c r="AL129" s="1076"/>
      <c r="AM129" s="1077"/>
      <c r="AN129" s="1079"/>
      <c r="AO129" s="1079"/>
      <c r="AP129" s="1079"/>
      <c r="AQ129" s="1079"/>
      <c r="AR129" s="1079"/>
      <c r="AS129" s="1079"/>
      <c r="AT129" s="1079"/>
      <c r="AU129" s="1079"/>
      <c r="AV129" s="1079"/>
      <c r="AW129" s="1079"/>
      <c r="AX129" s="1079"/>
      <c r="AY129" s="1079"/>
      <c r="AZ129" s="1079"/>
      <c r="BA129" s="1079"/>
      <c r="BB129" s="1079"/>
      <c r="BC129" s="1079"/>
      <c r="BD129" s="1079"/>
      <c r="BE129" s="1079"/>
      <c r="BF129" s="1079"/>
      <c r="BG129" s="1079"/>
      <c r="BH129" s="1079"/>
      <c r="BI129" s="1079"/>
      <c r="BJ129" s="1079"/>
      <c r="BK129" s="1079"/>
      <c r="BL129" s="1079"/>
      <c r="BM129" s="1079"/>
      <c r="BN129" s="1079"/>
      <c r="BO129" s="1079"/>
      <c r="BP129" s="1079"/>
      <c r="BQ129" s="1079"/>
      <c r="BR129" s="1079"/>
      <c r="BS129" s="1079"/>
      <c r="BT129" s="1079"/>
      <c r="BU129" s="1079"/>
      <c r="BV129" s="1079"/>
      <c r="BW129" s="1079"/>
      <c r="BX129" s="1079"/>
      <c r="BY129" s="1079"/>
      <c r="BZ129" s="1079"/>
      <c r="CA129" s="1079"/>
      <c r="CB129" s="1079"/>
      <c r="CC129" s="1079"/>
      <c r="CD129" s="1079"/>
      <c r="CE129" s="1079"/>
      <c r="CF129" s="1079"/>
      <c r="CG129" s="1079"/>
      <c r="CH129" s="1079"/>
      <c r="CI129" s="1079"/>
      <c r="CJ129" s="1079"/>
      <c r="CK129" s="1079"/>
      <c r="CL129" s="1079"/>
      <c r="CM129" s="1079"/>
      <c r="CN129" s="1079"/>
      <c r="CO129" s="1079"/>
      <c r="CP129" s="1079"/>
      <c r="CQ129" s="1079"/>
      <c r="CR129" s="1079"/>
      <c r="CS129" s="1079"/>
      <c r="CT129" s="1079"/>
      <c r="CU129" s="1079"/>
      <c r="CV129" s="1079"/>
      <c r="CW129" s="1079"/>
      <c r="CX129" s="1079"/>
      <c r="CY129" s="1079"/>
      <c r="CZ129" s="1079"/>
      <c r="DA129" s="1079"/>
      <c r="DB129" s="1079"/>
      <c r="DC129" s="1079"/>
      <c r="DD129" s="1079"/>
      <c r="DE129" s="1079"/>
      <c r="DF129" s="1079"/>
      <c r="DG129" s="1079"/>
      <c r="DH129" s="1079"/>
      <c r="DI129" s="1079"/>
      <c r="DJ129" s="1079"/>
      <c r="DK129" s="1079"/>
      <c r="DL129" s="1079"/>
      <c r="DM129" s="1079"/>
      <c r="DN129" s="1079"/>
      <c r="DO129" s="1079"/>
      <c r="DP129" s="1079"/>
      <c r="DQ129" s="1079"/>
      <c r="DR129" s="1079"/>
      <c r="DS129" s="1079"/>
      <c r="DT129" s="1079"/>
      <c r="DU129" s="1079"/>
      <c r="DV129" s="1079"/>
      <c r="DW129" s="1079"/>
      <c r="DX129" s="1079"/>
      <c r="DY129" s="1079"/>
      <c r="DZ129" s="1079"/>
      <c r="EA129" s="1079"/>
      <c r="EB129" s="1079"/>
      <c r="EC129" s="1079"/>
      <c r="ED129" s="1079"/>
      <c r="EE129" s="1079"/>
      <c r="EF129" s="1079"/>
      <c r="EG129" s="1079"/>
      <c r="EH129" s="1079"/>
      <c r="EI129" s="1079"/>
      <c r="EJ129" s="1079"/>
      <c r="EK129" s="1079"/>
      <c r="EL129" s="1079"/>
      <c r="EM129" s="1079"/>
      <c r="EN129" s="1079"/>
      <c r="EO129" s="1079"/>
      <c r="EP129" s="1079"/>
      <c r="EQ129" s="1079"/>
      <c r="ER129" s="1079"/>
      <c r="ES129" s="1079"/>
      <c r="ET129" s="1079"/>
      <c r="EU129" s="1079"/>
      <c r="EV129" s="1079"/>
      <c r="EW129" s="1079"/>
      <c r="EX129" s="1079"/>
      <c r="EY129" s="1079"/>
      <c r="EZ129" s="1079"/>
      <c r="FA129" s="1079"/>
      <c r="FB129" s="1079"/>
      <c r="FC129" s="1079"/>
      <c r="FD129" s="1079"/>
      <c r="FE129" s="1079"/>
      <c r="FF129" s="1079"/>
      <c r="FG129" s="1079"/>
      <c r="FH129" s="1079"/>
      <c r="FI129" s="1079"/>
      <c r="FJ129" s="1079"/>
      <c r="FK129" s="1079"/>
      <c r="FL129" s="1079"/>
      <c r="FM129" s="1079"/>
      <c r="FN129" s="1079"/>
      <c r="FO129" s="1079"/>
      <c r="FP129" s="1079"/>
      <c r="FQ129" s="1079"/>
      <c r="FR129" s="1079"/>
      <c r="FS129" s="1079"/>
      <c r="FT129" s="1079"/>
      <c r="FU129" s="1079"/>
      <c r="FV129" s="1079"/>
      <c r="FW129" s="1079"/>
      <c r="FX129" s="1079"/>
      <c r="FY129" s="1079"/>
      <c r="FZ129" s="1079"/>
      <c r="GA129" s="1079"/>
      <c r="GB129" s="1079"/>
      <c r="GC129" s="1079"/>
      <c r="GD129" s="1079"/>
      <c r="GE129" s="1079"/>
      <c r="GF129" s="1079"/>
      <c r="GG129" s="1079"/>
      <c r="GH129" s="1079"/>
      <c r="GI129" s="1079"/>
      <c r="GJ129" s="1079"/>
      <c r="GK129" s="1079"/>
      <c r="GL129" s="1079"/>
      <c r="GM129" s="1079"/>
      <c r="GN129" s="1079"/>
      <c r="GO129" s="1079"/>
      <c r="GP129" s="1079"/>
      <c r="GQ129" s="1079"/>
      <c r="GR129" s="1079"/>
      <c r="GS129" s="1079"/>
      <c r="GT129" s="1079"/>
      <c r="GU129" s="1079"/>
      <c r="GV129" s="1079"/>
      <c r="GW129" s="1079"/>
      <c r="GX129" s="1079"/>
      <c r="GY129" s="1079"/>
      <c r="GZ129" s="1079"/>
      <c r="HA129" s="1079"/>
      <c r="HB129" s="1079"/>
      <c r="HC129" s="1079"/>
      <c r="HD129" s="1079"/>
      <c r="HE129" s="1079"/>
      <c r="HF129" s="1079"/>
      <c r="HG129" s="1079"/>
      <c r="HH129" s="1079"/>
      <c r="HI129" s="1079"/>
      <c r="HJ129" s="1079"/>
      <c r="HK129" s="1079"/>
      <c r="HL129" s="1079"/>
      <c r="HM129" s="1079"/>
      <c r="HN129" s="1079"/>
      <c r="HO129" s="1079"/>
      <c r="HP129" s="1079"/>
      <c r="HQ129" s="1079"/>
      <c r="HR129" s="1079"/>
      <c r="HS129" s="1079"/>
      <c r="HT129" s="1079"/>
      <c r="HU129" s="1079"/>
      <c r="HV129" s="1079"/>
      <c r="HW129" s="1079"/>
      <c r="HX129" s="1079"/>
      <c r="HY129" s="1079"/>
      <c r="HZ129" s="1079"/>
      <c r="IA129" s="1079"/>
      <c r="IB129" s="1079"/>
      <c r="IC129" s="1079"/>
      <c r="ID129" s="1079"/>
      <c r="IE129" s="1079"/>
      <c r="IF129" s="1079"/>
      <c r="IG129" s="1079"/>
      <c r="IH129" s="1079"/>
      <c r="II129" s="1079"/>
      <c r="IJ129" s="1079"/>
      <c r="IK129" s="1079"/>
      <c r="IL129" s="1079"/>
      <c r="IM129" s="1079"/>
      <c r="IN129" s="1079"/>
      <c r="IO129" s="1079"/>
      <c r="IP129" s="1079"/>
      <c r="IQ129" s="1079"/>
      <c r="IR129" s="1079"/>
      <c r="IS129" s="1079"/>
      <c r="IT129" s="1079"/>
      <c r="IU129" s="1079"/>
      <c r="IV129" s="1079"/>
      <c r="IW129" s="1079"/>
      <c r="IX129" s="1079"/>
      <c r="IY129" s="1079"/>
      <c r="IZ129" s="1079"/>
      <c r="JA129" s="1079"/>
      <c r="JB129" s="1079"/>
      <c r="JC129" s="1079"/>
      <c r="JD129" s="1079"/>
      <c r="JE129" s="1079"/>
      <c r="JF129" s="1079"/>
      <c r="JG129" s="1079"/>
      <c r="JH129" s="1079"/>
      <c r="JI129" s="1079"/>
      <c r="JJ129" s="1079"/>
      <c r="JK129" s="1079"/>
      <c r="JL129" s="1079"/>
      <c r="JM129" s="1079"/>
      <c r="JN129" s="1079"/>
      <c r="JO129" s="1079"/>
      <c r="JP129" s="1079"/>
      <c r="JQ129" s="1080"/>
      <c r="JR129" s="1080"/>
      <c r="JS129" s="1015" t="str">
        <f>IFERROR(IF(AD129="","",AE129/U129),"")</f>
        <v/>
      </c>
      <c r="JT129" s="1079"/>
      <c r="JU129" s="1079" t="str">
        <f>IFERROR((IF(AL129="Graduated",AF129/AD129,"")),"")</f>
        <v/>
      </c>
      <c r="JV129" s="1079"/>
      <c r="JW129" s="1079"/>
      <c r="JX129" s="1079"/>
      <c r="JY129" s="1079"/>
      <c r="JZ129" s="1079"/>
      <c r="KA129" s="1079"/>
      <c r="KB129" s="1079"/>
      <c r="KC129" s="1079"/>
      <c r="KD129" s="1079"/>
      <c r="KE129" s="935"/>
      <c r="KF129" s="935"/>
      <c r="KG129" s="935"/>
      <c r="KH129" s="935"/>
      <c r="KI129" s="935"/>
      <c r="KJ129" s="935"/>
      <c r="KK129" s="935"/>
      <c r="KL129" s="935"/>
      <c r="KM129" s="935"/>
      <c r="KN129" s="935"/>
      <c r="KO129" s="935"/>
    </row>
    <row r="130" spans="1:301" s="324" customFormat="1" hidden="1" outlineLevel="1">
      <c r="A130" s="881" t="str">
        <f t="shared" ref="A130:A139" ca="1" si="72">IF(ISERROR(VALUE(SUBSTITUTE(OFFSET(A130,-1,0,1,1),".",""))),"0.0.1",IF(ISERROR(FIND("`",SUBSTITUTE(OFFSET(A130,-1,0,1,1),".","`",2))),OFFSET(A130,-1,0,1,1)&amp;".1",LEFT(OFFSET(A130,-1,0,1,1),FIND("`",SUBSTITUTE(OFFSET(A130,-1,0,1,1),".","`",2)))&amp;IF(ISERROR(FIND("`",SUBSTITUTE(OFFSET(A130,-1,0,1,1),".","`",3))),VALUE(RIGHT(OFFSET(A130,-1,0,1,1),LEN(OFFSET(A130,-1,0,1,1))-FIND("`",SUBSTITUTE(OFFSET(A130,-1,0,1,1),".","`",2))))+1,VALUE(MID(OFFSET(A130,-1,0,1,1),FIND("`",SUBSTITUTE(OFFSET(A130,-1,0,1,1),".","`",2))+1,(FIND("`",SUBSTITUTE(OFFSET(A130,-1,0,1,1),".","`",3))-FIND("`",SUBSTITUTE(OFFSET(A130,-1,0,1,1),".","`",2))-1)))+1)))</f>
        <v>0.0.1</v>
      </c>
      <c r="B130" s="936"/>
      <c r="C130" s="937"/>
      <c r="D130" s="937"/>
      <c r="E130" s="937"/>
      <c r="F130" s="937"/>
      <c r="G130" s="937"/>
      <c r="H130" s="938"/>
      <c r="I130" s="1081"/>
      <c r="J130" s="1082"/>
      <c r="K130" s="1083"/>
      <c r="L130" s="1084">
        <v>28</v>
      </c>
      <c r="M130" s="1083"/>
      <c r="N130" s="1085"/>
      <c r="O130" s="1086">
        <v>28</v>
      </c>
      <c r="P130" s="1085"/>
      <c r="Q130" s="1085"/>
      <c r="R130" s="883" t="str">
        <f t="shared" si="71"/>
        <v/>
      </c>
      <c r="S130" s="883" t="str">
        <f t="shared" ref="S130:S139" si="73">IFERROR(IF(AE130="","",IF(AF130="",SUM(AD130-AE130)/AD130,SUM(AD130-AF130)/AD130)),"")</f>
        <v/>
      </c>
      <c r="T130" s="883" t="str">
        <f t="shared" ref="T130:T139" si="74">IFERROR(AF130/U130,"")</f>
        <v/>
      </c>
      <c r="U130" s="883"/>
      <c r="V130" s="939"/>
      <c r="W130" s="940"/>
      <c r="X130" s="940"/>
      <c r="Y130" s="941"/>
      <c r="Z130" s="942"/>
      <c r="AA130" s="942"/>
      <c r="AB130" s="891"/>
      <c r="AC130" s="892"/>
      <c r="AD130" s="891"/>
      <c r="AE130" s="943"/>
      <c r="AF130" s="1013"/>
      <c r="AG130" s="944">
        <f t="shared" ref="AG130:AG139" si="75">IFERROR(IF(AF130&gt;0,AF130,IF(AE130="",MIN(Y130,AB130),AE130)),"")</f>
        <v>0</v>
      </c>
      <c r="AH130" s="944"/>
      <c r="AI130" s="944" t="str">
        <f t="shared" ref="AI130:AI139" si="76">IFERROR(IF(AD130="","",IF(AF130&gt;0,AF130,IF(AE130="",MIN(Y130,AB130),AE130))),"")</f>
        <v/>
      </c>
      <c r="AJ130" s="944" t="str">
        <f t="shared" si="70"/>
        <v/>
      </c>
      <c r="AK130" s="887" t="str">
        <f t="shared" ref="AK130:AK139" si="77">IFERROR(IF(AI130="","-",AI130-U130),"")</f>
        <v>-</v>
      </c>
      <c r="AL130" s="945" t="s">
        <v>447</v>
      </c>
      <c r="AM130" s="1087"/>
      <c r="AN130" s="1087"/>
      <c r="AO130" s="1087"/>
      <c r="AP130" s="1087"/>
      <c r="AQ130" s="1087"/>
      <c r="AR130" s="1087"/>
      <c r="AS130" s="1087"/>
      <c r="AT130" s="1087"/>
      <c r="AU130" s="1087"/>
      <c r="AV130" s="1087"/>
      <c r="AW130" s="1087"/>
      <c r="AX130" s="1087"/>
      <c r="AY130" s="1087"/>
      <c r="AZ130" s="1087"/>
      <c r="BA130" s="1087"/>
      <c r="BB130" s="1087"/>
      <c r="BC130" s="1087"/>
      <c r="BD130" s="1087"/>
      <c r="BE130" s="1087"/>
      <c r="BF130" s="1087"/>
      <c r="BG130" s="1087"/>
      <c r="BH130" s="1087"/>
      <c r="BI130" s="1087"/>
      <c r="BJ130" s="1087"/>
      <c r="BK130" s="1087"/>
      <c r="BL130" s="1087"/>
      <c r="BM130" s="1087"/>
      <c r="BN130" s="1087"/>
      <c r="BO130" s="1087"/>
      <c r="BP130" s="946"/>
      <c r="BQ130" s="946"/>
      <c r="BR130" s="946"/>
      <c r="BS130" s="946"/>
      <c r="BT130" s="946"/>
      <c r="BU130" s="946"/>
      <c r="BV130" s="946"/>
      <c r="BW130" s="946"/>
      <c r="BX130" s="946"/>
      <c r="BY130" s="946"/>
      <c r="BZ130" s="946"/>
      <c r="CA130" s="946"/>
      <c r="CB130" s="946"/>
      <c r="CC130" s="946"/>
      <c r="CD130" s="1087"/>
      <c r="CE130" s="1087"/>
      <c r="CF130" s="1087"/>
      <c r="CG130" s="1087"/>
      <c r="CH130" s="1087"/>
      <c r="CI130" s="1087"/>
      <c r="CJ130" s="1087"/>
      <c r="CK130" s="1087"/>
      <c r="CL130" s="1087"/>
      <c r="CM130" s="1087"/>
      <c r="CN130" s="1087"/>
      <c r="CO130" s="1087"/>
      <c r="CP130" s="1087"/>
      <c r="CQ130" s="1087"/>
      <c r="CR130" s="1087"/>
      <c r="CS130" s="1087"/>
      <c r="CT130" s="1087"/>
      <c r="CU130" s="1087"/>
      <c r="CV130" s="1087"/>
      <c r="CW130" s="1087"/>
      <c r="CX130" s="1087"/>
      <c r="CY130" s="1087"/>
      <c r="CZ130" s="1087"/>
      <c r="DA130" s="1087"/>
      <c r="DB130" s="1087"/>
      <c r="DC130" s="1087"/>
      <c r="DD130" s="1087"/>
      <c r="DE130" s="1087"/>
      <c r="DF130" s="1087"/>
      <c r="DG130" s="1087"/>
      <c r="DH130" s="1087"/>
      <c r="DI130" s="1087"/>
      <c r="DJ130" s="1087"/>
      <c r="DK130" s="1087"/>
      <c r="DL130" s="1087"/>
      <c r="DM130" s="1087"/>
      <c r="DN130" s="1087"/>
      <c r="DO130" s="1087"/>
      <c r="DP130" s="1087"/>
      <c r="DQ130" s="1087"/>
      <c r="DR130" s="1087"/>
      <c r="DS130" s="1087"/>
      <c r="DT130" s="1087"/>
      <c r="DU130" s="1087"/>
      <c r="DV130" s="1087"/>
      <c r="DW130" s="1087"/>
      <c r="DX130" s="1087"/>
      <c r="DY130" s="1087"/>
      <c r="DZ130" s="1087"/>
      <c r="EA130" s="1087"/>
      <c r="EB130" s="1087"/>
      <c r="EC130" s="1087"/>
      <c r="ED130" s="1087"/>
      <c r="EE130" s="1087"/>
      <c r="EF130" s="1087"/>
      <c r="EG130" s="1087"/>
      <c r="EH130" s="1087"/>
      <c r="EI130" s="1087"/>
      <c r="EJ130" s="1087"/>
      <c r="EK130" s="1087"/>
      <c r="EL130" s="1087"/>
      <c r="EM130" s="1087"/>
      <c r="EN130" s="1087"/>
      <c r="EO130" s="1087"/>
      <c r="EP130" s="1087"/>
      <c r="EQ130" s="1087"/>
      <c r="ER130" s="1087"/>
      <c r="ES130" s="1087"/>
      <c r="ET130" s="1087"/>
      <c r="EU130" s="1087"/>
      <c r="EV130" s="1087"/>
      <c r="EW130" s="1087"/>
      <c r="EX130" s="1087"/>
      <c r="EY130" s="1087"/>
      <c r="EZ130" s="1087"/>
      <c r="FA130" s="1087"/>
      <c r="FB130" s="1087"/>
      <c r="FC130" s="1087"/>
      <c r="FD130" s="1087"/>
      <c r="FE130" s="1087"/>
      <c r="FF130" s="1087"/>
      <c r="FG130" s="1087"/>
      <c r="FH130" s="1087"/>
      <c r="FI130" s="1087"/>
      <c r="FJ130" s="1087"/>
      <c r="FK130" s="1087"/>
      <c r="FL130" s="1087"/>
      <c r="FM130" s="1087"/>
      <c r="FN130" s="1087"/>
      <c r="FO130" s="1087"/>
      <c r="FP130" s="1087"/>
      <c r="FQ130" s="1087"/>
      <c r="FR130" s="1087"/>
      <c r="FS130" s="1087"/>
      <c r="FT130" s="1087"/>
      <c r="FU130" s="1087"/>
      <c r="FV130" s="1087"/>
      <c r="FW130" s="1087"/>
      <c r="FX130" s="1087"/>
      <c r="FY130" s="1087"/>
      <c r="FZ130" s="1087"/>
      <c r="GA130" s="1087"/>
      <c r="GB130" s="1087"/>
      <c r="GC130" s="1087"/>
      <c r="GD130" s="1087"/>
      <c r="GE130" s="1087"/>
      <c r="GF130" s="1087"/>
      <c r="GG130" s="1087"/>
      <c r="GH130" s="1087"/>
      <c r="GI130" s="1087"/>
      <c r="GJ130" s="1087"/>
      <c r="GK130" s="1087"/>
      <c r="GL130" s="1087"/>
      <c r="GM130" s="1087"/>
      <c r="GN130" s="1087"/>
      <c r="GO130" s="1087"/>
      <c r="GP130" s="1087"/>
      <c r="GQ130" s="1087"/>
      <c r="GR130" s="1087"/>
      <c r="GS130" s="1087"/>
      <c r="GT130" s="1087"/>
      <c r="GU130" s="1087"/>
      <c r="GV130" s="1087"/>
      <c r="GW130" s="1087"/>
      <c r="GX130" s="1087"/>
      <c r="GY130" s="1087"/>
      <c r="GZ130" s="1087"/>
      <c r="HA130" s="1087"/>
      <c r="HB130" s="1087"/>
      <c r="HC130" s="1087"/>
      <c r="HD130" s="1087"/>
      <c r="HE130" s="1087"/>
      <c r="HF130" s="1087"/>
      <c r="HG130" s="1087"/>
      <c r="HH130" s="1087"/>
      <c r="HI130" s="1087"/>
      <c r="HJ130" s="1087"/>
      <c r="HK130" s="1087"/>
      <c r="HL130" s="1087"/>
      <c r="HM130" s="1087"/>
      <c r="HN130" s="1087"/>
      <c r="HO130" s="1087"/>
      <c r="HP130" s="1087"/>
      <c r="HQ130" s="1087"/>
      <c r="HR130" s="1087"/>
      <c r="HS130" s="1087"/>
      <c r="HT130" s="1087"/>
      <c r="HU130" s="1087"/>
      <c r="HV130" s="1087"/>
      <c r="HW130" s="1087"/>
      <c r="HX130" s="1087"/>
      <c r="HY130" s="1087"/>
      <c r="HZ130" s="1087"/>
      <c r="IA130" s="1087"/>
      <c r="IB130" s="1087"/>
      <c r="IC130" s="1087"/>
      <c r="ID130" s="1087"/>
      <c r="IE130" s="1087"/>
      <c r="IF130" s="1087"/>
      <c r="IG130" s="1087"/>
      <c r="IH130" s="1087"/>
      <c r="II130" s="1087"/>
      <c r="IJ130" s="1087"/>
      <c r="IK130" s="1087"/>
      <c r="IL130" s="1087"/>
      <c r="IM130" s="1087"/>
      <c r="IN130" s="946"/>
      <c r="IO130" s="946"/>
      <c r="IP130" s="1087"/>
      <c r="IQ130" s="1087"/>
      <c r="IR130" s="1087"/>
      <c r="IS130" s="1087"/>
      <c r="IT130" s="1087"/>
      <c r="IU130" s="1087"/>
      <c r="IV130" s="1087"/>
      <c r="IW130" s="1087"/>
      <c r="IX130" s="1087"/>
      <c r="IY130" s="1087"/>
      <c r="IZ130" s="1087"/>
      <c r="JA130" s="1087"/>
      <c r="JB130" s="1087"/>
      <c r="JC130" s="1087"/>
      <c r="JD130" s="1087"/>
      <c r="JE130" s="1087"/>
      <c r="JF130" s="1087"/>
      <c r="JG130" s="1087"/>
      <c r="JH130" s="1087"/>
      <c r="JI130" s="1087"/>
      <c r="JJ130" s="1087"/>
      <c r="JK130" s="1087"/>
      <c r="JL130" s="1087"/>
      <c r="JM130" s="1087"/>
      <c r="JN130" s="1087"/>
      <c r="JO130" s="1087"/>
      <c r="JP130" s="947"/>
      <c r="JQ130" s="948"/>
      <c r="JS130" s="949"/>
      <c r="JT130" s="477"/>
      <c r="JU130" s="478"/>
      <c r="JV130" s="499"/>
      <c r="JW130" s="479"/>
      <c r="JX130" s="479"/>
      <c r="JY130" s="479"/>
      <c r="JZ130" s="950"/>
      <c r="KA130" s="479"/>
      <c r="KB130" s="479"/>
      <c r="KC130" s="479"/>
      <c r="KD130" s="950"/>
      <c r="KE130" s="479"/>
      <c r="KF130" s="479"/>
      <c r="KG130" s="479"/>
      <c r="KH130" s="479"/>
      <c r="KI130" s="479"/>
      <c r="KJ130" s="479"/>
      <c r="KK130" s="479"/>
      <c r="KL130" s="479"/>
      <c r="KM130" s="479"/>
      <c r="KN130" s="479"/>
      <c r="KO130" s="479"/>
    </row>
    <row r="131" spans="1:301" s="324" customFormat="1" hidden="1" outlineLevel="1">
      <c r="A131" s="881" t="str">
        <f t="shared" ca="1" si="72"/>
        <v>0.0.2</v>
      </c>
      <c r="B131" s="936"/>
      <c r="C131" s="937"/>
      <c r="D131" s="937"/>
      <c r="E131" s="937"/>
      <c r="F131" s="937"/>
      <c r="G131" s="937"/>
      <c r="H131" s="938"/>
      <c r="I131" s="1081"/>
      <c r="J131" s="1082"/>
      <c r="K131" s="1083"/>
      <c r="L131" s="1084">
        <v>28</v>
      </c>
      <c r="M131" s="1083"/>
      <c r="N131" s="1085"/>
      <c r="O131" s="1086">
        <v>28</v>
      </c>
      <c r="P131" s="1085"/>
      <c r="Q131" s="1085"/>
      <c r="R131" s="883" t="str">
        <f t="shared" si="71"/>
        <v/>
      </c>
      <c r="S131" s="883" t="str">
        <f t="shared" si="73"/>
        <v/>
      </c>
      <c r="T131" s="883" t="str">
        <f t="shared" si="74"/>
        <v/>
      </c>
      <c r="U131" s="883"/>
      <c r="V131" s="939"/>
      <c r="W131" s="940"/>
      <c r="X131" s="940"/>
      <c r="Y131" s="941"/>
      <c r="Z131" s="942"/>
      <c r="AA131" s="942"/>
      <c r="AB131" s="891"/>
      <c r="AC131" s="892"/>
      <c r="AD131" s="891"/>
      <c r="AE131" s="943"/>
      <c r="AF131" s="1013"/>
      <c r="AG131" s="944">
        <f t="shared" si="75"/>
        <v>0</v>
      </c>
      <c r="AH131" s="944"/>
      <c r="AI131" s="944" t="str">
        <f t="shared" si="76"/>
        <v/>
      </c>
      <c r="AJ131" s="944" t="str">
        <f t="shared" si="70"/>
        <v/>
      </c>
      <c r="AK131" s="887" t="str">
        <f t="shared" si="77"/>
        <v>-</v>
      </c>
      <c r="AL131" s="945" t="s">
        <v>447</v>
      </c>
      <c r="AM131" s="1087"/>
      <c r="AN131" s="1087"/>
      <c r="AO131" s="1087"/>
      <c r="AP131" s="1087"/>
      <c r="AQ131" s="1087"/>
      <c r="AR131" s="1087"/>
      <c r="AS131" s="1087"/>
      <c r="AT131" s="1087"/>
      <c r="AU131" s="1087"/>
      <c r="AV131" s="1087"/>
      <c r="AW131" s="1087"/>
      <c r="AX131" s="1087"/>
      <c r="AY131" s="1087"/>
      <c r="AZ131" s="1087"/>
      <c r="BA131" s="1087"/>
      <c r="BB131" s="1087"/>
      <c r="BC131" s="1087"/>
      <c r="BD131" s="1087"/>
      <c r="BE131" s="1087"/>
      <c r="BF131" s="1087"/>
      <c r="BG131" s="1087"/>
      <c r="BH131" s="1087"/>
      <c r="BI131" s="1087"/>
      <c r="BJ131" s="1087"/>
      <c r="BK131" s="1087"/>
      <c r="BL131" s="1087"/>
      <c r="BM131" s="1087"/>
      <c r="BN131" s="1087"/>
      <c r="BO131" s="1087"/>
      <c r="BP131" s="1087"/>
      <c r="BQ131" s="1087"/>
      <c r="BR131" s="1087"/>
      <c r="BS131" s="1087"/>
      <c r="BT131" s="1087"/>
      <c r="BU131" s="1087"/>
      <c r="BV131" s="1087"/>
      <c r="BW131" s="1087"/>
      <c r="BX131" s="1087"/>
      <c r="BY131" s="1087"/>
      <c r="BZ131" s="1087"/>
      <c r="CA131" s="1087"/>
      <c r="CB131" s="1087"/>
      <c r="CC131" s="1087"/>
      <c r="CD131" s="1087"/>
      <c r="CE131" s="1087"/>
      <c r="CF131" s="1087"/>
      <c r="CG131" s="1087"/>
      <c r="CH131" s="1087"/>
      <c r="CI131" s="1087"/>
      <c r="CJ131" s="1087"/>
      <c r="CK131" s="1087"/>
      <c r="CL131" s="1087"/>
      <c r="CM131" s="1087"/>
      <c r="CN131" s="1087"/>
      <c r="CO131" s="1087"/>
      <c r="CP131" s="1087"/>
      <c r="CQ131" s="1087"/>
      <c r="CR131" s="1087"/>
      <c r="CS131" s="1087"/>
      <c r="CT131" s="1087"/>
      <c r="CU131" s="1087"/>
      <c r="CV131" s="1087"/>
      <c r="CW131" s="1087"/>
      <c r="CX131" s="1087"/>
      <c r="CY131" s="1087"/>
      <c r="CZ131" s="1087"/>
      <c r="DA131" s="1087"/>
      <c r="DB131" s="1087"/>
      <c r="DC131" s="1087"/>
      <c r="DD131" s="1087"/>
      <c r="DE131" s="1087"/>
      <c r="DF131" s="1087"/>
      <c r="DG131" s="1087"/>
      <c r="DH131" s="1087"/>
      <c r="DI131" s="1087"/>
      <c r="DJ131" s="1087"/>
      <c r="DK131" s="1087"/>
      <c r="DL131" s="1087"/>
      <c r="DM131" s="1087"/>
      <c r="DN131" s="1087"/>
      <c r="DO131" s="1087"/>
      <c r="DP131" s="1087"/>
      <c r="DQ131" s="1087"/>
      <c r="DR131" s="1087"/>
      <c r="DS131" s="1087"/>
      <c r="DT131" s="1087"/>
      <c r="DU131" s="1087"/>
      <c r="DV131" s="1087"/>
      <c r="DW131" s="1087"/>
      <c r="DX131" s="1087"/>
      <c r="DY131" s="1087"/>
      <c r="DZ131" s="1087"/>
      <c r="EA131" s="1087"/>
      <c r="EB131" s="1087"/>
      <c r="EC131" s="1087"/>
      <c r="ED131" s="1087"/>
      <c r="EE131" s="1087"/>
      <c r="EF131" s="1087"/>
      <c r="EG131" s="1087"/>
      <c r="EH131" s="1087"/>
      <c r="EI131" s="1087"/>
      <c r="EJ131" s="1087"/>
      <c r="EK131" s="1087"/>
      <c r="EL131" s="1087"/>
      <c r="EM131" s="1087"/>
      <c r="EN131" s="1087"/>
      <c r="EO131" s="1087"/>
      <c r="EP131" s="1087"/>
      <c r="EQ131" s="1087"/>
      <c r="ER131" s="1087"/>
      <c r="ES131" s="1087"/>
      <c r="ET131" s="1087"/>
      <c r="EU131" s="1087"/>
      <c r="EV131" s="1087"/>
      <c r="EW131" s="1087"/>
      <c r="EX131" s="1087"/>
      <c r="EY131" s="1087"/>
      <c r="EZ131" s="1087"/>
      <c r="FA131" s="1087"/>
      <c r="FB131" s="1087"/>
      <c r="FC131" s="1087"/>
      <c r="FD131" s="1087"/>
      <c r="FE131" s="1087"/>
      <c r="FF131" s="1087"/>
      <c r="FG131" s="1087"/>
      <c r="FH131" s="1087"/>
      <c r="FI131" s="1087"/>
      <c r="FJ131" s="1087"/>
      <c r="FK131" s="1087"/>
      <c r="FL131" s="1087"/>
      <c r="FM131" s="1087"/>
      <c r="FN131" s="1087"/>
      <c r="FO131" s="1087"/>
      <c r="FP131" s="1087"/>
      <c r="FQ131" s="1087"/>
      <c r="FR131" s="1087"/>
      <c r="FS131" s="1087"/>
      <c r="FT131" s="1087"/>
      <c r="FU131" s="1087"/>
      <c r="FV131" s="1087"/>
      <c r="FW131" s="1087"/>
      <c r="FX131" s="1087"/>
      <c r="FY131" s="1087"/>
      <c r="FZ131" s="1087"/>
      <c r="GA131" s="1087"/>
      <c r="GB131" s="1087"/>
      <c r="GC131" s="1087"/>
      <c r="GD131" s="1087"/>
      <c r="GE131" s="1087"/>
      <c r="GF131" s="1087"/>
      <c r="GG131" s="1087"/>
      <c r="GH131" s="1087"/>
      <c r="GI131" s="1087"/>
      <c r="GJ131" s="1087"/>
      <c r="GK131" s="1087"/>
      <c r="GL131" s="1087"/>
      <c r="GM131" s="1087"/>
      <c r="GN131" s="1087"/>
      <c r="GO131" s="1087"/>
      <c r="GP131" s="1087"/>
      <c r="GQ131" s="1087"/>
      <c r="GR131" s="1087"/>
      <c r="GS131" s="1087"/>
      <c r="GT131" s="1087"/>
      <c r="GU131" s="1087"/>
      <c r="GV131" s="1087"/>
      <c r="GW131" s="1087"/>
      <c r="GX131" s="1087"/>
      <c r="GY131" s="1087"/>
      <c r="GZ131" s="1087"/>
      <c r="HA131" s="1087"/>
      <c r="HB131" s="1087"/>
      <c r="HC131" s="1087"/>
      <c r="HD131" s="1087"/>
      <c r="HE131" s="1087"/>
      <c r="HF131" s="1087"/>
      <c r="HG131" s="1087"/>
      <c r="HH131" s="1087"/>
      <c r="HI131" s="1087"/>
      <c r="HJ131" s="1087"/>
      <c r="HK131" s="1087"/>
      <c r="HL131" s="1087"/>
      <c r="HM131" s="1087"/>
      <c r="HN131" s="1087"/>
      <c r="HO131" s="1087"/>
      <c r="HP131" s="1087"/>
      <c r="HQ131" s="1087"/>
      <c r="HR131" s="1087"/>
      <c r="HS131" s="1087"/>
      <c r="HT131" s="1087"/>
      <c r="HU131" s="1087"/>
      <c r="HV131" s="1087"/>
      <c r="HW131" s="1087"/>
      <c r="HX131" s="1087"/>
      <c r="HY131" s="1087"/>
      <c r="HZ131" s="1087"/>
      <c r="IA131" s="1087"/>
      <c r="IB131" s="1087"/>
      <c r="IC131" s="1087"/>
      <c r="ID131" s="1087"/>
      <c r="IE131" s="1087"/>
      <c r="IF131" s="1087"/>
      <c r="IG131" s="1087"/>
      <c r="IH131" s="1087"/>
      <c r="II131" s="1087"/>
      <c r="IJ131" s="1087"/>
      <c r="IK131" s="1087"/>
      <c r="IL131" s="1087"/>
      <c r="IM131" s="1087"/>
      <c r="IN131" s="1087"/>
      <c r="IO131" s="1087"/>
      <c r="IP131" s="1087"/>
      <c r="IQ131" s="1087"/>
      <c r="IR131" s="1087"/>
      <c r="IS131" s="1087"/>
      <c r="IT131" s="1087"/>
      <c r="IU131" s="1087"/>
      <c r="IV131" s="1087"/>
      <c r="IW131" s="1087"/>
      <c r="IX131" s="1087"/>
      <c r="IY131" s="1087"/>
      <c r="IZ131" s="1087"/>
      <c r="JA131" s="1087"/>
      <c r="JB131" s="1087"/>
      <c r="JC131" s="1087"/>
      <c r="JD131" s="1087"/>
      <c r="JE131" s="1087"/>
      <c r="JF131" s="1087"/>
      <c r="JG131" s="1087"/>
      <c r="JH131" s="1087"/>
      <c r="JI131" s="1087"/>
      <c r="JJ131" s="1087"/>
      <c r="JK131" s="1087"/>
      <c r="JL131" s="1087"/>
      <c r="JM131" s="1087"/>
      <c r="JN131" s="1087"/>
      <c r="JO131" s="1087"/>
      <c r="JP131" s="1088"/>
      <c r="JQ131" s="1016"/>
      <c r="JS131" s="949"/>
      <c r="JT131" s="477"/>
      <c r="JU131" s="478"/>
      <c r="JV131" s="499"/>
      <c r="JW131" s="479"/>
      <c r="JX131" s="479"/>
      <c r="JY131" s="479"/>
      <c r="JZ131" s="950"/>
      <c r="KA131" s="479"/>
      <c r="KB131" s="479"/>
      <c r="KC131" s="479"/>
      <c r="KD131" s="950"/>
      <c r="KE131" s="479"/>
      <c r="KF131" s="479"/>
      <c r="KG131" s="479"/>
      <c r="KH131" s="479"/>
      <c r="KI131" s="479"/>
      <c r="KJ131" s="479"/>
      <c r="KK131" s="479"/>
      <c r="KL131" s="479"/>
      <c r="KM131" s="479"/>
      <c r="KN131" s="479"/>
      <c r="KO131" s="479"/>
    </row>
    <row r="132" spans="1:301" s="324" customFormat="1" hidden="1" outlineLevel="1">
      <c r="A132" s="881" t="str">
        <f t="shared" ca="1" si="72"/>
        <v>0.0.3</v>
      </c>
      <c r="B132" s="936"/>
      <c r="C132" s="937"/>
      <c r="D132" s="937"/>
      <c r="E132" s="937"/>
      <c r="F132" s="937"/>
      <c r="G132" s="937"/>
      <c r="H132" s="938"/>
      <c r="I132" s="1081"/>
      <c r="J132" s="1064"/>
      <c r="K132" s="1083"/>
      <c r="L132" s="1084">
        <v>28</v>
      </c>
      <c r="M132" s="1083"/>
      <c r="N132" s="1085"/>
      <c r="O132" s="1086">
        <v>28</v>
      </c>
      <c r="P132" s="1085"/>
      <c r="Q132" s="1085"/>
      <c r="R132" s="851" t="str">
        <f t="shared" si="71"/>
        <v/>
      </c>
      <c r="S132" s="851" t="str">
        <f t="shared" si="73"/>
        <v/>
      </c>
      <c r="T132" s="851" t="str">
        <f t="shared" si="74"/>
        <v/>
      </c>
      <c r="U132" s="851"/>
      <c r="V132" s="951"/>
      <c r="W132" s="952"/>
      <c r="X132" s="952"/>
      <c r="Y132" s="953"/>
      <c r="Z132" s="942"/>
      <c r="AA132" s="942"/>
      <c r="AB132" s="891"/>
      <c r="AC132" s="892"/>
      <c r="AD132" s="891"/>
      <c r="AE132" s="943"/>
      <c r="AF132" s="1013"/>
      <c r="AG132" s="944">
        <f t="shared" si="75"/>
        <v>0</v>
      </c>
      <c r="AH132" s="944"/>
      <c r="AI132" s="944" t="str">
        <f t="shared" si="76"/>
        <v/>
      </c>
      <c r="AJ132" s="944" t="str">
        <f t="shared" si="70"/>
        <v/>
      </c>
      <c r="AK132" s="887" t="str">
        <f t="shared" si="77"/>
        <v>-</v>
      </c>
      <c r="AL132" s="945" t="s">
        <v>447</v>
      </c>
      <c r="AM132" s="1087"/>
      <c r="AN132" s="1087"/>
      <c r="AO132" s="1087"/>
      <c r="AP132" s="1087"/>
      <c r="AQ132" s="1087"/>
      <c r="AR132" s="1087"/>
      <c r="AS132" s="1087"/>
      <c r="AT132" s="1087"/>
      <c r="AU132" s="1087"/>
      <c r="AV132" s="1087"/>
      <c r="AW132" s="1087"/>
      <c r="AX132" s="1087"/>
      <c r="AY132" s="1087"/>
      <c r="AZ132" s="1087"/>
      <c r="BA132" s="1087"/>
      <c r="BB132" s="1087"/>
      <c r="BC132" s="1087"/>
      <c r="BD132" s="1087"/>
      <c r="BE132" s="1087"/>
      <c r="BF132" s="1087"/>
      <c r="BG132" s="1087"/>
      <c r="BH132" s="1087"/>
      <c r="BI132" s="1087"/>
      <c r="BJ132" s="1087"/>
      <c r="BK132" s="1087"/>
      <c r="BL132" s="1087"/>
      <c r="BM132" s="1087"/>
      <c r="BN132" s="1087"/>
      <c r="BO132" s="1087"/>
      <c r="BP132" s="1087"/>
      <c r="BQ132" s="1087"/>
      <c r="BR132" s="1087"/>
      <c r="BS132" s="1087"/>
      <c r="BT132" s="1087"/>
      <c r="BU132" s="1087"/>
      <c r="BV132" s="1087"/>
      <c r="BW132" s="1087"/>
      <c r="BX132" s="1087"/>
      <c r="BY132" s="1087"/>
      <c r="BZ132" s="1087"/>
      <c r="CA132" s="1087"/>
      <c r="CB132" s="1087"/>
      <c r="CC132" s="1087"/>
      <c r="CD132" s="1087"/>
      <c r="CE132" s="1087"/>
      <c r="CF132" s="1087"/>
      <c r="CG132" s="1087"/>
      <c r="CH132" s="1087"/>
      <c r="CI132" s="1087"/>
      <c r="CJ132" s="1087"/>
      <c r="CK132" s="1087"/>
      <c r="CL132" s="1087"/>
      <c r="CM132" s="1087"/>
      <c r="CN132" s="1087"/>
      <c r="CO132" s="1087"/>
      <c r="CP132" s="1087"/>
      <c r="CQ132" s="1087"/>
      <c r="CR132" s="1087"/>
      <c r="CS132" s="1087"/>
      <c r="CT132" s="1087"/>
      <c r="CU132" s="1087"/>
      <c r="CV132" s="1087"/>
      <c r="CW132" s="1087"/>
      <c r="CX132" s="1087"/>
      <c r="CY132" s="1087"/>
      <c r="CZ132" s="1087"/>
      <c r="DA132" s="1087"/>
      <c r="DB132" s="1087"/>
      <c r="DC132" s="1087"/>
      <c r="DD132" s="1087"/>
      <c r="DE132" s="1087"/>
      <c r="DF132" s="1087"/>
      <c r="DG132" s="1087"/>
      <c r="DH132" s="1087"/>
      <c r="DI132" s="1087"/>
      <c r="DJ132" s="1087"/>
      <c r="DK132" s="1087"/>
      <c r="DL132" s="1087"/>
      <c r="DM132" s="1087"/>
      <c r="DN132" s="1087"/>
      <c r="DO132" s="1087"/>
      <c r="DP132" s="1087"/>
      <c r="DQ132" s="1087"/>
      <c r="DR132" s="1087"/>
      <c r="DS132" s="1087"/>
      <c r="DT132" s="1087"/>
      <c r="DU132" s="1087"/>
      <c r="DV132" s="1087"/>
      <c r="DW132" s="1087"/>
      <c r="DX132" s="1087"/>
      <c r="DY132" s="1087"/>
      <c r="DZ132" s="1087"/>
      <c r="EA132" s="1087"/>
      <c r="EB132" s="1087"/>
      <c r="EC132" s="1087"/>
      <c r="ED132" s="1087"/>
      <c r="EE132" s="1087"/>
      <c r="EF132" s="1087"/>
      <c r="EG132" s="1087"/>
      <c r="EH132" s="1087"/>
      <c r="EI132" s="1087"/>
      <c r="EJ132" s="1087"/>
      <c r="EK132" s="1087"/>
      <c r="EL132" s="1087"/>
      <c r="EM132" s="1087"/>
      <c r="EN132" s="1087"/>
      <c r="EO132" s="1087"/>
      <c r="EP132" s="1087"/>
      <c r="EQ132" s="1087"/>
      <c r="ER132" s="1087"/>
      <c r="ES132" s="1087"/>
      <c r="ET132" s="1087"/>
      <c r="EU132" s="1087"/>
      <c r="EV132" s="1087"/>
      <c r="EW132" s="1087"/>
      <c r="EX132" s="1087"/>
      <c r="EY132" s="1087"/>
      <c r="EZ132" s="1087"/>
      <c r="FA132" s="1087"/>
      <c r="FB132" s="1087"/>
      <c r="FC132" s="1087"/>
      <c r="FD132" s="1087"/>
      <c r="FE132" s="1087"/>
      <c r="FF132" s="1087"/>
      <c r="FG132" s="1087"/>
      <c r="FH132" s="1087"/>
      <c r="FI132" s="1087"/>
      <c r="FJ132" s="1087"/>
      <c r="FK132" s="1087"/>
      <c r="FL132" s="1087"/>
      <c r="FM132" s="1087"/>
      <c r="FN132" s="1087"/>
      <c r="FO132" s="1087"/>
      <c r="FP132" s="1087"/>
      <c r="FQ132" s="1087"/>
      <c r="FR132" s="1087"/>
      <c r="FS132" s="1087"/>
      <c r="FT132" s="1087"/>
      <c r="FU132" s="1087"/>
      <c r="FV132" s="1087"/>
      <c r="FW132" s="1087"/>
      <c r="FX132" s="1087"/>
      <c r="FY132" s="1087"/>
      <c r="FZ132" s="1087"/>
      <c r="GA132" s="1087"/>
      <c r="GB132" s="1087"/>
      <c r="GC132" s="1087"/>
      <c r="GD132" s="1087"/>
      <c r="GE132" s="1087"/>
      <c r="GF132" s="1087"/>
      <c r="GG132" s="1087"/>
      <c r="GH132" s="1087"/>
      <c r="GI132" s="1087"/>
      <c r="GJ132" s="1087"/>
      <c r="GK132" s="1087"/>
      <c r="GL132" s="1087"/>
      <c r="GM132" s="1087"/>
      <c r="GN132" s="1087"/>
      <c r="GO132" s="1087"/>
      <c r="GP132" s="1087"/>
      <c r="GQ132" s="1087"/>
      <c r="GR132" s="1087"/>
      <c r="GS132" s="1087"/>
      <c r="GT132" s="1087"/>
      <c r="GU132" s="1087"/>
      <c r="GV132" s="1087"/>
      <c r="GW132" s="1087"/>
      <c r="GX132" s="1087"/>
      <c r="GY132" s="1087"/>
      <c r="GZ132" s="1087"/>
      <c r="HA132" s="1087"/>
      <c r="HB132" s="1087"/>
      <c r="HC132" s="1087"/>
      <c r="HD132" s="1087"/>
      <c r="HE132" s="1087"/>
      <c r="HF132" s="1087"/>
      <c r="HG132" s="1087"/>
      <c r="HH132" s="1087"/>
      <c r="HI132" s="1087"/>
      <c r="HJ132" s="1087"/>
      <c r="HK132" s="1087"/>
      <c r="HL132" s="1087"/>
      <c r="HM132" s="1087"/>
      <c r="HN132" s="1087"/>
      <c r="HO132" s="1087"/>
      <c r="HP132" s="1087"/>
      <c r="HQ132" s="1087"/>
      <c r="HR132" s="1087"/>
      <c r="HS132" s="1087"/>
      <c r="HT132" s="1087"/>
      <c r="HU132" s="1087"/>
      <c r="HV132" s="1087"/>
      <c r="HW132" s="1087"/>
      <c r="HX132" s="1087"/>
      <c r="HY132" s="1087"/>
      <c r="HZ132" s="1087"/>
      <c r="IA132" s="1087"/>
      <c r="IB132" s="1087"/>
      <c r="IC132" s="1087"/>
      <c r="ID132" s="1087"/>
      <c r="IE132" s="1087"/>
      <c r="IF132" s="1087"/>
      <c r="IG132" s="1087"/>
      <c r="IH132" s="1087"/>
      <c r="II132" s="1087"/>
      <c r="IJ132" s="1087"/>
      <c r="IK132" s="1087"/>
      <c r="IL132" s="1087"/>
      <c r="IM132" s="1087"/>
      <c r="IN132" s="1087"/>
      <c r="IO132" s="1087"/>
      <c r="IP132" s="1087"/>
      <c r="IQ132" s="1087"/>
      <c r="IR132" s="1087"/>
      <c r="IS132" s="1087"/>
      <c r="IT132" s="1087"/>
      <c r="IU132" s="1087"/>
      <c r="IV132" s="1087"/>
      <c r="IW132" s="1087"/>
      <c r="IX132" s="1087"/>
      <c r="IY132" s="1087"/>
      <c r="IZ132" s="1087"/>
      <c r="JA132" s="1087"/>
      <c r="JB132" s="1087"/>
      <c r="JC132" s="1087"/>
      <c r="JD132" s="1087"/>
      <c r="JE132" s="1087"/>
      <c r="JF132" s="1087"/>
      <c r="JG132" s="1087"/>
      <c r="JH132" s="1087"/>
      <c r="JI132" s="1087"/>
      <c r="JJ132" s="1087"/>
      <c r="JK132" s="1087"/>
      <c r="JL132" s="1087"/>
      <c r="JM132" s="1087"/>
      <c r="JN132" s="1087"/>
      <c r="JO132" s="1087"/>
      <c r="JP132" s="1088"/>
      <c r="JQ132" s="1016"/>
      <c r="JS132" s="949"/>
      <c r="JT132" s="477"/>
      <c r="JU132" s="478"/>
      <c r="JV132" s="499"/>
      <c r="JW132" s="479"/>
      <c r="JX132" s="479"/>
      <c r="JY132" s="479"/>
      <c r="JZ132" s="950"/>
      <c r="KA132" s="479"/>
      <c r="KB132" s="479"/>
      <c r="KC132" s="479"/>
      <c r="KD132" s="950"/>
      <c r="KE132" s="479"/>
      <c r="KF132" s="479"/>
      <c r="KG132" s="479"/>
      <c r="KH132" s="479"/>
      <c r="KI132" s="479"/>
      <c r="KJ132" s="479"/>
      <c r="KK132" s="479"/>
      <c r="KL132" s="479"/>
      <c r="KM132" s="479"/>
      <c r="KN132" s="479"/>
      <c r="KO132" s="479"/>
    </row>
    <row r="133" spans="1:301" s="324" customFormat="1" hidden="1" outlineLevel="1">
      <c r="A133" s="881" t="str">
        <f t="shared" ca="1" si="72"/>
        <v>0.0.4</v>
      </c>
      <c r="B133" s="936"/>
      <c r="C133" s="937"/>
      <c r="D133" s="937"/>
      <c r="E133" s="937"/>
      <c r="F133" s="937"/>
      <c r="G133" s="937"/>
      <c r="H133" s="938"/>
      <c r="I133" s="1081"/>
      <c r="J133" s="1082"/>
      <c r="K133" s="1083"/>
      <c r="L133" s="1084">
        <v>28</v>
      </c>
      <c r="M133" s="1083"/>
      <c r="N133" s="1085"/>
      <c r="O133" s="1086">
        <v>28</v>
      </c>
      <c r="P133" s="1085"/>
      <c r="Q133" s="1085"/>
      <c r="R133" s="883" t="str">
        <f t="shared" si="71"/>
        <v/>
      </c>
      <c r="S133" s="883" t="str">
        <f t="shared" si="73"/>
        <v/>
      </c>
      <c r="T133" s="883" t="str">
        <f t="shared" si="74"/>
        <v/>
      </c>
      <c r="U133" s="883"/>
      <c r="V133" s="939"/>
      <c r="W133" s="940"/>
      <c r="X133" s="940"/>
      <c r="Y133" s="941"/>
      <c r="Z133" s="942"/>
      <c r="AA133" s="942"/>
      <c r="AB133" s="891"/>
      <c r="AC133" s="892"/>
      <c r="AD133" s="891"/>
      <c r="AE133" s="943"/>
      <c r="AF133" s="1013"/>
      <c r="AG133" s="944">
        <f t="shared" si="75"/>
        <v>0</v>
      </c>
      <c r="AH133" s="944"/>
      <c r="AI133" s="944" t="str">
        <f t="shared" si="76"/>
        <v/>
      </c>
      <c r="AJ133" s="944" t="str">
        <f t="shared" si="70"/>
        <v/>
      </c>
      <c r="AK133" s="887" t="str">
        <f t="shared" si="77"/>
        <v>-</v>
      </c>
      <c r="AL133" s="945" t="s">
        <v>447</v>
      </c>
      <c r="AM133" s="1087"/>
      <c r="AN133" s="1087"/>
      <c r="AO133" s="1087"/>
      <c r="AP133" s="1087"/>
      <c r="AQ133" s="1087"/>
      <c r="AR133" s="1087"/>
      <c r="AS133" s="1087"/>
      <c r="AT133" s="1087"/>
      <c r="AU133" s="1087"/>
      <c r="AV133" s="1087"/>
      <c r="AW133" s="1087"/>
      <c r="AX133" s="1087"/>
      <c r="AY133" s="1087"/>
      <c r="AZ133" s="1087"/>
      <c r="BA133" s="1087"/>
      <c r="BB133" s="1087"/>
      <c r="BC133" s="1087"/>
      <c r="BD133" s="1087"/>
      <c r="BE133" s="1087"/>
      <c r="BF133" s="1087"/>
      <c r="BG133" s="1087"/>
      <c r="BH133" s="1087"/>
      <c r="BI133" s="1087"/>
      <c r="BJ133" s="1087"/>
      <c r="BK133" s="1087"/>
      <c r="BL133" s="1087"/>
      <c r="BM133" s="1087"/>
      <c r="BN133" s="1087"/>
      <c r="BO133" s="1087"/>
      <c r="BP133" s="1087"/>
      <c r="BQ133" s="1087"/>
      <c r="BR133" s="1087"/>
      <c r="BS133" s="1087"/>
      <c r="BT133" s="1087"/>
      <c r="BU133" s="1087"/>
      <c r="BV133" s="1087"/>
      <c r="BW133" s="1087"/>
      <c r="BX133" s="1087"/>
      <c r="BY133" s="1087"/>
      <c r="BZ133" s="1087"/>
      <c r="CA133" s="1087"/>
      <c r="CB133" s="1087"/>
      <c r="CC133" s="1087"/>
      <c r="CD133" s="1087"/>
      <c r="CE133" s="1087"/>
      <c r="CF133" s="1087"/>
      <c r="CG133" s="1087"/>
      <c r="CH133" s="1087"/>
      <c r="CI133" s="1087"/>
      <c r="CJ133" s="1087"/>
      <c r="CK133" s="1087"/>
      <c r="CL133" s="1087"/>
      <c r="CM133" s="1087"/>
      <c r="CN133" s="1087"/>
      <c r="CO133" s="1087"/>
      <c r="CP133" s="1087"/>
      <c r="CQ133" s="1087"/>
      <c r="CR133" s="1087"/>
      <c r="CS133" s="1087"/>
      <c r="CT133" s="1087"/>
      <c r="CU133" s="1087"/>
      <c r="CV133" s="1087"/>
      <c r="CW133" s="1087"/>
      <c r="CX133" s="1087"/>
      <c r="CY133" s="1087"/>
      <c r="CZ133" s="1087"/>
      <c r="DA133" s="1087"/>
      <c r="DB133" s="1087"/>
      <c r="DC133" s="1087"/>
      <c r="DD133" s="1087"/>
      <c r="DE133" s="1087"/>
      <c r="DF133" s="1087"/>
      <c r="DG133" s="1087"/>
      <c r="DH133" s="1087"/>
      <c r="DI133" s="1087"/>
      <c r="DJ133" s="1087"/>
      <c r="DK133" s="1087"/>
      <c r="DL133" s="1087"/>
      <c r="DM133" s="1087"/>
      <c r="DN133" s="1087"/>
      <c r="DO133" s="1087"/>
      <c r="DP133" s="1087"/>
      <c r="DQ133" s="1087"/>
      <c r="DR133" s="1087"/>
      <c r="DS133" s="1087"/>
      <c r="DT133" s="1087"/>
      <c r="DU133" s="1087"/>
      <c r="DV133" s="1087"/>
      <c r="DW133" s="1087"/>
      <c r="DX133" s="1087"/>
      <c r="DY133" s="1087"/>
      <c r="DZ133" s="1087"/>
      <c r="EA133" s="1087"/>
      <c r="EB133" s="1087"/>
      <c r="EC133" s="1087"/>
      <c r="ED133" s="1087"/>
      <c r="EE133" s="1087"/>
      <c r="EF133" s="1087"/>
      <c r="EG133" s="1087"/>
      <c r="EH133" s="1087"/>
      <c r="EI133" s="1087"/>
      <c r="EJ133" s="1087"/>
      <c r="EK133" s="1087"/>
      <c r="EL133" s="1087"/>
      <c r="EM133" s="1087"/>
      <c r="EN133" s="1087"/>
      <c r="EO133" s="1087"/>
      <c r="EP133" s="1087"/>
      <c r="EQ133" s="1087"/>
      <c r="ER133" s="1087"/>
      <c r="ES133" s="1087"/>
      <c r="ET133" s="1087"/>
      <c r="EU133" s="1087"/>
      <c r="EV133" s="1087"/>
      <c r="EW133" s="1087"/>
      <c r="EX133" s="1087"/>
      <c r="EY133" s="1087"/>
      <c r="EZ133" s="1087"/>
      <c r="FA133" s="1087"/>
      <c r="FB133" s="1087"/>
      <c r="FC133" s="1087"/>
      <c r="FD133" s="1087"/>
      <c r="FE133" s="1087"/>
      <c r="FF133" s="1087"/>
      <c r="FG133" s="1087"/>
      <c r="FH133" s="1087"/>
      <c r="FI133" s="1087"/>
      <c r="FJ133" s="1087"/>
      <c r="FK133" s="1087"/>
      <c r="FL133" s="1087"/>
      <c r="FM133" s="1087"/>
      <c r="FN133" s="1087"/>
      <c r="FO133" s="1087"/>
      <c r="FP133" s="1087"/>
      <c r="FQ133" s="1087"/>
      <c r="FR133" s="1087"/>
      <c r="FS133" s="1087"/>
      <c r="FT133" s="1087"/>
      <c r="FU133" s="1087"/>
      <c r="FV133" s="1087"/>
      <c r="FW133" s="1087"/>
      <c r="FX133" s="1087"/>
      <c r="FY133" s="1087"/>
      <c r="FZ133" s="1087"/>
      <c r="GA133" s="1087"/>
      <c r="GB133" s="1087"/>
      <c r="GC133" s="1087"/>
      <c r="GD133" s="1087"/>
      <c r="GE133" s="1087"/>
      <c r="GF133" s="1087"/>
      <c r="GG133" s="1087"/>
      <c r="GH133" s="1087"/>
      <c r="GI133" s="1087"/>
      <c r="GJ133" s="1087"/>
      <c r="GK133" s="1087"/>
      <c r="GL133" s="1087"/>
      <c r="GM133" s="1087"/>
      <c r="GN133" s="1087"/>
      <c r="GO133" s="1087"/>
      <c r="GP133" s="1087"/>
      <c r="GQ133" s="1087"/>
      <c r="GR133" s="1087"/>
      <c r="GS133" s="1087"/>
      <c r="GT133" s="1087"/>
      <c r="GU133" s="1087"/>
      <c r="GV133" s="1087"/>
      <c r="GW133" s="1087"/>
      <c r="GX133" s="1087"/>
      <c r="GY133" s="1087"/>
      <c r="GZ133" s="1087"/>
      <c r="HA133" s="1087"/>
      <c r="HB133" s="1087"/>
      <c r="HC133" s="1087"/>
      <c r="HD133" s="1087"/>
      <c r="HE133" s="1087"/>
      <c r="HF133" s="1087"/>
      <c r="HG133" s="1087"/>
      <c r="HH133" s="1087"/>
      <c r="HI133" s="1087"/>
      <c r="HJ133" s="1087"/>
      <c r="HK133" s="1087"/>
      <c r="HL133" s="1087"/>
      <c r="HM133" s="1087"/>
      <c r="HN133" s="1087"/>
      <c r="HO133" s="1087"/>
      <c r="HP133" s="1087"/>
      <c r="HQ133" s="1087"/>
      <c r="HR133" s="1087"/>
      <c r="HS133" s="1087"/>
      <c r="HT133" s="1087"/>
      <c r="HU133" s="1087"/>
      <c r="HV133" s="1087"/>
      <c r="HW133" s="1087"/>
      <c r="HX133" s="1087"/>
      <c r="HY133" s="1087"/>
      <c r="HZ133" s="1087"/>
      <c r="IA133" s="1087"/>
      <c r="IB133" s="1087"/>
      <c r="IC133" s="1087"/>
      <c r="ID133" s="1087"/>
      <c r="IE133" s="1087"/>
      <c r="IF133" s="1087"/>
      <c r="IG133" s="1087"/>
      <c r="IH133" s="1087"/>
      <c r="II133" s="1087"/>
      <c r="IJ133" s="1087"/>
      <c r="IK133" s="1087"/>
      <c r="IL133" s="1087"/>
      <c r="IM133" s="1087"/>
      <c r="IN133" s="1087"/>
      <c r="IO133" s="1087"/>
      <c r="IP133" s="1087"/>
      <c r="IQ133" s="1087"/>
      <c r="IR133" s="1087"/>
      <c r="IS133" s="1087"/>
      <c r="IT133" s="1087"/>
      <c r="IU133" s="1087"/>
      <c r="IV133" s="1087"/>
      <c r="IW133" s="1087"/>
      <c r="IX133" s="1087"/>
      <c r="IY133" s="1087"/>
      <c r="IZ133" s="1087"/>
      <c r="JA133" s="1087"/>
      <c r="JB133" s="1087"/>
      <c r="JC133" s="1087"/>
      <c r="JD133" s="1087"/>
      <c r="JE133" s="1087"/>
      <c r="JF133" s="1087"/>
      <c r="JG133" s="1087"/>
      <c r="JH133" s="1087"/>
      <c r="JI133" s="1087"/>
      <c r="JJ133" s="1087"/>
      <c r="JK133" s="1087"/>
      <c r="JL133" s="1087"/>
      <c r="JM133" s="1087"/>
      <c r="JN133" s="1087"/>
      <c r="JO133" s="1087"/>
      <c r="JP133" s="1088"/>
      <c r="JQ133" s="1016"/>
      <c r="JS133" s="949"/>
      <c r="JT133" s="477"/>
      <c r="JU133" s="478"/>
      <c r="JV133" s="499"/>
      <c r="JW133" s="479"/>
      <c r="JX133" s="479"/>
      <c r="JY133" s="479"/>
      <c r="JZ133" s="950"/>
      <c r="KA133" s="479"/>
      <c r="KB133" s="479"/>
      <c r="KC133" s="479"/>
      <c r="KD133" s="950"/>
      <c r="KE133" s="479"/>
      <c r="KF133" s="479"/>
      <c r="KG133" s="479"/>
      <c r="KH133" s="479"/>
      <c r="KI133" s="479"/>
      <c r="KJ133" s="479"/>
      <c r="KK133" s="479"/>
      <c r="KL133" s="479"/>
      <c r="KM133" s="479"/>
      <c r="KN133" s="479"/>
      <c r="KO133" s="479"/>
    </row>
    <row r="134" spans="1:301" s="324" customFormat="1" hidden="1" outlineLevel="1">
      <c r="A134" s="881" t="str">
        <f t="shared" ca="1" si="72"/>
        <v>0.0.5</v>
      </c>
      <c r="B134" s="936"/>
      <c r="C134" s="937"/>
      <c r="D134" s="937"/>
      <c r="E134" s="937"/>
      <c r="F134" s="937"/>
      <c r="G134" s="937"/>
      <c r="H134" s="938"/>
      <c r="I134" s="1081"/>
      <c r="J134" s="1082"/>
      <c r="K134" s="1083"/>
      <c r="L134" s="1084">
        <v>28</v>
      </c>
      <c r="M134" s="1083"/>
      <c r="N134" s="1085"/>
      <c r="O134" s="1086">
        <v>28</v>
      </c>
      <c r="P134" s="1085"/>
      <c r="Q134" s="1085"/>
      <c r="R134" s="883" t="str">
        <f t="shared" si="71"/>
        <v/>
      </c>
      <c r="S134" s="883" t="str">
        <f t="shared" si="73"/>
        <v/>
      </c>
      <c r="T134" s="883" t="str">
        <f t="shared" si="74"/>
        <v/>
      </c>
      <c r="U134" s="883"/>
      <c r="V134" s="939"/>
      <c r="W134" s="940"/>
      <c r="X134" s="940"/>
      <c r="Y134" s="941"/>
      <c r="Z134" s="942"/>
      <c r="AA134" s="942"/>
      <c r="AB134" s="891"/>
      <c r="AC134" s="892"/>
      <c r="AD134" s="891"/>
      <c r="AE134" s="943"/>
      <c r="AF134" s="1013"/>
      <c r="AG134" s="944">
        <f t="shared" si="75"/>
        <v>0</v>
      </c>
      <c r="AH134" s="944"/>
      <c r="AI134" s="944" t="str">
        <f t="shared" si="76"/>
        <v/>
      </c>
      <c r="AJ134" s="944" t="str">
        <f t="shared" si="70"/>
        <v/>
      </c>
      <c r="AK134" s="887" t="str">
        <f t="shared" si="77"/>
        <v>-</v>
      </c>
      <c r="AL134" s="945" t="s">
        <v>447</v>
      </c>
      <c r="AM134" s="1087"/>
      <c r="AN134" s="1087"/>
      <c r="AO134" s="1087"/>
      <c r="AP134" s="1087"/>
      <c r="AQ134" s="1087"/>
      <c r="AR134" s="1087"/>
      <c r="AS134" s="1087"/>
      <c r="AT134" s="1087"/>
      <c r="AU134" s="1087"/>
      <c r="AV134" s="1087"/>
      <c r="AW134" s="1087"/>
      <c r="AX134" s="1087"/>
      <c r="AY134" s="1087"/>
      <c r="AZ134" s="1087"/>
      <c r="BA134" s="1087"/>
      <c r="BB134" s="1087"/>
      <c r="BC134" s="1087"/>
      <c r="BD134" s="1087"/>
      <c r="BE134" s="1087"/>
      <c r="BF134" s="1087"/>
      <c r="BG134" s="1087"/>
      <c r="BH134" s="1087"/>
      <c r="BI134" s="1087"/>
      <c r="BJ134" s="1087"/>
      <c r="BK134" s="1087"/>
      <c r="BL134" s="1087"/>
      <c r="BM134" s="1087"/>
      <c r="BN134" s="1087"/>
      <c r="BO134" s="1087"/>
      <c r="BP134" s="1087"/>
      <c r="BQ134" s="1087"/>
      <c r="BR134" s="1087"/>
      <c r="BS134" s="1087"/>
      <c r="BT134" s="1087"/>
      <c r="BU134" s="1087"/>
      <c r="BV134" s="1087"/>
      <c r="BW134" s="1087"/>
      <c r="BX134" s="1087"/>
      <c r="BY134" s="1087"/>
      <c r="BZ134" s="1087"/>
      <c r="CA134" s="1087"/>
      <c r="CB134" s="1087"/>
      <c r="CC134" s="1087"/>
      <c r="CD134" s="1087"/>
      <c r="CE134" s="1087"/>
      <c r="CF134" s="1087"/>
      <c r="CG134" s="1087"/>
      <c r="CH134" s="1087"/>
      <c r="CI134" s="1087"/>
      <c r="CJ134" s="1087"/>
      <c r="CK134" s="1087"/>
      <c r="CL134" s="1087"/>
      <c r="CM134" s="1087"/>
      <c r="CN134" s="1087"/>
      <c r="CO134" s="1087"/>
      <c r="CP134" s="1087"/>
      <c r="CQ134" s="1087"/>
      <c r="CR134" s="1087"/>
      <c r="CS134" s="1087"/>
      <c r="CT134" s="1087"/>
      <c r="CU134" s="1087"/>
      <c r="CV134" s="1087"/>
      <c r="CW134" s="1087"/>
      <c r="CX134" s="1087"/>
      <c r="CY134" s="1087"/>
      <c r="CZ134" s="1087"/>
      <c r="DA134" s="1087"/>
      <c r="DB134" s="1087"/>
      <c r="DC134" s="1087"/>
      <c r="DD134" s="1087"/>
      <c r="DE134" s="1087"/>
      <c r="DF134" s="1087"/>
      <c r="DG134" s="1087"/>
      <c r="DH134" s="1087"/>
      <c r="DI134" s="1087"/>
      <c r="DJ134" s="1087"/>
      <c r="DK134" s="1087"/>
      <c r="DL134" s="1087"/>
      <c r="DM134" s="1087"/>
      <c r="DN134" s="1087"/>
      <c r="DO134" s="1087"/>
      <c r="DP134" s="1087"/>
      <c r="DQ134" s="1087"/>
      <c r="DR134" s="1087"/>
      <c r="DS134" s="1087"/>
      <c r="DT134" s="1087"/>
      <c r="DU134" s="1087"/>
      <c r="DV134" s="1087"/>
      <c r="DW134" s="1087"/>
      <c r="DX134" s="1087"/>
      <c r="DY134" s="1087"/>
      <c r="DZ134" s="1087"/>
      <c r="EA134" s="1087"/>
      <c r="EB134" s="1087"/>
      <c r="EC134" s="1087"/>
      <c r="ED134" s="1087"/>
      <c r="EE134" s="1087"/>
      <c r="EF134" s="1087"/>
      <c r="EG134" s="1087"/>
      <c r="EH134" s="1087"/>
      <c r="EI134" s="1087"/>
      <c r="EJ134" s="1087"/>
      <c r="EK134" s="1087"/>
      <c r="EL134" s="1087"/>
      <c r="EM134" s="1087"/>
      <c r="EN134" s="1087"/>
      <c r="EO134" s="1087"/>
      <c r="EP134" s="1087"/>
      <c r="EQ134" s="1087"/>
      <c r="ER134" s="1087"/>
      <c r="ES134" s="1087"/>
      <c r="ET134" s="1087"/>
      <c r="EU134" s="1087"/>
      <c r="EV134" s="1087"/>
      <c r="EW134" s="1087"/>
      <c r="EX134" s="1087"/>
      <c r="EY134" s="1087"/>
      <c r="EZ134" s="1087"/>
      <c r="FA134" s="1087"/>
      <c r="FB134" s="1087"/>
      <c r="FC134" s="1087"/>
      <c r="FD134" s="1087"/>
      <c r="FE134" s="1087"/>
      <c r="FF134" s="1087"/>
      <c r="FG134" s="1087"/>
      <c r="FH134" s="1087"/>
      <c r="FI134" s="1087"/>
      <c r="FJ134" s="1087"/>
      <c r="FK134" s="1087"/>
      <c r="FL134" s="1087"/>
      <c r="FM134" s="1087"/>
      <c r="FN134" s="1087"/>
      <c r="FO134" s="1087"/>
      <c r="FP134" s="1087"/>
      <c r="FQ134" s="1087"/>
      <c r="FR134" s="1087"/>
      <c r="FS134" s="1087"/>
      <c r="FT134" s="1087"/>
      <c r="FU134" s="1087"/>
      <c r="FV134" s="1087"/>
      <c r="FW134" s="1087"/>
      <c r="FX134" s="1087"/>
      <c r="FY134" s="1087"/>
      <c r="FZ134" s="1087"/>
      <c r="GA134" s="1087"/>
      <c r="GB134" s="1087"/>
      <c r="GC134" s="1087"/>
      <c r="GD134" s="1087"/>
      <c r="GE134" s="1087"/>
      <c r="GF134" s="1087"/>
      <c r="GG134" s="1087"/>
      <c r="GH134" s="1087"/>
      <c r="GI134" s="1087"/>
      <c r="GJ134" s="1087"/>
      <c r="GK134" s="1087"/>
      <c r="GL134" s="1087"/>
      <c r="GM134" s="1087"/>
      <c r="GN134" s="1087"/>
      <c r="GO134" s="1087"/>
      <c r="GP134" s="1087"/>
      <c r="GQ134" s="1087"/>
      <c r="GR134" s="1087"/>
      <c r="GS134" s="1087"/>
      <c r="GT134" s="1087"/>
      <c r="GU134" s="1087"/>
      <c r="GV134" s="1087"/>
      <c r="GW134" s="1087"/>
      <c r="GX134" s="1087"/>
      <c r="GY134" s="1087"/>
      <c r="GZ134" s="1087"/>
      <c r="HA134" s="1087"/>
      <c r="HB134" s="1087"/>
      <c r="HC134" s="1087"/>
      <c r="HD134" s="1087"/>
      <c r="HE134" s="1087"/>
      <c r="HF134" s="1087"/>
      <c r="HG134" s="1087"/>
      <c r="HH134" s="1087"/>
      <c r="HI134" s="1087"/>
      <c r="HJ134" s="1087"/>
      <c r="HK134" s="1087"/>
      <c r="HL134" s="1087"/>
      <c r="HM134" s="1087"/>
      <c r="HN134" s="1087"/>
      <c r="HO134" s="1087"/>
      <c r="HP134" s="1087"/>
      <c r="HQ134" s="1087"/>
      <c r="HR134" s="1087"/>
      <c r="HS134" s="1087"/>
      <c r="HT134" s="1087"/>
      <c r="HU134" s="1087"/>
      <c r="HV134" s="1087"/>
      <c r="HW134" s="1087"/>
      <c r="HX134" s="1087"/>
      <c r="HY134" s="1087"/>
      <c r="HZ134" s="1087"/>
      <c r="IA134" s="1087"/>
      <c r="IB134" s="1087"/>
      <c r="IC134" s="1087"/>
      <c r="ID134" s="1087"/>
      <c r="IE134" s="1087"/>
      <c r="IF134" s="1087"/>
      <c r="IG134" s="1087"/>
      <c r="IH134" s="1087"/>
      <c r="II134" s="1087"/>
      <c r="IJ134" s="1087"/>
      <c r="IK134" s="1087"/>
      <c r="IL134" s="1087"/>
      <c r="IM134" s="1087"/>
      <c r="IN134" s="1087"/>
      <c r="IO134" s="1087"/>
      <c r="IP134" s="1087"/>
      <c r="IQ134" s="1087"/>
      <c r="IR134" s="1087"/>
      <c r="IS134" s="1087"/>
      <c r="IT134" s="1087"/>
      <c r="IU134" s="1087"/>
      <c r="IV134" s="1087"/>
      <c r="IW134" s="1087"/>
      <c r="IX134" s="1087"/>
      <c r="IY134" s="1087"/>
      <c r="IZ134" s="1087"/>
      <c r="JA134" s="1087"/>
      <c r="JB134" s="1087"/>
      <c r="JC134" s="1087"/>
      <c r="JD134" s="1087"/>
      <c r="JE134" s="1087"/>
      <c r="JF134" s="1087"/>
      <c r="JG134" s="1087"/>
      <c r="JH134" s="1087"/>
      <c r="JI134" s="1087"/>
      <c r="JJ134" s="1087"/>
      <c r="JK134" s="1087"/>
      <c r="JL134" s="1087"/>
      <c r="JM134" s="1087"/>
      <c r="JN134" s="1087"/>
      <c r="JO134" s="1087"/>
      <c r="JP134" s="1088"/>
      <c r="JQ134" s="1016"/>
      <c r="JS134" s="949"/>
      <c r="JT134" s="477"/>
      <c r="JU134" s="478"/>
      <c r="JV134" s="499"/>
      <c r="JW134" s="479"/>
      <c r="JX134" s="479"/>
      <c r="JY134" s="479"/>
      <c r="JZ134" s="950"/>
      <c r="KA134" s="479"/>
      <c r="KB134" s="479"/>
      <c r="KC134" s="479"/>
      <c r="KD134" s="950"/>
      <c r="KE134" s="479"/>
      <c r="KF134" s="479"/>
      <c r="KG134" s="479"/>
      <c r="KH134" s="479"/>
      <c r="KI134" s="479"/>
      <c r="KJ134" s="479"/>
      <c r="KK134" s="479"/>
      <c r="KL134" s="479"/>
      <c r="KM134" s="479"/>
      <c r="KN134" s="479"/>
      <c r="KO134" s="479"/>
    </row>
    <row r="135" spans="1:301" s="324" customFormat="1" hidden="1" outlineLevel="1">
      <c r="A135" s="881" t="str">
        <f t="shared" ca="1" si="72"/>
        <v>0.0.6</v>
      </c>
      <c r="B135" s="936"/>
      <c r="C135" s="937"/>
      <c r="D135" s="937"/>
      <c r="E135" s="937"/>
      <c r="F135" s="937"/>
      <c r="G135" s="937"/>
      <c r="H135" s="938"/>
      <c r="I135" s="1081"/>
      <c r="J135" s="1064"/>
      <c r="K135" s="1083"/>
      <c r="L135" s="1084">
        <v>28</v>
      </c>
      <c r="M135" s="1083"/>
      <c r="N135" s="1085"/>
      <c r="O135" s="1086">
        <v>28</v>
      </c>
      <c r="P135" s="1085"/>
      <c r="Q135" s="1085"/>
      <c r="R135" s="851" t="str">
        <f t="shared" si="71"/>
        <v/>
      </c>
      <c r="S135" s="851" t="str">
        <f t="shared" si="73"/>
        <v/>
      </c>
      <c r="T135" s="851" t="str">
        <f t="shared" si="74"/>
        <v/>
      </c>
      <c r="U135" s="851"/>
      <c r="V135" s="951"/>
      <c r="W135" s="954"/>
      <c r="X135" s="954"/>
      <c r="Y135" s="954"/>
      <c r="Z135" s="942"/>
      <c r="AA135" s="942"/>
      <c r="AB135" s="891"/>
      <c r="AC135" s="892"/>
      <c r="AD135" s="891"/>
      <c r="AE135" s="943"/>
      <c r="AF135" s="1013"/>
      <c r="AG135" s="944">
        <f t="shared" si="75"/>
        <v>0</v>
      </c>
      <c r="AH135" s="944"/>
      <c r="AI135" s="944" t="str">
        <f t="shared" si="76"/>
        <v/>
      </c>
      <c r="AJ135" s="944" t="str">
        <f t="shared" si="70"/>
        <v/>
      </c>
      <c r="AK135" s="887" t="str">
        <f t="shared" si="77"/>
        <v>-</v>
      </c>
      <c r="AL135" s="945" t="s">
        <v>447</v>
      </c>
      <c r="AM135" s="1087"/>
      <c r="AN135" s="1087"/>
      <c r="AO135" s="1087"/>
      <c r="AP135" s="1087"/>
      <c r="AQ135" s="1087"/>
      <c r="AR135" s="1087"/>
      <c r="AS135" s="1087"/>
      <c r="AT135" s="1087"/>
      <c r="AU135" s="1087"/>
      <c r="AV135" s="1087"/>
      <c r="AW135" s="1087"/>
      <c r="AX135" s="1087"/>
      <c r="AY135" s="1087"/>
      <c r="AZ135" s="1087"/>
      <c r="BA135" s="1087"/>
      <c r="BB135" s="1087"/>
      <c r="BC135" s="1087"/>
      <c r="BD135" s="1087"/>
      <c r="BE135" s="1087"/>
      <c r="BF135" s="1087"/>
      <c r="BG135" s="1087"/>
      <c r="BH135" s="1087"/>
      <c r="BI135" s="1087"/>
      <c r="BJ135" s="1087"/>
      <c r="BK135" s="1087"/>
      <c r="BL135" s="1087"/>
      <c r="BM135" s="1087"/>
      <c r="BN135" s="1087"/>
      <c r="BO135" s="1087"/>
      <c r="BP135" s="1087"/>
      <c r="BQ135" s="1087"/>
      <c r="BR135" s="1087"/>
      <c r="BS135" s="1087"/>
      <c r="BT135" s="1087"/>
      <c r="BU135" s="1087"/>
      <c r="BV135" s="1087"/>
      <c r="BW135" s="1087"/>
      <c r="BX135" s="1087"/>
      <c r="BY135" s="1087"/>
      <c r="BZ135" s="1087"/>
      <c r="CA135" s="1087"/>
      <c r="CB135" s="1087"/>
      <c r="CC135" s="1087"/>
      <c r="CD135" s="1087"/>
      <c r="CE135" s="1087"/>
      <c r="CF135" s="1087"/>
      <c r="CG135" s="1087"/>
      <c r="CH135" s="1087"/>
      <c r="CI135" s="1087"/>
      <c r="CJ135" s="1087"/>
      <c r="CK135" s="1087"/>
      <c r="CL135" s="1087"/>
      <c r="CM135" s="1087"/>
      <c r="CN135" s="1087"/>
      <c r="CO135" s="1087"/>
      <c r="CP135" s="1087"/>
      <c r="CQ135" s="1087"/>
      <c r="CR135" s="1087"/>
      <c r="CS135" s="1087"/>
      <c r="CT135" s="1087"/>
      <c r="CU135" s="1087"/>
      <c r="CV135" s="1087"/>
      <c r="CW135" s="1087"/>
      <c r="CX135" s="1087"/>
      <c r="CY135" s="1087"/>
      <c r="CZ135" s="1087"/>
      <c r="DA135" s="1087"/>
      <c r="DB135" s="1087"/>
      <c r="DC135" s="1087"/>
      <c r="DD135" s="1087"/>
      <c r="DE135" s="1087"/>
      <c r="DF135" s="1087"/>
      <c r="DG135" s="1087"/>
      <c r="DH135" s="1087"/>
      <c r="DI135" s="1087"/>
      <c r="DJ135" s="1087"/>
      <c r="DK135" s="1087"/>
      <c r="DL135" s="1087"/>
      <c r="DM135" s="1087"/>
      <c r="DN135" s="1087"/>
      <c r="DO135" s="1087"/>
      <c r="DP135" s="1087"/>
      <c r="DQ135" s="1087"/>
      <c r="DR135" s="1087"/>
      <c r="DS135" s="1087"/>
      <c r="DT135" s="1087"/>
      <c r="DU135" s="1087"/>
      <c r="DV135" s="1087"/>
      <c r="DW135" s="1087"/>
      <c r="DX135" s="1087"/>
      <c r="DY135" s="1087"/>
      <c r="DZ135" s="1087"/>
      <c r="EA135" s="1087"/>
      <c r="EB135" s="1087"/>
      <c r="EC135" s="1087"/>
      <c r="ED135" s="1087"/>
      <c r="EE135" s="1087"/>
      <c r="EF135" s="1087"/>
      <c r="EG135" s="1087"/>
      <c r="EH135" s="1087"/>
      <c r="EI135" s="1087"/>
      <c r="EJ135" s="1087"/>
      <c r="EK135" s="1087"/>
      <c r="EL135" s="1087"/>
      <c r="EM135" s="1087"/>
      <c r="EN135" s="1087"/>
      <c r="EO135" s="1087"/>
      <c r="EP135" s="1087"/>
      <c r="EQ135" s="1087"/>
      <c r="ER135" s="1087"/>
      <c r="ES135" s="1087"/>
      <c r="ET135" s="1087"/>
      <c r="EU135" s="1087"/>
      <c r="EV135" s="1087"/>
      <c r="EW135" s="1087"/>
      <c r="EX135" s="1087"/>
      <c r="EY135" s="1087"/>
      <c r="EZ135" s="1087"/>
      <c r="FA135" s="1087"/>
      <c r="FB135" s="1087"/>
      <c r="FC135" s="1087"/>
      <c r="FD135" s="1087"/>
      <c r="FE135" s="1087"/>
      <c r="FF135" s="1087"/>
      <c r="FG135" s="1087"/>
      <c r="FH135" s="1087"/>
      <c r="FI135" s="1087"/>
      <c r="FJ135" s="1087"/>
      <c r="FK135" s="1087"/>
      <c r="FL135" s="1087"/>
      <c r="FM135" s="1087"/>
      <c r="FN135" s="1087"/>
      <c r="FO135" s="1087"/>
      <c r="FP135" s="1087"/>
      <c r="FQ135" s="1087"/>
      <c r="FR135" s="1087"/>
      <c r="FS135" s="1087"/>
      <c r="FT135" s="1087"/>
      <c r="FU135" s="1087"/>
      <c r="FV135" s="1087"/>
      <c r="FW135" s="1087"/>
      <c r="FX135" s="1087"/>
      <c r="FY135" s="1087"/>
      <c r="FZ135" s="1087"/>
      <c r="GA135" s="1087"/>
      <c r="GB135" s="1087"/>
      <c r="GC135" s="1087"/>
      <c r="GD135" s="1087"/>
      <c r="GE135" s="1087"/>
      <c r="GF135" s="1087"/>
      <c r="GG135" s="1087"/>
      <c r="GH135" s="1087"/>
      <c r="GI135" s="1087"/>
      <c r="GJ135" s="1087"/>
      <c r="GK135" s="1087"/>
      <c r="GL135" s="1087"/>
      <c r="GM135" s="1087"/>
      <c r="GN135" s="1087"/>
      <c r="GO135" s="1087"/>
      <c r="GP135" s="1087"/>
      <c r="GQ135" s="1087"/>
      <c r="GR135" s="1087"/>
      <c r="GS135" s="1087"/>
      <c r="GT135" s="1087"/>
      <c r="GU135" s="1087"/>
      <c r="GV135" s="1087"/>
      <c r="GW135" s="1087"/>
      <c r="GX135" s="1087"/>
      <c r="GY135" s="1087"/>
      <c r="GZ135" s="1087"/>
      <c r="HA135" s="1087"/>
      <c r="HB135" s="1087"/>
      <c r="HC135" s="1087"/>
      <c r="HD135" s="1087"/>
      <c r="HE135" s="1087"/>
      <c r="HF135" s="1087"/>
      <c r="HG135" s="1087"/>
      <c r="HH135" s="1087"/>
      <c r="HI135" s="1087"/>
      <c r="HJ135" s="1087"/>
      <c r="HK135" s="1087"/>
      <c r="HL135" s="1087"/>
      <c r="HM135" s="1087"/>
      <c r="HN135" s="1087"/>
      <c r="HO135" s="1087"/>
      <c r="HP135" s="1087"/>
      <c r="HQ135" s="1087"/>
      <c r="HR135" s="1087"/>
      <c r="HS135" s="1087"/>
      <c r="HT135" s="1087"/>
      <c r="HU135" s="1087"/>
      <c r="HV135" s="1087"/>
      <c r="HW135" s="1087"/>
      <c r="HX135" s="1087"/>
      <c r="HY135" s="1087"/>
      <c r="HZ135" s="1087"/>
      <c r="IA135" s="1087"/>
      <c r="IB135" s="1087"/>
      <c r="IC135" s="1087"/>
      <c r="ID135" s="1087"/>
      <c r="IE135" s="1087"/>
      <c r="IF135" s="1087"/>
      <c r="IG135" s="1087"/>
      <c r="IH135" s="1087"/>
      <c r="II135" s="1087"/>
      <c r="IJ135" s="1087"/>
      <c r="IK135" s="1087"/>
      <c r="IL135" s="1087"/>
      <c r="IM135" s="1087"/>
      <c r="IN135" s="1087"/>
      <c r="IO135" s="1087"/>
      <c r="IP135" s="1087"/>
      <c r="IQ135" s="1087"/>
      <c r="IR135" s="1087"/>
      <c r="IS135" s="1087"/>
      <c r="IT135" s="1087"/>
      <c r="IU135" s="1087"/>
      <c r="IV135" s="1087"/>
      <c r="IW135" s="1087"/>
      <c r="IX135" s="1087"/>
      <c r="IY135" s="1087"/>
      <c r="IZ135" s="1087"/>
      <c r="JA135" s="1087"/>
      <c r="JB135" s="1087"/>
      <c r="JC135" s="1087"/>
      <c r="JD135" s="1087"/>
      <c r="JE135" s="1087"/>
      <c r="JF135" s="1087"/>
      <c r="JG135" s="1087"/>
      <c r="JH135" s="1087"/>
      <c r="JI135" s="1087"/>
      <c r="JJ135" s="1087"/>
      <c r="JK135" s="1087"/>
      <c r="JL135" s="1087"/>
      <c r="JM135" s="1087"/>
      <c r="JN135" s="1087"/>
      <c r="JO135" s="1087"/>
      <c r="JP135" s="1088"/>
      <c r="JQ135" s="1016"/>
      <c r="JS135" s="949"/>
      <c r="JT135" s="477"/>
      <c r="JU135" s="478"/>
      <c r="JV135" s="499"/>
      <c r="JW135" s="479"/>
      <c r="JX135" s="479"/>
      <c r="JY135" s="479"/>
      <c r="JZ135" s="950"/>
      <c r="KA135" s="479"/>
      <c r="KB135" s="479"/>
      <c r="KC135" s="479"/>
      <c r="KD135" s="950"/>
      <c r="KE135" s="479"/>
      <c r="KF135" s="479"/>
      <c r="KG135" s="479"/>
      <c r="KH135" s="479"/>
      <c r="KI135" s="479"/>
      <c r="KJ135" s="479"/>
      <c r="KK135" s="479"/>
      <c r="KL135" s="479"/>
      <c r="KM135" s="479"/>
      <c r="KN135" s="479"/>
      <c r="KO135" s="479"/>
    </row>
    <row r="136" spans="1:301" s="324" customFormat="1" hidden="1" outlineLevel="1">
      <c r="A136" s="881" t="str">
        <f t="shared" ca="1" si="72"/>
        <v>0.0.7</v>
      </c>
      <c r="B136" s="936"/>
      <c r="C136" s="937"/>
      <c r="D136" s="937"/>
      <c r="E136" s="937"/>
      <c r="F136" s="937"/>
      <c r="G136" s="937"/>
      <c r="H136" s="938"/>
      <c r="I136" s="1081"/>
      <c r="J136" s="1064"/>
      <c r="K136" s="1083"/>
      <c r="L136" s="1084">
        <v>28</v>
      </c>
      <c r="M136" s="1083"/>
      <c r="N136" s="1085"/>
      <c r="O136" s="1086">
        <v>28</v>
      </c>
      <c r="P136" s="1085"/>
      <c r="Q136" s="1085"/>
      <c r="R136" s="851" t="str">
        <f t="shared" si="71"/>
        <v/>
      </c>
      <c r="S136" s="851" t="str">
        <f t="shared" si="73"/>
        <v/>
      </c>
      <c r="T136" s="851" t="str">
        <f t="shared" si="74"/>
        <v/>
      </c>
      <c r="U136" s="851"/>
      <c r="V136" s="951"/>
      <c r="W136" s="954"/>
      <c r="X136" s="954"/>
      <c r="Y136" s="954"/>
      <c r="Z136" s="942"/>
      <c r="AA136" s="942"/>
      <c r="AB136" s="891"/>
      <c r="AC136" s="892"/>
      <c r="AD136" s="891"/>
      <c r="AE136" s="943"/>
      <c r="AF136" s="1013"/>
      <c r="AG136" s="944">
        <f t="shared" si="75"/>
        <v>0</v>
      </c>
      <c r="AH136" s="944"/>
      <c r="AI136" s="944" t="str">
        <f t="shared" si="76"/>
        <v/>
      </c>
      <c r="AJ136" s="944" t="str">
        <f t="shared" si="70"/>
        <v/>
      </c>
      <c r="AK136" s="887" t="str">
        <f t="shared" si="77"/>
        <v>-</v>
      </c>
      <c r="AL136" s="945" t="s">
        <v>447</v>
      </c>
      <c r="AM136" s="1087"/>
      <c r="AN136" s="1087"/>
      <c r="AO136" s="1087"/>
      <c r="AP136" s="1087"/>
      <c r="AQ136" s="1087"/>
      <c r="AR136" s="1087"/>
      <c r="AS136" s="1087"/>
      <c r="AT136" s="1087"/>
      <c r="AU136" s="1087"/>
      <c r="AV136" s="1087"/>
      <c r="AW136" s="1087"/>
      <c r="AX136" s="1087"/>
      <c r="AY136" s="1087"/>
      <c r="AZ136" s="1087"/>
      <c r="BA136" s="1087"/>
      <c r="BB136" s="1087"/>
      <c r="BC136" s="1087"/>
      <c r="BD136" s="1087"/>
      <c r="BE136" s="1087"/>
      <c r="BF136" s="1087"/>
      <c r="BG136" s="1087"/>
      <c r="BH136" s="1087"/>
      <c r="BI136" s="1087"/>
      <c r="BJ136" s="1087"/>
      <c r="BK136" s="1087"/>
      <c r="BL136" s="1087"/>
      <c r="BM136" s="1087"/>
      <c r="BN136" s="1087"/>
      <c r="BO136" s="1087"/>
      <c r="BP136" s="1087"/>
      <c r="BQ136" s="1087"/>
      <c r="BR136" s="1087"/>
      <c r="BS136" s="1087"/>
      <c r="BT136" s="1087"/>
      <c r="BU136" s="1087"/>
      <c r="BV136" s="1087"/>
      <c r="BW136" s="1087"/>
      <c r="BX136" s="1087"/>
      <c r="BY136" s="1087"/>
      <c r="BZ136" s="1087"/>
      <c r="CA136" s="1087"/>
      <c r="CB136" s="1087"/>
      <c r="CC136" s="1087"/>
      <c r="CD136" s="1087"/>
      <c r="CE136" s="1087"/>
      <c r="CF136" s="1087"/>
      <c r="CG136" s="1087"/>
      <c r="CH136" s="1087"/>
      <c r="CI136" s="1087"/>
      <c r="CJ136" s="1087"/>
      <c r="CK136" s="1087"/>
      <c r="CL136" s="1087"/>
      <c r="CM136" s="1087"/>
      <c r="CN136" s="1087"/>
      <c r="CO136" s="1087"/>
      <c r="CP136" s="1087"/>
      <c r="CQ136" s="1087"/>
      <c r="CR136" s="1087"/>
      <c r="CS136" s="1087"/>
      <c r="CT136" s="1087"/>
      <c r="CU136" s="1087"/>
      <c r="CV136" s="1087"/>
      <c r="CW136" s="1087"/>
      <c r="CX136" s="1087"/>
      <c r="CY136" s="1087"/>
      <c r="CZ136" s="1087"/>
      <c r="DA136" s="1087"/>
      <c r="DB136" s="1087"/>
      <c r="DC136" s="1087"/>
      <c r="DD136" s="1087"/>
      <c r="DE136" s="1087"/>
      <c r="DF136" s="1087"/>
      <c r="DG136" s="1087"/>
      <c r="DH136" s="1087"/>
      <c r="DI136" s="1087"/>
      <c r="DJ136" s="1087"/>
      <c r="DK136" s="1087"/>
      <c r="DL136" s="1087"/>
      <c r="DM136" s="1087"/>
      <c r="DN136" s="1087"/>
      <c r="DO136" s="1087"/>
      <c r="DP136" s="1087"/>
      <c r="DQ136" s="1087"/>
      <c r="DR136" s="1087"/>
      <c r="DS136" s="1087"/>
      <c r="DT136" s="1087"/>
      <c r="DU136" s="1087"/>
      <c r="DV136" s="1087"/>
      <c r="DW136" s="1087"/>
      <c r="DX136" s="1087"/>
      <c r="DY136" s="1087"/>
      <c r="DZ136" s="1087"/>
      <c r="EA136" s="1087"/>
      <c r="EB136" s="1087"/>
      <c r="EC136" s="1087"/>
      <c r="ED136" s="1087"/>
      <c r="EE136" s="1087"/>
      <c r="EF136" s="1087"/>
      <c r="EG136" s="1087"/>
      <c r="EH136" s="1087"/>
      <c r="EI136" s="1087"/>
      <c r="EJ136" s="1087"/>
      <c r="EK136" s="1087"/>
      <c r="EL136" s="1087"/>
      <c r="EM136" s="1087"/>
      <c r="EN136" s="1087"/>
      <c r="EO136" s="1087"/>
      <c r="EP136" s="1087"/>
      <c r="EQ136" s="1087"/>
      <c r="ER136" s="1087"/>
      <c r="ES136" s="1087"/>
      <c r="ET136" s="1087"/>
      <c r="EU136" s="1087"/>
      <c r="EV136" s="1087"/>
      <c r="EW136" s="1087"/>
      <c r="EX136" s="1087"/>
      <c r="EY136" s="1087"/>
      <c r="EZ136" s="1087"/>
      <c r="FA136" s="1087"/>
      <c r="FB136" s="1087"/>
      <c r="FC136" s="1087"/>
      <c r="FD136" s="1087"/>
      <c r="FE136" s="1087"/>
      <c r="FF136" s="1087"/>
      <c r="FG136" s="1087"/>
      <c r="FH136" s="1087"/>
      <c r="FI136" s="1087"/>
      <c r="FJ136" s="1087"/>
      <c r="FK136" s="1087"/>
      <c r="FL136" s="1087"/>
      <c r="FM136" s="1087"/>
      <c r="FN136" s="1087"/>
      <c r="FO136" s="1087"/>
      <c r="FP136" s="1087"/>
      <c r="FQ136" s="1087"/>
      <c r="FR136" s="1087"/>
      <c r="FS136" s="1087"/>
      <c r="FT136" s="1087"/>
      <c r="FU136" s="1087"/>
      <c r="FV136" s="1087"/>
      <c r="FW136" s="1087"/>
      <c r="FX136" s="1087"/>
      <c r="FY136" s="1087"/>
      <c r="FZ136" s="1087"/>
      <c r="GA136" s="1087"/>
      <c r="GB136" s="1087"/>
      <c r="GC136" s="1087"/>
      <c r="GD136" s="1087"/>
      <c r="GE136" s="1087"/>
      <c r="GF136" s="1087"/>
      <c r="GG136" s="1087"/>
      <c r="GH136" s="1087"/>
      <c r="GI136" s="1087"/>
      <c r="GJ136" s="1087"/>
      <c r="GK136" s="1087"/>
      <c r="GL136" s="1087"/>
      <c r="GM136" s="1087"/>
      <c r="GN136" s="1087"/>
      <c r="GO136" s="1087"/>
      <c r="GP136" s="1087"/>
      <c r="GQ136" s="1087"/>
      <c r="GR136" s="1087"/>
      <c r="GS136" s="1087"/>
      <c r="GT136" s="1087"/>
      <c r="GU136" s="1087"/>
      <c r="GV136" s="1087"/>
      <c r="GW136" s="1087"/>
      <c r="GX136" s="1087"/>
      <c r="GY136" s="1087"/>
      <c r="GZ136" s="1087"/>
      <c r="HA136" s="1087"/>
      <c r="HB136" s="1087"/>
      <c r="HC136" s="1087"/>
      <c r="HD136" s="1087"/>
      <c r="HE136" s="1087"/>
      <c r="HF136" s="1087"/>
      <c r="HG136" s="1087"/>
      <c r="HH136" s="1087"/>
      <c r="HI136" s="1087"/>
      <c r="HJ136" s="1087"/>
      <c r="HK136" s="1087"/>
      <c r="HL136" s="1087"/>
      <c r="HM136" s="1087"/>
      <c r="HN136" s="1087"/>
      <c r="HO136" s="1087"/>
      <c r="HP136" s="1087"/>
      <c r="HQ136" s="1087"/>
      <c r="HR136" s="1087"/>
      <c r="HS136" s="1087"/>
      <c r="HT136" s="1087"/>
      <c r="HU136" s="1087"/>
      <c r="HV136" s="1087"/>
      <c r="HW136" s="1087"/>
      <c r="HX136" s="1087"/>
      <c r="HY136" s="1087"/>
      <c r="HZ136" s="1087"/>
      <c r="IA136" s="1087"/>
      <c r="IB136" s="1087"/>
      <c r="IC136" s="1087"/>
      <c r="ID136" s="1087"/>
      <c r="IE136" s="1087"/>
      <c r="IF136" s="1087"/>
      <c r="IG136" s="1087"/>
      <c r="IH136" s="1087"/>
      <c r="II136" s="1087"/>
      <c r="IJ136" s="1087"/>
      <c r="IK136" s="1087"/>
      <c r="IL136" s="1087"/>
      <c r="IM136" s="1087"/>
      <c r="IN136" s="1087"/>
      <c r="IO136" s="1087"/>
      <c r="IP136" s="1087"/>
      <c r="IQ136" s="1087"/>
      <c r="IR136" s="1087"/>
      <c r="IS136" s="1087"/>
      <c r="IT136" s="1087"/>
      <c r="IU136" s="1087"/>
      <c r="IV136" s="1087"/>
      <c r="IW136" s="1087"/>
      <c r="IX136" s="1087"/>
      <c r="IY136" s="1087"/>
      <c r="IZ136" s="1087"/>
      <c r="JA136" s="1087"/>
      <c r="JB136" s="1087"/>
      <c r="JC136" s="1087"/>
      <c r="JD136" s="1087"/>
      <c r="JE136" s="1087"/>
      <c r="JF136" s="1087"/>
      <c r="JG136" s="1087"/>
      <c r="JH136" s="1087"/>
      <c r="JI136" s="1087"/>
      <c r="JJ136" s="1087"/>
      <c r="JK136" s="1087"/>
      <c r="JL136" s="1087"/>
      <c r="JM136" s="1087"/>
      <c r="JN136" s="1087"/>
      <c r="JO136" s="1087"/>
      <c r="JP136" s="1088"/>
      <c r="JQ136" s="1016"/>
      <c r="JS136" s="949"/>
      <c r="JT136" s="477"/>
      <c r="JU136" s="478"/>
      <c r="JV136" s="499"/>
      <c r="JW136" s="479"/>
      <c r="JX136" s="479"/>
      <c r="JY136" s="479"/>
      <c r="JZ136" s="950"/>
      <c r="KA136" s="479"/>
      <c r="KB136" s="479"/>
      <c r="KC136" s="479"/>
      <c r="KD136" s="950"/>
      <c r="KE136" s="479"/>
      <c r="KF136" s="479"/>
      <c r="KG136" s="479"/>
      <c r="KH136" s="479"/>
      <c r="KI136" s="479"/>
      <c r="KJ136" s="479"/>
      <c r="KK136" s="479"/>
      <c r="KL136" s="479"/>
      <c r="KM136" s="479"/>
      <c r="KN136" s="479"/>
      <c r="KO136" s="479"/>
    </row>
    <row r="137" spans="1:301" s="324" customFormat="1" hidden="1" outlineLevel="1">
      <c r="A137" s="881" t="str">
        <f t="shared" ca="1" si="72"/>
        <v>0.0.8</v>
      </c>
      <c r="B137" s="936"/>
      <c r="C137" s="937"/>
      <c r="D137" s="937"/>
      <c r="E137" s="937"/>
      <c r="F137" s="937"/>
      <c r="G137" s="937"/>
      <c r="H137" s="938"/>
      <c r="I137" s="1081"/>
      <c r="J137" s="1082"/>
      <c r="K137" s="1083"/>
      <c r="L137" s="1084">
        <v>28</v>
      </c>
      <c r="M137" s="1083"/>
      <c r="N137" s="1085"/>
      <c r="O137" s="1086">
        <v>28</v>
      </c>
      <c r="P137" s="1085"/>
      <c r="Q137" s="1085"/>
      <c r="R137" s="883" t="str">
        <f t="shared" si="71"/>
        <v/>
      </c>
      <c r="S137" s="883" t="str">
        <f t="shared" si="73"/>
        <v/>
      </c>
      <c r="T137" s="883" t="str">
        <f t="shared" si="74"/>
        <v/>
      </c>
      <c r="U137" s="883"/>
      <c r="V137" s="939"/>
      <c r="W137" s="940"/>
      <c r="X137" s="940"/>
      <c r="Y137" s="941"/>
      <c r="Z137" s="1017"/>
      <c r="AA137" s="1017"/>
      <c r="AB137" s="1018"/>
      <c r="AC137" s="955"/>
      <c r="AD137" s="956"/>
      <c r="AE137" s="943"/>
      <c r="AF137" s="1013"/>
      <c r="AG137" s="1014">
        <f t="shared" si="75"/>
        <v>0</v>
      </c>
      <c r="AH137" s="1014"/>
      <c r="AI137" s="1014" t="str">
        <f t="shared" si="76"/>
        <v/>
      </c>
      <c r="AJ137" s="1014" t="str">
        <f t="shared" si="70"/>
        <v/>
      </c>
      <c r="AK137" s="887" t="str">
        <f t="shared" si="77"/>
        <v>-</v>
      </c>
      <c r="AL137" s="945" t="s">
        <v>447</v>
      </c>
      <c r="AM137" s="1087"/>
      <c r="AN137" s="1087"/>
      <c r="AO137" s="1087"/>
      <c r="AP137" s="1087"/>
      <c r="AQ137" s="1087"/>
      <c r="AR137" s="1087"/>
      <c r="AS137" s="1087"/>
      <c r="AT137" s="1087"/>
      <c r="AU137" s="1087"/>
      <c r="AV137" s="1087"/>
      <c r="AW137" s="1087"/>
      <c r="AX137" s="1087"/>
      <c r="AY137" s="1087"/>
      <c r="AZ137" s="1087"/>
      <c r="BA137" s="1087"/>
      <c r="BB137" s="1087"/>
      <c r="BC137" s="1087"/>
      <c r="BD137" s="1087"/>
      <c r="BE137" s="1087"/>
      <c r="BF137" s="1087"/>
      <c r="BG137" s="1087"/>
      <c r="BH137" s="1087"/>
      <c r="BI137" s="1087"/>
      <c r="BJ137" s="1087"/>
      <c r="BK137" s="1087"/>
      <c r="BL137" s="1087"/>
      <c r="BM137" s="1087"/>
      <c r="BN137" s="1087"/>
      <c r="BO137" s="1087"/>
      <c r="BP137" s="1087"/>
      <c r="BQ137" s="1087"/>
      <c r="BR137" s="1087"/>
      <c r="BS137" s="1087"/>
      <c r="BT137" s="1087"/>
      <c r="BU137" s="1087"/>
      <c r="BV137" s="1087"/>
      <c r="BW137" s="1087"/>
      <c r="BX137" s="1087"/>
      <c r="BY137" s="1087"/>
      <c r="BZ137" s="1087"/>
      <c r="CA137" s="1087"/>
      <c r="CB137" s="1087"/>
      <c r="CC137" s="1087"/>
      <c r="CD137" s="1087"/>
      <c r="CE137" s="1087"/>
      <c r="CF137" s="1087"/>
      <c r="CG137" s="1087"/>
      <c r="CH137" s="1087"/>
      <c r="CI137" s="1087"/>
      <c r="CJ137" s="1087"/>
      <c r="CK137" s="1087"/>
      <c r="CL137" s="1087"/>
      <c r="CM137" s="1087"/>
      <c r="CN137" s="1087"/>
      <c r="CO137" s="1087"/>
      <c r="CP137" s="1087"/>
      <c r="CQ137" s="1087"/>
      <c r="CR137" s="1087"/>
      <c r="CS137" s="1087"/>
      <c r="CT137" s="1087"/>
      <c r="CU137" s="1087"/>
      <c r="CV137" s="1087"/>
      <c r="CW137" s="1087"/>
      <c r="CX137" s="1087"/>
      <c r="CY137" s="1087"/>
      <c r="CZ137" s="1087"/>
      <c r="DA137" s="1087"/>
      <c r="DB137" s="1087"/>
      <c r="DC137" s="1087"/>
      <c r="DD137" s="1087"/>
      <c r="DE137" s="1087"/>
      <c r="DF137" s="1087"/>
      <c r="DG137" s="1087"/>
      <c r="DH137" s="1087"/>
      <c r="DI137" s="1087"/>
      <c r="DJ137" s="1087"/>
      <c r="DK137" s="1087"/>
      <c r="DL137" s="1087"/>
      <c r="DM137" s="1087"/>
      <c r="DN137" s="1087"/>
      <c r="DO137" s="1087"/>
      <c r="DP137" s="1087"/>
      <c r="DQ137" s="1087"/>
      <c r="DR137" s="1087"/>
      <c r="DS137" s="1087"/>
      <c r="DT137" s="1087"/>
      <c r="DU137" s="1087"/>
      <c r="DV137" s="1087"/>
      <c r="DW137" s="1087"/>
      <c r="DX137" s="1087"/>
      <c r="DY137" s="1087"/>
      <c r="DZ137" s="1087"/>
      <c r="EA137" s="1087"/>
      <c r="EB137" s="1087"/>
      <c r="EC137" s="1087"/>
      <c r="ED137" s="1087"/>
      <c r="EE137" s="1087"/>
      <c r="EF137" s="1087"/>
      <c r="EG137" s="1087"/>
      <c r="EH137" s="1087"/>
      <c r="EI137" s="1087"/>
      <c r="EJ137" s="1087"/>
      <c r="EK137" s="1087"/>
      <c r="EL137" s="1087"/>
      <c r="EM137" s="1087"/>
      <c r="EN137" s="1087"/>
      <c r="EO137" s="1087"/>
      <c r="EP137" s="1087"/>
      <c r="EQ137" s="1087"/>
      <c r="ER137" s="1087"/>
      <c r="ES137" s="1087"/>
      <c r="ET137" s="1087"/>
      <c r="EU137" s="1087"/>
      <c r="EV137" s="1087"/>
      <c r="EW137" s="1087"/>
      <c r="EX137" s="1087"/>
      <c r="EY137" s="1087"/>
      <c r="EZ137" s="1087"/>
      <c r="FA137" s="1087"/>
      <c r="FB137" s="1087"/>
      <c r="FC137" s="1087"/>
      <c r="FD137" s="1087"/>
      <c r="FE137" s="1087"/>
      <c r="FF137" s="1087"/>
      <c r="FG137" s="1087"/>
      <c r="FH137" s="1087"/>
      <c r="FI137" s="1087"/>
      <c r="FJ137" s="1087"/>
      <c r="FK137" s="1087"/>
      <c r="FL137" s="1087"/>
      <c r="FM137" s="1087"/>
      <c r="FN137" s="1087"/>
      <c r="FO137" s="1087"/>
      <c r="FP137" s="1087"/>
      <c r="FQ137" s="1087"/>
      <c r="FR137" s="1087"/>
      <c r="FS137" s="1087"/>
      <c r="FT137" s="1087"/>
      <c r="FU137" s="1087"/>
      <c r="FV137" s="1087"/>
      <c r="FW137" s="1087"/>
      <c r="FX137" s="1087"/>
      <c r="FY137" s="1087"/>
      <c r="FZ137" s="1087"/>
      <c r="GA137" s="1087"/>
      <c r="GB137" s="1087"/>
      <c r="GC137" s="1087"/>
      <c r="GD137" s="1087"/>
      <c r="GE137" s="1087"/>
      <c r="GF137" s="1087"/>
      <c r="GG137" s="1087"/>
      <c r="GH137" s="1087"/>
      <c r="GI137" s="1087"/>
      <c r="GJ137" s="1087"/>
      <c r="GK137" s="1087"/>
      <c r="GL137" s="1087"/>
      <c r="GM137" s="1087"/>
      <c r="GN137" s="1087"/>
      <c r="GO137" s="1087"/>
      <c r="GP137" s="1087"/>
      <c r="GQ137" s="1087"/>
      <c r="GR137" s="1087"/>
      <c r="GS137" s="1087"/>
      <c r="GT137" s="1087"/>
      <c r="GU137" s="1087"/>
      <c r="GV137" s="1087"/>
      <c r="GW137" s="1087"/>
      <c r="GX137" s="1087"/>
      <c r="GY137" s="1087"/>
      <c r="GZ137" s="1087"/>
      <c r="HA137" s="1087"/>
      <c r="HB137" s="1087"/>
      <c r="HC137" s="1087"/>
      <c r="HD137" s="1087"/>
      <c r="HE137" s="1087"/>
      <c r="HF137" s="1087"/>
      <c r="HG137" s="1087"/>
      <c r="HH137" s="1087"/>
      <c r="HI137" s="1087"/>
      <c r="HJ137" s="1087"/>
      <c r="HK137" s="1087"/>
      <c r="HL137" s="1087"/>
      <c r="HM137" s="1087"/>
      <c r="HN137" s="1087"/>
      <c r="HO137" s="1087"/>
      <c r="HP137" s="1087"/>
      <c r="HQ137" s="1087"/>
      <c r="HR137" s="1087"/>
      <c r="HS137" s="1087"/>
      <c r="HT137" s="1087"/>
      <c r="HU137" s="1087"/>
      <c r="HV137" s="1087"/>
      <c r="HW137" s="1087"/>
      <c r="HX137" s="1087"/>
      <c r="HY137" s="1087"/>
      <c r="HZ137" s="1087"/>
      <c r="IA137" s="1087"/>
      <c r="IB137" s="1087"/>
      <c r="IC137" s="1087"/>
      <c r="ID137" s="1087"/>
      <c r="IE137" s="1087"/>
      <c r="IF137" s="1087"/>
      <c r="IG137" s="1087"/>
      <c r="IH137" s="1087"/>
      <c r="II137" s="1087"/>
      <c r="IJ137" s="1087"/>
      <c r="IK137" s="1087"/>
      <c r="IL137" s="1087"/>
      <c r="IM137" s="1087"/>
      <c r="IN137" s="1087"/>
      <c r="IO137" s="1087"/>
      <c r="IP137" s="1087"/>
      <c r="IQ137" s="1087"/>
      <c r="IR137" s="1087"/>
      <c r="IS137" s="1087"/>
      <c r="IT137" s="1087"/>
      <c r="IU137" s="1087"/>
      <c r="IV137" s="1087"/>
      <c r="IW137" s="1087"/>
      <c r="IX137" s="1087"/>
      <c r="IY137" s="1087"/>
      <c r="IZ137" s="1087"/>
      <c r="JA137" s="1087"/>
      <c r="JB137" s="1087"/>
      <c r="JC137" s="1087"/>
      <c r="JD137" s="1087"/>
      <c r="JE137" s="1087"/>
      <c r="JF137" s="1087"/>
      <c r="JG137" s="1087"/>
      <c r="JH137" s="1087"/>
      <c r="JI137" s="1087"/>
      <c r="JJ137" s="1087"/>
      <c r="JK137" s="1087"/>
      <c r="JL137" s="1087"/>
      <c r="JM137" s="1087"/>
      <c r="JN137" s="1087"/>
      <c r="JO137" s="1087"/>
      <c r="JP137" s="1088"/>
      <c r="JQ137" s="1016"/>
      <c r="JS137" s="949"/>
      <c r="JT137" s="477"/>
      <c r="JU137" s="478"/>
      <c r="JV137" s="499"/>
      <c r="JW137" s="479"/>
      <c r="JX137" s="479"/>
      <c r="JY137" s="479"/>
      <c r="JZ137" s="950"/>
      <c r="KA137" s="479"/>
      <c r="KB137" s="479"/>
      <c r="KC137" s="479"/>
      <c r="KD137" s="950"/>
      <c r="KE137" s="479"/>
      <c r="KF137" s="479"/>
      <c r="KG137" s="479"/>
      <c r="KH137" s="479"/>
      <c r="KI137" s="479"/>
      <c r="KJ137" s="479"/>
      <c r="KK137" s="479"/>
      <c r="KL137" s="479"/>
      <c r="KM137" s="479"/>
      <c r="KN137" s="479"/>
      <c r="KO137" s="479"/>
    </row>
    <row r="138" spans="1:301" s="324" customFormat="1" hidden="1" outlineLevel="1">
      <c r="A138" s="881" t="str">
        <f t="shared" ca="1" si="72"/>
        <v>0.0.9</v>
      </c>
      <c r="B138" s="936"/>
      <c r="C138" s="937"/>
      <c r="D138" s="937"/>
      <c r="E138" s="937"/>
      <c r="F138" s="937"/>
      <c r="G138" s="937"/>
      <c r="H138" s="938"/>
      <c r="I138" s="1081"/>
      <c r="J138" s="1082"/>
      <c r="K138" s="1083"/>
      <c r="L138" s="1084">
        <v>28</v>
      </c>
      <c r="M138" s="1083"/>
      <c r="N138" s="1085"/>
      <c r="O138" s="1086">
        <v>28</v>
      </c>
      <c r="P138" s="1085"/>
      <c r="Q138" s="1085"/>
      <c r="R138" s="883" t="str">
        <f t="shared" si="71"/>
        <v/>
      </c>
      <c r="S138" s="883" t="str">
        <f t="shared" si="73"/>
        <v/>
      </c>
      <c r="T138" s="883" t="str">
        <f t="shared" si="74"/>
        <v/>
      </c>
      <c r="U138" s="883"/>
      <c r="V138" s="939"/>
      <c r="W138" s="940"/>
      <c r="X138" s="940"/>
      <c r="Y138" s="941"/>
      <c r="Z138" s="1019"/>
      <c r="AA138" s="1019"/>
      <c r="AB138" s="1018"/>
      <c r="AC138" s="955"/>
      <c r="AD138" s="956"/>
      <c r="AE138" s="943"/>
      <c r="AF138" s="1013"/>
      <c r="AG138" s="1014">
        <f t="shared" si="75"/>
        <v>0</v>
      </c>
      <c r="AH138" s="1014"/>
      <c r="AI138" s="1014" t="str">
        <f t="shared" si="76"/>
        <v/>
      </c>
      <c r="AJ138" s="1014" t="str">
        <f t="shared" si="70"/>
        <v/>
      </c>
      <c r="AK138" s="887" t="str">
        <f t="shared" si="77"/>
        <v>-</v>
      </c>
      <c r="AL138" s="945" t="s">
        <v>447</v>
      </c>
      <c r="AM138" s="1087"/>
      <c r="AN138" s="1087"/>
      <c r="AO138" s="1087"/>
      <c r="AP138" s="1087"/>
      <c r="AQ138" s="1087"/>
      <c r="AR138" s="1087"/>
      <c r="AS138" s="1087"/>
      <c r="AT138" s="1087"/>
      <c r="AU138" s="1087"/>
      <c r="AV138" s="1087"/>
      <c r="AW138" s="1087"/>
      <c r="AX138" s="1087"/>
      <c r="AY138" s="1087"/>
      <c r="AZ138" s="1087"/>
      <c r="BA138" s="1087"/>
      <c r="BB138" s="1087"/>
      <c r="BC138" s="1087"/>
      <c r="BD138" s="1087"/>
      <c r="BE138" s="1087"/>
      <c r="BF138" s="1087"/>
      <c r="BG138" s="1087"/>
      <c r="BH138" s="1087"/>
      <c r="BI138" s="1087"/>
      <c r="BJ138" s="1087"/>
      <c r="BK138" s="1087"/>
      <c r="BL138" s="1087"/>
      <c r="BM138" s="1087"/>
      <c r="BN138" s="1087"/>
      <c r="BO138" s="1087"/>
      <c r="BP138" s="1087"/>
      <c r="BQ138" s="1087"/>
      <c r="BR138" s="1087"/>
      <c r="BS138" s="1087"/>
      <c r="BT138" s="1087"/>
      <c r="BU138" s="1087"/>
      <c r="BV138" s="1087"/>
      <c r="BW138" s="1087"/>
      <c r="BX138" s="1087"/>
      <c r="BY138" s="1087"/>
      <c r="BZ138" s="1087"/>
      <c r="CA138" s="1087"/>
      <c r="CB138" s="1087"/>
      <c r="CC138" s="1087"/>
      <c r="CD138" s="1087"/>
      <c r="CE138" s="1087"/>
      <c r="CF138" s="1087"/>
      <c r="CG138" s="1087"/>
      <c r="CH138" s="1087"/>
      <c r="CI138" s="1087"/>
      <c r="CJ138" s="1087"/>
      <c r="CK138" s="1087"/>
      <c r="CL138" s="1087"/>
      <c r="CM138" s="1087"/>
      <c r="CN138" s="1087"/>
      <c r="CO138" s="1087"/>
      <c r="CP138" s="1087"/>
      <c r="CQ138" s="1087"/>
      <c r="CR138" s="1087"/>
      <c r="CS138" s="1087"/>
      <c r="CT138" s="1087"/>
      <c r="CU138" s="1087"/>
      <c r="CV138" s="1087"/>
      <c r="CW138" s="1087"/>
      <c r="CX138" s="1087"/>
      <c r="CY138" s="1087"/>
      <c r="CZ138" s="1087"/>
      <c r="DA138" s="1087"/>
      <c r="DB138" s="1087"/>
      <c r="DC138" s="1087"/>
      <c r="DD138" s="1087"/>
      <c r="DE138" s="1087"/>
      <c r="DF138" s="1087"/>
      <c r="DG138" s="1087"/>
      <c r="DH138" s="1087"/>
      <c r="DI138" s="1087"/>
      <c r="DJ138" s="1087"/>
      <c r="DK138" s="1087"/>
      <c r="DL138" s="1087"/>
      <c r="DM138" s="1087"/>
      <c r="DN138" s="1087"/>
      <c r="DO138" s="1087"/>
      <c r="DP138" s="1087"/>
      <c r="DQ138" s="1087"/>
      <c r="DR138" s="1087"/>
      <c r="DS138" s="1087"/>
      <c r="DT138" s="1087"/>
      <c r="DU138" s="1087"/>
      <c r="DV138" s="1087"/>
      <c r="DW138" s="1087"/>
      <c r="DX138" s="1087"/>
      <c r="DY138" s="1087"/>
      <c r="DZ138" s="1087"/>
      <c r="EA138" s="1087"/>
      <c r="EB138" s="1087"/>
      <c r="EC138" s="1087"/>
      <c r="ED138" s="1087"/>
      <c r="EE138" s="1087"/>
      <c r="EF138" s="1087"/>
      <c r="EG138" s="1087"/>
      <c r="EH138" s="1087"/>
      <c r="EI138" s="1087"/>
      <c r="EJ138" s="1087"/>
      <c r="EK138" s="1087"/>
      <c r="EL138" s="1087"/>
      <c r="EM138" s="1087"/>
      <c r="EN138" s="1087"/>
      <c r="EO138" s="1087"/>
      <c r="EP138" s="1087"/>
      <c r="EQ138" s="1087"/>
      <c r="ER138" s="1087"/>
      <c r="ES138" s="1087"/>
      <c r="ET138" s="1087"/>
      <c r="EU138" s="1087"/>
      <c r="EV138" s="1087"/>
      <c r="EW138" s="1087"/>
      <c r="EX138" s="1087"/>
      <c r="EY138" s="1087"/>
      <c r="EZ138" s="1087"/>
      <c r="FA138" s="1087"/>
      <c r="FB138" s="1087"/>
      <c r="FC138" s="1087"/>
      <c r="FD138" s="1087"/>
      <c r="FE138" s="1087"/>
      <c r="FF138" s="1087"/>
      <c r="FG138" s="1087"/>
      <c r="FH138" s="1087"/>
      <c r="FI138" s="1087"/>
      <c r="FJ138" s="1087"/>
      <c r="FK138" s="1087"/>
      <c r="FL138" s="1087"/>
      <c r="FM138" s="1087"/>
      <c r="FN138" s="1087"/>
      <c r="FO138" s="1087"/>
      <c r="FP138" s="1087"/>
      <c r="FQ138" s="1087"/>
      <c r="FR138" s="1087"/>
      <c r="FS138" s="1087"/>
      <c r="FT138" s="1087"/>
      <c r="FU138" s="1087"/>
      <c r="FV138" s="1087"/>
      <c r="FW138" s="1087"/>
      <c r="FX138" s="1087"/>
      <c r="FY138" s="1087"/>
      <c r="FZ138" s="1087"/>
      <c r="GA138" s="1087"/>
      <c r="GB138" s="1087"/>
      <c r="GC138" s="1087"/>
      <c r="GD138" s="1087"/>
      <c r="GE138" s="1087"/>
      <c r="GF138" s="1087"/>
      <c r="GG138" s="1087"/>
      <c r="GH138" s="1087"/>
      <c r="GI138" s="1087"/>
      <c r="GJ138" s="1087"/>
      <c r="GK138" s="1087"/>
      <c r="GL138" s="1087"/>
      <c r="GM138" s="1087"/>
      <c r="GN138" s="1087"/>
      <c r="GO138" s="1087"/>
      <c r="GP138" s="1087"/>
      <c r="GQ138" s="1087"/>
      <c r="GR138" s="1087"/>
      <c r="GS138" s="1087"/>
      <c r="GT138" s="1087"/>
      <c r="GU138" s="1087"/>
      <c r="GV138" s="1087"/>
      <c r="GW138" s="1087"/>
      <c r="GX138" s="1087"/>
      <c r="GY138" s="1087"/>
      <c r="GZ138" s="1087"/>
      <c r="HA138" s="1087"/>
      <c r="HB138" s="1087"/>
      <c r="HC138" s="1087"/>
      <c r="HD138" s="1087"/>
      <c r="HE138" s="1087"/>
      <c r="HF138" s="1087"/>
      <c r="HG138" s="1087"/>
      <c r="HH138" s="1087"/>
      <c r="HI138" s="1087"/>
      <c r="HJ138" s="1087"/>
      <c r="HK138" s="1087"/>
      <c r="HL138" s="1087"/>
      <c r="HM138" s="1087"/>
      <c r="HN138" s="1087"/>
      <c r="HO138" s="1087"/>
      <c r="HP138" s="1087"/>
      <c r="HQ138" s="1087"/>
      <c r="HR138" s="1087"/>
      <c r="HS138" s="1087"/>
      <c r="HT138" s="1087"/>
      <c r="HU138" s="1087"/>
      <c r="HV138" s="1087"/>
      <c r="HW138" s="1087"/>
      <c r="HX138" s="1087"/>
      <c r="HY138" s="1087"/>
      <c r="HZ138" s="1087"/>
      <c r="IA138" s="1087"/>
      <c r="IB138" s="1087"/>
      <c r="IC138" s="1087"/>
      <c r="ID138" s="1087"/>
      <c r="IE138" s="1087"/>
      <c r="IF138" s="1087"/>
      <c r="IG138" s="1087"/>
      <c r="IH138" s="1087"/>
      <c r="II138" s="1087"/>
      <c r="IJ138" s="1087"/>
      <c r="IK138" s="1087"/>
      <c r="IL138" s="1087"/>
      <c r="IM138" s="1087"/>
      <c r="IN138" s="1087"/>
      <c r="IO138" s="1087"/>
      <c r="IP138" s="1087"/>
      <c r="IQ138" s="1087"/>
      <c r="IR138" s="1087"/>
      <c r="IS138" s="1087"/>
      <c r="IT138" s="1087"/>
      <c r="IU138" s="1087"/>
      <c r="IV138" s="1087"/>
      <c r="IW138" s="1087"/>
      <c r="IX138" s="1087"/>
      <c r="IY138" s="1087"/>
      <c r="IZ138" s="1087"/>
      <c r="JA138" s="1087"/>
      <c r="JB138" s="1087"/>
      <c r="JC138" s="1087"/>
      <c r="JD138" s="1087"/>
      <c r="JE138" s="1087"/>
      <c r="JF138" s="1087"/>
      <c r="JG138" s="1087"/>
      <c r="JH138" s="1087"/>
      <c r="JI138" s="1087"/>
      <c r="JJ138" s="1087"/>
      <c r="JK138" s="1087"/>
      <c r="JL138" s="1087"/>
      <c r="JM138" s="1087"/>
      <c r="JN138" s="1087"/>
      <c r="JO138" s="1087"/>
      <c r="JP138" s="1088"/>
      <c r="JQ138" s="1016"/>
      <c r="JS138" s="949"/>
      <c r="JT138" s="477"/>
      <c r="JU138" s="478"/>
      <c r="JV138" s="499"/>
      <c r="JW138" s="479"/>
      <c r="JX138" s="479"/>
      <c r="JY138" s="479"/>
      <c r="JZ138" s="950"/>
      <c r="KA138" s="479"/>
      <c r="KB138" s="479"/>
      <c r="KC138" s="479"/>
      <c r="KD138" s="950"/>
      <c r="KE138" s="479"/>
      <c r="KF138" s="479"/>
      <c r="KG138" s="479"/>
      <c r="KH138" s="479"/>
      <c r="KI138" s="479"/>
      <c r="KJ138" s="479"/>
      <c r="KK138" s="479"/>
      <c r="KL138" s="479"/>
      <c r="KM138" s="479"/>
      <c r="KN138" s="479"/>
      <c r="KO138" s="479"/>
    </row>
    <row r="139" spans="1:301" s="324" customFormat="1" ht="13.5" hidden="1" outlineLevel="1" thickBot="1">
      <c r="A139" s="881" t="str">
        <f t="shared" ca="1" si="72"/>
        <v>0.0.10</v>
      </c>
      <c r="B139" s="936"/>
      <c r="C139" s="937"/>
      <c r="D139" s="937"/>
      <c r="E139" s="937"/>
      <c r="F139" s="937"/>
      <c r="G139" s="937"/>
      <c r="H139" s="957"/>
      <c r="I139" s="1089"/>
      <c r="J139" s="1064"/>
      <c r="K139" s="958"/>
      <c r="L139" s="1084"/>
      <c r="M139" s="1083"/>
      <c r="N139" s="958"/>
      <c r="O139" s="1086"/>
      <c r="P139" s="1085"/>
      <c r="Q139" s="1085"/>
      <c r="R139" s="851" t="str">
        <f t="shared" si="71"/>
        <v/>
      </c>
      <c r="S139" s="851" t="str">
        <f t="shared" si="73"/>
        <v/>
      </c>
      <c r="T139" s="851" t="str">
        <f t="shared" si="74"/>
        <v/>
      </c>
      <c r="U139" s="851"/>
      <c r="V139" s="1020"/>
      <c r="W139" s="952"/>
      <c r="X139" s="952"/>
      <c r="Y139" s="953"/>
      <c r="Z139" s="1019"/>
      <c r="AA139" s="1019"/>
      <c r="AB139" s="1018"/>
      <c r="AC139" s="955"/>
      <c r="AD139" s="956"/>
      <c r="AE139" s="943"/>
      <c r="AF139" s="1013"/>
      <c r="AG139" s="1014">
        <f t="shared" si="75"/>
        <v>0</v>
      </c>
      <c r="AH139" s="1014"/>
      <c r="AI139" s="1014" t="str">
        <f t="shared" si="76"/>
        <v/>
      </c>
      <c r="AJ139" s="1014" t="str">
        <f t="shared" si="70"/>
        <v/>
      </c>
      <c r="AK139" s="887" t="str">
        <f t="shared" si="77"/>
        <v>-</v>
      </c>
      <c r="AL139" s="945" t="s">
        <v>447</v>
      </c>
      <c r="AM139" s="1087"/>
      <c r="AN139" s="1087"/>
      <c r="AO139" s="1087"/>
      <c r="AP139" s="1087"/>
      <c r="AQ139" s="1087"/>
      <c r="AR139" s="1087"/>
      <c r="AS139" s="1087"/>
      <c r="AT139" s="1087"/>
      <c r="AU139" s="1087"/>
      <c r="AV139" s="1087"/>
      <c r="AW139" s="1087"/>
      <c r="AX139" s="1087"/>
      <c r="AY139" s="1087"/>
      <c r="AZ139" s="1087"/>
      <c r="BA139" s="1087"/>
      <c r="BB139" s="1087"/>
      <c r="BC139" s="1087"/>
      <c r="BD139" s="1087"/>
      <c r="BE139" s="1087"/>
      <c r="BF139" s="1087"/>
      <c r="BG139" s="1087"/>
      <c r="BH139" s="1087"/>
      <c r="BI139" s="1087"/>
      <c r="BJ139" s="1087"/>
      <c r="BK139" s="1087"/>
      <c r="BL139" s="1087"/>
      <c r="BM139" s="1087"/>
      <c r="BN139" s="1087"/>
      <c r="BO139" s="1087"/>
      <c r="BP139" s="959"/>
      <c r="BQ139" s="959"/>
      <c r="BR139" s="959"/>
      <c r="BS139" s="959"/>
      <c r="BT139" s="959"/>
      <c r="BU139" s="959"/>
      <c r="BV139" s="959"/>
      <c r="BW139" s="959"/>
      <c r="BX139" s="959"/>
      <c r="BY139" s="959"/>
      <c r="BZ139" s="959"/>
      <c r="CA139" s="959"/>
      <c r="CB139" s="959"/>
      <c r="CC139" s="959"/>
      <c r="CD139" s="1087"/>
      <c r="CE139" s="1087"/>
      <c r="CF139" s="1087"/>
      <c r="CG139" s="1087"/>
      <c r="CH139" s="1087"/>
      <c r="CI139" s="1087"/>
      <c r="CJ139" s="1087"/>
      <c r="CK139" s="1087"/>
      <c r="CL139" s="1087"/>
      <c r="CM139" s="1087"/>
      <c r="CN139" s="1087"/>
      <c r="CO139" s="1087"/>
      <c r="CP139" s="1087"/>
      <c r="CQ139" s="1087"/>
      <c r="CR139" s="1087"/>
      <c r="CS139" s="1087"/>
      <c r="CT139" s="1087"/>
      <c r="CU139" s="1087"/>
      <c r="CV139" s="1087"/>
      <c r="CW139" s="1087"/>
      <c r="CX139" s="1087"/>
      <c r="CY139" s="1087"/>
      <c r="CZ139" s="1087"/>
      <c r="DA139" s="1087"/>
      <c r="DB139" s="1087"/>
      <c r="DC139" s="1087"/>
      <c r="DD139" s="1087"/>
      <c r="DE139" s="1087"/>
      <c r="DF139" s="1087"/>
      <c r="DG139" s="1087"/>
      <c r="DH139" s="1087"/>
      <c r="DI139" s="1087"/>
      <c r="DJ139" s="1087"/>
      <c r="DK139" s="1087"/>
      <c r="DL139" s="1087"/>
      <c r="DM139" s="1087"/>
      <c r="DN139" s="1087"/>
      <c r="DO139" s="1087"/>
      <c r="DP139" s="1087"/>
      <c r="DQ139" s="1087"/>
      <c r="DR139" s="1087"/>
      <c r="DS139" s="1087"/>
      <c r="DT139" s="1087"/>
      <c r="DU139" s="1087"/>
      <c r="DV139" s="1087"/>
      <c r="DW139" s="1087"/>
      <c r="DX139" s="1087"/>
      <c r="DY139" s="1087"/>
      <c r="DZ139" s="1087"/>
      <c r="EA139" s="1087"/>
      <c r="EB139" s="1087"/>
      <c r="EC139" s="1087"/>
      <c r="ED139" s="1087"/>
      <c r="EE139" s="1087"/>
      <c r="EF139" s="1087"/>
      <c r="EG139" s="1087"/>
      <c r="EH139" s="1087"/>
      <c r="EI139" s="1087"/>
      <c r="EJ139" s="1087"/>
      <c r="EK139" s="1087"/>
      <c r="EL139" s="1087"/>
      <c r="EM139" s="1087"/>
      <c r="EN139" s="1087"/>
      <c r="EO139" s="1087"/>
      <c r="EP139" s="1087"/>
      <c r="EQ139" s="1087"/>
      <c r="ER139" s="1087"/>
      <c r="ES139" s="1087"/>
      <c r="ET139" s="1087"/>
      <c r="EU139" s="1087"/>
      <c r="EV139" s="1087"/>
      <c r="EW139" s="1087"/>
      <c r="EX139" s="1087"/>
      <c r="EY139" s="1087"/>
      <c r="EZ139" s="1087"/>
      <c r="FA139" s="1087"/>
      <c r="FB139" s="1087"/>
      <c r="FC139" s="1087"/>
      <c r="FD139" s="1087"/>
      <c r="FE139" s="1087"/>
      <c r="FF139" s="1087"/>
      <c r="FG139" s="1087"/>
      <c r="FH139" s="1087"/>
      <c r="FI139" s="1087"/>
      <c r="FJ139" s="1087"/>
      <c r="FK139" s="1087"/>
      <c r="FL139" s="1087"/>
      <c r="FM139" s="1087"/>
      <c r="FN139" s="1087"/>
      <c r="FO139" s="1087"/>
      <c r="FP139" s="1087"/>
      <c r="FQ139" s="1087"/>
      <c r="FR139" s="1087"/>
      <c r="FS139" s="1087"/>
      <c r="FT139" s="1087"/>
      <c r="FU139" s="1087"/>
      <c r="FV139" s="1087"/>
      <c r="FW139" s="1087"/>
      <c r="FX139" s="1087"/>
      <c r="FY139" s="1087"/>
      <c r="FZ139" s="1087"/>
      <c r="GA139" s="1087"/>
      <c r="GB139" s="1087"/>
      <c r="GC139" s="1087"/>
      <c r="GD139" s="1087"/>
      <c r="GE139" s="1087"/>
      <c r="GF139" s="1087"/>
      <c r="GG139" s="1087"/>
      <c r="GH139" s="1087"/>
      <c r="GI139" s="1087"/>
      <c r="GJ139" s="1087"/>
      <c r="GK139" s="1087"/>
      <c r="GL139" s="1087"/>
      <c r="GM139" s="1087"/>
      <c r="GN139" s="1087"/>
      <c r="GO139" s="1087"/>
      <c r="GP139" s="1087"/>
      <c r="GQ139" s="1087"/>
      <c r="GR139" s="1087"/>
      <c r="GS139" s="1087"/>
      <c r="GT139" s="1087"/>
      <c r="GU139" s="1087"/>
      <c r="GV139" s="1087"/>
      <c r="GW139" s="1087"/>
      <c r="GX139" s="1087"/>
      <c r="GY139" s="1087"/>
      <c r="GZ139" s="1087"/>
      <c r="HA139" s="1087"/>
      <c r="HB139" s="1087"/>
      <c r="HC139" s="1087"/>
      <c r="HD139" s="1087"/>
      <c r="HE139" s="1087"/>
      <c r="HF139" s="1087"/>
      <c r="HG139" s="1087"/>
      <c r="HH139" s="1087"/>
      <c r="HI139" s="1087"/>
      <c r="HJ139" s="1087"/>
      <c r="HK139" s="1087"/>
      <c r="HL139" s="1087"/>
      <c r="HM139" s="1087"/>
      <c r="HN139" s="1087"/>
      <c r="HO139" s="1087"/>
      <c r="HP139" s="1087"/>
      <c r="HQ139" s="1087"/>
      <c r="HR139" s="1087"/>
      <c r="HS139" s="1087"/>
      <c r="HT139" s="1087"/>
      <c r="HU139" s="1087"/>
      <c r="HV139" s="1087"/>
      <c r="HW139" s="1087"/>
      <c r="HX139" s="1087"/>
      <c r="HY139" s="1087"/>
      <c r="HZ139" s="1087"/>
      <c r="IA139" s="1087"/>
      <c r="IB139" s="1087"/>
      <c r="IC139" s="1087"/>
      <c r="ID139" s="1087"/>
      <c r="IE139" s="1087"/>
      <c r="IF139" s="1087"/>
      <c r="IG139" s="1087"/>
      <c r="IH139" s="1087"/>
      <c r="II139" s="1087"/>
      <c r="IJ139" s="1087"/>
      <c r="IK139" s="1087"/>
      <c r="IL139" s="1087"/>
      <c r="IM139" s="1087"/>
      <c r="IN139" s="959"/>
      <c r="IO139" s="959"/>
      <c r="IP139" s="1087"/>
      <c r="IQ139" s="1087"/>
      <c r="IR139" s="1087"/>
      <c r="IS139" s="1087"/>
      <c r="IT139" s="1087"/>
      <c r="IU139" s="1087"/>
      <c r="IV139" s="1087"/>
      <c r="IW139" s="1087"/>
      <c r="IX139" s="1087"/>
      <c r="IY139" s="1087"/>
      <c r="IZ139" s="1087"/>
      <c r="JA139" s="1087"/>
      <c r="JB139" s="1087"/>
      <c r="JC139" s="1087"/>
      <c r="JD139" s="1087"/>
      <c r="JE139" s="1087"/>
      <c r="JF139" s="1087"/>
      <c r="JG139" s="1087"/>
      <c r="JH139" s="1087"/>
      <c r="JI139" s="1087"/>
      <c r="JJ139" s="1087"/>
      <c r="JK139" s="1087"/>
      <c r="JL139" s="1087"/>
      <c r="JM139" s="1087"/>
      <c r="JN139" s="1087"/>
      <c r="JO139" s="1087"/>
      <c r="JP139" s="960"/>
      <c r="JQ139" s="961"/>
      <c r="JS139" s="949"/>
      <c r="JT139" s="477"/>
      <c r="JU139" s="478"/>
      <c r="JV139" s="499"/>
      <c r="JW139" s="479"/>
      <c r="JX139" s="479"/>
      <c r="JY139" s="962"/>
      <c r="JZ139" s="950"/>
      <c r="KA139" s="479"/>
      <c r="KB139" s="479"/>
      <c r="KC139" s="962"/>
      <c r="KD139" s="950"/>
      <c r="KE139" s="479"/>
      <c r="KF139" s="479"/>
      <c r="KG139" s="479"/>
      <c r="KH139" s="479"/>
      <c r="KI139" s="479"/>
      <c r="KJ139" s="479"/>
      <c r="KK139" s="479"/>
      <c r="KL139" s="479"/>
      <c r="KM139" s="479"/>
      <c r="KN139" s="479"/>
      <c r="KO139" s="479"/>
    </row>
    <row r="140" spans="1:301" s="325" customFormat="1" ht="14" hidden="1" collapsed="1" thickTop="1" thickBot="1">
      <c r="A140" s="963" t="s">
        <v>453</v>
      </c>
      <c r="B140" s="964"/>
      <c r="C140" s="964"/>
      <c r="D140" s="964"/>
      <c r="E140" s="964"/>
      <c r="F140" s="964"/>
      <c r="G140" s="964"/>
      <c r="H140" s="965"/>
      <c r="I140" s="964"/>
      <c r="J140" s="964"/>
      <c r="K140" s="966"/>
      <c r="L140" s="967"/>
      <c r="M140" s="966"/>
      <c r="N140" s="967"/>
      <c r="O140" s="966"/>
      <c r="P140" s="967"/>
      <c r="Q140" s="967"/>
      <c r="R140" s="968"/>
      <c r="S140" s="969" t="str">
        <f>IFERROR(SUMPRODUCT(S13:S123,AD13:AD123)/SUM(AD13:AD123),"")</f>
        <v/>
      </c>
      <c r="T140" s="966"/>
      <c r="U140" s="970">
        <f>SUM(U15:U109)</f>
        <v>1300</v>
      </c>
      <c r="V140" s="970">
        <f>SUM(V15:V109)</f>
        <v>154.85</v>
      </c>
      <c r="W140" s="971"/>
      <c r="X140" s="967"/>
      <c r="Y140" s="966"/>
      <c r="Z140" s="966"/>
      <c r="AA140" s="966"/>
      <c r="AB140" s="966"/>
      <c r="AC140" s="972"/>
      <c r="AD140" s="970">
        <f>SUM(AD15:AD122)</f>
        <v>0</v>
      </c>
      <c r="AE140" s="970">
        <f>IFERROR(SUMIF($AL15:$AL122,"Training",AE15:AE122),"")</f>
        <v>0</v>
      </c>
      <c r="AF140" s="970">
        <f>IFERROR(SUMIF($AL15:$AL122,"Completed",AF15:AF122),"")</f>
        <v>0</v>
      </c>
      <c r="AG140" s="966"/>
      <c r="AH140" s="966"/>
      <c r="AI140" s="966"/>
      <c r="AJ140" s="968"/>
      <c r="AK140" s="973">
        <f>SUM(AK15:AK122)</f>
        <v>0</v>
      </c>
      <c r="AL140" s="974"/>
      <c r="AM140" s="975"/>
      <c r="AN140" s="975"/>
      <c r="AO140" s="975"/>
      <c r="AP140" s="975"/>
      <c r="AQ140" s="975"/>
      <c r="AR140" s="975"/>
      <c r="AS140" s="975"/>
      <c r="AT140" s="975"/>
      <c r="AU140" s="975"/>
      <c r="AV140" s="975"/>
      <c r="AW140" s="975"/>
      <c r="AX140" s="975"/>
      <c r="AY140" s="975"/>
      <c r="AZ140" s="975"/>
      <c r="BA140" s="975"/>
      <c r="BB140" s="975"/>
      <c r="BC140" s="975"/>
      <c r="BD140" s="975"/>
      <c r="BE140" s="975"/>
      <c r="BF140" s="975"/>
      <c r="BG140" s="975"/>
      <c r="BH140" s="975"/>
      <c r="BI140" s="975"/>
      <c r="BJ140" s="975"/>
      <c r="BK140" s="975"/>
      <c r="BL140" s="975"/>
      <c r="BM140" s="975"/>
      <c r="BN140" s="975"/>
      <c r="BO140" s="975"/>
      <c r="BP140" s="975"/>
      <c r="BQ140" s="975"/>
      <c r="BR140" s="975"/>
      <c r="BS140" s="975"/>
      <c r="BT140" s="975"/>
      <c r="BU140" s="975"/>
      <c r="BV140" s="975"/>
      <c r="BW140" s="975"/>
      <c r="BX140" s="975"/>
      <c r="BY140" s="975"/>
      <c r="BZ140" s="975"/>
      <c r="CA140" s="975"/>
      <c r="CB140" s="975"/>
      <c r="CC140" s="975"/>
      <c r="CD140" s="975"/>
      <c r="CE140" s="975"/>
      <c r="CF140" s="975"/>
      <c r="CG140" s="975"/>
      <c r="CH140" s="975"/>
      <c r="CI140" s="975"/>
      <c r="CJ140" s="975"/>
      <c r="CK140" s="975"/>
      <c r="CL140" s="975"/>
      <c r="CM140" s="975"/>
      <c r="CN140" s="975"/>
      <c r="CO140" s="975"/>
      <c r="CP140" s="975"/>
      <c r="CQ140" s="975"/>
      <c r="CR140" s="975"/>
      <c r="CS140" s="975"/>
      <c r="CT140" s="975"/>
      <c r="CU140" s="975"/>
      <c r="CV140" s="975"/>
      <c r="CW140" s="975"/>
      <c r="CX140" s="975"/>
      <c r="CY140" s="975"/>
      <c r="CZ140" s="975"/>
      <c r="DA140" s="975"/>
      <c r="DB140" s="975"/>
      <c r="DC140" s="975"/>
      <c r="DD140" s="975"/>
      <c r="DE140" s="975"/>
      <c r="DF140" s="975"/>
      <c r="DG140" s="975"/>
      <c r="DH140" s="975"/>
      <c r="DI140" s="975"/>
      <c r="DJ140" s="975"/>
      <c r="DK140" s="975"/>
      <c r="DL140" s="975"/>
      <c r="DM140" s="975"/>
      <c r="DN140" s="975"/>
      <c r="DO140" s="975"/>
      <c r="DP140" s="975"/>
      <c r="DQ140" s="975"/>
      <c r="DR140" s="975"/>
      <c r="DS140" s="975"/>
      <c r="DT140" s="975"/>
      <c r="DU140" s="975"/>
      <c r="DV140" s="975"/>
      <c r="DW140" s="975"/>
      <c r="DX140" s="975"/>
      <c r="DY140" s="975"/>
      <c r="DZ140" s="975"/>
      <c r="EA140" s="975"/>
      <c r="EB140" s="975"/>
      <c r="EC140" s="975"/>
      <c r="ED140" s="975"/>
      <c r="EE140" s="975"/>
      <c r="EF140" s="975"/>
      <c r="EG140" s="975"/>
      <c r="EH140" s="975"/>
      <c r="EI140" s="975"/>
      <c r="EJ140" s="975"/>
      <c r="EK140" s="975"/>
      <c r="EL140" s="975"/>
      <c r="EM140" s="975"/>
      <c r="EN140" s="975"/>
      <c r="EO140" s="975"/>
      <c r="EP140" s="975"/>
      <c r="EQ140" s="975"/>
      <c r="ER140" s="975"/>
      <c r="ES140" s="975"/>
      <c r="ET140" s="975"/>
      <c r="EU140" s="975"/>
      <c r="EV140" s="975"/>
      <c r="EW140" s="975"/>
      <c r="EX140" s="975"/>
      <c r="EY140" s="975"/>
      <c r="EZ140" s="975"/>
      <c r="FA140" s="975"/>
      <c r="FB140" s="975"/>
      <c r="FC140" s="975"/>
      <c r="FD140" s="975"/>
      <c r="FE140" s="975"/>
      <c r="FF140" s="975"/>
      <c r="FG140" s="975"/>
      <c r="FH140" s="975"/>
      <c r="FI140" s="975"/>
      <c r="FJ140" s="975"/>
      <c r="FK140" s="975"/>
      <c r="FL140" s="975"/>
      <c r="FM140" s="975"/>
      <c r="FN140" s="975"/>
      <c r="FO140" s="975"/>
      <c r="FP140" s="975"/>
      <c r="FQ140" s="975"/>
      <c r="FR140" s="975"/>
      <c r="FS140" s="975"/>
      <c r="FT140" s="975"/>
      <c r="FU140" s="975"/>
      <c r="FV140" s="975"/>
      <c r="FW140" s="975"/>
      <c r="FX140" s="975"/>
      <c r="FY140" s="975"/>
      <c r="FZ140" s="975"/>
      <c r="GA140" s="975"/>
      <c r="GB140" s="975"/>
      <c r="GC140" s="975"/>
      <c r="GD140" s="975"/>
      <c r="GE140" s="975"/>
      <c r="GF140" s="975"/>
      <c r="GG140" s="975"/>
      <c r="GH140" s="975"/>
      <c r="GI140" s="975"/>
      <c r="GJ140" s="975"/>
      <c r="GK140" s="975"/>
      <c r="GL140" s="975"/>
      <c r="GM140" s="975"/>
      <c r="GN140" s="975"/>
      <c r="GO140" s="975"/>
      <c r="GP140" s="975"/>
      <c r="GQ140" s="975"/>
      <c r="GR140" s="975"/>
      <c r="GS140" s="975"/>
      <c r="GT140" s="975"/>
      <c r="GU140" s="975"/>
      <c r="GV140" s="975"/>
      <c r="GW140" s="975"/>
      <c r="GX140" s="975"/>
      <c r="GY140" s="975"/>
      <c r="GZ140" s="975"/>
      <c r="HA140" s="975"/>
      <c r="HB140" s="975"/>
      <c r="HC140" s="975"/>
      <c r="HD140" s="975"/>
      <c r="HE140" s="975"/>
      <c r="HF140" s="975"/>
      <c r="HG140" s="975"/>
      <c r="HH140" s="975"/>
      <c r="HI140" s="975"/>
      <c r="HJ140" s="975"/>
      <c r="HK140" s="975"/>
      <c r="HL140" s="975"/>
      <c r="HM140" s="975"/>
      <c r="HN140" s="975"/>
      <c r="HO140" s="975"/>
      <c r="HP140" s="975"/>
      <c r="HQ140" s="975"/>
      <c r="HR140" s="975"/>
      <c r="HS140" s="975"/>
      <c r="HT140" s="975"/>
      <c r="HU140" s="975"/>
      <c r="HV140" s="975"/>
      <c r="HW140" s="975"/>
      <c r="HX140" s="975"/>
      <c r="HY140" s="975"/>
      <c r="HZ140" s="975"/>
      <c r="IA140" s="975"/>
      <c r="IB140" s="975"/>
      <c r="IC140" s="975"/>
      <c r="ID140" s="975"/>
      <c r="IE140" s="975"/>
      <c r="IF140" s="975"/>
      <c r="IG140" s="975"/>
      <c r="IH140" s="975"/>
      <c r="II140" s="975"/>
      <c r="IJ140" s="975"/>
      <c r="IK140" s="975"/>
      <c r="IL140" s="975"/>
      <c r="IM140" s="975"/>
      <c r="IN140" s="975"/>
      <c r="IO140" s="975"/>
      <c r="IP140" s="975"/>
      <c r="IQ140" s="975"/>
      <c r="IR140" s="975"/>
      <c r="IS140" s="975"/>
      <c r="IT140" s="975"/>
      <c r="IU140" s="975"/>
      <c r="IV140" s="975"/>
      <c r="IW140" s="975"/>
      <c r="IX140" s="975"/>
      <c r="IY140" s="975"/>
      <c r="IZ140" s="975"/>
      <c r="JA140" s="975"/>
      <c r="JB140" s="975"/>
      <c r="JC140" s="975"/>
      <c r="JD140" s="975"/>
      <c r="JE140" s="975"/>
      <c r="JF140" s="975"/>
      <c r="JG140" s="975"/>
      <c r="JH140" s="975"/>
      <c r="JI140" s="975"/>
      <c r="JJ140" s="975"/>
      <c r="JK140" s="975"/>
      <c r="JL140" s="975"/>
      <c r="JM140" s="975"/>
      <c r="JN140" s="975"/>
      <c r="JO140" s="975"/>
      <c r="JP140" s="975"/>
      <c r="JQ140" s="976"/>
      <c r="JR140" s="976"/>
      <c r="JS140" s="977"/>
      <c r="JT140" s="978"/>
      <c r="JU140" s="975"/>
      <c r="JV140" s="978"/>
      <c r="JW140" s="979"/>
      <c r="JX140" s="979"/>
      <c r="JY140" s="979"/>
      <c r="JZ140" s="979"/>
      <c r="KA140" s="979"/>
      <c r="KB140" s="979"/>
      <c r="KC140" s="979"/>
      <c r="KD140" s="979"/>
      <c r="KE140" s="980"/>
      <c r="KF140" s="980"/>
      <c r="KG140" s="980"/>
      <c r="KH140" s="980"/>
      <c r="KI140" s="980"/>
      <c r="KJ140" s="980"/>
      <c r="KK140" s="980"/>
      <c r="KL140" s="980"/>
      <c r="KM140" s="980"/>
      <c r="KN140" s="980"/>
      <c r="KO140" s="980"/>
    </row>
    <row r="141" spans="1:301">
      <c r="C141" s="327"/>
      <c r="G141" s="327"/>
      <c r="S141" s="981"/>
      <c r="U141" s="982"/>
      <c r="V141" s="402"/>
    </row>
    <row r="142" spans="1:301" ht="13.5" thickBot="1">
      <c r="B142" s="327" t="s">
        <v>277</v>
      </c>
      <c r="C142" s="327"/>
      <c r="G142" s="327"/>
      <c r="S142" s="981"/>
      <c r="U142" s="983"/>
    </row>
    <row r="143" spans="1:301" ht="39.5" thickBot="1">
      <c r="B143" s="1168" t="s">
        <v>34</v>
      </c>
      <c r="C143" s="1169" t="s">
        <v>36</v>
      </c>
      <c r="D143" s="1169" t="s">
        <v>37</v>
      </c>
      <c r="E143" s="1169" t="s">
        <v>454</v>
      </c>
      <c r="F143" s="1169" t="s">
        <v>455</v>
      </c>
      <c r="G143" s="1169" t="s">
        <v>50</v>
      </c>
      <c r="H143" s="1169" t="s">
        <v>25</v>
      </c>
      <c r="I143" s="1170" t="s">
        <v>456</v>
      </c>
      <c r="J143" s="1170" t="s">
        <v>457</v>
      </c>
      <c r="K143" s="1170" t="s">
        <v>458</v>
      </c>
      <c r="L143" s="1170" t="s">
        <v>459</v>
      </c>
      <c r="S143" s="981"/>
      <c r="U143" s="983"/>
    </row>
    <row r="144" spans="1:301" ht="13.5" thickBot="1">
      <c r="B144" s="1171" t="s">
        <v>82</v>
      </c>
      <c r="C144" s="1172" t="s">
        <v>0</v>
      </c>
      <c r="D144" s="1172" t="s">
        <v>1</v>
      </c>
      <c r="E144" s="1172" t="s">
        <v>9</v>
      </c>
      <c r="F144" s="1172" t="s">
        <v>9</v>
      </c>
      <c r="G144" s="1173">
        <v>20</v>
      </c>
      <c r="H144" s="1174">
        <v>46227</v>
      </c>
      <c r="I144" s="1175">
        <v>46230</v>
      </c>
      <c r="J144" s="1175">
        <v>46262</v>
      </c>
      <c r="K144" s="1176" t="s">
        <v>460</v>
      </c>
      <c r="L144" s="1177">
        <v>46230</v>
      </c>
      <c r="S144" s="981"/>
      <c r="U144" s="983"/>
    </row>
    <row r="145" spans="2:21" ht="13.5" thickBot="1">
      <c r="B145" s="1171" t="s">
        <v>82</v>
      </c>
      <c r="C145" s="1172" t="s">
        <v>0</v>
      </c>
      <c r="D145" s="1172" t="s">
        <v>1</v>
      </c>
      <c r="E145" s="1172" t="s">
        <v>9</v>
      </c>
      <c r="F145" s="1172" t="s">
        <v>9</v>
      </c>
      <c r="G145" s="1173">
        <v>20</v>
      </c>
      <c r="H145" s="1174">
        <v>46248</v>
      </c>
      <c r="I145" s="1175">
        <v>46251</v>
      </c>
      <c r="J145" s="1175">
        <v>46283</v>
      </c>
      <c r="K145" s="1176" t="s">
        <v>460</v>
      </c>
      <c r="L145" s="1177">
        <v>46251</v>
      </c>
      <c r="S145" s="981"/>
      <c r="U145" s="983"/>
    </row>
    <row r="146" spans="2:21" ht="13.5" thickBot="1">
      <c r="B146" s="1171" t="s">
        <v>82</v>
      </c>
      <c r="C146" s="1172" t="s">
        <v>0</v>
      </c>
      <c r="D146" s="1172" t="s">
        <v>1</v>
      </c>
      <c r="E146" s="1172" t="s">
        <v>9</v>
      </c>
      <c r="F146" s="1172" t="s">
        <v>9</v>
      </c>
      <c r="G146" s="1173">
        <v>20</v>
      </c>
      <c r="H146" s="1174">
        <v>46255</v>
      </c>
      <c r="I146" s="1175">
        <v>46258</v>
      </c>
      <c r="J146" s="1175">
        <v>46290</v>
      </c>
      <c r="K146" s="1176" t="s">
        <v>460</v>
      </c>
      <c r="L146" s="1177">
        <v>46258</v>
      </c>
      <c r="S146" s="981"/>
      <c r="U146" s="983"/>
    </row>
    <row r="147" spans="2:21" ht="13.5" thickBot="1">
      <c r="B147" s="1171" t="s">
        <v>82</v>
      </c>
      <c r="C147" s="1172" t="s">
        <v>0</v>
      </c>
      <c r="D147" s="1172" t="s">
        <v>14</v>
      </c>
      <c r="E147" s="1172" t="s">
        <v>9</v>
      </c>
      <c r="F147" s="1172" t="s">
        <v>9</v>
      </c>
      <c r="G147" s="1173">
        <v>20</v>
      </c>
      <c r="H147" s="1174">
        <v>46262</v>
      </c>
      <c r="I147" s="1175">
        <v>46265</v>
      </c>
      <c r="J147" s="1175">
        <v>46297</v>
      </c>
      <c r="K147" s="1176" t="s">
        <v>460</v>
      </c>
      <c r="L147" s="1177">
        <v>46265</v>
      </c>
      <c r="S147" s="981"/>
      <c r="U147" s="983"/>
    </row>
    <row r="148" spans="2:21" ht="13.5" thickBot="1">
      <c r="B148" s="1171" t="s">
        <v>82</v>
      </c>
      <c r="C148" s="1172" t="s">
        <v>0</v>
      </c>
      <c r="D148" s="1172" t="s">
        <v>1</v>
      </c>
      <c r="E148" s="1172" t="s">
        <v>9</v>
      </c>
      <c r="F148" s="1172" t="s">
        <v>9</v>
      </c>
      <c r="G148" s="1173">
        <v>20</v>
      </c>
      <c r="H148" s="1174">
        <v>46269</v>
      </c>
      <c r="I148" s="1175">
        <v>46272</v>
      </c>
      <c r="J148" s="1175">
        <v>46304</v>
      </c>
      <c r="K148" s="1176" t="s">
        <v>460</v>
      </c>
      <c r="L148" s="1177">
        <v>46272</v>
      </c>
      <c r="S148" s="981"/>
      <c r="U148" s="983"/>
    </row>
    <row r="149" spans="2:21" ht="13.5" thickBot="1">
      <c r="B149" s="1171" t="s">
        <v>82</v>
      </c>
      <c r="C149" s="1172" t="s">
        <v>0</v>
      </c>
      <c r="D149" s="1172" t="s">
        <v>14</v>
      </c>
      <c r="E149" s="1172" t="s">
        <v>9</v>
      </c>
      <c r="F149" s="1172" t="s">
        <v>9</v>
      </c>
      <c r="G149" s="1173">
        <v>20</v>
      </c>
      <c r="H149" s="1174">
        <v>46276</v>
      </c>
      <c r="I149" s="1175">
        <v>46279</v>
      </c>
      <c r="J149" s="1175">
        <v>46311</v>
      </c>
      <c r="K149" s="1176" t="s">
        <v>460</v>
      </c>
      <c r="L149" s="1177">
        <v>46279</v>
      </c>
      <c r="S149" s="981"/>
      <c r="U149" s="983"/>
    </row>
    <row r="150" spans="2:21" ht="13.5" thickBot="1">
      <c r="B150" s="1171" t="s">
        <v>82</v>
      </c>
      <c r="C150" s="1172" t="s">
        <v>0</v>
      </c>
      <c r="D150" s="1172" t="s">
        <v>14</v>
      </c>
      <c r="E150" s="1172" t="s">
        <v>9</v>
      </c>
      <c r="F150" s="1172" t="s">
        <v>9</v>
      </c>
      <c r="G150" s="1173">
        <v>20</v>
      </c>
      <c r="H150" s="1174">
        <v>46276</v>
      </c>
      <c r="I150" s="1175">
        <v>46279</v>
      </c>
      <c r="J150" s="1175">
        <v>46311</v>
      </c>
      <c r="K150" s="1176" t="s">
        <v>460</v>
      </c>
      <c r="L150" s="1177">
        <v>46279</v>
      </c>
      <c r="S150" s="981"/>
      <c r="U150" s="983"/>
    </row>
    <row r="151" spans="2:21" ht="13.5" thickBot="1">
      <c r="B151" s="1171" t="s">
        <v>82</v>
      </c>
      <c r="C151" s="1172" t="s">
        <v>0</v>
      </c>
      <c r="D151" s="1172" t="s">
        <v>1</v>
      </c>
      <c r="E151" s="1172" t="s">
        <v>9</v>
      </c>
      <c r="F151" s="1172" t="s">
        <v>9</v>
      </c>
      <c r="G151" s="1173">
        <v>15</v>
      </c>
      <c r="H151" s="1174">
        <v>46283</v>
      </c>
      <c r="I151" s="1175">
        <v>46286</v>
      </c>
      <c r="J151" s="1175">
        <v>46318</v>
      </c>
      <c r="K151" s="1176" t="s">
        <v>460</v>
      </c>
      <c r="L151" s="1177">
        <v>46286</v>
      </c>
      <c r="S151" s="981"/>
      <c r="U151" s="983"/>
    </row>
    <row r="152" spans="2:21" ht="13.5" thickBot="1">
      <c r="B152" s="1178" t="s">
        <v>82</v>
      </c>
      <c r="C152" s="1179" t="s">
        <v>0</v>
      </c>
      <c r="D152" s="1179" t="s">
        <v>8</v>
      </c>
      <c r="E152" s="1179" t="s">
        <v>2</v>
      </c>
      <c r="F152" s="1179" t="s">
        <v>9</v>
      </c>
      <c r="G152" s="1179">
        <v>20</v>
      </c>
      <c r="H152" s="1180">
        <v>46283</v>
      </c>
      <c r="I152" s="1180">
        <v>46286</v>
      </c>
      <c r="J152" s="1180">
        <v>46318</v>
      </c>
      <c r="K152" s="1179" t="s">
        <v>461</v>
      </c>
      <c r="L152" s="1180">
        <v>46286</v>
      </c>
      <c r="S152" s="981"/>
      <c r="U152" s="983"/>
    </row>
    <row r="153" spans="2:21" ht="13.5" thickBot="1">
      <c r="B153" s="1171" t="s">
        <v>82</v>
      </c>
      <c r="C153" s="1172" t="s">
        <v>0</v>
      </c>
      <c r="D153" s="1172" t="s">
        <v>14</v>
      </c>
      <c r="E153" s="1172" t="s">
        <v>9</v>
      </c>
      <c r="F153" s="1172" t="s">
        <v>9</v>
      </c>
      <c r="G153" s="1173">
        <v>20</v>
      </c>
      <c r="H153" s="1174">
        <v>46290</v>
      </c>
      <c r="I153" s="1175">
        <v>46293</v>
      </c>
      <c r="J153" s="1175">
        <v>46325</v>
      </c>
      <c r="K153" s="1176" t="s">
        <v>462</v>
      </c>
      <c r="L153" s="1177">
        <v>46300</v>
      </c>
      <c r="S153" s="981"/>
      <c r="U153" s="983"/>
    </row>
    <row r="154" spans="2:21" ht="13.5" thickBot="1">
      <c r="B154" s="1178" t="s">
        <v>82</v>
      </c>
      <c r="C154" s="1179" t="s">
        <v>0</v>
      </c>
      <c r="D154" s="1179" t="s">
        <v>8</v>
      </c>
      <c r="E154" s="1179" t="s">
        <v>2</v>
      </c>
      <c r="F154" s="1179" t="s">
        <v>9</v>
      </c>
      <c r="G154" s="1179">
        <v>20</v>
      </c>
      <c r="H154" s="1180">
        <v>46290</v>
      </c>
      <c r="I154" s="1180">
        <v>46293</v>
      </c>
      <c r="J154" s="1180">
        <v>46325</v>
      </c>
      <c r="K154" s="1179" t="s">
        <v>463</v>
      </c>
      <c r="L154" s="1180">
        <v>46307</v>
      </c>
      <c r="S154" s="981"/>
      <c r="U154" s="983"/>
    </row>
    <row r="155" spans="2:21" ht="13.5" thickBot="1">
      <c r="B155" s="1171" t="s">
        <v>82</v>
      </c>
      <c r="C155" s="1172" t="s">
        <v>0</v>
      </c>
      <c r="D155" s="1172" t="s">
        <v>14</v>
      </c>
      <c r="E155" s="1172" t="s">
        <v>2</v>
      </c>
      <c r="F155" s="1172" t="s">
        <v>2</v>
      </c>
      <c r="G155" s="1173">
        <v>20</v>
      </c>
      <c r="H155" s="1174">
        <v>46241</v>
      </c>
      <c r="I155" s="1175">
        <v>46244</v>
      </c>
      <c r="J155" s="1175">
        <v>46276</v>
      </c>
      <c r="K155" s="1176" t="s">
        <v>460</v>
      </c>
      <c r="L155" s="1177">
        <v>46244</v>
      </c>
    </row>
    <row r="156" spans="2:21" ht="13.5" thickBot="1">
      <c r="B156" s="1171" t="s">
        <v>82</v>
      </c>
      <c r="C156" s="1172" t="s">
        <v>0</v>
      </c>
      <c r="D156" s="1172" t="s">
        <v>14</v>
      </c>
      <c r="E156" s="1172" t="s">
        <v>2</v>
      </c>
      <c r="F156" s="1172" t="s">
        <v>2</v>
      </c>
      <c r="G156" s="1173">
        <v>20</v>
      </c>
      <c r="H156" s="1174">
        <v>46255</v>
      </c>
      <c r="I156" s="1175">
        <v>46258</v>
      </c>
      <c r="J156" s="1175">
        <v>46290</v>
      </c>
      <c r="K156" s="1176" t="s">
        <v>460</v>
      </c>
      <c r="L156" s="1177">
        <v>46258</v>
      </c>
    </row>
    <row r="157" spans="2:21" ht="13.5" thickBot="1">
      <c r="B157" s="1181" t="s">
        <v>82</v>
      </c>
      <c r="C157" s="1173" t="s">
        <v>0</v>
      </c>
      <c r="D157" s="1173" t="s">
        <v>14</v>
      </c>
      <c r="E157" s="1173" t="s">
        <v>2</v>
      </c>
      <c r="F157" s="1173" t="s">
        <v>2</v>
      </c>
      <c r="G157" s="1173">
        <v>20</v>
      </c>
      <c r="H157" s="1174">
        <v>46297</v>
      </c>
      <c r="I157" s="1175">
        <v>46300</v>
      </c>
      <c r="J157" s="1175">
        <v>46332</v>
      </c>
      <c r="K157" s="1176" t="s">
        <v>460</v>
      </c>
      <c r="L157" s="1177">
        <v>46300</v>
      </c>
    </row>
    <row r="158" spans="2:21" ht="13.5" thickBot="1">
      <c r="B158" s="1171" t="s">
        <v>82</v>
      </c>
      <c r="C158" s="1172" t="s">
        <v>0</v>
      </c>
      <c r="D158" s="1179" t="s">
        <v>280</v>
      </c>
      <c r="E158" s="1172" t="s">
        <v>2</v>
      </c>
      <c r="F158" s="1172" t="s">
        <v>2</v>
      </c>
      <c r="G158" s="1173">
        <v>20</v>
      </c>
      <c r="H158" s="1174">
        <v>46304</v>
      </c>
      <c r="I158" s="1175">
        <v>46307</v>
      </c>
      <c r="J158" s="1175">
        <v>46339</v>
      </c>
      <c r="K158" s="1176" t="s">
        <v>460</v>
      </c>
      <c r="L158" s="1177">
        <v>46307</v>
      </c>
    </row>
    <row r="159" spans="2:21">
      <c r="C159" s="327"/>
      <c r="G159" s="327"/>
    </row>
    <row r="160" spans="2:21">
      <c r="C160" s="327"/>
      <c r="G160" s="327"/>
    </row>
    <row r="161" spans="3:7">
      <c r="C161" s="327"/>
      <c r="G161" s="327"/>
    </row>
    <row r="162" spans="3:7">
      <c r="C162" s="327"/>
      <c r="G162" s="327"/>
    </row>
    <row r="163" spans="3:7">
      <c r="C163" s="327"/>
      <c r="G163" s="327"/>
    </row>
    <row r="164" spans="3:7">
      <c r="C164" s="327"/>
      <c r="G164" s="327"/>
    </row>
    <row r="165" spans="3:7">
      <c r="C165" s="327"/>
      <c r="G165" s="327"/>
    </row>
    <row r="166" spans="3:7">
      <c r="C166" s="327"/>
      <c r="G166" s="327"/>
    </row>
    <row r="167" spans="3:7">
      <c r="C167" s="327"/>
      <c r="G167" s="327"/>
    </row>
    <row r="168" spans="3:7">
      <c r="C168" s="327"/>
      <c r="G168" s="327"/>
    </row>
    <row r="169" spans="3:7">
      <c r="C169" s="327"/>
      <c r="G169" s="327"/>
    </row>
    <row r="170" spans="3:7">
      <c r="C170" s="327"/>
      <c r="G170" s="327"/>
    </row>
    <row r="171" spans="3:7">
      <c r="C171" s="327"/>
      <c r="G171" s="327"/>
    </row>
    <row r="172" spans="3:7">
      <c r="C172" s="327"/>
      <c r="G172" s="327"/>
    </row>
    <row r="173" spans="3:7">
      <c r="C173" s="327"/>
      <c r="G173" s="327"/>
    </row>
    <row r="174" spans="3:7">
      <c r="C174" s="327"/>
      <c r="G174" s="327"/>
    </row>
    <row r="175" spans="3:7">
      <c r="C175" s="327"/>
      <c r="G175" s="327"/>
    </row>
    <row r="176" spans="3:7">
      <c r="C176" s="327"/>
      <c r="G176" s="327"/>
    </row>
    <row r="177" spans="3:7">
      <c r="C177" s="327"/>
      <c r="G177" s="327"/>
    </row>
    <row r="178" spans="3:7">
      <c r="C178" s="327"/>
      <c r="G178" s="327"/>
    </row>
    <row r="179" spans="3:7">
      <c r="C179" s="327"/>
      <c r="G179" s="327"/>
    </row>
    <row r="180" spans="3:7">
      <c r="G180" s="327"/>
    </row>
    <row r="181" spans="3:7">
      <c r="G181" s="327"/>
    </row>
    <row r="182" spans="3:7">
      <c r="G182" s="327"/>
    </row>
    <row r="183" spans="3:7">
      <c r="G183" s="327"/>
    </row>
    <row r="184" spans="3:7">
      <c r="G184" s="327"/>
    </row>
    <row r="185" spans="3:7">
      <c r="G185" s="327"/>
    </row>
    <row r="186" spans="3:7">
      <c r="G186" s="327"/>
    </row>
    <row r="187" spans="3:7">
      <c r="G187" s="327"/>
    </row>
    <row r="188" spans="3:7">
      <c r="G188" s="327"/>
    </row>
    <row r="189" spans="3:7">
      <c r="G189" s="327"/>
    </row>
    <row r="190" spans="3:7">
      <c r="G190" s="327"/>
    </row>
    <row r="191" spans="3:7">
      <c r="G191" s="327"/>
    </row>
    <row r="192" spans="3:7">
      <c r="G192" s="327"/>
    </row>
    <row r="193" spans="7:7">
      <c r="G193" s="327"/>
    </row>
    <row r="194" spans="7:7">
      <c r="G194" s="327"/>
    </row>
    <row r="195" spans="7:7">
      <c r="G195" s="327"/>
    </row>
    <row r="196" spans="7:7">
      <c r="G196" s="327"/>
    </row>
    <row r="197" spans="7:7">
      <c r="G197" s="327"/>
    </row>
    <row r="198" spans="7:7">
      <c r="G198" s="327"/>
    </row>
    <row r="199" spans="7:7">
      <c r="G199" s="327"/>
    </row>
    <row r="200" spans="7:7">
      <c r="G200" s="327"/>
    </row>
    <row r="201" spans="7:7">
      <c r="G201" s="327"/>
    </row>
    <row r="202" spans="7:7">
      <c r="G202" s="327"/>
    </row>
    <row r="203" spans="7:7">
      <c r="G203" s="327"/>
    </row>
    <row r="204" spans="7:7">
      <c r="G204" s="327"/>
    </row>
    <row r="205" spans="7:7">
      <c r="G205" s="327"/>
    </row>
    <row r="206" spans="7:7">
      <c r="G206" s="327"/>
    </row>
    <row r="207" spans="7:7">
      <c r="G207" s="327"/>
    </row>
    <row r="208" spans="7:7">
      <c r="G208" s="327"/>
    </row>
    <row r="209" spans="7:7">
      <c r="G209" s="327"/>
    </row>
    <row r="210" spans="7:7">
      <c r="G210" s="327"/>
    </row>
    <row r="211" spans="7:7">
      <c r="G211" s="327"/>
    </row>
    <row r="212" spans="7:7">
      <c r="G212" s="327"/>
    </row>
    <row r="213" spans="7:7">
      <c r="G213" s="327"/>
    </row>
    <row r="214" spans="7:7">
      <c r="G214" s="327"/>
    </row>
    <row r="215" spans="7:7">
      <c r="G215" s="327"/>
    </row>
    <row r="216" spans="7:7">
      <c r="G216" s="327"/>
    </row>
    <row r="217" spans="7:7">
      <c r="G217" s="327"/>
    </row>
    <row r="218" spans="7:7">
      <c r="G218" s="327"/>
    </row>
    <row r="219" spans="7:7">
      <c r="G219" s="327"/>
    </row>
    <row r="220" spans="7:7">
      <c r="G220" s="327"/>
    </row>
    <row r="221" spans="7:7">
      <c r="G221" s="327"/>
    </row>
    <row r="222" spans="7:7">
      <c r="G222" s="327"/>
    </row>
    <row r="223" spans="7:7">
      <c r="G223" s="327"/>
    </row>
    <row r="224" spans="7:7">
      <c r="G224" s="327"/>
    </row>
    <row r="225" spans="7:7">
      <c r="G225" s="327"/>
    </row>
    <row r="226" spans="7:7">
      <c r="G226" s="327"/>
    </row>
    <row r="227" spans="7:7">
      <c r="G227" s="327"/>
    </row>
    <row r="228" spans="7:7">
      <c r="G228" s="327"/>
    </row>
    <row r="229" spans="7:7">
      <c r="G229" s="327"/>
    </row>
    <row r="230" spans="7:7">
      <c r="G230" s="327"/>
    </row>
    <row r="231" spans="7:7">
      <c r="G231" s="327"/>
    </row>
    <row r="232" spans="7:7">
      <c r="G232" s="327"/>
    </row>
    <row r="233" spans="7:7">
      <c r="G233" s="327"/>
    </row>
    <row r="234" spans="7:7">
      <c r="G234" s="327"/>
    </row>
    <row r="235" spans="7:7">
      <c r="G235" s="327"/>
    </row>
  </sheetData>
  <sheetProtection formatCells="0" formatColumns="0" formatRows="0" insertRows="0" deleteRows="0"/>
  <autoFilter ref="B12:Q118" xr:uid="{00000000-0001-0000-0100-000000000000}"/>
  <mergeCells count="68">
    <mergeCell ref="IO12:IU12"/>
    <mergeCell ref="IV12:JB12"/>
    <mergeCell ref="JC12:JI12"/>
    <mergeCell ref="JJ12:JP12"/>
    <mergeCell ref="GY12:HE12"/>
    <mergeCell ref="HF12:HL12"/>
    <mergeCell ref="HM12:HS12"/>
    <mergeCell ref="HT12:HZ12"/>
    <mergeCell ref="IA12:IG12"/>
    <mergeCell ref="IH12:IN12"/>
    <mergeCell ref="GR12:GX12"/>
    <mergeCell ref="DS12:DY12"/>
    <mergeCell ref="DZ12:EF12"/>
    <mergeCell ref="EG12:EM12"/>
    <mergeCell ref="EN12:ET12"/>
    <mergeCell ref="EU12:FA12"/>
    <mergeCell ref="FB12:FH12"/>
    <mergeCell ref="FI12:FO12"/>
    <mergeCell ref="FP12:FV12"/>
    <mergeCell ref="FW12:GC12"/>
    <mergeCell ref="GD12:GJ12"/>
    <mergeCell ref="GK12:GQ12"/>
    <mergeCell ref="CC12:CI12"/>
    <mergeCell ref="CJ12:CP12"/>
    <mergeCell ref="CQ12:CW12"/>
    <mergeCell ref="CX12:DD12"/>
    <mergeCell ref="DE12:DK12"/>
    <mergeCell ref="DL12:DR12"/>
    <mergeCell ref="KA10:KB10"/>
    <mergeCell ref="KC10:KD10"/>
    <mergeCell ref="KE10:KF10"/>
    <mergeCell ref="K11:M11"/>
    <mergeCell ref="AM12:AS12"/>
    <mergeCell ref="AT12:AZ12"/>
    <mergeCell ref="BA12:BG12"/>
    <mergeCell ref="BH12:BN12"/>
    <mergeCell ref="BO12:BU12"/>
    <mergeCell ref="BV12:CB12"/>
    <mergeCell ref="ID10:JP10"/>
    <mergeCell ref="JQ10:JR10"/>
    <mergeCell ref="JS10:JT10"/>
    <mergeCell ref="JU10:JV10"/>
    <mergeCell ref="JW10:JX10"/>
    <mergeCell ref="JY10:JZ10"/>
    <mergeCell ref="JU9:JV9"/>
    <mergeCell ref="JW9:JX9"/>
    <mergeCell ref="JY9:JZ9"/>
    <mergeCell ref="KA9:KB9"/>
    <mergeCell ref="R5:U5"/>
    <mergeCell ref="KC9:KD9"/>
    <mergeCell ref="KE9:KF9"/>
    <mergeCell ref="R8:U8"/>
    <mergeCell ref="ID8:JP8"/>
    <mergeCell ref="JQ8:JR8"/>
    <mergeCell ref="ID9:JP9"/>
    <mergeCell ref="JQ9:JR9"/>
    <mergeCell ref="JS9:JT9"/>
    <mergeCell ref="R6:U6"/>
    <mergeCell ref="ID6:JP6"/>
    <mergeCell ref="JQ6:JR6"/>
    <mergeCell ref="R7:U7"/>
    <mergeCell ref="ID7:JP7"/>
    <mergeCell ref="JQ7:JR7"/>
    <mergeCell ref="JW1:JW3"/>
    <mergeCell ref="AD3:AE3"/>
    <mergeCell ref="KE4:KF4"/>
    <mergeCell ref="KG4:KH4"/>
    <mergeCell ref="KI4:KJ4"/>
  </mergeCells>
  <conditionalFormatting sqref="K92:K100 M92:M100 O92:O100 I129:Q129">
    <cfRule type="timePeriod" dxfId="161" priority="136" timePeriod="thisWeek">
      <formula>AND(TODAY()-ROUNDDOWN(I92,0)&lt;=WEEKDAY(TODAY())-1,ROUNDDOWN(I92,0)-TODAY()&lt;=7-WEEKDAY(TODAY()))</formula>
    </cfRule>
  </conditionalFormatting>
  <conditionalFormatting sqref="K107">
    <cfRule type="timePeriod" dxfId="160" priority="80" timePeriod="thisWeek">
      <formula>AND(TODAY()-ROUNDDOWN(K107,0)&lt;=WEEKDAY(TODAY())-1,ROUNDDOWN(K107,0)-TODAY()&lt;=7-WEEKDAY(TODAY()))</formula>
    </cfRule>
  </conditionalFormatting>
  <conditionalFormatting sqref="K110:M110">
    <cfRule type="timePeriod" dxfId="159" priority="24" timePeriod="thisWeek">
      <formula>AND(TODAY()-ROUNDDOWN(K110,0)&lt;=WEEKDAY(TODAY())-1,ROUNDDOWN(K110,0)-TODAY()&lt;=7-WEEKDAY(TODAY()))</formula>
    </cfRule>
  </conditionalFormatting>
  <conditionalFormatting sqref="K18:Q18 L59:L64 Q60:Q78 K91:Q91 K105:Q106 K108:M108">
    <cfRule type="timePeriod" dxfId="158" priority="130" timePeriod="thisWeek">
      <formula>AND(TODAY()-ROUNDDOWN(K18,0)&lt;=WEEKDAY(TODAY())-1,ROUNDDOWN(K18,0)-TODAY()&lt;=7-WEEKDAY(TODAY()))</formula>
    </cfRule>
  </conditionalFormatting>
  <conditionalFormatting sqref="K82:Q84">
    <cfRule type="timePeriod" dxfId="157" priority="107" timePeriod="thisWeek">
      <formula>AND(TODAY()-ROUNDDOWN(K82,0)&lt;=WEEKDAY(TODAY())-1,ROUNDDOWN(K82,0)-TODAY()&lt;=7-WEEKDAY(TODAY()))</formula>
    </cfRule>
  </conditionalFormatting>
  <conditionalFormatting sqref="K101:Q101">
    <cfRule type="timePeriod" dxfId="156" priority="124" timePeriod="thisWeek">
      <formula>AND(TODAY()-ROUNDDOWN(K101,0)&lt;=WEEKDAY(TODAY())-1,ROUNDDOWN(K101,0)-TODAY()&lt;=7-WEEKDAY(TODAY()))</formula>
    </cfRule>
  </conditionalFormatting>
  <conditionalFormatting sqref="K103:Q103">
    <cfRule type="timePeriod" dxfId="155" priority="92" timePeriod="thisWeek">
      <formula>AND(TODAY()-ROUNDDOWN(K103,0)&lt;=WEEKDAY(TODAY())-1,ROUNDDOWN(K103,0)-TODAY()&lt;=7-WEEKDAY(TODAY()))</formula>
    </cfRule>
  </conditionalFormatting>
  <conditionalFormatting sqref="K120:Q122">
    <cfRule type="timePeriod" dxfId="154" priority="123" timePeriod="thisWeek">
      <formula>AND(TODAY()-ROUNDDOWN(K120,0)&lt;=WEEKDAY(TODAY())-1,ROUNDDOWN(K120,0)-TODAY()&lt;=7-WEEKDAY(TODAY()))</formula>
    </cfRule>
  </conditionalFormatting>
  <conditionalFormatting sqref="K130:Q138">
    <cfRule type="timePeriod" dxfId="153" priority="128" timePeriod="thisWeek">
      <formula>AND(TODAY()-ROUNDDOWN(K130,0)&lt;=WEEKDAY(TODAY())-1,ROUNDDOWN(K130,0)-TODAY()&lt;=7-WEEKDAY(TODAY()))</formula>
    </cfRule>
  </conditionalFormatting>
  <conditionalFormatting sqref="K112:AK113">
    <cfRule type="timePeriod" dxfId="152" priority="120" timePeriod="thisWeek">
      <formula>AND(TODAY()-ROUNDDOWN(K112,0)&lt;=WEEKDAY(TODAY())-1,ROUNDDOWN(K112,0)-TODAY()&lt;=7-WEEKDAY(TODAY()))</formula>
    </cfRule>
  </conditionalFormatting>
  <conditionalFormatting sqref="K123:AK123">
    <cfRule type="timePeriod" dxfId="151" priority="118" timePeriod="thisWeek">
      <formula>AND(TODAY()-ROUNDDOWN(K123,0)&lt;=WEEKDAY(TODAY())-1,ROUNDDOWN(K123,0)-TODAY()&lt;=7-WEEKDAY(TODAY()))</formula>
    </cfRule>
  </conditionalFormatting>
  <conditionalFormatting sqref="L41 K109 K111:K119">
    <cfRule type="timePeriod" dxfId="150" priority="111" timePeriod="thisWeek">
      <formula>AND(TODAY()-ROUNDDOWN(K41,0)&lt;=WEEKDAY(TODAY())-1,ROUNDDOWN(K41,0)-TODAY()&lt;=7-WEEKDAY(TODAY()))</formula>
    </cfRule>
  </conditionalFormatting>
  <conditionalFormatting sqref="L51">
    <cfRule type="timePeriod" dxfId="149" priority="104" timePeriod="thisWeek">
      <formula>AND(TODAY()-ROUNDDOWN(L51,0)&lt;=WEEKDAY(TODAY())-1,ROUNDDOWN(L51,0)-TODAY()&lt;=7-WEEKDAY(TODAY()))</formula>
    </cfRule>
  </conditionalFormatting>
  <conditionalFormatting sqref="L55:L56 Q56">
    <cfRule type="timePeriod" dxfId="148" priority="10" timePeriod="thisWeek">
      <formula>AND(TODAY()-ROUNDDOWN(L55,0)&lt;=WEEKDAY(TODAY())-1,ROUNDDOWN(L55,0)-TODAY()&lt;=7-WEEKDAY(TODAY()))</formula>
    </cfRule>
  </conditionalFormatting>
  <conditionalFormatting sqref="L119">
    <cfRule type="timePeriod" dxfId="147" priority="112" timePeriod="thisWeek">
      <formula>AND(TODAY()-ROUNDDOWN(L119,0)&lt;=WEEKDAY(TODAY())-1,ROUNDDOWN(L119,0)-TODAY()&lt;=7-WEEKDAY(TODAY()))</formula>
    </cfRule>
  </conditionalFormatting>
  <conditionalFormatting sqref="L125:L127">
    <cfRule type="timePeriod" dxfId="146" priority="125" timePeriod="thisWeek">
      <formula>AND(TODAY()-ROUNDDOWN(L125,0)&lt;=WEEKDAY(TODAY())-1,ROUNDDOWN(L125,0)-TODAY()&lt;=7-WEEKDAY(TODAY()))</formula>
    </cfRule>
  </conditionalFormatting>
  <conditionalFormatting sqref="L57:M58 M59:Q59 L60:O60 N61:N62 M61:M80 O61:O80 O108:Q108">
    <cfRule type="timePeriod" dxfId="145" priority="138" timePeriod="thisWeek">
      <formula>AND(TODAY()-ROUNDDOWN(L57,0)&lt;=WEEKDAY(TODAY())-1,ROUNDDOWN(L57,0)-TODAY()&lt;=7-WEEKDAY(TODAY()))</formula>
    </cfRule>
  </conditionalFormatting>
  <conditionalFormatting sqref="L139:M139">
    <cfRule type="timePeriod" dxfId="144" priority="129" timePeriod="thisWeek">
      <formula>AND(TODAY()-ROUNDDOWN(L139,0)&lt;=WEEKDAY(TODAY())-1,ROUNDDOWN(L139,0)-TODAY()&lt;=7-WEEKDAY(TODAY()))</formula>
    </cfRule>
  </conditionalFormatting>
  <conditionalFormatting sqref="M51:M55 K102">
    <cfRule type="timePeriod" dxfId="143" priority="93" timePeriod="thisWeek">
      <formula>AND(TODAY()-ROUNDDOWN(K51,0)&lt;=WEEKDAY(TODAY())-1,ROUNDDOWN(K51,0)-TODAY()&lt;=7-WEEKDAY(TODAY()))</formula>
    </cfRule>
  </conditionalFormatting>
  <conditionalFormatting sqref="M102">
    <cfRule type="timePeriod" dxfId="142" priority="108" timePeriod="thisWeek">
      <formula>AND(TODAY()-ROUNDDOWN(M102,0)&lt;=WEEKDAY(TODAY())-1,ROUNDDOWN(M102,0)-TODAY()&lt;=7-WEEKDAY(TODAY()))</formula>
    </cfRule>
  </conditionalFormatting>
  <conditionalFormatting sqref="M107">
    <cfRule type="timePeriod" dxfId="141" priority="81" timePeriod="thisWeek">
      <formula>AND(TODAY()-ROUNDDOWN(M107,0)&lt;=WEEKDAY(TODAY())-1,ROUNDDOWN(M107,0)-TODAY()&lt;=7-WEEKDAY(TODAY()))</formula>
    </cfRule>
  </conditionalFormatting>
  <conditionalFormatting sqref="M109 M111:M119">
    <cfRule type="timePeriod" dxfId="140" priority="110" timePeriod="thisWeek">
      <formula>AND(TODAY()-ROUNDDOWN(M109,0)&lt;=WEEKDAY(TODAY())-1,ROUNDDOWN(M109,0)-TODAY()&lt;=7-WEEKDAY(TODAY()))</formula>
    </cfRule>
  </conditionalFormatting>
  <conditionalFormatting sqref="M56:O56">
    <cfRule type="timePeriod" dxfId="139" priority="11" timePeriod="thisWeek">
      <formula>AND(TODAY()-ROUNDDOWN(M56,0)&lt;=WEEKDAY(TODAY())-1,ROUNDDOWN(M56,0)-TODAY()&lt;=7-WEEKDAY(TODAY()))</formula>
    </cfRule>
  </conditionalFormatting>
  <conditionalFormatting sqref="M14:Q14">
    <cfRule type="timePeriod" dxfId="138" priority="135" timePeriod="thisWeek">
      <formula>AND(TODAY()-ROUNDDOWN(M14,0)&lt;=WEEKDAY(TODAY())-1,ROUNDDOWN(M14,0)-TODAY()&lt;=7-WEEKDAY(TODAY()))</formula>
    </cfRule>
  </conditionalFormatting>
  <conditionalFormatting sqref="M104:Q104">
    <cfRule type="timePeriod" dxfId="137" priority="106" timePeriod="thisWeek">
      <formula>AND(TODAY()-ROUNDDOWN(M104,0)&lt;=WEEKDAY(TODAY())-1,ROUNDDOWN(M104,0)-TODAY()&lt;=7-WEEKDAY(TODAY()))</formula>
    </cfRule>
  </conditionalFormatting>
  <conditionalFormatting sqref="N119">
    <cfRule type="timePeriod" dxfId="136" priority="115" timePeriod="thisWeek">
      <formula>AND(TODAY()-ROUNDDOWN(N119,0)&lt;=WEEKDAY(TODAY())-1,ROUNDDOWN(N119,0)-TODAY()&lt;=7-WEEKDAY(TODAY()))</formula>
    </cfRule>
  </conditionalFormatting>
  <conditionalFormatting sqref="N51:Q51">
    <cfRule type="timePeriod" dxfId="135" priority="105" timePeriod="thisWeek">
      <formula>AND(TODAY()-ROUNDDOWN(N51,0)&lt;=WEEKDAY(TODAY())-1,ROUNDDOWN(N51,0)-TODAY()&lt;=7-WEEKDAY(TODAY()))</formula>
    </cfRule>
  </conditionalFormatting>
  <conditionalFormatting sqref="N55:Q55">
    <cfRule type="timePeriod" dxfId="134" priority="132" timePeriod="thisWeek">
      <formula>AND(TODAY()-ROUNDDOWN(N55,0)&lt;=WEEKDAY(TODAY())-1,ROUNDDOWN(N55,0)-TODAY()&lt;=7-WEEKDAY(TODAY()))</formula>
    </cfRule>
  </conditionalFormatting>
  <conditionalFormatting sqref="N124:Q128">
    <cfRule type="timePeriod" dxfId="133" priority="134" timePeriod="thisWeek">
      <formula>AND(TODAY()-ROUNDDOWN(N124,0)&lt;=WEEKDAY(TODAY())-1,ROUNDDOWN(N124,0)-TODAY()&lt;=7-WEEKDAY(TODAY()))</formula>
    </cfRule>
  </conditionalFormatting>
  <conditionalFormatting sqref="O102">
    <cfRule type="timePeriod" dxfId="132" priority="109" timePeriod="thisWeek">
      <formula>AND(TODAY()-ROUNDDOWN(O102,0)&lt;=WEEKDAY(TODAY())-1,ROUNDDOWN(O102,0)-TODAY()&lt;=7-WEEKDAY(TODAY()))</formula>
    </cfRule>
  </conditionalFormatting>
  <conditionalFormatting sqref="O107">
    <cfRule type="timePeriod" dxfId="131" priority="131" timePeriod="thisWeek">
      <formula>AND(TODAY()-ROUNDDOWN(O107,0)&lt;=WEEKDAY(TODAY())-1,ROUNDDOWN(O107,0)-TODAY()&lt;=7-WEEKDAY(TODAY()))</formula>
    </cfRule>
  </conditionalFormatting>
  <conditionalFormatting sqref="O109">
    <cfRule type="timePeriod" dxfId="130" priority="116" timePeriod="thisWeek">
      <formula>AND(TODAY()-ROUNDDOWN(O109,0)&lt;=WEEKDAY(TODAY())-1,ROUNDDOWN(O109,0)-TODAY()&lt;=7-WEEKDAY(TODAY()))</formula>
    </cfRule>
  </conditionalFormatting>
  <conditionalFormatting sqref="O111:O119">
    <cfRule type="timePeriod" dxfId="129" priority="14" timePeriod="thisWeek">
      <formula>AND(TODAY()-ROUNDDOWN(O111,0)&lt;=WEEKDAY(TODAY())-1,ROUNDDOWN(O111,0)-TODAY()&lt;=7-WEEKDAY(TODAY()))</formula>
    </cfRule>
  </conditionalFormatting>
  <conditionalFormatting sqref="O125:O127">
    <cfRule type="timePeriod" dxfId="128" priority="133" timePeriod="thisWeek">
      <formula>AND(TODAY()-ROUNDDOWN(O125,0)&lt;=WEEKDAY(TODAY())-1,ROUNDDOWN(O125,0)-TODAY()&lt;=7-WEEKDAY(TODAY()))</formula>
    </cfRule>
  </conditionalFormatting>
  <conditionalFormatting sqref="O110:Q110">
    <cfRule type="timePeriod" dxfId="127" priority="25" timePeriod="thisWeek">
      <formula>AND(TODAY()-ROUNDDOWN(O110,0)&lt;=WEEKDAY(TODAY())-1,ROUNDDOWN(O110,0)-TODAY()&lt;=7-WEEKDAY(TODAY()))</formula>
    </cfRule>
  </conditionalFormatting>
  <conditionalFormatting sqref="O139:Q139">
    <cfRule type="timePeriod" dxfId="126" priority="137" timePeriod="thisWeek">
      <formula>AND(TODAY()-ROUNDDOWN(O139,0)&lt;=WEEKDAY(TODAY())-1,ROUNDDOWN(O139,0)-TODAY()&lt;=7-WEEKDAY(TODAY()))</formula>
    </cfRule>
  </conditionalFormatting>
  <conditionalFormatting sqref="O114:T118 V114:AK118">
    <cfRule type="timePeriod" dxfId="125" priority="121" timePeriod="thisWeek">
      <formula>AND(TODAY()-ROUNDDOWN(O114,0)&lt;=WEEKDAY(TODAY())-1,ROUNDDOWN(O114,0)-TODAY()&lt;=7-WEEKDAY(TODAY()))</formula>
    </cfRule>
  </conditionalFormatting>
  <conditionalFormatting sqref="P63:P78 P81:Q81 K104">
    <cfRule type="timePeriod" dxfId="124" priority="127" timePeriod="thisWeek">
      <formula>AND(TODAY()-ROUNDDOWN(K63,0)&lt;=WEEKDAY(TODAY())-1,ROUNDDOWN(K63,0)-TODAY()&lt;=7-WEEKDAY(TODAY()))</formula>
    </cfRule>
  </conditionalFormatting>
  <conditionalFormatting sqref="P119:AK119">
    <cfRule type="timePeriod" dxfId="123" priority="114" timePeriod="thisWeek">
      <formula>AND(TODAY()-ROUNDDOWN(P119,0)&lt;=WEEKDAY(TODAY())-1,ROUNDDOWN(P119,0)-TODAY()&lt;=7-WEEKDAY(TODAY()))</formula>
    </cfRule>
  </conditionalFormatting>
  <conditionalFormatting sqref="AK15:AK17 AK19:AK81 AK83:AK111">
    <cfRule type="cellIs" dxfId="122" priority="94" operator="lessThan">
      <formula>0</formula>
    </cfRule>
  </conditionalFormatting>
  <conditionalFormatting sqref="AK17 AK19:AK50 L14:L17 O15:O17 O19:O50 L27:L28 K85:K90 M85:M90 O85:O90 K124:M129">
    <cfRule type="timePeriod" dxfId="121" priority="126" timePeriod="thisWeek">
      <formula>AND(TODAY()-ROUNDDOWN(K14,0)&lt;=WEEKDAY(TODAY())-1,ROUNDDOWN(K14,0)-TODAY()&lt;=7-WEEKDAY(TODAY()))</formula>
    </cfRule>
  </conditionalFormatting>
  <conditionalFormatting sqref="AK112:AK118">
    <cfRule type="cellIs" dxfId="120" priority="122" operator="lessThan">
      <formula>0</formula>
    </cfRule>
  </conditionalFormatting>
  <conditionalFormatting sqref="AK119">
    <cfRule type="cellIs" dxfId="119" priority="117" operator="lessThan">
      <formula>0</formula>
    </cfRule>
  </conditionalFormatting>
  <conditionalFormatting sqref="AK120:AK139">
    <cfRule type="cellIs" dxfId="118" priority="119" operator="lessThan">
      <formula>0</formula>
    </cfRule>
  </conditionalFormatting>
  <conditionalFormatting sqref="AL14:AL17 AL19:AL55">
    <cfRule type="containsText" dxfId="117" priority="54" operator="containsText" text="Planned">
      <formula>NOT(ISERROR(SEARCH("Planned",AL14)))</formula>
    </cfRule>
    <cfRule type="containsText" dxfId="116" priority="55" operator="containsText" text="Training">
      <formula>NOT(ISERROR(SEARCH("Training",AL14)))</formula>
    </cfRule>
    <cfRule type="containsText" dxfId="115" priority="56" operator="containsText" text="Planned">
      <formula>NOT(ISERROR(SEARCH("Planned",AL14)))</formula>
    </cfRule>
    <cfRule type="containsText" dxfId="114" priority="57" operator="containsText" text="Hiring">
      <formula>NOT(ISERROR(SEARCH("Hiring",AL14)))</formula>
    </cfRule>
    <cfRule type="containsText" dxfId="113" priority="58" operator="containsText" text="Training">
      <formula>NOT(ISERROR(SEARCH("Training",AL14)))</formula>
    </cfRule>
    <cfRule type="containsText" dxfId="112" priority="59" operator="containsText" text="Completed">
      <formula>NOT(ISERROR(SEARCH("Completed",AL14)))</formula>
    </cfRule>
    <cfRule type="cellIs" dxfId="111" priority="60" operator="equal">
      <formula>"""Completed"""</formula>
    </cfRule>
  </conditionalFormatting>
  <conditionalFormatting sqref="AL14:AL55">
    <cfRule type="cellIs" dxfId="110" priority="61" operator="equal">
      <formula>"Canceled"</formula>
    </cfRule>
  </conditionalFormatting>
  <conditionalFormatting sqref="AL19:AL55 AL14:AL17">
    <cfRule type="containsText" dxfId="109" priority="53" operator="containsText" text="Nesting">
      <formula>NOT(ISERROR(SEARCH("Nesting",AL14)))</formula>
    </cfRule>
  </conditionalFormatting>
  <conditionalFormatting sqref="AL47:AL50">
    <cfRule type="cellIs" dxfId="108" priority="13" operator="equal">
      <formula>"Canceled"</formula>
    </cfRule>
  </conditionalFormatting>
  <conditionalFormatting sqref="AL54">
    <cfRule type="cellIs" dxfId="107" priority="12" operator="equal">
      <formula>"Canceled"</formula>
    </cfRule>
  </conditionalFormatting>
  <conditionalFormatting sqref="AL56">
    <cfRule type="containsText" dxfId="106" priority="1" operator="containsText" text="Nesting">
      <formula>NOT(ISERROR(SEARCH("Nesting",AL56)))</formula>
    </cfRule>
    <cfRule type="containsText" dxfId="105" priority="2" operator="containsText" text="Planned">
      <formula>NOT(ISERROR(SEARCH("Planned",AL56)))</formula>
    </cfRule>
    <cfRule type="containsText" dxfId="104" priority="3" operator="containsText" text="Training">
      <formula>NOT(ISERROR(SEARCH("Training",AL56)))</formula>
    </cfRule>
    <cfRule type="containsText" dxfId="103" priority="4" operator="containsText" text="Planned">
      <formula>NOT(ISERROR(SEARCH("Planned",AL56)))</formula>
    </cfRule>
    <cfRule type="containsText" dxfId="102" priority="5" operator="containsText" text="Hiring">
      <formula>NOT(ISERROR(SEARCH("Hiring",AL56)))</formula>
    </cfRule>
    <cfRule type="containsText" dxfId="101" priority="6" operator="containsText" text="Training">
      <formula>NOT(ISERROR(SEARCH("Training",AL56)))</formula>
    </cfRule>
    <cfRule type="containsText" dxfId="100" priority="7" operator="containsText" text="Completed">
      <formula>NOT(ISERROR(SEARCH("Completed",AL56)))</formula>
    </cfRule>
    <cfRule type="cellIs" dxfId="99" priority="8" operator="equal">
      <formula>"""Completed"""</formula>
    </cfRule>
  </conditionalFormatting>
  <conditionalFormatting sqref="AL56:AL58">
    <cfRule type="cellIs" dxfId="98" priority="9" operator="equal">
      <formula>"Canceled"</formula>
    </cfRule>
  </conditionalFormatting>
  <conditionalFormatting sqref="AL57:AL62 AL95:AL100">
    <cfRule type="containsText" dxfId="97" priority="26" operator="containsText" text="Nesting">
      <formula>NOT(ISERROR(SEARCH("Nesting",AL57)))</formula>
    </cfRule>
    <cfRule type="containsText" dxfId="96" priority="27" operator="containsText" text="Planned">
      <formula>NOT(ISERROR(SEARCH("Planned",AL57)))</formula>
    </cfRule>
    <cfRule type="containsText" dxfId="95" priority="28" operator="containsText" text="Training">
      <formula>NOT(ISERROR(SEARCH("Training",AL57)))</formula>
    </cfRule>
    <cfRule type="containsText" dxfId="94" priority="29" operator="containsText" text="Planned">
      <formula>NOT(ISERROR(SEARCH("Planned",AL57)))</formula>
    </cfRule>
    <cfRule type="containsText" dxfId="93" priority="30" operator="containsText" text="Hiring">
      <formula>NOT(ISERROR(SEARCH("Hiring",AL57)))</formula>
    </cfRule>
    <cfRule type="containsText" dxfId="92" priority="31" operator="containsText" text="Training">
      <formula>NOT(ISERROR(SEARCH("Training",AL57)))</formula>
    </cfRule>
    <cfRule type="containsText" dxfId="91" priority="32" operator="containsText" text="Completed">
      <formula>NOT(ISERROR(SEARCH("Completed",AL57)))</formula>
    </cfRule>
    <cfRule type="cellIs" dxfId="90" priority="33" operator="equal">
      <formula>"""Completed"""</formula>
    </cfRule>
  </conditionalFormatting>
  <conditionalFormatting sqref="AL59:AL62 AL93:AL100">
    <cfRule type="cellIs" dxfId="89" priority="34" operator="equal">
      <formula>"Canceled"</formula>
    </cfRule>
  </conditionalFormatting>
  <conditionalFormatting sqref="AL63:AL92">
    <cfRule type="containsText" dxfId="88" priority="62" operator="containsText" text="Nesting">
      <formula>NOT(ISERROR(SEARCH("Nesting",AL63)))</formula>
    </cfRule>
    <cfRule type="containsText" dxfId="87" priority="63" operator="containsText" text="Planned">
      <formula>NOT(ISERROR(SEARCH("Planned",AL63)))</formula>
    </cfRule>
    <cfRule type="containsText" dxfId="86" priority="64" operator="containsText" text="Training">
      <formula>NOT(ISERROR(SEARCH("Training",AL63)))</formula>
    </cfRule>
    <cfRule type="containsText" dxfId="85" priority="65" operator="containsText" text="Planned">
      <formula>NOT(ISERROR(SEARCH("Planned",AL63)))</formula>
    </cfRule>
    <cfRule type="containsText" dxfId="84" priority="66" operator="containsText" text="Hiring">
      <formula>NOT(ISERROR(SEARCH("Hiring",AL63)))</formula>
    </cfRule>
    <cfRule type="containsText" dxfId="83" priority="67" operator="containsText" text="Training">
      <formula>NOT(ISERROR(SEARCH("Training",AL63)))</formula>
    </cfRule>
    <cfRule type="containsText" dxfId="82" priority="68" operator="containsText" text="Completed">
      <formula>NOT(ISERROR(SEARCH("Completed",AL63)))</formula>
    </cfRule>
    <cfRule type="cellIs" dxfId="81" priority="69" operator="equal">
      <formula>"""Completed"""</formula>
    </cfRule>
  </conditionalFormatting>
  <conditionalFormatting sqref="AL63:AL94">
    <cfRule type="cellIs" dxfId="80" priority="43" operator="equal">
      <formula>"Canceled"</formula>
    </cfRule>
  </conditionalFormatting>
  <conditionalFormatting sqref="AL93:AL94">
    <cfRule type="containsText" dxfId="79" priority="35" operator="containsText" text="Nesting">
      <formula>NOT(ISERROR(SEARCH("Nesting",AL93)))</formula>
    </cfRule>
    <cfRule type="containsText" dxfId="78" priority="36" operator="containsText" text="Planned">
      <formula>NOT(ISERROR(SEARCH("Planned",AL93)))</formula>
    </cfRule>
    <cfRule type="containsText" dxfId="77" priority="37" operator="containsText" text="Training">
      <formula>NOT(ISERROR(SEARCH("Training",AL93)))</formula>
    </cfRule>
    <cfRule type="containsText" dxfId="76" priority="38" operator="containsText" text="Planned">
      <formula>NOT(ISERROR(SEARCH("Planned",AL93)))</formula>
    </cfRule>
    <cfRule type="containsText" dxfId="75" priority="39" operator="containsText" text="Hiring">
      <formula>NOT(ISERROR(SEARCH("Hiring",AL93)))</formula>
    </cfRule>
    <cfRule type="containsText" dxfId="74" priority="40" operator="containsText" text="Training">
      <formula>NOT(ISERROR(SEARCH("Training",AL93)))</formula>
    </cfRule>
    <cfRule type="containsText" dxfId="73" priority="41" operator="containsText" text="Completed">
      <formula>NOT(ISERROR(SEARCH("Completed",AL93)))</formula>
    </cfRule>
    <cfRule type="cellIs" dxfId="72" priority="42" operator="equal">
      <formula>"""Completed"""</formula>
    </cfRule>
  </conditionalFormatting>
  <conditionalFormatting sqref="AL101:AL102">
    <cfRule type="containsText" dxfId="71" priority="71" operator="containsText" text="Nesting">
      <formula>NOT(ISERROR(SEARCH("Nesting",AL101)))</formula>
    </cfRule>
    <cfRule type="containsText" dxfId="70" priority="72" operator="containsText" text="Planned">
      <formula>NOT(ISERROR(SEARCH("Planned",AL101)))</formula>
    </cfRule>
    <cfRule type="containsText" dxfId="69" priority="73" operator="containsText" text="Training">
      <formula>NOT(ISERROR(SEARCH("Training",AL101)))</formula>
    </cfRule>
    <cfRule type="containsText" dxfId="68" priority="74" operator="containsText" text="Planned">
      <formula>NOT(ISERROR(SEARCH("Planned",AL101)))</formula>
    </cfRule>
    <cfRule type="containsText" dxfId="67" priority="75" operator="containsText" text="Hiring">
      <formula>NOT(ISERROR(SEARCH("Hiring",AL101)))</formula>
    </cfRule>
    <cfRule type="containsText" dxfId="66" priority="76" operator="containsText" text="Training">
      <formula>NOT(ISERROR(SEARCH("Training",AL101)))</formula>
    </cfRule>
    <cfRule type="containsText" dxfId="65" priority="77" operator="containsText" text="Completed">
      <formula>NOT(ISERROR(SEARCH("Completed",AL101)))</formula>
    </cfRule>
    <cfRule type="cellIs" dxfId="64" priority="78" operator="equal">
      <formula>"""Completed"""</formula>
    </cfRule>
    <cfRule type="cellIs" dxfId="63" priority="79" operator="equal">
      <formula>"Canceled"</formula>
    </cfRule>
  </conditionalFormatting>
  <conditionalFormatting sqref="AL102">
    <cfRule type="cellIs" dxfId="62" priority="70" operator="equal">
      <formula>"Canceled"</formula>
    </cfRule>
  </conditionalFormatting>
  <conditionalFormatting sqref="AL103 AL112:AL129">
    <cfRule type="containsText" dxfId="61" priority="100" operator="containsText" text="Hiring">
      <formula>NOT(ISERROR(SEARCH("Hiring",AL103)))</formula>
    </cfRule>
    <cfRule type="containsText" dxfId="60" priority="101" operator="containsText" text="Training">
      <formula>NOT(ISERROR(SEARCH("Training",AL103)))</formula>
    </cfRule>
    <cfRule type="containsText" dxfId="59" priority="102" operator="containsText" text="Completed">
      <formula>NOT(ISERROR(SEARCH("Completed",AL103)))</formula>
    </cfRule>
    <cfRule type="cellIs" dxfId="58" priority="103" operator="equal">
      <formula>"""Completed"""</formula>
    </cfRule>
  </conditionalFormatting>
  <conditionalFormatting sqref="AL103 AL112:AL144">
    <cfRule type="containsText" dxfId="57" priority="99" operator="containsText" text="Planned">
      <formula>NOT(ISERROR(SEARCH("Planned",AL103)))</formula>
    </cfRule>
  </conditionalFormatting>
  <conditionalFormatting sqref="AL103 AL112:AL163">
    <cfRule type="containsText" dxfId="56" priority="98" operator="containsText" text="Training">
      <formula>NOT(ISERROR(SEARCH("Training",AL103)))</formula>
    </cfRule>
  </conditionalFormatting>
  <conditionalFormatting sqref="AL103 AL112:AL182">
    <cfRule type="containsText" dxfId="55" priority="97" operator="containsText" text="Planned">
      <formula>NOT(ISERROR(SEARCH("Planned",AL103)))</formula>
    </cfRule>
  </conditionalFormatting>
  <conditionalFormatting sqref="AL103:AL108">
    <cfRule type="cellIs" dxfId="54" priority="91" operator="equal">
      <formula>"Canceled"</formula>
    </cfRule>
  </conditionalFormatting>
  <conditionalFormatting sqref="AL104">
    <cfRule type="cellIs" dxfId="53" priority="82" operator="equal">
      <formula>"Canceled"</formula>
    </cfRule>
  </conditionalFormatting>
  <conditionalFormatting sqref="AL104:AL108">
    <cfRule type="containsText" dxfId="52" priority="83" operator="containsText" text="Nesting">
      <formula>NOT(ISERROR(SEARCH("Nesting",AL104)))</formula>
    </cfRule>
    <cfRule type="containsText" dxfId="51" priority="84" operator="containsText" text="Planned">
      <formula>NOT(ISERROR(SEARCH("Planned",AL104)))</formula>
    </cfRule>
    <cfRule type="containsText" dxfId="50" priority="85" operator="containsText" text="Training">
      <formula>NOT(ISERROR(SEARCH("Training",AL104)))</formula>
    </cfRule>
    <cfRule type="containsText" dxfId="49" priority="86" operator="containsText" text="Planned">
      <formula>NOT(ISERROR(SEARCH("Planned",AL104)))</formula>
    </cfRule>
    <cfRule type="containsText" dxfId="48" priority="87" operator="containsText" text="Hiring">
      <formula>NOT(ISERROR(SEARCH("Hiring",AL104)))</formula>
    </cfRule>
    <cfRule type="containsText" dxfId="47" priority="88" operator="containsText" text="Training">
      <formula>NOT(ISERROR(SEARCH("Training",AL104)))</formula>
    </cfRule>
    <cfRule type="containsText" dxfId="46" priority="89" operator="containsText" text="Completed">
      <formula>NOT(ISERROR(SEARCH("Completed",AL104)))</formula>
    </cfRule>
    <cfRule type="cellIs" dxfId="45" priority="90" operator="equal">
      <formula>"""Completed"""</formula>
    </cfRule>
  </conditionalFormatting>
  <conditionalFormatting sqref="AL109 AL111">
    <cfRule type="containsText" dxfId="44" priority="44" operator="containsText" text="Nesting">
      <formula>NOT(ISERROR(SEARCH("Nesting",AL109)))</formula>
    </cfRule>
    <cfRule type="containsText" dxfId="43" priority="45" operator="containsText" text="Planned">
      <formula>NOT(ISERROR(SEARCH("Planned",AL109)))</formula>
    </cfRule>
    <cfRule type="containsText" dxfId="42" priority="46" operator="containsText" text="Training">
      <formula>NOT(ISERROR(SEARCH("Training",AL109)))</formula>
    </cfRule>
    <cfRule type="containsText" dxfId="41" priority="47" operator="containsText" text="Planned">
      <formula>NOT(ISERROR(SEARCH("Planned",AL109)))</formula>
    </cfRule>
    <cfRule type="containsText" dxfId="40" priority="48" operator="containsText" text="Hiring">
      <formula>NOT(ISERROR(SEARCH("Hiring",AL109)))</formula>
    </cfRule>
    <cfRule type="containsText" dxfId="39" priority="49" operator="containsText" text="Training">
      <formula>NOT(ISERROR(SEARCH("Training",AL109)))</formula>
    </cfRule>
    <cfRule type="containsText" dxfId="38" priority="50" operator="containsText" text="Completed">
      <formula>NOT(ISERROR(SEARCH("Completed",AL109)))</formula>
    </cfRule>
    <cfRule type="cellIs" dxfId="37" priority="51" operator="equal">
      <formula>"""Completed"""</formula>
    </cfRule>
    <cfRule type="cellIs" dxfId="36" priority="52" operator="equal">
      <formula>"Canceled"</formula>
    </cfRule>
  </conditionalFormatting>
  <conditionalFormatting sqref="AL109:AL111">
    <cfRule type="cellIs" dxfId="35" priority="23" operator="equal">
      <formula>"Canceled"</formula>
    </cfRule>
  </conditionalFormatting>
  <conditionalFormatting sqref="AL110">
    <cfRule type="containsText" dxfId="34" priority="15" operator="containsText" text="Nesting">
      <formula>NOT(ISERROR(SEARCH("Nesting",AL110)))</formula>
    </cfRule>
    <cfRule type="containsText" dxfId="33" priority="16" operator="containsText" text="Planned">
      <formula>NOT(ISERROR(SEARCH("Planned",AL110)))</formula>
    </cfRule>
    <cfRule type="containsText" dxfId="32" priority="17" operator="containsText" text="Training">
      <formula>NOT(ISERROR(SEARCH("Training",AL110)))</formula>
    </cfRule>
    <cfRule type="containsText" dxfId="31" priority="18" operator="containsText" text="Planned">
      <formula>NOT(ISERROR(SEARCH("Planned",AL110)))</formula>
    </cfRule>
    <cfRule type="containsText" dxfId="30" priority="19" operator="containsText" text="Hiring">
      <formula>NOT(ISERROR(SEARCH("Hiring",AL110)))</formula>
    </cfRule>
    <cfRule type="containsText" dxfId="29" priority="20" operator="containsText" text="Training">
      <formula>NOT(ISERROR(SEARCH("Training",AL110)))</formula>
    </cfRule>
    <cfRule type="containsText" dxfId="28" priority="21" operator="containsText" text="Completed">
      <formula>NOT(ISERROR(SEARCH("Completed",AL110)))</formula>
    </cfRule>
    <cfRule type="cellIs" dxfId="27" priority="22" operator="equal">
      <formula>"""Completed"""</formula>
    </cfRule>
  </conditionalFormatting>
  <conditionalFormatting sqref="AL112:AL129 AL103">
    <cfRule type="containsText" dxfId="26" priority="96" operator="containsText" text="Nesting">
      <formula>NOT(ISERROR(SEARCH("Nesting",AL103)))</formula>
    </cfRule>
  </conditionalFormatting>
  <conditionalFormatting sqref="AL112:AL139">
    <cfRule type="cellIs" dxfId="25" priority="113" operator="equal">
      <formula>"Canceled"</formula>
    </cfRule>
  </conditionalFormatting>
  <conditionalFormatting sqref="AL125:AL127">
    <cfRule type="cellIs" dxfId="24" priority="95" operator="equal">
      <formula>"Canceled"</formula>
    </cfRule>
  </conditionalFormatting>
  <conditionalFormatting sqref="AM13:JP13 AM83:JP83 AM105:JP105 AM112:JP112 AM120:JP120">
    <cfRule type="expression" dxfId="23" priority="142" stopIfTrue="1">
      <formula>AND(AM$11&gt;=$N13,AM$11&lt;$N13+$O13)</formula>
    </cfRule>
    <cfRule type="expression" dxfId="22" priority="143" stopIfTrue="1">
      <formula>AND(AM$11&gt;=$N13,AM$11&lt;=$N13+$R13-1)</formula>
    </cfRule>
  </conditionalFormatting>
  <conditionalFormatting sqref="AM13:JP129 JV129:JZ129 KC129:KO129 AM130:JO139">
    <cfRule type="expression" dxfId="21" priority="139" stopIfTrue="1">
      <formula>AM$11=$B$8</formula>
    </cfRule>
  </conditionalFormatting>
  <conditionalFormatting sqref="AM14:JP82 AM84:JP104 AM106:JP111 AM113:JP119 AM121:JP129 JV129:JZ129 KC129:KO129 AM130:JO139">
    <cfRule type="expression" dxfId="20" priority="140" stopIfTrue="1">
      <formula>AND(AM$11&gt;=$N14,AM$11&lt;$N14+$O14)</formula>
    </cfRule>
    <cfRule type="expression" dxfId="19" priority="141" stopIfTrue="1">
      <formula>AND(AM$11&gt;=$N14,AM$11&lt;=$N14+$R14-1)</formula>
    </cfRule>
  </conditionalFormatting>
  <conditionalFormatting sqref="JS129:JU129 KA129:KB129">
    <cfRule type="expression" dxfId="18" priority="144" stopIfTrue="1">
      <formula>JS$10=$B$8</formula>
    </cfRule>
    <cfRule type="expression" dxfId="17" priority="145" stopIfTrue="1">
      <formula>AND(JS$10&gt;=$N129,JS$10&lt;$N129+$O129)</formula>
    </cfRule>
    <cfRule type="expression" dxfId="16" priority="146" stopIfTrue="1">
      <formula>AND(JS$10&gt;=$N129,JS$10&lt;=$N129+$R129-1)</formula>
    </cfRule>
  </conditionalFormatting>
  <printOptions horizontalCentered="1"/>
  <pageMargins left="0.25" right="0.25" top="0.5" bottom="0.5" header="0.5" footer="0.25"/>
  <pageSetup paperSize="5" scale="2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31934-27F5-4899-979B-89D89B431F66}">
  <sheetPr codeName="Sheet16"/>
  <dimension ref="A1:R36"/>
  <sheetViews>
    <sheetView showGridLines="0" topLeftCell="E18" zoomScale="80" zoomScaleNormal="80" workbookViewId="0">
      <selection activeCell="M40" sqref="M40"/>
    </sheetView>
  </sheetViews>
  <sheetFormatPr defaultRowHeight="14.5"/>
  <cols>
    <col min="1" max="1" width="21.54296875" customWidth="1"/>
    <col min="2" max="2" width="12.1796875" customWidth="1"/>
    <col min="4" max="4" width="17.26953125" customWidth="1"/>
    <col min="6" max="6" width="0" hidden="1" customWidth="1"/>
    <col min="7" max="7" width="28.7265625" customWidth="1"/>
    <col min="8" max="8" width="17" bestFit="1" customWidth="1"/>
    <col min="10" max="12" width="10.6328125" customWidth="1"/>
    <col min="13" max="18" width="17.36328125" customWidth="1"/>
  </cols>
  <sheetData>
    <row r="1" spans="1:18" hidden="1">
      <c r="A1" s="1154" t="s">
        <v>233</v>
      </c>
      <c r="K1" s="1229" t="s">
        <v>32</v>
      </c>
      <c r="L1" s="1229"/>
    </row>
    <row r="2" spans="1:18" ht="26" hidden="1">
      <c r="A2" s="321" t="s">
        <v>34</v>
      </c>
      <c r="B2" s="322" t="s">
        <v>36</v>
      </c>
      <c r="C2" s="321" t="s">
        <v>37</v>
      </c>
      <c r="D2" s="321" t="s">
        <v>199</v>
      </c>
      <c r="E2" s="321" t="s">
        <v>39</v>
      </c>
      <c r="F2" s="321" t="s">
        <v>40</v>
      </c>
      <c r="G2" s="321" t="s">
        <v>48</v>
      </c>
      <c r="H2" s="321"/>
      <c r="I2" s="321" t="s">
        <v>50</v>
      </c>
      <c r="J2" s="321" t="s">
        <v>25</v>
      </c>
      <c r="K2" s="1155" t="s">
        <v>456</v>
      </c>
      <c r="L2" s="1155" t="s">
        <v>457</v>
      </c>
      <c r="M2" s="1055" t="s">
        <v>464</v>
      </c>
      <c r="N2" s="1055" t="s">
        <v>465</v>
      </c>
      <c r="O2" s="1055"/>
      <c r="P2" s="987" t="s">
        <v>466</v>
      </c>
      <c r="Q2" s="987"/>
      <c r="R2" s="987" t="s">
        <v>465</v>
      </c>
    </row>
    <row r="3" spans="1:18" hidden="1">
      <c r="A3" s="1156" t="s">
        <v>82</v>
      </c>
      <c r="B3" s="1157" t="s">
        <v>0</v>
      </c>
      <c r="C3" s="1157" t="s">
        <v>1</v>
      </c>
      <c r="D3" s="1157" t="s">
        <v>467</v>
      </c>
      <c r="E3" s="1157" t="s">
        <v>9</v>
      </c>
      <c r="F3" s="1157" t="s">
        <v>88</v>
      </c>
      <c r="G3" s="1157" t="s">
        <v>201</v>
      </c>
      <c r="H3" s="1157"/>
      <c r="I3" s="988">
        <v>20</v>
      </c>
      <c r="J3" s="1158">
        <v>46227</v>
      </c>
      <c r="K3" s="1159">
        <v>46230</v>
      </c>
      <c r="L3" s="1159">
        <v>46262</v>
      </c>
      <c r="M3" s="988" t="s">
        <v>468</v>
      </c>
      <c r="N3" s="988" t="s">
        <v>469</v>
      </c>
      <c r="O3" s="988"/>
      <c r="P3" s="988" t="s">
        <v>470</v>
      </c>
      <c r="Q3" s="988"/>
      <c r="R3" s="988" t="s">
        <v>471</v>
      </c>
    </row>
    <row r="4" spans="1:18" hidden="1">
      <c r="A4" s="1157" t="s">
        <v>82</v>
      </c>
      <c r="B4" s="1157" t="s">
        <v>0</v>
      </c>
      <c r="C4" s="1157" t="s">
        <v>14</v>
      </c>
      <c r="D4" s="1157" t="s">
        <v>467</v>
      </c>
      <c r="E4" s="1157" t="s">
        <v>2</v>
      </c>
      <c r="F4" s="1157" t="s">
        <v>88</v>
      </c>
      <c r="G4" s="1157" t="s">
        <v>202</v>
      </c>
      <c r="H4" s="1157"/>
      <c r="I4" s="988">
        <v>20</v>
      </c>
      <c r="J4" s="1158">
        <v>46241</v>
      </c>
      <c r="K4" s="1159">
        <v>46244</v>
      </c>
      <c r="L4" s="1159">
        <v>46276</v>
      </c>
      <c r="M4" s="1056" t="s">
        <v>472</v>
      </c>
      <c r="N4" s="1056" t="s">
        <v>472</v>
      </c>
      <c r="O4" s="1056"/>
      <c r="P4" s="1056" t="s">
        <v>472</v>
      </c>
      <c r="Q4" s="1056"/>
      <c r="R4" s="1056" t="s">
        <v>472</v>
      </c>
    </row>
    <row r="5" spans="1:18" hidden="1">
      <c r="A5" s="1157" t="s">
        <v>82</v>
      </c>
      <c r="B5" s="1157" t="s">
        <v>0</v>
      </c>
      <c r="C5" s="1157" t="s">
        <v>1</v>
      </c>
      <c r="D5" s="1157" t="s">
        <v>467</v>
      </c>
      <c r="E5" s="1157" t="s">
        <v>9</v>
      </c>
      <c r="F5" s="1157" t="s">
        <v>88</v>
      </c>
      <c r="G5" s="1157" t="s">
        <v>203</v>
      </c>
      <c r="H5" s="1157"/>
      <c r="I5" s="988">
        <v>20</v>
      </c>
      <c r="J5" s="1158">
        <v>46248</v>
      </c>
      <c r="K5" s="1159">
        <v>46251</v>
      </c>
      <c r="L5" s="1159">
        <v>46283</v>
      </c>
      <c r="M5" s="988" t="s">
        <v>468</v>
      </c>
      <c r="N5" s="988" t="s">
        <v>473</v>
      </c>
      <c r="O5" s="988"/>
      <c r="P5" s="988" t="s">
        <v>470</v>
      </c>
      <c r="Q5" s="988"/>
      <c r="R5" s="988" t="s">
        <v>474</v>
      </c>
    </row>
    <row r="6" spans="1:18" hidden="1">
      <c r="A6" s="1157" t="s">
        <v>82</v>
      </c>
      <c r="B6" s="1157" t="s">
        <v>0</v>
      </c>
      <c r="C6" s="1157" t="s">
        <v>14</v>
      </c>
      <c r="D6" s="1157" t="s">
        <v>467</v>
      </c>
      <c r="E6" s="1157" t="s">
        <v>2</v>
      </c>
      <c r="F6" s="1157" t="s">
        <v>88</v>
      </c>
      <c r="G6" s="1157" t="s">
        <v>204</v>
      </c>
      <c r="H6" s="1157"/>
      <c r="I6" s="988">
        <v>20</v>
      </c>
      <c r="J6" s="1158">
        <v>46255</v>
      </c>
      <c r="K6" s="1159">
        <v>46258</v>
      </c>
      <c r="L6" s="1159">
        <v>46290</v>
      </c>
      <c r="M6" s="1056" t="s">
        <v>472</v>
      </c>
      <c r="N6" s="1056" t="s">
        <v>472</v>
      </c>
      <c r="O6" s="1056"/>
      <c r="P6" s="1056" t="s">
        <v>472</v>
      </c>
      <c r="Q6" s="1056"/>
      <c r="R6" s="1056" t="s">
        <v>472</v>
      </c>
    </row>
    <row r="7" spans="1:18" hidden="1">
      <c r="A7" s="1157" t="s">
        <v>82</v>
      </c>
      <c r="B7" s="1157" t="s">
        <v>0</v>
      </c>
      <c r="C7" s="1157" t="s">
        <v>1</v>
      </c>
      <c r="D7" s="1157" t="s">
        <v>467</v>
      </c>
      <c r="E7" s="1157" t="s">
        <v>9</v>
      </c>
      <c r="F7" s="1157" t="s">
        <v>88</v>
      </c>
      <c r="G7" s="1157" t="s">
        <v>206</v>
      </c>
      <c r="H7" s="1157"/>
      <c r="I7" s="988">
        <v>20</v>
      </c>
      <c r="J7" s="1158">
        <v>46255</v>
      </c>
      <c r="K7" s="1159">
        <v>46258</v>
      </c>
      <c r="L7" s="1159">
        <v>46290</v>
      </c>
      <c r="M7" s="988" t="s">
        <v>468</v>
      </c>
      <c r="N7" s="988" t="s">
        <v>469</v>
      </c>
      <c r="O7" s="988"/>
      <c r="P7" s="988" t="s">
        <v>470</v>
      </c>
      <c r="Q7" s="988"/>
      <c r="R7" s="988" t="s">
        <v>471</v>
      </c>
    </row>
    <row r="8" spans="1:18" hidden="1">
      <c r="A8" s="1157" t="s">
        <v>82</v>
      </c>
      <c r="B8" s="1157" t="s">
        <v>0</v>
      </c>
      <c r="C8" s="1157" t="s">
        <v>14</v>
      </c>
      <c r="D8" s="1157" t="s">
        <v>467</v>
      </c>
      <c r="E8" s="1157" t="s">
        <v>9</v>
      </c>
      <c r="F8" s="1157" t="s">
        <v>88</v>
      </c>
      <c r="G8" s="1157" t="s">
        <v>211</v>
      </c>
      <c r="H8" s="1157"/>
      <c r="I8" s="988">
        <v>20</v>
      </c>
      <c r="J8" s="1158">
        <v>46262</v>
      </c>
      <c r="K8" s="1159">
        <v>46265</v>
      </c>
      <c r="L8" s="1159">
        <v>46297</v>
      </c>
      <c r="M8" s="1056" t="s">
        <v>472</v>
      </c>
      <c r="N8" s="1056" t="s">
        <v>472</v>
      </c>
      <c r="O8" s="1056"/>
      <c r="P8" s="1056" t="s">
        <v>472</v>
      </c>
      <c r="Q8" s="1056"/>
      <c r="R8" s="1056" t="s">
        <v>472</v>
      </c>
    </row>
    <row r="9" spans="1:18" hidden="1">
      <c r="A9" s="1157" t="s">
        <v>82</v>
      </c>
      <c r="B9" s="1157" t="s">
        <v>0</v>
      </c>
      <c r="C9" s="1157" t="s">
        <v>1</v>
      </c>
      <c r="D9" s="1157" t="s">
        <v>467</v>
      </c>
      <c r="E9" s="1157" t="s">
        <v>9</v>
      </c>
      <c r="F9" s="1157" t="s">
        <v>88</v>
      </c>
      <c r="G9" s="1157" t="s">
        <v>215</v>
      </c>
      <c r="H9" s="1157"/>
      <c r="I9" s="988">
        <v>20</v>
      </c>
      <c r="J9" s="1158">
        <v>46269</v>
      </c>
      <c r="K9" s="1159">
        <v>46272</v>
      </c>
      <c r="L9" s="1159">
        <v>46304</v>
      </c>
      <c r="M9" s="988" t="s">
        <v>468</v>
      </c>
      <c r="N9" s="988" t="s">
        <v>475</v>
      </c>
      <c r="O9" s="988"/>
      <c r="P9" s="988" t="s">
        <v>470</v>
      </c>
      <c r="Q9" s="988"/>
      <c r="R9" s="988" t="s">
        <v>476</v>
      </c>
    </row>
    <row r="10" spans="1:18" hidden="1">
      <c r="A10" s="1157" t="s">
        <v>82</v>
      </c>
      <c r="B10" s="1157" t="s">
        <v>0</v>
      </c>
      <c r="C10" s="1157" t="s">
        <v>14</v>
      </c>
      <c r="D10" s="1157" t="s">
        <v>467</v>
      </c>
      <c r="E10" s="1157" t="s">
        <v>9</v>
      </c>
      <c r="F10" s="1157" t="s">
        <v>88</v>
      </c>
      <c r="G10" s="1157" t="s">
        <v>217</v>
      </c>
      <c r="H10" s="1157"/>
      <c r="I10" s="988">
        <v>20</v>
      </c>
      <c r="J10" s="1158">
        <v>46276</v>
      </c>
      <c r="K10" s="1159">
        <v>46279</v>
      </c>
      <c r="L10" s="1159">
        <v>46311</v>
      </c>
      <c r="M10" s="1056" t="s">
        <v>472</v>
      </c>
      <c r="N10" s="1056" t="s">
        <v>472</v>
      </c>
      <c r="O10" s="1056"/>
      <c r="P10" s="1056" t="s">
        <v>472</v>
      </c>
      <c r="Q10" s="1056"/>
      <c r="R10" s="1056" t="s">
        <v>472</v>
      </c>
    </row>
    <row r="11" spans="1:18" hidden="1">
      <c r="A11" s="1157" t="s">
        <v>82</v>
      </c>
      <c r="B11" s="1157" t="s">
        <v>0</v>
      </c>
      <c r="C11" s="1157" t="s">
        <v>14</v>
      </c>
      <c r="D11" s="1157" t="s">
        <v>467</v>
      </c>
      <c r="E11" s="1157" t="s">
        <v>9</v>
      </c>
      <c r="F11" s="1157" t="s">
        <v>88</v>
      </c>
      <c r="G11" s="1157" t="s">
        <v>219</v>
      </c>
      <c r="H11" s="1157"/>
      <c r="I11" s="988">
        <v>20</v>
      </c>
      <c r="J11" s="1158">
        <v>46276</v>
      </c>
      <c r="K11" s="1159">
        <v>46279</v>
      </c>
      <c r="L11" s="1159">
        <v>46311</v>
      </c>
      <c r="M11" s="1056" t="s">
        <v>472</v>
      </c>
      <c r="N11" s="1056" t="s">
        <v>472</v>
      </c>
      <c r="O11" s="1056"/>
      <c r="P11" s="1056" t="s">
        <v>472</v>
      </c>
      <c r="Q11" s="1056"/>
      <c r="R11" s="1056" t="s">
        <v>472</v>
      </c>
    </row>
    <row r="12" spans="1:18" hidden="1">
      <c r="A12" s="1157" t="s">
        <v>82</v>
      </c>
      <c r="B12" s="1157" t="s">
        <v>0</v>
      </c>
      <c r="C12" s="1157" t="s">
        <v>8</v>
      </c>
      <c r="D12" s="1157" t="s">
        <v>467</v>
      </c>
      <c r="E12" s="1157" t="s">
        <v>2</v>
      </c>
      <c r="F12" s="1157" t="s">
        <v>88</v>
      </c>
      <c r="G12" s="1157" t="s">
        <v>221</v>
      </c>
      <c r="H12" s="1157"/>
      <c r="I12" s="988">
        <v>20</v>
      </c>
      <c r="J12" s="1158">
        <v>46283</v>
      </c>
      <c r="K12" s="1159">
        <v>46286</v>
      </c>
      <c r="L12" s="1159">
        <v>46318</v>
      </c>
      <c r="M12" s="1056" t="s">
        <v>472</v>
      </c>
      <c r="N12" s="1056" t="s">
        <v>472</v>
      </c>
      <c r="O12" s="1056"/>
      <c r="P12" s="1056" t="s">
        <v>472</v>
      </c>
      <c r="Q12" s="1056"/>
      <c r="R12" s="1056" t="s">
        <v>472</v>
      </c>
    </row>
    <row r="13" spans="1:18" hidden="1">
      <c r="A13" s="1157" t="s">
        <v>82</v>
      </c>
      <c r="B13" s="1157" t="s">
        <v>0</v>
      </c>
      <c r="C13" s="1157" t="s">
        <v>1</v>
      </c>
      <c r="D13" s="1157" t="s">
        <v>467</v>
      </c>
      <c r="E13" s="1157" t="s">
        <v>9</v>
      </c>
      <c r="F13" s="1157" t="s">
        <v>88</v>
      </c>
      <c r="G13" s="1157" t="s">
        <v>222</v>
      </c>
      <c r="H13" s="1157"/>
      <c r="I13" s="988">
        <v>15</v>
      </c>
      <c r="J13" s="1158">
        <v>46283</v>
      </c>
      <c r="K13" s="1159">
        <v>46286</v>
      </c>
      <c r="L13" s="1159">
        <v>46318</v>
      </c>
      <c r="M13" s="988" t="s">
        <v>468</v>
      </c>
      <c r="N13" s="988" t="s">
        <v>469</v>
      </c>
      <c r="O13" s="988"/>
      <c r="P13" s="988" t="s">
        <v>470</v>
      </c>
      <c r="Q13" s="988"/>
      <c r="R13" s="988" t="s">
        <v>477</v>
      </c>
    </row>
    <row r="14" spans="1:18" hidden="1">
      <c r="A14" s="1157" t="s">
        <v>82</v>
      </c>
      <c r="B14" s="1157" t="s">
        <v>0</v>
      </c>
      <c r="C14" s="1157" t="s">
        <v>8</v>
      </c>
      <c r="D14" s="1157" t="s">
        <v>467</v>
      </c>
      <c r="E14" s="1157" t="s">
        <v>2</v>
      </c>
      <c r="F14" s="1157" t="s">
        <v>88</v>
      </c>
      <c r="G14" s="1157" t="s">
        <v>224</v>
      </c>
      <c r="H14" s="1157"/>
      <c r="I14" s="988">
        <v>20</v>
      </c>
      <c r="J14" s="1158">
        <v>46290</v>
      </c>
      <c r="K14" s="1159">
        <v>46293</v>
      </c>
      <c r="L14" s="1159">
        <v>46325</v>
      </c>
      <c r="M14" s="1056" t="s">
        <v>472</v>
      </c>
      <c r="N14" s="1056" t="s">
        <v>472</v>
      </c>
      <c r="O14" s="1056"/>
      <c r="P14" s="1056" t="s">
        <v>472</v>
      </c>
      <c r="Q14" s="1056"/>
      <c r="R14" s="1056" t="s">
        <v>472</v>
      </c>
    </row>
    <row r="15" spans="1:18" hidden="1">
      <c r="A15" s="1157" t="s">
        <v>82</v>
      </c>
      <c r="B15" s="1157" t="s">
        <v>0</v>
      </c>
      <c r="C15" s="1157" t="s">
        <v>14</v>
      </c>
      <c r="D15" s="1157" t="s">
        <v>467</v>
      </c>
      <c r="E15" s="1157" t="s">
        <v>9</v>
      </c>
      <c r="F15" s="1157" t="s">
        <v>88</v>
      </c>
      <c r="G15" s="1157" t="s">
        <v>225</v>
      </c>
      <c r="H15" s="1157"/>
      <c r="I15" s="988">
        <v>20</v>
      </c>
      <c r="J15" s="1158">
        <v>46290</v>
      </c>
      <c r="K15" s="1159">
        <v>46293</v>
      </c>
      <c r="L15" s="1159">
        <v>46325</v>
      </c>
      <c r="M15" s="1056" t="s">
        <v>472</v>
      </c>
      <c r="N15" s="1056" t="s">
        <v>472</v>
      </c>
      <c r="O15" s="1056"/>
      <c r="P15" s="1056" t="s">
        <v>472</v>
      </c>
      <c r="Q15" s="1056"/>
      <c r="R15" s="1056" t="s">
        <v>472</v>
      </c>
    </row>
    <row r="16" spans="1:18" hidden="1">
      <c r="A16" s="1157" t="s">
        <v>82</v>
      </c>
      <c r="B16" s="1157" t="s">
        <v>0</v>
      </c>
      <c r="C16" s="1157" t="s">
        <v>14</v>
      </c>
      <c r="D16" s="1157" t="s">
        <v>467</v>
      </c>
      <c r="E16" s="1157" t="s">
        <v>2</v>
      </c>
      <c r="F16" s="1157" t="s">
        <v>88</v>
      </c>
      <c r="G16" s="1157" t="s">
        <v>227</v>
      </c>
      <c r="H16" s="1157"/>
      <c r="I16" s="988">
        <v>20</v>
      </c>
      <c r="J16" s="1158">
        <v>46297</v>
      </c>
      <c r="K16" s="1159">
        <v>46300</v>
      </c>
      <c r="L16" s="1159">
        <v>46332</v>
      </c>
      <c r="M16" s="1056" t="s">
        <v>472</v>
      </c>
      <c r="N16" s="1056" t="s">
        <v>472</v>
      </c>
      <c r="O16" s="1056"/>
      <c r="P16" s="1056" t="s">
        <v>472</v>
      </c>
      <c r="Q16" s="1056"/>
      <c r="R16" s="1056" t="s">
        <v>472</v>
      </c>
    </row>
    <row r="17" spans="1:18" hidden="1">
      <c r="A17" s="1157" t="s">
        <v>82</v>
      </c>
      <c r="B17" s="1157" t="s">
        <v>0</v>
      </c>
      <c r="C17" s="1157" t="s">
        <v>1</v>
      </c>
      <c r="D17" s="1157" t="s">
        <v>467</v>
      </c>
      <c r="E17" s="1157" t="s">
        <v>2</v>
      </c>
      <c r="F17" s="1157" t="s">
        <v>88</v>
      </c>
      <c r="G17" s="1157" t="s">
        <v>228</v>
      </c>
      <c r="H17" s="1157"/>
      <c r="I17" s="988">
        <v>20</v>
      </c>
      <c r="J17" s="1158">
        <v>46304</v>
      </c>
      <c r="K17" s="1159">
        <v>46307</v>
      </c>
      <c r="L17" s="1159">
        <v>46339</v>
      </c>
      <c r="M17" s="988" t="s">
        <v>468</v>
      </c>
      <c r="N17" s="988" t="s">
        <v>475</v>
      </c>
      <c r="O17" s="988"/>
      <c r="P17" s="988" t="s">
        <v>470</v>
      </c>
      <c r="Q17" s="988"/>
      <c r="R17" s="988" t="s">
        <v>477</v>
      </c>
    </row>
    <row r="18" spans="1:18">
      <c r="A18" s="1188"/>
      <c r="B18" s="1188"/>
      <c r="C18" s="1188"/>
      <c r="D18" s="1188"/>
      <c r="E18" s="1188"/>
      <c r="F18" s="1188"/>
      <c r="G18" s="1188"/>
      <c r="H18" s="1188"/>
      <c r="I18" s="1188"/>
      <c r="J18" s="1188"/>
      <c r="K18" s="1188"/>
      <c r="L18" s="1188"/>
      <c r="M18" s="1188"/>
      <c r="N18" s="138"/>
      <c r="O18" s="138"/>
      <c r="P18" s="138"/>
      <c r="Q18" s="138"/>
      <c r="R18" s="138"/>
    </row>
    <row r="19" spans="1:18">
      <c r="A19" s="1272" t="s">
        <v>1151</v>
      </c>
      <c r="C19" s="1188"/>
    </row>
    <row r="21" spans="1:18" ht="26">
      <c r="A21" s="1275" t="s">
        <v>34</v>
      </c>
      <c r="B21" s="1276" t="s">
        <v>36</v>
      </c>
      <c r="C21" s="1275" t="s">
        <v>37</v>
      </c>
      <c r="D21" s="1275" t="s">
        <v>199</v>
      </c>
      <c r="E21" s="1275" t="s">
        <v>39</v>
      </c>
      <c r="F21" s="1275" t="s">
        <v>40</v>
      </c>
      <c r="G21" s="1275" t="s">
        <v>48</v>
      </c>
      <c r="H21" s="1275" t="s">
        <v>323</v>
      </c>
      <c r="I21" s="1275" t="s">
        <v>50</v>
      </c>
      <c r="J21" s="1275" t="s">
        <v>25</v>
      </c>
      <c r="K21" s="1277" t="s">
        <v>456</v>
      </c>
      <c r="L21" s="1277" t="s">
        <v>457</v>
      </c>
      <c r="M21" s="987" t="s">
        <v>1169</v>
      </c>
      <c r="N21" s="987" t="s">
        <v>1174</v>
      </c>
      <c r="O21" s="987" t="s">
        <v>1170</v>
      </c>
      <c r="P21" s="1273" t="s">
        <v>1171</v>
      </c>
      <c r="Q21" s="1273" t="s">
        <v>1174</v>
      </c>
      <c r="R21" s="1273" t="s">
        <v>1170</v>
      </c>
    </row>
    <row r="22" spans="1:18" ht="14.5" customHeight="1">
      <c r="A22" s="1156" t="s">
        <v>82</v>
      </c>
      <c r="B22" s="1157" t="s">
        <v>0</v>
      </c>
      <c r="C22" s="1157" t="s">
        <v>1</v>
      </c>
      <c r="D22" s="1157" t="s">
        <v>467</v>
      </c>
      <c r="E22" s="1157" t="s">
        <v>9</v>
      </c>
      <c r="F22" s="1157" t="s">
        <v>88</v>
      </c>
      <c r="G22" s="1157" t="s">
        <v>243</v>
      </c>
      <c r="H22" s="1157" t="s">
        <v>139</v>
      </c>
      <c r="I22" s="988">
        <v>20</v>
      </c>
      <c r="J22" s="1158">
        <v>46227</v>
      </c>
      <c r="K22" s="1159">
        <v>46230</v>
      </c>
      <c r="L22" s="1159">
        <v>46262</v>
      </c>
      <c r="M22" s="1274" t="s">
        <v>1173</v>
      </c>
      <c r="N22" s="1274" t="s">
        <v>1176</v>
      </c>
      <c r="O22" s="1274" t="s">
        <v>468</v>
      </c>
      <c r="P22" s="1274" t="s">
        <v>1173</v>
      </c>
      <c r="Q22" s="1274" t="s">
        <v>1175</v>
      </c>
      <c r="R22" s="1274" t="s">
        <v>470</v>
      </c>
    </row>
    <row r="23" spans="1:18" ht="14.5" customHeight="1">
      <c r="A23" s="1157" t="s">
        <v>82</v>
      </c>
      <c r="B23" s="1157" t="s">
        <v>0</v>
      </c>
      <c r="C23" s="1157" t="s">
        <v>14</v>
      </c>
      <c r="D23" s="1157" t="s">
        <v>467</v>
      </c>
      <c r="E23" s="1157" t="s">
        <v>2</v>
      </c>
      <c r="F23" s="1157" t="s">
        <v>88</v>
      </c>
      <c r="G23" s="1157" t="s">
        <v>247</v>
      </c>
      <c r="H23" s="1157" t="s">
        <v>119</v>
      </c>
      <c r="I23" s="988">
        <v>20</v>
      </c>
      <c r="J23" s="1158">
        <v>46241</v>
      </c>
      <c r="K23" s="1159">
        <v>46244</v>
      </c>
      <c r="L23" s="1159">
        <v>46276</v>
      </c>
      <c r="M23" s="1274" t="s">
        <v>1193</v>
      </c>
      <c r="N23" s="1274" t="s">
        <v>1194</v>
      </c>
      <c r="O23" s="1274" t="s">
        <v>470</v>
      </c>
      <c r="P23" s="1274" t="s">
        <v>1195</v>
      </c>
      <c r="Q23" s="1274" t="s">
        <v>1179</v>
      </c>
      <c r="R23" s="1274" t="s">
        <v>470</v>
      </c>
    </row>
    <row r="24" spans="1:18" ht="14.5" customHeight="1">
      <c r="A24" s="1157" t="s">
        <v>82</v>
      </c>
      <c r="B24" s="1157" t="s">
        <v>0</v>
      </c>
      <c r="C24" s="1157" t="s">
        <v>1</v>
      </c>
      <c r="D24" s="1157" t="s">
        <v>467</v>
      </c>
      <c r="E24" s="1157" t="s">
        <v>9</v>
      </c>
      <c r="F24" s="1157" t="s">
        <v>88</v>
      </c>
      <c r="G24" s="1157" t="s">
        <v>249</v>
      </c>
      <c r="H24" s="1157" t="s">
        <v>141</v>
      </c>
      <c r="I24" s="988">
        <v>20</v>
      </c>
      <c r="J24" s="1158">
        <v>46248</v>
      </c>
      <c r="K24" s="1159">
        <v>46251</v>
      </c>
      <c r="L24" s="1159">
        <v>46283</v>
      </c>
      <c r="M24" s="1274" t="s">
        <v>1177</v>
      </c>
      <c r="N24" s="1274" t="s">
        <v>1178</v>
      </c>
      <c r="O24" s="1274" t="s">
        <v>468</v>
      </c>
      <c r="P24" s="1274" t="s">
        <v>1180</v>
      </c>
      <c r="Q24" s="1274" t="s">
        <v>1181</v>
      </c>
      <c r="R24" s="1274" t="s">
        <v>470</v>
      </c>
    </row>
    <row r="25" spans="1:18" ht="14.5" customHeight="1">
      <c r="A25" s="1157" t="s">
        <v>82</v>
      </c>
      <c r="B25" s="1157" t="s">
        <v>0</v>
      </c>
      <c r="C25" s="1157" t="s">
        <v>14</v>
      </c>
      <c r="D25" s="1157" t="s">
        <v>467</v>
      </c>
      <c r="E25" s="1157" t="s">
        <v>2</v>
      </c>
      <c r="F25" s="1157" t="s">
        <v>88</v>
      </c>
      <c r="G25" s="1157" t="s">
        <v>251</v>
      </c>
      <c r="H25" s="1157" t="s">
        <v>205</v>
      </c>
      <c r="I25" s="988">
        <v>20</v>
      </c>
      <c r="J25" s="1158">
        <v>46255</v>
      </c>
      <c r="K25" s="1159">
        <v>46258</v>
      </c>
      <c r="L25" s="1159">
        <v>46290</v>
      </c>
      <c r="M25" s="1274" t="s">
        <v>1196</v>
      </c>
      <c r="N25" s="1274" t="s">
        <v>1179</v>
      </c>
      <c r="O25" s="1274" t="s">
        <v>468</v>
      </c>
      <c r="P25" s="1274" t="s">
        <v>1196</v>
      </c>
      <c r="Q25" s="1274" t="s">
        <v>1197</v>
      </c>
      <c r="R25" s="1274" t="s">
        <v>470</v>
      </c>
    </row>
    <row r="26" spans="1:18" ht="14.5" customHeight="1">
      <c r="A26" s="1157" t="s">
        <v>82</v>
      </c>
      <c r="B26" s="1157" t="s">
        <v>0</v>
      </c>
      <c r="C26" s="1157" t="s">
        <v>1</v>
      </c>
      <c r="D26" s="1157" t="s">
        <v>467</v>
      </c>
      <c r="E26" s="1157" t="s">
        <v>9</v>
      </c>
      <c r="F26" s="1157" t="s">
        <v>88</v>
      </c>
      <c r="G26" s="1157" t="s">
        <v>255</v>
      </c>
      <c r="H26" s="1157" t="s">
        <v>207</v>
      </c>
      <c r="I26" s="988">
        <v>20</v>
      </c>
      <c r="J26" s="1158">
        <v>46255</v>
      </c>
      <c r="K26" s="1159">
        <v>46258</v>
      </c>
      <c r="L26" s="1159">
        <v>46290</v>
      </c>
      <c r="M26" s="1274" t="s">
        <v>1173</v>
      </c>
      <c r="N26" s="1274" t="s">
        <v>1179</v>
      </c>
      <c r="O26" s="1274" t="s">
        <v>468</v>
      </c>
      <c r="P26" s="1274" t="s">
        <v>1182</v>
      </c>
      <c r="Q26" s="1274" t="s">
        <v>1197</v>
      </c>
      <c r="R26" s="1274" t="s">
        <v>470</v>
      </c>
    </row>
    <row r="27" spans="1:18" ht="14.5" customHeight="1">
      <c r="A27" s="1157" t="s">
        <v>82</v>
      </c>
      <c r="B27" s="1157" t="s">
        <v>0</v>
      </c>
      <c r="C27" s="1157" t="s">
        <v>14</v>
      </c>
      <c r="D27" s="1157" t="s">
        <v>467</v>
      </c>
      <c r="E27" s="1157" t="s">
        <v>9</v>
      </c>
      <c r="F27" s="1157" t="s">
        <v>88</v>
      </c>
      <c r="G27" s="1157" t="s">
        <v>257</v>
      </c>
      <c r="H27" s="1157" t="s">
        <v>212</v>
      </c>
      <c r="I27" s="988">
        <v>20</v>
      </c>
      <c r="J27" s="1158">
        <v>46262</v>
      </c>
      <c r="K27" s="1159">
        <v>46265</v>
      </c>
      <c r="L27" s="1159">
        <v>46297</v>
      </c>
      <c r="M27" s="1274" t="s">
        <v>1198</v>
      </c>
      <c r="N27" s="1274" t="s">
        <v>1199</v>
      </c>
      <c r="O27" s="1274" t="s">
        <v>470</v>
      </c>
      <c r="P27" s="1274" t="s">
        <v>360</v>
      </c>
      <c r="Q27" s="1274" t="s">
        <v>360</v>
      </c>
      <c r="R27" s="1274" t="s">
        <v>360</v>
      </c>
    </row>
    <row r="28" spans="1:18" ht="14.5" customHeight="1">
      <c r="A28" s="1157" t="s">
        <v>82</v>
      </c>
      <c r="B28" s="1157" t="s">
        <v>0</v>
      </c>
      <c r="C28" s="1157" t="s">
        <v>1</v>
      </c>
      <c r="D28" s="1157" t="s">
        <v>467</v>
      </c>
      <c r="E28" s="1157" t="s">
        <v>9</v>
      </c>
      <c r="F28" s="1157" t="s">
        <v>88</v>
      </c>
      <c r="G28" s="1157" t="s">
        <v>260</v>
      </c>
      <c r="H28" s="1157" t="s">
        <v>216</v>
      </c>
      <c r="I28" s="988">
        <v>20</v>
      </c>
      <c r="J28" s="1158">
        <v>46269</v>
      </c>
      <c r="K28" s="1159">
        <v>46272</v>
      </c>
      <c r="L28" s="1159">
        <v>46304</v>
      </c>
      <c r="M28" s="1274" t="s">
        <v>1183</v>
      </c>
      <c r="N28" s="1274" t="s">
        <v>1184</v>
      </c>
      <c r="O28" s="1274" t="s">
        <v>468</v>
      </c>
      <c r="P28" s="1274" t="s">
        <v>1182</v>
      </c>
      <c r="Q28" s="1274" t="s">
        <v>1185</v>
      </c>
      <c r="R28" s="1274" t="s">
        <v>470</v>
      </c>
    </row>
    <row r="29" spans="1:18" ht="14.5" customHeight="1">
      <c r="A29" s="1157" t="s">
        <v>82</v>
      </c>
      <c r="B29" s="1157" t="s">
        <v>0</v>
      </c>
      <c r="C29" s="1157" t="s">
        <v>14</v>
      </c>
      <c r="D29" s="1157" t="s">
        <v>467</v>
      </c>
      <c r="E29" s="1157" t="s">
        <v>9</v>
      </c>
      <c r="F29" s="1157" t="s">
        <v>88</v>
      </c>
      <c r="G29" s="1157" t="s">
        <v>262</v>
      </c>
      <c r="H29" s="1157" t="s">
        <v>218</v>
      </c>
      <c r="I29" s="988">
        <v>20</v>
      </c>
      <c r="J29" s="1158">
        <v>46276</v>
      </c>
      <c r="K29" s="1159">
        <v>46279</v>
      </c>
      <c r="L29" s="1159">
        <v>46311</v>
      </c>
      <c r="M29" s="1274" t="s">
        <v>1201</v>
      </c>
      <c r="N29" s="1274" t="s">
        <v>1197</v>
      </c>
      <c r="O29" s="1274" t="s">
        <v>468</v>
      </c>
      <c r="P29" s="1274" t="s">
        <v>1196</v>
      </c>
      <c r="Q29" s="1274" t="s">
        <v>1202</v>
      </c>
      <c r="R29" s="1274" t="s">
        <v>470</v>
      </c>
    </row>
    <row r="30" spans="1:18" ht="14.5" customHeight="1">
      <c r="A30" s="1157" t="s">
        <v>82</v>
      </c>
      <c r="B30" s="1157" t="s">
        <v>0</v>
      </c>
      <c r="C30" s="1157" t="s">
        <v>14</v>
      </c>
      <c r="D30" s="1157" t="s">
        <v>467</v>
      </c>
      <c r="E30" s="1157" t="s">
        <v>9</v>
      </c>
      <c r="F30" s="1157" t="s">
        <v>88</v>
      </c>
      <c r="G30" s="1157" t="s">
        <v>264</v>
      </c>
      <c r="H30" s="1157" t="s">
        <v>220</v>
      </c>
      <c r="I30" s="988">
        <v>20</v>
      </c>
      <c r="J30" s="1158">
        <v>46276</v>
      </c>
      <c r="K30" s="1159">
        <v>46279</v>
      </c>
      <c r="L30" s="1159">
        <v>46311</v>
      </c>
      <c r="M30" s="1274" t="s">
        <v>1198</v>
      </c>
      <c r="N30" s="1274" t="s">
        <v>1203</v>
      </c>
      <c r="O30" s="1274" t="s">
        <v>468</v>
      </c>
      <c r="P30" s="1274" t="s">
        <v>1193</v>
      </c>
      <c r="Q30" s="1274" t="s">
        <v>1205</v>
      </c>
      <c r="R30" s="1274" t="s">
        <v>470</v>
      </c>
    </row>
    <row r="31" spans="1:18" ht="14.5" customHeight="1">
      <c r="A31" s="1157" t="s">
        <v>82</v>
      </c>
      <c r="B31" s="1157" t="s">
        <v>0</v>
      </c>
      <c r="C31" s="1157" t="s">
        <v>8</v>
      </c>
      <c r="D31" s="1157" t="s">
        <v>467</v>
      </c>
      <c r="E31" s="1157" t="s">
        <v>9</v>
      </c>
      <c r="F31" s="1157" t="s">
        <v>88</v>
      </c>
      <c r="G31" s="1157" t="s">
        <v>1207</v>
      </c>
      <c r="H31" s="1157" t="s">
        <v>93</v>
      </c>
      <c r="I31" s="988">
        <v>20</v>
      </c>
      <c r="J31" s="1158">
        <v>46283</v>
      </c>
      <c r="K31" s="1159">
        <v>46286</v>
      </c>
      <c r="L31" s="1159">
        <v>46318</v>
      </c>
      <c r="M31" s="1274" t="s">
        <v>1189</v>
      </c>
      <c r="N31" s="1274" t="s">
        <v>1191</v>
      </c>
      <c r="O31" s="1274" t="s">
        <v>470</v>
      </c>
      <c r="P31" s="1274" t="s">
        <v>360</v>
      </c>
      <c r="Q31" s="1274" t="s">
        <v>360</v>
      </c>
      <c r="R31" s="1274" t="s">
        <v>360</v>
      </c>
    </row>
    <row r="32" spans="1:18" ht="14.5" customHeight="1">
      <c r="A32" s="1157" t="s">
        <v>82</v>
      </c>
      <c r="B32" s="1157" t="s">
        <v>0</v>
      </c>
      <c r="C32" s="1157" t="s">
        <v>1</v>
      </c>
      <c r="D32" s="1157" t="s">
        <v>467</v>
      </c>
      <c r="E32" s="1157" t="s">
        <v>9</v>
      </c>
      <c r="F32" s="1157" t="s">
        <v>88</v>
      </c>
      <c r="G32" s="1157" t="s">
        <v>1208</v>
      </c>
      <c r="H32" s="1157" t="s">
        <v>223</v>
      </c>
      <c r="I32" s="988">
        <v>15</v>
      </c>
      <c r="J32" s="1158">
        <v>46283</v>
      </c>
      <c r="K32" s="1159">
        <v>46286</v>
      </c>
      <c r="L32" s="1159">
        <v>46318</v>
      </c>
      <c r="M32" s="1274" t="s">
        <v>1173</v>
      </c>
      <c r="N32" s="1274" t="s">
        <v>1186</v>
      </c>
      <c r="O32" s="1274" t="s">
        <v>468</v>
      </c>
      <c r="P32" s="1274" t="s">
        <v>1187</v>
      </c>
      <c r="Q32" s="1274" t="s">
        <v>1188</v>
      </c>
      <c r="R32" s="1274" t="s">
        <v>470</v>
      </c>
    </row>
    <row r="33" spans="1:18" ht="14.5" customHeight="1">
      <c r="A33" s="1157" t="s">
        <v>82</v>
      </c>
      <c r="B33" s="1157" t="s">
        <v>0</v>
      </c>
      <c r="C33" s="1157" t="s">
        <v>8</v>
      </c>
      <c r="D33" s="1157" t="s">
        <v>467</v>
      </c>
      <c r="E33" s="1157" t="s">
        <v>9</v>
      </c>
      <c r="F33" s="1157" t="s">
        <v>88</v>
      </c>
      <c r="G33" s="1157" t="s">
        <v>1209</v>
      </c>
      <c r="H33" s="1157" t="s">
        <v>110</v>
      </c>
      <c r="I33" s="988">
        <v>20</v>
      </c>
      <c r="J33" s="1158">
        <v>46304</v>
      </c>
      <c r="K33" s="1159">
        <v>46307</v>
      </c>
      <c r="L33" s="1159">
        <v>46339</v>
      </c>
      <c r="M33" s="1274" t="s">
        <v>1190</v>
      </c>
      <c r="N33" s="1274" t="s">
        <v>1192</v>
      </c>
      <c r="O33" s="1274" t="s">
        <v>470</v>
      </c>
      <c r="P33" s="1274" t="s">
        <v>360</v>
      </c>
      <c r="Q33" s="1274" t="s">
        <v>360</v>
      </c>
      <c r="R33" s="1274" t="s">
        <v>360</v>
      </c>
    </row>
    <row r="34" spans="1:18" ht="14.5" customHeight="1">
      <c r="A34" s="1157" t="s">
        <v>82</v>
      </c>
      <c r="B34" s="1157" t="s">
        <v>0</v>
      </c>
      <c r="C34" s="1157" t="s">
        <v>14</v>
      </c>
      <c r="D34" s="1157" t="s">
        <v>467</v>
      </c>
      <c r="E34" s="1157" t="s">
        <v>9</v>
      </c>
      <c r="F34" s="1157" t="s">
        <v>88</v>
      </c>
      <c r="G34" s="1157" t="s">
        <v>1210</v>
      </c>
      <c r="H34" s="1157" t="s">
        <v>226</v>
      </c>
      <c r="I34" s="988">
        <v>20</v>
      </c>
      <c r="J34" s="1158">
        <v>46290</v>
      </c>
      <c r="K34" s="1159">
        <v>46293</v>
      </c>
      <c r="L34" s="1159">
        <v>46325</v>
      </c>
      <c r="M34" s="1274" t="s">
        <v>1206</v>
      </c>
      <c r="N34" s="1274" t="s">
        <v>1204</v>
      </c>
      <c r="O34" s="1274" t="s">
        <v>468</v>
      </c>
      <c r="P34" s="1274" t="s">
        <v>1198</v>
      </c>
      <c r="Q34" s="1274" t="s">
        <v>1213</v>
      </c>
      <c r="R34" s="1274" t="s">
        <v>470</v>
      </c>
    </row>
    <row r="35" spans="1:18" ht="14.5" customHeight="1">
      <c r="A35" s="1157" t="s">
        <v>82</v>
      </c>
      <c r="B35" s="1157" t="s">
        <v>0</v>
      </c>
      <c r="C35" s="1157" t="s">
        <v>14</v>
      </c>
      <c r="D35" s="1157" t="s">
        <v>467</v>
      </c>
      <c r="E35" s="1157" t="s">
        <v>2</v>
      </c>
      <c r="F35" s="1157" t="s">
        <v>88</v>
      </c>
      <c r="G35" s="1157" t="s">
        <v>1211</v>
      </c>
      <c r="H35" s="1157" t="s">
        <v>119</v>
      </c>
      <c r="I35" s="988">
        <v>20</v>
      </c>
      <c r="J35" s="1158">
        <v>46297</v>
      </c>
      <c r="K35" s="1159">
        <v>46300</v>
      </c>
      <c r="L35" s="1159">
        <v>46332</v>
      </c>
      <c r="M35" s="1274" t="s">
        <v>1214</v>
      </c>
      <c r="N35" s="1274" t="s">
        <v>1205</v>
      </c>
      <c r="O35" s="1274" t="s">
        <v>468</v>
      </c>
      <c r="P35" s="1274" t="s">
        <v>1215</v>
      </c>
      <c r="Q35" s="1274" t="s">
        <v>1216</v>
      </c>
      <c r="R35" s="1274" t="s">
        <v>470</v>
      </c>
    </row>
    <row r="36" spans="1:18">
      <c r="A36" s="1157" t="s">
        <v>82</v>
      </c>
      <c r="B36" s="1157" t="s">
        <v>0</v>
      </c>
      <c r="C36" s="1157" t="s">
        <v>280</v>
      </c>
      <c r="D36" s="1157" t="s">
        <v>467</v>
      </c>
      <c r="E36" s="1157" t="s">
        <v>2</v>
      </c>
      <c r="F36" s="1157" t="s">
        <v>88</v>
      </c>
      <c r="G36" s="1157" t="s">
        <v>1212</v>
      </c>
      <c r="H36" s="1157" t="s">
        <v>1200</v>
      </c>
      <c r="I36" s="988">
        <v>20</v>
      </c>
      <c r="J36" s="1158">
        <v>46304</v>
      </c>
      <c r="K36" s="1159">
        <v>46307</v>
      </c>
      <c r="L36" s="1159">
        <v>46339</v>
      </c>
      <c r="M36" s="1056" t="s">
        <v>1172</v>
      </c>
      <c r="N36" s="1056" t="s">
        <v>1172</v>
      </c>
      <c r="O36" s="1056" t="s">
        <v>1172</v>
      </c>
      <c r="P36" s="1056" t="s">
        <v>1172</v>
      </c>
      <c r="Q36" s="1056" t="s">
        <v>1172</v>
      </c>
      <c r="R36" s="1056" t="s">
        <v>1172</v>
      </c>
    </row>
  </sheetData>
  <autoFilter ref="A2:M17" xr:uid="{0A231934-27F5-4899-979B-89D89B431F66}"/>
  <mergeCells count="1">
    <mergeCell ref="K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C206-DBFC-4A50-BA18-95CF0DD74F13}">
  <sheetPr codeName="Sheet17"/>
  <dimension ref="A1:N19"/>
  <sheetViews>
    <sheetView zoomScale="110" zoomScaleNormal="110" workbookViewId="0">
      <selection activeCell="G15" sqref="G15"/>
    </sheetView>
  </sheetViews>
  <sheetFormatPr defaultRowHeight="14.5"/>
  <cols>
    <col min="2" max="2" width="15.1796875" bestFit="1" customWidth="1"/>
    <col min="6" max="6" width="12.453125" customWidth="1"/>
  </cols>
  <sheetData>
    <row r="1" spans="1:14" ht="47" thickBot="1">
      <c r="A1" s="222" t="s">
        <v>478</v>
      </c>
      <c r="B1" s="223" t="s">
        <v>319</v>
      </c>
      <c r="C1" s="224" t="s">
        <v>325</v>
      </c>
      <c r="D1" s="224" t="s">
        <v>326</v>
      </c>
      <c r="E1" s="224" t="s">
        <v>327</v>
      </c>
      <c r="F1" s="224" t="s">
        <v>331</v>
      </c>
      <c r="G1" s="224" t="s">
        <v>333</v>
      </c>
      <c r="H1" s="225" t="s">
        <v>334</v>
      </c>
      <c r="I1" s="226" t="s">
        <v>335</v>
      </c>
      <c r="J1" s="227" t="s">
        <v>336</v>
      </c>
      <c r="K1" s="228" t="s">
        <v>337</v>
      </c>
      <c r="L1" s="228" t="s">
        <v>338</v>
      </c>
      <c r="M1" s="228" t="s">
        <v>339</v>
      </c>
    </row>
    <row r="2" spans="1:14" ht="15" thickBot="1">
      <c r="A2" s="229">
        <v>2</v>
      </c>
      <c r="B2" s="230" t="s">
        <v>419</v>
      </c>
      <c r="C2" s="231"/>
      <c r="D2" s="231"/>
      <c r="E2" s="231"/>
      <c r="F2" s="232"/>
      <c r="G2" s="232"/>
      <c r="H2" s="232"/>
      <c r="I2" s="233"/>
      <c r="J2" s="233"/>
      <c r="K2" s="233"/>
      <c r="L2" s="234"/>
      <c r="M2" s="235"/>
    </row>
    <row r="3" spans="1:14" ht="15" thickBot="1">
      <c r="A3" s="236">
        <v>2.1</v>
      </c>
      <c r="B3" s="237" t="s">
        <v>420</v>
      </c>
      <c r="C3" s="238"/>
      <c r="D3" s="238"/>
      <c r="E3" s="239"/>
      <c r="F3" s="240"/>
      <c r="G3" s="240"/>
      <c r="H3" s="240"/>
      <c r="I3" s="241"/>
      <c r="J3" s="241"/>
      <c r="K3" s="241"/>
      <c r="L3" s="241"/>
      <c r="M3" s="242"/>
    </row>
    <row r="4" spans="1:14" ht="15" thickBot="1">
      <c r="A4" s="243" t="s">
        <v>479</v>
      </c>
      <c r="B4" s="238" t="s">
        <v>421</v>
      </c>
      <c r="C4" s="244"/>
      <c r="D4" s="245"/>
      <c r="E4" s="246"/>
      <c r="F4" s="247">
        <v>46244</v>
      </c>
      <c r="G4" s="248">
        <v>45911</v>
      </c>
      <c r="H4" s="248">
        <v>45912</v>
      </c>
      <c r="I4" s="249">
        <v>0</v>
      </c>
      <c r="J4" s="250"/>
      <c r="K4" s="251">
        <v>0</v>
      </c>
      <c r="L4" s="252">
        <v>20</v>
      </c>
      <c r="M4" s="253">
        <v>1</v>
      </c>
      <c r="N4" t="s">
        <v>480</v>
      </c>
    </row>
    <row r="5" spans="1:14" ht="15" thickBot="1">
      <c r="A5" s="243" t="s">
        <v>481</v>
      </c>
      <c r="B5" s="238" t="s">
        <v>421</v>
      </c>
      <c r="C5" s="244"/>
      <c r="D5" s="245"/>
      <c r="E5" s="246"/>
      <c r="F5" s="247">
        <v>46258</v>
      </c>
      <c r="G5" s="248">
        <v>45940</v>
      </c>
      <c r="H5" s="248">
        <v>45941</v>
      </c>
      <c r="I5" s="249">
        <v>0</v>
      </c>
      <c r="J5" s="250"/>
      <c r="K5" s="251">
        <v>0</v>
      </c>
      <c r="L5" s="252">
        <v>20</v>
      </c>
      <c r="M5" s="253">
        <v>1</v>
      </c>
      <c r="N5" t="s">
        <v>480</v>
      </c>
    </row>
    <row r="6" spans="1:14" ht="15" thickBot="1">
      <c r="A6" s="243" t="s">
        <v>482</v>
      </c>
      <c r="B6" s="238" t="s">
        <v>421</v>
      </c>
      <c r="C6" s="244"/>
      <c r="D6" s="245"/>
      <c r="E6" s="246"/>
      <c r="F6" s="247">
        <v>46286</v>
      </c>
      <c r="G6" s="248">
        <v>45953</v>
      </c>
      <c r="H6" s="248">
        <v>45954</v>
      </c>
      <c r="I6" s="249">
        <v>0</v>
      </c>
      <c r="J6" s="250"/>
      <c r="K6" s="251">
        <v>0</v>
      </c>
      <c r="L6" s="252">
        <v>20</v>
      </c>
      <c r="M6" s="253">
        <v>1</v>
      </c>
      <c r="N6" t="s">
        <v>480</v>
      </c>
    </row>
    <row r="7" spans="1:14" ht="15" thickBot="1">
      <c r="A7" s="243" t="s">
        <v>483</v>
      </c>
      <c r="B7" s="238" t="s">
        <v>421</v>
      </c>
      <c r="C7" s="244"/>
      <c r="D7" s="245"/>
      <c r="E7" s="246"/>
      <c r="F7" s="247">
        <v>46293</v>
      </c>
      <c r="G7" s="248">
        <v>45959</v>
      </c>
      <c r="H7" s="248">
        <v>45960</v>
      </c>
      <c r="I7" s="249">
        <v>0</v>
      </c>
      <c r="J7" s="250"/>
      <c r="K7" s="251">
        <v>0</v>
      </c>
      <c r="L7" s="252">
        <v>20</v>
      </c>
      <c r="M7" s="253">
        <v>1</v>
      </c>
      <c r="N7" t="s">
        <v>480</v>
      </c>
    </row>
    <row r="8" spans="1:14" ht="15" thickBot="1">
      <c r="A8" s="243" t="s">
        <v>484</v>
      </c>
      <c r="B8" s="238" t="s">
        <v>421</v>
      </c>
      <c r="C8" s="244"/>
      <c r="D8" s="245"/>
      <c r="E8" s="246"/>
      <c r="F8" s="247">
        <v>46300</v>
      </c>
      <c r="G8" s="248">
        <v>45966</v>
      </c>
      <c r="H8" s="248">
        <v>45967</v>
      </c>
      <c r="I8" s="249">
        <v>0</v>
      </c>
      <c r="J8" s="250"/>
      <c r="K8" s="251">
        <v>0</v>
      </c>
      <c r="L8" s="252">
        <v>20</v>
      </c>
      <c r="M8" s="253">
        <v>1</v>
      </c>
    </row>
    <row r="9" spans="1:14" ht="15" thickBot="1">
      <c r="A9" s="243" t="s">
        <v>485</v>
      </c>
      <c r="B9" s="238" t="s">
        <v>421</v>
      </c>
      <c r="C9" s="244"/>
      <c r="D9" s="245"/>
      <c r="E9" s="246"/>
      <c r="F9" s="247">
        <v>46307</v>
      </c>
      <c r="G9" s="248">
        <v>45973</v>
      </c>
      <c r="H9" s="248">
        <v>45974</v>
      </c>
      <c r="I9" s="249">
        <v>0</v>
      </c>
      <c r="J9" s="250"/>
      <c r="K9" s="251">
        <v>0</v>
      </c>
      <c r="L9" s="252">
        <v>20</v>
      </c>
      <c r="M9" s="253">
        <v>1</v>
      </c>
    </row>
    <row r="10" spans="1:14" ht="15" thickBot="1">
      <c r="A10" s="236">
        <v>2.2000000000000002</v>
      </c>
      <c r="B10" s="237" t="s">
        <v>375</v>
      </c>
      <c r="C10" s="238"/>
      <c r="D10" s="238"/>
      <c r="E10" s="239"/>
      <c r="F10" s="240" t="s">
        <v>486</v>
      </c>
      <c r="G10" s="240"/>
      <c r="H10" s="240"/>
      <c r="I10" s="241"/>
      <c r="J10" s="241"/>
      <c r="K10" s="241"/>
      <c r="L10" s="241"/>
      <c r="M10" s="242"/>
    </row>
    <row r="11" spans="1:14" ht="15" thickBot="1">
      <c r="A11" s="243" t="s">
        <v>487</v>
      </c>
      <c r="B11" s="238" t="s">
        <v>423</v>
      </c>
      <c r="C11" s="244"/>
      <c r="D11" s="245"/>
      <c r="E11" s="246" t="s">
        <v>242</v>
      </c>
      <c r="F11" s="247">
        <v>46230</v>
      </c>
      <c r="G11" s="248">
        <v>45925</v>
      </c>
      <c r="H11" s="248">
        <v>45926</v>
      </c>
      <c r="I11" s="249">
        <v>0</v>
      </c>
      <c r="J11" s="250"/>
      <c r="K11" s="251">
        <v>0</v>
      </c>
      <c r="L11" s="252">
        <v>20</v>
      </c>
      <c r="M11" s="253">
        <v>2</v>
      </c>
      <c r="N11" t="s">
        <v>480</v>
      </c>
    </row>
    <row r="12" spans="1:14" ht="15" thickBot="1">
      <c r="A12" s="243" t="s">
        <v>488</v>
      </c>
      <c r="B12" s="238" t="s">
        <v>423</v>
      </c>
      <c r="C12" s="244"/>
      <c r="D12" s="245"/>
      <c r="E12" s="246"/>
      <c r="F12" s="247">
        <v>46251</v>
      </c>
      <c r="G12" s="248">
        <v>45960</v>
      </c>
      <c r="H12" s="248">
        <v>45961</v>
      </c>
      <c r="I12" s="249">
        <v>0</v>
      </c>
      <c r="J12" s="250"/>
      <c r="K12" s="251">
        <v>0</v>
      </c>
      <c r="L12" s="252">
        <v>20</v>
      </c>
      <c r="M12" s="253">
        <v>2</v>
      </c>
      <c r="N12" t="s">
        <v>480</v>
      </c>
    </row>
    <row r="13" spans="1:14" ht="15" thickBot="1">
      <c r="A13" s="243" t="s">
        <v>489</v>
      </c>
      <c r="B13" s="238" t="s">
        <v>423</v>
      </c>
      <c r="C13" s="244"/>
      <c r="D13" s="245"/>
      <c r="E13" s="246"/>
      <c r="F13" s="247">
        <v>46258</v>
      </c>
      <c r="G13" s="248">
        <v>45960</v>
      </c>
      <c r="H13" s="248">
        <v>45961</v>
      </c>
      <c r="I13" s="249">
        <v>0</v>
      </c>
      <c r="J13" s="250"/>
      <c r="K13" s="251">
        <v>0</v>
      </c>
      <c r="L13" s="252">
        <v>20</v>
      </c>
      <c r="M13" s="253">
        <v>2</v>
      </c>
      <c r="N13" t="s">
        <v>480</v>
      </c>
    </row>
    <row r="14" spans="1:14" ht="15" thickBot="1">
      <c r="A14" s="243" t="s">
        <v>490</v>
      </c>
      <c r="B14" s="238" t="s">
        <v>423</v>
      </c>
      <c r="C14" s="244"/>
      <c r="D14" s="245"/>
      <c r="E14" s="246"/>
      <c r="F14" s="247">
        <v>46265</v>
      </c>
      <c r="G14" s="248">
        <v>45972</v>
      </c>
      <c r="H14" s="248">
        <v>45973</v>
      </c>
      <c r="I14" s="249">
        <v>0</v>
      </c>
      <c r="J14" s="250"/>
      <c r="K14" s="251">
        <v>0</v>
      </c>
      <c r="L14" s="252">
        <v>20</v>
      </c>
      <c r="M14" s="253">
        <v>2</v>
      </c>
      <c r="N14" t="s">
        <v>480</v>
      </c>
    </row>
    <row r="15" spans="1:14" ht="15" thickBot="1">
      <c r="A15" s="243" t="s">
        <v>491</v>
      </c>
      <c r="B15" s="238" t="s">
        <v>423</v>
      </c>
      <c r="C15" s="244"/>
      <c r="D15" s="245"/>
      <c r="E15" s="246"/>
      <c r="F15" s="247">
        <v>46272</v>
      </c>
      <c r="G15" s="248">
        <v>45991</v>
      </c>
      <c r="H15" s="248">
        <v>45992</v>
      </c>
      <c r="I15" s="249">
        <v>0</v>
      </c>
      <c r="J15" s="250"/>
      <c r="K15" s="251">
        <v>0</v>
      </c>
      <c r="L15" s="252">
        <v>20</v>
      </c>
      <c r="M15" s="253">
        <v>2</v>
      </c>
      <c r="N15" t="s">
        <v>480</v>
      </c>
    </row>
    <row r="16" spans="1:14" ht="15" thickBot="1">
      <c r="A16" s="243" t="s">
        <v>492</v>
      </c>
      <c r="B16" s="238" t="s">
        <v>423</v>
      </c>
      <c r="C16" s="244"/>
      <c r="D16" s="245"/>
      <c r="E16" s="246"/>
      <c r="F16" s="247">
        <v>46279</v>
      </c>
      <c r="G16" s="248">
        <v>45991</v>
      </c>
      <c r="H16" s="248">
        <v>45992</v>
      </c>
      <c r="I16" s="249">
        <v>0</v>
      </c>
      <c r="J16" s="250"/>
      <c r="K16" s="251">
        <v>0</v>
      </c>
      <c r="L16" s="252">
        <v>20</v>
      </c>
      <c r="M16" s="253">
        <v>2</v>
      </c>
      <c r="N16" t="s">
        <v>480</v>
      </c>
    </row>
    <row r="17" spans="1:14" ht="15" thickBot="1">
      <c r="A17" s="243" t="s">
        <v>493</v>
      </c>
      <c r="B17" s="238" t="s">
        <v>423</v>
      </c>
      <c r="C17" s="244"/>
      <c r="D17" s="245"/>
      <c r="E17" s="246"/>
      <c r="F17" s="247">
        <v>46279</v>
      </c>
      <c r="G17" s="248">
        <v>45996</v>
      </c>
      <c r="H17" s="248">
        <v>45999</v>
      </c>
      <c r="I17" s="249">
        <v>0</v>
      </c>
      <c r="J17" s="250"/>
      <c r="K17" s="251">
        <v>0</v>
      </c>
      <c r="L17" s="252">
        <v>20</v>
      </c>
      <c r="M17" s="253">
        <v>2</v>
      </c>
      <c r="N17" t="s">
        <v>480</v>
      </c>
    </row>
    <row r="18" spans="1:14" ht="15" thickBot="1">
      <c r="A18" s="243" t="s">
        <v>494</v>
      </c>
      <c r="B18" s="238" t="s">
        <v>423</v>
      </c>
      <c r="C18" s="244"/>
      <c r="D18" s="245"/>
      <c r="E18" s="246"/>
      <c r="F18" s="247">
        <v>46286</v>
      </c>
      <c r="G18" s="248">
        <v>45996</v>
      </c>
      <c r="H18" s="248">
        <v>45999</v>
      </c>
      <c r="I18" s="249">
        <v>0</v>
      </c>
      <c r="J18" s="250"/>
      <c r="K18" s="251">
        <v>0</v>
      </c>
      <c r="L18" s="252">
        <v>15</v>
      </c>
      <c r="M18" s="253">
        <v>2</v>
      </c>
      <c r="N18" t="s">
        <v>480</v>
      </c>
    </row>
    <row r="19" spans="1:14" ht="15" thickBot="1">
      <c r="A19" s="243" t="s">
        <v>495</v>
      </c>
      <c r="B19" s="238" t="s">
        <v>423</v>
      </c>
      <c r="C19" s="244"/>
      <c r="D19" s="245"/>
      <c r="E19" s="246"/>
      <c r="F19" s="247">
        <v>46293</v>
      </c>
      <c r="G19" s="248">
        <v>46013</v>
      </c>
      <c r="H19" s="248">
        <v>46014</v>
      </c>
      <c r="I19" s="249">
        <v>0</v>
      </c>
      <c r="J19" s="250"/>
      <c r="K19" s="251">
        <v>0</v>
      </c>
      <c r="L19" s="252">
        <v>20</v>
      </c>
      <c r="M19" s="253">
        <v>2</v>
      </c>
      <c r="N19" t="s">
        <v>480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F44FE-4578-4489-B38A-9D8674AE56B9}">
  <sheetPr codeName="Sheet19">
    <tabColor theme="0"/>
  </sheetPr>
  <dimension ref="A1:XEX183"/>
  <sheetViews>
    <sheetView showGridLines="0" topLeftCell="A96" zoomScale="90" zoomScaleNormal="90" workbookViewId="0">
      <selection activeCell="AT146" sqref="AT146"/>
    </sheetView>
  </sheetViews>
  <sheetFormatPr defaultColWidth="8.7265625" defaultRowHeight="13" outlineLevelCol="1"/>
  <cols>
    <col min="1" max="1" width="20.453125" style="17" customWidth="1"/>
    <col min="2" max="4" width="11.54296875" style="17" customWidth="1"/>
    <col min="5" max="5" width="11.54296875" style="17" hidden="1" customWidth="1"/>
    <col min="6" max="6" width="10.54296875" style="17" customWidth="1"/>
    <col min="7" max="7" width="9.26953125" style="17" customWidth="1"/>
    <col min="8" max="8" width="23.453125" style="17" customWidth="1"/>
    <col min="9" max="9" width="12.7265625" style="17" hidden="1" customWidth="1"/>
    <col min="10" max="12" width="8.26953125" style="17" customWidth="1"/>
    <col min="13" max="13" width="11" style="17" customWidth="1"/>
    <col min="14" max="14" width="10.81640625" style="17" customWidth="1"/>
    <col min="15" max="15" width="9.7265625" style="17" customWidth="1"/>
    <col min="16" max="16" width="11.54296875" style="17" customWidth="1"/>
    <col min="17" max="17" width="14.453125" style="17" customWidth="1"/>
    <col min="18" max="18" width="10.453125" style="17" customWidth="1"/>
    <col min="19" max="19" width="8.7265625" style="18"/>
    <col min="20" max="22" width="8.7265625" style="17" customWidth="1" outlineLevel="1"/>
    <col min="23" max="25" width="8.7265625" style="17" hidden="1" customWidth="1" outlineLevel="1"/>
    <col min="26" max="26" width="10.81640625" style="17" hidden="1" customWidth="1" outlineLevel="1"/>
    <col min="27" max="27" width="9.54296875" style="17" hidden="1" customWidth="1" outlineLevel="1"/>
    <col min="28" max="37" width="8.7265625" style="8" hidden="1" customWidth="1"/>
    <col min="38" max="38" width="18.54296875" style="17" hidden="1" customWidth="1"/>
    <col min="39" max="39" width="14.54296875" style="17" hidden="1" customWidth="1"/>
    <col min="40" max="40" width="17.54296875" style="17" hidden="1" customWidth="1"/>
    <col min="41" max="44" width="11.453125" style="17" hidden="1" customWidth="1"/>
    <col min="45" max="45" width="47.1796875" style="262" bestFit="1" customWidth="1"/>
    <col min="46" max="47" width="11.453125" style="262" customWidth="1"/>
    <col min="48" max="52" width="15.54296875" style="262" customWidth="1"/>
    <col min="53" max="55" width="13.453125" style="262" customWidth="1"/>
    <col min="56" max="71" width="10.54296875" style="262" customWidth="1"/>
    <col min="72" max="16384" width="8.7265625" style="17"/>
  </cols>
  <sheetData>
    <row r="1" spans="1:117">
      <c r="A1" s="6"/>
      <c r="B1" s="6"/>
      <c r="C1" s="6"/>
      <c r="D1" s="6"/>
      <c r="E1" s="6"/>
      <c r="F1" s="7" t="s">
        <v>23</v>
      </c>
      <c r="G1" s="7"/>
      <c r="H1" s="6"/>
      <c r="I1" s="6"/>
      <c r="J1" s="6"/>
      <c r="K1" s="6"/>
      <c r="L1" s="6"/>
      <c r="M1" s="6"/>
      <c r="N1" s="6"/>
      <c r="O1" s="6"/>
      <c r="P1" s="6"/>
      <c r="Q1" s="6"/>
      <c r="R1" s="6"/>
      <c r="S1" s="8"/>
      <c r="T1" s="6"/>
      <c r="U1" s="6"/>
      <c r="V1" s="6"/>
      <c r="W1" s="6"/>
      <c r="X1" s="6"/>
      <c r="Y1" s="6"/>
      <c r="Z1" s="6"/>
      <c r="AA1" s="6"/>
      <c r="AL1" s="6"/>
      <c r="AM1" s="6"/>
      <c r="AN1" s="6"/>
      <c r="AO1" s="6"/>
      <c r="AP1" s="8"/>
      <c r="AQ1" s="8"/>
      <c r="AR1" s="8"/>
    </row>
    <row r="2" spans="1:117">
      <c r="A2" s="6"/>
      <c r="B2" s="6"/>
      <c r="C2" s="6"/>
      <c r="D2" s="6"/>
      <c r="E2" s="9" t="s">
        <v>24</v>
      </c>
      <c r="F2" s="10" t="s">
        <v>25</v>
      </c>
      <c r="G2" s="10"/>
      <c r="H2" s="6"/>
      <c r="I2" s="6"/>
      <c r="J2" s="6"/>
      <c r="K2" s="6"/>
      <c r="L2" s="6"/>
      <c r="M2" s="6"/>
      <c r="N2" s="6"/>
      <c r="O2" s="6"/>
      <c r="P2" s="6"/>
      <c r="Q2" s="6"/>
      <c r="R2" s="6"/>
      <c r="S2" s="8"/>
      <c r="T2" s="6"/>
      <c r="U2" s="6"/>
      <c r="V2" s="6"/>
      <c r="W2" s="6"/>
      <c r="X2" s="6"/>
      <c r="Y2" s="6"/>
      <c r="Z2" s="6"/>
      <c r="AA2" s="6"/>
      <c r="AL2" s="6"/>
      <c r="AM2" s="6"/>
      <c r="AN2" s="6"/>
      <c r="AO2" s="6"/>
      <c r="AP2" s="8"/>
      <c r="AQ2" s="8"/>
      <c r="AR2" s="8"/>
    </row>
    <row r="3" spans="1:117">
      <c r="A3" s="6"/>
      <c r="B3" s="6"/>
      <c r="C3" s="6"/>
      <c r="D3" s="6"/>
      <c r="E3" s="6"/>
      <c r="F3" s="11" t="s">
        <v>26</v>
      </c>
      <c r="G3" s="11"/>
      <c r="H3" s="6"/>
      <c r="I3" s="6"/>
      <c r="J3" s="6"/>
      <c r="K3" s="6"/>
      <c r="L3" s="6"/>
      <c r="M3" s="6"/>
      <c r="N3" s="6"/>
      <c r="O3" s="6"/>
      <c r="P3" s="6"/>
      <c r="Q3" s="6"/>
      <c r="R3" s="6"/>
      <c r="S3" s="8"/>
      <c r="T3" s="6"/>
      <c r="U3" s="6"/>
      <c r="V3" s="6"/>
      <c r="W3" s="6"/>
      <c r="X3" s="6"/>
      <c r="Y3" s="6"/>
      <c r="Z3" s="6"/>
      <c r="AA3" s="6"/>
      <c r="AL3" s="6"/>
      <c r="AM3" s="6"/>
      <c r="AN3" s="6"/>
      <c r="AO3" s="6"/>
      <c r="AP3" s="8"/>
      <c r="AQ3" s="8"/>
      <c r="AR3" s="8"/>
    </row>
    <row r="4" spans="1:117">
      <c r="A4" s="6"/>
      <c r="B4" s="6"/>
      <c r="C4" s="6"/>
      <c r="D4" s="6"/>
      <c r="E4" s="6"/>
      <c r="F4" s="12" t="s">
        <v>27</v>
      </c>
      <c r="G4" s="12"/>
      <c r="H4" s="6"/>
      <c r="I4" s="6"/>
      <c r="J4" s="6"/>
      <c r="K4" s="6"/>
      <c r="L4" s="6"/>
      <c r="M4" s="6"/>
      <c r="N4" s="6"/>
      <c r="O4" s="6"/>
      <c r="P4" s="6"/>
      <c r="Q4" s="6"/>
      <c r="R4" s="6"/>
      <c r="S4" s="8"/>
      <c r="T4" s="6"/>
      <c r="U4" s="6"/>
      <c r="V4" s="6"/>
      <c r="W4" s="6"/>
      <c r="X4" s="6"/>
      <c r="Y4" s="6"/>
      <c r="Z4" s="6"/>
      <c r="AA4" s="6"/>
      <c r="AL4" s="13"/>
      <c r="AM4" s="6"/>
      <c r="AN4" s="6"/>
      <c r="AO4" s="6"/>
      <c r="AP4" s="8"/>
      <c r="AQ4" s="8"/>
      <c r="AR4" s="8"/>
    </row>
    <row r="5" spans="1:117">
      <c r="A5" s="6"/>
      <c r="B5" s="6"/>
      <c r="C5" s="6"/>
      <c r="D5" s="6"/>
      <c r="E5" s="6"/>
      <c r="F5" s="14" t="s">
        <v>28</v>
      </c>
      <c r="G5" s="14"/>
      <c r="H5" s="6"/>
      <c r="I5" s="6"/>
      <c r="J5" s="6"/>
      <c r="K5" s="6"/>
      <c r="L5" s="6"/>
      <c r="M5" s="6"/>
      <c r="N5" s="6"/>
      <c r="O5" s="6"/>
      <c r="P5" s="6"/>
      <c r="Q5" s="6"/>
      <c r="R5" s="6"/>
      <c r="S5" s="8"/>
      <c r="T5" s="6"/>
      <c r="U5" s="6"/>
      <c r="V5" s="6"/>
      <c r="W5" s="6"/>
      <c r="X5" s="6"/>
      <c r="Y5" s="6"/>
      <c r="Z5" s="6"/>
      <c r="AA5" s="6"/>
      <c r="AL5" s="6"/>
      <c r="AM5" s="6"/>
      <c r="AN5" s="6"/>
      <c r="AO5" s="6"/>
      <c r="AP5" s="8"/>
      <c r="AQ5" s="8"/>
      <c r="AR5" s="8"/>
    </row>
    <row r="6" spans="1:117">
      <c r="A6" s="6"/>
      <c r="B6" s="6"/>
      <c r="C6" s="6"/>
      <c r="D6" s="6"/>
      <c r="E6" s="6"/>
      <c r="F6" s="15" t="s">
        <v>29</v>
      </c>
      <c r="G6" s="15"/>
      <c r="H6" s="6"/>
      <c r="I6" s="6"/>
      <c r="J6" s="6"/>
      <c r="K6" s="6"/>
      <c r="L6" s="6"/>
      <c r="M6" s="6"/>
      <c r="N6" s="6"/>
      <c r="O6" s="6"/>
      <c r="P6" s="6"/>
      <c r="Q6" s="6"/>
      <c r="R6" s="6"/>
      <c r="S6" s="8"/>
      <c r="T6" s="6"/>
      <c r="U6" s="6"/>
      <c r="V6" s="6"/>
      <c r="W6" s="6"/>
      <c r="X6" s="6"/>
      <c r="Y6" s="6"/>
      <c r="Z6" s="6"/>
      <c r="AA6" s="6"/>
      <c r="AL6" s="6"/>
      <c r="AM6" s="6"/>
      <c r="AN6" s="6"/>
      <c r="AO6" s="6"/>
      <c r="AP6" s="8"/>
      <c r="AQ6" s="8"/>
      <c r="AR6" s="8"/>
    </row>
    <row r="7" spans="1:117">
      <c r="A7" s="6"/>
      <c r="B7" s="6"/>
      <c r="C7" s="6"/>
      <c r="D7" s="6"/>
      <c r="E7" s="6"/>
      <c r="F7" s="16" t="s">
        <v>30</v>
      </c>
      <c r="G7" s="16"/>
      <c r="H7" s="6"/>
      <c r="I7" s="6"/>
      <c r="J7" s="6"/>
      <c r="K7" s="6"/>
      <c r="L7" s="6"/>
      <c r="M7" s="6"/>
      <c r="N7" s="6"/>
      <c r="O7" s="6"/>
      <c r="P7" s="6"/>
      <c r="Q7" s="6"/>
      <c r="R7" s="6"/>
      <c r="S7" s="8"/>
      <c r="T7" s="6"/>
      <c r="U7" s="6"/>
      <c r="V7" s="6"/>
      <c r="W7" s="6"/>
      <c r="X7" s="6"/>
      <c r="Y7" s="6"/>
      <c r="Z7" s="6"/>
      <c r="AA7" s="6"/>
      <c r="AL7" s="6"/>
      <c r="AM7" s="6"/>
      <c r="AN7" s="6"/>
      <c r="AO7" s="6"/>
      <c r="AP7" s="8"/>
      <c r="AQ7" s="8"/>
      <c r="AR7" s="8"/>
    </row>
    <row r="8" spans="1:117">
      <c r="A8" s="6"/>
      <c r="B8" s="6"/>
      <c r="C8" s="6"/>
      <c r="D8" s="6"/>
      <c r="E8" s="6"/>
      <c r="F8" s="6"/>
      <c r="G8" s="6"/>
      <c r="H8" s="6"/>
      <c r="I8" s="6"/>
      <c r="J8" s="6"/>
      <c r="K8" s="6"/>
      <c r="L8" s="6"/>
      <c r="M8" s="6"/>
      <c r="N8" s="6"/>
      <c r="O8" s="6"/>
      <c r="P8" s="6"/>
      <c r="Q8" s="6"/>
      <c r="R8" s="6"/>
      <c r="S8" s="8"/>
      <c r="T8" s="6"/>
      <c r="U8" s="6"/>
      <c r="V8" s="6"/>
      <c r="W8" s="6"/>
      <c r="X8" s="6"/>
      <c r="Y8" s="6"/>
      <c r="Z8" s="6"/>
      <c r="AA8" s="6"/>
      <c r="AL8" s="6"/>
      <c r="AM8" s="6"/>
      <c r="AN8" s="6"/>
      <c r="AO8" s="6"/>
      <c r="AP8" s="8"/>
      <c r="AQ8" s="8"/>
      <c r="AR8" s="8"/>
    </row>
    <row r="9" spans="1:117">
      <c r="A9" s="216" t="s">
        <v>31</v>
      </c>
      <c r="AC9" s="1190" t="s">
        <v>32</v>
      </c>
      <c r="AD9" s="1191"/>
      <c r="AE9" s="1191"/>
      <c r="AF9" s="1192"/>
      <c r="AG9" s="1193" t="s">
        <v>33</v>
      </c>
      <c r="AH9" s="1193"/>
      <c r="AI9" s="1193"/>
      <c r="AJ9" s="1193"/>
      <c r="AK9" s="1193"/>
      <c r="AP9" s="18"/>
      <c r="AQ9" s="18"/>
      <c r="AR9" s="18"/>
    </row>
    <row r="10" spans="1:117" s="35" customFormat="1" ht="39">
      <c r="A10" s="19" t="s">
        <v>34</v>
      </c>
      <c r="B10" s="19" t="s">
        <v>35</v>
      </c>
      <c r="C10" s="19" t="s">
        <v>36</v>
      </c>
      <c r="D10" s="19" t="s">
        <v>37</v>
      </c>
      <c r="E10" s="19" t="s">
        <v>38</v>
      </c>
      <c r="F10" s="19" t="s">
        <v>39</v>
      </c>
      <c r="G10" s="19" t="s">
        <v>40</v>
      </c>
      <c r="H10" s="19" t="s">
        <v>41</v>
      </c>
      <c r="I10" s="19" t="s">
        <v>42</v>
      </c>
      <c r="J10" s="19" t="s">
        <v>43</v>
      </c>
      <c r="K10" s="19"/>
      <c r="L10" s="19"/>
      <c r="M10" s="19" t="s">
        <v>44</v>
      </c>
      <c r="N10" s="19" t="s">
        <v>45</v>
      </c>
      <c r="O10" s="26" t="s">
        <v>46</v>
      </c>
      <c r="P10" s="26" t="s">
        <v>47</v>
      </c>
      <c r="Q10" s="19" t="s">
        <v>48</v>
      </c>
      <c r="R10" s="19" t="s">
        <v>49</v>
      </c>
      <c r="S10" s="19" t="s">
        <v>50</v>
      </c>
      <c r="T10" s="19" t="s">
        <v>51</v>
      </c>
      <c r="U10" s="19" t="s">
        <v>52</v>
      </c>
      <c r="V10" s="19" t="s">
        <v>53</v>
      </c>
      <c r="W10" s="19" t="s">
        <v>54</v>
      </c>
      <c r="X10" s="19" t="s">
        <v>55</v>
      </c>
      <c r="Y10" s="19" t="s">
        <v>56</v>
      </c>
      <c r="Z10" s="19" t="s">
        <v>57</v>
      </c>
      <c r="AA10" s="19" t="s">
        <v>58</v>
      </c>
      <c r="AB10" s="19" t="s">
        <v>25</v>
      </c>
      <c r="AC10" s="20" t="s">
        <v>59</v>
      </c>
      <c r="AD10" s="20" t="s">
        <v>60</v>
      </c>
      <c r="AE10" s="21" t="s">
        <v>61</v>
      </c>
      <c r="AF10" s="21" t="s">
        <v>62</v>
      </c>
      <c r="AG10" s="22" t="s">
        <v>63</v>
      </c>
      <c r="AH10" s="22" t="s">
        <v>64</v>
      </c>
      <c r="AI10" s="23" t="s">
        <v>65</v>
      </c>
      <c r="AJ10" s="23" t="s">
        <v>66</v>
      </c>
      <c r="AK10" s="24" t="s">
        <v>67</v>
      </c>
      <c r="AL10" s="19" t="s">
        <v>68</v>
      </c>
      <c r="AM10" s="19" t="s">
        <v>69</v>
      </c>
      <c r="AN10" s="19" t="s">
        <v>70</v>
      </c>
      <c r="AO10" s="160" t="s">
        <v>71</v>
      </c>
      <c r="AP10" s="25" t="s">
        <v>72</v>
      </c>
      <c r="AQ10" s="25" t="s">
        <v>73</v>
      </c>
      <c r="AR10" s="25" t="s">
        <v>74</v>
      </c>
      <c r="AS10" s="263" t="s">
        <v>75</v>
      </c>
      <c r="AT10" s="263" t="s">
        <v>76</v>
      </c>
      <c r="AU10" s="264" t="s">
        <v>77</v>
      </c>
      <c r="AV10" s="264" t="s">
        <v>78</v>
      </c>
      <c r="AW10" s="264" t="s">
        <v>79</v>
      </c>
      <c r="AX10" s="264" t="s">
        <v>80</v>
      </c>
      <c r="AY10" s="265" t="s">
        <v>81</v>
      </c>
      <c r="AZ10" s="266">
        <v>46026</v>
      </c>
      <c r="BA10" s="266">
        <f>AZ10+7</f>
        <v>46033</v>
      </c>
      <c r="BB10" s="266">
        <f t="shared" ref="BB10:DM10" si="0">BA10+7</f>
        <v>46040</v>
      </c>
      <c r="BC10" s="266">
        <f t="shared" si="0"/>
        <v>46047</v>
      </c>
      <c r="BD10" s="266">
        <f t="shared" si="0"/>
        <v>46054</v>
      </c>
      <c r="BE10" s="266">
        <f t="shared" si="0"/>
        <v>46061</v>
      </c>
      <c r="BF10" s="266">
        <f t="shared" si="0"/>
        <v>46068</v>
      </c>
      <c r="BG10" s="266">
        <f t="shared" si="0"/>
        <v>46075</v>
      </c>
      <c r="BH10" s="266">
        <f t="shared" si="0"/>
        <v>46082</v>
      </c>
      <c r="BI10" s="266">
        <f t="shared" si="0"/>
        <v>46089</v>
      </c>
      <c r="BJ10" s="266">
        <f t="shared" si="0"/>
        <v>46096</v>
      </c>
      <c r="BK10" s="266">
        <f t="shared" si="0"/>
        <v>46103</v>
      </c>
      <c r="BL10" s="266">
        <f t="shared" si="0"/>
        <v>46110</v>
      </c>
      <c r="BM10" s="266">
        <f t="shared" si="0"/>
        <v>46117</v>
      </c>
      <c r="BN10" s="266">
        <f t="shared" si="0"/>
        <v>46124</v>
      </c>
      <c r="BO10" s="266">
        <f t="shared" si="0"/>
        <v>46131</v>
      </c>
      <c r="BP10" s="266">
        <f t="shared" si="0"/>
        <v>46138</v>
      </c>
      <c r="BQ10" s="266">
        <f t="shared" si="0"/>
        <v>46145</v>
      </c>
      <c r="BR10" s="266">
        <f t="shared" si="0"/>
        <v>46152</v>
      </c>
      <c r="BS10" s="266">
        <f t="shared" si="0"/>
        <v>46159</v>
      </c>
      <c r="BT10" s="34">
        <f t="shared" si="0"/>
        <v>46166</v>
      </c>
      <c r="BU10" s="34">
        <f t="shared" si="0"/>
        <v>46173</v>
      </c>
      <c r="BV10" s="34">
        <f t="shared" si="0"/>
        <v>46180</v>
      </c>
      <c r="BW10" s="34">
        <f t="shared" si="0"/>
        <v>46187</v>
      </c>
      <c r="BX10" s="34">
        <f t="shared" si="0"/>
        <v>46194</v>
      </c>
      <c r="BY10" s="34">
        <f t="shared" si="0"/>
        <v>46201</v>
      </c>
      <c r="BZ10" s="34">
        <f t="shared" si="0"/>
        <v>46208</v>
      </c>
      <c r="CA10" s="34">
        <f t="shared" si="0"/>
        <v>46215</v>
      </c>
      <c r="CB10" s="34">
        <f t="shared" si="0"/>
        <v>46222</v>
      </c>
      <c r="CC10" s="34">
        <f t="shared" si="0"/>
        <v>46229</v>
      </c>
      <c r="CD10" s="34">
        <f t="shared" si="0"/>
        <v>46236</v>
      </c>
      <c r="CE10" s="34">
        <f t="shared" si="0"/>
        <v>46243</v>
      </c>
      <c r="CF10" s="34">
        <f t="shared" si="0"/>
        <v>46250</v>
      </c>
      <c r="CG10" s="34">
        <f t="shared" si="0"/>
        <v>46257</v>
      </c>
      <c r="CH10" s="34">
        <f t="shared" si="0"/>
        <v>46264</v>
      </c>
      <c r="CI10" s="34">
        <f t="shared" si="0"/>
        <v>46271</v>
      </c>
      <c r="CJ10" s="34">
        <f t="shared" si="0"/>
        <v>46278</v>
      </c>
      <c r="CK10" s="34">
        <f t="shared" si="0"/>
        <v>46285</v>
      </c>
      <c r="CL10" s="34">
        <f t="shared" si="0"/>
        <v>46292</v>
      </c>
      <c r="CM10" s="34">
        <f t="shared" si="0"/>
        <v>46299</v>
      </c>
      <c r="CN10" s="34">
        <f t="shared" si="0"/>
        <v>46306</v>
      </c>
      <c r="CO10" s="34">
        <f t="shared" si="0"/>
        <v>46313</v>
      </c>
      <c r="CP10" s="34">
        <f t="shared" si="0"/>
        <v>46320</v>
      </c>
      <c r="CQ10" s="34">
        <f t="shared" si="0"/>
        <v>46327</v>
      </c>
      <c r="CR10" s="34">
        <f t="shared" si="0"/>
        <v>46334</v>
      </c>
      <c r="CS10" s="34">
        <f t="shared" si="0"/>
        <v>46341</v>
      </c>
      <c r="CT10" s="34">
        <f t="shared" si="0"/>
        <v>46348</v>
      </c>
      <c r="CU10" s="34">
        <f t="shared" si="0"/>
        <v>46355</v>
      </c>
      <c r="CV10" s="34">
        <f t="shared" si="0"/>
        <v>46362</v>
      </c>
      <c r="CW10" s="34">
        <f t="shared" si="0"/>
        <v>46369</v>
      </c>
      <c r="CX10" s="34">
        <f t="shared" si="0"/>
        <v>46376</v>
      </c>
      <c r="CY10" s="34">
        <f t="shared" si="0"/>
        <v>46383</v>
      </c>
      <c r="CZ10" s="34">
        <f t="shared" si="0"/>
        <v>46390</v>
      </c>
      <c r="DA10" s="34">
        <f t="shared" si="0"/>
        <v>46397</v>
      </c>
      <c r="DB10" s="34">
        <f t="shared" si="0"/>
        <v>46404</v>
      </c>
      <c r="DC10" s="34">
        <f t="shared" si="0"/>
        <v>46411</v>
      </c>
      <c r="DD10" s="34">
        <f t="shared" si="0"/>
        <v>46418</v>
      </c>
      <c r="DE10" s="34">
        <f t="shared" si="0"/>
        <v>46425</v>
      </c>
      <c r="DF10" s="34">
        <f t="shared" si="0"/>
        <v>46432</v>
      </c>
      <c r="DG10" s="34">
        <f t="shared" si="0"/>
        <v>46439</v>
      </c>
      <c r="DH10" s="34">
        <f t="shared" si="0"/>
        <v>46446</v>
      </c>
      <c r="DI10" s="34">
        <f t="shared" si="0"/>
        <v>46453</v>
      </c>
      <c r="DJ10" s="34">
        <f t="shared" si="0"/>
        <v>46460</v>
      </c>
      <c r="DK10" s="34">
        <f t="shared" si="0"/>
        <v>46467</v>
      </c>
      <c r="DL10" s="34">
        <f t="shared" si="0"/>
        <v>46474</v>
      </c>
      <c r="DM10" s="34">
        <f t="shared" si="0"/>
        <v>46481</v>
      </c>
    </row>
    <row r="11" spans="1:117" s="18" customFormat="1">
      <c r="A11" s="28" t="s">
        <v>82</v>
      </c>
      <c r="B11" s="28" t="s">
        <v>83</v>
      </c>
      <c r="C11" s="28" t="s">
        <v>7</v>
      </c>
      <c r="D11" s="18" t="s">
        <v>8</v>
      </c>
      <c r="E11" s="28" t="s">
        <v>84</v>
      </c>
      <c r="F11" s="28" t="s">
        <v>15</v>
      </c>
      <c r="G11" s="28">
        <v>2347612</v>
      </c>
      <c r="H11" s="18" t="s">
        <v>85</v>
      </c>
      <c r="I11" s="18" t="s">
        <v>86</v>
      </c>
      <c r="J11" s="18" t="s">
        <v>87</v>
      </c>
      <c r="M11" s="18" t="s">
        <v>88</v>
      </c>
      <c r="N11" s="18" t="s">
        <v>89</v>
      </c>
      <c r="O11" s="18" t="s">
        <v>90</v>
      </c>
      <c r="P11" s="76" t="s">
        <v>91</v>
      </c>
      <c r="Q11" s="4" t="s">
        <v>5</v>
      </c>
      <c r="R11" s="169" t="s">
        <v>92</v>
      </c>
      <c r="S11" s="18">
        <v>22</v>
      </c>
      <c r="AB11" s="8" t="s">
        <v>87</v>
      </c>
      <c r="AC11" s="134">
        <v>46118</v>
      </c>
      <c r="AD11" s="134">
        <v>46126</v>
      </c>
      <c r="AE11" s="134">
        <v>46127</v>
      </c>
      <c r="AF11" s="134">
        <v>46150</v>
      </c>
      <c r="AG11" s="134">
        <v>46153</v>
      </c>
      <c r="AH11" s="134">
        <v>46164</v>
      </c>
      <c r="AI11" s="134">
        <v>46168</v>
      </c>
      <c r="AJ11" s="134">
        <v>46220</v>
      </c>
      <c r="AK11" s="134">
        <v>46223</v>
      </c>
      <c r="AL11" s="18" t="s">
        <v>93</v>
      </c>
      <c r="AM11" s="18" t="s">
        <v>93</v>
      </c>
      <c r="AN11" s="18" t="s">
        <v>3</v>
      </c>
      <c r="AO11" s="18">
        <v>2</v>
      </c>
      <c r="AP11" s="18" t="s">
        <v>94</v>
      </c>
      <c r="AQ11" s="163" t="s">
        <v>88</v>
      </c>
      <c r="AR11" s="77" t="s">
        <v>95</v>
      </c>
      <c r="AS11" s="267" t="s">
        <v>96</v>
      </c>
      <c r="AT11" s="267" t="s">
        <v>97</v>
      </c>
      <c r="AU11" s="267" t="s">
        <v>98</v>
      </c>
      <c r="AV11" s="262" t="s">
        <v>99</v>
      </c>
      <c r="AW11" s="262" t="s">
        <v>100</v>
      </c>
      <c r="AX11" s="262" t="s">
        <v>22</v>
      </c>
      <c r="AY11" s="262" t="s">
        <v>101</v>
      </c>
      <c r="AZ11" s="262"/>
      <c r="BA11" s="262"/>
      <c r="BB11" s="262"/>
      <c r="BC11" s="262"/>
      <c r="BD11" s="262"/>
      <c r="BE11" s="262"/>
      <c r="BF11" s="262"/>
      <c r="BG11" s="262"/>
      <c r="BH11" s="262"/>
      <c r="BI11" s="262"/>
      <c r="BJ11" s="262"/>
      <c r="BK11" s="268" t="s">
        <v>102</v>
      </c>
      <c r="BL11" s="268" t="s">
        <v>102</v>
      </c>
      <c r="BM11" s="269" t="s">
        <v>103</v>
      </c>
      <c r="BN11" s="270">
        <v>1</v>
      </c>
      <c r="BO11" s="270">
        <v>2</v>
      </c>
      <c r="BP11" s="270">
        <v>3</v>
      </c>
      <c r="BQ11" s="270">
        <v>4</v>
      </c>
      <c r="BR11" s="271" t="s">
        <v>104</v>
      </c>
      <c r="BS11" s="271" t="s">
        <v>104</v>
      </c>
      <c r="BT11" s="32" t="s">
        <v>105</v>
      </c>
      <c r="BU11" s="32" t="s">
        <v>105</v>
      </c>
      <c r="BV11" s="32" t="s">
        <v>105</v>
      </c>
      <c r="BW11" s="32" t="s">
        <v>105</v>
      </c>
      <c r="BX11" s="32" t="s">
        <v>105</v>
      </c>
      <c r="BY11" s="32" t="s">
        <v>105</v>
      </c>
      <c r="BZ11" s="32" t="s">
        <v>105</v>
      </c>
      <c r="CA11" s="32" t="s">
        <v>105</v>
      </c>
      <c r="CB11" s="33" t="s">
        <v>106</v>
      </c>
    </row>
    <row r="12" spans="1:117" s="18" customFormat="1">
      <c r="A12" s="28" t="s">
        <v>82</v>
      </c>
      <c r="B12" s="28" t="s">
        <v>83</v>
      </c>
      <c r="C12" s="28" t="s">
        <v>7</v>
      </c>
      <c r="D12" s="18" t="s">
        <v>8</v>
      </c>
      <c r="E12" s="28" t="s">
        <v>84</v>
      </c>
      <c r="F12" s="28" t="s">
        <v>15</v>
      </c>
      <c r="G12" s="28">
        <v>2347612</v>
      </c>
      <c r="H12" s="18" t="s">
        <v>107</v>
      </c>
      <c r="I12" s="18" t="s">
        <v>108</v>
      </c>
      <c r="J12" s="18" t="s">
        <v>87</v>
      </c>
      <c r="M12" s="18" t="s">
        <v>88</v>
      </c>
      <c r="N12" s="18" t="s">
        <v>109</v>
      </c>
      <c r="O12" s="18" t="s">
        <v>90</v>
      </c>
      <c r="P12" s="76" t="s">
        <v>91</v>
      </c>
      <c r="Q12" s="4" t="s">
        <v>12</v>
      </c>
      <c r="R12" s="169" t="s">
        <v>92</v>
      </c>
      <c r="S12" s="18">
        <v>21</v>
      </c>
      <c r="AB12" s="8" t="s">
        <v>87</v>
      </c>
      <c r="AC12" s="134">
        <v>46118</v>
      </c>
      <c r="AD12" s="134">
        <v>46126</v>
      </c>
      <c r="AE12" s="134">
        <v>46127</v>
      </c>
      <c r="AF12" s="134">
        <v>46150</v>
      </c>
      <c r="AG12" s="134">
        <v>46153</v>
      </c>
      <c r="AH12" s="134">
        <v>46164</v>
      </c>
      <c r="AI12" s="134">
        <v>46168</v>
      </c>
      <c r="AJ12" s="134">
        <v>46220</v>
      </c>
      <c r="AK12" s="134">
        <v>46223</v>
      </c>
      <c r="AL12" s="18" t="s">
        <v>110</v>
      </c>
      <c r="AM12" s="18" t="s">
        <v>110</v>
      </c>
      <c r="AN12" s="18" t="s">
        <v>3</v>
      </c>
      <c r="AO12" s="18">
        <v>2</v>
      </c>
      <c r="AP12" s="18" t="s">
        <v>111</v>
      </c>
      <c r="AQ12" s="163" t="s">
        <v>88</v>
      </c>
      <c r="AR12" s="77" t="s">
        <v>112</v>
      </c>
      <c r="AS12" s="267" t="s">
        <v>113</v>
      </c>
      <c r="AT12" s="267" t="s">
        <v>114</v>
      </c>
      <c r="AU12" s="267" t="s">
        <v>115</v>
      </c>
      <c r="AV12" s="262" t="s">
        <v>99</v>
      </c>
      <c r="AW12" s="262" t="s">
        <v>116</v>
      </c>
      <c r="AX12" s="262" t="s">
        <v>22</v>
      </c>
      <c r="AY12" s="262" t="s">
        <v>101</v>
      </c>
      <c r="AZ12" s="262"/>
      <c r="BA12" s="262"/>
      <c r="BB12" s="262"/>
      <c r="BC12" s="262"/>
      <c r="BD12" s="262"/>
      <c r="BE12" s="262"/>
      <c r="BF12" s="262"/>
      <c r="BG12" s="262"/>
      <c r="BH12" s="262"/>
      <c r="BI12" s="262"/>
      <c r="BJ12" s="262"/>
      <c r="BK12" s="268" t="s">
        <v>102</v>
      </c>
      <c r="BL12" s="268" t="s">
        <v>102</v>
      </c>
      <c r="BM12" s="269" t="s">
        <v>103</v>
      </c>
      <c r="BN12" s="270">
        <v>1</v>
      </c>
      <c r="BO12" s="270">
        <v>2</v>
      </c>
      <c r="BP12" s="270">
        <v>3</v>
      </c>
      <c r="BQ12" s="270">
        <v>4</v>
      </c>
      <c r="BR12" s="271" t="s">
        <v>104</v>
      </c>
      <c r="BS12" s="271" t="s">
        <v>104</v>
      </c>
      <c r="BT12" s="32" t="s">
        <v>105</v>
      </c>
      <c r="BU12" s="32" t="s">
        <v>105</v>
      </c>
      <c r="BV12" s="32" t="s">
        <v>105</v>
      </c>
      <c r="BW12" s="32" t="s">
        <v>105</v>
      </c>
      <c r="BX12" s="32" t="s">
        <v>105</v>
      </c>
      <c r="BY12" s="32" t="s">
        <v>105</v>
      </c>
      <c r="BZ12" s="32" t="s">
        <v>105</v>
      </c>
      <c r="CA12" s="32" t="s">
        <v>105</v>
      </c>
      <c r="CB12" s="33" t="s">
        <v>106</v>
      </c>
    </row>
    <row r="13" spans="1:117" s="18" customFormat="1">
      <c r="A13" s="28" t="s">
        <v>82</v>
      </c>
      <c r="B13" s="28" t="s">
        <v>83</v>
      </c>
      <c r="C13" s="28" t="s">
        <v>0</v>
      </c>
      <c r="D13" s="18" t="s">
        <v>14</v>
      </c>
      <c r="E13" s="28" t="s">
        <v>84</v>
      </c>
      <c r="F13" s="28" t="s">
        <v>2</v>
      </c>
      <c r="G13" s="28">
        <v>2347612</v>
      </c>
      <c r="H13" s="77" t="s">
        <v>117</v>
      </c>
      <c r="I13" s="77" t="s">
        <v>118</v>
      </c>
      <c r="J13" s="18" t="s">
        <v>87</v>
      </c>
      <c r="M13" s="18" t="s">
        <v>88</v>
      </c>
      <c r="N13" s="18" t="s">
        <v>89</v>
      </c>
      <c r="O13" s="18" t="s">
        <v>90</v>
      </c>
      <c r="P13" s="76" t="s">
        <v>91</v>
      </c>
      <c r="Q13" s="4" t="s">
        <v>18</v>
      </c>
      <c r="R13" s="169" t="s">
        <v>92</v>
      </c>
      <c r="S13" s="18">
        <v>15</v>
      </c>
      <c r="AB13" s="135">
        <v>46136</v>
      </c>
      <c r="AC13" s="135">
        <v>46139</v>
      </c>
      <c r="AD13" s="135">
        <v>46147</v>
      </c>
      <c r="AE13" s="135">
        <v>46148</v>
      </c>
      <c r="AF13" s="135">
        <v>46174</v>
      </c>
      <c r="AG13" s="135">
        <v>46175</v>
      </c>
      <c r="AH13" s="135">
        <v>46188</v>
      </c>
      <c r="AI13" s="135">
        <v>46189</v>
      </c>
      <c r="AJ13" s="135">
        <v>46244</v>
      </c>
      <c r="AK13" s="135">
        <v>46245</v>
      </c>
      <c r="AL13" s="18" t="s">
        <v>119</v>
      </c>
      <c r="AM13" s="18" t="s">
        <v>119</v>
      </c>
      <c r="AN13" s="18" t="s">
        <v>3</v>
      </c>
      <c r="AO13" s="18">
        <v>1</v>
      </c>
      <c r="AP13" s="77" t="s">
        <v>120</v>
      </c>
      <c r="AQ13" s="77" t="s">
        <v>120</v>
      </c>
      <c r="AR13" s="77" t="s">
        <v>120</v>
      </c>
      <c r="AS13" s="267" t="s">
        <v>121</v>
      </c>
      <c r="AT13" s="267" t="s">
        <v>121</v>
      </c>
      <c r="AU13" s="267" t="s">
        <v>122</v>
      </c>
      <c r="AV13" s="262" t="s">
        <v>99</v>
      </c>
      <c r="AW13" s="267" t="s">
        <v>123</v>
      </c>
      <c r="AX13" s="262" t="s">
        <v>22</v>
      </c>
      <c r="AY13" s="262" t="s">
        <v>124</v>
      </c>
      <c r="AZ13" s="262"/>
      <c r="BA13" s="262"/>
      <c r="BB13" s="262"/>
      <c r="BC13" s="262"/>
      <c r="BD13" s="262"/>
      <c r="BE13" s="262"/>
      <c r="BF13" s="262"/>
      <c r="BG13" s="262"/>
      <c r="BH13" s="262"/>
      <c r="BI13" s="262"/>
      <c r="BJ13" s="262"/>
      <c r="BK13" s="262"/>
      <c r="BL13" s="262"/>
      <c r="BM13" s="268" t="s">
        <v>102</v>
      </c>
      <c r="BN13" s="268" t="s">
        <v>102</v>
      </c>
      <c r="BO13" s="272" t="s">
        <v>125</v>
      </c>
      <c r="BP13" s="269" t="s">
        <v>103</v>
      </c>
      <c r="BQ13" s="270">
        <v>1</v>
      </c>
      <c r="BR13" s="270">
        <v>2</v>
      </c>
      <c r="BS13" s="270">
        <v>3</v>
      </c>
      <c r="BT13" s="30">
        <v>4</v>
      </c>
      <c r="BU13" s="31" t="s">
        <v>104</v>
      </c>
      <c r="BV13" s="31" t="s">
        <v>104</v>
      </c>
      <c r="BW13" s="32" t="s">
        <v>105</v>
      </c>
      <c r="BX13" s="32" t="s">
        <v>105</v>
      </c>
      <c r="BY13" s="32" t="s">
        <v>105</v>
      </c>
      <c r="BZ13" s="32" t="s">
        <v>105</v>
      </c>
      <c r="CA13" s="32" t="s">
        <v>105</v>
      </c>
      <c r="CB13" s="32" t="s">
        <v>105</v>
      </c>
      <c r="CC13" s="32" t="s">
        <v>105</v>
      </c>
      <c r="CD13" s="32" t="s">
        <v>105</v>
      </c>
      <c r="CE13" s="33" t="s">
        <v>106</v>
      </c>
    </row>
    <row r="14" spans="1:117" s="18" customFormat="1">
      <c r="A14" s="28" t="s">
        <v>82</v>
      </c>
      <c r="B14" s="215" t="s">
        <v>126</v>
      </c>
      <c r="C14" s="28" t="s">
        <v>0</v>
      </c>
      <c r="D14" s="18" t="s">
        <v>14</v>
      </c>
      <c r="E14" s="28" t="s">
        <v>127</v>
      </c>
      <c r="F14" s="28" t="s">
        <v>2</v>
      </c>
      <c r="G14" s="166"/>
      <c r="H14" s="36"/>
      <c r="I14" s="36"/>
      <c r="J14" s="18" t="s">
        <v>87</v>
      </c>
      <c r="M14" s="18" t="s">
        <v>87</v>
      </c>
      <c r="N14" s="18" t="s">
        <v>87</v>
      </c>
      <c r="O14" s="18" t="s">
        <v>87</v>
      </c>
      <c r="P14" s="76" t="s">
        <v>87</v>
      </c>
      <c r="Q14" s="4" t="s">
        <v>128</v>
      </c>
      <c r="R14" s="70" t="s">
        <v>87</v>
      </c>
      <c r="S14" s="18">
        <v>3</v>
      </c>
      <c r="AB14" s="135">
        <v>46171</v>
      </c>
      <c r="AC14" s="135" t="s">
        <v>87</v>
      </c>
      <c r="AD14" s="135" t="s">
        <v>87</v>
      </c>
      <c r="AE14" s="135">
        <v>46174</v>
      </c>
      <c r="AF14" s="135">
        <v>46185</v>
      </c>
      <c r="AG14" s="135">
        <v>46188</v>
      </c>
      <c r="AH14" s="135">
        <v>46199</v>
      </c>
      <c r="AI14" s="135">
        <v>46202</v>
      </c>
      <c r="AJ14" s="135">
        <v>46213</v>
      </c>
      <c r="AK14" s="135">
        <v>46216</v>
      </c>
      <c r="AL14" s="18" t="s">
        <v>87</v>
      </c>
      <c r="AM14" s="18" t="s">
        <v>129</v>
      </c>
      <c r="AN14" s="18" t="s">
        <v>130</v>
      </c>
      <c r="AO14" s="18" t="s">
        <v>87</v>
      </c>
      <c r="AP14" s="18" t="s">
        <v>87</v>
      </c>
      <c r="AQ14" s="18" t="s">
        <v>87</v>
      </c>
      <c r="AR14" s="18" t="s">
        <v>88</v>
      </c>
      <c r="AS14" s="262" t="s">
        <v>87</v>
      </c>
      <c r="AT14" s="262" t="s">
        <v>87</v>
      </c>
      <c r="AU14" s="267" t="s">
        <v>88</v>
      </c>
      <c r="AV14" s="262" t="s">
        <v>99</v>
      </c>
      <c r="AW14" s="267" t="s">
        <v>131</v>
      </c>
      <c r="AX14" s="262" t="s">
        <v>4</v>
      </c>
      <c r="AY14" s="262" t="s">
        <v>132</v>
      </c>
      <c r="AZ14" s="262"/>
      <c r="BA14" s="262"/>
      <c r="BB14" s="262"/>
      <c r="BC14" s="262"/>
      <c r="BD14" s="262"/>
      <c r="BE14" s="262"/>
      <c r="BF14" s="262"/>
      <c r="BG14" s="262"/>
      <c r="BH14" s="262"/>
      <c r="BI14" s="262"/>
      <c r="BJ14" s="262"/>
      <c r="BK14" s="262"/>
      <c r="BL14" s="262"/>
      <c r="BM14" s="267"/>
      <c r="BN14" s="267"/>
      <c r="BO14" s="267"/>
      <c r="BP14" s="273"/>
      <c r="BQ14" s="273"/>
      <c r="BR14" s="273"/>
      <c r="BS14" s="273"/>
      <c r="BT14" s="168"/>
      <c r="BU14" s="10" t="s">
        <v>125</v>
      </c>
      <c r="BV14" s="30">
        <v>1</v>
      </c>
      <c r="BW14" s="30">
        <v>2</v>
      </c>
      <c r="BX14" s="31" t="s">
        <v>104</v>
      </c>
      <c r="BY14" s="31" t="s">
        <v>104</v>
      </c>
      <c r="BZ14" s="32" t="s">
        <v>105</v>
      </c>
      <c r="CA14" s="32" t="s">
        <v>105</v>
      </c>
      <c r="CB14" s="33" t="s">
        <v>106</v>
      </c>
      <c r="CC14" s="168"/>
      <c r="CD14" s="168"/>
      <c r="CE14" s="168"/>
      <c r="CF14" s="77"/>
      <c r="CG14" s="77"/>
      <c r="CH14" s="77"/>
    </row>
    <row r="15" spans="1:117" s="18" customFormat="1">
      <c r="A15" s="28" t="s">
        <v>82</v>
      </c>
      <c r="B15" s="215" t="s">
        <v>133</v>
      </c>
      <c r="C15" s="28" t="s">
        <v>0</v>
      </c>
      <c r="D15" s="18" t="s">
        <v>14</v>
      </c>
      <c r="E15" s="28" t="s">
        <v>127</v>
      </c>
      <c r="F15" s="28" t="s">
        <v>2</v>
      </c>
      <c r="G15" s="166"/>
      <c r="H15" s="36"/>
      <c r="I15" s="36"/>
      <c r="J15" s="18" t="s">
        <v>87</v>
      </c>
      <c r="M15" s="18" t="s">
        <v>87</v>
      </c>
      <c r="N15" s="18" t="s">
        <v>87</v>
      </c>
      <c r="O15" s="18" t="s">
        <v>87</v>
      </c>
      <c r="P15" s="76" t="s">
        <v>87</v>
      </c>
      <c r="Q15" s="4" t="s">
        <v>134</v>
      </c>
      <c r="R15" s="70" t="s">
        <v>87</v>
      </c>
      <c r="S15" s="18">
        <v>7</v>
      </c>
      <c r="AB15" s="135">
        <v>46164</v>
      </c>
      <c r="AC15" s="135" t="s">
        <v>87</v>
      </c>
      <c r="AD15" s="135" t="s">
        <v>87</v>
      </c>
      <c r="AE15" s="135">
        <v>46167</v>
      </c>
      <c r="AF15" s="135">
        <v>46171</v>
      </c>
      <c r="AG15" s="135">
        <v>46174</v>
      </c>
      <c r="AH15" s="135">
        <v>46178</v>
      </c>
      <c r="AI15" s="135">
        <v>46181</v>
      </c>
      <c r="AJ15" s="135">
        <v>46192</v>
      </c>
      <c r="AK15" s="135">
        <v>46195</v>
      </c>
      <c r="AL15" s="18" t="s">
        <v>87</v>
      </c>
      <c r="AM15" s="18" t="s">
        <v>129</v>
      </c>
      <c r="AN15" s="18" t="s">
        <v>130</v>
      </c>
      <c r="AO15" s="18" t="s">
        <v>87</v>
      </c>
      <c r="AP15" s="18" t="s">
        <v>87</v>
      </c>
      <c r="AQ15" s="18" t="s">
        <v>87</v>
      </c>
      <c r="AR15" s="18" t="s">
        <v>88</v>
      </c>
      <c r="AS15" s="262" t="s">
        <v>87</v>
      </c>
      <c r="AT15" s="262" t="s">
        <v>87</v>
      </c>
      <c r="AU15" s="267" t="s">
        <v>88</v>
      </c>
      <c r="AV15" s="262" t="s">
        <v>99</v>
      </c>
      <c r="AW15" s="267" t="s">
        <v>135</v>
      </c>
      <c r="AX15" s="262" t="s">
        <v>4</v>
      </c>
      <c r="AY15" s="262" t="s">
        <v>136</v>
      </c>
      <c r="AZ15" s="262"/>
      <c r="BA15" s="262"/>
      <c r="BB15" s="262"/>
      <c r="BC15" s="262"/>
      <c r="BD15" s="262"/>
      <c r="BE15" s="262"/>
      <c r="BF15" s="262"/>
      <c r="BG15" s="262"/>
      <c r="BH15" s="262"/>
      <c r="BI15" s="262"/>
      <c r="BJ15" s="262"/>
      <c r="BK15" s="262"/>
      <c r="BL15" s="262"/>
      <c r="BM15" s="267"/>
      <c r="BN15" s="267"/>
      <c r="BO15" s="267"/>
      <c r="BP15" s="273"/>
      <c r="BQ15" s="273"/>
      <c r="BR15" s="273"/>
      <c r="BS15" s="272" t="s">
        <v>125</v>
      </c>
      <c r="BT15" s="30">
        <v>1</v>
      </c>
      <c r="BU15" s="31" t="s">
        <v>104</v>
      </c>
      <c r="BV15" s="32" t="s">
        <v>105</v>
      </c>
      <c r="BW15" s="32" t="s">
        <v>105</v>
      </c>
      <c r="BX15" s="33" t="s">
        <v>106</v>
      </c>
      <c r="BY15" s="168"/>
      <c r="BZ15" s="168"/>
      <c r="CA15" s="168"/>
      <c r="CB15" s="168"/>
      <c r="CC15" s="168"/>
      <c r="CD15" s="168"/>
      <c r="CE15" s="168"/>
      <c r="CF15" s="77"/>
      <c r="CG15" s="77"/>
      <c r="CH15" s="77"/>
    </row>
    <row r="16" spans="1:117">
      <c r="A16" s="28" t="s">
        <v>82</v>
      </c>
      <c r="B16" s="28" t="s">
        <v>83</v>
      </c>
      <c r="C16" s="28" t="s">
        <v>0</v>
      </c>
      <c r="D16" s="18" t="s">
        <v>1</v>
      </c>
      <c r="E16" s="18" t="s">
        <v>127</v>
      </c>
      <c r="F16" s="28" t="s">
        <v>2</v>
      </c>
      <c r="G16" s="77" t="s">
        <v>88</v>
      </c>
      <c r="H16" s="133"/>
      <c r="I16" s="133"/>
      <c r="J16" s="18" t="s">
        <v>87</v>
      </c>
      <c r="K16" s="18"/>
      <c r="L16" s="18"/>
      <c r="M16" s="18" t="s">
        <v>88</v>
      </c>
      <c r="N16" s="18" t="s">
        <v>137</v>
      </c>
      <c r="O16" s="18" t="s">
        <v>90</v>
      </c>
      <c r="P16" s="17" t="s">
        <v>88</v>
      </c>
      <c r="Q16" s="17" t="s">
        <v>138</v>
      </c>
      <c r="R16" s="78" t="s">
        <v>125</v>
      </c>
      <c r="S16" s="18">
        <v>20</v>
      </c>
      <c r="AB16" s="164">
        <v>46241</v>
      </c>
      <c r="AC16" s="134">
        <f>AB16+3</f>
        <v>46244</v>
      </c>
      <c r="AD16" s="134">
        <f>AC16+8</f>
        <v>46252</v>
      </c>
      <c r="AE16" s="134">
        <f>AD16+1</f>
        <v>46253</v>
      </c>
      <c r="AF16" s="134">
        <f>AE16+23</f>
        <v>46276</v>
      </c>
      <c r="AG16" s="134">
        <f>AF16+3</f>
        <v>46279</v>
      </c>
      <c r="AH16" s="134">
        <f>AG16+12</f>
        <v>46291</v>
      </c>
      <c r="AL16" s="8" t="s">
        <v>139</v>
      </c>
      <c r="AM16" s="8" t="s">
        <v>139</v>
      </c>
      <c r="AN16" s="8" t="s">
        <v>3</v>
      </c>
      <c r="AO16" s="18">
        <v>2</v>
      </c>
      <c r="AP16" s="36" t="s">
        <v>88</v>
      </c>
      <c r="AQ16" s="36" t="s">
        <v>88</v>
      </c>
      <c r="AR16" s="36" t="s">
        <v>88</v>
      </c>
      <c r="AS16" s="274" t="s">
        <v>88</v>
      </c>
      <c r="AT16" s="274" t="s">
        <v>88</v>
      </c>
      <c r="AU16" s="274" t="s">
        <v>88</v>
      </c>
      <c r="AV16" s="262" t="s">
        <v>99</v>
      </c>
      <c r="AW16" s="262" t="s">
        <v>88</v>
      </c>
      <c r="AX16" s="262" t="s">
        <v>4</v>
      </c>
      <c r="CD16" s="10" t="s">
        <v>125</v>
      </c>
      <c r="CE16" s="29" t="s">
        <v>103</v>
      </c>
      <c r="CF16" s="30">
        <v>1</v>
      </c>
      <c r="CG16" s="30">
        <v>2</v>
      </c>
      <c r="CH16" s="30">
        <v>3</v>
      </c>
      <c r="CI16" s="30">
        <v>4</v>
      </c>
      <c r="CJ16" s="31" t="s">
        <v>104</v>
      </c>
      <c r="CK16" s="31" t="s">
        <v>104</v>
      </c>
      <c r="CL16" s="32" t="s">
        <v>105</v>
      </c>
      <c r="CM16" s="32" t="s">
        <v>105</v>
      </c>
      <c r="CN16" s="32" t="s">
        <v>105</v>
      </c>
      <c r="CO16" s="32" t="s">
        <v>105</v>
      </c>
      <c r="CP16" s="32" t="s">
        <v>105</v>
      </c>
      <c r="CQ16" s="32" t="s">
        <v>105</v>
      </c>
      <c r="CR16" s="32" t="s">
        <v>105</v>
      </c>
      <c r="CS16" s="32" t="s">
        <v>105</v>
      </c>
      <c r="CT16" s="33" t="s">
        <v>106</v>
      </c>
    </row>
    <row r="17" spans="1:112">
      <c r="A17" s="28" t="s">
        <v>82</v>
      </c>
      <c r="B17" s="28" t="s">
        <v>83</v>
      </c>
      <c r="C17" s="28" t="s">
        <v>0</v>
      </c>
      <c r="D17" s="18" t="s">
        <v>1</v>
      </c>
      <c r="E17" s="18" t="s">
        <v>127</v>
      </c>
      <c r="F17" s="28" t="s">
        <v>9</v>
      </c>
      <c r="G17" s="77" t="s">
        <v>88</v>
      </c>
      <c r="H17" s="133"/>
      <c r="I17" s="133"/>
      <c r="J17" s="18" t="s">
        <v>87</v>
      </c>
      <c r="K17" s="18"/>
      <c r="L17" s="18"/>
      <c r="M17" s="18" t="s">
        <v>88</v>
      </c>
      <c r="N17" s="18" t="s">
        <v>137</v>
      </c>
      <c r="O17" s="18" t="s">
        <v>90</v>
      </c>
      <c r="P17" s="17" t="s">
        <v>88</v>
      </c>
      <c r="Q17" s="17" t="s">
        <v>140</v>
      </c>
      <c r="R17" s="78" t="s">
        <v>125</v>
      </c>
      <c r="S17" s="18">
        <v>20</v>
      </c>
      <c r="AB17" s="164">
        <f>AB16+7</f>
        <v>46248</v>
      </c>
      <c r="AC17" s="134">
        <f t="shared" ref="AC17:AC30" si="1">AB17+3</f>
        <v>46251</v>
      </c>
      <c r="AD17" s="134">
        <f t="shared" ref="AD17:AD30" si="2">AC17+8</f>
        <v>46259</v>
      </c>
      <c r="AE17" s="134">
        <f t="shared" ref="AE17:AE30" si="3">AD17+1</f>
        <v>46260</v>
      </c>
      <c r="AF17" s="134">
        <f t="shared" ref="AF17:AF30" si="4">AE17+23</f>
        <v>46283</v>
      </c>
      <c r="AG17" s="134">
        <f t="shared" ref="AG17:AG30" si="5">AF17+3</f>
        <v>46286</v>
      </c>
      <c r="AH17" s="134">
        <f t="shared" ref="AH17:AH30" si="6">AG17+12</f>
        <v>46298</v>
      </c>
      <c r="AL17" s="8" t="s">
        <v>141</v>
      </c>
      <c r="AM17" s="8" t="s">
        <v>141</v>
      </c>
      <c r="AN17" s="8" t="s">
        <v>3</v>
      </c>
      <c r="AO17" s="18">
        <v>2</v>
      </c>
      <c r="AP17" s="36" t="s">
        <v>88</v>
      </c>
      <c r="AQ17" s="36" t="s">
        <v>88</v>
      </c>
      <c r="AR17" s="36" t="s">
        <v>88</v>
      </c>
      <c r="AS17" s="274" t="s">
        <v>88</v>
      </c>
      <c r="AT17" s="274" t="s">
        <v>88</v>
      </c>
      <c r="AU17" s="274" t="s">
        <v>88</v>
      </c>
      <c r="AV17" s="262" t="s">
        <v>99</v>
      </c>
      <c r="AW17" s="262" t="s">
        <v>88</v>
      </c>
      <c r="AX17" s="262" t="s">
        <v>4</v>
      </c>
      <c r="CE17" s="10" t="s">
        <v>125</v>
      </c>
      <c r="CF17" s="29" t="s">
        <v>103</v>
      </c>
      <c r="CG17" s="30">
        <v>1</v>
      </c>
      <c r="CH17" s="30">
        <v>2</v>
      </c>
      <c r="CI17" s="30">
        <v>3</v>
      </c>
      <c r="CJ17" s="30">
        <v>4</v>
      </c>
      <c r="CK17" s="31" t="s">
        <v>104</v>
      </c>
      <c r="CL17" s="31" t="s">
        <v>104</v>
      </c>
      <c r="CM17" s="32" t="s">
        <v>105</v>
      </c>
      <c r="CN17" s="32" t="s">
        <v>105</v>
      </c>
      <c r="CO17" s="32" t="s">
        <v>105</v>
      </c>
      <c r="CP17" s="32" t="s">
        <v>105</v>
      </c>
      <c r="CQ17" s="32" t="s">
        <v>105</v>
      </c>
      <c r="CR17" s="32" t="s">
        <v>105</v>
      </c>
      <c r="CS17" s="32" t="s">
        <v>105</v>
      </c>
      <c r="CT17" s="32" t="s">
        <v>105</v>
      </c>
      <c r="CU17" s="33" t="s">
        <v>106</v>
      </c>
    </row>
    <row r="18" spans="1:112">
      <c r="A18" s="28" t="s">
        <v>82</v>
      </c>
      <c r="B18" s="28" t="s">
        <v>83</v>
      </c>
      <c r="C18" s="28" t="s">
        <v>0</v>
      </c>
      <c r="D18" s="18" t="s">
        <v>14</v>
      </c>
      <c r="E18" s="18" t="s">
        <v>127</v>
      </c>
      <c r="F18" s="28" t="s">
        <v>2</v>
      </c>
      <c r="G18" s="77" t="s">
        <v>88</v>
      </c>
      <c r="H18" s="133"/>
      <c r="I18" s="133"/>
      <c r="J18" s="18" t="s">
        <v>87</v>
      </c>
      <c r="K18" s="18"/>
      <c r="L18" s="18"/>
      <c r="M18" s="18" t="s">
        <v>88</v>
      </c>
      <c r="N18" s="18" t="s">
        <v>137</v>
      </c>
      <c r="O18" s="18" t="s">
        <v>90</v>
      </c>
      <c r="P18" s="17" t="s">
        <v>88</v>
      </c>
      <c r="Q18" s="17" t="s">
        <v>142</v>
      </c>
      <c r="R18" s="78" t="s">
        <v>125</v>
      </c>
      <c r="S18" s="18">
        <v>20</v>
      </c>
      <c r="AB18" s="164">
        <f t="shared" ref="AB18:AB30" si="7">AB17+7</f>
        <v>46255</v>
      </c>
      <c r="AC18" s="134">
        <f t="shared" si="1"/>
        <v>46258</v>
      </c>
      <c r="AD18" s="134">
        <f t="shared" si="2"/>
        <v>46266</v>
      </c>
      <c r="AE18" s="134">
        <f t="shared" si="3"/>
        <v>46267</v>
      </c>
      <c r="AF18" s="134">
        <f t="shared" si="4"/>
        <v>46290</v>
      </c>
      <c r="AG18" s="134">
        <f t="shared" si="5"/>
        <v>46293</v>
      </c>
      <c r="AH18" s="134">
        <f t="shared" si="6"/>
        <v>46305</v>
      </c>
      <c r="AL18" s="8" t="s">
        <v>119</v>
      </c>
      <c r="AM18" s="8" t="s">
        <v>119</v>
      </c>
      <c r="AN18" s="8" t="s">
        <v>3</v>
      </c>
      <c r="AO18" s="18">
        <v>2</v>
      </c>
      <c r="AP18" s="36" t="s">
        <v>88</v>
      </c>
      <c r="AQ18" s="36" t="s">
        <v>88</v>
      </c>
      <c r="AR18" s="36" t="s">
        <v>88</v>
      </c>
      <c r="AS18" s="274" t="s">
        <v>88</v>
      </c>
      <c r="AT18" s="274" t="s">
        <v>88</v>
      </c>
      <c r="AU18" s="274" t="s">
        <v>88</v>
      </c>
      <c r="AV18" s="262" t="s">
        <v>99</v>
      </c>
      <c r="AW18" s="262" t="s">
        <v>88</v>
      </c>
      <c r="AX18" s="262" t="s">
        <v>4</v>
      </c>
      <c r="CF18" s="10" t="s">
        <v>125</v>
      </c>
      <c r="CG18" s="29" t="s">
        <v>103</v>
      </c>
      <c r="CH18" s="30">
        <v>1</v>
      </c>
      <c r="CI18" s="30">
        <v>2</v>
      </c>
      <c r="CJ18" s="30">
        <v>3</v>
      </c>
      <c r="CK18" s="30">
        <v>4</v>
      </c>
      <c r="CL18" s="31" t="s">
        <v>104</v>
      </c>
      <c r="CM18" s="31" t="s">
        <v>104</v>
      </c>
      <c r="CN18" s="32" t="s">
        <v>105</v>
      </c>
      <c r="CO18" s="32" t="s">
        <v>105</v>
      </c>
      <c r="CP18" s="32" t="s">
        <v>105</v>
      </c>
      <c r="CQ18" s="32" t="s">
        <v>105</v>
      </c>
      <c r="CR18" s="32" t="s">
        <v>105</v>
      </c>
      <c r="CS18" s="32" t="s">
        <v>105</v>
      </c>
      <c r="CT18" s="32" t="s">
        <v>105</v>
      </c>
      <c r="CU18" s="32" t="s">
        <v>105</v>
      </c>
      <c r="CV18" s="33" t="s">
        <v>106</v>
      </c>
    </row>
    <row r="19" spans="1:112">
      <c r="A19" s="28" t="s">
        <v>82</v>
      </c>
      <c r="B19" s="28" t="s">
        <v>83</v>
      </c>
      <c r="C19" s="28" t="s">
        <v>0</v>
      </c>
      <c r="D19" s="18" t="s">
        <v>14</v>
      </c>
      <c r="E19" s="18" t="s">
        <v>127</v>
      </c>
      <c r="F19" s="28" t="s">
        <v>9</v>
      </c>
      <c r="G19" s="77" t="s">
        <v>88</v>
      </c>
      <c r="H19" s="133"/>
      <c r="I19" s="133"/>
      <c r="J19" s="18" t="s">
        <v>87</v>
      </c>
      <c r="K19" s="18"/>
      <c r="L19" s="18"/>
      <c r="M19" s="18" t="s">
        <v>88</v>
      </c>
      <c r="N19" s="18" t="s">
        <v>137</v>
      </c>
      <c r="O19" s="18" t="s">
        <v>90</v>
      </c>
      <c r="P19" s="17" t="s">
        <v>88</v>
      </c>
      <c r="Q19" s="17" t="s">
        <v>143</v>
      </c>
      <c r="R19" s="78" t="s">
        <v>125</v>
      </c>
      <c r="S19" s="18">
        <v>20</v>
      </c>
      <c r="AB19" s="164">
        <f t="shared" si="7"/>
        <v>46262</v>
      </c>
      <c r="AC19" s="134">
        <f t="shared" si="1"/>
        <v>46265</v>
      </c>
      <c r="AD19" s="134">
        <f t="shared" si="2"/>
        <v>46273</v>
      </c>
      <c r="AE19" s="134">
        <f t="shared" si="3"/>
        <v>46274</v>
      </c>
      <c r="AF19" s="134">
        <f t="shared" si="4"/>
        <v>46297</v>
      </c>
      <c r="AG19" s="134">
        <f t="shared" si="5"/>
        <v>46300</v>
      </c>
      <c r="AH19" s="134">
        <f t="shared" si="6"/>
        <v>46312</v>
      </c>
      <c r="AL19" s="8" t="s">
        <v>144</v>
      </c>
      <c r="AM19" s="8" t="s">
        <v>144</v>
      </c>
      <c r="AN19" s="8" t="s">
        <v>3</v>
      </c>
      <c r="AO19" s="18">
        <v>2</v>
      </c>
      <c r="AP19" s="36" t="s">
        <v>88</v>
      </c>
      <c r="AQ19" s="36" t="s">
        <v>88</v>
      </c>
      <c r="AR19" s="36" t="s">
        <v>88</v>
      </c>
      <c r="AS19" s="274" t="s">
        <v>88</v>
      </c>
      <c r="AT19" s="274" t="s">
        <v>88</v>
      </c>
      <c r="AU19" s="274" t="s">
        <v>88</v>
      </c>
      <c r="AV19" s="262" t="s">
        <v>99</v>
      </c>
      <c r="AW19" s="262" t="s">
        <v>88</v>
      </c>
      <c r="AX19" s="262" t="s">
        <v>4</v>
      </c>
      <c r="CG19" s="10" t="s">
        <v>125</v>
      </c>
      <c r="CH19" s="29" t="s">
        <v>103</v>
      </c>
      <c r="CI19" s="30">
        <v>1</v>
      </c>
      <c r="CJ19" s="30">
        <v>2</v>
      </c>
      <c r="CK19" s="30">
        <v>3</v>
      </c>
      <c r="CL19" s="30">
        <v>4</v>
      </c>
      <c r="CM19" s="31" t="s">
        <v>104</v>
      </c>
      <c r="CN19" s="31" t="s">
        <v>104</v>
      </c>
      <c r="CO19" s="32" t="s">
        <v>105</v>
      </c>
      <c r="CP19" s="32" t="s">
        <v>105</v>
      </c>
      <c r="CQ19" s="32" t="s">
        <v>105</v>
      </c>
      <c r="CR19" s="32" t="s">
        <v>105</v>
      </c>
      <c r="CS19" s="32" t="s">
        <v>105</v>
      </c>
      <c r="CT19" s="32" t="s">
        <v>105</v>
      </c>
      <c r="CU19" s="32" t="s">
        <v>105</v>
      </c>
      <c r="CV19" s="32" t="s">
        <v>105</v>
      </c>
      <c r="CW19" s="33" t="s">
        <v>106</v>
      </c>
    </row>
    <row r="20" spans="1:112">
      <c r="A20" s="28" t="s">
        <v>82</v>
      </c>
      <c r="B20" s="28" t="s">
        <v>83</v>
      </c>
      <c r="C20" s="28" t="s">
        <v>0</v>
      </c>
      <c r="D20" s="18" t="s">
        <v>8</v>
      </c>
      <c r="E20" s="18" t="s">
        <v>127</v>
      </c>
      <c r="F20" s="28" t="s">
        <v>2</v>
      </c>
      <c r="G20" s="77" t="s">
        <v>88</v>
      </c>
      <c r="H20" s="133"/>
      <c r="I20" s="133"/>
      <c r="J20" s="18" t="s">
        <v>87</v>
      </c>
      <c r="K20" s="18"/>
      <c r="L20" s="18"/>
      <c r="M20" s="18" t="s">
        <v>88</v>
      </c>
      <c r="N20" s="18" t="s">
        <v>137</v>
      </c>
      <c r="O20" s="18" t="s">
        <v>90</v>
      </c>
      <c r="P20" s="17" t="s">
        <v>88</v>
      </c>
      <c r="Q20" s="17" t="s">
        <v>145</v>
      </c>
      <c r="R20" s="78" t="s">
        <v>125</v>
      </c>
      <c r="S20" s="18">
        <v>20</v>
      </c>
      <c r="AB20" s="164">
        <f t="shared" si="7"/>
        <v>46269</v>
      </c>
      <c r="AC20" s="134">
        <f t="shared" si="1"/>
        <v>46272</v>
      </c>
      <c r="AD20" s="134">
        <f t="shared" si="2"/>
        <v>46280</v>
      </c>
      <c r="AE20" s="134">
        <f t="shared" si="3"/>
        <v>46281</v>
      </c>
      <c r="AF20" s="134">
        <f t="shared" si="4"/>
        <v>46304</v>
      </c>
      <c r="AG20" s="134">
        <f t="shared" si="5"/>
        <v>46307</v>
      </c>
      <c r="AH20" s="134">
        <f t="shared" si="6"/>
        <v>46319</v>
      </c>
      <c r="AL20" s="18" t="s">
        <v>93</v>
      </c>
      <c r="AM20" s="18" t="s">
        <v>93</v>
      </c>
      <c r="AN20" s="8" t="s">
        <v>3</v>
      </c>
      <c r="AO20" s="18">
        <v>2</v>
      </c>
      <c r="AP20" s="36" t="s">
        <v>88</v>
      </c>
      <c r="AQ20" s="36" t="s">
        <v>88</v>
      </c>
      <c r="AR20" s="36" t="s">
        <v>88</v>
      </c>
      <c r="AS20" s="274" t="s">
        <v>88</v>
      </c>
      <c r="AT20" s="274" t="s">
        <v>88</v>
      </c>
      <c r="AU20" s="274" t="s">
        <v>88</v>
      </c>
      <c r="AV20" s="262" t="s">
        <v>99</v>
      </c>
      <c r="AW20" s="262" t="s">
        <v>88</v>
      </c>
      <c r="AX20" s="262" t="s">
        <v>4</v>
      </c>
      <c r="CH20" s="10" t="s">
        <v>125</v>
      </c>
      <c r="CI20" s="29" t="s">
        <v>103</v>
      </c>
      <c r="CJ20" s="30">
        <v>1</v>
      </c>
      <c r="CK20" s="30">
        <v>2</v>
      </c>
      <c r="CL20" s="30">
        <v>3</v>
      </c>
      <c r="CM20" s="30">
        <v>4</v>
      </c>
      <c r="CN20" s="31" t="s">
        <v>104</v>
      </c>
      <c r="CO20" s="31" t="s">
        <v>104</v>
      </c>
      <c r="CP20" s="32" t="s">
        <v>105</v>
      </c>
      <c r="CQ20" s="32" t="s">
        <v>105</v>
      </c>
      <c r="CR20" s="32" t="s">
        <v>105</v>
      </c>
      <c r="CS20" s="32" t="s">
        <v>105</v>
      </c>
      <c r="CT20" s="32" t="s">
        <v>105</v>
      </c>
      <c r="CU20" s="32" t="s">
        <v>105</v>
      </c>
      <c r="CV20" s="32" t="s">
        <v>105</v>
      </c>
      <c r="CW20" s="32" t="s">
        <v>105</v>
      </c>
      <c r="CX20" s="33" t="s">
        <v>106</v>
      </c>
    </row>
    <row r="21" spans="1:112">
      <c r="A21" s="28" t="s">
        <v>82</v>
      </c>
      <c r="B21" s="28" t="s">
        <v>83</v>
      </c>
      <c r="C21" s="28" t="s">
        <v>0</v>
      </c>
      <c r="D21" s="18" t="s">
        <v>8</v>
      </c>
      <c r="E21" s="18" t="s">
        <v>127</v>
      </c>
      <c r="F21" s="28" t="s">
        <v>9</v>
      </c>
      <c r="G21" s="77" t="s">
        <v>88</v>
      </c>
      <c r="H21" s="133"/>
      <c r="I21" s="133"/>
      <c r="J21" s="18" t="s">
        <v>87</v>
      </c>
      <c r="K21" s="18"/>
      <c r="L21" s="18"/>
      <c r="M21" s="18" t="s">
        <v>88</v>
      </c>
      <c r="N21" s="18" t="s">
        <v>137</v>
      </c>
      <c r="O21" s="18" t="s">
        <v>90</v>
      </c>
      <c r="P21" s="17" t="s">
        <v>88</v>
      </c>
      <c r="Q21" s="17" t="s">
        <v>146</v>
      </c>
      <c r="R21" s="78" t="s">
        <v>125</v>
      </c>
      <c r="S21" s="18">
        <v>20</v>
      </c>
      <c r="AB21" s="164">
        <f t="shared" si="7"/>
        <v>46276</v>
      </c>
      <c r="AC21" s="134">
        <f t="shared" si="1"/>
        <v>46279</v>
      </c>
      <c r="AD21" s="134">
        <f t="shared" si="2"/>
        <v>46287</v>
      </c>
      <c r="AE21" s="134">
        <f t="shared" si="3"/>
        <v>46288</v>
      </c>
      <c r="AF21" s="134">
        <f t="shared" si="4"/>
        <v>46311</v>
      </c>
      <c r="AG21" s="134">
        <f t="shared" si="5"/>
        <v>46314</v>
      </c>
      <c r="AH21" s="134">
        <f t="shared" si="6"/>
        <v>46326</v>
      </c>
      <c r="AL21" s="18" t="s">
        <v>110</v>
      </c>
      <c r="AM21" s="18" t="s">
        <v>110</v>
      </c>
      <c r="AN21" s="8" t="s">
        <v>3</v>
      </c>
      <c r="AO21" s="18">
        <v>2</v>
      </c>
      <c r="AP21" s="36" t="s">
        <v>88</v>
      </c>
      <c r="AQ21" s="36" t="s">
        <v>88</v>
      </c>
      <c r="AR21" s="36" t="s">
        <v>88</v>
      </c>
      <c r="AS21" s="274" t="s">
        <v>88</v>
      </c>
      <c r="AT21" s="274" t="s">
        <v>88</v>
      </c>
      <c r="AU21" s="274" t="s">
        <v>88</v>
      </c>
      <c r="AV21" s="262" t="s">
        <v>99</v>
      </c>
      <c r="AW21" s="262" t="s">
        <v>88</v>
      </c>
      <c r="AX21" s="262" t="s">
        <v>4</v>
      </c>
      <c r="CI21" s="10" t="s">
        <v>125</v>
      </c>
      <c r="CJ21" s="29" t="s">
        <v>103</v>
      </c>
      <c r="CK21" s="30">
        <v>1</v>
      </c>
      <c r="CL21" s="30">
        <v>2</v>
      </c>
      <c r="CM21" s="30">
        <v>3</v>
      </c>
      <c r="CN21" s="30">
        <v>4</v>
      </c>
      <c r="CO21" s="31" t="s">
        <v>104</v>
      </c>
      <c r="CP21" s="31" t="s">
        <v>104</v>
      </c>
      <c r="CQ21" s="32" t="s">
        <v>105</v>
      </c>
      <c r="CR21" s="32" t="s">
        <v>105</v>
      </c>
      <c r="CS21" s="32" t="s">
        <v>105</v>
      </c>
      <c r="CT21" s="32" t="s">
        <v>105</v>
      </c>
      <c r="CU21" s="32" t="s">
        <v>105</v>
      </c>
      <c r="CV21" s="32" t="s">
        <v>105</v>
      </c>
      <c r="CW21" s="32" t="s">
        <v>105</v>
      </c>
      <c r="CX21" s="32" t="s">
        <v>105</v>
      </c>
      <c r="CY21" s="33" t="s">
        <v>106</v>
      </c>
    </row>
    <row r="22" spans="1:112">
      <c r="A22" s="28" t="s">
        <v>82</v>
      </c>
      <c r="B22" s="28" t="s">
        <v>83</v>
      </c>
      <c r="C22" s="28" t="s">
        <v>0</v>
      </c>
      <c r="D22" s="18" t="s">
        <v>1</v>
      </c>
      <c r="E22" s="18" t="s">
        <v>127</v>
      </c>
      <c r="F22" s="28" t="s">
        <v>9</v>
      </c>
      <c r="G22" s="77" t="s">
        <v>88</v>
      </c>
      <c r="H22" s="133"/>
      <c r="I22" s="133"/>
      <c r="J22" s="18" t="s">
        <v>87</v>
      </c>
      <c r="K22" s="18"/>
      <c r="L22" s="18"/>
      <c r="M22" s="18" t="s">
        <v>88</v>
      </c>
      <c r="N22" s="18" t="s">
        <v>137</v>
      </c>
      <c r="O22" s="18" t="s">
        <v>90</v>
      </c>
      <c r="P22" s="17" t="s">
        <v>88</v>
      </c>
      <c r="Q22" s="17" t="s">
        <v>147</v>
      </c>
      <c r="R22" s="78" t="s">
        <v>125</v>
      </c>
      <c r="S22" s="18">
        <v>20</v>
      </c>
      <c r="AB22" s="164">
        <f t="shared" si="7"/>
        <v>46283</v>
      </c>
      <c r="AC22" s="134">
        <f t="shared" si="1"/>
        <v>46286</v>
      </c>
      <c r="AD22" s="134">
        <f t="shared" si="2"/>
        <v>46294</v>
      </c>
      <c r="AE22" s="134">
        <f t="shared" si="3"/>
        <v>46295</v>
      </c>
      <c r="AF22" s="134">
        <f t="shared" si="4"/>
        <v>46318</v>
      </c>
      <c r="AG22" s="134">
        <f t="shared" si="5"/>
        <v>46321</v>
      </c>
      <c r="AH22" s="134">
        <f t="shared" si="6"/>
        <v>46333</v>
      </c>
      <c r="AL22" s="8"/>
      <c r="AM22" s="8"/>
      <c r="AN22" s="8"/>
      <c r="AO22" s="18">
        <v>2</v>
      </c>
      <c r="AP22" s="36" t="s">
        <v>88</v>
      </c>
      <c r="AQ22" s="36" t="s">
        <v>88</v>
      </c>
      <c r="AR22" s="36" t="s">
        <v>88</v>
      </c>
      <c r="AS22" s="274" t="s">
        <v>88</v>
      </c>
      <c r="AT22" s="274" t="s">
        <v>88</v>
      </c>
      <c r="AU22" s="274" t="s">
        <v>88</v>
      </c>
      <c r="AV22" s="262" t="s">
        <v>99</v>
      </c>
      <c r="AW22" s="262" t="s">
        <v>88</v>
      </c>
      <c r="AX22" s="262" t="s">
        <v>4</v>
      </c>
      <c r="CJ22" s="10" t="s">
        <v>125</v>
      </c>
      <c r="CK22" s="29" t="s">
        <v>103</v>
      </c>
      <c r="CL22" s="30">
        <v>1</v>
      </c>
      <c r="CM22" s="30">
        <v>2</v>
      </c>
      <c r="CN22" s="30">
        <v>3</v>
      </c>
      <c r="CO22" s="30">
        <v>4</v>
      </c>
      <c r="CP22" s="31" t="s">
        <v>104</v>
      </c>
      <c r="CQ22" s="31" t="s">
        <v>104</v>
      </c>
      <c r="CR22" s="32" t="s">
        <v>105</v>
      </c>
      <c r="CS22" s="32" t="s">
        <v>105</v>
      </c>
      <c r="CT22" s="32" t="s">
        <v>105</v>
      </c>
      <c r="CU22" s="32" t="s">
        <v>105</v>
      </c>
      <c r="CV22" s="32" t="s">
        <v>105</v>
      </c>
      <c r="CW22" s="32" t="s">
        <v>105</v>
      </c>
      <c r="CX22" s="32" t="s">
        <v>105</v>
      </c>
      <c r="CY22" s="32" t="s">
        <v>105</v>
      </c>
      <c r="CZ22" s="33" t="s">
        <v>106</v>
      </c>
    </row>
    <row r="23" spans="1:112">
      <c r="A23" s="28" t="s">
        <v>82</v>
      </c>
      <c r="B23" s="28" t="s">
        <v>83</v>
      </c>
      <c r="C23" s="28" t="s">
        <v>0</v>
      </c>
      <c r="D23" s="18" t="s">
        <v>14</v>
      </c>
      <c r="E23" s="18" t="s">
        <v>127</v>
      </c>
      <c r="F23" s="28" t="s">
        <v>9</v>
      </c>
      <c r="G23" s="77" t="s">
        <v>88</v>
      </c>
      <c r="H23" s="133"/>
      <c r="I23" s="133"/>
      <c r="J23" s="18" t="s">
        <v>87</v>
      </c>
      <c r="K23" s="18"/>
      <c r="L23" s="18"/>
      <c r="M23" s="18" t="s">
        <v>88</v>
      </c>
      <c r="N23" s="18" t="s">
        <v>137</v>
      </c>
      <c r="O23" s="18" t="s">
        <v>90</v>
      </c>
      <c r="P23" s="17" t="s">
        <v>88</v>
      </c>
      <c r="Q23" s="17" t="s">
        <v>148</v>
      </c>
      <c r="R23" s="78" t="s">
        <v>125</v>
      </c>
      <c r="S23" s="18">
        <v>20</v>
      </c>
      <c r="AB23" s="164">
        <f t="shared" si="7"/>
        <v>46290</v>
      </c>
      <c r="AC23" s="134">
        <f t="shared" si="1"/>
        <v>46293</v>
      </c>
      <c r="AD23" s="134">
        <f t="shared" si="2"/>
        <v>46301</v>
      </c>
      <c r="AE23" s="134">
        <f t="shared" si="3"/>
        <v>46302</v>
      </c>
      <c r="AF23" s="134">
        <f t="shared" si="4"/>
        <v>46325</v>
      </c>
      <c r="AG23" s="134">
        <f t="shared" si="5"/>
        <v>46328</v>
      </c>
      <c r="AH23" s="134">
        <f t="shared" si="6"/>
        <v>46340</v>
      </c>
      <c r="AL23" s="8"/>
      <c r="AM23" s="8"/>
      <c r="AN23" s="8"/>
      <c r="AO23" s="18">
        <v>2</v>
      </c>
      <c r="AP23" s="36" t="s">
        <v>88</v>
      </c>
      <c r="AQ23" s="36" t="s">
        <v>88</v>
      </c>
      <c r="AR23" s="36" t="s">
        <v>88</v>
      </c>
      <c r="AS23" s="274" t="s">
        <v>88</v>
      </c>
      <c r="AT23" s="274" t="s">
        <v>88</v>
      </c>
      <c r="AU23" s="274" t="s">
        <v>88</v>
      </c>
      <c r="AV23" s="262" t="s">
        <v>99</v>
      </c>
      <c r="AW23" s="262" t="s">
        <v>88</v>
      </c>
      <c r="AX23" s="262" t="s">
        <v>4</v>
      </c>
      <c r="CK23" s="10" t="s">
        <v>125</v>
      </c>
      <c r="CL23" s="29" t="s">
        <v>103</v>
      </c>
      <c r="CM23" s="30">
        <v>1</v>
      </c>
      <c r="CN23" s="30">
        <v>2</v>
      </c>
      <c r="CO23" s="30">
        <v>3</v>
      </c>
      <c r="CP23" s="30">
        <v>4</v>
      </c>
      <c r="CQ23" s="31" t="s">
        <v>104</v>
      </c>
      <c r="CR23" s="31" t="s">
        <v>104</v>
      </c>
      <c r="CS23" s="32" t="s">
        <v>105</v>
      </c>
      <c r="CT23" s="32" t="s">
        <v>105</v>
      </c>
      <c r="CU23" s="32" t="s">
        <v>105</v>
      </c>
      <c r="CV23" s="32" t="s">
        <v>105</v>
      </c>
      <c r="CW23" s="32" t="s">
        <v>105</v>
      </c>
      <c r="CX23" s="32" t="s">
        <v>105</v>
      </c>
      <c r="CY23" s="32" t="s">
        <v>105</v>
      </c>
      <c r="CZ23" s="32" t="s">
        <v>105</v>
      </c>
      <c r="DA23" s="33" t="s">
        <v>106</v>
      </c>
    </row>
    <row r="24" spans="1:112">
      <c r="A24" s="28" t="s">
        <v>82</v>
      </c>
      <c r="B24" s="28" t="s">
        <v>83</v>
      </c>
      <c r="C24" s="28" t="s">
        <v>0</v>
      </c>
      <c r="D24" s="18" t="s">
        <v>8</v>
      </c>
      <c r="E24" s="18" t="s">
        <v>127</v>
      </c>
      <c r="F24" s="28" t="s">
        <v>2</v>
      </c>
      <c r="G24" s="77" t="s">
        <v>88</v>
      </c>
      <c r="H24" s="133"/>
      <c r="I24" s="133"/>
      <c r="J24" s="18" t="s">
        <v>87</v>
      </c>
      <c r="K24" s="18"/>
      <c r="L24" s="18"/>
      <c r="M24" s="18" t="s">
        <v>88</v>
      </c>
      <c r="N24" s="18" t="s">
        <v>137</v>
      </c>
      <c r="O24" s="18" t="s">
        <v>90</v>
      </c>
      <c r="P24" s="17" t="s">
        <v>88</v>
      </c>
      <c r="Q24" s="17" t="s">
        <v>149</v>
      </c>
      <c r="R24" s="78" t="s">
        <v>125</v>
      </c>
      <c r="S24" s="18">
        <v>20</v>
      </c>
      <c r="AB24" s="164">
        <f t="shared" si="7"/>
        <v>46297</v>
      </c>
      <c r="AC24" s="134">
        <f t="shared" si="1"/>
        <v>46300</v>
      </c>
      <c r="AD24" s="134">
        <f t="shared" si="2"/>
        <v>46308</v>
      </c>
      <c r="AE24" s="134">
        <f t="shared" si="3"/>
        <v>46309</v>
      </c>
      <c r="AF24" s="134">
        <f t="shared" si="4"/>
        <v>46332</v>
      </c>
      <c r="AG24" s="134">
        <f t="shared" si="5"/>
        <v>46335</v>
      </c>
      <c r="AH24" s="134">
        <f t="shared" si="6"/>
        <v>46347</v>
      </c>
      <c r="AL24" s="8"/>
      <c r="AM24" s="8"/>
      <c r="AN24" s="8"/>
      <c r="AO24" s="18">
        <v>2</v>
      </c>
      <c r="AP24" s="36" t="s">
        <v>88</v>
      </c>
      <c r="AQ24" s="36" t="s">
        <v>88</v>
      </c>
      <c r="AR24" s="36" t="s">
        <v>88</v>
      </c>
      <c r="AS24" s="274" t="s">
        <v>88</v>
      </c>
      <c r="AT24" s="274" t="s">
        <v>88</v>
      </c>
      <c r="AU24" s="274" t="s">
        <v>88</v>
      </c>
      <c r="AV24" s="262" t="s">
        <v>99</v>
      </c>
      <c r="AW24" s="262" t="s">
        <v>88</v>
      </c>
      <c r="AX24" s="262" t="s">
        <v>4</v>
      </c>
      <c r="CN24" s="10" t="s">
        <v>125</v>
      </c>
      <c r="CO24" s="29" t="s">
        <v>103</v>
      </c>
      <c r="CP24" s="30">
        <v>1</v>
      </c>
      <c r="CQ24" s="30">
        <v>2</v>
      </c>
      <c r="CR24" s="30">
        <v>3</v>
      </c>
      <c r="CS24" s="30">
        <v>4</v>
      </c>
      <c r="CT24" s="31" t="s">
        <v>104</v>
      </c>
      <c r="CU24" s="31" t="s">
        <v>104</v>
      </c>
      <c r="CV24" s="32" t="s">
        <v>105</v>
      </c>
      <c r="CW24" s="32" t="s">
        <v>105</v>
      </c>
      <c r="CX24" s="32" t="s">
        <v>105</v>
      </c>
      <c r="CY24" s="32" t="s">
        <v>105</v>
      </c>
      <c r="CZ24" s="32" t="s">
        <v>105</v>
      </c>
      <c r="DA24" s="32" t="s">
        <v>105</v>
      </c>
      <c r="DB24" s="32" t="s">
        <v>105</v>
      </c>
      <c r="DC24" s="32" t="s">
        <v>105</v>
      </c>
      <c r="DD24" s="33" t="s">
        <v>106</v>
      </c>
    </row>
    <row r="25" spans="1:112">
      <c r="A25" s="28" t="s">
        <v>82</v>
      </c>
      <c r="B25" s="28" t="s">
        <v>83</v>
      </c>
      <c r="C25" s="28" t="s">
        <v>0</v>
      </c>
      <c r="D25" s="18" t="s">
        <v>1</v>
      </c>
      <c r="E25" s="18" t="s">
        <v>127</v>
      </c>
      <c r="F25" s="28" t="s">
        <v>2</v>
      </c>
      <c r="G25" s="77" t="s">
        <v>88</v>
      </c>
      <c r="H25" s="133"/>
      <c r="I25" s="133"/>
      <c r="J25" s="18" t="s">
        <v>87</v>
      </c>
      <c r="K25" s="18"/>
      <c r="L25" s="18"/>
      <c r="M25" s="18" t="s">
        <v>88</v>
      </c>
      <c r="N25" s="18" t="s">
        <v>137</v>
      </c>
      <c r="O25" s="18" t="s">
        <v>90</v>
      </c>
      <c r="P25" s="17" t="s">
        <v>88</v>
      </c>
      <c r="Q25" s="17" t="s">
        <v>150</v>
      </c>
      <c r="R25" s="78" t="s">
        <v>125</v>
      </c>
      <c r="S25" s="18">
        <v>20</v>
      </c>
      <c r="AB25" s="164">
        <f t="shared" si="7"/>
        <v>46304</v>
      </c>
      <c r="AC25" s="134">
        <f t="shared" si="1"/>
        <v>46307</v>
      </c>
      <c r="AD25" s="134">
        <f t="shared" si="2"/>
        <v>46315</v>
      </c>
      <c r="AE25" s="134">
        <f t="shared" si="3"/>
        <v>46316</v>
      </c>
      <c r="AF25" s="134">
        <f t="shared" si="4"/>
        <v>46339</v>
      </c>
      <c r="AG25" s="134">
        <f t="shared" si="5"/>
        <v>46342</v>
      </c>
      <c r="AH25" s="134">
        <f t="shared" si="6"/>
        <v>46354</v>
      </c>
      <c r="AL25" s="8"/>
      <c r="AM25" s="8"/>
      <c r="AN25" s="8"/>
      <c r="AO25" s="18">
        <v>2</v>
      </c>
      <c r="AP25" s="36" t="s">
        <v>88</v>
      </c>
      <c r="AQ25" s="36" t="s">
        <v>88</v>
      </c>
      <c r="AR25" s="36" t="s">
        <v>88</v>
      </c>
      <c r="AS25" s="274" t="s">
        <v>88</v>
      </c>
      <c r="AT25" s="274" t="s">
        <v>88</v>
      </c>
      <c r="AU25" s="274" t="s">
        <v>88</v>
      </c>
      <c r="AV25" s="262" t="s">
        <v>99</v>
      </c>
      <c r="AW25" s="262" t="s">
        <v>88</v>
      </c>
      <c r="AX25" s="262" t="s">
        <v>4</v>
      </c>
      <c r="CM25" s="10" t="s">
        <v>125</v>
      </c>
      <c r="CN25" s="29" t="s">
        <v>103</v>
      </c>
      <c r="CO25" s="30">
        <v>1</v>
      </c>
      <c r="CP25" s="30">
        <v>2</v>
      </c>
      <c r="CQ25" s="30">
        <v>3</v>
      </c>
      <c r="CR25" s="30">
        <v>4</v>
      </c>
      <c r="CS25" s="31" t="s">
        <v>104</v>
      </c>
      <c r="CT25" s="31" t="s">
        <v>104</v>
      </c>
      <c r="CU25" s="32" t="s">
        <v>105</v>
      </c>
      <c r="CV25" s="32" t="s">
        <v>105</v>
      </c>
      <c r="CW25" s="32" t="s">
        <v>105</v>
      </c>
      <c r="CX25" s="32" t="s">
        <v>105</v>
      </c>
      <c r="CY25" s="32" t="s">
        <v>105</v>
      </c>
      <c r="CZ25" s="32" t="s">
        <v>105</v>
      </c>
      <c r="DA25" s="32" t="s">
        <v>105</v>
      </c>
      <c r="DB25" s="32" t="s">
        <v>105</v>
      </c>
      <c r="DC25" s="33" t="s">
        <v>106</v>
      </c>
    </row>
    <row r="26" spans="1:112">
      <c r="A26" s="28" t="s">
        <v>82</v>
      </c>
      <c r="B26" s="28" t="s">
        <v>83</v>
      </c>
      <c r="C26" s="28" t="s">
        <v>0</v>
      </c>
      <c r="D26" s="18" t="s">
        <v>14</v>
      </c>
      <c r="E26" s="18" t="s">
        <v>127</v>
      </c>
      <c r="F26" s="28" t="s">
        <v>2</v>
      </c>
      <c r="G26" s="77" t="s">
        <v>88</v>
      </c>
      <c r="H26" s="133"/>
      <c r="I26" s="133"/>
      <c r="J26" s="18" t="s">
        <v>87</v>
      </c>
      <c r="K26" s="18"/>
      <c r="L26" s="18"/>
      <c r="M26" s="18" t="s">
        <v>88</v>
      </c>
      <c r="N26" s="18" t="s">
        <v>137</v>
      </c>
      <c r="O26" s="18" t="s">
        <v>90</v>
      </c>
      <c r="P26" s="17" t="s">
        <v>88</v>
      </c>
      <c r="Q26" s="17" t="s">
        <v>151</v>
      </c>
      <c r="R26" s="78" t="s">
        <v>125</v>
      </c>
      <c r="S26" s="18">
        <v>20</v>
      </c>
      <c r="AB26" s="164">
        <f t="shared" si="7"/>
        <v>46311</v>
      </c>
      <c r="AC26" s="134">
        <f t="shared" si="1"/>
        <v>46314</v>
      </c>
      <c r="AD26" s="134">
        <f t="shared" si="2"/>
        <v>46322</v>
      </c>
      <c r="AE26" s="134">
        <f t="shared" si="3"/>
        <v>46323</v>
      </c>
      <c r="AF26" s="134">
        <f t="shared" si="4"/>
        <v>46346</v>
      </c>
      <c r="AG26" s="134">
        <f t="shared" si="5"/>
        <v>46349</v>
      </c>
      <c r="AH26" s="134">
        <f t="shared" si="6"/>
        <v>46361</v>
      </c>
      <c r="AL26" s="8"/>
      <c r="AM26" s="8"/>
      <c r="AN26" s="8"/>
      <c r="AO26" s="18">
        <v>2</v>
      </c>
      <c r="AP26" s="36" t="s">
        <v>88</v>
      </c>
      <c r="AQ26" s="36" t="s">
        <v>88</v>
      </c>
      <c r="AR26" s="36" t="s">
        <v>88</v>
      </c>
      <c r="AS26" s="274" t="s">
        <v>88</v>
      </c>
      <c r="AT26" s="274" t="s">
        <v>88</v>
      </c>
      <c r="AU26" s="274" t="s">
        <v>88</v>
      </c>
      <c r="AV26" s="262" t="s">
        <v>99</v>
      </c>
      <c r="AW26" s="262" t="s">
        <v>88</v>
      </c>
      <c r="AX26" s="262" t="s">
        <v>4</v>
      </c>
      <c r="CN26" s="10" t="s">
        <v>125</v>
      </c>
      <c r="CO26" s="29" t="s">
        <v>103</v>
      </c>
      <c r="CP26" s="30">
        <v>1</v>
      </c>
      <c r="CQ26" s="30">
        <v>2</v>
      </c>
      <c r="CR26" s="30">
        <v>3</v>
      </c>
      <c r="CS26" s="30">
        <v>4</v>
      </c>
      <c r="CT26" s="31" t="s">
        <v>104</v>
      </c>
      <c r="CU26" s="31" t="s">
        <v>104</v>
      </c>
      <c r="CV26" s="32" t="s">
        <v>105</v>
      </c>
      <c r="CW26" s="32" t="s">
        <v>105</v>
      </c>
      <c r="CX26" s="32" t="s">
        <v>105</v>
      </c>
      <c r="CY26" s="32" t="s">
        <v>105</v>
      </c>
      <c r="CZ26" s="32" t="s">
        <v>105</v>
      </c>
      <c r="DA26" s="32" t="s">
        <v>105</v>
      </c>
      <c r="DB26" s="32" t="s">
        <v>105</v>
      </c>
      <c r="DC26" s="32" t="s">
        <v>105</v>
      </c>
      <c r="DD26" s="33" t="s">
        <v>106</v>
      </c>
    </row>
    <row r="27" spans="1:112">
      <c r="A27" s="28" t="s">
        <v>82</v>
      </c>
      <c r="B27" s="28" t="s">
        <v>83</v>
      </c>
      <c r="C27" s="28" t="s">
        <v>0</v>
      </c>
      <c r="D27" s="18" t="s">
        <v>8</v>
      </c>
      <c r="E27" s="18" t="s">
        <v>127</v>
      </c>
      <c r="F27" s="28" t="s">
        <v>9</v>
      </c>
      <c r="G27" s="77" t="s">
        <v>88</v>
      </c>
      <c r="H27" s="133"/>
      <c r="I27" s="133"/>
      <c r="J27" s="18" t="s">
        <v>87</v>
      </c>
      <c r="K27" s="18"/>
      <c r="L27" s="18"/>
      <c r="M27" s="18" t="s">
        <v>88</v>
      </c>
      <c r="N27" s="18" t="s">
        <v>137</v>
      </c>
      <c r="O27" s="18" t="s">
        <v>90</v>
      </c>
      <c r="P27" s="17" t="s">
        <v>88</v>
      </c>
      <c r="Q27" s="17" t="s">
        <v>152</v>
      </c>
      <c r="R27" s="78" t="s">
        <v>125</v>
      </c>
      <c r="S27" s="18">
        <v>20</v>
      </c>
      <c r="AB27" s="164">
        <f t="shared" si="7"/>
        <v>46318</v>
      </c>
      <c r="AC27" s="134">
        <f t="shared" si="1"/>
        <v>46321</v>
      </c>
      <c r="AD27" s="134">
        <f t="shared" si="2"/>
        <v>46329</v>
      </c>
      <c r="AE27" s="134">
        <f t="shared" si="3"/>
        <v>46330</v>
      </c>
      <c r="AF27" s="134">
        <f t="shared" si="4"/>
        <v>46353</v>
      </c>
      <c r="AG27" s="134">
        <f t="shared" si="5"/>
        <v>46356</v>
      </c>
      <c r="AH27" s="134">
        <f t="shared" si="6"/>
        <v>46368</v>
      </c>
      <c r="AL27" s="8"/>
      <c r="AM27" s="8"/>
      <c r="AN27" s="8"/>
      <c r="AO27" s="18">
        <v>2</v>
      </c>
      <c r="AP27" s="36" t="s">
        <v>88</v>
      </c>
      <c r="AQ27" s="36" t="s">
        <v>88</v>
      </c>
      <c r="AR27" s="36" t="s">
        <v>88</v>
      </c>
      <c r="AS27" s="274" t="s">
        <v>88</v>
      </c>
      <c r="AT27" s="274" t="s">
        <v>88</v>
      </c>
      <c r="AU27" s="274" t="s">
        <v>88</v>
      </c>
      <c r="AV27" s="262" t="s">
        <v>99</v>
      </c>
      <c r="AW27" s="262" t="s">
        <v>88</v>
      </c>
      <c r="AX27" s="262" t="s">
        <v>4</v>
      </c>
      <c r="CO27" s="10" t="s">
        <v>125</v>
      </c>
      <c r="CP27" s="29" t="s">
        <v>103</v>
      </c>
      <c r="CQ27" s="30">
        <v>1</v>
      </c>
      <c r="CR27" s="30">
        <v>2</v>
      </c>
      <c r="CS27" s="30">
        <v>3</v>
      </c>
      <c r="CT27" s="30">
        <v>4</v>
      </c>
      <c r="CU27" s="31" t="s">
        <v>104</v>
      </c>
      <c r="CV27" s="31" t="s">
        <v>104</v>
      </c>
      <c r="CW27" s="32" t="s">
        <v>105</v>
      </c>
      <c r="CX27" s="32" t="s">
        <v>105</v>
      </c>
      <c r="CY27" s="32" t="s">
        <v>105</v>
      </c>
      <c r="CZ27" s="32" t="s">
        <v>105</v>
      </c>
      <c r="DA27" s="32" t="s">
        <v>105</v>
      </c>
      <c r="DB27" s="32" t="s">
        <v>105</v>
      </c>
      <c r="DC27" s="32" t="s">
        <v>105</v>
      </c>
      <c r="DD27" s="32" t="s">
        <v>105</v>
      </c>
      <c r="DE27" s="33" t="s">
        <v>106</v>
      </c>
    </row>
    <row r="28" spans="1:112">
      <c r="A28" s="28" t="s">
        <v>82</v>
      </c>
      <c r="B28" s="28" t="s">
        <v>83</v>
      </c>
      <c r="C28" s="28" t="s">
        <v>0</v>
      </c>
      <c r="D28" s="18" t="s">
        <v>1</v>
      </c>
      <c r="E28" s="18" t="s">
        <v>127</v>
      </c>
      <c r="F28" s="28" t="s">
        <v>9</v>
      </c>
      <c r="G28" s="77" t="s">
        <v>88</v>
      </c>
      <c r="H28" s="133"/>
      <c r="I28" s="133"/>
      <c r="J28" s="18" t="s">
        <v>87</v>
      </c>
      <c r="K28" s="18"/>
      <c r="L28" s="18"/>
      <c r="M28" s="18" t="s">
        <v>88</v>
      </c>
      <c r="N28" s="18" t="s">
        <v>137</v>
      </c>
      <c r="O28" s="18" t="s">
        <v>90</v>
      </c>
      <c r="P28" s="17" t="s">
        <v>88</v>
      </c>
      <c r="Q28" s="17" t="s">
        <v>153</v>
      </c>
      <c r="R28" s="78" t="s">
        <v>125</v>
      </c>
      <c r="S28" s="18">
        <v>20</v>
      </c>
      <c r="AB28" s="164">
        <f t="shared" si="7"/>
        <v>46325</v>
      </c>
      <c r="AC28" s="134">
        <f t="shared" si="1"/>
        <v>46328</v>
      </c>
      <c r="AD28" s="134">
        <f t="shared" si="2"/>
        <v>46336</v>
      </c>
      <c r="AE28" s="134">
        <f t="shared" si="3"/>
        <v>46337</v>
      </c>
      <c r="AF28" s="134">
        <f t="shared" si="4"/>
        <v>46360</v>
      </c>
      <c r="AG28" s="134">
        <f t="shared" si="5"/>
        <v>46363</v>
      </c>
      <c r="AH28" s="134">
        <f t="shared" si="6"/>
        <v>46375</v>
      </c>
      <c r="AL28" s="8"/>
      <c r="AM28" s="8"/>
      <c r="AN28" s="8"/>
      <c r="AO28" s="18">
        <v>2</v>
      </c>
      <c r="AP28" s="36" t="s">
        <v>88</v>
      </c>
      <c r="AQ28" s="36" t="s">
        <v>88</v>
      </c>
      <c r="AR28" s="36" t="s">
        <v>88</v>
      </c>
      <c r="AS28" s="274" t="s">
        <v>88</v>
      </c>
      <c r="AT28" s="274" t="s">
        <v>88</v>
      </c>
      <c r="AU28" s="274" t="s">
        <v>88</v>
      </c>
      <c r="AV28" s="262" t="s">
        <v>99</v>
      </c>
      <c r="AW28" s="262" t="s">
        <v>88</v>
      </c>
      <c r="AX28" s="262" t="s">
        <v>4</v>
      </c>
      <c r="CP28" s="10" t="s">
        <v>125</v>
      </c>
      <c r="CQ28" s="29" t="s">
        <v>103</v>
      </c>
      <c r="CR28" s="30">
        <v>1</v>
      </c>
      <c r="CS28" s="30">
        <v>2</v>
      </c>
      <c r="CT28" s="30">
        <v>3</v>
      </c>
      <c r="CU28" s="30">
        <v>4</v>
      </c>
      <c r="CV28" s="31" t="s">
        <v>104</v>
      </c>
      <c r="CW28" s="31" t="s">
        <v>104</v>
      </c>
      <c r="CX28" s="32" t="s">
        <v>105</v>
      </c>
      <c r="CY28" s="32" t="s">
        <v>105</v>
      </c>
      <c r="CZ28" s="32" t="s">
        <v>105</v>
      </c>
      <c r="DA28" s="32" t="s">
        <v>105</v>
      </c>
      <c r="DB28" s="32" t="s">
        <v>105</v>
      </c>
      <c r="DC28" s="32" t="s">
        <v>105</v>
      </c>
      <c r="DD28" s="32" t="s">
        <v>105</v>
      </c>
      <c r="DE28" s="32" t="s">
        <v>105</v>
      </c>
      <c r="DF28" s="33" t="s">
        <v>106</v>
      </c>
    </row>
    <row r="29" spans="1:112">
      <c r="A29" s="28" t="s">
        <v>82</v>
      </c>
      <c r="B29" s="28" t="s">
        <v>83</v>
      </c>
      <c r="C29" s="28" t="s">
        <v>0</v>
      </c>
      <c r="D29" s="18" t="s">
        <v>14</v>
      </c>
      <c r="E29" s="18" t="s">
        <v>127</v>
      </c>
      <c r="F29" s="28" t="s">
        <v>9</v>
      </c>
      <c r="G29" s="77" t="s">
        <v>88</v>
      </c>
      <c r="H29" s="133"/>
      <c r="I29" s="133"/>
      <c r="J29" s="18" t="s">
        <v>87</v>
      </c>
      <c r="K29" s="18"/>
      <c r="L29" s="18"/>
      <c r="M29" s="18" t="s">
        <v>88</v>
      </c>
      <c r="N29" s="18" t="s">
        <v>137</v>
      </c>
      <c r="O29" s="18" t="s">
        <v>90</v>
      </c>
      <c r="P29" s="17" t="s">
        <v>88</v>
      </c>
      <c r="Q29" s="17" t="s">
        <v>154</v>
      </c>
      <c r="R29" s="78" t="s">
        <v>125</v>
      </c>
      <c r="S29" s="18">
        <v>20</v>
      </c>
      <c r="AB29" s="164">
        <f t="shared" si="7"/>
        <v>46332</v>
      </c>
      <c r="AC29" s="134">
        <f t="shared" si="1"/>
        <v>46335</v>
      </c>
      <c r="AD29" s="134">
        <f t="shared" si="2"/>
        <v>46343</v>
      </c>
      <c r="AE29" s="134">
        <f t="shared" si="3"/>
        <v>46344</v>
      </c>
      <c r="AF29" s="134">
        <f t="shared" si="4"/>
        <v>46367</v>
      </c>
      <c r="AG29" s="134">
        <f t="shared" si="5"/>
        <v>46370</v>
      </c>
      <c r="AH29" s="134">
        <f t="shared" si="6"/>
        <v>46382</v>
      </c>
      <c r="AL29" s="8"/>
      <c r="AM29" s="8"/>
      <c r="AN29" s="8"/>
      <c r="AO29" s="18">
        <v>2</v>
      </c>
      <c r="AP29" s="36" t="s">
        <v>88</v>
      </c>
      <c r="AQ29" s="36" t="s">
        <v>88</v>
      </c>
      <c r="AR29" s="36" t="s">
        <v>88</v>
      </c>
      <c r="AS29" s="274" t="s">
        <v>88</v>
      </c>
      <c r="AT29" s="274" t="s">
        <v>88</v>
      </c>
      <c r="AU29" s="274" t="s">
        <v>88</v>
      </c>
      <c r="AV29" s="262" t="s">
        <v>99</v>
      </c>
      <c r="AW29" s="262" t="s">
        <v>88</v>
      </c>
      <c r="AX29" s="262" t="s">
        <v>4</v>
      </c>
      <c r="CQ29" s="10" t="s">
        <v>125</v>
      </c>
      <c r="CR29" s="29" t="s">
        <v>103</v>
      </c>
      <c r="CS29" s="30">
        <v>1</v>
      </c>
      <c r="CT29" s="30">
        <v>2</v>
      </c>
      <c r="CU29" s="30">
        <v>3</v>
      </c>
      <c r="CV29" s="30">
        <v>4</v>
      </c>
      <c r="CW29" s="31" t="s">
        <v>104</v>
      </c>
      <c r="CX29" s="31" t="s">
        <v>104</v>
      </c>
      <c r="CY29" s="32" t="s">
        <v>105</v>
      </c>
      <c r="CZ29" s="32" t="s">
        <v>105</v>
      </c>
      <c r="DA29" s="32" t="s">
        <v>105</v>
      </c>
      <c r="DB29" s="32" t="s">
        <v>105</v>
      </c>
      <c r="DC29" s="32" t="s">
        <v>105</v>
      </c>
      <c r="DD29" s="32" t="s">
        <v>105</v>
      </c>
      <c r="DE29" s="32" t="s">
        <v>105</v>
      </c>
      <c r="DF29" s="32" t="s">
        <v>105</v>
      </c>
      <c r="DG29" s="33" t="s">
        <v>106</v>
      </c>
    </row>
    <row r="30" spans="1:112">
      <c r="A30" s="28" t="s">
        <v>82</v>
      </c>
      <c r="B30" s="28" t="s">
        <v>83</v>
      </c>
      <c r="C30" s="28" t="s">
        <v>0</v>
      </c>
      <c r="D30" s="18" t="s">
        <v>14</v>
      </c>
      <c r="E30" s="18" t="s">
        <v>127</v>
      </c>
      <c r="F30" s="28" t="s">
        <v>9</v>
      </c>
      <c r="G30" s="77" t="s">
        <v>88</v>
      </c>
      <c r="H30" s="133"/>
      <c r="I30" s="133"/>
      <c r="J30" s="18" t="s">
        <v>87</v>
      </c>
      <c r="K30" s="18"/>
      <c r="L30" s="18"/>
      <c r="M30" s="18" t="s">
        <v>88</v>
      </c>
      <c r="N30" s="18" t="s">
        <v>137</v>
      </c>
      <c r="O30" s="18" t="s">
        <v>90</v>
      </c>
      <c r="P30" s="17" t="s">
        <v>88</v>
      </c>
      <c r="Q30" s="17" t="s">
        <v>155</v>
      </c>
      <c r="R30" s="78" t="s">
        <v>125</v>
      </c>
      <c r="S30" s="18">
        <v>20</v>
      </c>
      <c r="AB30" s="164">
        <f t="shared" si="7"/>
        <v>46339</v>
      </c>
      <c r="AC30" s="134">
        <f t="shared" si="1"/>
        <v>46342</v>
      </c>
      <c r="AD30" s="134">
        <f t="shared" si="2"/>
        <v>46350</v>
      </c>
      <c r="AE30" s="134">
        <f t="shared" si="3"/>
        <v>46351</v>
      </c>
      <c r="AF30" s="134">
        <f t="shared" si="4"/>
        <v>46374</v>
      </c>
      <c r="AG30" s="134">
        <f t="shared" si="5"/>
        <v>46377</v>
      </c>
      <c r="AH30" s="134">
        <f t="shared" si="6"/>
        <v>46389</v>
      </c>
      <c r="AL30" s="8"/>
      <c r="AM30" s="8"/>
      <c r="AN30" s="8"/>
      <c r="AO30" s="18">
        <v>2</v>
      </c>
      <c r="AP30" s="36" t="s">
        <v>88</v>
      </c>
      <c r="AQ30" s="36" t="s">
        <v>88</v>
      </c>
      <c r="AR30" s="36" t="s">
        <v>88</v>
      </c>
      <c r="AS30" s="274" t="s">
        <v>88</v>
      </c>
      <c r="AT30" s="274" t="s">
        <v>88</v>
      </c>
      <c r="AU30" s="274" t="s">
        <v>88</v>
      </c>
      <c r="AV30" s="262" t="s">
        <v>99</v>
      </c>
      <c r="AW30" s="262" t="s">
        <v>88</v>
      </c>
      <c r="AX30" s="262" t="s">
        <v>4</v>
      </c>
      <c r="CR30" s="10" t="s">
        <v>125</v>
      </c>
      <c r="CS30" s="29" t="s">
        <v>103</v>
      </c>
      <c r="CT30" s="30">
        <v>1</v>
      </c>
      <c r="CU30" s="30">
        <v>2</v>
      </c>
      <c r="CV30" s="30">
        <v>3</v>
      </c>
      <c r="CW30" s="30">
        <v>4</v>
      </c>
      <c r="CX30" s="31" t="s">
        <v>104</v>
      </c>
      <c r="CY30" s="31" t="s">
        <v>104</v>
      </c>
      <c r="CZ30" s="32" t="s">
        <v>105</v>
      </c>
      <c r="DA30" s="32" t="s">
        <v>105</v>
      </c>
      <c r="DB30" s="32" t="s">
        <v>105</v>
      </c>
      <c r="DC30" s="32" t="s">
        <v>105</v>
      </c>
      <c r="DD30" s="32" t="s">
        <v>105</v>
      </c>
      <c r="DE30" s="32" t="s">
        <v>105</v>
      </c>
      <c r="DF30" s="32" t="s">
        <v>105</v>
      </c>
      <c r="DG30" s="32" t="s">
        <v>105</v>
      </c>
      <c r="DH30" s="33" t="s">
        <v>106</v>
      </c>
    </row>
    <row r="32" spans="1:112" ht="14.5">
      <c r="A32" s="217" t="s">
        <v>156</v>
      </c>
      <c r="B32" s="217" t="s">
        <v>157</v>
      </c>
      <c r="C32" s="49"/>
      <c r="D32" s="49"/>
      <c r="E32" s="49"/>
    </row>
    <row r="33" spans="1:29" ht="14">
      <c r="A33" s="204" t="s">
        <v>14</v>
      </c>
      <c r="B33" s="204">
        <v>120</v>
      </c>
      <c r="C33" s="49"/>
      <c r="D33" s="49"/>
      <c r="E33" s="49"/>
    </row>
    <row r="34" spans="1:29" ht="14">
      <c r="A34" s="204" t="s">
        <v>1</v>
      </c>
      <c r="B34" s="204">
        <v>100</v>
      </c>
      <c r="C34" s="49"/>
      <c r="D34" s="49"/>
      <c r="E34" s="49"/>
    </row>
    <row r="35" spans="1:29" ht="14">
      <c r="A35" s="204" t="s">
        <v>8</v>
      </c>
      <c r="B35" s="204">
        <v>80</v>
      </c>
      <c r="C35" s="49"/>
      <c r="D35" s="49"/>
      <c r="E35" s="49"/>
      <c r="S35" s="18" t="s">
        <v>158</v>
      </c>
      <c r="AB35" s="137">
        <v>4</v>
      </c>
      <c r="AC35" s="8" t="s">
        <v>159</v>
      </c>
    </row>
    <row r="36" spans="1:29" ht="14.5">
      <c r="A36" s="217" t="s">
        <v>160</v>
      </c>
      <c r="B36" s="217">
        <v>300</v>
      </c>
      <c r="C36" s="49"/>
      <c r="D36" s="49"/>
      <c r="E36" s="49"/>
      <c r="S36" s="18" t="s">
        <v>161</v>
      </c>
      <c r="AB36" s="136">
        <v>5</v>
      </c>
      <c r="AC36" s="8" t="s">
        <v>162</v>
      </c>
    </row>
    <row r="37" spans="1:29" ht="14">
      <c r="A37" s="49"/>
      <c r="B37" s="49"/>
      <c r="C37" s="49"/>
      <c r="D37" s="49"/>
      <c r="E37" s="49"/>
      <c r="S37" s="18" t="s">
        <v>14</v>
      </c>
      <c r="AB37" s="136">
        <v>6</v>
      </c>
      <c r="AC37" s="8" t="s">
        <v>163</v>
      </c>
    </row>
    <row r="38" spans="1:29" ht="14.5">
      <c r="A38" s="218" t="s">
        <v>39</v>
      </c>
      <c r="B38" s="218" t="s">
        <v>157</v>
      </c>
      <c r="C38" s="49"/>
      <c r="D38" s="49"/>
      <c r="E38" s="49"/>
    </row>
    <row r="39" spans="1:29" ht="14">
      <c r="A39" s="204" t="s">
        <v>2</v>
      </c>
      <c r="B39" s="204">
        <v>120</v>
      </c>
      <c r="C39" s="49"/>
      <c r="D39" s="49"/>
      <c r="E39" s="49"/>
    </row>
    <row r="40" spans="1:29" ht="14">
      <c r="A40" s="204" t="s">
        <v>9</v>
      </c>
      <c r="B40" s="204">
        <v>180</v>
      </c>
      <c r="C40" s="49"/>
      <c r="D40" s="49"/>
      <c r="E40" s="49"/>
    </row>
    <row r="41" spans="1:29" ht="14.5">
      <c r="A41" s="218" t="s">
        <v>160</v>
      </c>
      <c r="B41" s="218">
        <v>300</v>
      </c>
      <c r="C41" s="49"/>
      <c r="D41" s="49"/>
      <c r="E41" s="49"/>
    </row>
    <row r="42" spans="1:29" ht="14">
      <c r="A42" s="49"/>
      <c r="B42" s="49"/>
      <c r="C42" s="49"/>
      <c r="D42" s="49"/>
      <c r="E42" s="49"/>
    </row>
    <row r="43" spans="1:29" ht="14.5">
      <c r="A43" s="49"/>
      <c r="B43" s="221" t="s">
        <v>164</v>
      </c>
      <c r="C43" s="49"/>
      <c r="D43" s="49"/>
      <c r="E43" s="49"/>
    </row>
    <row r="44" spans="1:29" ht="14.5">
      <c r="A44" s="219" t="s">
        <v>165</v>
      </c>
      <c r="B44" s="219" t="s">
        <v>14</v>
      </c>
      <c r="C44" s="219" t="s">
        <v>1</v>
      </c>
      <c r="D44" s="219" t="s">
        <v>8</v>
      </c>
      <c r="E44" s="219" t="s">
        <v>166</v>
      </c>
    </row>
    <row r="45" spans="1:29" ht="14.5">
      <c r="A45" s="220" t="s">
        <v>167</v>
      </c>
      <c r="B45" s="220">
        <v>1</v>
      </c>
      <c r="C45" s="220">
        <v>1</v>
      </c>
      <c r="D45" s="220">
        <v>0</v>
      </c>
      <c r="E45" s="204">
        <f>SUM(B45:D45)</f>
        <v>2</v>
      </c>
    </row>
    <row r="46" spans="1:29" ht="14.5">
      <c r="A46" s="220" t="s">
        <v>168</v>
      </c>
      <c r="B46" s="220">
        <v>6</v>
      </c>
      <c r="C46" s="220">
        <v>5</v>
      </c>
      <c r="D46" s="220">
        <v>4</v>
      </c>
      <c r="E46" s="204">
        <f t="shared" ref="E46:E50" si="8">SUM(B46:D46)</f>
        <v>15</v>
      </c>
    </row>
    <row r="47" spans="1:29" ht="14.5">
      <c r="A47" s="220" t="s">
        <v>169</v>
      </c>
      <c r="B47" s="220">
        <v>6</v>
      </c>
      <c r="C47" s="220">
        <v>5</v>
      </c>
      <c r="D47" s="220">
        <v>4</v>
      </c>
      <c r="E47" s="204">
        <f t="shared" si="8"/>
        <v>15</v>
      </c>
    </row>
    <row r="48" spans="1:29" ht="14.5">
      <c r="A48" s="220" t="s">
        <v>170</v>
      </c>
      <c r="B48" s="220"/>
      <c r="C48" s="220"/>
      <c r="D48" s="220"/>
      <c r="E48" s="204">
        <f t="shared" si="8"/>
        <v>0</v>
      </c>
    </row>
    <row r="49" spans="1:16378" ht="14.5">
      <c r="A49" s="220" t="s">
        <v>171</v>
      </c>
      <c r="B49" s="220"/>
      <c r="C49" s="220"/>
      <c r="D49" s="220"/>
      <c r="E49" s="204">
        <v>0</v>
      </c>
    </row>
    <row r="50" spans="1:16378" ht="14.5">
      <c r="A50" s="220" t="s">
        <v>172</v>
      </c>
      <c r="B50" s="220">
        <v>12</v>
      </c>
      <c r="C50" s="220">
        <v>10</v>
      </c>
      <c r="D50" s="220">
        <v>8</v>
      </c>
      <c r="E50" s="204">
        <f t="shared" si="8"/>
        <v>30</v>
      </c>
    </row>
    <row r="51" spans="1:16378" ht="14.5">
      <c r="A51" s="219" t="s">
        <v>166</v>
      </c>
      <c r="B51" s="219">
        <f>SUM(B45:B50)</f>
        <v>25</v>
      </c>
      <c r="C51" s="219">
        <f>SUM(C45:C50)</f>
        <v>21</v>
      </c>
      <c r="D51" s="219">
        <f>SUM(D45:D50)</f>
        <v>16</v>
      </c>
      <c r="E51" s="219">
        <f>SUM(E45:E50)</f>
        <v>62</v>
      </c>
    </row>
    <row r="52" spans="1:16378" ht="14">
      <c r="A52" s="49"/>
      <c r="B52" s="49"/>
      <c r="C52" s="49"/>
      <c r="D52" s="49"/>
      <c r="E52" s="49"/>
    </row>
    <row r="53" spans="1:16378" ht="14">
      <c r="A53" s="49"/>
      <c r="B53" s="49"/>
      <c r="C53" s="49"/>
      <c r="D53" s="49"/>
      <c r="E53" s="49"/>
      <c r="U53" s="216" t="s">
        <v>173</v>
      </c>
      <c r="W53" s="216" t="s">
        <v>174</v>
      </c>
      <c r="Y53" s="216" t="s">
        <v>175</v>
      </c>
      <c r="AA53" s="216" t="s">
        <v>176</v>
      </c>
    </row>
    <row r="54" spans="1:16378">
      <c r="A54" s="216" t="s">
        <v>177</v>
      </c>
      <c r="T54" s="8"/>
      <c r="U54" s="1190" t="s">
        <v>32</v>
      </c>
      <c r="V54" s="1191"/>
      <c r="W54" s="1191"/>
      <c r="X54" s="1192"/>
      <c r="Y54" s="1193" t="s">
        <v>33</v>
      </c>
      <c r="Z54" s="1193"/>
      <c r="AA54" s="1193"/>
      <c r="AB54" s="1193"/>
      <c r="AC54" s="1193"/>
      <c r="AD54" s="17"/>
      <c r="AE54" s="17"/>
      <c r="AF54" s="17"/>
      <c r="AG54" s="17"/>
      <c r="AH54" s="18"/>
      <c r="AI54" s="18"/>
      <c r="AJ54" s="18"/>
      <c r="AK54" s="18"/>
      <c r="AL54" s="18"/>
    </row>
    <row r="55" spans="1:16378" ht="39">
      <c r="A55" s="19" t="s">
        <v>34</v>
      </c>
      <c r="B55" s="19" t="s">
        <v>35</v>
      </c>
      <c r="C55" s="19" t="s">
        <v>36</v>
      </c>
      <c r="D55" s="19" t="s">
        <v>37</v>
      </c>
      <c r="E55" s="19" t="s">
        <v>38</v>
      </c>
      <c r="F55" s="19" t="s">
        <v>39</v>
      </c>
      <c r="G55" s="19" t="s">
        <v>40</v>
      </c>
      <c r="H55" s="19" t="s">
        <v>41</v>
      </c>
      <c r="I55" s="19" t="s">
        <v>42</v>
      </c>
      <c r="J55" s="19" t="s">
        <v>43</v>
      </c>
      <c r="K55" s="19"/>
      <c r="L55" s="19"/>
      <c r="M55" s="19" t="s">
        <v>44</v>
      </c>
      <c r="N55" s="19" t="s">
        <v>45</v>
      </c>
      <c r="O55" s="26" t="s">
        <v>46</v>
      </c>
      <c r="P55" s="26" t="s">
        <v>47</v>
      </c>
      <c r="Q55" s="19" t="s">
        <v>48</v>
      </c>
      <c r="R55" s="19" t="s">
        <v>49</v>
      </c>
      <c r="S55" s="19" t="s">
        <v>50</v>
      </c>
      <c r="T55" s="19" t="s">
        <v>25</v>
      </c>
      <c r="U55" s="20" t="s">
        <v>59</v>
      </c>
      <c r="V55" s="20" t="s">
        <v>60</v>
      </c>
      <c r="W55" s="21" t="s">
        <v>61</v>
      </c>
      <c r="X55" s="21" t="s">
        <v>62</v>
      </c>
      <c r="Y55" s="22" t="s">
        <v>63</v>
      </c>
      <c r="Z55" s="22" t="s">
        <v>64</v>
      </c>
      <c r="AA55" s="23" t="s">
        <v>65</v>
      </c>
      <c r="AB55" s="23" t="s">
        <v>66</v>
      </c>
      <c r="AC55" s="24" t="s">
        <v>67</v>
      </c>
      <c r="AD55" s="19" t="s">
        <v>68</v>
      </c>
      <c r="AE55" s="19" t="s">
        <v>69</v>
      </c>
      <c r="AF55" s="19" t="s">
        <v>70</v>
      </c>
      <c r="AG55" s="160" t="s">
        <v>71</v>
      </c>
      <c r="AH55" s="25" t="s">
        <v>72</v>
      </c>
      <c r="AI55" s="25" t="s">
        <v>73</v>
      </c>
      <c r="AJ55" s="25" t="s">
        <v>74</v>
      </c>
      <c r="AK55" s="25" t="s">
        <v>75</v>
      </c>
      <c r="AL55" s="25" t="s">
        <v>76</v>
      </c>
      <c r="AM55" s="26" t="s">
        <v>77</v>
      </c>
      <c r="AN55" s="26" t="s">
        <v>78</v>
      </c>
      <c r="AO55" s="26" t="s">
        <v>79</v>
      </c>
      <c r="AP55" s="26" t="s">
        <v>80</v>
      </c>
      <c r="AQ55" s="27" t="s">
        <v>81</v>
      </c>
      <c r="AR55" s="34">
        <v>46027</v>
      </c>
      <c r="AS55" s="266">
        <f>AR55+7</f>
        <v>46034</v>
      </c>
      <c r="AT55" s="266">
        <f>AS55+7</f>
        <v>46041</v>
      </c>
      <c r="AU55" s="266">
        <f>AT55+7</f>
        <v>46048</v>
      </c>
      <c r="AV55" s="266">
        <f t="shared" ref="AV55:DE55" si="9">AU55+7</f>
        <v>46055</v>
      </c>
      <c r="AW55" s="266">
        <f t="shared" si="9"/>
        <v>46062</v>
      </c>
      <c r="AX55" s="266">
        <f t="shared" si="9"/>
        <v>46069</v>
      </c>
      <c r="AY55" s="266">
        <f t="shared" si="9"/>
        <v>46076</v>
      </c>
      <c r="AZ55" s="266">
        <f t="shared" si="9"/>
        <v>46083</v>
      </c>
      <c r="BA55" s="266">
        <f t="shared" si="9"/>
        <v>46090</v>
      </c>
      <c r="BB55" s="266">
        <f t="shared" si="9"/>
        <v>46097</v>
      </c>
      <c r="BC55" s="266">
        <f t="shared" si="9"/>
        <v>46104</v>
      </c>
      <c r="BD55" s="266">
        <f t="shared" si="9"/>
        <v>46111</v>
      </c>
      <c r="BE55" s="266">
        <f t="shared" si="9"/>
        <v>46118</v>
      </c>
      <c r="BF55" s="266">
        <f t="shared" si="9"/>
        <v>46125</v>
      </c>
      <c r="BG55" s="266">
        <f t="shared" si="9"/>
        <v>46132</v>
      </c>
      <c r="BH55" s="266">
        <f t="shared" si="9"/>
        <v>46139</v>
      </c>
      <c r="BI55" s="266">
        <f t="shared" si="9"/>
        <v>46146</v>
      </c>
      <c r="BJ55" s="266">
        <f t="shared" si="9"/>
        <v>46153</v>
      </c>
      <c r="BK55" s="266">
        <f t="shared" si="9"/>
        <v>46160</v>
      </c>
      <c r="BL55" s="266">
        <f t="shared" si="9"/>
        <v>46167</v>
      </c>
      <c r="BM55" s="266">
        <f t="shared" si="9"/>
        <v>46174</v>
      </c>
      <c r="BN55" s="266">
        <f t="shared" si="9"/>
        <v>46181</v>
      </c>
      <c r="BO55" s="266">
        <f t="shared" si="9"/>
        <v>46188</v>
      </c>
      <c r="BP55" s="266">
        <f t="shared" si="9"/>
        <v>46195</v>
      </c>
      <c r="BQ55" s="266">
        <f t="shared" si="9"/>
        <v>46202</v>
      </c>
      <c r="BR55" s="266">
        <f t="shared" si="9"/>
        <v>46209</v>
      </c>
      <c r="BS55" s="266">
        <f t="shared" si="9"/>
        <v>46216</v>
      </c>
      <c r="BT55" s="34">
        <f t="shared" si="9"/>
        <v>46223</v>
      </c>
      <c r="BU55" s="34">
        <f t="shared" si="9"/>
        <v>46230</v>
      </c>
      <c r="BV55" s="34">
        <f t="shared" si="9"/>
        <v>46237</v>
      </c>
      <c r="BW55" s="34">
        <f t="shared" si="9"/>
        <v>46244</v>
      </c>
      <c r="BX55" s="34">
        <f t="shared" si="9"/>
        <v>46251</v>
      </c>
      <c r="BY55" s="34">
        <f t="shared" si="9"/>
        <v>46258</v>
      </c>
      <c r="BZ55" s="34">
        <f t="shared" si="9"/>
        <v>46265</v>
      </c>
      <c r="CA55" s="34">
        <f t="shared" si="9"/>
        <v>46272</v>
      </c>
      <c r="CB55" s="34">
        <f t="shared" si="9"/>
        <v>46279</v>
      </c>
      <c r="CC55" s="34">
        <f t="shared" si="9"/>
        <v>46286</v>
      </c>
      <c r="CD55" s="34">
        <f t="shared" si="9"/>
        <v>46293</v>
      </c>
      <c r="CE55" s="34">
        <f t="shared" si="9"/>
        <v>46300</v>
      </c>
      <c r="CF55" s="34">
        <f t="shared" si="9"/>
        <v>46307</v>
      </c>
      <c r="CG55" s="34">
        <f t="shared" si="9"/>
        <v>46314</v>
      </c>
      <c r="CH55" s="34">
        <f t="shared" si="9"/>
        <v>46321</v>
      </c>
      <c r="CI55" s="34">
        <f t="shared" si="9"/>
        <v>46328</v>
      </c>
      <c r="CJ55" s="34">
        <f t="shared" si="9"/>
        <v>46335</v>
      </c>
      <c r="CK55" s="34">
        <f t="shared" si="9"/>
        <v>46342</v>
      </c>
      <c r="CL55" s="34">
        <f t="shared" si="9"/>
        <v>46349</v>
      </c>
      <c r="CM55" s="34">
        <f t="shared" si="9"/>
        <v>46356</v>
      </c>
      <c r="CN55" s="34">
        <f t="shared" si="9"/>
        <v>46363</v>
      </c>
      <c r="CO55" s="34">
        <f t="shared" si="9"/>
        <v>46370</v>
      </c>
      <c r="CP55" s="34">
        <f t="shared" si="9"/>
        <v>46377</v>
      </c>
      <c r="CQ55" s="34">
        <f t="shared" si="9"/>
        <v>46384</v>
      </c>
      <c r="CR55" s="34">
        <f t="shared" si="9"/>
        <v>46391</v>
      </c>
      <c r="CS55" s="34">
        <f t="shared" si="9"/>
        <v>46398</v>
      </c>
      <c r="CT55" s="34">
        <f t="shared" si="9"/>
        <v>46405</v>
      </c>
      <c r="CU55" s="34">
        <f t="shared" si="9"/>
        <v>46412</v>
      </c>
      <c r="CV55" s="34">
        <f t="shared" si="9"/>
        <v>46419</v>
      </c>
      <c r="CW55" s="34">
        <f t="shared" si="9"/>
        <v>46426</v>
      </c>
      <c r="CX55" s="34">
        <f t="shared" si="9"/>
        <v>46433</v>
      </c>
      <c r="CY55" s="34">
        <f t="shared" si="9"/>
        <v>46440</v>
      </c>
      <c r="CZ55" s="34">
        <f t="shared" si="9"/>
        <v>46447</v>
      </c>
      <c r="DA55" s="34">
        <f t="shared" si="9"/>
        <v>46454</v>
      </c>
      <c r="DB55" s="34">
        <f t="shared" si="9"/>
        <v>46461</v>
      </c>
      <c r="DC55" s="34">
        <f t="shared" si="9"/>
        <v>46468</v>
      </c>
      <c r="DD55" s="34">
        <f t="shared" si="9"/>
        <v>46475</v>
      </c>
      <c r="DE55" s="34">
        <f t="shared" si="9"/>
        <v>46482</v>
      </c>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c r="JY55" s="35"/>
      <c r="JZ55" s="35"/>
      <c r="KA55" s="35"/>
      <c r="KB55" s="35"/>
      <c r="KC55" s="35"/>
      <c r="KD55" s="35"/>
      <c r="KE55" s="35"/>
      <c r="KF55" s="35"/>
      <c r="KG55" s="35"/>
      <c r="KH55" s="35"/>
      <c r="KI55" s="35"/>
      <c r="KJ55" s="35"/>
      <c r="KK55" s="35"/>
      <c r="KL55" s="35"/>
      <c r="KM55" s="35"/>
      <c r="KN55" s="35"/>
      <c r="KO55" s="35"/>
      <c r="KP55" s="35"/>
      <c r="KQ55" s="35"/>
      <c r="KR55" s="35"/>
      <c r="KS55" s="35"/>
      <c r="KT55" s="35"/>
      <c r="KU55" s="35"/>
      <c r="KV55" s="35"/>
      <c r="KW55" s="35"/>
      <c r="KX55" s="35"/>
      <c r="KY55" s="35"/>
      <c r="KZ55" s="35"/>
      <c r="LA55" s="35"/>
      <c r="LB55" s="35"/>
      <c r="LC55" s="35"/>
      <c r="LD55" s="35"/>
      <c r="LE55" s="35"/>
      <c r="LF55" s="35"/>
      <c r="LG55" s="35"/>
      <c r="LH55" s="35"/>
      <c r="LI55" s="35"/>
      <c r="LJ55" s="35"/>
      <c r="LK55" s="35"/>
      <c r="LL55" s="35"/>
      <c r="LM55" s="35"/>
      <c r="LN55" s="35"/>
      <c r="LO55" s="35"/>
      <c r="LP55" s="35"/>
      <c r="LQ55" s="35"/>
      <c r="LR55" s="35"/>
      <c r="LS55" s="35"/>
      <c r="LT55" s="35"/>
      <c r="LU55" s="35"/>
      <c r="LV55" s="35"/>
      <c r="LW55" s="35"/>
      <c r="LX55" s="35"/>
      <c r="LY55" s="35"/>
      <c r="LZ55" s="35"/>
      <c r="MA55" s="35"/>
      <c r="MB55" s="35"/>
      <c r="MC55" s="35"/>
      <c r="MD55" s="35"/>
      <c r="ME55" s="35"/>
      <c r="MF55" s="35"/>
      <c r="MG55" s="35"/>
      <c r="MH55" s="35"/>
      <c r="MI55" s="35"/>
      <c r="MJ55" s="35"/>
      <c r="MK55" s="35"/>
      <c r="ML55" s="35"/>
      <c r="MM55" s="35"/>
      <c r="MN55" s="35"/>
      <c r="MO55" s="35"/>
      <c r="MP55" s="35"/>
      <c r="MQ55" s="35"/>
      <c r="MR55" s="35"/>
      <c r="MS55" s="35"/>
      <c r="MT55" s="35"/>
      <c r="MU55" s="35"/>
      <c r="MV55" s="35"/>
      <c r="MW55" s="35"/>
      <c r="MX55" s="35"/>
      <c r="MY55" s="35"/>
      <c r="MZ55" s="35"/>
      <c r="NA55" s="35"/>
      <c r="NB55" s="35"/>
      <c r="NC55" s="35"/>
      <c r="ND55" s="35"/>
      <c r="NE55" s="35"/>
      <c r="NF55" s="35"/>
      <c r="NG55" s="35"/>
      <c r="NH55" s="35"/>
      <c r="NI55" s="35"/>
      <c r="NJ55" s="35"/>
      <c r="NK55" s="35"/>
      <c r="NL55" s="35"/>
      <c r="NM55" s="35"/>
      <c r="NN55" s="35"/>
      <c r="NO55" s="35"/>
      <c r="NP55" s="35"/>
      <c r="NQ55" s="35"/>
      <c r="NR55" s="35"/>
      <c r="NS55" s="35"/>
      <c r="NT55" s="35"/>
      <c r="NU55" s="35"/>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35"/>
      <c r="QP55" s="35"/>
      <c r="QQ55" s="35"/>
      <c r="QR55" s="35"/>
      <c r="QS55" s="35"/>
      <c r="QT55" s="35"/>
      <c r="QU55" s="35"/>
      <c r="QV55" s="35"/>
      <c r="QW55" s="35"/>
      <c r="QX55" s="35"/>
      <c r="QY55" s="35"/>
      <c r="QZ55" s="35"/>
      <c r="RA55" s="35"/>
      <c r="RB55" s="35"/>
      <c r="RC55" s="35"/>
      <c r="RD55" s="35"/>
      <c r="RE55" s="35"/>
      <c r="RF55" s="35"/>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35"/>
      <c r="SK55" s="35"/>
      <c r="SL55" s="35"/>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35"/>
      <c r="UB55" s="35"/>
      <c r="UC55" s="35"/>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35"/>
      <c r="WY55" s="35"/>
      <c r="WZ55" s="35"/>
      <c r="XA55" s="35"/>
      <c r="XB55" s="35"/>
      <c r="XC55" s="35"/>
      <c r="XD55" s="35"/>
      <c r="XE55" s="35"/>
      <c r="XF55" s="35"/>
      <c r="XG55" s="35"/>
      <c r="XH55" s="35"/>
      <c r="XI55" s="35"/>
      <c r="XJ55" s="35"/>
      <c r="XK55" s="35"/>
      <c r="XL55" s="35"/>
      <c r="XM55" s="35"/>
      <c r="XN55" s="35"/>
      <c r="XO55" s="35"/>
      <c r="XP55" s="35"/>
      <c r="XQ55" s="35"/>
      <c r="XR55" s="35"/>
      <c r="XS55" s="35"/>
      <c r="XT55" s="35"/>
      <c r="XU55" s="35"/>
      <c r="XV55" s="35"/>
      <c r="XW55" s="35"/>
      <c r="XX55" s="35"/>
      <c r="XY55" s="35"/>
      <c r="XZ55" s="35"/>
      <c r="YA55" s="35"/>
      <c r="YB55" s="35"/>
      <c r="YC55" s="35"/>
      <c r="YD55" s="35"/>
      <c r="YE55" s="35"/>
      <c r="YF55" s="35"/>
      <c r="YG55" s="35"/>
      <c r="YH55" s="35"/>
      <c r="YI55" s="35"/>
      <c r="YJ55" s="35"/>
      <c r="YK55" s="35"/>
      <c r="YL55" s="35"/>
      <c r="YM55" s="35"/>
      <c r="YN55" s="35"/>
      <c r="YO55" s="35"/>
      <c r="YP55" s="35"/>
      <c r="YQ55" s="35"/>
      <c r="YR55" s="35"/>
      <c r="YS55" s="35"/>
      <c r="YT55" s="35"/>
      <c r="YU55" s="35"/>
      <c r="YV55" s="35"/>
      <c r="YW55" s="35"/>
      <c r="YX55" s="35"/>
      <c r="YY55" s="35"/>
      <c r="YZ55" s="35"/>
      <c r="ZA55" s="35"/>
      <c r="ZB55" s="35"/>
      <c r="ZC55" s="35"/>
      <c r="ZD55" s="35"/>
      <c r="ZE55" s="35"/>
      <c r="ZF55" s="35"/>
      <c r="ZG55" s="35"/>
      <c r="ZH55" s="35"/>
      <c r="ZI55" s="35"/>
      <c r="ZJ55" s="35"/>
      <c r="ZK55" s="35"/>
      <c r="ZL55" s="35"/>
      <c r="ZM55" s="35"/>
      <c r="ZN55" s="35"/>
      <c r="ZO55" s="35"/>
      <c r="ZP55" s="35"/>
      <c r="ZQ55" s="35"/>
      <c r="ZR55" s="35"/>
      <c r="ZS55" s="35"/>
      <c r="ZT55" s="35"/>
      <c r="ZU55" s="35"/>
      <c r="ZV55" s="35"/>
      <c r="ZW55" s="35"/>
      <c r="ZX55" s="35"/>
      <c r="ZY55" s="35"/>
      <c r="ZZ55" s="35"/>
      <c r="AAA55" s="35"/>
      <c r="AAB55" s="35"/>
      <c r="AAC55" s="35"/>
      <c r="AAD55" s="35"/>
      <c r="AAE55" s="35"/>
      <c r="AAF55" s="35"/>
      <c r="AAG55" s="35"/>
      <c r="AAH55" s="35"/>
      <c r="AAI55" s="35"/>
      <c r="AAJ55" s="35"/>
      <c r="AAK55" s="35"/>
      <c r="AAL55" s="35"/>
      <c r="AAM55" s="35"/>
      <c r="AAN55" s="35"/>
      <c r="AAO55" s="35"/>
      <c r="AAP55" s="35"/>
      <c r="AAQ55" s="35"/>
      <c r="AAR55" s="35"/>
      <c r="AAS55" s="35"/>
      <c r="AAT55" s="35"/>
      <c r="AAU55" s="35"/>
      <c r="AAV55" s="35"/>
      <c r="AAW55" s="35"/>
      <c r="AAX55" s="35"/>
      <c r="AAY55" s="35"/>
      <c r="AAZ55" s="35"/>
      <c r="ABA55" s="35"/>
      <c r="ABB55" s="35"/>
      <c r="ABC55" s="35"/>
      <c r="ABD55" s="35"/>
      <c r="ABE55" s="35"/>
      <c r="ABF55" s="35"/>
      <c r="ABG55" s="35"/>
      <c r="ABH55" s="35"/>
      <c r="ABI55" s="35"/>
      <c r="ABJ55" s="35"/>
      <c r="ABK55" s="35"/>
      <c r="ABL55" s="35"/>
      <c r="ABM55" s="35"/>
      <c r="ABN55" s="35"/>
      <c r="ABO55" s="35"/>
      <c r="ABP55" s="35"/>
      <c r="ABQ55" s="35"/>
      <c r="ABR55" s="35"/>
      <c r="ABS55" s="35"/>
      <c r="ABT55" s="35"/>
      <c r="ABU55" s="35"/>
      <c r="ABV55" s="35"/>
      <c r="ABW55" s="35"/>
      <c r="ABX55" s="35"/>
      <c r="ABY55" s="35"/>
      <c r="ABZ55" s="35"/>
      <c r="ACA55" s="35"/>
      <c r="ACB55" s="35"/>
      <c r="ACC55" s="35"/>
      <c r="ACD55" s="35"/>
      <c r="ACE55" s="35"/>
      <c r="ACF55" s="35"/>
      <c r="ACG55" s="35"/>
      <c r="ACH55" s="35"/>
      <c r="ACI55" s="35"/>
      <c r="ACJ55" s="35"/>
      <c r="ACK55" s="35"/>
      <c r="ACL55" s="35"/>
      <c r="ACM55" s="35"/>
      <c r="ACN55" s="35"/>
      <c r="ACO55" s="35"/>
      <c r="ACP55" s="35"/>
      <c r="ACQ55" s="35"/>
      <c r="ACR55" s="35"/>
      <c r="ACS55" s="35"/>
      <c r="ACT55" s="35"/>
      <c r="ACU55" s="35"/>
      <c r="ACV55" s="35"/>
      <c r="ACW55" s="35"/>
      <c r="ACX55" s="35"/>
      <c r="ACY55" s="35"/>
      <c r="ACZ55" s="35"/>
      <c r="ADA55" s="35"/>
      <c r="ADB55" s="35"/>
      <c r="ADC55" s="35"/>
      <c r="ADD55" s="35"/>
      <c r="ADE55" s="35"/>
      <c r="ADF55" s="35"/>
      <c r="ADG55" s="35"/>
      <c r="ADH55" s="35"/>
      <c r="ADI55" s="35"/>
      <c r="ADJ55" s="35"/>
      <c r="ADK55" s="35"/>
      <c r="ADL55" s="35"/>
      <c r="ADM55" s="35"/>
      <c r="ADN55" s="35"/>
      <c r="ADO55" s="35"/>
      <c r="ADP55" s="35"/>
      <c r="ADQ55" s="35"/>
      <c r="ADR55" s="35"/>
      <c r="ADS55" s="35"/>
      <c r="ADT55" s="35"/>
      <c r="ADU55" s="35"/>
      <c r="ADV55" s="35"/>
      <c r="ADW55" s="35"/>
      <c r="ADX55" s="35"/>
      <c r="ADY55" s="35"/>
      <c r="ADZ55" s="35"/>
      <c r="AEA55" s="35"/>
      <c r="AEB55" s="35"/>
      <c r="AEC55" s="35"/>
      <c r="AED55" s="35"/>
      <c r="AEE55" s="35"/>
      <c r="AEF55" s="35"/>
      <c r="AEG55" s="35"/>
      <c r="AEH55" s="35"/>
      <c r="AEI55" s="35"/>
      <c r="AEJ55" s="35"/>
      <c r="AEK55" s="35"/>
      <c r="AEL55" s="35"/>
      <c r="AEM55" s="35"/>
      <c r="AEN55" s="35"/>
      <c r="AEO55" s="35"/>
      <c r="AEP55" s="35"/>
      <c r="AEQ55" s="35"/>
      <c r="AER55" s="35"/>
      <c r="AES55" s="35"/>
      <c r="AET55" s="35"/>
      <c r="AEU55" s="35"/>
      <c r="AEV55" s="35"/>
      <c r="AEW55" s="35"/>
      <c r="AEX55" s="35"/>
      <c r="AEY55" s="35"/>
      <c r="AEZ55" s="35"/>
      <c r="AFA55" s="35"/>
      <c r="AFB55" s="35"/>
      <c r="AFC55" s="35"/>
      <c r="AFD55" s="35"/>
      <c r="AFE55" s="35"/>
      <c r="AFF55" s="35"/>
      <c r="AFG55" s="35"/>
      <c r="AFH55" s="35"/>
      <c r="AFI55" s="35"/>
      <c r="AFJ55" s="35"/>
      <c r="AFK55" s="35"/>
      <c r="AFL55" s="35"/>
      <c r="AFM55" s="35"/>
      <c r="AFN55" s="35"/>
      <c r="AFO55" s="35"/>
      <c r="AFP55" s="35"/>
      <c r="AFQ55" s="35"/>
      <c r="AFR55" s="35"/>
      <c r="AFS55" s="35"/>
      <c r="AFT55" s="35"/>
      <c r="AFU55" s="35"/>
      <c r="AFV55" s="35"/>
      <c r="AFW55" s="35"/>
      <c r="AFX55" s="35"/>
      <c r="AFY55" s="35"/>
      <c r="AFZ55" s="35"/>
      <c r="AGA55" s="35"/>
      <c r="AGB55" s="35"/>
      <c r="AGC55" s="35"/>
      <c r="AGD55" s="35"/>
      <c r="AGE55" s="35"/>
      <c r="AGF55" s="35"/>
      <c r="AGG55" s="35"/>
      <c r="AGH55" s="35"/>
      <c r="AGI55" s="35"/>
      <c r="AGJ55" s="35"/>
      <c r="AGK55" s="35"/>
      <c r="AGL55" s="35"/>
      <c r="AGM55" s="35"/>
      <c r="AGN55" s="35"/>
      <c r="AGO55" s="35"/>
      <c r="AGP55" s="35"/>
      <c r="AGQ55" s="35"/>
      <c r="AGR55" s="35"/>
      <c r="AGS55" s="35"/>
      <c r="AGT55" s="35"/>
      <c r="AGU55" s="35"/>
      <c r="AGV55" s="35"/>
      <c r="AGW55" s="35"/>
      <c r="AGX55" s="35"/>
      <c r="AGY55" s="35"/>
      <c r="AGZ55" s="35"/>
      <c r="AHA55" s="35"/>
      <c r="AHB55" s="35"/>
      <c r="AHC55" s="35"/>
      <c r="AHD55" s="35"/>
      <c r="AHE55" s="35"/>
      <c r="AHF55" s="35"/>
      <c r="AHG55" s="35"/>
      <c r="AHH55" s="35"/>
      <c r="AHI55" s="35"/>
      <c r="AHJ55" s="35"/>
      <c r="AHK55" s="35"/>
      <c r="AHL55" s="35"/>
      <c r="AHM55" s="35"/>
      <c r="AHN55" s="35"/>
      <c r="AHO55" s="35"/>
      <c r="AHP55" s="35"/>
      <c r="AHQ55" s="35"/>
      <c r="AHR55" s="35"/>
      <c r="AHS55" s="35"/>
      <c r="AHT55" s="35"/>
      <c r="AHU55" s="35"/>
      <c r="AHV55" s="35"/>
      <c r="AHW55" s="35"/>
      <c r="AHX55" s="35"/>
      <c r="AHY55" s="35"/>
      <c r="AHZ55" s="35"/>
      <c r="AIA55" s="35"/>
      <c r="AIB55" s="35"/>
      <c r="AIC55" s="35"/>
      <c r="AID55" s="35"/>
      <c r="AIE55" s="35"/>
      <c r="AIF55" s="35"/>
      <c r="AIG55" s="35"/>
      <c r="AIH55" s="35"/>
      <c r="AII55" s="35"/>
      <c r="AIJ55" s="35"/>
      <c r="AIK55" s="35"/>
      <c r="AIL55" s="35"/>
      <c r="AIM55" s="35"/>
      <c r="AIN55" s="35"/>
      <c r="AIO55" s="35"/>
      <c r="AIP55" s="35"/>
      <c r="AIQ55" s="35"/>
      <c r="AIR55" s="35"/>
      <c r="AIS55" s="35"/>
      <c r="AIT55" s="35"/>
      <c r="AIU55" s="35"/>
      <c r="AIV55" s="35"/>
      <c r="AIW55" s="35"/>
      <c r="AIX55" s="35"/>
      <c r="AIY55" s="35"/>
      <c r="AIZ55" s="35"/>
      <c r="AJA55" s="35"/>
      <c r="AJB55" s="35"/>
      <c r="AJC55" s="35"/>
      <c r="AJD55" s="35"/>
      <c r="AJE55" s="35"/>
      <c r="AJF55" s="35"/>
      <c r="AJG55" s="35"/>
      <c r="AJH55" s="35"/>
      <c r="AJI55" s="35"/>
      <c r="AJJ55" s="35"/>
      <c r="AJK55" s="35"/>
      <c r="AJL55" s="35"/>
      <c r="AJM55" s="35"/>
      <c r="AJN55" s="35"/>
      <c r="AJO55" s="35"/>
      <c r="AJP55" s="35"/>
      <c r="AJQ55" s="35"/>
      <c r="AJR55" s="35"/>
      <c r="AJS55" s="35"/>
      <c r="AJT55" s="35"/>
      <c r="AJU55" s="35"/>
      <c r="AJV55" s="35"/>
      <c r="AJW55" s="35"/>
      <c r="AJX55" s="35"/>
      <c r="AJY55" s="35"/>
      <c r="AJZ55" s="35"/>
      <c r="AKA55" s="35"/>
      <c r="AKB55" s="35"/>
      <c r="AKC55" s="35"/>
      <c r="AKD55" s="35"/>
      <c r="AKE55" s="35"/>
      <c r="AKF55" s="35"/>
      <c r="AKG55" s="35"/>
      <c r="AKH55" s="35"/>
      <c r="AKI55" s="35"/>
      <c r="AKJ55" s="35"/>
      <c r="AKK55" s="35"/>
      <c r="AKL55" s="35"/>
      <c r="AKM55" s="35"/>
      <c r="AKN55" s="35"/>
      <c r="AKO55" s="35"/>
      <c r="AKP55" s="35"/>
      <c r="AKQ55" s="35"/>
      <c r="AKR55" s="35"/>
      <c r="AKS55" s="35"/>
      <c r="AKT55" s="35"/>
      <c r="AKU55" s="35"/>
      <c r="AKV55" s="35"/>
      <c r="AKW55" s="35"/>
      <c r="AKX55" s="35"/>
      <c r="AKY55" s="35"/>
      <c r="AKZ55" s="35"/>
      <c r="ALA55" s="35"/>
      <c r="ALB55" s="35"/>
      <c r="ALC55" s="35"/>
      <c r="ALD55" s="35"/>
      <c r="ALE55" s="35"/>
      <c r="ALF55" s="35"/>
      <c r="ALG55" s="35"/>
      <c r="ALH55" s="35"/>
      <c r="ALI55" s="35"/>
      <c r="ALJ55" s="35"/>
      <c r="ALK55" s="35"/>
      <c r="ALL55" s="35"/>
      <c r="ALM55" s="35"/>
      <c r="ALN55" s="35"/>
      <c r="ALO55" s="35"/>
      <c r="ALP55" s="35"/>
      <c r="ALQ55" s="35"/>
      <c r="ALR55" s="35"/>
      <c r="ALS55" s="35"/>
      <c r="ALT55" s="35"/>
      <c r="ALU55" s="35"/>
      <c r="ALV55" s="35"/>
      <c r="ALW55" s="35"/>
      <c r="ALX55" s="35"/>
      <c r="ALY55" s="35"/>
      <c r="ALZ55" s="35"/>
      <c r="AMA55" s="35"/>
      <c r="AMB55" s="35"/>
      <c r="AMC55" s="35"/>
      <c r="AMD55" s="35"/>
      <c r="AME55" s="35"/>
      <c r="AMF55" s="35"/>
      <c r="AMG55" s="35"/>
      <c r="AMH55" s="35"/>
      <c r="AMI55" s="35"/>
      <c r="AMJ55" s="35"/>
      <c r="AMK55" s="35"/>
      <c r="AML55" s="35"/>
      <c r="AMM55" s="35"/>
      <c r="AMN55" s="35"/>
      <c r="AMO55" s="35"/>
      <c r="AMP55" s="35"/>
      <c r="AMQ55" s="35"/>
      <c r="AMR55" s="35"/>
      <c r="AMS55" s="35"/>
      <c r="AMT55" s="35"/>
      <c r="AMU55" s="35"/>
      <c r="AMV55" s="35"/>
      <c r="AMW55" s="35"/>
      <c r="AMX55" s="35"/>
      <c r="AMY55" s="35"/>
      <c r="AMZ55" s="35"/>
      <c r="ANA55" s="35"/>
      <c r="ANB55" s="35"/>
      <c r="ANC55" s="35"/>
      <c r="AND55" s="35"/>
      <c r="ANE55" s="35"/>
      <c r="ANF55" s="35"/>
      <c r="ANG55" s="35"/>
      <c r="ANH55" s="35"/>
      <c r="ANI55" s="35"/>
      <c r="ANJ55" s="35"/>
      <c r="ANK55" s="35"/>
      <c r="ANL55" s="35"/>
      <c r="ANM55" s="35"/>
      <c r="ANN55" s="35"/>
      <c r="ANO55" s="35"/>
      <c r="ANP55" s="35"/>
      <c r="ANQ55" s="35"/>
      <c r="ANR55" s="35"/>
      <c r="ANS55" s="35"/>
      <c r="ANT55" s="35"/>
      <c r="ANU55" s="35"/>
      <c r="ANV55" s="35"/>
      <c r="ANW55" s="35"/>
      <c r="ANX55" s="35"/>
      <c r="ANY55" s="35"/>
      <c r="ANZ55" s="35"/>
      <c r="AOA55" s="35"/>
      <c r="AOB55" s="35"/>
      <c r="AOC55" s="35"/>
      <c r="AOD55" s="35"/>
      <c r="AOE55" s="35"/>
      <c r="AOF55" s="35"/>
      <c r="AOG55" s="35"/>
      <c r="AOH55" s="35"/>
      <c r="AOI55" s="35"/>
      <c r="AOJ55" s="35"/>
      <c r="AOK55" s="35"/>
      <c r="AOL55" s="35"/>
      <c r="AOM55" s="35"/>
      <c r="AON55" s="35"/>
      <c r="AOO55" s="35"/>
      <c r="AOP55" s="35"/>
      <c r="AOQ55" s="35"/>
      <c r="AOR55" s="35"/>
      <c r="AOS55" s="35"/>
      <c r="AOT55" s="35"/>
      <c r="AOU55" s="35"/>
      <c r="AOV55" s="35"/>
      <c r="AOW55" s="35"/>
      <c r="AOX55" s="35"/>
      <c r="AOY55" s="35"/>
      <c r="AOZ55" s="35"/>
      <c r="APA55" s="35"/>
      <c r="APB55" s="35"/>
      <c r="APC55" s="35"/>
      <c r="APD55" s="35"/>
      <c r="APE55" s="35"/>
      <c r="APF55" s="35"/>
      <c r="APG55" s="35"/>
      <c r="APH55" s="35"/>
      <c r="API55" s="35"/>
      <c r="APJ55" s="35"/>
      <c r="APK55" s="35"/>
      <c r="APL55" s="35"/>
      <c r="APM55" s="35"/>
      <c r="APN55" s="35"/>
      <c r="APO55" s="35"/>
      <c r="APP55" s="35"/>
      <c r="APQ55" s="35"/>
      <c r="APR55" s="35"/>
      <c r="APS55" s="35"/>
      <c r="APT55" s="35"/>
      <c r="APU55" s="35"/>
      <c r="APV55" s="35"/>
      <c r="APW55" s="35"/>
      <c r="APX55" s="35"/>
      <c r="APY55" s="35"/>
      <c r="APZ55" s="35"/>
      <c r="AQA55" s="35"/>
      <c r="AQB55" s="35"/>
      <c r="AQC55" s="35"/>
      <c r="AQD55" s="35"/>
      <c r="AQE55" s="35"/>
      <c r="AQF55" s="35"/>
      <c r="AQG55" s="35"/>
      <c r="AQH55" s="35"/>
      <c r="AQI55" s="35"/>
      <c r="AQJ55" s="35"/>
      <c r="AQK55" s="35"/>
      <c r="AQL55" s="35"/>
      <c r="AQM55" s="35"/>
      <c r="AQN55" s="35"/>
      <c r="AQO55" s="35"/>
      <c r="AQP55" s="35"/>
      <c r="AQQ55" s="35"/>
      <c r="AQR55" s="35"/>
      <c r="AQS55" s="35"/>
      <c r="AQT55" s="35"/>
      <c r="AQU55" s="35"/>
      <c r="AQV55" s="35"/>
      <c r="AQW55" s="35"/>
      <c r="AQX55" s="35"/>
      <c r="AQY55" s="35"/>
      <c r="AQZ55" s="35"/>
      <c r="ARA55" s="35"/>
      <c r="ARB55" s="35"/>
      <c r="ARC55" s="35"/>
      <c r="ARD55" s="35"/>
      <c r="ARE55" s="35"/>
      <c r="ARF55" s="35"/>
      <c r="ARG55" s="35"/>
      <c r="ARH55" s="35"/>
      <c r="ARI55" s="35"/>
      <c r="ARJ55" s="35"/>
      <c r="ARK55" s="35"/>
      <c r="ARL55" s="35"/>
      <c r="ARM55" s="35"/>
      <c r="ARN55" s="35"/>
      <c r="ARO55" s="35"/>
      <c r="ARP55" s="35"/>
      <c r="ARQ55" s="35"/>
      <c r="ARR55" s="35"/>
      <c r="ARS55" s="35"/>
      <c r="ART55" s="35"/>
      <c r="ARU55" s="35"/>
      <c r="ARV55" s="35"/>
      <c r="ARW55" s="35"/>
      <c r="ARX55" s="35"/>
      <c r="ARY55" s="35"/>
      <c r="ARZ55" s="35"/>
      <c r="ASA55" s="35"/>
      <c r="ASB55" s="35"/>
      <c r="ASC55" s="35"/>
      <c r="ASD55" s="35"/>
      <c r="ASE55" s="35"/>
      <c r="ASF55" s="35"/>
      <c r="ASG55" s="35"/>
      <c r="ASH55" s="35"/>
      <c r="ASI55" s="35"/>
      <c r="ASJ55" s="35"/>
      <c r="ASK55" s="35"/>
      <c r="ASL55" s="35"/>
      <c r="ASM55" s="35"/>
      <c r="ASN55" s="35"/>
      <c r="ASO55" s="35"/>
      <c r="ASP55" s="35"/>
      <c r="ASQ55" s="35"/>
      <c r="ASR55" s="35"/>
      <c r="ASS55" s="35"/>
      <c r="AST55" s="35"/>
      <c r="ASU55" s="35"/>
      <c r="ASV55" s="35"/>
      <c r="ASW55" s="35"/>
      <c r="ASX55" s="35"/>
      <c r="ASY55" s="35"/>
      <c r="ASZ55" s="35"/>
      <c r="ATA55" s="35"/>
      <c r="ATB55" s="35"/>
      <c r="ATC55" s="35"/>
      <c r="ATD55" s="35"/>
      <c r="ATE55" s="35"/>
      <c r="ATF55" s="35"/>
      <c r="ATG55" s="35"/>
      <c r="ATH55" s="35"/>
      <c r="ATI55" s="35"/>
      <c r="ATJ55" s="35"/>
      <c r="ATK55" s="35"/>
      <c r="ATL55" s="35"/>
      <c r="ATM55" s="35"/>
      <c r="ATN55" s="35"/>
      <c r="ATO55" s="35"/>
      <c r="ATP55" s="35"/>
      <c r="ATQ55" s="35"/>
      <c r="ATR55" s="35"/>
      <c r="ATS55" s="35"/>
      <c r="ATT55" s="35"/>
      <c r="ATU55" s="35"/>
      <c r="ATV55" s="35"/>
      <c r="ATW55" s="35"/>
      <c r="ATX55" s="35"/>
      <c r="ATY55" s="35"/>
      <c r="ATZ55" s="35"/>
      <c r="AUA55" s="35"/>
      <c r="AUB55" s="35"/>
      <c r="AUC55" s="35"/>
      <c r="AUD55" s="35"/>
      <c r="AUE55" s="35"/>
      <c r="AUF55" s="35"/>
      <c r="AUG55" s="35"/>
      <c r="AUH55" s="35"/>
      <c r="AUI55" s="35"/>
      <c r="AUJ55" s="35"/>
      <c r="AUK55" s="35"/>
      <c r="AUL55" s="35"/>
      <c r="AUM55" s="35"/>
      <c r="AUN55" s="35"/>
      <c r="AUO55" s="35"/>
      <c r="AUP55" s="35"/>
      <c r="AUQ55" s="35"/>
      <c r="AUR55" s="35"/>
      <c r="AUS55" s="35"/>
      <c r="AUT55" s="35"/>
      <c r="AUU55" s="35"/>
      <c r="AUV55" s="35"/>
      <c r="AUW55" s="35"/>
      <c r="AUX55" s="35"/>
      <c r="AUY55" s="35"/>
      <c r="AUZ55" s="35"/>
      <c r="AVA55" s="35"/>
      <c r="AVB55" s="35"/>
      <c r="AVC55" s="35"/>
      <c r="AVD55" s="35"/>
      <c r="AVE55" s="35"/>
      <c r="AVF55" s="35"/>
      <c r="AVG55" s="35"/>
      <c r="AVH55" s="35"/>
      <c r="AVI55" s="35"/>
      <c r="AVJ55" s="35"/>
      <c r="AVK55" s="35"/>
      <c r="AVL55" s="35"/>
      <c r="AVM55" s="35"/>
      <c r="AVN55" s="35"/>
      <c r="AVO55" s="35"/>
      <c r="AVP55" s="35"/>
      <c r="AVQ55" s="35"/>
      <c r="AVR55" s="35"/>
      <c r="AVS55" s="35"/>
      <c r="AVT55" s="35"/>
      <c r="AVU55" s="35"/>
      <c r="AVV55" s="35"/>
      <c r="AVW55" s="35"/>
      <c r="AVX55" s="35"/>
      <c r="AVY55" s="35"/>
      <c r="AVZ55" s="35"/>
      <c r="AWA55" s="35"/>
      <c r="AWB55" s="35"/>
      <c r="AWC55" s="35"/>
      <c r="AWD55" s="35"/>
      <c r="AWE55" s="35"/>
      <c r="AWF55" s="35"/>
      <c r="AWG55" s="35"/>
      <c r="AWH55" s="35"/>
      <c r="AWI55" s="35"/>
      <c r="AWJ55" s="35"/>
      <c r="AWK55" s="35"/>
      <c r="AWL55" s="35"/>
      <c r="AWM55" s="35"/>
      <c r="AWN55" s="35"/>
      <c r="AWO55" s="35"/>
      <c r="AWP55" s="35"/>
      <c r="AWQ55" s="35"/>
      <c r="AWR55" s="35"/>
      <c r="AWS55" s="35"/>
      <c r="AWT55" s="35"/>
      <c r="AWU55" s="35"/>
      <c r="AWV55" s="35"/>
      <c r="AWW55" s="35"/>
      <c r="AWX55" s="35"/>
      <c r="AWY55" s="35"/>
      <c r="AWZ55" s="35"/>
      <c r="AXA55" s="35"/>
      <c r="AXB55" s="35"/>
      <c r="AXC55" s="35"/>
      <c r="AXD55" s="35"/>
      <c r="AXE55" s="35"/>
      <c r="AXF55" s="35"/>
      <c r="AXG55" s="35"/>
      <c r="AXH55" s="35"/>
      <c r="AXI55" s="35"/>
      <c r="AXJ55" s="35"/>
      <c r="AXK55" s="35"/>
      <c r="AXL55" s="35"/>
      <c r="AXM55" s="35"/>
      <c r="AXN55" s="35"/>
      <c r="AXO55" s="35"/>
      <c r="AXP55" s="35"/>
      <c r="AXQ55" s="35"/>
      <c r="AXR55" s="35"/>
      <c r="AXS55" s="35"/>
      <c r="AXT55" s="35"/>
      <c r="AXU55" s="35"/>
      <c r="AXV55" s="35"/>
      <c r="AXW55" s="35"/>
      <c r="AXX55" s="35"/>
      <c r="AXY55" s="35"/>
      <c r="AXZ55" s="35"/>
      <c r="AYA55" s="35"/>
      <c r="AYB55" s="35"/>
      <c r="AYC55" s="35"/>
      <c r="AYD55" s="35"/>
      <c r="AYE55" s="35"/>
      <c r="AYF55" s="35"/>
      <c r="AYG55" s="35"/>
      <c r="AYH55" s="35"/>
      <c r="AYI55" s="35"/>
      <c r="AYJ55" s="35"/>
      <c r="AYK55" s="35"/>
      <c r="AYL55" s="35"/>
      <c r="AYM55" s="35"/>
      <c r="AYN55" s="35"/>
      <c r="AYO55" s="35"/>
      <c r="AYP55" s="35"/>
      <c r="AYQ55" s="35"/>
      <c r="AYR55" s="35"/>
      <c r="AYS55" s="35"/>
      <c r="AYT55" s="35"/>
      <c r="AYU55" s="35"/>
      <c r="AYV55" s="35"/>
      <c r="AYW55" s="35"/>
      <c r="AYX55" s="35"/>
      <c r="AYY55" s="35"/>
      <c r="AYZ55" s="35"/>
      <c r="AZA55" s="35"/>
      <c r="AZB55" s="35"/>
      <c r="AZC55" s="35"/>
      <c r="AZD55" s="35"/>
      <c r="AZE55" s="35"/>
      <c r="AZF55" s="35"/>
      <c r="AZG55" s="35"/>
      <c r="AZH55" s="35"/>
      <c r="AZI55" s="35"/>
      <c r="AZJ55" s="35"/>
      <c r="AZK55" s="35"/>
      <c r="AZL55" s="35"/>
      <c r="AZM55" s="35"/>
      <c r="AZN55" s="35"/>
      <c r="AZO55" s="35"/>
      <c r="AZP55" s="35"/>
      <c r="AZQ55" s="35"/>
      <c r="AZR55" s="35"/>
      <c r="AZS55" s="35"/>
      <c r="AZT55" s="35"/>
      <c r="AZU55" s="35"/>
      <c r="AZV55" s="35"/>
      <c r="AZW55" s="35"/>
      <c r="AZX55" s="35"/>
      <c r="AZY55" s="35"/>
      <c r="AZZ55" s="35"/>
      <c r="BAA55" s="35"/>
      <c r="BAB55" s="35"/>
      <c r="BAC55" s="35"/>
      <c r="BAD55" s="35"/>
      <c r="BAE55" s="35"/>
      <c r="BAF55" s="35"/>
      <c r="BAG55" s="35"/>
      <c r="BAH55" s="35"/>
      <c r="BAI55" s="35"/>
      <c r="BAJ55" s="35"/>
      <c r="BAK55" s="35"/>
      <c r="BAL55" s="35"/>
      <c r="BAM55" s="35"/>
      <c r="BAN55" s="35"/>
      <c r="BAO55" s="35"/>
      <c r="BAP55" s="35"/>
      <c r="BAQ55" s="35"/>
      <c r="BAR55" s="35"/>
      <c r="BAS55" s="35"/>
      <c r="BAT55" s="35"/>
      <c r="BAU55" s="35"/>
      <c r="BAV55" s="35"/>
      <c r="BAW55" s="35"/>
      <c r="BAX55" s="35"/>
      <c r="BAY55" s="35"/>
      <c r="BAZ55" s="35"/>
      <c r="BBA55" s="35"/>
      <c r="BBB55" s="35"/>
      <c r="BBC55" s="35"/>
      <c r="BBD55" s="35"/>
      <c r="BBE55" s="35"/>
      <c r="BBF55" s="35"/>
      <c r="BBG55" s="35"/>
      <c r="BBH55" s="35"/>
      <c r="BBI55" s="35"/>
      <c r="BBJ55" s="35"/>
      <c r="BBK55" s="35"/>
      <c r="BBL55" s="35"/>
      <c r="BBM55" s="35"/>
      <c r="BBN55" s="35"/>
      <c r="BBO55" s="35"/>
      <c r="BBP55" s="35"/>
      <c r="BBQ55" s="35"/>
      <c r="BBR55" s="35"/>
      <c r="BBS55" s="35"/>
      <c r="BBT55" s="35"/>
      <c r="BBU55" s="35"/>
      <c r="BBV55" s="35"/>
      <c r="BBW55" s="35"/>
      <c r="BBX55" s="35"/>
      <c r="BBY55" s="35"/>
      <c r="BBZ55" s="35"/>
      <c r="BCA55" s="35"/>
      <c r="BCB55" s="35"/>
      <c r="BCC55" s="35"/>
      <c r="BCD55" s="35"/>
      <c r="BCE55" s="35"/>
      <c r="BCF55" s="35"/>
      <c r="BCG55" s="35"/>
      <c r="BCH55" s="35"/>
      <c r="BCI55" s="35"/>
      <c r="BCJ55" s="35"/>
      <c r="BCK55" s="35"/>
      <c r="BCL55" s="35"/>
      <c r="BCM55" s="35"/>
      <c r="BCN55" s="35"/>
      <c r="BCO55" s="35"/>
      <c r="BCP55" s="35"/>
      <c r="BCQ55" s="35"/>
      <c r="BCR55" s="35"/>
      <c r="BCS55" s="35"/>
      <c r="BCT55" s="35"/>
      <c r="BCU55" s="35"/>
      <c r="BCV55" s="35"/>
      <c r="BCW55" s="35"/>
      <c r="BCX55" s="35"/>
      <c r="BCY55" s="35"/>
      <c r="BCZ55" s="35"/>
      <c r="BDA55" s="35"/>
      <c r="BDB55" s="35"/>
      <c r="BDC55" s="35"/>
      <c r="BDD55" s="35"/>
      <c r="BDE55" s="35"/>
      <c r="BDF55" s="35"/>
      <c r="BDG55" s="35"/>
      <c r="BDH55" s="35"/>
      <c r="BDI55" s="35"/>
      <c r="BDJ55" s="35"/>
      <c r="BDK55" s="35"/>
      <c r="BDL55" s="35"/>
      <c r="BDM55" s="35"/>
      <c r="BDN55" s="35"/>
      <c r="BDO55" s="35"/>
      <c r="BDP55" s="35"/>
      <c r="BDQ55" s="35"/>
      <c r="BDR55" s="35"/>
      <c r="BDS55" s="35"/>
      <c r="BDT55" s="35"/>
      <c r="BDU55" s="35"/>
      <c r="BDV55" s="35"/>
      <c r="BDW55" s="35"/>
      <c r="BDX55" s="35"/>
      <c r="BDY55" s="35"/>
      <c r="BDZ55" s="35"/>
      <c r="BEA55" s="35"/>
      <c r="BEB55" s="35"/>
      <c r="BEC55" s="35"/>
      <c r="BED55" s="35"/>
      <c r="BEE55" s="35"/>
      <c r="BEF55" s="35"/>
      <c r="BEG55" s="35"/>
      <c r="BEH55" s="35"/>
      <c r="BEI55" s="35"/>
      <c r="BEJ55" s="35"/>
      <c r="BEK55" s="35"/>
      <c r="BEL55" s="35"/>
      <c r="BEM55" s="35"/>
      <c r="BEN55" s="35"/>
      <c r="BEO55" s="35"/>
      <c r="BEP55" s="35"/>
      <c r="BEQ55" s="35"/>
      <c r="BER55" s="35"/>
      <c r="BES55" s="35"/>
      <c r="BET55" s="35"/>
      <c r="BEU55" s="35"/>
      <c r="BEV55" s="35"/>
      <c r="BEW55" s="35"/>
      <c r="BEX55" s="35"/>
      <c r="BEY55" s="35"/>
      <c r="BEZ55" s="35"/>
      <c r="BFA55" s="35"/>
      <c r="BFB55" s="35"/>
      <c r="BFC55" s="35"/>
      <c r="BFD55" s="35"/>
      <c r="BFE55" s="35"/>
      <c r="BFF55" s="35"/>
      <c r="BFG55" s="35"/>
      <c r="BFH55" s="35"/>
      <c r="BFI55" s="35"/>
      <c r="BFJ55" s="35"/>
      <c r="BFK55" s="35"/>
      <c r="BFL55" s="35"/>
      <c r="BFM55" s="35"/>
      <c r="BFN55" s="35"/>
      <c r="BFO55" s="35"/>
      <c r="BFP55" s="35"/>
      <c r="BFQ55" s="35"/>
      <c r="BFR55" s="35"/>
      <c r="BFS55" s="35"/>
      <c r="BFT55" s="35"/>
      <c r="BFU55" s="35"/>
      <c r="BFV55" s="35"/>
      <c r="BFW55" s="35"/>
      <c r="BFX55" s="35"/>
      <c r="BFY55" s="35"/>
      <c r="BFZ55" s="35"/>
      <c r="BGA55" s="35"/>
      <c r="BGB55" s="35"/>
      <c r="BGC55" s="35"/>
      <c r="BGD55" s="35"/>
      <c r="BGE55" s="35"/>
      <c r="BGF55" s="35"/>
      <c r="BGG55" s="35"/>
      <c r="BGH55" s="35"/>
      <c r="BGI55" s="35"/>
      <c r="BGJ55" s="35"/>
      <c r="BGK55" s="35"/>
      <c r="BGL55" s="35"/>
      <c r="BGM55" s="35"/>
      <c r="BGN55" s="35"/>
      <c r="BGO55" s="35"/>
      <c r="BGP55" s="35"/>
      <c r="BGQ55" s="35"/>
      <c r="BGR55" s="35"/>
      <c r="BGS55" s="35"/>
      <c r="BGT55" s="35"/>
      <c r="BGU55" s="35"/>
      <c r="BGV55" s="35"/>
      <c r="BGW55" s="35"/>
      <c r="BGX55" s="35"/>
      <c r="BGY55" s="35"/>
      <c r="BGZ55" s="35"/>
      <c r="BHA55" s="35"/>
      <c r="BHB55" s="35"/>
      <c r="BHC55" s="35"/>
      <c r="BHD55" s="35"/>
      <c r="BHE55" s="35"/>
      <c r="BHF55" s="35"/>
      <c r="BHG55" s="35"/>
      <c r="BHH55" s="35"/>
      <c r="BHI55" s="35"/>
      <c r="BHJ55" s="35"/>
      <c r="BHK55" s="35"/>
      <c r="BHL55" s="35"/>
      <c r="BHM55" s="35"/>
      <c r="BHN55" s="35"/>
      <c r="BHO55" s="35"/>
      <c r="BHP55" s="35"/>
      <c r="BHQ55" s="35"/>
      <c r="BHR55" s="35"/>
      <c r="BHS55" s="35"/>
      <c r="BHT55" s="35"/>
      <c r="BHU55" s="35"/>
      <c r="BHV55" s="35"/>
      <c r="BHW55" s="35"/>
      <c r="BHX55" s="35"/>
      <c r="BHY55" s="35"/>
      <c r="BHZ55" s="35"/>
      <c r="BIA55" s="35"/>
      <c r="BIB55" s="35"/>
      <c r="BIC55" s="35"/>
      <c r="BID55" s="35"/>
      <c r="BIE55" s="35"/>
      <c r="BIF55" s="35"/>
      <c r="BIG55" s="35"/>
      <c r="BIH55" s="35"/>
      <c r="BII55" s="35"/>
      <c r="BIJ55" s="35"/>
      <c r="BIK55" s="35"/>
      <c r="BIL55" s="35"/>
      <c r="BIM55" s="35"/>
      <c r="BIN55" s="35"/>
      <c r="BIO55" s="35"/>
      <c r="BIP55" s="35"/>
      <c r="BIQ55" s="35"/>
      <c r="BIR55" s="35"/>
      <c r="BIS55" s="35"/>
      <c r="BIT55" s="35"/>
      <c r="BIU55" s="35"/>
      <c r="BIV55" s="35"/>
      <c r="BIW55" s="35"/>
      <c r="BIX55" s="35"/>
      <c r="BIY55" s="35"/>
      <c r="BIZ55" s="35"/>
      <c r="BJA55" s="35"/>
      <c r="BJB55" s="35"/>
      <c r="BJC55" s="35"/>
      <c r="BJD55" s="35"/>
      <c r="BJE55" s="35"/>
      <c r="BJF55" s="35"/>
      <c r="BJG55" s="35"/>
      <c r="BJH55" s="35"/>
      <c r="BJI55" s="35"/>
      <c r="BJJ55" s="35"/>
      <c r="BJK55" s="35"/>
      <c r="BJL55" s="35"/>
      <c r="BJM55" s="35"/>
      <c r="BJN55" s="35"/>
      <c r="BJO55" s="35"/>
      <c r="BJP55" s="35"/>
      <c r="BJQ55" s="35"/>
      <c r="BJR55" s="35"/>
      <c r="BJS55" s="35"/>
      <c r="BJT55" s="35"/>
      <c r="BJU55" s="35"/>
      <c r="BJV55" s="35"/>
      <c r="BJW55" s="35"/>
      <c r="BJX55" s="35"/>
      <c r="BJY55" s="35"/>
      <c r="BJZ55" s="35"/>
      <c r="BKA55" s="35"/>
      <c r="BKB55" s="35"/>
      <c r="BKC55" s="35"/>
      <c r="BKD55" s="35"/>
      <c r="BKE55" s="35"/>
      <c r="BKF55" s="35"/>
      <c r="BKG55" s="35"/>
      <c r="BKH55" s="35"/>
      <c r="BKI55" s="35"/>
      <c r="BKJ55" s="35"/>
      <c r="BKK55" s="35"/>
      <c r="BKL55" s="35"/>
      <c r="BKM55" s="35"/>
      <c r="BKN55" s="35"/>
      <c r="BKO55" s="35"/>
      <c r="BKP55" s="35"/>
      <c r="BKQ55" s="35"/>
      <c r="BKR55" s="35"/>
      <c r="BKS55" s="35"/>
      <c r="BKT55" s="35"/>
      <c r="BKU55" s="35"/>
      <c r="BKV55" s="35"/>
      <c r="BKW55" s="35"/>
      <c r="BKX55" s="35"/>
      <c r="BKY55" s="35"/>
      <c r="BKZ55" s="35"/>
      <c r="BLA55" s="35"/>
      <c r="BLB55" s="35"/>
      <c r="BLC55" s="35"/>
      <c r="BLD55" s="35"/>
      <c r="BLE55" s="35"/>
      <c r="BLF55" s="35"/>
      <c r="BLG55" s="35"/>
      <c r="BLH55" s="35"/>
      <c r="BLI55" s="35"/>
      <c r="BLJ55" s="35"/>
      <c r="BLK55" s="35"/>
      <c r="BLL55" s="35"/>
      <c r="BLM55" s="35"/>
      <c r="BLN55" s="35"/>
      <c r="BLO55" s="35"/>
      <c r="BLP55" s="35"/>
      <c r="BLQ55" s="35"/>
      <c r="BLR55" s="35"/>
      <c r="BLS55" s="35"/>
      <c r="BLT55" s="35"/>
      <c r="BLU55" s="35"/>
      <c r="BLV55" s="35"/>
      <c r="BLW55" s="35"/>
      <c r="BLX55" s="35"/>
      <c r="BLY55" s="35"/>
      <c r="BLZ55" s="35"/>
      <c r="BMA55" s="35"/>
      <c r="BMB55" s="35"/>
      <c r="BMC55" s="35"/>
      <c r="BMD55" s="35"/>
      <c r="BME55" s="35"/>
      <c r="BMF55" s="35"/>
      <c r="BMG55" s="35"/>
      <c r="BMH55" s="35"/>
      <c r="BMI55" s="35"/>
      <c r="BMJ55" s="35"/>
      <c r="BMK55" s="35"/>
      <c r="BML55" s="35"/>
      <c r="BMM55" s="35"/>
      <c r="BMN55" s="35"/>
      <c r="BMO55" s="35"/>
      <c r="BMP55" s="35"/>
      <c r="BMQ55" s="35"/>
      <c r="BMR55" s="35"/>
      <c r="BMS55" s="35"/>
      <c r="BMT55" s="35"/>
      <c r="BMU55" s="35"/>
      <c r="BMV55" s="35"/>
      <c r="BMW55" s="35"/>
      <c r="BMX55" s="35"/>
      <c r="BMY55" s="35"/>
      <c r="BMZ55" s="35"/>
      <c r="BNA55" s="35"/>
      <c r="BNB55" s="35"/>
      <c r="BNC55" s="35"/>
      <c r="BND55" s="35"/>
      <c r="BNE55" s="35"/>
      <c r="BNF55" s="35"/>
      <c r="BNG55" s="35"/>
      <c r="BNH55" s="35"/>
      <c r="BNI55" s="35"/>
      <c r="BNJ55" s="35"/>
      <c r="BNK55" s="35"/>
      <c r="BNL55" s="35"/>
      <c r="BNM55" s="35"/>
      <c r="BNN55" s="35"/>
      <c r="BNO55" s="35"/>
      <c r="BNP55" s="35"/>
      <c r="BNQ55" s="35"/>
      <c r="BNR55" s="35"/>
      <c r="BNS55" s="35"/>
      <c r="BNT55" s="35"/>
      <c r="BNU55" s="35"/>
      <c r="BNV55" s="35"/>
      <c r="BNW55" s="35"/>
      <c r="BNX55" s="35"/>
      <c r="BNY55" s="35"/>
      <c r="BNZ55" s="35"/>
      <c r="BOA55" s="35"/>
      <c r="BOB55" s="35"/>
      <c r="BOC55" s="35"/>
      <c r="BOD55" s="35"/>
      <c r="BOE55" s="35"/>
      <c r="BOF55" s="35"/>
      <c r="BOG55" s="35"/>
      <c r="BOH55" s="35"/>
      <c r="BOI55" s="35"/>
      <c r="BOJ55" s="35"/>
      <c r="BOK55" s="35"/>
      <c r="BOL55" s="35"/>
      <c r="BOM55" s="35"/>
      <c r="BON55" s="35"/>
      <c r="BOO55" s="35"/>
      <c r="BOP55" s="35"/>
      <c r="BOQ55" s="35"/>
      <c r="BOR55" s="35"/>
      <c r="BOS55" s="35"/>
      <c r="BOT55" s="35"/>
      <c r="BOU55" s="35"/>
      <c r="BOV55" s="35"/>
      <c r="BOW55" s="35"/>
      <c r="BOX55" s="35"/>
      <c r="BOY55" s="35"/>
      <c r="BOZ55" s="35"/>
      <c r="BPA55" s="35"/>
      <c r="BPB55" s="35"/>
      <c r="BPC55" s="35"/>
      <c r="BPD55" s="35"/>
      <c r="BPE55" s="35"/>
      <c r="BPF55" s="35"/>
      <c r="BPG55" s="35"/>
      <c r="BPH55" s="35"/>
      <c r="BPI55" s="35"/>
      <c r="BPJ55" s="35"/>
      <c r="BPK55" s="35"/>
      <c r="BPL55" s="35"/>
      <c r="BPM55" s="35"/>
      <c r="BPN55" s="35"/>
      <c r="BPO55" s="35"/>
      <c r="BPP55" s="35"/>
      <c r="BPQ55" s="35"/>
      <c r="BPR55" s="35"/>
      <c r="BPS55" s="35"/>
      <c r="BPT55" s="35"/>
      <c r="BPU55" s="35"/>
      <c r="BPV55" s="35"/>
      <c r="BPW55" s="35"/>
      <c r="BPX55" s="35"/>
      <c r="BPY55" s="35"/>
      <c r="BPZ55" s="35"/>
      <c r="BQA55" s="35"/>
      <c r="BQB55" s="35"/>
      <c r="BQC55" s="35"/>
      <c r="BQD55" s="35"/>
      <c r="BQE55" s="35"/>
      <c r="BQF55" s="35"/>
      <c r="BQG55" s="35"/>
      <c r="BQH55" s="35"/>
      <c r="BQI55" s="35"/>
      <c r="BQJ55" s="35"/>
      <c r="BQK55" s="35"/>
      <c r="BQL55" s="35"/>
      <c r="BQM55" s="35"/>
      <c r="BQN55" s="35"/>
      <c r="BQO55" s="35"/>
      <c r="BQP55" s="35"/>
      <c r="BQQ55" s="35"/>
      <c r="BQR55" s="35"/>
      <c r="BQS55" s="35"/>
      <c r="BQT55" s="35"/>
      <c r="BQU55" s="35"/>
      <c r="BQV55" s="35"/>
      <c r="BQW55" s="35"/>
      <c r="BQX55" s="35"/>
      <c r="BQY55" s="35"/>
      <c r="BQZ55" s="35"/>
      <c r="BRA55" s="35"/>
      <c r="BRB55" s="35"/>
      <c r="BRC55" s="35"/>
      <c r="BRD55" s="35"/>
      <c r="BRE55" s="35"/>
      <c r="BRF55" s="35"/>
      <c r="BRG55" s="35"/>
      <c r="BRH55" s="35"/>
      <c r="BRI55" s="35"/>
      <c r="BRJ55" s="35"/>
      <c r="BRK55" s="35"/>
      <c r="BRL55" s="35"/>
      <c r="BRM55" s="35"/>
      <c r="BRN55" s="35"/>
      <c r="BRO55" s="35"/>
      <c r="BRP55" s="35"/>
      <c r="BRQ55" s="35"/>
      <c r="BRR55" s="35"/>
      <c r="BRS55" s="35"/>
      <c r="BRT55" s="35"/>
      <c r="BRU55" s="35"/>
      <c r="BRV55" s="35"/>
      <c r="BRW55" s="35"/>
      <c r="BRX55" s="35"/>
      <c r="BRY55" s="35"/>
      <c r="BRZ55" s="35"/>
      <c r="BSA55" s="35"/>
      <c r="BSB55" s="35"/>
      <c r="BSC55" s="35"/>
      <c r="BSD55" s="35"/>
      <c r="BSE55" s="35"/>
      <c r="BSF55" s="35"/>
      <c r="BSG55" s="35"/>
      <c r="BSH55" s="35"/>
      <c r="BSI55" s="35"/>
      <c r="BSJ55" s="35"/>
      <c r="BSK55" s="35"/>
      <c r="BSL55" s="35"/>
      <c r="BSM55" s="35"/>
      <c r="BSN55" s="35"/>
      <c r="BSO55" s="35"/>
      <c r="BSP55" s="35"/>
      <c r="BSQ55" s="35"/>
      <c r="BSR55" s="35"/>
      <c r="BSS55" s="35"/>
      <c r="BST55" s="35"/>
      <c r="BSU55" s="35"/>
      <c r="BSV55" s="35"/>
      <c r="BSW55" s="35"/>
      <c r="BSX55" s="35"/>
      <c r="BSY55" s="35"/>
      <c r="BSZ55" s="35"/>
      <c r="BTA55" s="35"/>
      <c r="BTB55" s="35"/>
      <c r="BTC55" s="35"/>
      <c r="BTD55" s="35"/>
      <c r="BTE55" s="35"/>
      <c r="BTF55" s="35"/>
      <c r="BTG55" s="35"/>
      <c r="BTH55" s="35"/>
      <c r="BTI55" s="35"/>
      <c r="BTJ55" s="35"/>
      <c r="BTK55" s="35"/>
      <c r="BTL55" s="35"/>
      <c r="BTM55" s="35"/>
      <c r="BTN55" s="35"/>
      <c r="BTO55" s="35"/>
      <c r="BTP55" s="35"/>
      <c r="BTQ55" s="35"/>
      <c r="BTR55" s="35"/>
      <c r="BTS55" s="35"/>
      <c r="BTT55" s="35"/>
      <c r="BTU55" s="35"/>
      <c r="BTV55" s="35"/>
      <c r="BTW55" s="35"/>
      <c r="BTX55" s="35"/>
      <c r="BTY55" s="35"/>
      <c r="BTZ55" s="35"/>
      <c r="BUA55" s="35"/>
      <c r="BUB55" s="35"/>
      <c r="BUC55" s="35"/>
      <c r="BUD55" s="35"/>
      <c r="BUE55" s="35"/>
      <c r="BUF55" s="35"/>
      <c r="BUG55" s="35"/>
      <c r="BUH55" s="35"/>
      <c r="BUI55" s="35"/>
      <c r="BUJ55" s="35"/>
      <c r="BUK55" s="35"/>
      <c r="BUL55" s="35"/>
      <c r="BUM55" s="35"/>
      <c r="BUN55" s="35"/>
      <c r="BUO55" s="35"/>
      <c r="BUP55" s="35"/>
      <c r="BUQ55" s="35"/>
      <c r="BUR55" s="35"/>
      <c r="BUS55" s="35"/>
      <c r="BUT55" s="35"/>
      <c r="BUU55" s="35"/>
      <c r="BUV55" s="35"/>
      <c r="BUW55" s="35"/>
      <c r="BUX55" s="35"/>
      <c r="BUY55" s="35"/>
      <c r="BUZ55" s="35"/>
      <c r="BVA55" s="35"/>
      <c r="BVB55" s="35"/>
      <c r="BVC55" s="35"/>
      <c r="BVD55" s="35"/>
      <c r="BVE55" s="35"/>
      <c r="BVF55" s="35"/>
      <c r="BVG55" s="35"/>
      <c r="BVH55" s="35"/>
      <c r="BVI55" s="35"/>
      <c r="BVJ55" s="35"/>
      <c r="BVK55" s="35"/>
      <c r="BVL55" s="35"/>
      <c r="BVM55" s="35"/>
      <c r="BVN55" s="35"/>
      <c r="BVO55" s="35"/>
      <c r="BVP55" s="35"/>
      <c r="BVQ55" s="35"/>
      <c r="BVR55" s="35"/>
      <c r="BVS55" s="35"/>
      <c r="BVT55" s="35"/>
      <c r="BVU55" s="35"/>
      <c r="BVV55" s="35"/>
      <c r="BVW55" s="35"/>
      <c r="BVX55" s="35"/>
      <c r="BVY55" s="35"/>
      <c r="BVZ55" s="35"/>
      <c r="BWA55" s="35"/>
      <c r="BWB55" s="35"/>
      <c r="BWC55" s="35"/>
      <c r="BWD55" s="35"/>
      <c r="BWE55" s="35"/>
      <c r="BWF55" s="35"/>
      <c r="BWG55" s="35"/>
      <c r="BWH55" s="35"/>
      <c r="BWI55" s="35"/>
      <c r="BWJ55" s="35"/>
      <c r="BWK55" s="35"/>
      <c r="BWL55" s="35"/>
      <c r="BWM55" s="35"/>
      <c r="BWN55" s="35"/>
      <c r="BWO55" s="35"/>
      <c r="BWP55" s="35"/>
      <c r="BWQ55" s="35"/>
      <c r="BWR55" s="35"/>
      <c r="BWS55" s="35"/>
      <c r="BWT55" s="35"/>
      <c r="BWU55" s="35"/>
      <c r="BWV55" s="35"/>
      <c r="BWW55" s="35"/>
      <c r="BWX55" s="35"/>
      <c r="BWY55" s="35"/>
      <c r="BWZ55" s="35"/>
      <c r="BXA55" s="35"/>
      <c r="BXB55" s="35"/>
      <c r="BXC55" s="35"/>
      <c r="BXD55" s="35"/>
      <c r="BXE55" s="35"/>
      <c r="BXF55" s="35"/>
      <c r="BXG55" s="35"/>
      <c r="BXH55" s="35"/>
      <c r="BXI55" s="35"/>
      <c r="BXJ55" s="35"/>
      <c r="BXK55" s="35"/>
      <c r="BXL55" s="35"/>
      <c r="BXM55" s="35"/>
      <c r="BXN55" s="35"/>
      <c r="BXO55" s="35"/>
      <c r="BXP55" s="35"/>
      <c r="BXQ55" s="35"/>
      <c r="BXR55" s="35"/>
      <c r="BXS55" s="35"/>
      <c r="BXT55" s="35"/>
      <c r="BXU55" s="35"/>
      <c r="BXV55" s="35"/>
      <c r="BXW55" s="35"/>
      <c r="BXX55" s="35"/>
      <c r="BXY55" s="35"/>
      <c r="BXZ55" s="35"/>
      <c r="BYA55" s="35"/>
      <c r="BYB55" s="35"/>
      <c r="BYC55" s="35"/>
      <c r="BYD55" s="35"/>
      <c r="BYE55" s="35"/>
      <c r="BYF55" s="35"/>
      <c r="BYG55" s="35"/>
      <c r="BYH55" s="35"/>
      <c r="BYI55" s="35"/>
      <c r="BYJ55" s="35"/>
      <c r="BYK55" s="35"/>
      <c r="BYL55" s="35"/>
      <c r="BYM55" s="35"/>
      <c r="BYN55" s="35"/>
      <c r="BYO55" s="35"/>
      <c r="BYP55" s="35"/>
      <c r="BYQ55" s="35"/>
      <c r="BYR55" s="35"/>
      <c r="BYS55" s="35"/>
      <c r="BYT55" s="35"/>
      <c r="BYU55" s="35"/>
      <c r="BYV55" s="35"/>
      <c r="BYW55" s="35"/>
      <c r="BYX55" s="35"/>
      <c r="BYY55" s="35"/>
      <c r="BYZ55" s="35"/>
      <c r="BZA55" s="35"/>
      <c r="BZB55" s="35"/>
      <c r="BZC55" s="35"/>
      <c r="BZD55" s="35"/>
      <c r="BZE55" s="35"/>
      <c r="BZF55" s="35"/>
      <c r="BZG55" s="35"/>
      <c r="BZH55" s="35"/>
      <c r="BZI55" s="35"/>
      <c r="BZJ55" s="35"/>
      <c r="BZK55" s="35"/>
      <c r="BZL55" s="35"/>
      <c r="BZM55" s="35"/>
      <c r="BZN55" s="35"/>
      <c r="BZO55" s="35"/>
      <c r="BZP55" s="35"/>
      <c r="BZQ55" s="35"/>
      <c r="BZR55" s="35"/>
      <c r="BZS55" s="35"/>
      <c r="BZT55" s="35"/>
      <c r="BZU55" s="35"/>
      <c r="BZV55" s="35"/>
      <c r="BZW55" s="35"/>
      <c r="BZX55" s="35"/>
      <c r="BZY55" s="35"/>
      <c r="BZZ55" s="35"/>
      <c r="CAA55" s="35"/>
      <c r="CAB55" s="35"/>
      <c r="CAC55" s="35"/>
      <c r="CAD55" s="35"/>
      <c r="CAE55" s="35"/>
      <c r="CAF55" s="35"/>
      <c r="CAG55" s="35"/>
      <c r="CAH55" s="35"/>
      <c r="CAI55" s="35"/>
      <c r="CAJ55" s="35"/>
      <c r="CAK55" s="35"/>
      <c r="CAL55" s="35"/>
      <c r="CAM55" s="35"/>
      <c r="CAN55" s="35"/>
      <c r="CAO55" s="35"/>
      <c r="CAP55" s="35"/>
      <c r="CAQ55" s="35"/>
      <c r="CAR55" s="35"/>
      <c r="CAS55" s="35"/>
      <c r="CAT55" s="35"/>
      <c r="CAU55" s="35"/>
      <c r="CAV55" s="35"/>
      <c r="CAW55" s="35"/>
      <c r="CAX55" s="35"/>
      <c r="CAY55" s="35"/>
      <c r="CAZ55" s="35"/>
      <c r="CBA55" s="35"/>
      <c r="CBB55" s="35"/>
      <c r="CBC55" s="35"/>
      <c r="CBD55" s="35"/>
      <c r="CBE55" s="35"/>
      <c r="CBF55" s="35"/>
      <c r="CBG55" s="35"/>
      <c r="CBH55" s="35"/>
      <c r="CBI55" s="35"/>
      <c r="CBJ55" s="35"/>
      <c r="CBK55" s="35"/>
      <c r="CBL55" s="35"/>
      <c r="CBM55" s="35"/>
      <c r="CBN55" s="35"/>
      <c r="CBO55" s="35"/>
      <c r="CBP55" s="35"/>
      <c r="CBQ55" s="35"/>
      <c r="CBR55" s="35"/>
      <c r="CBS55" s="35"/>
      <c r="CBT55" s="35"/>
      <c r="CBU55" s="35"/>
      <c r="CBV55" s="35"/>
      <c r="CBW55" s="35"/>
      <c r="CBX55" s="35"/>
      <c r="CBY55" s="35"/>
      <c r="CBZ55" s="35"/>
      <c r="CCA55" s="35"/>
      <c r="CCB55" s="35"/>
      <c r="CCC55" s="35"/>
      <c r="CCD55" s="35"/>
      <c r="CCE55" s="35"/>
      <c r="CCF55" s="35"/>
      <c r="CCG55" s="35"/>
      <c r="CCH55" s="35"/>
      <c r="CCI55" s="35"/>
      <c r="CCJ55" s="35"/>
      <c r="CCK55" s="35"/>
      <c r="CCL55" s="35"/>
      <c r="CCM55" s="35"/>
      <c r="CCN55" s="35"/>
      <c r="CCO55" s="35"/>
      <c r="CCP55" s="35"/>
      <c r="CCQ55" s="35"/>
      <c r="CCR55" s="35"/>
      <c r="CCS55" s="35"/>
      <c r="CCT55" s="35"/>
      <c r="CCU55" s="35"/>
      <c r="CCV55" s="35"/>
      <c r="CCW55" s="35"/>
      <c r="CCX55" s="35"/>
      <c r="CCY55" s="35"/>
      <c r="CCZ55" s="35"/>
      <c r="CDA55" s="35"/>
      <c r="CDB55" s="35"/>
      <c r="CDC55" s="35"/>
      <c r="CDD55" s="35"/>
      <c r="CDE55" s="35"/>
      <c r="CDF55" s="35"/>
      <c r="CDG55" s="35"/>
      <c r="CDH55" s="35"/>
      <c r="CDI55" s="35"/>
      <c r="CDJ55" s="35"/>
      <c r="CDK55" s="35"/>
      <c r="CDL55" s="35"/>
      <c r="CDM55" s="35"/>
      <c r="CDN55" s="35"/>
      <c r="CDO55" s="35"/>
      <c r="CDP55" s="35"/>
      <c r="CDQ55" s="35"/>
      <c r="CDR55" s="35"/>
      <c r="CDS55" s="35"/>
      <c r="CDT55" s="35"/>
      <c r="CDU55" s="35"/>
      <c r="CDV55" s="35"/>
      <c r="CDW55" s="35"/>
      <c r="CDX55" s="35"/>
      <c r="CDY55" s="35"/>
      <c r="CDZ55" s="35"/>
      <c r="CEA55" s="35"/>
      <c r="CEB55" s="35"/>
      <c r="CEC55" s="35"/>
      <c r="CED55" s="35"/>
      <c r="CEE55" s="35"/>
      <c r="CEF55" s="35"/>
      <c r="CEG55" s="35"/>
      <c r="CEH55" s="35"/>
      <c r="CEI55" s="35"/>
      <c r="CEJ55" s="35"/>
      <c r="CEK55" s="35"/>
      <c r="CEL55" s="35"/>
      <c r="CEM55" s="35"/>
      <c r="CEN55" s="35"/>
      <c r="CEO55" s="35"/>
      <c r="CEP55" s="35"/>
      <c r="CEQ55" s="35"/>
      <c r="CER55" s="35"/>
      <c r="CES55" s="35"/>
      <c r="CET55" s="35"/>
      <c r="CEU55" s="35"/>
      <c r="CEV55" s="35"/>
      <c r="CEW55" s="35"/>
      <c r="CEX55" s="35"/>
      <c r="CEY55" s="35"/>
      <c r="CEZ55" s="35"/>
      <c r="CFA55" s="35"/>
      <c r="CFB55" s="35"/>
      <c r="CFC55" s="35"/>
      <c r="CFD55" s="35"/>
      <c r="CFE55" s="35"/>
      <c r="CFF55" s="35"/>
      <c r="CFG55" s="35"/>
      <c r="CFH55" s="35"/>
      <c r="CFI55" s="35"/>
      <c r="CFJ55" s="35"/>
      <c r="CFK55" s="35"/>
      <c r="CFL55" s="35"/>
      <c r="CFM55" s="35"/>
      <c r="CFN55" s="35"/>
      <c r="CFO55" s="35"/>
      <c r="CFP55" s="35"/>
      <c r="CFQ55" s="35"/>
      <c r="CFR55" s="35"/>
      <c r="CFS55" s="35"/>
      <c r="CFT55" s="35"/>
      <c r="CFU55" s="35"/>
      <c r="CFV55" s="35"/>
      <c r="CFW55" s="35"/>
      <c r="CFX55" s="35"/>
      <c r="CFY55" s="35"/>
      <c r="CFZ55" s="35"/>
      <c r="CGA55" s="35"/>
      <c r="CGB55" s="35"/>
      <c r="CGC55" s="35"/>
      <c r="CGD55" s="35"/>
      <c r="CGE55" s="35"/>
      <c r="CGF55" s="35"/>
      <c r="CGG55" s="35"/>
      <c r="CGH55" s="35"/>
      <c r="CGI55" s="35"/>
      <c r="CGJ55" s="35"/>
      <c r="CGK55" s="35"/>
      <c r="CGL55" s="35"/>
      <c r="CGM55" s="35"/>
      <c r="CGN55" s="35"/>
      <c r="CGO55" s="35"/>
      <c r="CGP55" s="35"/>
      <c r="CGQ55" s="35"/>
      <c r="CGR55" s="35"/>
      <c r="CGS55" s="35"/>
      <c r="CGT55" s="35"/>
      <c r="CGU55" s="35"/>
      <c r="CGV55" s="35"/>
      <c r="CGW55" s="35"/>
      <c r="CGX55" s="35"/>
      <c r="CGY55" s="35"/>
      <c r="CGZ55" s="35"/>
      <c r="CHA55" s="35"/>
      <c r="CHB55" s="35"/>
      <c r="CHC55" s="35"/>
      <c r="CHD55" s="35"/>
      <c r="CHE55" s="35"/>
      <c r="CHF55" s="35"/>
      <c r="CHG55" s="35"/>
      <c r="CHH55" s="35"/>
      <c r="CHI55" s="35"/>
      <c r="CHJ55" s="35"/>
      <c r="CHK55" s="35"/>
      <c r="CHL55" s="35"/>
      <c r="CHM55" s="35"/>
      <c r="CHN55" s="35"/>
      <c r="CHO55" s="35"/>
      <c r="CHP55" s="35"/>
      <c r="CHQ55" s="35"/>
      <c r="CHR55" s="35"/>
      <c r="CHS55" s="35"/>
      <c r="CHT55" s="35"/>
      <c r="CHU55" s="35"/>
      <c r="CHV55" s="35"/>
      <c r="CHW55" s="35"/>
      <c r="CHX55" s="35"/>
      <c r="CHY55" s="35"/>
      <c r="CHZ55" s="35"/>
      <c r="CIA55" s="35"/>
      <c r="CIB55" s="35"/>
      <c r="CIC55" s="35"/>
      <c r="CID55" s="35"/>
      <c r="CIE55" s="35"/>
      <c r="CIF55" s="35"/>
      <c r="CIG55" s="35"/>
      <c r="CIH55" s="35"/>
      <c r="CII55" s="35"/>
      <c r="CIJ55" s="35"/>
      <c r="CIK55" s="35"/>
      <c r="CIL55" s="35"/>
      <c r="CIM55" s="35"/>
      <c r="CIN55" s="35"/>
      <c r="CIO55" s="35"/>
      <c r="CIP55" s="35"/>
      <c r="CIQ55" s="35"/>
      <c r="CIR55" s="35"/>
      <c r="CIS55" s="35"/>
      <c r="CIT55" s="35"/>
      <c r="CIU55" s="35"/>
      <c r="CIV55" s="35"/>
      <c r="CIW55" s="35"/>
      <c r="CIX55" s="35"/>
      <c r="CIY55" s="35"/>
      <c r="CIZ55" s="35"/>
      <c r="CJA55" s="35"/>
      <c r="CJB55" s="35"/>
      <c r="CJC55" s="35"/>
      <c r="CJD55" s="35"/>
      <c r="CJE55" s="35"/>
      <c r="CJF55" s="35"/>
      <c r="CJG55" s="35"/>
      <c r="CJH55" s="35"/>
      <c r="CJI55" s="35"/>
      <c r="CJJ55" s="35"/>
      <c r="CJK55" s="35"/>
      <c r="CJL55" s="35"/>
      <c r="CJM55" s="35"/>
      <c r="CJN55" s="35"/>
      <c r="CJO55" s="35"/>
      <c r="CJP55" s="35"/>
      <c r="CJQ55" s="35"/>
      <c r="CJR55" s="35"/>
      <c r="CJS55" s="35"/>
      <c r="CJT55" s="35"/>
      <c r="CJU55" s="35"/>
      <c r="CJV55" s="35"/>
      <c r="CJW55" s="35"/>
      <c r="CJX55" s="35"/>
      <c r="CJY55" s="35"/>
      <c r="CJZ55" s="35"/>
      <c r="CKA55" s="35"/>
      <c r="CKB55" s="35"/>
      <c r="CKC55" s="35"/>
      <c r="CKD55" s="35"/>
      <c r="CKE55" s="35"/>
      <c r="CKF55" s="35"/>
      <c r="CKG55" s="35"/>
      <c r="CKH55" s="35"/>
      <c r="CKI55" s="35"/>
      <c r="CKJ55" s="35"/>
      <c r="CKK55" s="35"/>
      <c r="CKL55" s="35"/>
      <c r="CKM55" s="35"/>
      <c r="CKN55" s="35"/>
      <c r="CKO55" s="35"/>
      <c r="CKP55" s="35"/>
      <c r="CKQ55" s="35"/>
      <c r="CKR55" s="35"/>
      <c r="CKS55" s="35"/>
      <c r="CKT55" s="35"/>
      <c r="CKU55" s="35"/>
      <c r="CKV55" s="35"/>
      <c r="CKW55" s="35"/>
      <c r="CKX55" s="35"/>
      <c r="CKY55" s="35"/>
      <c r="CKZ55" s="35"/>
      <c r="CLA55" s="35"/>
      <c r="CLB55" s="35"/>
      <c r="CLC55" s="35"/>
      <c r="CLD55" s="35"/>
      <c r="CLE55" s="35"/>
      <c r="CLF55" s="35"/>
      <c r="CLG55" s="35"/>
      <c r="CLH55" s="35"/>
      <c r="CLI55" s="35"/>
      <c r="CLJ55" s="35"/>
      <c r="CLK55" s="35"/>
      <c r="CLL55" s="35"/>
      <c r="CLM55" s="35"/>
      <c r="CLN55" s="35"/>
      <c r="CLO55" s="35"/>
      <c r="CLP55" s="35"/>
      <c r="CLQ55" s="35"/>
      <c r="CLR55" s="35"/>
      <c r="CLS55" s="35"/>
      <c r="CLT55" s="35"/>
      <c r="CLU55" s="35"/>
      <c r="CLV55" s="35"/>
      <c r="CLW55" s="35"/>
      <c r="CLX55" s="35"/>
      <c r="CLY55" s="35"/>
      <c r="CLZ55" s="35"/>
      <c r="CMA55" s="35"/>
      <c r="CMB55" s="35"/>
      <c r="CMC55" s="35"/>
      <c r="CMD55" s="35"/>
      <c r="CME55" s="35"/>
      <c r="CMF55" s="35"/>
      <c r="CMG55" s="35"/>
      <c r="CMH55" s="35"/>
      <c r="CMI55" s="35"/>
      <c r="CMJ55" s="35"/>
      <c r="CMK55" s="35"/>
      <c r="CML55" s="35"/>
      <c r="CMM55" s="35"/>
      <c r="CMN55" s="35"/>
      <c r="CMO55" s="35"/>
      <c r="CMP55" s="35"/>
      <c r="CMQ55" s="35"/>
      <c r="CMR55" s="35"/>
      <c r="CMS55" s="35"/>
      <c r="CMT55" s="35"/>
      <c r="CMU55" s="35"/>
      <c r="CMV55" s="35"/>
      <c r="CMW55" s="35"/>
      <c r="CMX55" s="35"/>
      <c r="CMY55" s="35"/>
      <c r="CMZ55" s="35"/>
      <c r="CNA55" s="35"/>
      <c r="CNB55" s="35"/>
      <c r="CNC55" s="35"/>
      <c r="CND55" s="35"/>
      <c r="CNE55" s="35"/>
      <c r="CNF55" s="35"/>
      <c r="CNG55" s="35"/>
      <c r="CNH55" s="35"/>
      <c r="CNI55" s="35"/>
      <c r="CNJ55" s="35"/>
      <c r="CNK55" s="35"/>
      <c r="CNL55" s="35"/>
      <c r="CNM55" s="35"/>
      <c r="CNN55" s="35"/>
      <c r="CNO55" s="35"/>
      <c r="CNP55" s="35"/>
      <c r="CNQ55" s="35"/>
      <c r="CNR55" s="35"/>
      <c r="CNS55" s="35"/>
      <c r="CNT55" s="35"/>
      <c r="CNU55" s="35"/>
      <c r="CNV55" s="35"/>
      <c r="CNW55" s="35"/>
      <c r="CNX55" s="35"/>
      <c r="CNY55" s="35"/>
      <c r="CNZ55" s="35"/>
      <c r="COA55" s="35"/>
      <c r="COB55" s="35"/>
      <c r="COC55" s="35"/>
      <c r="COD55" s="35"/>
      <c r="COE55" s="35"/>
      <c r="COF55" s="35"/>
      <c r="COG55" s="35"/>
      <c r="COH55" s="35"/>
      <c r="COI55" s="35"/>
      <c r="COJ55" s="35"/>
      <c r="COK55" s="35"/>
      <c r="COL55" s="35"/>
      <c r="COM55" s="35"/>
      <c r="CON55" s="35"/>
      <c r="COO55" s="35"/>
      <c r="COP55" s="35"/>
      <c r="COQ55" s="35"/>
      <c r="COR55" s="35"/>
      <c r="COS55" s="35"/>
      <c r="COT55" s="35"/>
      <c r="COU55" s="35"/>
      <c r="COV55" s="35"/>
      <c r="COW55" s="35"/>
      <c r="COX55" s="35"/>
      <c r="COY55" s="35"/>
      <c r="COZ55" s="35"/>
      <c r="CPA55" s="35"/>
      <c r="CPB55" s="35"/>
      <c r="CPC55" s="35"/>
      <c r="CPD55" s="35"/>
      <c r="CPE55" s="35"/>
      <c r="CPF55" s="35"/>
      <c r="CPG55" s="35"/>
      <c r="CPH55" s="35"/>
      <c r="CPI55" s="35"/>
      <c r="CPJ55" s="35"/>
      <c r="CPK55" s="35"/>
      <c r="CPL55" s="35"/>
      <c r="CPM55" s="35"/>
      <c r="CPN55" s="35"/>
      <c r="CPO55" s="35"/>
      <c r="CPP55" s="35"/>
      <c r="CPQ55" s="35"/>
      <c r="CPR55" s="35"/>
      <c r="CPS55" s="35"/>
      <c r="CPT55" s="35"/>
      <c r="CPU55" s="35"/>
      <c r="CPV55" s="35"/>
      <c r="CPW55" s="35"/>
      <c r="CPX55" s="35"/>
      <c r="CPY55" s="35"/>
      <c r="CPZ55" s="35"/>
      <c r="CQA55" s="35"/>
      <c r="CQB55" s="35"/>
      <c r="CQC55" s="35"/>
      <c r="CQD55" s="35"/>
      <c r="CQE55" s="35"/>
      <c r="CQF55" s="35"/>
      <c r="CQG55" s="35"/>
      <c r="CQH55" s="35"/>
      <c r="CQI55" s="35"/>
      <c r="CQJ55" s="35"/>
      <c r="CQK55" s="35"/>
      <c r="CQL55" s="35"/>
      <c r="CQM55" s="35"/>
      <c r="CQN55" s="35"/>
      <c r="CQO55" s="35"/>
      <c r="CQP55" s="35"/>
      <c r="CQQ55" s="35"/>
      <c r="CQR55" s="35"/>
      <c r="CQS55" s="35"/>
      <c r="CQT55" s="35"/>
      <c r="CQU55" s="35"/>
      <c r="CQV55" s="35"/>
      <c r="CQW55" s="35"/>
      <c r="CQX55" s="35"/>
      <c r="CQY55" s="35"/>
      <c r="CQZ55" s="35"/>
      <c r="CRA55" s="35"/>
      <c r="CRB55" s="35"/>
      <c r="CRC55" s="35"/>
      <c r="CRD55" s="35"/>
      <c r="CRE55" s="35"/>
      <c r="CRF55" s="35"/>
      <c r="CRG55" s="35"/>
      <c r="CRH55" s="35"/>
      <c r="CRI55" s="35"/>
      <c r="CRJ55" s="35"/>
      <c r="CRK55" s="35"/>
      <c r="CRL55" s="35"/>
      <c r="CRM55" s="35"/>
      <c r="CRN55" s="35"/>
      <c r="CRO55" s="35"/>
      <c r="CRP55" s="35"/>
      <c r="CRQ55" s="35"/>
      <c r="CRR55" s="35"/>
      <c r="CRS55" s="35"/>
      <c r="CRT55" s="35"/>
      <c r="CRU55" s="35"/>
      <c r="CRV55" s="35"/>
      <c r="CRW55" s="35"/>
      <c r="CRX55" s="35"/>
      <c r="CRY55" s="35"/>
      <c r="CRZ55" s="35"/>
      <c r="CSA55" s="35"/>
      <c r="CSB55" s="35"/>
      <c r="CSC55" s="35"/>
      <c r="CSD55" s="35"/>
      <c r="CSE55" s="35"/>
      <c r="CSF55" s="35"/>
      <c r="CSG55" s="35"/>
      <c r="CSH55" s="35"/>
      <c r="CSI55" s="35"/>
      <c r="CSJ55" s="35"/>
      <c r="CSK55" s="35"/>
      <c r="CSL55" s="35"/>
      <c r="CSM55" s="35"/>
      <c r="CSN55" s="35"/>
      <c r="CSO55" s="35"/>
      <c r="CSP55" s="35"/>
      <c r="CSQ55" s="35"/>
      <c r="CSR55" s="35"/>
      <c r="CSS55" s="35"/>
      <c r="CST55" s="35"/>
      <c r="CSU55" s="35"/>
      <c r="CSV55" s="35"/>
      <c r="CSW55" s="35"/>
      <c r="CSX55" s="35"/>
      <c r="CSY55" s="35"/>
      <c r="CSZ55" s="35"/>
      <c r="CTA55" s="35"/>
      <c r="CTB55" s="35"/>
      <c r="CTC55" s="35"/>
      <c r="CTD55" s="35"/>
      <c r="CTE55" s="35"/>
      <c r="CTF55" s="35"/>
      <c r="CTG55" s="35"/>
      <c r="CTH55" s="35"/>
      <c r="CTI55" s="35"/>
      <c r="CTJ55" s="35"/>
      <c r="CTK55" s="35"/>
      <c r="CTL55" s="35"/>
      <c r="CTM55" s="35"/>
      <c r="CTN55" s="35"/>
      <c r="CTO55" s="35"/>
      <c r="CTP55" s="35"/>
      <c r="CTQ55" s="35"/>
      <c r="CTR55" s="35"/>
      <c r="CTS55" s="35"/>
      <c r="CTT55" s="35"/>
      <c r="CTU55" s="35"/>
      <c r="CTV55" s="35"/>
      <c r="CTW55" s="35"/>
      <c r="CTX55" s="35"/>
      <c r="CTY55" s="35"/>
      <c r="CTZ55" s="35"/>
      <c r="CUA55" s="35"/>
      <c r="CUB55" s="35"/>
      <c r="CUC55" s="35"/>
      <c r="CUD55" s="35"/>
      <c r="CUE55" s="35"/>
      <c r="CUF55" s="35"/>
      <c r="CUG55" s="35"/>
      <c r="CUH55" s="35"/>
      <c r="CUI55" s="35"/>
      <c r="CUJ55" s="35"/>
      <c r="CUK55" s="35"/>
      <c r="CUL55" s="35"/>
      <c r="CUM55" s="35"/>
      <c r="CUN55" s="35"/>
      <c r="CUO55" s="35"/>
      <c r="CUP55" s="35"/>
      <c r="CUQ55" s="35"/>
      <c r="CUR55" s="35"/>
      <c r="CUS55" s="35"/>
      <c r="CUT55" s="35"/>
      <c r="CUU55" s="35"/>
      <c r="CUV55" s="35"/>
      <c r="CUW55" s="35"/>
      <c r="CUX55" s="35"/>
      <c r="CUY55" s="35"/>
      <c r="CUZ55" s="35"/>
      <c r="CVA55" s="35"/>
      <c r="CVB55" s="35"/>
      <c r="CVC55" s="35"/>
      <c r="CVD55" s="35"/>
      <c r="CVE55" s="35"/>
      <c r="CVF55" s="35"/>
      <c r="CVG55" s="35"/>
      <c r="CVH55" s="35"/>
      <c r="CVI55" s="35"/>
      <c r="CVJ55" s="35"/>
      <c r="CVK55" s="35"/>
      <c r="CVL55" s="35"/>
      <c r="CVM55" s="35"/>
      <c r="CVN55" s="35"/>
      <c r="CVO55" s="35"/>
      <c r="CVP55" s="35"/>
      <c r="CVQ55" s="35"/>
      <c r="CVR55" s="35"/>
      <c r="CVS55" s="35"/>
      <c r="CVT55" s="35"/>
      <c r="CVU55" s="35"/>
      <c r="CVV55" s="35"/>
      <c r="CVW55" s="35"/>
      <c r="CVX55" s="35"/>
      <c r="CVY55" s="35"/>
      <c r="CVZ55" s="35"/>
      <c r="CWA55" s="35"/>
      <c r="CWB55" s="35"/>
      <c r="CWC55" s="35"/>
      <c r="CWD55" s="35"/>
      <c r="CWE55" s="35"/>
      <c r="CWF55" s="35"/>
      <c r="CWG55" s="35"/>
      <c r="CWH55" s="35"/>
      <c r="CWI55" s="35"/>
      <c r="CWJ55" s="35"/>
      <c r="CWK55" s="35"/>
      <c r="CWL55" s="35"/>
      <c r="CWM55" s="35"/>
      <c r="CWN55" s="35"/>
      <c r="CWO55" s="35"/>
      <c r="CWP55" s="35"/>
      <c r="CWQ55" s="35"/>
      <c r="CWR55" s="35"/>
      <c r="CWS55" s="35"/>
      <c r="CWT55" s="35"/>
      <c r="CWU55" s="35"/>
      <c r="CWV55" s="35"/>
      <c r="CWW55" s="35"/>
      <c r="CWX55" s="35"/>
      <c r="CWY55" s="35"/>
      <c r="CWZ55" s="35"/>
      <c r="CXA55" s="35"/>
      <c r="CXB55" s="35"/>
      <c r="CXC55" s="35"/>
      <c r="CXD55" s="35"/>
      <c r="CXE55" s="35"/>
      <c r="CXF55" s="35"/>
      <c r="CXG55" s="35"/>
      <c r="CXH55" s="35"/>
      <c r="CXI55" s="35"/>
      <c r="CXJ55" s="35"/>
      <c r="CXK55" s="35"/>
      <c r="CXL55" s="35"/>
      <c r="CXM55" s="35"/>
      <c r="CXN55" s="35"/>
      <c r="CXO55" s="35"/>
      <c r="CXP55" s="35"/>
      <c r="CXQ55" s="35"/>
      <c r="CXR55" s="35"/>
      <c r="CXS55" s="35"/>
      <c r="CXT55" s="35"/>
      <c r="CXU55" s="35"/>
      <c r="CXV55" s="35"/>
      <c r="CXW55" s="35"/>
      <c r="CXX55" s="35"/>
      <c r="CXY55" s="35"/>
      <c r="CXZ55" s="35"/>
      <c r="CYA55" s="35"/>
      <c r="CYB55" s="35"/>
      <c r="CYC55" s="35"/>
      <c r="CYD55" s="35"/>
      <c r="CYE55" s="35"/>
      <c r="CYF55" s="35"/>
      <c r="CYG55" s="35"/>
      <c r="CYH55" s="35"/>
      <c r="CYI55" s="35"/>
      <c r="CYJ55" s="35"/>
      <c r="CYK55" s="35"/>
      <c r="CYL55" s="35"/>
      <c r="CYM55" s="35"/>
      <c r="CYN55" s="35"/>
      <c r="CYO55" s="35"/>
      <c r="CYP55" s="35"/>
      <c r="CYQ55" s="35"/>
      <c r="CYR55" s="35"/>
      <c r="CYS55" s="35"/>
      <c r="CYT55" s="35"/>
      <c r="CYU55" s="35"/>
      <c r="CYV55" s="35"/>
      <c r="CYW55" s="35"/>
      <c r="CYX55" s="35"/>
      <c r="CYY55" s="35"/>
      <c r="CYZ55" s="35"/>
      <c r="CZA55" s="35"/>
      <c r="CZB55" s="35"/>
      <c r="CZC55" s="35"/>
      <c r="CZD55" s="35"/>
      <c r="CZE55" s="35"/>
      <c r="CZF55" s="35"/>
      <c r="CZG55" s="35"/>
      <c r="CZH55" s="35"/>
      <c r="CZI55" s="35"/>
      <c r="CZJ55" s="35"/>
      <c r="CZK55" s="35"/>
      <c r="CZL55" s="35"/>
      <c r="CZM55" s="35"/>
      <c r="CZN55" s="35"/>
      <c r="CZO55" s="35"/>
      <c r="CZP55" s="35"/>
      <c r="CZQ55" s="35"/>
      <c r="CZR55" s="35"/>
      <c r="CZS55" s="35"/>
      <c r="CZT55" s="35"/>
      <c r="CZU55" s="35"/>
      <c r="CZV55" s="35"/>
      <c r="CZW55" s="35"/>
      <c r="CZX55" s="35"/>
      <c r="CZY55" s="35"/>
      <c r="CZZ55" s="35"/>
      <c r="DAA55" s="35"/>
      <c r="DAB55" s="35"/>
      <c r="DAC55" s="35"/>
      <c r="DAD55" s="35"/>
      <c r="DAE55" s="35"/>
      <c r="DAF55" s="35"/>
      <c r="DAG55" s="35"/>
      <c r="DAH55" s="35"/>
      <c r="DAI55" s="35"/>
      <c r="DAJ55" s="35"/>
      <c r="DAK55" s="35"/>
      <c r="DAL55" s="35"/>
      <c r="DAM55" s="35"/>
      <c r="DAN55" s="35"/>
      <c r="DAO55" s="35"/>
      <c r="DAP55" s="35"/>
      <c r="DAQ55" s="35"/>
      <c r="DAR55" s="35"/>
      <c r="DAS55" s="35"/>
      <c r="DAT55" s="35"/>
      <c r="DAU55" s="35"/>
      <c r="DAV55" s="35"/>
      <c r="DAW55" s="35"/>
      <c r="DAX55" s="35"/>
      <c r="DAY55" s="35"/>
      <c r="DAZ55" s="35"/>
      <c r="DBA55" s="35"/>
      <c r="DBB55" s="35"/>
      <c r="DBC55" s="35"/>
      <c r="DBD55" s="35"/>
      <c r="DBE55" s="35"/>
      <c r="DBF55" s="35"/>
      <c r="DBG55" s="35"/>
      <c r="DBH55" s="35"/>
      <c r="DBI55" s="35"/>
      <c r="DBJ55" s="35"/>
      <c r="DBK55" s="35"/>
      <c r="DBL55" s="35"/>
      <c r="DBM55" s="35"/>
      <c r="DBN55" s="35"/>
      <c r="DBO55" s="35"/>
      <c r="DBP55" s="35"/>
      <c r="DBQ55" s="35"/>
      <c r="DBR55" s="35"/>
      <c r="DBS55" s="35"/>
      <c r="DBT55" s="35"/>
      <c r="DBU55" s="35"/>
      <c r="DBV55" s="35"/>
      <c r="DBW55" s="35"/>
      <c r="DBX55" s="35"/>
      <c r="DBY55" s="35"/>
      <c r="DBZ55" s="35"/>
      <c r="DCA55" s="35"/>
      <c r="DCB55" s="35"/>
      <c r="DCC55" s="35"/>
      <c r="DCD55" s="35"/>
      <c r="DCE55" s="35"/>
      <c r="DCF55" s="35"/>
      <c r="DCG55" s="35"/>
      <c r="DCH55" s="35"/>
      <c r="DCI55" s="35"/>
      <c r="DCJ55" s="35"/>
      <c r="DCK55" s="35"/>
      <c r="DCL55" s="35"/>
      <c r="DCM55" s="35"/>
      <c r="DCN55" s="35"/>
      <c r="DCO55" s="35"/>
      <c r="DCP55" s="35"/>
      <c r="DCQ55" s="35"/>
      <c r="DCR55" s="35"/>
      <c r="DCS55" s="35"/>
      <c r="DCT55" s="35"/>
      <c r="DCU55" s="35"/>
      <c r="DCV55" s="35"/>
      <c r="DCW55" s="35"/>
      <c r="DCX55" s="35"/>
      <c r="DCY55" s="35"/>
      <c r="DCZ55" s="35"/>
      <c r="DDA55" s="35"/>
      <c r="DDB55" s="35"/>
      <c r="DDC55" s="35"/>
      <c r="DDD55" s="35"/>
      <c r="DDE55" s="35"/>
      <c r="DDF55" s="35"/>
      <c r="DDG55" s="35"/>
      <c r="DDH55" s="35"/>
      <c r="DDI55" s="35"/>
      <c r="DDJ55" s="35"/>
      <c r="DDK55" s="35"/>
      <c r="DDL55" s="35"/>
      <c r="DDM55" s="35"/>
      <c r="DDN55" s="35"/>
      <c r="DDO55" s="35"/>
      <c r="DDP55" s="35"/>
      <c r="DDQ55" s="35"/>
      <c r="DDR55" s="35"/>
      <c r="DDS55" s="35"/>
      <c r="DDT55" s="35"/>
      <c r="DDU55" s="35"/>
      <c r="DDV55" s="35"/>
      <c r="DDW55" s="35"/>
      <c r="DDX55" s="35"/>
      <c r="DDY55" s="35"/>
      <c r="DDZ55" s="35"/>
      <c r="DEA55" s="35"/>
      <c r="DEB55" s="35"/>
      <c r="DEC55" s="35"/>
      <c r="DED55" s="35"/>
      <c r="DEE55" s="35"/>
      <c r="DEF55" s="35"/>
      <c r="DEG55" s="35"/>
      <c r="DEH55" s="35"/>
      <c r="DEI55" s="35"/>
      <c r="DEJ55" s="35"/>
      <c r="DEK55" s="35"/>
      <c r="DEL55" s="35"/>
      <c r="DEM55" s="35"/>
      <c r="DEN55" s="35"/>
      <c r="DEO55" s="35"/>
      <c r="DEP55" s="35"/>
      <c r="DEQ55" s="35"/>
      <c r="DER55" s="35"/>
      <c r="DES55" s="35"/>
      <c r="DET55" s="35"/>
      <c r="DEU55" s="35"/>
      <c r="DEV55" s="35"/>
      <c r="DEW55" s="35"/>
      <c r="DEX55" s="35"/>
      <c r="DEY55" s="35"/>
      <c r="DEZ55" s="35"/>
      <c r="DFA55" s="35"/>
      <c r="DFB55" s="35"/>
      <c r="DFC55" s="35"/>
      <c r="DFD55" s="35"/>
      <c r="DFE55" s="35"/>
      <c r="DFF55" s="35"/>
      <c r="DFG55" s="35"/>
      <c r="DFH55" s="35"/>
      <c r="DFI55" s="35"/>
      <c r="DFJ55" s="35"/>
      <c r="DFK55" s="35"/>
      <c r="DFL55" s="35"/>
      <c r="DFM55" s="35"/>
      <c r="DFN55" s="35"/>
      <c r="DFO55" s="35"/>
      <c r="DFP55" s="35"/>
      <c r="DFQ55" s="35"/>
      <c r="DFR55" s="35"/>
      <c r="DFS55" s="35"/>
      <c r="DFT55" s="35"/>
      <c r="DFU55" s="35"/>
      <c r="DFV55" s="35"/>
      <c r="DFW55" s="35"/>
      <c r="DFX55" s="35"/>
      <c r="DFY55" s="35"/>
      <c r="DFZ55" s="35"/>
      <c r="DGA55" s="35"/>
      <c r="DGB55" s="35"/>
      <c r="DGC55" s="35"/>
      <c r="DGD55" s="35"/>
      <c r="DGE55" s="35"/>
      <c r="DGF55" s="35"/>
      <c r="DGG55" s="35"/>
      <c r="DGH55" s="35"/>
      <c r="DGI55" s="35"/>
      <c r="DGJ55" s="35"/>
      <c r="DGK55" s="35"/>
      <c r="DGL55" s="35"/>
      <c r="DGM55" s="35"/>
      <c r="DGN55" s="35"/>
      <c r="DGO55" s="35"/>
      <c r="DGP55" s="35"/>
      <c r="DGQ55" s="35"/>
      <c r="DGR55" s="35"/>
      <c r="DGS55" s="35"/>
      <c r="DGT55" s="35"/>
      <c r="DGU55" s="35"/>
      <c r="DGV55" s="35"/>
      <c r="DGW55" s="35"/>
      <c r="DGX55" s="35"/>
      <c r="DGY55" s="35"/>
      <c r="DGZ55" s="35"/>
      <c r="DHA55" s="35"/>
      <c r="DHB55" s="35"/>
      <c r="DHC55" s="35"/>
      <c r="DHD55" s="35"/>
      <c r="DHE55" s="35"/>
      <c r="DHF55" s="35"/>
      <c r="DHG55" s="35"/>
      <c r="DHH55" s="35"/>
      <c r="DHI55" s="35"/>
      <c r="DHJ55" s="35"/>
      <c r="DHK55" s="35"/>
      <c r="DHL55" s="35"/>
      <c r="DHM55" s="35"/>
      <c r="DHN55" s="35"/>
      <c r="DHO55" s="35"/>
      <c r="DHP55" s="35"/>
      <c r="DHQ55" s="35"/>
      <c r="DHR55" s="35"/>
      <c r="DHS55" s="35"/>
      <c r="DHT55" s="35"/>
      <c r="DHU55" s="35"/>
      <c r="DHV55" s="35"/>
      <c r="DHW55" s="35"/>
      <c r="DHX55" s="35"/>
      <c r="DHY55" s="35"/>
      <c r="DHZ55" s="35"/>
      <c r="DIA55" s="35"/>
      <c r="DIB55" s="35"/>
      <c r="DIC55" s="35"/>
      <c r="DID55" s="35"/>
      <c r="DIE55" s="35"/>
      <c r="DIF55" s="35"/>
      <c r="DIG55" s="35"/>
      <c r="DIH55" s="35"/>
      <c r="DII55" s="35"/>
      <c r="DIJ55" s="35"/>
      <c r="DIK55" s="35"/>
      <c r="DIL55" s="35"/>
      <c r="DIM55" s="35"/>
      <c r="DIN55" s="35"/>
      <c r="DIO55" s="35"/>
      <c r="DIP55" s="35"/>
      <c r="DIQ55" s="35"/>
      <c r="DIR55" s="35"/>
      <c r="DIS55" s="35"/>
      <c r="DIT55" s="35"/>
      <c r="DIU55" s="35"/>
      <c r="DIV55" s="35"/>
      <c r="DIW55" s="35"/>
      <c r="DIX55" s="35"/>
      <c r="DIY55" s="35"/>
      <c r="DIZ55" s="35"/>
      <c r="DJA55" s="35"/>
      <c r="DJB55" s="35"/>
      <c r="DJC55" s="35"/>
      <c r="DJD55" s="35"/>
      <c r="DJE55" s="35"/>
      <c r="DJF55" s="35"/>
      <c r="DJG55" s="35"/>
      <c r="DJH55" s="35"/>
      <c r="DJI55" s="35"/>
      <c r="DJJ55" s="35"/>
      <c r="DJK55" s="35"/>
      <c r="DJL55" s="35"/>
      <c r="DJM55" s="35"/>
      <c r="DJN55" s="35"/>
      <c r="DJO55" s="35"/>
      <c r="DJP55" s="35"/>
      <c r="DJQ55" s="35"/>
      <c r="DJR55" s="35"/>
      <c r="DJS55" s="35"/>
      <c r="DJT55" s="35"/>
      <c r="DJU55" s="35"/>
      <c r="DJV55" s="35"/>
      <c r="DJW55" s="35"/>
      <c r="DJX55" s="35"/>
      <c r="DJY55" s="35"/>
      <c r="DJZ55" s="35"/>
      <c r="DKA55" s="35"/>
      <c r="DKB55" s="35"/>
      <c r="DKC55" s="35"/>
      <c r="DKD55" s="35"/>
      <c r="DKE55" s="35"/>
      <c r="DKF55" s="35"/>
      <c r="DKG55" s="35"/>
      <c r="DKH55" s="35"/>
      <c r="DKI55" s="35"/>
      <c r="DKJ55" s="35"/>
      <c r="DKK55" s="35"/>
      <c r="DKL55" s="35"/>
      <c r="DKM55" s="35"/>
      <c r="DKN55" s="35"/>
      <c r="DKO55" s="35"/>
      <c r="DKP55" s="35"/>
      <c r="DKQ55" s="35"/>
      <c r="DKR55" s="35"/>
      <c r="DKS55" s="35"/>
      <c r="DKT55" s="35"/>
      <c r="DKU55" s="35"/>
      <c r="DKV55" s="35"/>
      <c r="DKW55" s="35"/>
      <c r="DKX55" s="35"/>
      <c r="DKY55" s="35"/>
      <c r="DKZ55" s="35"/>
      <c r="DLA55" s="35"/>
      <c r="DLB55" s="35"/>
      <c r="DLC55" s="35"/>
      <c r="DLD55" s="35"/>
      <c r="DLE55" s="35"/>
      <c r="DLF55" s="35"/>
      <c r="DLG55" s="35"/>
      <c r="DLH55" s="35"/>
      <c r="DLI55" s="35"/>
      <c r="DLJ55" s="35"/>
      <c r="DLK55" s="35"/>
      <c r="DLL55" s="35"/>
      <c r="DLM55" s="35"/>
      <c r="DLN55" s="35"/>
      <c r="DLO55" s="35"/>
      <c r="DLP55" s="35"/>
      <c r="DLQ55" s="35"/>
      <c r="DLR55" s="35"/>
      <c r="DLS55" s="35"/>
      <c r="DLT55" s="35"/>
      <c r="DLU55" s="35"/>
      <c r="DLV55" s="35"/>
      <c r="DLW55" s="35"/>
      <c r="DLX55" s="35"/>
      <c r="DLY55" s="35"/>
      <c r="DLZ55" s="35"/>
      <c r="DMA55" s="35"/>
      <c r="DMB55" s="35"/>
      <c r="DMC55" s="35"/>
      <c r="DMD55" s="35"/>
      <c r="DME55" s="35"/>
      <c r="DMF55" s="35"/>
      <c r="DMG55" s="35"/>
      <c r="DMH55" s="35"/>
      <c r="DMI55" s="35"/>
      <c r="DMJ55" s="35"/>
      <c r="DMK55" s="35"/>
      <c r="DML55" s="35"/>
      <c r="DMM55" s="35"/>
      <c r="DMN55" s="35"/>
      <c r="DMO55" s="35"/>
      <c r="DMP55" s="35"/>
      <c r="DMQ55" s="35"/>
      <c r="DMR55" s="35"/>
      <c r="DMS55" s="35"/>
      <c r="DMT55" s="35"/>
      <c r="DMU55" s="35"/>
      <c r="DMV55" s="35"/>
      <c r="DMW55" s="35"/>
      <c r="DMX55" s="35"/>
      <c r="DMY55" s="35"/>
      <c r="DMZ55" s="35"/>
      <c r="DNA55" s="35"/>
      <c r="DNB55" s="35"/>
      <c r="DNC55" s="35"/>
      <c r="DND55" s="35"/>
      <c r="DNE55" s="35"/>
      <c r="DNF55" s="35"/>
      <c r="DNG55" s="35"/>
      <c r="DNH55" s="35"/>
      <c r="DNI55" s="35"/>
      <c r="DNJ55" s="35"/>
      <c r="DNK55" s="35"/>
      <c r="DNL55" s="35"/>
      <c r="DNM55" s="35"/>
      <c r="DNN55" s="35"/>
      <c r="DNO55" s="35"/>
      <c r="DNP55" s="35"/>
      <c r="DNQ55" s="35"/>
      <c r="DNR55" s="35"/>
      <c r="DNS55" s="35"/>
      <c r="DNT55" s="35"/>
      <c r="DNU55" s="35"/>
      <c r="DNV55" s="35"/>
      <c r="DNW55" s="35"/>
      <c r="DNX55" s="35"/>
      <c r="DNY55" s="35"/>
      <c r="DNZ55" s="35"/>
      <c r="DOA55" s="35"/>
      <c r="DOB55" s="35"/>
      <c r="DOC55" s="35"/>
      <c r="DOD55" s="35"/>
      <c r="DOE55" s="35"/>
      <c r="DOF55" s="35"/>
      <c r="DOG55" s="35"/>
      <c r="DOH55" s="35"/>
      <c r="DOI55" s="35"/>
      <c r="DOJ55" s="35"/>
      <c r="DOK55" s="35"/>
      <c r="DOL55" s="35"/>
      <c r="DOM55" s="35"/>
      <c r="DON55" s="35"/>
      <c r="DOO55" s="35"/>
      <c r="DOP55" s="35"/>
      <c r="DOQ55" s="35"/>
      <c r="DOR55" s="35"/>
      <c r="DOS55" s="35"/>
      <c r="DOT55" s="35"/>
      <c r="DOU55" s="35"/>
      <c r="DOV55" s="35"/>
      <c r="DOW55" s="35"/>
      <c r="DOX55" s="35"/>
      <c r="DOY55" s="35"/>
      <c r="DOZ55" s="35"/>
      <c r="DPA55" s="35"/>
      <c r="DPB55" s="35"/>
      <c r="DPC55" s="35"/>
      <c r="DPD55" s="35"/>
      <c r="DPE55" s="35"/>
      <c r="DPF55" s="35"/>
      <c r="DPG55" s="35"/>
      <c r="DPH55" s="35"/>
      <c r="DPI55" s="35"/>
      <c r="DPJ55" s="35"/>
      <c r="DPK55" s="35"/>
      <c r="DPL55" s="35"/>
      <c r="DPM55" s="35"/>
      <c r="DPN55" s="35"/>
      <c r="DPO55" s="35"/>
      <c r="DPP55" s="35"/>
      <c r="DPQ55" s="35"/>
      <c r="DPR55" s="35"/>
      <c r="DPS55" s="35"/>
      <c r="DPT55" s="35"/>
      <c r="DPU55" s="35"/>
      <c r="DPV55" s="35"/>
      <c r="DPW55" s="35"/>
      <c r="DPX55" s="35"/>
      <c r="DPY55" s="35"/>
      <c r="DPZ55" s="35"/>
      <c r="DQA55" s="35"/>
      <c r="DQB55" s="35"/>
      <c r="DQC55" s="35"/>
      <c r="DQD55" s="35"/>
      <c r="DQE55" s="35"/>
      <c r="DQF55" s="35"/>
      <c r="DQG55" s="35"/>
      <c r="DQH55" s="35"/>
      <c r="DQI55" s="35"/>
      <c r="DQJ55" s="35"/>
      <c r="DQK55" s="35"/>
      <c r="DQL55" s="35"/>
      <c r="DQM55" s="35"/>
      <c r="DQN55" s="35"/>
      <c r="DQO55" s="35"/>
      <c r="DQP55" s="35"/>
      <c r="DQQ55" s="35"/>
      <c r="DQR55" s="35"/>
      <c r="DQS55" s="35"/>
      <c r="DQT55" s="35"/>
      <c r="DQU55" s="35"/>
      <c r="DQV55" s="35"/>
      <c r="DQW55" s="35"/>
      <c r="DQX55" s="35"/>
      <c r="DQY55" s="35"/>
      <c r="DQZ55" s="35"/>
      <c r="DRA55" s="35"/>
      <c r="DRB55" s="35"/>
      <c r="DRC55" s="35"/>
      <c r="DRD55" s="35"/>
      <c r="DRE55" s="35"/>
      <c r="DRF55" s="35"/>
      <c r="DRG55" s="35"/>
      <c r="DRH55" s="35"/>
      <c r="DRI55" s="35"/>
      <c r="DRJ55" s="35"/>
      <c r="DRK55" s="35"/>
      <c r="DRL55" s="35"/>
      <c r="DRM55" s="35"/>
      <c r="DRN55" s="35"/>
      <c r="DRO55" s="35"/>
      <c r="DRP55" s="35"/>
      <c r="DRQ55" s="35"/>
      <c r="DRR55" s="35"/>
      <c r="DRS55" s="35"/>
      <c r="DRT55" s="35"/>
      <c r="DRU55" s="35"/>
      <c r="DRV55" s="35"/>
      <c r="DRW55" s="35"/>
      <c r="DRX55" s="35"/>
      <c r="DRY55" s="35"/>
      <c r="DRZ55" s="35"/>
      <c r="DSA55" s="35"/>
      <c r="DSB55" s="35"/>
      <c r="DSC55" s="35"/>
      <c r="DSD55" s="35"/>
      <c r="DSE55" s="35"/>
      <c r="DSF55" s="35"/>
      <c r="DSG55" s="35"/>
      <c r="DSH55" s="35"/>
      <c r="DSI55" s="35"/>
      <c r="DSJ55" s="35"/>
      <c r="DSK55" s="35"/>
      <c r="DSL55" s="35"/>
      <c r="DSM55" s="35"/>
      <c r="DSN55" s="35"/>
      <c r="DSO55" s="35"/>
      <c r="DSP55" s="35"/>
      <c r="DSQ55" s="35"/>
      <c r="DSR55" s="35"/>
      <c r="DSS55" s="35"/>
      <c r="DST55" s="35"/>
      <c r="DSU55" s="35"/>
      <c r="DSV55" s="35"/>
      <c r="DSW55" s="35"/>
      <c r="DSX55" s="35"/>
      <c r="DSY55" s="35"/>
      <c r="DSZ55" s="35"/>
      <c r="DTA55" s="35"/>
      <c r="DTB55" s="35"/>
      <c r="DTC55" s="35"/>
      <c r="DTD55" s="35"/>
      <c r="DTE55" s="35"/>
      <c r="DTF55" s="35"/>
      <c r="DTG55" s="35"/>
      <c r="DTH55" s="35"/>
      <c r="DTI55" s="35"/>
      <c r="DTJ55" s="35"/>
      <c r="DTK55" s="35"/>
      <c r="DTL55" s="35"/>
      <c r="DTM55" s="35"/>
      <c r="DTN55" s="35"/>
      <c r="DTO55" s="35"/>
      <c r="DTP55" s="35"/>
      <c r="DTQ55" s="35"/>
      <c r="DTR55" s="35"/>
      <c r="DTS55" s="35"/>
      <c r="DTT55" s="35"/>
      <c r="DTU55" s="35"/>
      <c r="DTV55" s="35"/>
      <c r="DTW55" s="35"/>
      <c r="DTX55" s="35"/>
      <c r="DTY55" s="35"/>
      <c r="DTZ55" s="35"/>
      <c r="DUA55" s="35"/>
      <c r="DUB55" s="35"/>
      <c r="DUC55" s="35"/>
      <c r="DUD55" s="35"/>
      <c r="DUE55" s="35"/>
      <c r="DUF55" s="35"/>
      <c r="DUG55" s="35"/>
      <c r="DUH55" s="35"/>
      <c r="DUI55" s="35"/>
      <c r="DUJ55" s="35"/>
      <c r="DUK55" s="35"/>
      <c r="DUL55" s="35"/>
      <c r="DUM55" s="35"/>
      <c r="DUN55" s="35"/>
      <c r="DUO55" s="35"/>
      <c r="DUP55" s="35"/>
      <c r="DUQ55" s="35"/>
      <c r="DUR55" s="35"/>
      <c r="DUS55" s="35"/>
      <c r="DUT55" s="35"/>
      <c r="DUU55" s="35"/>
      <c r="DUV55" s="35"/>
      <c r="DUW55" s="35"/>
      <c r="DUX55" s="35"/>
      <c r="DUY55" s="35"/>
      <c r="DUZ55" s="35"/>
      <c r="DVA55" s="35"/>
      <c r="DVB55" s="35"/>
      <c r="DVC55" s="35"/>
      <c r="DVD55" s="35"/>
      <c r="DVE55" s="35"/>
      <c r="DVF55" s="35"/>
      <c r="DVG55" s="35"/>
      <c r="DVH55" s="35"/>
      <c r="DVI55" s="35"/>
      <c r="DVJ55" s="35"/>
      <c r="DVK55" s="35"/>
      <c r="DVL55" s="35"/>
      <c r="DVM55" s="35"/>
      <c r="DVN55" s="35"/>
      <c r="DVO55" s="35"/>
      <c r="DVP55" s="35"/>
      <c r="DVQ55" s="35"/>
      <c r="DVR55" s="35"/>
      <c r="DVS55" s="35"/>
      <c r="DVT55" s="35"/>
      <c r="DVU55" s="35"/>
      <c r="DVV55" s="35"/>
      <c r="DVW55" s="35"/>
      <c r="DVX55" s="35"/>
      <c r="DVY55" s="35"/>
      <c r="DVZ55" s="35"/>
      <c r="DWA55" s="35"/>
      <c r="DWB55" s="35"/>
      <c r="DWC55" s="35"/>
      <c r="DWD55" s="35"/>
      <c r="DWE55" s="35"/>
      <c r="DWF55" s="35"/>
      <c r="DWG55" s="35"/>
      <c r="DWH55" s="35"/>
      <c r="DWI55" s="35"/>
      <c r="DWJ55" s="35"/>
      <c r="DWK55" s="35"/>
      <c r="DWL55" s="35"/>
      <c r="DWM55" s="35"/>
      <c r="DWN55" s="35"/>
      <c r="DWO55" s="35"/>
      <c r="DWP55" s="35"/>
      <c r="DWQ55" s="35"/>
      <c r="DWR55" s="35"/>
      <c r="DWS55" s="35"/>
      <c r="DWT55" s="35"/>
      <c r="DWU55" s="35"/>
      <c r="DWV55" s="35"/>
      <c r="DWW55" s="35"/>
      <c r="DWX55" s="35"/>
      <c r="DWY55" s="35"/>
      <c r="DWZ55" s="35"/>
      <c r="DXA55" s="35"/>
      <c r="DXB55" s="35"/>
      <c r="DXC55" s="35"/>
      <c r="DXD55" s="35"/>
      <c r="DXE55" s="35"/>
      <c r="DXF55" s="35"/>
      <c r="DXG55" s="35"/>
      <c r="DXH55" s="35"/>
      <c r="DXI55" s="35"/>
      <c r="DXJ55" s="35"/>
      <c r="DXK55" s="35"/>
      <c r="DXL55" s="35"/>
      <c r="DXM55" s="35"/>
      <c r="DXN55" s="35"/>
      <c r="DXO55" s="35"/>
      <c r="DXP55" s="35"/>
      <c r="DXQ55" s="35"/>
      <c r="DXR55" s="35"/>
      <c r="DXS55" s="35"/>
      <c r="DXT55" s="35"/>
      <c r="DXU55" s="35"/>
      <c r="DXV55" s="35"/>
      <c r="DXW55" s="35"/>
      <c r="DXX55" s="35"/>
      <c r="DXY55" s="35"/>
      <c r="DXZ55" s="35"/>
      <c r="DYA55" s="35"/>
      <c r="DYB55" s="35"/>
      <c r="DYC55" s="35"/>
      <c r="DYD55" s="35"/>
      <c r="DYE55" s="35"/>
      <c r="DYF55" s="35"/>
      <c r="DYG55" s="35"/>
      <c r="DYH55" s="35"/>
      <c r="DYI55" s="35"/>
      <c r="DYJ55" s="35"/>
      <c r="DYK55" s="35"/>
      <c r="DYL55" s="35"/>
      <c r="DYM55" s="35"/>
      <c r="DYN55" s="35"/>
      <c r="DYO55" s="35"/>
      <c r="DYP55" s="35"/>
      <c r="DYQ55" s="35"/>
      <c r="DYR55" s="35"/>
      <c r="DYS55" s="35"/>
      <c r="DYT55" s="35"/>
      <c r="DYU55" s="35"/>
      <c r="DYV55" s="35"/>
      <c r="DYW55" s="35"/>
      <c r="DYX55" s="35"/>
      <c r="DYY55" s="35"/>
      <c r="DYZ55" s="35"/>
      <c r="DZA55" s="35"/>
      <c r="DZB55" s="35"/>
      <c r="DZC55" s="35"/>
      <c r="DZD55" s="35"/>
      <c r="DZE55" s="35"/>
      <c r="DZF55" s="35"/>
      <c r="DZG55" s="35"/>
      <c r="DZH55" s="35"/>
      <c r="DZI55" s="35"/>
      <c r="DZJ55" s="35"/>
      <c r="DZK55" s="35"/>
      <c r="DZL55" s="35"/>
      <c r="DZM55" s="35"/>
      <c r="DZN55" s="35"/>
      <c r="DZO55" s="35"/>
      <c r="DZP55" s="35"/>
      <c r="DZQ55" s="35"/>
      <c r="DZR55" s="35"/>
      <c r="DZS55" s="35"/>
      <c r="DZT55" s="35"/>
      <c r="DZU55" s="35"/>
      <c r="DZV55" s="35"/>
      <c r="DZW55" s="35"/>
      <c r="DZX55" s="35"/>
      <c r="DZY55" s="35"/>
      <c r="DZZ55" s="35"/>
      <c r="EAA55" s="35"/>
      <c r="EAB55" s="35"/>
      <c r="EAC55" s="35"/>
      <c r="EAD55" s="35"/>
      <c r="EAE55" s="35"/>
      <c r="EAF55" s="35"/>
      <c r="EAG55" s="35"/>
      <c r="EAH55" s="35"/>
      <c r="EAI55" s="35"/>
      <c r="EAJ55" s="35"/>
      <c r="EAK55" s="35"/>
      <c r="EAL55" s="35"/>
      <c r="EAM55" s="35"/>
      <c r="EAN55" s="35"/>
      <c r="EAO55" s="35"/>
      <c r="EAP55" s="35"/>
      <c r="EAQ55" s="35"/>
      <c r="EAR55" s="35"/>
      <c r="EAS55" s="35"/>
      <c r="EAT55" s="35"/>
      <c r="EAU55" s="35"/>
      <c r="EAV55" s="35"/>
      <c r="EAW55" s="35"/>
      <c r="EAX55" s="35"/>
      <c r="EAY55" s="35"/>
      <c r="EAZ55" s="35"/>
      <c r="EBA55" s="35"/>
      <c r="EBB55" s="35"/>
      <c r="EBC55" s="35"/>
      <c r="EBD55" s="35"/>
      <c r="EBE55" s="35"/>
      <c r="EBF55" s="35"/>
      <c r="EBG55" s="35"/>
      <c r="EBH55" s="35"/>
      <c r="EBI55" s="35"/>
      <c r="EBJ55" s="35"/>
      <c r="EBK55" s="35"/>
      <c r="EBL55" s="35"/>
      <c r="EBM55" s="35"/>
      <c r="EBN55" s="35"/>
      <c r="EBO55" s="35"/>
      <c r="EBP55" s="35"/>
      <c r="EBQ55" s="35"/>
      <c r="EBR55" s="35"/>
      <c r="EBS55" s="35"/>
      <c r="EBT55" s="35"/>
      <c r="EBU55" s="35"/>
      <c r="EBV55" s="35"/>
      <c r="EBW55" s="35"/>
      <c r="EBX55" s="35"/>
      <c r="EBY55" s="35"/>
      <c r="EBZ55" s="35"/>
      <c r="ECA55" s="35"/>
      <c r="ECB55" s="35"/>
      <c r="ECC55" s="35"/>
      <c r="ECD55" s="35"/>
      <c r="ECE55" s="35"/>
      <c r="ECF55" s="35"/>
      <c r="ECG55" s="35"/>
      <c r="ECH55" s="35"/>
      <c r="ECI55" s="35"/>
      <c r="ECJ55" s="35"/>
      <c r="ECK55" s="35"/>
      <c r="ECL55" s="35"/>
      <c r="ECM55" s="35"/>
      <c r="ECN55" s="35"/>
      <c r="ECO55" s="35"/>
      <c r="ECP55" s="35"/>
      <c r="ECQ55" s="35"/>
      <c r="ECR55" s="35"/>
      <c r="ECS55" s="35"/>
      <c r="ECT55" s="35"/>
      <c r="ECU55" s="35"/>
      <c r="ECV55" s="35"/>
      <c r="ECW55" s="35"/>
      <c r="ECX55" s="35"/>
      <c r="ECY55" s="35"/>
      <c r="ECZ55" s="35"/>
      <c r="EDA55" s="35"/>
      <c r="EDB55" s="35"/>
      <c r="EDC55" s="35"/>
      <c r="EDD55" s="35"/>
      <c r="EDE55" s="35"/>
      <c r="EDF55" s="35"/>
      <c r="EDG55" s="35"/>
      <c r="EDH55" s="35"/>
      <c r="EDI55" s="35"/>
      <c r="EDJ55" s="35"/>
      <c r="EDK55" s="35"/>
      <c r="EDL55" s="35"/>
      <c r="EDM55" s="35"/>
      <c r="EDN55" s="35"/>
      <c r="EDO55" s="35"/>
      <c r="EDP55" s="35"/>
      <c r="EDQ55" s="35"/>
      <c r="EDR55" s="35"/>
      <c r="EDS55" s="35"/>
      <c r="EDT55" s="35"/>
      <c r="EDU55" s="35"/>
      <c r="EDV55" s="35"/>
      <c r="EDW55" s="35"/>
      <c r="EDX55" s="35"/>
      <c r="EDY55" s="35"/>
      <c r="EDZ55" s="35"/>
      <c r="EEA55" s="35"/>
      <c r="EEB55" s="35"/>
      <c r="EEC55" s="35"/>
      <c r="EED55" s="35"/>
      <c r="EEE55" s="35"/>
      <c r="EEF55" s="35"/>
      <c r="EEG55" s="35"/>
      <c r="EEH55" s="35"/>
      <c r="EEI55" s="35"/>
      <c r="EEJ55" s="35"/>
      <c r="EEK55" s="35"/>
      <c r="EEL55" s="35"/>
      <c r="EEM55" s="35"/>
      <c r="EEN55" s="35"/>
      <c r="EEO55" s="35"/>
      <c r="EEP55" s="35"/>
      <c r="EEQ55" s="35"/>
      <c r="EER55" s="35"/>
      <c r="EES55" s="35"/>
      <c r="EET55" s="35"/>
      <c r="EEU55" s="35"/>
      <c r="EEV55" s="35"/>
      <c r="EEW55" s="35"/>
      <c r="EEX55" s="35"/>
      <c r="EEY55" s="35"/>
      <c r="EEZ55" s="35"/>
      <c r="EFA55" s="35"/>
      <c r="EFB55" s="35"/>
      <c r="EFC55" s="35"/>
      <c r="EFD55" s="35"/>
      <c r="EFE55" s="35"/>
      <c r="EFF55" s="35"/>
      <c r="EFG55" s="35"/>
      <c r="EFH55" s="35"/>
      <c r="EFI55" s="35"/>
      <c r="EFJ55" s="35"/>
      <c r="EFK55" s="35"/>
      <c r="EFL55" s="35"/>
      <c r="EFM55" s="35"/>
      <c r="EFN55" s="35"/>
      <c r="EFO55" s="35"/>
      <c r="EFP55" s="35"/>
      <c r="EFQ55" s="35"/>
      <c r="EFR55" s="35"/>
      <c r="EFS55" s="35"/>
      <c r="EFT55" s="35"/>
      <c r="EFU55" s="35"/>
      <c r="EFV55" s="35"/>
      <c r="EFW55" s="35"/>
      <c r="EFX55" s="35"/>
      <c r="EFY55" s="35"/>
      <c r="EFZ55" s="35"/>
      <c r="EGA55" s="35"/>
      <c r="EGB55" s="35"/>
      <c r="EGC55" s="35"/>
      <c r="EGD55" s="35"/>
      <c r="EGE55" s="35"/>
      <c r="EGF55" s="35"/>
      <c r="EGG55" s="35"/>
      <c r="EGH55" s="35"/>
      <c r="EGI55" s="35"/>
      <c r="EGJ55" s="35"/>
      <c r="EGK55" s="35"/>
      <c r="EGL55" s="35"/>
      <c r="EGM55" s="35"/>
      <c r="EGN55" s="35"/>
      <c r="EGO55" s="35"/>
      <c r="EGP55" s="35"/>
      <c r="EGQ55" s="35"/>
      <c r="EGR55" s="35"/>
      <c r="EGS55" s="35"/>
      <c r="EGT55" s="35"/>
      <c r="EGU55" s="35"/>
      <c r="EGV55" s="35"/>
      <c r="EGW55" s="35"/>
      <c r="EGX55" s="35"/>
      <c r="EGY55" s="35"/>
      <c r="EGZ55" s="35"/>
      <c r="EHA55" s="35"/>
      <c r="EHB55" s="35"/>
      <c r="EHC55" s="35"/>
      <c r="EHD55" s="35"/>
      <c r="EHE55" s="35"/>
      <c r="EHF55" s="35"/>
      <c r="EHG55" s="35"/>
      <c r="EHH55" s="35"/>
      <c r="EHI55" s="35"/>
      <c r="EHJ55" s="35"/>
      <c r="EHK55" s="35"/>
      <c r="EHL55" s="35"/>
      <c r="EHM55" s="35"/>
      <c r="EHN55" s="35"/>
      <c r="EHO55" s="35"/>
      <c r="EHP55" s="35"/>
      <c r="EHQ55" s="35"/>
      <c r="EHR55" s="35"/>
      <c r="EHS55" s="35"/>
      <c r="EHT55" s="35"/>
      <c r="EHU55" s="35"/>
      <c r="EHV55" s="35"/>
      <c r="EHW55" s="35"/>
      <c r="EHX55" s="35"/>
      <c r="EHY55" s="35"/>
      <c r="EHZ55" s="35"/>
      <c r="EIA55" s="35"/>
      <c r="EIB55" s="35"/>
      <c r="EIC55" s="35"/>
      <c r="EID55" s="35"/>
      <c r="EIE55" s="35"/>
      <c r="EIF55" s="35"/>
      <c r="EIG55" s="35"/>
      <c r="EIH55" s="35"/>
      <c r="EII55" s="35"/>
      <c r="EIJ55" s="35"/>
      <c r="EIK55" s="35"/>
      <c r="EIL55" s="35"/>
      <c r="EIM55" s="35"/>
      <c r="EIN55" s="35"/>
      <c r="EIO55" s="35"/>
      <c r="EIP55" s="35"/>
      <c r="EIQ55" s="35"/>
      <c r="EIR55" s="35"/>
      <c r="EIS55" s="35"/>
      <c r="EIT55" s="35"/>
      <c r="EIU55" s="35"/>
      <c r="EIV55" s="35"/>
      <c r="EIW55" s="35"/>
      <c r="EIX55" s="35"/>
      <c r="EIY55" s="35"/>
      <c r="EIZ55" s="35"/>
      <c r="EJA55" s="35"/>
      <c r="EJB55" s="35"/>
      <c r="EJC55" s="35"/>
      <c r="EJD55" s="35"/>
      <c r="EJE55" s="35"/>
      <c r="EJF55" s="35"/>
      <c r="EJG55" s="35"/>
      <c r="EJH55" s="35"/>
      <c r="EJI55" s="35"/>
      <c r="EJJ55" s="35"/>
      <c r="EJK55" s="35"/>
      <c r="EJL55" s="35"/>
      <c r="EJM55" s="35"/>
      <c r="EJN55" s="35"/>
      <c r="EJO55" s="35"/>
      <c r="EJP55" s="35"/>
      <c r="EJQ55" s="35"/>
      <c r="EJR55" s="35"/>
      <c r="EJS55" s="35"/>
      <c r="EJT55" s="35"/>
      <c r="EJU55" s="35"/>
      <c r="EJV55" s="35"/>
      <c r="EJW55" s="35"/>
      <c r="EJX55" s="35"/>
      <c r="EJY55" s="35"/>
      <c r="EJZ55" s="35"/>
      <c r="EKA55" s="35"/>
      <c r="EKB55" s="35"/>
      <c r="EKC55" s="35"/>
      <c r="EKD55" s="35"/>
      <c r="EKE55" s="35"/>
      <c r="EKF55" s="35"/>
      <c r="EKG55" s="35"/>
      <c r="EKH55" s="35"/>
      <c r="EKI55" s="35"/>
      <c r="EKJ55" s="35"/>
      <c r="EKK55" s="35"/>
      <c r="EKL55" s="35"/>
      <c r="EKM55" s="35"/>
      <c r="EKN55" s="35"/>
      <c r="EKO55" s="35"/>
      <c r="EKP55" s="35"/>
      <c r="EKQ55" s="35"/>
      <c r="EKR55" s="35"/>
      <c r="EKS55" s="35"/>
      <c r="EKT55" s="35"/>
      <c r="EKU55" s="35"/>
      <c r="EKV55" s="35"/>
      <c r="EKW55" s="35"/>
      <c r="EKX55" s="35"/>
      <c r="EKY55" s="35"/>
      <c r="EKZ55" s="35"/>
      <c r="ELA55" s="35"/>
      <c r="ELB55" s="35"/>
      <c r="ELC55" s="35"/>
      <c r="ELD55" s="35"/>
      <c r="ELE55" s="35"/>
      <c r="ELF55" s="35"/>
      <c r="ELG55" s="35"/>
      <c r="ELH55" s="35"/>
      <c r="ELI55" s="35"/>
      <c r="ELJ55" s="35"/>
      <c r="ELK55" s="35"/>
      <c r="ELL55" s="35"/>
      <c r="ELM55" s="35"/>
      <c r="ELN55" s="35"/>
      <c r="ELO55" s="35"/>
      <c r="ELP55" s="35"/>
      <c r="ELQ55" s="35"/>
      <c r="ELR55" s="35"/>
      <c r="ELS55" s="35"/>
      <c r="ELT55" s="35"/>
      <c r="ELU55" s="35"/>
      <c r="ELV55" s="35"/>
      <c r="ELW55" s="35"/>
      <c r="ELX55" s="35"/>
      <c r="ELY55" s="35"/>
      <c r="ELZ55" s="35"/>
      <c r="EMA55" s="35"/>
      <c r="EMB55" s="35"/>
      <c r="EMC55" s="35"/>
      <c r="EMD55" s="35"/>
      <c r="EME55" s="35"/>
      <c r="EMF55" s="35"/>
      <c r="EMG55" s="35"/>
      <c r="EMH55" s="35"/>
      <c r="EMI55" s="35"/>
      <c r="EMJ55" s="35"/>
      <c r="EMK55" s="35"/>
      <c r="EML55" s="35"/>
      <c r="EMM55" s="35"/>
      <c r="EMN55" s="35"/>
      <c r="EMO55" s="35"/>
      <c r="EMP55" s="35"/>
      <c r="EMQ55" s="35"/>
      <c r="EMR55" s="35"/>
      <c r="EMS55" s="35"/>
      <c r="EMT55" s="35"/>
      <c r="EMU55" s="35"/>
      <c r="EMV55" s="35"/>
      <c r="EMW55" s="35"/>
      <c r="EMX55" s="35"/>
      <c r="EMY55" s="35"/>
      <c r="EMZ55" s="35"/>
      <c r="ENA55" s="35"/>
      <c r="ENB55" s="35"/>
      <c r="ENC55" s="35"/>
      <c r="END55" s="35"/>
      <c r="ENE55" s="35"/>
      <c r="ENF55" s="35"/>
      <c r="ENG55" s="35"/>
      <c r="ENH55" s="35"/>
      <c r="ENI55" s="35"/>
      <c r="ENJ55" s="35"/>
      <c r="ENK55" s="35"/>
      <c r="ENL55" s="35"/>
      <c r="ENM55" s="35"/>
      <c r="ENN55" s="35"/>
      <c r="ENO55" s="35"/>
      <c r="ENP55" s="35"/>
      <c r="ENQ55" s="35"/>
      <c r="ENR55" s="35"/>
      <c r="ENS55" s="35"/>
      <c r="ENT55" s="35"/>
      <c r="ENU55" s="35"/>
      <c r="ENV55" s="35"/>
      <c r="ENW55" s="35"/>
      <c r="ENX55" s="35"/>
      <c r="ENY55" s="35"/>
      <c r="ENZ55" s="35"/>
      <c r="EOA55" s="35"/>
      <c r="EOB55" s="35"/>
      <c r="EOC55" s="35"/>
      <c r="EOD55" s="35"/>
      <c r="EOE55" s="35"/>
      <c r="EOF55" s="35"/>
      <c r="EOG55" s="35"/>
      <c r="EOH55" s="35"/>
      <c r="EOI55" s="35"/>
      <c r="EOJ55" s="35"/>
      <c r="EOK55" s="35"/>
      <c r="EOL55" s="35"/>
      <c r="EOM55" s="35"/>
      <c r="EON55" s="35"/>
      <c r="EOO55" s="35"/>
      <c r="EOP55" s="35"/>
      <c r="EOQ55" s="35"/>
      <c r="EOR55" s="35"/>
      <c r="EOS55" s="35"/>
      <c r="EOT55" s="35"/>
      <c r="EOU55" s="35"/>
      <c r="EOV55" s="35"/>
      <c r="EOW55" s="35"/>
      <c r="EOX55" s="35"/>
      <c r="EOY55" s="35"/>
      <c r="EOZ55" s="35"/>
      <c r="EPA55" s="35"/>
      <c r="EPB55" s="35"/>
      <c r="EPC55" s="35"/>
      <c r="EPD55" s="35"/>
      <c r="EPE55" s="35"/>
      <c r="EPF55" s="35"/>
      <c r="EPG55" s="35"/>
      <c r="EPH55" s="35"/>
      <c r="EPI55" s="35"/>
      <c r="EPJ55" s="35"/>
      <c r="EPK55" s="35"/>
      <c r="EPL55" s="35"/>
      <c r="EPM55" s="35"/>
      <c r="EPN55" s="35"/>
      <c r="EPO55" s="35"/>
      <c r="EPP55" s="35"/>
      <c r="EPQ55" s="35"/>
      <c r="EPR55" s="35"/>
      <c r="EPS55" s="35"/>
      <c r="EPT55" s="35"/>
      <c r="EPU55" s="35"/>
      <c r="EPV55" s="35"/>
      <c r="EPW55" s="35"/>
      <c r="EPX55" s="35"/>
      <c r="EPY55" s="35"/>
      <c r="EPZ55" s="35"/>
      <c r="EQA55" s="35"/>
      <c r="EQB55" s="35"/>
      <c r="EQC55" s="35"/>
      <c r="EQD55" s="35"/>
      <c r="EQE55" s="35"/>
      <c r="EQF55" s="35"/>
      <c r="EQG55" s="35"/>
      <c r="EQH55" s="35"/>
      <c r="EQI55" s="35"/>
      <c r="EQJ55" s="35"/>
      <c r="EQK55" s="35"/>
      <c r="EQL55" s="35"/>
      <c r="EQM55" s="35"/>
      <c r="EQN55" s="35"/>
      <c r="EQO55" s="35"/>
      <c r="EQP55" s="35"/>
      <c r="EQQ55" s="35"/>
      <c r="EQR55" s="35"/>
      <c r="EQS55" s="35"/>
      <c r="EQT55" s="35"/>
      <c r="EQU55" s="35"/>
      <c r="EQV55" s="35"/>
      <c r="EQW55" s="35"/>
      <c r="EQX55" s="35"/>
      <c r="EQY55" s="35"/>
      <c r="EQZ55" s="35"/>
      <c r="ERA55" s="35"/>
      <c r="ERB55" s="35"/>
      <c r="ERC55" s="35"/>
      <c r="ERD55" s="35"/>
      <c r="ERE55" s="35"/>
      <c r="ERF55" s="35"/>
      <c r="ERG55" s="35"/>
      <c r="ERH55" s="35"/>
      <c r="ERI55" s="35"/>
      <c r="ERJ55" s="35"/>
      <c r="ERK55" s="35"/>
      <c r="ERL55" s="35"/>
      <c r="ERM55" s="35"/>
      <c r="ERN55" s="35"/>
      <c r="ERO55" s="35"/>
      <c r="ERP55" s="35"/>
      <c r="ERQ55" s="35"/>
      <c r="ERR55" s="35"/>
      <c r="ERS55" s="35"/>
      <c r="ERT55" s="35"/>
      <c r="ERU55" s="35"/>
      <c r="ERV55" s="35"/>
      <c r="ERW55" s="35"/>
      <c r="ERX55" s="35"/>
      <c r="ERY55" s="35"/>
      <c r="ERZ55" s="35"/>
      <c r="ESA55" s="35"/>
      <c r="ESB55" s="35"/>
      <c r="ESC55" s="35"/>
      <c r="ESD55" s="35"/>
      <c r="ESE55" s="35"/>
      <c r="ESF55" s="35"/>
      <c r="ESG55" s="35"/>
      <c r="ESH55" s="35"/>
      <c r="ESI55" s="35"/>
      <c r="ESJ55" s="35"/>
      <c r="ESK55" s="35"/>
      <c r="ESL55" s="35"/>
      <c r="ESM55" s="35"/>
      <c r="ESN55" s="35"/>
      <c r="ESO55" s="35"/>
      <c r="ESP55" s="35"/>
      <c r="ESQ55" s="35"/>
      <c r="ESR55" s="35"/>
      <c r="ESS55" s="35"/>
      <c r="EST55" s="35"/>
      <c r="ESU55" s="35"/>
      <c r="ESV55" s="35"/>
      <c r="ESW55" s="35"/>
      <c r="ESX55" s="35"/>
      <c r="ESY55" s="35"/>
      <c r="ESZ55" s="35"/>
      <c r="ETA55" s="35"/>
      <c r="ETB55" s="35"/>
      <c r="ETC55" s="35"/>
      <c r="ETD55" s="35"/>
      <c r="ETE55" s="35"/>
      <c r="ETF55" s="35"/>
      <c r="ETG55" s="35"/>
      <c r="ETH55" s="35"/>
      <c r="ETI55" s="35"/>
      <c r="ETJ55" s="35"/>
      <c r="ETK55" s="35"/>
      <c r="ETL55" s="35"/>
      <c r="ETM55" s="35"/>
      <c r="ETN55" s="35"/>
      <c r="ETO55" s="35"/>
      <c r="ETP55" s="35"/>
      <c r="ETQ55" s="35"/>
      <c r="ETR55" s="35"/>
      <c r="ETS55" s="35"/>
      <c r="ETT55" s="35"/>
      <c r="ETU55" s="35"/>
      <c r="ETV55" s="35"/>
      <c r="ETW55" s="35"/>
      <c r="ETX55" s="35"/>
      <c r="ETY55" s="35"/>
      <c r="ETZ55" s="35"/>
      <c r="EUA55" s="35"/>
      <c r="EUB55" s="35"/>
      <c r="EUC55" s="35"/>
      <c r="EUD55" s="35"/>
      <c r="EUE55" s="35"/>
      <c r="EUF55" s="35"/>
      <c r="EUG55" s="35"/>
      <c r="EUH55" s="35"/>
      <c r="EUI55" s="35"/>
      <c r="EUJ55" s="35"/>
      <c r="EUK55" s="35"/>
      <c r="EUL55" s="35"/>
      <c r="EUM55" s="35"/>
      <c r="EUN55" s="35"/>
      <c r="EUO55" s="35"/>
      <c r="EUP55" s="35"/>
      <c r="EUQ55" s="35"/>
      <c r="EUR55" s="35"/>
      <c r="EUS55" s="35"/>
      <c r="EUT55" s="35"/>
      <c r="EUU55" s="35"/>
      <c r="EUV55" s="35"/>
      <c r="EUW55" s="35"/>
      <c r="EUX55" s="35"/>
      <c r="EUY55" s="35"/>
      <c r="EUZ55" s="35"/>
      <c r="EVA55" s="35"/>
      <c r="EVB55" s="35"/>
      <c r="EVC55" s="35"/>
      <c r="EVD55" s="35"/>
      <c r="EVE55" s="35"/>
      <c r="EVF55" s="35"/>
      <c r="EVG55" s="35"/>
      <c r="EVH55" s="35"/>
      <c r="EVI55" s="35"/>
      <c r="EVJ55" s="35"/>
      <c r="EVK55" s="35"/>
      <c r="EVL55" s="35"/>
      <c r="EVM55" s="35"/>
      <c r="EVN55" s="35"/>
      <c r="EVO55" s="35"/>
      <c r="EVP55" s="35"/>
      <c r="EVQ55" s="35"/>
      <c r="EVR55" s="35"/>
      <c r="EVS55" s="35"/>
      <c r="EVT55" s="35"/>
      <c r="EVU55" s="35"/>
      <c r="EVV55" s="35"/>
      <c r="EVW55" s="35"/>
      <c r="EVX55" s="35"/>
      <c r="EVY55" s="35"/>
      <c r="EVZ55" s="35"/>
      <c r="EWA55" s="35"/>
      <c r="EWB55" s="35"/>
      <c r="EWC55" s="35"/>
      <c r="EWD55" s="35"/>
      <c r="EWE55" s="35"/>
      <c r="EWF55" s="35"/>
      <c r="EWG55" s="35"/>
      <c r="EWH55" s="35"/>
      <c r="EWI55" s="35"/>
      <c r="EWJ55" s="35"/>
      <c r="EWK55" s="35"/>
      <c r="EWL55" s="35"/>
      <c r="EWM55" s="35"/>
      <c r="EWN55" s="35"/>
      <c r="EWO55" s="35"/>
      <c r="EWP55" s="35"/>
      <c r="EWQ55" s="35"/>
      <c r="EWR55" s="35"/>
      <c r="EWS55" s="35"/>
      <c r="EWT55" s="35"/>
      <c r="EWU55" s="35"/>
      <c r="EWV55" s="35"/>
      <c r="EWW55" s="35"/>
      <c r="EWX55" s="35"/>
      <c r="EWY55" s="35"/>
      <c r="EWZ55" s="35"/>
      <c r="EXA55" s="35"/>
      <c r="EXB55" s="35"/>
      <c r="EXC55" s="35"/>
      <c r="EXD55" s="35"/>
      <c r="EXE55" s="35"/>
      <c r="EXF55" s="35"/>
      <c r="EXG55" s="35"/>
      <c r="EXH55" s="35"/>
      <c r="EXI55" s="35"/>
      <c r="EXJ55" s="35"/>
      <c r="EXK55" s="35"/>
      <c r="EXL55" s="35"/>
      <c r="EXM55" s="35"/>
      <c r="EXN55" s="35"/>
      <c r="EXO55" s="35"/>
      <c r="EXP55" s="35"/>
      <c r="EXQ55" s="35"/>
      <c r="EXR55" s="35"/>
      <c r="EXS55" s="35"/>
      <c r="EXT55" s="35"/>
      <c r="EXU55" s="35"/>
      <c r="EXV55" s="35"/>
      <c r="EXW55" s="35"/>
      <c r="EXX55" s="35"/>
      <c r="EXY55" s="35"/>
      <c r="EXZ55" s="35"/>
      <c r="EYA55" s="35"/>
      <c r="EYB55" s="35"/>
      <c r="EYC55" s="35"/>
      <c r="EYD55" s="35"/>
      <c r="EYE55" s="35"/>
      <c r="EYF55" s="35"/>
      <c r="EYG55" s="35"/>
      <c r="EYH55" s="35"/>
      <c r="EYI55" s="35"/>
      <c r="EYJ55" s="35"/>
      <c r="EYK55" s="35"/>
      <c r="EYL55" s="35"/>
      <c r="EYM55" s="35"/>
      <c r="EYN55" s="35"/>
      <c r="EYO55" s="35"/>
      <c r="EYP55" s="35"/>
      <c r="EYQ55" s="35"/>
      <c r="EYR55" s="35"/>
      <c r="EYS55" s="35"/>
      <c r="EYT55" s="35"/>
      <c r="EYU55" s="35"/>
      <c r="EYV55" s="35"/>
      <c r="EYW55" s="35"/>
      <c r="EYX55" s="35"/>
      <c r="EYY55" s="35"/>
      <c r="EYZ55" s="35"/>
      <c r="EZA55" s="35"/>
      <c r="EZB55" s="35"/>
      <c r="EZC55" s="35"/>
      <c r="EZD55" s="35"/>
      <c r="EZE55" s="35"/>
      <c r="EZF55" s="35"/>
      <c r="EZG55" s="35"/>
      <c r="EZH55" s="35"/>
      <c r="EZI55" s="35"/>
      <c r="EZJ55" s="35"/>
      <c r="EZK55" s="35"/>
      <c r="EZL55" s="35"/>
      <c r="EZM55" s="35"/>
      <c r="EZN55" s="35"/>
      <c r="EZO55" s="35"/>
      <c r="EZP55" s="35"/>
      <c r="EZQ55" s="35"/>
      <c r="EZR55" s="35"/>
      <c r="EZS55" s="35"/>
      <c r="EZT55" s="35"/>
      <c r="EZU55" s="35"/>
      <c r="EZV55" s="35"/>
      <c r="EZW55" s="35"/>
      <c r="EZX55" s="35"/>
      <c r="EZY55" s="35"/>
      <c r="EZZ55" s="35"/>
      <c r="FAA55" s="35"/>
      <c r="FAB55" s="35"/>
      <c r="FAC55" s="35"/>
      <c r="FAD55" s="35"/>
      <c r="FAE55" s="35"/>
      <c r="FAF55" s="35"/>
      <c r="FAG55" s="35"/>
      <c r="FAH55" s="35"/>
      <c r="FAI55" s="35"/>
      <c r="FAJ55" s="35"/>
      <c r="FAK55" s="35"/>
      <c r="FAL55" s="35"/>
      <c r="FAM55" s="35"/>
      <c r="FAN55" s="35"/>
      <c r="FAO55" s="35"/>
      <c r="FAP55" s="35"/>
      <c r="FAQ55" s="35"/>
      <c r="FAR55" s="35"/>
      <c r="FAS55" s="35"/>
      <c r="FAT55" s="35"/>
      <c r="FAU55" s="35"/>
      <c r="FAV55" s="35"/>
      <c r="FAW55" s="35"/>
      <c r="FAX55" s="35"/>
      <c r="FAY55" s="35"/>
      <c r="FAZ55" s="35"/>
      <c r="FBA55" s="35"/>
      <c r="FBB55" s="35"/>
      <c r="FBC55" s="35"/>
      <c r="FBD55" s="35"/>
      <c r="FBE55" s="35"/>
      <c r="FBF55" s="35"/>
      <c r="FBG55" s="35"/>
      <c r="FBH55" s="35"/>
      <c r="FBI55" s="35"/>
      <c r="FBJ55" s="35"/>
      <c r="FBK55" s="35"/>
      <c r="FBL55" s="35"/>
      <c r="FBM55" s="35"/>
      <c r="FBN55" s="35"/>
      <c r="FBO55" s="35"/>
      <c r="FBP55" s="35"/>
      <c r="FBQ55" s="35"/>
      <c r="FBR55" s="35"/>
      <c r="FBS55" s="35"/>
      <c r="FBT55" s="35"/>
      <c r="FBU55" s="35"/>
      <c r="FBV55" s="35"/>
      <c r="FBW55" s="35"/>
      <c r="FBX55" s="35"/>
      <c r="FBY55" s="35"/>
      <c r="FBZ55" s="35"/>
      <c r="FCA55" s="35"/>
      <c r="FCB55" s="35"/>
      <c r="FCC55" s="35"/>
      <c r="FCD55" s="35"/>
      <c r="FCE55" s="35"/>
      <c r="FCF55" s="35"/>
      <c r="FCG55" s="35"/>
      <c r="FCH55" s="35"/>
      <c r="FCI55" s="35"/>
      <c r="FCJ55" s="35"/>
      <c r="FCK55" s="35"/>
      <c r="FCL55" s="35"/>
      <c r="FCM55" s="35"/>
      <c r="FCN55" s="35"/>
      <c r="FCO55" s="35"/>
      <c r="FCP55" s="35"/>
      <c r="FCQ55" s="35"/>
      <c r="FCR55" s="35"/>
      <c r="FCS55" s="35"/>
      <c r="FCT55" s="35"/>
      <c r="FCU55" s="35"/>
      <c r="FCV55" s="35"/>
      <c r="FCW55" s="35"/>
      <c r="FCX55" s="35"/>
      <c r="FCY55" s="35"/>
      <c r="FCZ55" s="35"/>
      <c r="FDA55" s="35"/>
      <c r="FDB55" s="35"/>
      <c r="FDC55" s="35"/>
      <c r="FDD55" s="35"/>
      <c r="FDE55" s="35"/>
      <c r="FDF55" s="35"/>
      <c r="FDG55" s="35"/>
      <c r="FDH55" s="35"/>
      <c r="FDI55" s="35"/>
      <c r="FDJ55" s="35"/>
      <c r="FDK55" s="35"/>
      <c r="FDL55" s="35"/>
      <c r="FDM55" s="35"/>
      <c r="FDN55" s="35"/>
      <c r="FDO55" s="35"/>
      <c r="FDP55" s="35"/>
      <c r="FDQ55" s="35"/>
      <c r="FDR55" s="35"/>
      <c r="FDS55" s="35"/>
      <c r="FDT55" s="35"/>
      <c r="FDU55" s="35"/>
      <c r="FDV55" s="35"/>
      <c r="FDW55" s="35"/>
      <c r="FDX55" s="35"/>
      <c r="FDY55" s="35"/>
      <c r="FDZ55" s="35"/>
      <c r="FEA55" s="35"/>
      <c r="FEB55" s="35"/>
      <c r="FEC55" s="35"/>
      <c r="FED55" s="35"/>
      <c r="FEE55" s="35"/>
      <c r="FEF55" s="35"/>
      <c r="FEG55" s="35"/>
      <c r="FEH55" s="35"/>
      <c r="FEI55" s="35"/>
      <c r="FEJ55" s="35"/>
      <c r="FEK55" s="35"/>
      <c r="FEL55" s="35"/>
      <c r="FEM55" s="35"/>
      <c r="FEN55" s="35"/>
      <c r="FEO55" s="35"/>
      <c r="FEP55" s="35"/>
      <c r="FEQ55" s="35"/>
      <c r="FER55" s="35"/>
      <c r="FES55" s="35"/>
      <c r="FET55" s="35"/>
      <c r="FEU55" s="35"/>
      <c r="FEV55" s="35"/>
      <c r="FEW55" s="35"/>
      <c r="FEX55" s="35"/>
      <c r="FEY55" s="35"/>
      <c r="FEZ55" s="35"/>
      <c r="FFA55" s="35"/>
      <c r="FFB55" s="35"/>
      <c r="FFC55" s="35"/>
      <c r="FFD55" s="35"/>
      <c r="FFE55" s="35"/>
      <c r="FFF55" s="35"/>
      <c r="FFG55" s="35"/>
      <c r="FFH55" s="35"/>
      <c r="FFI55" s="35"/>
      <c r="FFJ55" s="35"/>
      <c r="FFK55" s="35"/>
      <c r="FFL55" s="35"/>
      <c r="FFM55" s="35"/>
      <c r="FFN55" s="35"/>
      <c r="FFO55" s="35"/>
      <c r="FFP55" s="35"/>
      <c r="FFQ55" s="35"/>
      <c r="FFR55" s="35"/>
      <c r="FFS55" s="35"/>
      <c r="FFT55" s="35"/>
      <c r="FFU55" s="35"/>
      <c r="FFV55" s="35"/>
      <c r="FFW55" s="35"/>
      <c r="FFX55" s="35"/>
      <c r="FFY55" s="35"/>
      <c r="FFZ55" s="35"/>
      <c r="FGA55" s="35"/>
      <c r="FGB55" s="35"/>
      <c r="FGC55" s="35"/>
      <c r="FGD55" s="35"/>
      <c r="FGE55" s="35"/>
      <c r="FGF55" s="35"/>
      <c r="FGG55" s="35"/>
      <c r="FGH55" s="35"/>
      <c r="FGI55" s="35"/>
      <c r="FGJ55" s="35"/>
      <c r="FGK55" s="35"/>
      <c r="FGL55" s="35"/>
      <c r="FGM55" s="35"/>
      <c r="FGN55" s="35"/>
      <c r="FGO55" s="35"/>
      <c r="FGP55" s="35"/>
      <c r="FGQ55" s="35"/>
      <c r="FGR55" s="35"/>
      <c r="FGS55" s="35"/>
      <c r="FGT55" s="35"/>
      <c r="FGU55" s="35"/>
      <c r="FGV55" s="35"/>
      <c r="FGW55" s="35"/>
      <c r="FGX55" s="35"/>
      <c r="FGY55" s="35"/>
      <c r="FGZ55" s="35"/>
      <c r="FHA55" s="35"/>
      <c r="FHB55" s="35"/>
      <c r="FHC55" s="35"/>
      <c r="FHD55" s="35"/>
      <c r="FHE55" s="35"/>
      <c r="FHF55" s="35"/>
      <c r="FHG55" s="35"/>
      <c r="FHH55" s="35"/>
      <c r="FHI55" s="35"/>
      <c r="FHJ55" s="35"/>
      <c r="FHK55" s="35"/>
      <c r="FHL55" s="35"/>
      <c r="FHM55" s="35"/>
      <c r="FHN55" s="35"/>
      <c r="FHO55" s="35"/>
      <c r="FHP55" s="35"/>
      <c r="FHQ55" s="35"/>
      <c r="FHR55" s="35"/>
      <c r="FHS55" s="35"/>
      <c r="FHT55" s="35"/>
      <c r="FHU55" s="35"/>
      <c r="FHV55" s="35"/>
      <c r="FHW55" s="35"/>
      <c r="FHX55" s="35"/>
      <c r="FHY55" s="35"/>
      <c r="FHZ55" s="35"/>
      <c r="FIA55" s="35"/>
      <c r="FIB55" s="35"/>
      <c r="FIC55" s="35"/>
      <c r="FID55" s="35"/>
      <c r="FIE55" s="35"/>
      <c r="FIF55" s="35"/>
      <c r="FIG55" s="35"/>
      <c r="FIH55" s="35"/>
      <c r="FII55" s="35"/>
      <c r="FIJ55" s="35"/>
      <c r="FIK55" s="35"/>
      <c r="FIL55" s="35"/>
      <c r="FIM55" s="35"/>
      <c r="FIN55" s="35"/>
      <c r="FIO55" s="35"/>
      <c r="FIP55" s="35"/>
      <c r="FIQ55" s="35"/>
      <c r="FIR55" s="35"/>
      <c r="FIS55" s="35"/>
      <c r="FIT55" s="35"/>
      <c r="FIU55" s="35"/>
      <c r="FIV55" s="35"/>
      <c r="FIW55" s="35"/>
      <c r="FIX55" s="35"/>
      <c r="FIY55" s="35"/>
      <c r="FIZ55" s="35"/>
      <c r="FJA55" s="35"/>
      <c r="FJB55" s="35"/>
      <c r="FJC55" s="35"/>
      <c r="FJD55" s="35"/>
      <c r="FJE55" s="35"/>
      <c r="FJF55" s="35"/>
      <c r="FJG55" s="35"/>
      <c r="FJH55" s="35"/>
      <c r="FJI55" s="35"/>
      <c r="FJJ55" s="35"/>
      <c r="FJK55" s="35"/>
      <c r="FJL55" s="35"/>
      <c r="FJM55" s="35"/>
      <c r="FJN55" s="35"/>
      <c r="FJO55" s="35"/>
      <c r="FJP55" s="35"/>
      <c r="FJQ55" s="35"/>
      <c r="FJR55" s="35"/>
      <c r="FJS55" s="35"/>
      <c r="FJT55" s="35"/>
      <c r="FJU55" s="35"/>
      <c r="FJV55" s="35"/>
      <c r="FJW55" s="35"/>
      <c r="FJX55" s="35"/>
      <c r="FJY55" s="35"/>
      <c r="FJZ55" s="35"/>
      <c r="FKA55" s="35"/>
      <c r="FKB55" s="35"/>
      <c r="FKC55" s="35"/>
      <c r="FKD55" s="35"/>
      <c r="FKE55" s="35"/>
      <c r="FKF55" s="35"/>
      <c r="FKG55" s="35"/>
      <c r="FKH55" s="35"/>
      <c r="FKI55" s="35"/>
      <c r="FKJ55" s="35"/>
      <c r="FKK55" s="35"/>
      <c r="FKL55" s="35"/>
      <c r="FKM55" s="35"/>
      <c r="FKN55" s="35"/>
      <c r="FKO55" s="35"/>
      <c r="FKP55" s="35"/>
      <c r="FKQ55" s="35"/>
      <c r="FKR55" s="35"/>
      <c r="FKS55" s="35"/>
      <c r="FKT55" s="35"/>
      <c r="FKU55" s="35"/>
      <c r="FKV55" s="35"/>
      <c r="FKW55" s="35"/>
      <c r="FKX55" s="35"/>
      <c r="FKY55" s="35"/>
      <c r="FKZ55" s="35"/>
      <c r="FLA55" s="35"/>
      <c r="FLB55" s="35"/>
      <c r="FLC55" s="35"/>
      <c r="FLD55" s="35"/>
      <c r="FLE55" s="35"/>
      <c r="FLF55" s="35"/>
      <c r="FLG55" s="35"/>
      <c r="FLH55" s="35"/>
      <c r="FLI55" s="35"/>
      <c r="FLJ55" s="35"/>
      <c r="FLK55" s="35"/>
      <c r="FLL55" s="35"/>
      <c r="FLM55" s="35"/>
      <c r="FLN55" s="35"/>
      <c r="FLO55" s="35"/>
      <c r="FLP55" s="35"/>
      <c r="FLQ55" s="35"/>
      <c r="FLR55" s="35"/>
      <c r="FLS55" s="35"/>
      <c r="FLT55" s="35"/>
      <c r="FLU55" s="35"/>
      <c r="FLV55" s="35"/>
      <c r="FLW55" s="35"/>
      <c r="FLX55" s="35"/>
      <c r="FLY55" s="35"/>
      <c r="FLZ55" s="35"/>
      <c r="FMA55" s="35"/>
      <c r="FMB55" s="35"/>
      <c r="FMC55" s="35"/>
      <c r="FMD55" s="35"/>
      <c r="FME55" s="35"/>
      <c r="FMF55" s="35"/>
      <c r="FMG55" s="35"/>
      <c r="FMH55" s="35"/>
      <c r="FMI55" s="35"/>
      <c r="FMJ55" s="35"/>
      <c r="FMK55" s="35"/>
      <c r="FML55" s="35"/>
      <c r="FMM55" s="35"/>
      <c r="FMN55" s="35"/>
      <c r="FMO55" s="35"/>
      <c r="FMP55" s="35"/>
      <c r="FMQ55" s="35"/>
      <c r="FMR55" s="35"/>
      <c r="FMS55" s="35"/>
      <c r="FMT55" s="35"/>
      <c r="FMU55" s="35"/>
      <c r="FMV55" s="35"/>
      <c r="FMW55" s="35"/>
      <c r="FMX55" s="35"/>
      <c r="FMY55" s="35"/>
      <c r="FMZ55" s="35"/>
      <c r="FNA55" s="35"/>
      <c r="FNB55" s="35"/>
      <c r="FNC55" s="35"/>
      <c r="FND55" s="35"/>
      <c r="FNE55" s="35"/>
      <c r="FNF55" s="35"/>
      <c r="FNG55" s="35"/>
      <c r="FNH55" s="35"/>
      <c r="FNI55" s="35"/>
      <c r="FNJ55" s="35"/>
      <c r="FNK55" s="35"/>
      <c r="FNL55" s="35"/>
      <c r="FNM55" s="35"/>
      <c r="FNN55" s="35"/>
      <c r="FNO55" s="35"/>
      <c r="FNP55" s="35"/>
      <c r="FNQ55" s="35"/>
      <c r="FNR55" s="35"/>
      <c r="FNS55" s="35"/>
      <c r="FNT55" s="35"/>
      <c r="FNU55" s="35"/>
      <c r="FNV55" s="35"/>
      <c r="FNW55" s="35"/>
      <c r="FNX55" s="35"/>
      <c r="FNY55" s="35"/>
      <c r="FNZ55" s="35"/>
      <c r="FOA55" s="35"/>
      <c r="FOB55" s="35"/>
      <c r="FOC55" s="35"/>
      <c r="FOD55" s="35"/>
      <c r="FOE55" s="35"/>
      <c r="FOF55" s="35"/>
      <c r="FOG55" s="35"/>
      <c r="FOH55" s="35"/>
      <c r="FOI55" s="35"/>
      <c r="FOJ55" s="35"/>
      <c r="FOK55" s="35"/>
      <c r="FOL55" s="35"/>
      <c r="FOM55" s="35"/>
      <c r="FON55" s="35"/>
      <c r="FOO55" s="35"/>
      <c r="FOP55" s="35"/>
      <c r="FOQ55" s="35"/>
      <c r="FOR55" s="35"/>
      <c r="FOS55" s="35"/>
      <c r="FOT55" s="35"/>
      <c r="FOU55" s="35"/>
      <c r="FOV55" s="35"/>
      <c r="FOW55" s="35"/>
      <c r="FOX55" s="35"/>
      <c r="FOY55" s="35"/>
      <c r="FOZ55" s="35"/>
      <c r="FPA55" s="35"/>
      <c r="FPB55" s="35"/>
      <c r="FPC55" s="35"/>
      <c r="FPD55" s="35"/>
      <c r="FPE55" s="35"/>
      <c r="FPF55" s="35"/>
      <c r="FPG55" s="35"/>
      <c r="FPH55" s="35"/>
      <c r="FPI55" s="35"/>
      <c r="FPJ55" s="35"/>
      <c r="FPK55" s="35"/>
      <c r="FPL55" s="35"/>
      <c r="FPM55" s="35"/>
      <c r="FPN55" s="35"/>
      <c r="FPO55" s="35"/>
      <c r="FPP55" s="35"/>
      <c r="FPQ55" s="35"/>
      <c r="FPR55" s="35"/>
      <c r="FPS55" s="35"/>
      <c r="FPT55" s="35"/>
      <c r="FPU55" s="35"/>
      <c r="FPV55" s="35"/>
      <c r="FPW55" s="35"/>
      <c r="FPX55" s="35"/>
      <c r="FPY55" s="35"/>
      <c r="FPZ55" s="35"/>
      <c r="FQA55" s="35"/>
      <c r="FQB55" s="35"/>
      <c r="FQC55" s="35"/>
      <c r="FQD55" s="35"/>
      <c r="FQE55" s="35"/>
      <c r="FQF55" s="35"/>
      <c r="FQG55" s="35"/>
      <c r="FQH55" s="35"/>
      <c r="FQI55" s="35"/>
      <c r="FQJ55" s="35"/>
      <c r="FQK55" s="35"/>
      <c r="FQL55" s="35"/>
      <c r="FQM55" s="35"/>
      <c r="FQN55" s="35"/>
      <c r="FQO55" s="35"/>
      <c r="FQP55" s="35"/>
      <c r="FQQ55" s="35"/>
      <c r="FQR55" s="35"/>
      <c r="FQS55" s="35"/>
      <c r="FQT55" s="35"/>
      <c r="FQU55" s="35"/>
      <c r="FQV55" s="35"/>
      <c r="FQW55" s="35"/>
      <c r="FQX55" s="35"/>
      <c r="FQY55" s="35"/>
      <c r="FQZ55" s="35"/>
      <c r="FRA55" s="35"/>
      <c r="FRB55" s="35"/>
      <c r="FRC55" s="35"/>
      <c r="FRD55" s="35"/>
      <c r="FRE55" s="35"/>
      <c r="FRF55" s="35"/>
      <c r="FRG55" s="35"/>
      <c r="FRH55" s="35"/>
      <c r="FRI55" s="35"/>
      <c r="FRJ55" s="35"/>
      <c r="FRK55" s="35"/>
      <c r="FRL55" s="35"/>
      <c r="FRM55" s="35"/>
      <c r="FRN55" s="35"/>
      <c r="FRO55" s="35"/>
      <c r="FRP55" s="35"/>
      <c r="FRQ55" s="35"/>
      <c r="FRR55" s="35"/>
      <c r="FRS55" s="35"/>
      <c r="FRT55" s="35"/>
      <c r="FRU55" s="35"/>
      <c r="FRV55" s="35"/>
      <c r="FRW55" s="35"/>
      <c r="FRX55" s="35"/>
      <c r="FRY55" s="35"/>
      <c r="FRZ55" s="35"/>
      <c r="FSA55" s="35"/>
      <c r="FSB55" s="35"/>
      <c r="FSC55" s="35"/>
      <c r="FSD55" s="35"/>
      <c r="FSE55" s="35"/>
      <c r="FSF55" s="35"/>
      <c r="FSG55" s="35"/>
      <c r="FSH55" s="35"/>
      <c r="FSI55" s="35"/>
      <c r="FSJ55" s="35"/>
      <c r="FSK55" s="35"/>
      <c r="FSL55" s="35"/>
      <c r="FSM55" s="35"/>
      <c r="FSN55" s="35"/>
      <c r="FSO55" s="35"/>
      <c r="FSP55" s="35"/>
      <c r="FSQ55" s="35"/>
      <c r="FSR55" s="35"/>
      <c r="FSS55" s="35"/>
      <c r="FST55" s="35"/>
      <c r="FSU55" s="35"/>
      <c r="FSV55" s="35"/>
      <c r="FSW55" s="35"/>
      <c r="FSX55" s="35"/>
      <c r="FSY55" s="35"/>
      <c r="FSZ55" s="35"/>
      <c r="FTA55" s="35"/>
      <c r="FTB55" s="35"/>
      <c r="FTC55" s="35"/>
      <c r="FTD55" s="35"/>
      <c r="FTE55" s="35"/>
      <c r="FTF55" s="35"/>
      <c r="FTG55" s="35"/>
      <c r="FTH55" s="35"/>
      <c r="FTI55" s="35"/>
      <c r="FTJ55" s="35"/>
      <c r="FTK55" s="35"/>
      <c r="FTL55" s="35"/>
      <c r="FTM55" s="35"/>
      <c r="FTN55" s="35"/>
      <c r="FTO55" s="35"/>
      <c r="FTP55" s="35"/>
      <c r="FTQ55" s="35"/>
      <c r="FTR55" s="35"/>
      <c r="FTS55" s="35"/>
      <c r="FTT55" s="35"/>
      <c r="FTU55" s="35"/>
      <c r="FTV55" s="35"/>
      <c r="FTW55" s="35"/>
      <c r="FTX55" s="35"/>
      <c r="FTY55" s="35"/>
      <c r="FTZ55" s="35"/>
      <c r="FUA55" s="35"/>
      <c r="FUB55" s="35"/>
      <c r="FUC55" s="35"/>
      <c r="FUD55" s="35"/>
      <c r="FUE55" s="35"/>
      <c r="FUF55" s="35"/>
      <c r="FUG55" s="35"/>
      <c r="FUH55" s="35"/>
      <c r="FUI55" s="35"/>
      <c r="FUJ55" s="35"/>
      <c r="FUK55" s="35"/>
      <c r="FUL55" s="35"/>
      <c r="FUM55" s="35"/>
      <c r="FUN55" s="35"/>
      <c r="FUO55" s="35"/>
      <c r="FUP55" s="35"/>
      <c r="FUQ55" s="35"/>
      <c r="FUR55" s="35"/>
      <c r="FUS55" s="35"/>
      <c r="FUT55" s="35"/>
      <c r="FUU55" s="35"/>
      <c r="FUV55" s="35"/>
      <c r="FUW55" s="35"/>
      <c r="FUX55" s="35"/>
      <c r="FUY55" s="35"/>
      <c r="FUZ55" s="35"/>
      <c r="FVA55" s="35"/>
      <c r="FVB55" s="35"/>
      <c r="FVC55" s="35"/>
      <c r="FVD55" s="35"/>
      <c r="FVE55" s="35"/>
      <c r="FVF55" s="35"/>
      <c r="FVG55" s="35"/>
      <c r="FVH55" s="35"/>
      <c r="FVI55" s="35"/>
      <c r="FVJ55" s="35"/>
      <c r="FVK55" s="35"/>
      <c r="FVL55" s="35"/>
      <c r="FVM55" s="35"/>
      <c r="FVN55" s="35"/>
      <c r="FVO55" s="35"/>
      <c r="FVP55" s="35"/>
      <c r="FVQ55" s="35"/>
      <c r="FVR55" s="35"/>
      <c r="FVS55" s="35"/>
      <c r="FVT55" s="35"/>
      <c r="FVU55" s="35"/>
      <c r="FVV55" s="35"/>
      <c r="FVW55" s="35"/>
      <c r="FVX55" s="35"/>
      <c r="FVY55" s="35"/>
      <c r="FVZ55" s="35"/>
      <c r="FWA55" s="35"/>
      <c r="FWB55" s="35"/>
      <c r="FWC55" s="35"/>
      <c r="FWD55" s="35"/>
      <c r="FWE55" s="35"/>
      <c r="FWF55" s="35"/>
      <c r="FWG55" s="35"/>
      <c r="FWH55" s="35"/>
      <c r="FWI55" s="35"/>
      <c r="FWJ55" s="35"/>
      <c r="FWK55" s="35"/>
      <c r="FWL55" s="35"/>
      <c r="FWM55" s="35"/>
      <c r="FWN55" s="35"/>
      <c r="FWO55" s="35"/>
      <c r="FWP55" s="35"/>
      <c r="FWQ55" s="35"/>
      <c r="FWR55" s="35"/>
      <c r="FWS55" s="35"/>
      <c r="FWT55" s="35"/>
      <c r="FWU55" s="35"/>
      <c r="FWV55" s="35"/>
      <c r="FWW55" s="35"/>
      <c r="FWX55" s="35"/>
      <c r="FWY55" s="35"/>
      <c r="FWZ55" s="35"/>
      <c r="FXA55" s="35"/>
      <c r="FXB55" s="35"/>
      <c r="FXC55" s="35"/>
      <c r="FXD55" s="35"/>
      <c r="FXE55" s="35"/>
      <c r="FXF55" s="35"/>
      <c r="FXG55" s="35"/>
      <c r="FXH55" s="35"/>
      <c r="FXI55" s="35"/>
      <c r="FXJ55" s="35"/>
      <c r="FXK55" s="35"/>
      <c r="FXL55" s="35"/>
      <c r="FXM55" s="35"/>
      <c r="FXN55" s="35"/>
      <c r="FXO55" s="35"/>
      <c r="FXP55" s="35"/>
      <c r="FXQ55" s="35"/>
      <c r="FXR55" s="35"/>
      <c r="FXS55" s="35"/>
      <c r="FXT55" s="35"/>
      <c r="FXU55" s="35"/>
      <c r="FXV55" s="35"/>
      <c r="FXW55" s="35"/>
      <c r="FXX55" s="35"/>
      <c r="FXY55" s="35"/>
      <c r="FXZ55" s="35"/>
      <c r="FYA55" s="35"/>
      <c r="FYB55" s="35"/>
      <c r="FYC55" s="35"/>
      <c r="FYD55" s="35"/>
      <c r="FYE55" s="35"/>
      <c r="FYF55" s="35"/>
      <c r="FYG55" s="35"/>
      <c r="FYH55" s="35"/>
      <c r="FYI55" s="35"/>
      <c r="FYJ55" s="35"/>
      <c r="FYK55" s="35"/>
      <c r="FYL55" s="35"/>
      <c r="FYM55" s="35"/>
      <c r="FYN55" s="35"/>
      <c r="FYO55" s="35"/>
      <c r="FYP55" s="35"/>
      <c r="FYQ55" s="35"/>
      <c r="FYR55" s="35"/>
      <c r="FYS55" s="35"/>
      <c r="FYT55" s="35"/>
      <c r="FYU55" s="35"/>
      <c r="FYV55" s="35"/>
      <c r="FYW55" s="35"/>
      <c r="FYX55" s="35"/>
      <c r="FYY55" s="35"/>
      <c r="FYZ55" s="35"/>
      <c r="FZA55" s="35"/>
      <c r="FZB55" s="35"/>
      <c r="FZC55" s="35"/>
      <c r="FZD55" s="35"/>
      <c r="FZE55" s="35"/>
      <c r="FZF55" s="35"/>
      <c r="FZG55" s="35"/>
      <c r="FZH55" s="35"/>
      <c r="FZI55" s="35"/>
      <c r="FZJ55" s="35"/>
      <c r="FZK55" s="35"/>
      <c r="FZL55" s="35"/>
      <c r="FZM55" s="35"/>
      <c r="FZN55" s="35"/>
      <c r="FZO55" s="35"/>
      <c r="FZP55" s="35"/>
      <c r="FZQ55" s="35"/>
      <c r="FZR55" s="35"/>
      <c r="FZS55" s="35"/>
      <c r="FZT55" s="35"/>
      <c r="FZU55" s="35"/>
      <c r="FZV55" s="35"/>
      <c r="FZW55" s="35"/>
      <c r="FZX55" s="35"/>
      <c r="FZY55" s="35"/>
      <c r="FZZ55" s="35"/>
      <c r="GAA55" s="35"/>
      <c r="GAB55" s="35"/>
      <c r="GAC55" s="35"/>
      <c r="GAD55" s="35"/>
      <c r="GAE55" s="35"/>
      <c r="GAF55" s="35"/>
      <c r="GAG55" s="35"/>
      <c r="GAH55" s="35"/>
      <c r="GAI55" s="35"/>
      <c r="GAJ55" s="35"/>
      <c r="GAK55" s="35"/>
      <c r="GAL55" s="35"/>
      <c r="GAM55" s="35"/>
      <c r="GAN55" s="35"/>
      <c r="GAO55" s="35"/>
      <c r="GAP55" s="35"/>
      <c r="GAQ55" s="35"/>
      <c r="GAR55" s="35"/>
      <c r="GAS55" s="35"/>
      <c r="GAT55" s="35"/>
      <c r="GAU55" s="35"/>
      <c r="GAV55" s="35"/>
      <c r="GAW55" s="35"/>
      <c r="GAX55" s="35"/>
      <c r="GAY55" s="35"/>
      <c r="GAZ55" s="35"/>
      <c r="GBA55" s="35"/>
      <c r="GBB55" s="35"/>
      <c r="GBC55" s="35"/>
      <c r="GBD55" s="35"/>
      <c r="GBE55" s="35"/>
      <c r="GBF55" s="35"/>
      <c r="GBG55" s="35"/>
      <c r="GBH55" s="35"/>
      <c r="GBI55" s="35"/>
      <c r="GBJ55" s="35"/>
      <c r="GBK55" s="35"/>
      <c r="GBL55" s="35"/>
      <c r="GBM55" s="35"/>
      <c r="GBN55" s="35"/>
      <c r="GBO55" s="35"/>
      <c r="GBP55" s="35"/>
      <c r="GBQ55" s="35"/>
      <c r="GBR55" s="35"/>
      <c r="GBS55" s="35"/>
      <c r="GBT55" s="35"/>
      <c r="GBU55" s="35"/>
      <c r="GBV55" s="35"/>
      <c r="GBW55" s="35"/>
      <c r="GBX55" s="35"/>
      <c r="GBY55" s="35"/>
      <c r="GBZ55" s="35"/>
      <c r="GCA55" s="35"/>
      <c r="GCB55" s="35"/>
      <c r="GCC55" s="35"/>
      <c r="GCD55" s="35"/>
      <c r="GCE55" s="35"/>
      <c r="GCF55" s="35"/>
      <c r="GCG55" s="35"/>
      <c r="GCH55" s="35"/>
      <c r="GCI55" s="35"/>
      <c r="GCJ55" s="35"/>
      <c r="GCK55" s="35"/>
      <c r="GCL55" s="35"/>
      <c r="GCM55" s="35"/>
      <c r="GCN55" s="35"/>
      <c r="GCO55" s="35"/>
      <c r="GCP55" s="35"/>
      <c r="GCQ55" s="35"/>
      <c r="GCR55" s="35"/>
      <c r="GCS55" s="35"/>
      <c r="GCT55" s="35"/>
      <c r="GCU55" s="35"/>
      <c r="GCV55" s="35"/>
      <c r="GCW55" s="35"/>
      <c r="GCX55" s="35"/>
      <c r="GCY55" s="35"/>
      <c r="GCZ55" s="35"/>
      <c r="GDA55" s="35"/>
      <c r="GDB55" s="35"/>
      <c r="GDC55" s="35"/>
      <c r="GDD55" s="35"/>
      <c r="GDE55" s="35"/>
      <c r="GDF55" s="35"/>
      <c r="GDG55" s="35"/>
      <c r="GDH55" s="35"/>
      <c r="GDI55" s="35"/>
      <c r="GDJ55" s="35"/>
      <c r="GDK55" s="35"/>
      <c r="GDL55" s="35"/>
      <c r="GDM55" s="35"/>
      <c r="GDN55" s="35"/>
      <c r="GDO55" s="35"/>
      <c r="GDP55" s="35"/>
      <c r="GDQ55" s="35"/>
      <c r="GDR55" s="35"/>
      <c r="GDS55" s="35"/>
      <c r="GDT55" s="35"/>
      <c r="GDU55" s="35"/>
      <c r="GDV55" s="35"/>
      <c r="GDW55" s="35"/>
      <c r="GDX55" s="35"/>
      <c r="GDY55" s="35"/>
      <c r="GDZ55" s="35"/>
      <c r="GEA55" s="35"/>
      <c r="GEB55" s="35"/>
      <c r="GEC55" s="35"/>
      <c r="GED55" s="35"/>
      <c r="GEE55" s="35"/>
      <c r="GEF55" s="35"/>
      <c r="GEG55" s="35"/>
      <c r="GEH55" s="35"/>
      <c r="GEI55" s="35"/>
      <c r="GEJ55" s="35"/>
      <c r="GEK55" s="35"/>
      <c r="GEL55" s="35"/>
      <c r="GEM55" s="35"/>
      <c r="GEN55" s="35"/>
      <c r="GEO55" s="35"/>
      <c r="GEP55" s="35"/>
      <c r="GEQ55" s="35"/>
      <c r="GER55" s="35"/>
      <c r="GES55" s="35"/>
      <c r="GET55" s="35"/>
      <c r="GEU55" s="35"/>
      <c r="GEV55" s="35"/>
      <c r="GEW55" s="35"/>
      <c r="GEX55" s="35"/>
      <c r="GEY55" s="35"/>
      <c r="GEZ55" s="35"/>
      <c r="GFA55" s="35"/>
      <c r="GFB55" s="35"/>
      <c r="GFC55" s="35"/>
      <c r="GFD55" s="35"/>
      <c r="GFE55" s="35"/>
      <c r="GFF55" s="35"/>
      <c r="GFG55" s="35"/>
      <c r="GFH55" s="35"/>
      <c r="GFI55" s="35"/>
      <c r="GFJ55" s="35"/>
      <c r="GFK55" s="35"/>
      <c r="GFL55" s="35"/>
      <c r="GFM55" s="35"/>
      <c r="GFN55" s="35"/>
      <c r="GFO55" s="35"/>
      <c r="GFP55" s="35"/>
      <c r="GFQ55" s="35"/>
      <c r="GFR55" s="35"/>
      <c r="GFS55" s="35"/>
      <c r="GFT55" s="35"/>
      <c r="GFU55" s="35"/>
      <c r="GFV55" s="35"/>
      <c r="GFW55" s="35"/>
      <c r="GFX55" s="35"/>
      <c r="GFY55" s="35"/>
      <c r="GFZ55" s="35"/>
      <c r="GGA55" s="35"/>
      <c r="GGB55" s="35"/>
      <c r="GGC55" s="35"/>
      <c r="GGD55" s="35"/>
      <c r="GGE55" s="35"/>
      <c r="GGF55" s="35"/>
      <c r="GGG55" s="35"/>
      <c r="GGH55" s="35"/>
      <c r="GGI55" s="35"/>
      <c r="GGJ55" s="35"/>
      <c r="GGK55" s="35"/>
      <c r="GGL55" s="35"/>
      <c r="GGM55" s="35"/>
      <c r="GGN55" s="35"/>
      <c r="GGO55" s="35"/>
      <c r="GGP55" s="35"/>
      <c r="GGQ55" s="35"/>
      <c r="GGR55" s="35"/>
      <c r="GGS55" s="35"/>
      <c r="GGT55" s="35"/>
      <c r="GGU55" s="35"/>
      <c r="GGV55" s="35"/>
      <c r="GGW55" s="35"/>
      <c r="GGX55" s="35"/>
      <c r="GGY55" s="35"/>
      <c r="GGZ55" s="35"/>
      <c r="GHA55" s="35"/>
      <c r="GHB55" s="35"/>
      <c r="GHC55" s="35"/>
      <c r="GHD55" s="35"/>
      <c r="GHE55" s="35"/>
      <c r="GHF55" s="35"/>
      <c r="GHG55" s="35"/>
      <c r="GHH55" s="35"/>
      <c r="GHI55" s="35"/>
      <c r="GHJ55" s="35"/>
      <c r="GHK55" s="35"/>
      <c r="GHL55" s="35"/>
      <c r="GHM55" s="35"/>
      <c r="GHN55" s="35"/>
      <c r="GHO55" s="35"/>
      <c r="GHP55" s="35"/>
      <c r="GHQ55" s="35"/>
      <c r="GHR55" s="35"/>
      <c r="GHS55" s="35"/>
      <c r="GHT55" s="35"/>
      <c r="GHU55" s="35"/>
      <c r="GHV55" s="35"/>
      <c r="GHW55" s="35"/>
      <c r="GHX55" s="35"/>
      <c r="GHY55" s="35"/>
      <c r="GHZ55" s="35"/>
      <c r="GIA55" s="35"/>
      <c r="GIB55" s="35"/>
      <c r="GIC55" s="35"/>
      <c r="GID55" s="35"/>
      <c r="GIE55" s="35"/>
      <c r="GIF55" s="35"/>
      <c r="GIG55" s="35"/>
      <c r="GIH55" s="35"/>
      <c r="GII55" s="35"/>
      <c r="GIJ55" s="35"/>
      <c r="GIK55" s="35"/>
      <c r="GIL55" s="35"/>
      <c r="GIM55" s="35"/>
      <c r="GIN55" s="35"/>
      <c r="GIO55" s="35"/>
      <c r="GIP55" s="35"/>
      <c r="GIQ55" s="35"/>
      <c r="GIR55" s="35"/>
      <c r="GIS55" s="35"/>
      <c r="GIT55" s="35"/>
      <c r="GIU55" s="35"/>
      <c r="GIV55" s="35"/>
      <c r="GIW55" s="35"/>
      <c r="GIX55" s="35"/>
      <c r="GIY55" s="35"/>
      <c r="GIZ55" s="35"/>
      <c r="GJA55" s="35"/>
      <c r="GJB55" s="35"/>
      <c r="GJC55" s="35"/>
      <c r="GJD55" s="35"/>
      <c r="GJE55" s="35"/>
      <c r="GJF55" s="35"/>
      <c r="GJG55" s="35"/>
      <c r="GJH55" s="35"/>
      <c r="GJI55" s="35"/>
      <c r="GJJ55" s="35"/>
      <c r="GJK55" s="35"/>
      <c r="GJL55" s="35"/>
      <c r="GJM55" s="35"/>
      <c r="GJN55" s="35"/>
      <c r="GJO55" s="35"/>
      <c r="GJP55" s="35"/>
      <c r="GJQ55" s="35"/>
      <c r="GJR55" s="35"/>
      <c r="GJS55" s="35"/>
      <c r="GJT55" s="35"/>
      <c r="GJU55" s="35"/>
      <c r="GJV55" s="35"/>
      <c r="GJW55" s="35"/>
      <c r="GJX55" s="35"/>
      <c r="GJY55" s="35"/>
      <c r="GJZ55" s="35"/>
      <c r="GKA55" s="35"/>
      <c r="GKB55" s="35"/>
      <c r="GKC55" s="35"/>
      <c r="GKD55" s="35"/>
      <c r="GKE55" s="35"/>
      <c r="GKF55" s="35"/>
      <c r="GKG55" s="35"/>
      <c r="GKH55" s="35"/>
      <c r="GKI55" s="35"/>
      <c r="GKJ55" s="35"/>
      <c r="GKK55" s="35"/>
      <c r="GKL55" s="35"/>
      <c r="GKM55" s="35"/>
      <c r="GKN55" s="35"/>
      <c r="GKO55" s="35"/>
      <c r="GKP55" s="35"/>
      <c r="GKQ55" s="35"/>
      <c r="GKR55" s="35"/>
      <c r="GKS55" s="35"/>
      <c r="GKT55" s="35"/>
      <c r="GKU55" s="35"/>
      <c r="GKV55" s="35"/>
      <c r="GKW55" s="35"/>
      <c r="GKX55" s="35"/>
      <c r="GKY55" s="35"/>
      <c r="GKZ55" s="35"/>
      <c r="GLA55" s="35"/>
      <c r="GLB55" s="35"/>
      <c r="GLC55" s="35"/>
      <c r="GLD55" s="35"/>
      <c r="GLE55" s="35"/>
      <c r="GLF55" s="35"/>
      <c r="GLG55" s="35"/>
      <c r="GLH55" s="35"/>
      <c r="GLI55" s="35"/>
      <c r="GLJ55" s="35"/>
      <c r="GLK55" s="35"/>
      <c r="GLL55" s="35"/>
      <c r="GLM55" s="35"/>
      <c r="GLN55" s="35"/>
      <c r="GLO55" s="35"/>
      <c r="GLP55" s="35"/>
      <c r="GLQ55" s="35"/>
      <c r="GLR55" s="35"/>
      <c r="GLS55" s="35"/>
      <c r="GLT55" s="35"/>
      <c r="GLU55" s="35"/>
      <c r="GLV55" s="35"/>
      <c r="GLW55" s="35"/>
      <c r="GLX55" s="35"/>
      <c r="GLY55" s="35"/>
      <c r="GLZ55" s="35"/>
      <c r="GMA55" s="35"/>
      <c r="GMB55" s="35"/>
      <c r="GMC55" s="35"/>
      <c r="GMD55" s="35"/>
      <c r="GME55" s="35"/>
      <c r="GMF55" s="35"/>
      <c r="GMG55" s="35"/>
      <c r="GMH55" s="35"/>
      <c r="GMI55" s="35"/>
      <c r="GMJ55" s="35"/>
      <c r="GMK55" s="35"/>
      <c r="GML55" s="35"/>
      <c r="GMM55" s="35"/>
      <c r="GMN55" s="35"/>
      <c r="GMO55" s="35"/>
      <c r="GMP55" s="35"/>
      <c r="GMQ55" s="35"/>
      <c r="GMR55" s="35"/>
      <c r="GMS55" s="35"/>
      <c r="GMT55" s="35"/>
      <c r="GMU55" s="35"/>
      <c r="GMV55" s="35"/>
      <c r="GMW55" s="35"/>
      <c r="GMX55" s="35"/>
      <c r="GMY55" s="35"/>
      <c r="GMZ55" s="35"/>
      <c r="GNA55" s="35"/>
      <c r="GNB55" s="35"/>
      <c r="GNC55" s="35"/>
      <c r="GND55" s="35"/>
      <c r="GNE55" s="35"/>
      <c r="GNF55" s="35"/>
      <c r="GNG55" s="35"/>
      <c r="GNH55" s="35"/>
      <c r="GNI55" s="35"/>
      <c r="GNJ55" s="35"/>
      <c r="GNK55" s="35"/>
      <c r="GNL55" s="35"/>
      <c r="GNM55" s="35"/>
      <c r="GNN55" s="35"/>
      <c r="GNO55" s="35"/>
      <c r="GNP55" s="35"/>
      <c r="GNQ55" s="35"/>
      <c r="GNR55" s="35"/>
      <c r="GNS55" s="35"/>
      <c r="GNT55" s="35"/>
      <c r="GNU55" s="35"/>
      <c r="GNV55" s="35"/>
      <c r="GNW55" s="35"/>
      <c r="GNX55" s="35"/>
      <c r="GNY55" s="35"/>
      <c r="GNZ55" s="35"/>
      <c r="GOA55" s="35"/>
      <c r="GOB55" s="35"/>
      <c r="GOC55" s="35"/>
      <c r="GOD55" s="35"/>
      <c r="GOE55" s="35"/>
      <c r="GOF55" s="35"/>
      <c r="GOG55" s="35"/>
      <c r="GOH55" s="35"/>
      <c r="GOI55" s="35"/>
      <c r="GOJ55" s="35"/>
      <c r="GOK55" s="35"/>
      <c r="GOL55" s="35"/>
      <c r="GOM55" s="35"/>
      <c r="GON55" s="35"/>
      <c r="GOO55" s="35"/>
      <c r="GOP55" s="35"/>
      <c r="GOQ55" s="35"/>
      <c r="GOR55" s="35"/>
      <c r="GOS55" s="35"/>
      <c r="GOT55" s="35"/>
      <c r="GOU55" s="35"/>
      <c r="GOV55" s="35"/>
      <c r="GOW55" s="35"/>
      <c r="GOX55" s="35"/>
      <c r="GOY55" s="35"/>
      <c r="GOZ55" s="35"/>
      <c r="GPA55" s="35"/>
      <c r="GPB55" s="35"/>
      <c r="GPC55" s="35"/>
      <c r="GPD55" s="35"/>
      <c r="GPE55" s="35"/>
      <c r="GPF55" s="35"/>
      <c r="GPG55" s="35"/>
      <c r="GPH55" s="35"/>
      <c r="GPI55" s="35"/>
      <c r="GPJ55" s="35"/>
      <c r="GPK55" s="35"/>
      <c r="GPL55" s="35"/>
      <c r="GPM55" s="35"/>
      <c r="GPN55" s="35"/>
      <c r="GPO55" s="35"/>
      <c r="GPP55" s="35"/>
      <c r="GPQ55" s="35"/>
      <c r="GPR55" s="35"/>
      <c r="GPS55" s="35"/>
      <c r="GPT55" s="35"/>
      <c r="GPU55" s="35"/>
      <c r="GPV55" s="35"/>
      <c r="GPW55" s="35"/>
      <c r="GPX55" s="35"/>
      <c r="GPY55" s="35"/>
      <c r="GPZ55" s="35"/>
      <c r="GQA55" s="35"/>
      <c r="GQB55" s="35"/>
      <c r="GQC55" s="35"/>
      <c r="GQD55" s="35"/>
      <c r="GQE55" s="35"/>
      <c r="GQF55" s="35"/>
      <c r="GQG55" s="35"/>
      <c r="GQH55" s="35"/>
      <c r="GQI55" s="35"/>
      <c r="GQJ55" s="35"/>
      <c r="GQK55" s="35"/>
      <c r="GQL55" s="35"/>
      <c r="GQM55" s="35"/>
      <c r="GQN55" s="35"/>
      <c r="GQO55" s="35"/>
      <c r="GQP55" s="35"/>
      <c r="GQQ55" s="35"/>
      <c r="GQR55" s="35"/>
      <c r="GQS55" s="35"/>
      <c r="GQT55" s="35"/>
      <c r="GQU55" s="35"/>
      <c r="GQV55" s="35"/>
      <c r="GQW55" s="35"/>
      <c r="GQX55" s="35"/>
      <c r="GQY55" s="35"/>
      <c r="GQZ55" s="35"/>
      <c r="GRA55" s="35"/>
      <c r="GRB55" s="35"/>
      <c r="GRC55" s="35"/>
      <c r="GRD55" s="35"/>
      <c r="GRE55" s="35"/>
      <c r="GRF55" s="35"/>
      <c r="GRG55" s="35"/>
      <c r="GRH55" s="35"/>
      <c r="GRI55" s="35"/>
      <c r="GRJ55" s="35"/>
      <c r="GRK55" s="35"/>
      <c r="GRL55" s="35"/>
      <c r="GRM55" s="35"/>
      <c r="GRN55" s="35"/>
      <c r="GRO55" s="35"/>
      <c r="GRP55" s="35"/>
      <c r="GRQ55" s="35"/>
      <c r="GRR55" s="35"/>
      <c r="GRS55" s="35"/>
      <c r="GRT55" s="35"/>
      <c r="GRU55" s="35"/>
      <c r="GRV55" s="35"/>
      <c r="GRW55" s="35"/>
      <c r="GRX55" s="35"/>
      <c r="GRY55" s="35"/>
      <c r="GRZ55" s="35"/>
      <c r="GSA55" s="35"/>
      <c r="GSB55" s="35"/>
      <c r="GSC55" s="35"/>
      <c r="GSD55" s="35"/>
      <c r="GSE55" s="35"/>
      <c r="GSF55" s="35"/>
      <c r="GSG55" s="35"/>
      <c r="GSH55" s="35"/>
      <c r="GSI55" s="35"/>
      <c r="GSJ55" s="35"/>
      <c r="GSK55" s="35"/>
      <c r="GSL55" s="35"/>
      <c r="GSM55" s="35"/>
      <c r="GSN55" s="35"/>
      <c r="GSO55" s="35"/>
      <c r="GSP55" s="35"/>
      <c r="GSQ55" s="35"/>
      <c r="GSR55" s="35"/>
      <c r="GSS55" s="35"/>
      <c r="GST55" s="35"/>
      <c r="GSU55" s="35"/>
      <c r="GSV55" s="35"/>
      <c r="GSW55" s="35"/>
      <c r="GSX55" s="35"/>
      <c r="GSY55" s="35"/>
      <c r="GSZ55" s="35"/>
      <c r="GTA55" s="35"/>
      <c r="GTB55" s="35"/>
      <c r="GTC55" s="35"/>
      <c r="GTD55" s="35"/>
      <c r="GTE55" s="35"/>
      <c r="GTF55" s="35"/>
      <c r="GTG55" s="35"/>
      <c r="GTH55" s="35"/>
      <c r="GTI55" s="35"/>
      <c r="GTJ55" s="35"/>
      <c r="GTK55" s="35"/>
      <c r="GTL55" s="35"/>
      <c r="GTM55" s="35"/>
      <c r="GTN55" s="35"/>
      <c r="GTO55" s="35"/>
      <c r="GTP55" s="35"/>
      <c r="GTQ55" s="35"/>
      <c r="GTR55" s="35"/>
      <c r="GTS55" s="35"/>
      <c r="GTT55" s="35"/>
      <c r="GTU55" s="35"/>
      <c r="GTV55" s="35"/>
      <c r="GTW55" s="35"/>
      <c r="GTX55" s="35"/>
      <c r="GTY55" s="35"/>
      <c r="GTZ55" s="35"/>
      <c r="GUA55" s="35"/>
      <c r="GUB55" s="35"/>
      <c r="GUC55" s="35"/>
      <c r="GUD55" s="35"/>
      <c r="GUE55" s="35"/>
      <c r="GUF55" s="35"/>
      <c r="GUG55" s="35"/>
      <c r="GUH55" s="35"/>
      <c r="GUI55" s="35"/>
      <c r="GUJ55" s="35"/>
      <c r="GUK55" s="35"/>
      <c r="GUL55" s="35"/>
      <c r="GUM55" s="35"/>
      <c r="GUN55" s="35"/>
      <c r="GUO55" s="35"/>
      <c r="GUP55" s="35"/>
      <c r="GUQ55" s="35"/>
      <c r="GUR55" s="35"/>
      <c r="GUS55" s="35"/>
      <c r="GUT55" s="35"/>
      <c r="GUU55" s="35"/>
      <c r="GUV55" s="35"/>
      <c r="GUW55" s="35"/>
      <c r="GUX55" s="35"/>
      <c r="GUY55" s="35"/>
      <c r="GUZ55" s="35"/>
      <c r="GVA55" s="35"/>
      <c r="GVB55" s="35"/>
      <c r="GVC55" s="35"/>
      <c r="GVD55" s="35"/>
      <c r="GVE55" s="35"/>
      <c r="GVF55" s="35"/>
      <c r="GVG55" s="35"/>
      <c r="GVH55" s="35"/>
      <c r="GVI55" s="35"/>
      <c r="GVJ55" s="35"/>
      <c r="GVK55" s="35"/>
      <c r="GVL55" s="35"/>
      <c r="GVM55" s="35"/>
      <c r="GVN55" s="35"/>
      <c r="GVO55" s="35"/>
      <c r="GVP55" s="35"/>
      <c r="GVQ55" s="35"/>
      <c r="GVR55" s="35"/>
      <c r="GVS55" s="35"/>
      <c r="GVT55" s="35"/>
      <c r="GVU55" s="35"/>
      <c r="GVV55" s="35"/>
      <c r="GVW55" s="35"/>
      <c r="GVX55" s="35"/>
      <c r="GVY55" s="35"/>
      <c r="GVZ55" s="35"/>
      <c r="GWA55" s="35"/>
      <c r="GWB55" s="35"/>
      <c r="GWC55" s="35"/>
      <c r="GWD55" s="35"/>
      <c r="GWE55" s="35"/>
      <c r="GWF55" s="35"/>
      <c r="GWG55" s="35"/>
      <c r="GWH55" s="35"/>
      <c r="GWI55" s="35"/>
      <c r="GWJ55" s="35"/>
      <c r="GWK55" s="35"/>
      <c r="GWL55" s="35"/>
      <c r="GWM55" s="35"/>
      <c r="GWN55" s="35"/>
      <c r="GWO55" s="35"/>
      <c r="GWP55" s="35"/>
      <c r="GWQ55" s="35"/>
      <c r="GWR55" s="35"/>
      <c r="GWS55" s="35"/>
      <c r="GWT55" s="35"/>
      <c r="GWU55" s="35"/>
      <c r="GWV55" s="35"/>
      <c r="GWW55" s="35"/>
      <c r="GWX55" s="35"/>
      <c r="GWY55" s="35"/>
      <c r="GWZ55" s="35"/>
      <c r="GXA55" s="35"/>
      <c r="GXB55" s="35"/>
      <c r="GXC55" s="35"/>
      <c r="GXD55" s="35"/>
      <c r="GXE55" s="35"/>
      <c r="GXF55" s="35"/>
      <c r="GXG55" s="35"/>
      <c r="GXH55" s="35"/>
      <c r="GXI55" s="35"/>
      <c r="GXJ55" s="35"/>
      <c r="GXK55" s="35"/>
      <c r="GXL55" s="35"/>
      <c r="GXM55" s="35"/>
      <c r="GXN55" s="35"/>
      <c r="GXO55" s="35"/>
      <c r="GXP55" s="35"/>
      <c r="GXQ55" s="35"/>
      <c r="GXR55" s="35"/>
      <c r="GXS55" s="35"/>
      <c r="GXT55" s="35"/>
      <c r="GXU55" s="35"/>
      <c r="GXV55" s="35"/>
      <c r="GXW55" s="35"/>
      <c r="GXX55" s="35"/>
      <c r="GXY55" s="35"/>
      <c r="GXZ55" s="35"/>
      <c r="GYA55" s="35"/>
      <c r="GYB55" s="35"/>
      <c r="GYC55" s="35"/>
      <c r="GYD55" s="35"/>
      <c r="GYE55" s="35"/>
      <c r="GYF55" s="35"/>
      <c r="GYG55" s="35"/>
      <c r="GYH55" s="35"/>
      <c r="GYI55" s="35"/>
      <c r="GYJ55" s="35"/>
      <c r="GYK55" s="35"/>
      <c r="GYL55" s="35"/>
      <c r="GYM55" s="35"/>
      <c r="GYN55" s="35"/>
      <c r="GYO55" s="35"/>
      <c r="GYP55" s="35"/>
      <c r="GYQ55" s="35"/>
      <c r="GYR55" s="35"/>
      <c r="GYS55" s="35"/>
      <c r="GYT55" s="35"/>
      <c r="GYU55" s="35"/>
      <c r="GYV55" s="35"/>
      <c r="GYW55" s="35"/>
      <c r="GYX55" s="35"/>
      <c r="GYY55" s="35"/>
      <c r="GYZ55" s="35"/>
      <c r="GZA55" s="35"/>
      <c r="GZB55" s="35"/>
      <c r="GZC55" s="35"/>
      <c r="GZD55" s="35"/>
      <c r="GZE55" s="35"/>
      <c r="GZF55" s="35"/>
      <c r="GZG55" s="35"/>
      <c r="GZH55" s="35"/>
      <c r="GZI55" s="35"/>
      <c r="GZJ55" s="35"/>
      <c r="GZK55" s="35"/>
      <c r="GZL55" s="35"/>
      <c r="GZM55" s="35"/>
      <c r="GZN55" s="35"/>
      <c r="GZO55" s="35"/>
      <c r="GZP55" s="35"/>
      <c r="GZQ55" s="35"/>
      <c r="GZR55" s="35"/>
      <c r="GZS55" s="35"/>
      <c r="GZT55" s="35"/>
      <c r="GZU55" s="35"/>
      <c r="GZV55" s="35"/>
      <c r="GZW55" s="35"/>
      <c r="GZX55" s="35"/>
      <c r="GZY55" s="35"/>
      <c r="GZZ55" s="35"/>
      <c r="HAA55" s="35"/>
      <c r="HAB55" s="35"/>
      <c r="HAC55" s="35"/>
      <c r="HAD55" s="35"/>
      <c r="HAE55" s="35"/>
      <c r="HAF55" s="35"/>
      <c r="HAG55" s="35"/>
      <c r="HAH55" s="35"/>
      <c r="HAI55" s="35"/>
      <c r="HAJ55" s="35"/>
      <c r="HAK55" s="35"/>
      <c r="HAL55" s="35"/>
      <c r="HAM55" s="35"/>
      <c r="HAN55" s="35"/>
      <c r="HAO55" s="35"/>
      <c r="HAP55" s="35"/>
      <c r="HAQ55" s="35"/>
      <c r="HAR55" s="35"/>
      <c r="HAS55" s="35"/>
      <c r="HAT55" s="35"/>
      <c r="HAU55" s="35"/>
      <c r="HAV55" s="35"/>
      <c r="HAW55" s="35"/>
      <c r="HAX55" s="35"/>
      <c r="HAY55" s="35"/>
      <c r="HAZ55" s="35"/>
      <c r="HBA55" s="35"/>
      <c r="HBB55" s="35"/>
      <c r="HBC55" s="35"/>
      <c r="HBD55" s="35"/>
      <c r="HBE55" s="35"/>
      <c r="HBF55" s="35"/>
      <c r="HBG55" s="35"/>
      <c r="HBH55" s="35"/>
      <c r="HBI55" s="35"/>
      <c r="HBJ55" s="35"/>
      <c r="HBK55" s="35"/>
      <c r="HBL55" s="35"/>
      <c r="HBM55" s="35"/>
      <c r="HBN55" s="35"/>
      <c r="HBO55" s="35"/>
      <c r="HBP55" s="35"/>
      <c r="HBQ55" s="35"/>
      <c r="HBR55" s="35"/>
      <c r="HBS55" s="35"/>
      <c r="HBT55" s="35"/>
      <c r="HBU55" s="35"/>
      <c r="HBV55" s="35"/>
      <c r="HBW55" s="35"/>
      <c r="HBX55" s="35"/>
      <c r="HBY55" s="35"/>
      <c r="HBZ55" s="35"/>
      <c r="HCA55" s="35"/>
      <c r="HCB55" s="35"/>
      <c r="HCC55" s="35"/>
      <c r="HCD55" s="35"/>
      <c r="HCE55" s="35"/>
      <c r="HCF55" s="35"/>
      <c r="HCG55" s="35"/>
      <c r="HCH55" s="35"/>
      <c r="HCI55" s="35"/>
      <c r="HCJ55" s="35"/>
      <c r="HCK55" s="35"/>
      <c r="HCL55" s="35"/>
      <c r="HCM55" s="35"/>
      <c r="HCN55" s="35"/>
      <c r="HCO55" s="35"/>
      <c r="HCP55" s="35"/>
      <c r="HCQ55" s="35"/>
      <c r="HCR55" s="35"/>
      <c r="HCS55" s="35"/>
      <c r="HCT55" s="35"/>
      <c r="HCU55" s="35"/>
      <c r="HCV55" s="35"/>
      <c r="HCW55" s="35"/>
      <c r="HCX55" s="35"/>
      <c r="HCY55" s="35"/>
      <c r="HCZ55" s="35"/>
      <c r="HDA55" s="35"/>
      <c r="HDB55" s="35"/>
      <c r="HDC55" s="35"/>
      <c r="HDD55" s="35"/>
      <c r="HDE55" s="35"/>
      <c r="HDF55" s="35"/>
      <c r="HDG55" s="35"/>
      <c r="HDH55" s="35"/>
      <c r="HDI55" s="35"/>
      <c r="HDJ55" s="35"/>
      <c r="HDK55" s="35"/>
      <c r="HDL55" s="35"/>
      <c r="HDM55" s="35"/>
      <c r="HDN55" s="35"/>
      <c r="HDO55" s="35"/>
      <c r="HDP55" s="35"/>
      <c r="HDQ55" s="35"/>
      <c r="HDR55" s="35"/>
      <c r="HDS55" s="35"/>
      <c r="HDT55" s="35"/>
      <c r="HDU55" s="35"/>
      <c r="HDV55" s="35"/>
      <c r="HDW55" s="35"/>
      <c r="HDX55" s="35"/>
      <c r="HDY55" s="35"/>
      <c r="HDZ55" s="35"/>
      <c r="HEA55" s="35"/>
      <c r="HEB55" s="35"/>
      <c r="HEC55" s="35"/>
      <c r="HED55" s="35"/>
      <c r="HEE55" s="35"/>
      <c r="HEF55" s="35"/>
      <c r="HEG55" s="35"/>
      <c r="HEH55" s="35"/>
      <c r="HEI55" s="35"/>
      <c r="HEJ55" s="35"/>
      <c r="HEK55" s="35"/>
      <c r="HEL55" s="35"/>
      <c r="HEM55" s="35"/>
      <c r="HEN55" s="35"/>
      <c r="HEO55" s="35"/>
      <c r="HEP55" s="35"/>
      <c r="HEQ55" s="35"/>
      <c r="HER55" s="35"/>
      <c r="HES55" s="35"/>
      <c r="HET55" s="35"/>
      <c r="HEU55" s="35"/>
      <c r="HEV55" s="35"/>
      <c r="HEW55" s="35"/>
      <c r="HEX55" s="35"/>
      <c r="HEY55" s="35"/>
      <c r="HEZ55" s="35"/>
      <c r="HFA55" s="35"/>
      <c r="HFB55" s="35"/>
      <c r="HFC55" s="35"/>
      <c r="HFD55" s="35"/>
      <c r="HFE55" s="35"/>
      <c r="HFF55" s="35"/>
      <c r="HFG55" s="35"/>
      <c r="HFH55" s="35"/>
      <c r="HFI55" s="35"/>
      <c r="HFJ55" s="35"/>
      <c r="HFK55" s="35"/>
      <c r="HFL55" s="35"/>
      <c r="HFM55" s="35"/>
      <c r="HFN55" s="35"/>
      <c r="HFO55" s="35"/>
      <c r="HFP55" s="35"/>
      <c r="HFQ55" s="35"/>
      <c r="HFR55" s="35"/>
      <c r="HFS55" s="35"/>
      <c r="HFT55" s="35"/>
      <c r="HFU55" s="35"/>
      <c r="HFV55" s="35"/>
      <c r="HFW55" s="35"/>
      <c r="HFX55" s="35"/>
      <c r="HFY55" s="35"/>
      <c r="HFZ55" s="35"/>
      <c r="HGA55" s="35"/>
      <c r="HGB55" s="35"/>
      <c r="HGC55" s="35"/>
      <c r="HGD55" s="35"/>
      <c r="HGE55" s="35"/>
      <c r="HGF55" s="35"/>
      <c r="HGG55" s="35"/>
      <c r="HGH55" s="35"/>
      <c r="HGI55" s="35"/>
      <c r="HGJ55" s="35"/>
      <c r="HGK55" s="35"/>
      <c r="HGL55" s="35"/>
      <c r="HGM55" s="35"/>
      <c r="HGN55" s="35"/>
      <c r="HGO55" s="35"/>
      <c r="HGP55" s="35"/>
      <c r="HGQ55" s="35"/>
      <c r="HGR55" s="35"/>
      <c r="HGS55" s="35"/>
      <c r="HGT55" s="35"/>
      <c r="HGU55" s="35"/>
      <c r="HGV55" s="35"/>
      <c r="HGW55" s="35"/>
      <c r="HGX55" s="35"/>
      <c r="HGY55" s="35"/>
      <c r="HGZ55" s="35"/>
      <c r="HHA55" s="35"/>
      <c r="HHB55" s="35"/>
      <c r="HHC55" s="35"/>
      <c r="HHD55" s="35"/>
      <c r="HHE55" s="35"/>
      <c r="HHF55" s="35"/>
      <c r="HHG55" s="35"/>
      <c r="HHH55" s="35"/>
      <c r="HHI55" s="35"/>
      <c r="HHJ55" s="35"/>
      <c r="HHK55" s="35"/>
      <c r="HHL55" s="35"/>
      <c r="HHM55" s="35"/>
      <c r="HHN55" s="35"/>
      <c r="HHO55" s="35"/>
      <c r="HHP55" s="35"/>
      <c r="HHQ55" s="35"/>
      <c r="HHR55" s="35"/>
      <c r="HHS55" s="35"/>
      <c r="HHT55" s="35"/>
      <c r="HHU55" s="35"/>
      <c r="HHV55" s="35"/>
      <c r="HHW55" s="35"/>
      <c r="HHX55" s="35"/>
      <c r="HHY55" s="35"/>
      <c r="HHZ55" s="35"/>
      <c r="HIA55" s="35"/>
      <c r="HIB55" s="35"/>
      <c r="HIC55" s="35"/>
      <c r="HID55" s="35"/>
      <c r="HIE55" s="35"/>
      <c r="HIF55" s="35"/>
      <c r="HIG55" s="35"/>
      <c r="HIH55" s="35"/>
      <c r="HII55" s="35"/>
      <c r="HIJ55" s="35"/>
      <c r="HIK55" s="35"/>
      <c r="HIL55" s="35"/>
      <c r="HIM55" s="35"/>
      <c r="HIN55" s="35"/>
      <c r="HIO55" s="35"/>
      <c r="HIP55" s="35"/>
      <c r="HIQ55" s="35"/>
      <c r="HIR55" s="35"/>
      <c r="HIS55" s="35"/>
      <c r="HIT55" s="35"/>
      <c r="HIU55" s="35"/>
      <c r="HIV55" s="35"/>
      <c r="HIW55" s="35"/>
      <c r="HIX55" s="35"/>
      <c r="HIY55" s="35"/>
      <c r="HIZ55" s="35"/>
      <c r="HJA55" s="35"/>
      <c r="HJB55" s="35"/>
      <c r="HJC55" s="35"/>
      <c r="HJD55" s="35"/>
      <c r="HJE55" s="35"/>
      <c r="HJF55" s="35"/>
      <c r="HJG55" s="35"/>
      <c r="HJH55" s="35"/>
      <c r="HJI55" s="35"/>
      <c r="HJJ55" s="35"/>
      <c r="HJK55" s="35"/>
      <c r="HJL55" s="35"/>
      <c r="HJM55" s="35"/>
      <c r="HJN55" s="35"/>
      <c r="HJO55" s="35"/>
      <c r="HJP55" s="35"/>
      <c r="HJQ55" s="35"/>
      <c r="HJR55" s="35"/>
      <c r="HJS55" s="35"/>
      <c r="HJT55" s="35"/>
      <c r="HJU55" s="35"/>
      <c r="HJV55" s="35"/>
      <c r="HJW55" s="35"/>
      <c r="HJX55" s="35"/>
      <c r="HJY55" s="35"/>
      <c r="HJZ55" s="35"/>
      <c r="HKA55" s="35"/>
      <c r="HKB55" s="35"/>
      <c r="HKC55" s="35"/>
      <c r="HKD55" s="35"/>
      <c r="HKE55" s="35"/>
      <c r="HKF55" s="35"/>
      <c r="HKG55" s="35"/>
      <c r="HKH55" s="35"/>
      <c r="HKI55" s="35"/>
      <c r="HKJ55" s="35"/>
      <c r="HKK55" s="35"/>
      <c r="HKL55" s="35"/>
      <c r="HKM55" s="35"/>
      <c r="HKN55" s="35"/>
      <c r="HKO55" s="35"/>
      <c r="HKP55" s="35"/>
      <c r="HKQ55" s="35"/>
      <c r="HKR55" s="35"/>
      <c r="HKS55" s="35"/>
      <c r="HKT55" s="35"/>
      <c r="HKU55" s="35"/>
      <c r="HKV55" s="35"/>
      <c r="HKW55" s="35"/>
      <c r="HKX55" s="35"/>
      <c r="HKY55" s="35"/>
      <c r="HKZ55" s="35"/>
      <c r="HLA55" s="35"/>
      <c r="HLB55" s="35"/>
      <c r="HLC55" s="35"/>
      <c r="HLD55" s="35"/>
      <c r="HLE55" s="35"/>
      <c r="HLF55" s="35"/>
      <c r="HLG55" s="35"/>
      <c r="HLH55" s="35"/>
      <c r="HLI55" s="35"/>
      <c r="HLJ55" s="35"/>
      <c r="HLK55" s="35"/>
      <c r="HLL55" s="35"/>
      <c r="HLM55" s="35"/>
      <c r="HLN55" s="35"/>
      <c r="HLO55" s="35"/>
      <c r="HLP55" s="35"/>
      <c r="HLQ55" s="35"/>
      <c r="HLR55" s="35"/>
      <c r="HLS55" s="35"/>
      <c r="HLT55" s="35"/>
      <c r="HLU55" s="35"/>
      <c r="HLV55" s="35"/>
      <c r="HLW55" s="35"/>
      <c r="HLX55" s="35"/>
      <c r="HLY55" s="35"/>
      <c r="HLZ55" s="35"/>
      <c r="HMA55" s="35"/>
      <c r="HMB55" s="35"/>
      <c r="HMC55" s="35"/>
      <c r="HMD55" s="35"/>
      <c r="HME55" s="35"/>
      <c r="HMF55" s="35"/>
      <c r="HMG55" s="35"/>
      <c r="HMH55" s="35"/>
      <c r="HMI55" s="35"/>
      <c r="HMJ55" s="35"/>
      <c r="HMK55" s="35"/>
      <c r="HML55" s="35"/>
      <c r="HMM55" s="35"/>
      <c r="HMN55" s="35"/>
      <c r="HMO55" s="35"/>
      <c r="HMP55" s="35"/>
      <c r="HMQ55" s="35"/>
      <c r="HMR55" s="35"/>
      <c r="HMS55" s="35"/>
      <c r="HMT55" s="35"/>
      <c r="HMU55" s="35"/>
      <c r="HMV55" s="35"/>
      <c r="HMW55" s="35"/>
      <c r="HMX55" s="35"/>
      <c r="HMY55" s="35"/>
      <c r="HMZ55" s="35"/>
      <c r="HNA55" s="35"/>
      <c r="HNB55" s="35"/>
      <c r="HNC55" s="35"/>
      <c r="HND55" s="35"/>
      <c r="HNE55" s="35"/>
      <c r="HNF55" s="35"/>
      <c r="HNG55" s="35"/>
      <c r="HNH55" s="35"/>
      <c r="HNI55" s="35"/>
      <c r="HNJ55" s="35"/>
      <c r="HNK55" s="35"/>
      <c r="HNL55" s="35"/>
      <c r="HNM55" s="35"/>
      <c r="HNN55" s="35"/>
      <c r="HNO55" s="35"/>
      <c r="HNP55" s="35"/>
      <c r="HNQ55" s="35"/>
      <c r="HNR55" s="35"/>
      <c r="HNS55" s="35"/>
      <c r="HNT55" s="35"/>
      <c r="HNU55" s="35"/>
      <c r="HNV55" s="35"/>
      <c r="HNW55" s="35"/>
      <c r="HNX55" s="35"/>
      <c r="HNY55" s="35"/>
      <c r="HNZ55" s="35"/>
      <c r="HOA55" s="35"/>
      <c r="HOB55" s="35"/>
      <c r="HOC55" s="35"/>
      <c r="HOD55" s="35"/>
      <c r="HOE55" s="35"/>
      <c r="HOF55" s="35"/>
      <c r="HOG55" s="35"/>
      <c r="HOH55" s="35"/>
      <c r="HOI55" s="35"/>
      <c r="HOJ55" s="35"/>
      <c r="HOK55" s="35"/>
      <c r="HOL55" s="35"/>
      <c r="HOM55" s="35"/>
      <c r="HON55" s="35"/>
      <c r="HOO55" s="35"/>
      <c r="HOP55" s="35"/>
      <c r="HOQ55" s="35"/>
      <c r="HOR55" s="35"/>
      <c r="HOS55" s="35"/>
      <c r="HOT55" s="35"/>
      <c r="HOU55" s="35"/>
      <c r="HOV55" s="35"/>
      <c r="HOW55" s="35"/>
      <c r="HOX55" s="35"/>
      <c r="HOY55" s="35"/>
      <c r="HOZ55" s="35"/>
      <c r="HPA55" s="35"/>
      <c r="HPB55" s="35"/>
      <c r="HPC55" s="35"/>
      <c r="HPD55" s="35"/>
      <c r="HPE55" s="35"/>
      <c r="HPF55" s="35"/>
      <c r="HPG55" s="35"/>
      <c r="HPH55" s="35"/>
      <c r="HPI55" s="35"/>
      <c r="HPJ55" s="35"/>
      <c r="HPK55" s="35"/>
      <c r="HPL55" s="35"/>
      <c r="HPM55" s="35"/>
      <c r="HPN55" s="35"/>
      <c r="HPO55" s="35"/>
      <c r="HPP55" s="35"/>
      <c r="HPQ55" s="35"/>
      <c r="HPR55" s="35"/>
      <c r="HPS55" s="35"/>
      <c r="HPT55" s="35"/>
      <c r="HPU55" s="35"/>
      <c r="HPV55" s="35"/>
      <c r="HPW55" s="35"/>
      <c r="HPX55" s="35"/>
      <c r="HPY55" s="35"/>
      <c r="HPZ55" s="35"/>
      <c r="HQA55" s="35"/>
      <c r="HQB55" s="35"/>
      <c r="HQC55" s="35"/>
      <c r="HQD55" s="35"/>
      <c r="HQE55" s="35"/>
      <c r="HQF55" s="35"/>
      <c r="HQG55" s="35"/>
      <c r="HQH55" s="35"/>
      <c r="HQI55" s="35"/>
      <c r="HQJ55" s="35"/>
      <c r="HQK55" s="35"/>
      <c r="HQL55" s="35"/>
      <c r="HQM55" s="35"/>
      <c r="HQN55" s="35"/>
      <c r="HQO55" s="35"/>
      <c r="HQP55" s="35"/>
      <c r="HQQ55" s="35"/>
      <c r="HQR55" s="35"/>
      <c r="HQS55" s="35"/>
      <c r="HQT55" s="35"/>
      <c r="HQU55" s="35"/>
      <c r="HQV55" s="35"/>
      <c r="HQW55" s="35"/>
      <c r="HQX55" s="35"/>
      <c r="HQY55" s="35"/>
      <c r="HQZ55" s="35"/>
      <c r="HRA55" s="35"/>
      <c r="HRB55" s="35"/>
      <c r="HRC55" s="35"/>
      <c r="HRD55" s="35"/>
      <c r="HRE55" s="35"/>
      <c r="HRF55" s="35"/>
      <c r="HRG55" s="35"/>
      <c r="HRH55" s="35"/>
      <c r="HRI55" s="35"/>
      <c r="HRJ55" s="35"/>
      <c r="HRK55" s="35"/>
      <c r="HRL55" s="35"/>
      <c r="HRM55" s="35"/>
      <c r="HRN55" s="35"/>
      <c r="HRO55" s="35"/>
      <c r="HRP55" s="35"/>
      <c r="HRQ55" s="35"/>
      <c r="HRR55" s="35"/>
      <c r="HRS55" s="35"/>
      <c r="HRT55" s="35"/>
      <c r="HRU55" s="35"/>
      <c r="HRV55" s="35"/>
      <c r="HRW55" s="35"/>
      <c r="HRX55" s="35"/>
      <c r="HRY55" s="35"/>
      <c r="HRZ55" s="35"/>
      <c r="HSA55" s="35"/>
      <c r="HSB55" s="35"/>
      <c r="HSC55" s="35"/>
      <c r="HSD55" s="35"/>
      <c r="HSE55" s="35"/>
      <c r="HSF55" s="35"/>
      <c r="HSG55" s="35"/>
      <c r="HSH55" s="35"/>
      <c r="HSI55" s="35"/>
      <c r="HSJ55" s="35"/>
      <c r="HSK55" s="35"/>
      <c r="HSL55" s="35"/>
      <c r="HSM55" s="35"/>
      <c r="HSN55" s="35"/>
      <c r="HSO55" s="35"/>
      <c r="HSP55" s="35"/>
      <c r="HSQ55" s="35"/>
      <c r="HSR55" s="35"/>
      <c r="HSS55" s="35"/>
      <c r="HST55" s="35"/>
      <c r="HSU55" s="35"/>
      <c r="HSV55" s="35"/>
      <c r="HSW55" s="35"/>
      <c r="HSX55" s="35"/>
      <c r="HSY55" s="35"/>
      <c r="HSZ55" s="35"/>
      <c r="HTA55" s="35"/>
      <c r="HTB55" s="35"/>
      <c r="HTC55" s="35"/>
      <c r="HTD55" s="35"/>
      <c r="HTE55" s="35"/>
      <c r="HTF55" s="35"/>
      <c r="HTG55" s="35"/>
      <c r="HTH55" s="35"/>
      <c r="HTI55" s="35"/>
      <c r="HTJ55" s="35"/>
      <c r="HTK55" s="35"/>
      <c r="HTL55" s="35"/>
      <c r="HTM55" s="35"/>
      <c r="HTN55" s="35"/>
      <c r="HTO55" s="35"/>
      <c r="HTP55" s="35"/>
      <c r="HTQ55" s="35"/>
      <c r="HTR55" s="35"/>
      <c r="HTS55" s="35"/>
      <c r="HTT55" s="35"/>
      <c r="HTU55" s="35"/>
      <c r="HTV55" s="35"/>
      <c r="HTW55" s="35"/>
      <c r="HTX55" s="35"/>
      <c r="HTY55" s="35"/>
      <c r="HTZ55" s="35"/>
      <c r="HUA55" s="35"/>
      <c r="HUB55" s="35"/>
      <c r="HUC55" s="35"/>
      <c r="HUD55" s="35"/>
      <c r="HUE55" s="35"/>
      <c r="HUF55" s="35"/>
      <c r="HUG55" s="35"/>
      <c r="HUH55" s="35"/>
      <c r="HUI55" s="35"/>
      <c r="HUJ55" s="35"/>
      <c r="HUK55" s="35"/>
      <c r="HUL55" s="35"/>
      <c r="HUM55" s="35"/>
      <c r="HUN55" s="35"/>
      <c r="HUO55" s="35"/>
      <c r="HUP55" s="35"/>
      <c r="HUQ55" s="35"/>
      <c r="HUR55" s="35"/>
      <c r="HUS55" s="35"/>
      <c r="HUT55" s="35"/>
      <c r="HUU55" s="35"/>
      <c r="HUV55" s="35"/>
      <c r="HUW55" s="35"/>
      <c r="HUX55" s="35"/>
      <c r="HUY55" s="35"/>
      <c r="HUZ55" s="35"/>
      <c r="HVA55" s="35"/>
      <c r="HVB55" s="35"/>
      <c r="HVC55" s="35"/>
      <c r="HVD55" s="35"/>
      <c r="HVE55" s="35"/>
      <c r="HVF55" s="35"/>
      <c r="HVG55" s="35"/>
      <c r="HVH55" s="35"/>
      <c r="HVI55" s="35"/>
      <c r="HVJ55" s="35"/>
      <c r="HVK55" s="35"/>
      <c r="HVL55" s="35"/>
      <c r="HVM55" s="35"/>
      <c r="HVN55" s="35"/>
      <c r="HVO55" s="35"/>
      <c r="HVP55" s="35"/>
      <c r="HVQ55" s="35"/>
      <c r="HVR55" s="35"/>
      <c r="HVS55" s="35"/>
      <c r="HVT55" s="35"/>
      <c r="HVU55" s="35"/>
      <c r="HVV55" s="35"/>
      <c r="HVW55" s="35"/>
      <c r="HVX55" s="35"/>
      <c r="HVY55" s="35"/>
      <c r="HVZ55" s="35"/>
      <c r="HWA55" s="35"/>
      <c r="HWB55" s="35"/>
      <c r="HWC55" s="35"/>
      <c r="HWD55" s="35"/>
      <c r="HWE55" s="35"/>
      <c r="HWF55" s="35"/>
      <c r="HWG55" s="35"/>
      <c r="HWH55" s="35"/>
      <c r="HWI55" s="35"/>
      <c r="HWJ55" s="35"/>
      <c r="HWK55" s="35"/>
      <c r="HWL55" s="35"/>
      <c r="HWM55" s="35"/>
      <c r="HWN55" s="35"/>
      <c r="HWO55" s="35"/>
      <c r="HWP55" s="35"/>
      <c r="HWQ55" s="35"/>
      <c r="HWR55" s="35"/>
      <c r="HWS55" s="35"/>
      <c r="HWT55" s="35"/>
      <c r="HWU55" s="35"/>
      <c r="HWV55" s="35"/>
      <c r="HWW55" s="35"/>
      <c r="HWX55" s="35"/>
      <c r="HWY55" s="35"/>
      <c r="HWZ55" s="35"/>
      <c r="HXA55" s="35"/>
      <c r="HXB55" s="35"/>
      <c r="HXC55" s="35"/>
      <c r="HXD55" s="35"/>
      <c r="HXE55" s="35"/>
      <c r="HXF55" s="35"/>
      <c r="HXG55" s="35"/>
      <c r="HXH55" s="35"/>
      <c r="HXI55" s="35"/>
      <c r="HXJ55" s="35"/>
      <c r="HXK55" s="35"/>
      <c r="HXL55" s="35"/>
      <c r="HXM55" s="35"/>
      <c r="HXN55" s="35"/>
      <c r="HXO55" s="35"/>
      <c r="HXP55" s="35"/>
      <c r="HXQ55" s="35"/>
      <c r="HXR55" s="35"/>
      <c r="HXS55" s="35"/>
      <c r="HXT55" s="35"/>
      <c r="HXU55" s="35"/>
      <c r="HXV55" s="35"/>
      <c r="HXW55" s="35"/>
      <c r="HXX55" s="35"/>
      <c r="HXY55" s="35"/>
      <c r="HXZ55" s="35"/>
      <c r="HYA55" s="35"/>
      <c r="HYB55" s="35"/>
      <c r="HYC55" s="35"/>
      <c r="HYD55" s="35"/>
      <c r="HYE55" s="35"/>
      <c r="HYF55" s="35"/>
      <c r="HYG55" s="35"/>
      <c r="HYH55" s="35"/>
      <c r="HYI55" s="35"/>
      <c r="HYJ55" s="35"/>
      <c r="HYK55" s="35"/>
      <c r="HYL55" s="35"/>
      <c r="HYM55" s="35"/>
      <c r="HYN55" s="35"/>
      <c r="HYO55" s="35"/>
      <c r="HYP55" s="35"/>
      <c r="HYQ55" s="35"/>
      <c r="HYR55" s="35"/>
      <c r="HYS55" s="35"/>
      <c r="HYT55" s="35"/>
      <c r="HYU55" s="35"/>
      <c r="HYV55" s="35"/>
      <c r="HYW55" s="35"/>
      <c r="HYX55" s="35"/>
      <c r="HYY55" s="35"/>
      <c r="HYZ55" s="35"/>
      <c r="HZA55" s="35"/>
      <c r="HZB55" s="35"/>
      <c r="HZC55" s="35"/>
      <c r="HZD55" s="35"/>
      <c r="HZE55" s="35"/>
      <c r="HZF55" s="35"/>
      <c r="HZG55" s="35"/>
      <c r="HZH55" s="35"/>
      <c r="HZI55" s="35"/>
      <c r="HZJ55" s="35"/>
      <c r="HZK55" s="35"/>
      <c r="HZL55" s="35"/>
      <c r="HZM55" s="35"/>
      <c r="HZN55" s="35"/>
      <c r="HZO55" s="35"/>
      <c r="HZP55" s="35"/>
      <c r="HZQ55" s="35"/>
      <c r="HZR55" s="35"/>
      <c r="HZS55" s="35"/>
      <c r="HZT55" s="35"/>
      <c r="HZU55" s="35"/>
      <c r="HZV55" s="35"/>
      <c r="HZW55" s="35"/>
      <c r="HZX55" s="35"/>
      <c r="HZY55" s="35"/>
      <c r="HZZ55" s="35"/>
      <c r="IAA55" s="35"/>
      <c r="IAB55" s="35"/>
      <c r="IAC55" s="35"/>
      <c r="IAD55" s="35"/>
      <c r="IAE55" s="35"/>
      <c r="IAF55" s="35"/>
      <c r="IAG55" s="35"/>
      <c r="IAH55" s="35"/>
      <c r="IAI55" s="35"/>
      <c r="IAJ55" s="35"/>
      <c r="IAK55" s="35"/>
      <c r="IAL55" s="35"/>
      <c r="IAM55" s="35"/>
      <c r="IAN55" s="35"/>
      <c r="IAO55" s="35"/>
      <c r="IAP55" s="35"/>
      <c r="IAQ55" s="35"/>
      <c r="IAR55" s="35"/>
      <c r="IAS55" s="35"/>
      <c r="IAT55" s="35"/>
      <c r="IAU55" s="35"/>
      <c r="IAV55" s="35"/>
      <c r="IAW55" s="35"/>
      <c r="IAX55" s="35"/>
      <c r="IAY55" s="35"/>
      <c r="IAZ55" s="35"/>
      <c r="IBA55" s="35"/>
      <c r="IBB55" s="35"/>
      <c r="IBC55" s="35"/>
      <c r="IBD55" s="35"/>
      <c r="IBE55" s="35"/>
      <c r="IBF55" s="35"/>
      <c r="IBG55" s="35"/>
      <c r="IBH55" s="35"/>
      <c r="IBI55" s="35"/>
      <c r="IBJ55" s="35"/>
      <c r="IBK55" s="35"/>
      <c r="IBL55" s="35"/>
      <c r="IBM55" s="35"/>
      <c r="IBN55" s="35"/>
      <c r="IBO55" s="35"/>
      <c r="IBP55" s="35"/>
      <c r="IBQ55" s="35"/>
      <c r="IBR55" s="35"/>
      <c r="IBS55" s="35"/>
      <c r="IBT55" s="35"/>
      <c r="IBU55" s="35"/>
      <c r="IBV55" s="35"/>
      <c r="IBW55" s="35"/>
      <c r="IBX55" s="35"/>
      <c r="IBY55" s="35"/>
      <c r="IBZ55" s="35"/>
      <c r="ICA55" s="35"/>
      <c r="ICB55" s="35"/>
      <c r="ICC55" s="35"/>
      <c r="ICD55" s="35"/>
      <c r="ICE55" s="35"/>
      <c r="ICF55" s="35"/>
      <c r="ICG55" s="35"/>
      <c r="ICH55" s="35"/>
      <c r="ICI55" s="35"/>
      <c r="ICJ55" s="35"/>
      <c r="ICK55" s="35"/>
      <c r="ICL55" s="35"/>
      <c r="ICM55" s="35"/>
      <c r="ICN55" s="35"/>
      <c r="ICO55" s="35"/>
      <c r="ICP55" s="35"/>
      <c r="ICQ55" s="35"/>
      <c r="ICR55" s="35"/>
      <c r="ICS55" s="35"/>
      <c r="ICT55" s="35"/>
      <c r="ICU55" s="35"/>
      <c r="ICV55" s="35"/>
      <c r="ICW55" s="35"/>
      <c r="ICX55" s="35"/>
      <c r="ICY55" s="35"/>
      <c r="ICZ55" s="35"/>
      <c r="IDA55" s="35"/>
      <c r="IDB55" s="35"/>
      <c r="IDC55" s="35"/>
      <c r="IDD55" s="35"/>
      <c r="IDE55" s="35"/>
      <c r="IDF55" s="35"/>
      <c r="IDG55" s="35"/>
      <c r="IDH55" s="35"/>
      <c r="IDI55" s="35"/>
      <c r="IDJ55" s="35"/>
      <c r="IDK55" s="35"/>
      <c r="IDL55" s="35"/>
      <c r="IDM55" s="35"/>
      <c r="IDN55" s="35"/>
      <c r="IDO55" s="35"/>
      <c r="IDP55" s="35"/>
      <c r="IDQ55" s="35"/>
      <c r="IDR55" s="35"/>
      <c r="IDS55" s="35"/>
      <c r="IDT55" s="35"/>
      <c r="IDU55" s="35"/>
      <c r="IDV55" s="35"/>
      <c r="IDW55" s="35"/>
      <c r="IDX55" s="35"/>
      <c r="IDY55" s="35"/>
      <c r="IDZ55" s="35"/>
      <c r="IEA55" s="35"/>
      <c r="IEB55" s="35"/>
      <c r="IEC55" s="35"/>
      <c r="IED55" s="35"/>
      <c r="IEE55" s="35"/>
      <c r="IEF55" s="35"/>
      <c r="IEG55" s="35"/>
      <c r="IEH55" s="35"/>
      <c r="IEI55" s="35"/>
      <c r="IEJ55" s="35"/>
      <c r="IEK55" s="35"/>
      <c r="IEL55" s="35"/>
      <c r="IEM55" s="35"/>
      <c r="IEN55" s="35"/>
      <c r="IEO55" s="35"/>
      <c r="IEP55" s="35"/>
      <c r="IEQ55" s="35"/>
      <c r="IER55" s="35"/>
      <c r="IES55" s="35"/>
      <c r="IET55" s="35"/>
      <c r="IEU55" s="35"/>
      <c r="IEV55" s="35"/>
      <c r="IEW55" s="35"/>
      <c r="IEX55" s="35"/>
      <c r="IEY55" s="35"/>
      <c r="IEZ55" s="35"/>
      <c r="IFA55" s="35"/>
      <c r="IFB55" s="35"/>
      <c r="IFC55" s="35"/>
      <c r="IFD55" s="35"/>
      <c r="IFE55" s="35"/>
      <c r="IFF55" s="35"/>
      <c r="IFG55" s="35"/>
      <c r="IFH55" s="35"/>
      <c r="IFI55" s="35"/>
      <c r="IFJ55" s="35"/>
      <c r="IFK55" s="35"/>
      <c r="IFL55" s="35"/>
      <c r="IFM55" s="35"/>
      <c r="IFN55" s="35"/>
      <c r="IFO55" s="35"/>
      <c r="IFP55" s="35"/>
      <c r="IFQ55" s="35"/>
      <c r="IFR55" s="35"/>
      <c r="IFS55" s="35"/>
      <c r="IFT55" s="35"/>
      <c r="IFU55" s="35"/>
      <c r="IFV55" s="35"/>
      <c r="IFW55" s="35"/>
      <c r="IFX55" s="35"/>
      <c r="IFY55" s="35"/>
      <c r="IFZ55" s="35"/>
      <c r="IGA55" s="35"/>
      <c r="IGB55" s="35"/>
      <c r="IGC55" s="35"/>
      <c r="IGD55" s="35"/>
      <c r="IGE55" s="35"/>
      <c r="IGF55" s="35"/>
      <c r="IGG55" s="35"/>
      <c r="IGH55" s="35"/>
      <c r="IGI55" s="35"/>
      <c r="IGJ55" s="35"/>
      <c r="IGK55" s="35"/>
      <c r="IGL55" s="35"/>
      <c r="IGM55" s="35"/>
      <c r="IGN55" s="35"/>
      <c r="IGO55" s="35"/>
      <c r="IGP55" s="35"/>
      <c r="IGQ55" s="35"/>
      <c r="IGR55" s="35"/>
      <c r="IGS55" s="35"/>
      <c r="IGT55" s="35"/>
      <c r="IGU55" s="35"/>
      <c r="IGV55" s="35"/>
      <c r="IGW55" s="35"/>
      <c r="IGX55" s="35"/>
      <c r="IGY55" s="35"/>
      <c r="IGZ55" s="35"/>
      <c r="IHA55" s="35"/>
      <c r="IHB55" s="35"/>
      <c r="IHC55" s="35"/>
      <c r="IHD55" s="35"/>
      <c r="IHE55" s="35"/>
      <c r="IHF55" s="35"/>
      <c r="IHG55" s="35"/>
      <c r="IHH55" s="35"/>
      <c r="IHI55" s="35"/>
      <c r="IHJ55" s="35"/>
      <c r="IHK55" s="35"/>
      <c r="IHL55" s="35"/>
      <c r="IHM55" s="35"/>
      <c r="IHN55" s="35"/>
      <c r="IHO55" s="35"/>
      <c r="IHP55" s="35"/>
      <c r="IHQ55" s="35"/>
      <c r="IHR55" s="35"/>
      <c r="IHS55" s="35"/>
      <c r="IHT55" s="35"/>
      <c r="IHU55" s="35"/>
      <c r="IHV55" s="35"/>
      <c r="IHW55" s="35"/>
      <c r="IHX55" s="35"/>
      <c r="IHY55" s="35"/>
      <c r="IHZ55" s="35"/>
      <c r="IIA55" s="35"/>
      <c r="IIB55" s="35"/>
      <c r="IIC55" s="35"/>
      <c r="IID55" s="35"/>
      <c r="IIE55" s="35"/>
      <c r="IIF55" s="35"/>
      <c r="IIG55" s="35"/>
      <c r="IIH55" s="35"/>
      <c r="III55" s="35"/>
      <c r="IIJ55" s="35"/>
      <c r="IIK55" s="35"/>
      <c r="IIL55" s="35"/>
      <c r="IIM55" s="35"/>
      <c r="IIN55" s="35"/>
      <c r="IIO55" s="35"/>
      <c r="IIP55" s="35"/>
      <c r="IIQ55" s="35"/>
      <c r="IIR55" s="35"/>
      <c r="IIS55" s="35"/>
      <c r="IIT55" s="35"/>
      <c r="IIU55" s="35"/>
      <c r="IIV55" s="35"/>
      <c r="IIW55" s="35"/>
      <c r="IIX55" s="35"/>
      <c r="IIY55" s="35"/>
      <c r="IIZ55" s="35"/>
      <c r="IJA55" s="35"/>
      <c r="IJB55" s="35"/>
      <c r="IJC55" s="35"/>
      <c r="IJD55" s="35"/>
      <c r="IJE55" s="35"/>
      <c r="IJF55" s="35"/>
      <c r="IJG55" s="35"/>
      <c r="IJH55" s="35"/>
      <c r="IJI55" s="35"/>
      <c r="IJJ55" s="35"/>
      <c r="IJK55" s="35"/>
      <c r="IJL55" s="35"/>
      <c r="IJM55" s="35"/>
      <c r="IJN55" s="35"/>
      <c r="IJO55" s="35"/>
      <c r="IJP55" s="35"/>
      <c r="IJQ55" s="35"/>
      <c r="IJR55" s="35"/>
      <c r="IJS55" s="35"/>
      <c r="IJT55" s="35"/>
      <c r="IJU55" s="35"/>
      <c r="IJV55" s="35"/>
      <c r="IJW55" s="35"/>
      <c r="IJX55" s="35"/>
      <c r="IJY55" s="35"/>
      <c r="IJZ55" s="35"/>
      <c r="IKA55" s="35"/>
      <c r="IKB55" s="35"/>
      <c r="IKC55" s="35"/>
      <c r="IKD55" s="35"/>
      <c r="IKE55" s="35"/>
      <c r="IKF55" s="35"/>
      <c r="IKG55" s="35"/>
      <c r="IKH55" s="35"/>
      <c r="IKI55" s="35"/>
      <c r="IKJ55" s="35"/>
      <c r="IKK55" s="35"/>
      <c r="IKL55" s="35"/>
      <c r="IKM55" s="35"/>
      <c r="IKN55" s="35"/>
      <c r="IKO55" s="35"/>
      <c r="IKP55" s="35"/>
      <c r="IKQ55" s="35"/>
      <c r="IKR55" s="35"/>
      <c r="IKS55" s="35"/>
      <c r="IKT55" s="35"/>
      <c r="IKU55" s="35"/>
      <c r="IKV55" s="35"/>
      <c r="IKW55" s="35"/>
      <c r="IKX55" s="35"/>
      <c r="IKY55" s="35"/>
      <c r="IKZ55" s="35"/>
      <c r="ILA55" s="35"/>
      <c r="ILB55" s="35"/>
      <c r="ILC55" s="35"/>
      <c r="ILD55" s="35"/>
      <c r="ILE55" s="35"/>
      <c r="ILF55" s="35"/>
      <c r="ILG55" s="35"/>
      <c r="ILH55" s="35"/>
      <c r="ILI55" s="35"/>
      <c r="ILJ55" s="35"/>
      <c r="ILK55" s="35"/>
      <c r="ILL55" s="35"/>
      <c r="ILM55" s="35"/>
      <c r="ILN55" s="35"/>
      <c r="ILO55" s="35"/>
      <c r="ILP55" s="35"/>
      <c r="ILQ55" s="35"/>
      <c r="ILR55" s="35"/>
      <c r="ILS55" s="35"/>
      <c r="ILT55" s="35"/>
      <c r="ILU55" s="35"/>
      <c r="ILV55" s="35"/>
      <c r="ILW55" s="35"/>
      <c r="ILX55" s="35"/>
      <c r="ILY55" s="35"/>
      <c r="ILZ55" s="35"/>
      <c r="IMA55" s="35"/>
      <c r="IMB55" s="35"/>
      <c r="IMC55" s="35"/>
      <c r="IMD55" s="35"/>
      <c r="IME55" s="35"/>
      <c r="IMF55" s="35"/>
      <c r="IMG55" s="35"/>
      <c r="IMH55" s="35"/>
      <c r="IMI55" s="35"/>
      <c r="IMJ55" s="35"/>
      <c r="IMK55" s="35"/>
      <c r="IML55" s="35"/>
      <c r="IMM55" s="35"/>
      <c r="IMN55" s="35"/>
      <c r="IMO55" s="35"/>
      <c r="IMP55" s="35"/>
      <c r="IMQ55" s="35"/>
      <c r="IMR55" s="35"/>
      <c r="IMS55" s="35"/>
      <c r="IMT55" s="35"/>
      <c r="IMU55" s="35"/>
      <c r="IMV55" s="35"/>
      <c r="IMW55" s="35"/>
      <c r="IMX55" s="35"/>
      <c r="IMY55" s="35"/>
      <c r="IMZ55" s="35"/>
      <c r="INA55" s="35"/>
      <c r="INB55" s="35"/>
      <c r="INC55" s="35"/>
      <c r="IND55" s="35"/>
      <c r="INE55" s="35"/>
      <c r="INF55" s="35"/>
      <c r="ING55" s="35"/>
      <c r="INH55" s="35"/>
      <c r="INI55" s="35"/>
      <c r="INJ55" s="35"/>
      <c r="INK55" s="35"/>
      <c r="INL55" s="35"/>
      <c r="INM55" s="35"/>
      <c r="INN55" s="35"/>
      <c r="INO55" s="35"/>
      <c r="INP55" s="35"/>
      <c r="INQ55" s="35"/>
      <c r="INR55" s="35"/>
      <c r="INS55" s="35"/>
      <c r="INT55" s="35"/>
      <c r="INU55" s="35"/>
      <c r="INV55" s="35"/>
      <c r="INW55" s="35"/>
      <c r="INX55" s="35"/>
      <c r="INY55" s="35"/>
      <c r="INZ55" s="35"/>
      <c r="IOA55" s="35"/>
      <c r="IOB55" s="35"/>
      <c r="IOC55" s="35"/>
      <c r="IOD55" s="35"/>
      <c r="IOE55" s="35"/>
      <c r="IOF55" s="35"/>
      <c r="IOG55" s="35"/>
      <c r="IOH55" s="35"/>
      <c r="IOI55" s="35"/>
      <c r="IOJ55" s="35"/>
      <c r="IOK55" s="35"/>
      <c r="IOL55" s="35"/>
      <c r="IOM55" s="35"/>
      <c r="ION55" s="35"/>
      <c r="IOO55" s="35"/>
      <c r="IOP55" s="35"/>
      <c r="IOQ55" s="35"/>
      <c r="IOR55" s="35"/>
      <c r="IOS55" s="35"/>
      <c r="IOT55" s="35"/>
      <c r="IOU55" s="35"/>
      <c r="IOV55" s="35"/>
      <c r="IOW55" s="35"/>
      <c r="IOX55" s="35"/>
      <c r="IOY55" s="35"/>
      <c r="IOZ55" s="35"/>
      <c r="IPA55" s="35"/>
      <c r="IPB55" s="35"/>
      <c r="IPC55" s="35"/>
      <c r="IPD55" s="35"/>
      <c r="IPE55" s="35"/>
      <c r="IPF55" s="35"/>
      <c r="IPG55" s="35"/>
      <c r="IPH55" s="35"/>
      <c r="IPI55" s="35"/>
      <c r="IPJ55" s="35"/>
      <c r="IPK55" s="35"/>
      <c r="IPL55" s="35"/>
      <c r="IPM55" s="35"/>
      <c r="IPN55" s="35"/>
      <c r="IPO55" s="35"/>
      <c r="IPP55" s="35"/>
      <c r="IPQ55" s="35"/>
      <c r="IPR55" s="35"/>
      <c r="IPS55" s="35"/>
      <c r="IPT55" s="35"/>
      <c r="IPU55" s="35"/>
      <c r="IPV55" s="35"/>
      <c r="IPW55" s="35"/>
      <c r="IPX55" s="35"/>
      <c r="IPY55" s="35"/>
      <c r="IPZ55" s="35"/>
      <c r="IQA55" s="35"/>
      <c r="IQB55" s="35"/>
      <c r="IQC55" s="35"/>
      <c r="IQD55" s="35"/>
      <c r="IQE55" s="35"/>
      <c r="IQF55" s="35"/>
      <c r="IQG55" s="35"/>
      <c r="IQH55" s="35"/>
      <c r="IQI55" s="35"/>
      <c r="IQJ55" s="35"/>
      <c r="IQK55" s="35"/>
      <c r="IQL55" s="35"/>
      <c r="IQM55" s="35"/>
      <c r="IQN55" s="35"/>
      <c r="IQO55" s="35"/>
      <c r="IQP55" s="35"/>
      <c r="IQQ55" s="35"/>
      <c r="IQR55" s="35"/>
      <c r="IQS55" s="35"/>
      <c r="IQT55" s="35"/>
      <c r="IQU55" s="35"/>
      <c r="IQV55" s="35"/>
      <c r="IQW55" s="35"/>
      <c r="IQX55" s="35"/>
      <c r="IQY55" s="35"/>
      <c r="IQZ55" s="35"/>
      <c r="IRA55" s="35"/>
      <c r="IRB55" s="35"/>
      <c r="IRC55" s="35"/>
      <c r="IRD55" s="35"/>
      <c r="IRE55" s="35"/>
      <c r="IRF55" s="35"/>
      <c r="IRG55" s="35"/>
      <c r="IRH55" s="35"/>
      <c r="IRI55" s="35"/>
      <c r="IRJ55" s="35"/>
      <c r="IRK55" s="35"/>
      <c r="IRL55" s="35"/>
      <c r="IRM55" s="35"/>
      <c r="IRN55" s="35"/>
      <c r="IRO55" s="35"/>
      <c r="IRP55" s="35"/>
      <c r="IRQ55" s="35"/>
      <c r="IRR55" s="35"/>
      <c r="IRS55" s="35"/>
      <c r="IRT55" s="35"/>
      <c r="IRU55" s="35"/>
      <c r="IRV55" s="35"/>
      <c r="IRW55" s="35"/>
      <c r="IRX55" s="35"/>
      <c r="IRY55" s="35"/>
      <c r="IRZ55" s="35"/>
      <c r="ISA55" s="35"/>
      <c r="ISB55" s="35"/>
      <c r="ISC55" s="35"/>
      <c r="ISD55" s="35"/>
      <c r="ISE55" s="35"/>
      <c r="ISF55" s="35"/>
      <c r="ISG55" s="35"/>
      <c r="ISH55" s="35"/>
      <c r="ISI55" s="35"/>
      <c r="ISJ55" s="35"/>
      <c r="ISK55" s="35"/>
      <c r="ISL55" s="35"/>
      <c r="ISM55" s="35"/>
      <c r="ISN55" s="35"/>
      <c r="ISO55" s="35"/>
      <c r="ISP55" s="35"/>
      <c r="ISQ55" s="35"/>
      <c r="ISR55" s="35"/>
      <c r="ISS55" s="35"/>
      <c r="IST55" s="35"/>
      <c r="ISU55" s="35"/>
      <c r="ISV55" s="35"/>
      <c r="ISW55" s="35"/>
      <c r="ISX55" s="35"/>
      <c r="ISY55" s="35"/>
      <c r="ISZ55" s="35"/>
      <c r="ITA55" s="35"/>
      <c r="ITB55" s="35"/>
      <c r="ITC55" s="35"/>
      <c r="ITD55" s="35"/>
      <c r="ITE55" s="35"/>
      <c r="ITF55" s="35"/>
      <c r="ITG55" s="35"/>
      <c r="ITH55" s="35"/>
      <c r="ITI55" s="35"/>
      <c r="ITJ55" s="35"/>
      <c r="ITK55" s="35"/>
      <c r="ITL55" s="35"/>
      <c r="ITM55" s="35"/>
      <c r="ITN55" s="35"/>
      <c r="ITO55" s="35"/>
      <c r="ITP55" s="35"/>
      <c r="ITQ55" s="35"/>
      <c r="ITR55" s="35"/>
      <c r="ITS55" s="35"/>
      <c r="ITT55" s="35"/>
      <c r="ITU55" s="35"/>
      <c r="ITV55" s="35"/>
      <c r="ITW55" s="35"/>
      <c r="ITX55" s="35"/>
      <c r="ITY55" s="35"/>
      <c r="ITZ55" s="35"/>
      <c r="IUA55" s="35"/>
      <c r="IUB55" s="35"/>
      <c r="IUC55" s="35"/>
      <c r="IUD55" s="35"/>
      <c r="IUE55" s="35"/>
      <c r="IUF55" s="35"/>
      <c r="IUG55" s="35"/>
      <c r="IUH55" s="35"/>
      <c r="IUI55" s="35"/>
      <c r="IUJ55" s="35"/>
      <c r="IUK55" s="35"/>
      <c r="IUL55" s="35"/>
      <c r="IUM55" s="35"/>
      <c r="IUN55" s="35"/>
      <c r="IUO55" s="35"/>
      <c r="IUP55" s="35"/>
      <c r="IUQ55" s="35"/>
      <c r="IUR55" s="35"/>
      <c r="IUS55" s="35"/>
      <c r="IUT55" s="35"/>
      <c r="IUU55" s="35"/>
      <c r="IUV55" s="35"/>
      <c r="IUW55" s="35"/>
      <c r="IUX55" s="35"/>
      <c r="IUY55" s="35"/>
      <c r="IUZ55" s="35"/>
      <c r="IVA55" s="35"/>
      <c r="IVB55" s="35"/>
      <c r="IVC55" s="35"/>
      <c r="IVD55" s="35"/>
      <c r="IVE55" s="35"/>
      <c r="IVF55" s="35"/>
      <c r="IVG55" s="35"/>
      <c r="IVH55" s="35"/>
      <c r="IVI55" s="35"/>
      <c r="IVJ55" s="35"/>
      <c r="IVK55" s="35"/>
      <c r="IVL55" s="35"/>
      <c r="IVM55" s="35"/>
      <c r="IVN55" s="35"/>
      <c r="IVO55" s="35"/>
      <c r="IVP55" s="35"/>
      <c r="IVQ55" s="35"/>
      <c r="IVR55" s="35"/>
      <c r="IVS55" s="35"/>
      <c r="IVT55" s="35"/>
      <c r="IVU55" s="35"/>
      <c r="IVV55" s="35"/>
      <c r="IVW55" s="35"/>
      <c r="IVX55" s="35"/>
      <c r="IVY55" s="35"/>
      <c r="IVZ55" s="35"/>
      <c r="IWA55" s="35"/>
      <c r="IWB55" s="35"/>
      <c r="IWC55" s="35"/>
      <c r="IWD55" s="35"/>
      <c r="IWE55" s="35"/>
      <c r="IWF55" s="35"/>
      <c r="IWG55" s="35"/>
      <c r="IWH55" s="35"/>
      <c r="IWI55" s="35"/>
      <c r="IWJ55" s="35"/>
      <c r="IWK55" s="35"/>
      <c r="IWL55" s="35"/>
      <c r="IWM55" s="35"/>
      <c r="IWN55" s="35"/>
      <c r="IWO55" s="35"/>
      <c r="IWP55" s="35"/>
      <c r="IWQ55" s="35"/>
      <c r="IWR55" s="35"/>
      <c r="IWS55" s="35"/>
      <c r="IWT55" s="35"/>
      <c r="IWU55" s="35"/>
      <c r="IWV55" s="35"/>
      <c r="IWW55" s="35"/>
      <c r="IWX55" s="35"/>
      <c r="IWY55" s="35"/>
      <c r="IWZ55" s="35"/>
      <c r="IXA55" s="35"/>
      <c r="IXB55" s="35"/>
      <c r="IXC55" s="35"/>
      <c r="IXD55" s="35"/>
      <c r="IXE55" s="35"/>
      <c r="IXF55" s="35"/>
      <c r="IXG55" s="35"/>
      <c r="IXH55" s="35"/>
      <c r="IXI55" s="35"/>
      <c r="IXJ55" s="35"/>
      <c r="IXK55" s="35"/>
      <c r="IXL55" s="35"/>
      <c r="IXM55" s="35"/>
      <c r="IXN55" s="35"/>
      <c r="IXO55" s="35"/>
      <c r="IXP55" s="35"/>
      <c r="IXQ55" s="35"/>
      <c r="IXR55" s="35"/>
      <c r="IXS55" s="35"/>
      <c r="IXT55" s="35"/>
      <c r="IXU55" s="35"/>
      <c r="IXV55" s="35"/>
      <c r="IXW55" s="35"/>
      <c r="IXX55" s="35"/>
      <c r="IXY55" s="35"/>
      <c r="IXZ55" s="35"/>
      <c r="IYA55" s="35"/>
      <c r="IYB55" s="35"/>
      <c r="IYC55" s="35"/>
      <c r="IYD55" s="35"/>
      <c r="IYE55" s="35"/>
      <c r="IYF55" s="35"/>
      <c r="IYG55" s="35"/>
      <c r="IYH55" s="35"/>
      <c r="IYI55" s="35"/>
      <c r="IYJ55" s="35"/>
      <c r="IYK55" s="35"/>
      <c r="IYL55" s="35"/>
      <c r="IYM55" s="35"/>
      <c r="IYN55" s="35"/>
      <c r="IYO55" s="35"/>
      <c r="IYP55" s="35"/>
      <c r="IYQ55" s="35"/>
      <c r="IYR55" s="35"/>
      <c r="IYS55" s="35"/>
      <c r="IYT55" s="35"/>
      <c r="IYU55" s="35"/>
      <c r="IYV55" s="35"/>
      <c r="IYW55" s="35"/>
      <c r="IYX55" s="35"/>
      <c r="IYY55" s="35"/>
      <c r="IYZ55" s="35"/>
      <c r="IZA55" s="35"/>
      <c r="IZB55" s="35"/>
      <c r="IZC55" s="35"/>
      <c r="IZD55" s="35"/>
      <c r="IZE55" s="35"/>
      <c r="IZF55" s="35"/>
      <c r="IZG55" s="35"/>
      <c r="IZH55" s="35"/>
      <c r="IZI55" s="35"/>
      <c r="IZJ55" s="35"/>
      <c r="IZK55" s="35"/>
      <c r="IZL55" s="35"/>
      <c r="IZM55" s="35"/>
      <c r="IZN55" s="35"/>
      <c r="IZO55" s="35"/>
      <c r="IZP55" s="35"/>
      <c r="IZQ55" s="35"/>
      <c r="IZR55" s="35"/>
      <c r="IZS55" s="35"/>
      <c r="IZT55" s="35"/>
      <c r="IZU55" s="35"/>
      <c r="IZV55" s="35"/>
      <c r="IZW55" s="35"/>
      <c r="IZX55" s="35"/>
      <c r="IZY55" s="35"/>
      <c r="IZZ55" s="35"/>
      <c r="JAA55" s="35"/>
      <c r="JAB55" s="35"/>
      <c r="JAC55" s="35"/>
      <c r="JAD55" s="35"/>
      <c r="JAE55" s="35"/>
      <c r="JAF55" s="35"/>
      <c r="JAG55" s="35"/>
      <c r="JAH55" s="35"/>
      <c r="JAI55" s="35"/>
      <c r="JAJ55" s="35"/>
      <c r="JAK55" s="35"/>
      <c r="JAL55" s="35"/>
      <c r="JAM55" s="35"/>
      <c r="JAN55" s="35"/>
      <c r="JAO55" s="35"/>
      <c r="JAP55" s="35"/>
      <c r="JAQ55" s="35"/>
      <c r="JAR55" s="35"/>
      <c r="JAS55" s="35"/>
      <c r="JAT55" s="35"/>
      <c r="JAU55" s="35"/>
      <c r="JAV55" s="35"/>
      <c r="JAW55" s="35"/>
      <c r="JAX55" s="35"/>
      <c r="JAY55" s="35"/>
      <c r="JAZ55" s="35"/>
      <c r="JBA55" s="35"/>
      <c r="JBB55" s="35"/>
      <c r="JBC55" s="35"/>
      <c r="JBD55" s="35"/>
      <c r="JBE55" s="35"/>
      <c r="JBF55" s="35"/>
      <c r="JBG55" s="35"/>
      <c r="JBH55" s="35"/>
      <c r="JBI55" s="35"/>
      <c r="JBJ55" s="35"/>
      <c r="JBK55" s="35"/>
      <c r="JBL55" s="35"/>
      <c r="JBM55" s="35"/>
      <c r="JBN55" s="35"/>
      <c r="JBO55" s="35"/>
      <c r="JBP55" s="35"/>
      <c r="JBQ55" s="35"/>
      <c r="JBR55" s="35"/>
      <c r="JBS55" s="35"/>
      <c r="JBT55" s="35"/>
      <c r="JBU55" s="35"/>
      <c r="JBV55" s="35"/>
      <c r="JBW55" s="35"/>
      <c r="JBX55" s="35"/>
      <c r="JBY55" s="35"/>
      <c r="JBZ55" s="35"/>
      <c r="JCA55" s="35"/>
      <c r="JCB55" s="35"/>
      <c r="JCC55" s="35"/>
      <c r="JCD55" s="35"/>
      <c r="JCE55" s="35"/>
      <c r="JCF55" s="35"/>
      <c r="JCG55" s="35"/>
      <c r="JCH55" s="35"/>
      <c r="JCI55" s="35"/>
      <c r="JCJ55" s="35"/>
      <c r="JCK55" s="35"/>
      <c r="JCL55" s="35"/>
      <c r="JCM55" s="35"/>
      <c r="JCN55" s="35"/>
      <c r="JCO55" s="35"/>
      <c r="JCP55" s="35"/>
      <c r="JCQ55" s="35"/>
      <c r="JCR55" s="35"/>
      <c r="JCS55" s="35"/>
      <c r="JCT55" s="35"/>
      <c r="JCU55" s="35"/>
      <c r="JCV55" s="35"/>
      <c r="JCW55" s="35"/>
      <c r="JCX55" s="35"/>
      <c r="JCY55" s="35"/>
      <c r="JCZ55" s="35"/>
      <c r="JDA55" s="35"/>
      <c r="JDB55" s="35"/>
      <c r="JDC55" s="35"/>
      <c r="JDD55" s="35"/>
      <c r="JDE55" s="35"/>
      <c r="JDF55" s="35"/>
      <c r="JDG55" s="35"/>
      <c r="JDH55" s="35"/>
      <c r="JDI55" s="35"/>
      <c r="JDJ55" s="35"/>
      <c r="JDK55" s="35"/>
      <c r="JDL55" s="35"/>
      <c r="JDM55" s="35"/>
      <c r="JDN55" s="35"/>
      <c r="JDO55" s="35"/>
      <c r="JDP55" s="35"/>
      <c r="JDQ55" s="35"/>
      <c r="JDR55" s="35"/>
      <c r="JDS55" s="35"/>
      <c r="JDT55" s="35"/>
      <c r="JDU55" s="35"/>
      <c r="JDV55" s="35"/>
      <c r="JDW55" s="35"/>
      <c r="JDX55" s="35"/>
      <c r="JDY55" s="35"/>
      <c r="JDZ55" s="35"/>
      <c r="JEA55" s="35"/>
      <c r="JEB55" s="35"/>
      <c r="JEC55" s="35"/>
      <c r="JED55" s="35"/>
      <c r="JEE55" s="35"/>
      <c r="JEF55" s="35"/>
      <c r="JEG55" s="35"/>
      <c r="JEH55" s="35"/>
      <c r="JEI55" s="35"/>
      <c r="JEJ55" s="35"/>
      <c r="JEK55" s="35"/>
      <c r="JEL55" s="35"/>
      <c r="JEM55" s="35"/>
      <c r="JEN55" s="35"/>
      <c r="JEO55" s="35"/>
      <c r="JEP55" s="35"/>
      <c r="JEQ55" s="35"/>
      <c r="JER55" s="35"/>
      <c r="JES55" s="35"/>
      <c r="JET55" s="35"/>
      <c r="JEU55" s="35"/>
      <c r="JEV55" s="35"/>
      <c r="JEW55" s="35"/>
      <c r="JEX55" s="35"/>
      <c r="JEY55" s="35"/>
      <c r="JEZ55" s="35"/>
      <c r="JFA55" s="35"/>
      <c r="JFB55" s="35"/>
      <c r="JFC55" s="35"/>
      <c r="JFD55" s="35"/>
      <c r="JFE55" s="35"/>
      <c r="JFF55" s="35"/>
      <c r="JFG55" s="35"/>
      <c r="JFH55" s="35"/>
      <c r="JFI55" s="35"/>
      <c r="JFJ55" s="35"/>
      <c r="JFK55" s="35"/>
      <c r="JFL55" s="35"/>
      <c r="JFM55" s="35"/>
      <c r="JFN55" s="35"/>
      <c r="JFO55" s="35"/>
      <c r="JFP55" s="35"/>
      <c r="JFQ55" s="35"/>
      <c r="JFR55" s="35"/>
      <c r="JFS55" s="35"/>
      <c r="JFT55" s="35"/>
      <c r="JFU55" s="35"/>
      <c r="JFV55" s="35"/>
      <c r="JFW55" s="35"/>
      <c r="JFX55" s="35"/>
      <c r="JFY55" s="35"/>
      <c r="JFZ55" s="35"/>
      <c r="JGA55" s="35"/>
      <c r="JGB55" s="35"/>
      <c r="JGC55" s="35"/>
      <c r="JGD55" s="35"/>
      <c r="JGE55" s="35"/>
      <c r="JGF55" s="35"/>
      <c r="JGG55" s="35"/>
      <c r="JGH55" s="35"/>
      <c r="JGI55" s="35"/>
      <c r="JGJ55" s="35"/>
      <c r="JGK55" s="35"/>
      <c r="JGL55" s="35"/>
      <c r="JGM55" s="35"/>
      <c r="JGN55" s="35"/>
      <c r="JGO55" s="35"/>
      <c r="JGP55" s="35"/>
      <c r="JGQ55" s="35"/>
      <c r="JGR55" s="35"/>
      <c r="JGS55" s="35"/>
      <c r="JGT55" s="35"/>
      <c r="JGU55" s="35"/>
      <c r="JGV55" s="35"/>
      <c r="JGW55" s="35"/>
      <c r="JGX55" s="35"/>
      <c r="JGY55" s="35"/>
      <c r="JGZ55" s="35"/>
      <c r="JHA55" s="35"/>
      <c r="JHB55" s="35"/>
      <c r="JHC55" s="35"/>
      <c r="JHD55" s="35"/>
      <c r="JHE55" s="35"/>
      <c r="JHF55" s="35"/>
      <c r="JHG55" s="35"/>
      <c r="JHH55" s="35"/>
      <c r="JHI55" s="35"/>
      <c r="JHJ55" s="35"/>
      <c r="JHK55" s="35"/>
      <c r="JHL55" s="35"/>
      <c r="JHM55" s="35"/>
      <c r="JHN55" s="35"/>
      <c r="JHO55" s="35"/>
      <c r="JHP55" s="35"/>
      <c r="JHQ55" s="35"/>
      <c r="JHR55" s="35"/>
      <c r="JHS55" s="35"/>
      <c r="JHT55" s="35"/>
      <c r="JHU55" s="35"/>
      <c r="JHV55" s="35"/>
      <c r="JHW55" s="35"/>
      <c r="JHX55" s="35"/>
      <c r="JHY55" s="35"/>
      <c r="JHZ55" s="35"/>
      <c r="JIA55" s="35"/>
      <c r="JIB55" s="35"/>
      <c r="JIC55" s="35"/>
      <c r="JID55" s="35"/>
      <c r="JIE55" s="35"/>
      <c r="JIF55" s="35"/>
      <c r="JIG55" s="35"/>
      <c r="JIH55" s="35"/>
      <c r="JII55" s="35"/>
      <c r="JIJ55" s="35"/>
      <c r="JIK55" s="35"/>
      <c r="JIL55" s="35"/>
      <c r="JIM55" s="35"/>
      <c r="JIN55" s="35"/>
      <c r="JIO55" s="35"/>
      <c r="JIP55" s="35"/>
      <c r="JIQ55" s="35"/>
      <c r="JIR55" s="35"/>
      <c r="JIS55" s="35"/>
      <c r="JIT55" s="35"/>
      <c r="JIU55" s="35"/>
      <c r="JIV55" s="35"/>
      <c r="JIW55" s="35"/>
      <c r="JIX55" s="35"/>
      <c r="JIY55" s="35"/>
      <c r="JIZ55" s="35"/>
      <c r="JJA55" s="35"/>
      <c r="JJB55" s="35"/>
      <c r="JJC55" s="35"/>
      <c r="JJD55" s="35"/>
      <c r="JJE55" s="35"/>
      <c r="JJF55" s="35"/>
      <c r="JJG55" s="35"/>
      <c r="JJH55" s="35"/>
      <c r="JJI55" s="35"/>
      <c r="JJJ55" s="35"/>
      <c r="JJK55" s="35"/>
      <c r="JJL55" s="35"/>
      <c r="JJM55" s="35"/>
      <c r="JJN55" s="35"/>
      <c r="JJO55" s="35"/>
      <c r="JJP55" s="35"/>
      <c r="JJQ55" s="35"/>
      <c r="JJR55" s="35"/>
      <c r="JJS55" s="35"/>
      <c r="JJT55" s="35"/>
      <c r="JJU55" s="35"/>
      <c r="JJV55" s="35"/>
      <c r="JJW55" s="35"/>
      <c r="JJX55" s="35"/>
      <c r="JJY55" s="35"/>
      <c r="JJZ55" s="35"/>
      <c r="JKA55" s="35"/>
      <c r="JKB55" s="35"/>
      <c r="JKC55" s="35"/>
      <c r="JKD55" s="35"/>
      <c r="JKE55" s="35"/>
      <c r="JKF55" s="35"/>
      <c r="JKG55" s="35"/>
      <c r="JKH55" s="35"/>
      <c r="JKI55" s="35"/>
      <c r="JKJ55" s="35"/>
      <c r="JKK55" s="35"/>
      <c r="JKL55" s="35"/>
      <c r="JKM55" s="35"/>
      <c r="JKN55" s="35"/>
      <c r="JKO55" s="35"/>
      <c r="JKP55" s="35"/>
      <c r="JKQ55" s="35"/>
      <c r="JKR55" s="35"/>
      <c r="JKS55" s="35"/>
      <c r="JKT55" s="35"/>
      <c r="JKU55" s="35"/>
      <c r="JKV55" s="35"/>
      <c r="JKW55" s="35"/>
      <c r="JKX55" s="35"/>
      <c r="JKY55" s="35"/>
      <c r="JKZ55" s="35"/>
      <c r="JLA55" s="35"/>
      <c r="JLB55" s="35"/>
      <c r="JLC55" s="35"/>
      <c r="JLD55" s="35"/>
      <c r="JLE55" s="35"/>
      <c r="JLF55" s="35"/>
      <c r="JLG55" s="35"/>
      <c r="JLH55" s="35"/>
      <c r="JLI55" s="35"/>
      <c r="JLJ55" s="35"/>
      <c r="JLK55" s="35"/>
      <c r="JLL55" s="35"/>
      <c r="JLM55" s="35"/>
      <c r="JLN55" s="35"/>
      <c r="JLO55" s="35"/>
      <c r="JLP55" s="35"/>
      <c r="JLQ55" s="35"/>
      <c r="JLR55" s="35"/>
      <c r="JLS55" s="35"/>
      <c r="JLT55" s="35"/>
      <c r="JLU55" s="35"/>
      <c r="JLV55" s="35"/>
      <c r="JLW55" s="35"/>
      <c r="JLX55" s="35"/>
      <c r="JLY55" s="35"/>
      <c r="JLZ55" s="35"/>
      <c r="JMA55" s="35"/>
      <c r="JMB55" s="35"/>
      <c r="JMC55" s="35"/>
      <c r="JMD55" s="35"/>
      <c r="JME55" s="35"/>
      <c r="JMF55" s="35"/>
      <c r="JMG55" s="35"/>
      <c r="JMH55" s="35"/>
      <c r="JMI55" s="35"/>
      <c r="JMJ55" s="35"/>
      <c r="JMK55" s="35"/>
      <c r="JML55" s="35"/>
      <c r="JMM55" s="35"/>
      <c r="JMN55" s="35"/>
      <c r="JMO55" s="35"/>
      <c r="JMP55" s="35"/>
      <c r="JMQ55" s="35"/>
      <c r="JMR55" s="35"/>
      <c r="JMS55" s="35"/>
      <c r="JMT55" s="35"/>
      <c r="JMU55" s="35"/>
      <c r="JMV55" s="35"/>
      <c r="JMW55" s="35"/>
      <c r="JMX55" s="35"/>
      <c r="JMY55" s="35"/>
      <c r="JMZ55" s="35"/>
      <c r="JNA55" s="35"/>
      <c r="JNB55" s="35"/>
      <c r="JNC55" s="35"/>
      <c r="JND55" s="35"/>
      <c r="JNE55" s="35"/>
      <c r="JNF55" s="35"/>
      <c r="JNG55" s="35"/>
      <c r="JNH55" s="35"/>
      <c r="JNI55" s="35"/>
      <c r="JNJ55" s="35"/>
      <c r="JNK55" s="35"/>
      <c r="JNL55" s="35"/>
      <c r="JNM55" s="35"/>
      <c r="JNN55" s="35"/>
      <c r="JNO55" s="35"/>
      <c r="JNP55" s="35"/>
      <c r="JNQ55" s="35"/>
      <c r="JNR55" s="35"/>
      <c r="JNS55" s="35"/>
      <c r="JNT55" s="35"/>
      <c r="JNU55" s="35"/>
      <c r="JNV55" s="35"/>
      <c r="JNW55" s="35"/>
      <c r="JNX55" s="35"/>
      <c r="JNY55" s="35"/>
      <c r="JNZ55" s="35"/>
      <c r="JOA55" s="35"/>
      <c r="JOB55" s="35"/>
      <c r="JOC55" s="35"/>
      <c r="JOD55" s="35"/>
      <c r="JOE55" s="35"/>
      <c r="JOF55" s="35"/>
      <c r="JOG55" s="35"/>
      <c r="JOH55" s="35"/>
      <c r="JOI55" s="35"/>
      <c r="JOJ55" s="35"/>
      <c r="JOK55" s="35"/>
      <c r="JOL55" s="35"/>
      <c r="JOM55" s="35"/>
      <c r="JON55" s="35"/>
      <c r="JOO55" s="35"/>
      <c r="JOP55" s="35"/>
      <c r="JOQ55" s="35"/>
      <c r="JOR55" s="35"/>
      <c r="JOS55" s="35"/>
      <c r="JOT55" s="35"/>
      <c r="JOU55" s="35"/>
      <c r="JOV55" s="35"/>
      <c r="JOW55" s="35"/>
      <c r="JOX55" s="35"/>
      <c r="JOY55" s="35"/>
      <c r="JOZ55" s="35"/>
      <c r="JPA55" s="35"/>
      <c r="JPB55" s="35"/>
      <c r="JPC55" s="35"/>
      <c r="JPD55" s="35"/>
      <c r="JPE55" s="35"/>
      <c r="JPF55" s="35"/>
      <c r="JPG55" s="35"/>
      <c r="JPH55" s="35"/>
      <c r="JPI55" s="35"/>
      <c r="JPJ55" s="35"/>
      <c r="JPK55" s="35"/>
      <c r="JPL55" s="35"/>
      <c r="JPM55" s="35"/>
      <c r="JPN55" s="35"/>
      <c r="JPO55" s="35"/>
      <c r="JPP55" s="35"/>
      <c r="JPQ55" s="35"/>
      <c r="JPR55" s="35"/>
      <c r="JPS55" s="35"/>
      <c r="JPT55" s="35"/>
      <c r="JPU55" s="35"/>
      <c r="JPV55" s="35"/>
      <c r="JPW55" s="35"/>
      <c r="JPX55" s="35"/>
      <c r="JPY55" s="35"/>
      <c r="JPZ55" s="35"/>
      <c r="JQA55" s="35"/>
      <c r="JQB55" s="35"/>
      <c r="JQC55" s="35"/>
      <c r="JQD55" s="35"/>
      <c r="JQE55" s="35"/>
      <c r="JQF55" s="35"/>
      <c r="JQG55" s="35"/>
      <c r="JQH55" s="35"/>
      <c r="JQI55" s="35"/>
      <c r="JQJ55" s="35"/>
      <c r="JQK55" s="35"/>
      <c r="JQL55" s="35"/>
      <c r="JQM55" s="35"/>
      <c r="JQN55" s="35"/>
      <c r="JQO55" s="35"/>
      <c r="JQP55" s="35"/>
      <c r="JQQ55" s="35"/>
      <c r="JQR55" s="35"/>
      <c r="JQS55" s="35"/>
      <c r="JQT55" s="35"/>
      <c r="JQU55" s="35"/>
      <c r="JQV55" s="35"/>
      <c r="JQW55" s="35"/>
      <c r="JQX55" s="35"/>
      <c r="JQY55" s="35"/>
      <c r="JQZ55" s="35"/>
      <c r="JRA55" s="35"/>
      <c r="JRB55" s="35"/>
      <c r="JRC55" s="35"/>
      <c r="JRD55" s="35"/>
      <c r="JRE55" s="35"/>
      <c r="JRF55" s="35"/>
      <c r="JRG55" s="35"/>
      <c r="JRH55" s="35"/>
      <c r="JRI55" s="35"/>
      <c r="JRJ55" s="35"/>
      <c r="JRK55" s="35"/>
      <c r="JRL55" s="35"/>
      <c r="JRM55" s="35"/>
      <c r="JRN55" s="35"/>
      <c r="JRO55" s="35"/>
      <c r="JRP55" s="35"/>
      <c r="JRQ55" s="35"/>
      <c r="JRR55" s="35"/>
      <c r="JRS55" s="35"/>
      <c r="JRT55" s="35"/>
      <c r="JRU55" s="35"/>
      <c r="JRV55" s="35"/>
      <c r="JRW55" s="35"/>
      <c r="JRX55" s="35"/>
      <c r="JRY55" s="35"/>
      <c r="JRZ55" s="35"/>
      <c r="JSA55" s="35"/>
      <c r="JSB55" s="35"/>
      <c r="JSC55" s="35"/>
      <c r="JSD55" s="35"/>
      <c r="JSE55" s="35"/>
      <c r="JSF55" s="35"/>
      <c r="JSG55" s="35"/>
      <c r="JSH55" s="35"/>
      <c r="JSI55" s="35"/>
      <c r="JSJ55" s="35"/>
      <c r="JSK55" s="35"/>
      <c r="JSL55" s="35"/>
      <c r="JSM55" s="35"/>
      <c r="JSN55" s="35"/>
      <c r="JSO55" s="35"/>
      <c r="JSP55" s="35"/>
      <c r="JSQ55" s="35"/>
      <c r="JSR55" s="35"/>
      <c r="JSS55" s="35"/>
      <c r="JST55" s="35"/>
      <c r="JSU55" s="35"/>
      <c r="JSV55" s="35"/>
      <c r="JSW55" s="35"/>
      <c r="JSX55" s="35"/>
      <c r="JSY55" s="35"/>
      <c r="JSZ55" s="35"/>
      <c r="JTA55" s="35"/>
      <c r="JTB55" s="35"/>
      <c r="JTC55" s="35"/>
      <c r="JTD55" s="35"/>
      <c r="JTE55" s="35"/>
      <c r="JTF55" s="35"/>
      <c r="JTG55" s="35"/>
      <c r="JTH55" s="35"/>
      <c r="JTI55" s="35"/>
      <c r="JTJ55" s="35"/>
      <c r="JTK55" s="35"/>
      <c r="JTL55" s="35"/>
      <c r="JTM55" s="35"/>
      <c r="JTN55" s="35"/>
      <c r="JTO55" s="35"/>
      <c r="JTP55" s="35"/>
      <c r="JTQ55" s="35"/>
      <c r="JTR55" s="35"/>
      <c r="JTS55" s="35"/>
      <c r="JTT55" s="35"/>
      <c r="JTU55" s="35"/>
      <c r="JTV55" s="35"/>
      <c r="JTW55" s="35"/>
      <c r="JTX55" s="35"/>
      <c r="JTY55" s="35"/>
      <c r="JTZ55" s="35"/>
      <c r="JUA55" s="35"/>
      <c r="JUB55" s="35"/>
      <c r="JUC55" s="35"/>
      <c r="JUD55" s="35"/>
      <c r="JUE55" s="35"/>
      <c r="JUF55" s="35"/>
      <c r="JUG55" s="35"/>
      <c r="JUH55" s="35"/>
      <c r="JUI55" s="35"/>
      <c r="JUJ55" s="35"/>
      <c r="JUK55" s="35"/>
      <c r="JUL55" s="35"/>
      <c r="JUM55" s="35"/>
      <c r="JUN55" s="35"/>
      <c r="JUO55" s="35"/>
      <c r="JUP55" s="35"/>
      <c r="JUQ55" s="35"/>
      <c r="JUR55" s="35"/>
      <c r="JUS55" s="35"/>
      <c r="JUT55" s="35"/>
      <c r="JUU55" s="35"/>
      <c r="JUV55" s="35"/>
      <c r="JUW55" s="35"/>
      <c r="JUX55" s="35"/>
      <c r="JUY55" s="35"/>
      <c r="JUZ55" s="35"/>
      <c r="JVA55" s="35"/>
      <c r="JVB55" s="35"/>
      <c r="JVC55" s="35"/>
      <c r="JVD55" s="35"/>
      <c r="JVE55" s="35"/>
      <c r="JVF55" s="35"/>
      <c r="JVG55" s="35"/>
      <c r="JVH55" s="35"/>
      <c r="JVI55" s="35"/>
      <c r="JVJ55" s="35"/>
      <c r="JVK55" s="35"/>
      <c r="JVL55" s="35"/>
      <c r="JVM55" s="35"/>
      <c r="JVN55" s="35"/>
      <c r="JVO55" s="35"/>
      <c r="JVP55" s="35"/>
      <c r="JVQ55" s="35"/>
      <c r="JVR55" s="35"/>
      <c r="JVS55" s="35"/>
      <c r="JVT55" s="35"/>
      <c r="JVU55" s="35"/>
      <c r="JVV55" s="35"/>
      <c r="JVW55" s="35"/>
      <c r="JVX55" s="35"/>
      <c r="JVY55" s="35"/>
      <c r="JVZ55" s="35"/>
      <c r="JWA55" s="35"/>
      <c r="JWB55" s="35"/>
      <c r="JWC55" s="35"/>
      <c r="JWD55" s="35"/>
      <c r="JWE55" s="35"/>
      <c r="JWF55" s="35"/>
      <c r="JWG55" s="35"/>
      <c r="JWH55" s="35"/>
      <c r="JWI55" s="35"/>
      <c r="JWJ55" s="35"/>
      <c r="JWK55" s="35"/>
      <c r="JWL55" s="35"/>
      <c r="JWM55" s="35"/>
      <c r="JWN55" s="35"/>
      <c r="JWO55" s="35"/>
      <c r="JWP55" s="35"/>
      <c r="JWQ55" s="35"/>
      <c r="JWR55" s="35"/>
      <c r="JWS55" s="35"/>
      <c r="JWT55" s="35"/>
      <c r="JWU55" s="35"/>
      <c r="JWV55" s="35"/>
      <c r="JWW55" s="35"/>
      <c r="JWX55" s="35"/>
      <c r="JWY55" s="35"/>
      <c r="JWZ55" s="35"/>
      <c r="JXA55" s="35"/>
      <c r="JXB55" s="35"/>
      <c r="JXC55" s="35"/>
      <c r="JXD55" s="35"/>
      <c r="JXE55" s="35"/>
      <c r="JXF55" s="35"/>
      <c r="JXG55" s="35"/>
      <c r="JXH55" s="35"/>
      <c r="JXI55" s="35"/>
      <c r="JXJ55" s="35"/>
      <c r="JXK55" s="35"/>
      <c r="JXL55" s="35"/>
      <c r="JXM55" s="35"/>
      <c r="JXN55" s="35"/>
      <c r="JXO55" s="35"/>
      <c r="JXP55" s="35"/>
      <c r="JXQ55" s="35"/>
      <c r="JXR55" s="35"/>
      <c r="JXS55" s="35"/>
      <c r="JXT55" s="35"/>
      <c r="JXU55" s="35"/>
      <c r="JXV55" s="35"/>
      <c r="JXW55" s="35"/>
      <c r="JXX55" s="35"/>
      <c r="JXY55" s="35"/>
      <c r="JXZ55" s="35"/>
      <c r="JYA55" s="35"/>
      <c r="JYB55" s="35"/>
      <c r="JYC55" s="35"/>
      <c r="JYD55" s="35"/>
      <c r="JYE55" s="35"/>
      <c r="JYF55" s="35"/>
      <c r="JYG55" s="35"/>
      <c r="JYH55" s="35"/>
      <c r="JYI55" s="35"/>
      <c r="JYJ55" s="35"/>
      <c r="JYK55" s="35"/>
      <c r="JYL55" s="35"/>
      <c r="JYM55" s="35"/>
      <c r="JYN55" s="35"/>
      <c r="JYO55" s="35"/>
      <c r="JYP55" s="35"/>
      <c r="JYQ55" s="35"/>
      <c r="JYR55" s="35"/>
      <c r="JYS55" s="35"/>
      <c r="JYT55" s="35"/>
      <c r="JYU55" s="35"/>
      <c r="JYV55" s="35"/>
      <c r="JYW55" s="35"/>
      <c r="JYX55" s="35"/>
      <c r="JYY55" s="35"/>
      <c r="JYZ55" s="35"/>
      <c r="JZA55" s="35"/>
      <c r="JZB55" s="35"/>
      <c r="JZC55" s="35"/>
      <c r="JZD55" s="35"/>
      <c r="JZE55" s="35"/>
      <c r="JZF55" s="35"/>
      <c r="JZG55" s="35"/>
      <c r="JZH55" s="35"/>
      <c r="JZI55" s="35"/>
      <c r="JZJ55" s="35"/>
      <c r="JZK55" s="35"/>
      <c r="JZL55" s="35"/>
      <c r="JZM55" s="35"/>
      <c r="JZN55" s="35"/>
      <c r="JZO55" s="35"/>
      <c r="JZP55" s="35"/>
      <c r="JZQ55" s="35"/>
      <c r="JZR55" s="35"/>
      <c r="JZS55" s="35"/>
      <c r="JZT55" s="35"/>
      <c r="JZU55" s="35"/>
      <c r="JZV55" s="35"/>
      <c r="JZW55" s="35"/>
      <c r="JZX55" s="35"/>
      <c r="JZY55" s="35"/>
      <c r="JZZ55" s="35"/>
      <c r="KAA55" s="35"/>
      <c r="KAB55" s="35"/>
      <c r="KAC55" s="35"/>
      <c r="KAD55" s="35"/>
      <c r="KAE55" s="35"/>
      <c r="KAF55" s="35"/>
      <c r="KAG55" s="35"/>
      <c r="KAH55" s="35"/>
      <c r="KAI55" s="35"/>
      <c r="KAJ55" s="35"/>
      <c r="KAK55" s="35"/>
      <c r="KAL55" s="35"/>
      <c r="KAM55" s="35"/>
      <c r="KAN55" s="35"/>
      <c r="KAO55" s="35"/>
      <c r="KAP55" s="35"/>
      <c r="KAQ55" s="35"/>
      <c r="KAR55" s="35"/>
      <c r="KAS55" s="35"/>
      <c r="KAT55" s="35"/>
      <c r="KAU55" s="35"/>
      <c r="KAV55" s="35"/>
      <c r="KAW55" s="35"/>
      <c r="KAX55" s="35"/>
      <c r="KAY55" s="35"/>
      <c r="KAZ55" s="35"/>
      <c r="KBA55" s="35"/>
      <c r="KBB55" s="35"/>
      <c r="KBC55" s="35"/>
      <c r="KBD55" s="35"/>
      <c r="KBE55" s="35"/>
      <c r="KBF55" s="35"/>
      <c r="KBG55" s="35"/>
      <c r="KBH55" s="35"/>
      <c r="KBI55" s="35"/>
      <c r="KBJ55" s="35"/>
      <c r="KBK55" s="35"/>
      <c r="KBL55" s="35"/>
      <c r="KBM55" s="35"/>
      <c r="KBN55" s="35"/>
      <c r="KBO55" s="35"/>
      <c r="KBP55" s="35"/>
      <c r="KBQ55" s="35"/>
      <c r="KBR55" s="35"/>
      <c r="KBS55" s="35"/>
      <c r="KBT55" s="35"/>
      <c r="KBU55" s="35"/>
      <c r="KBV55" s="35"/>
      <c r="KBW55" s="35"/>
      <c r="KBX55" s="35"/>
      <c r="KBY55" s="35"/>
      <c r="KBZ55" s="35"/>
      <c r="KCA55" s="35"/>
      <c r="KCB55" s="35"/>
      <c r="KCC55" s="35"/>
      <c r="KCD55" s="35"/>
      <c r="KCE55" s="35"/>
      <c r="KCF55" s="35"/>
      <c r="KCG55" s="35"/>
      <c r="KCH55" s="35"/>
      <c r="KCI55" s="35"/>
      <c r="KCJ55" s="35"/>
      <c r="KCK55" s="35"/>
      <c r="KCL55" s="35"/>
      <c r="KCM55" s="35"/>
      <c r="KCN55" s="35"/>
      <c r="KCO55" s="35"/>
      <c r="KCP55" s="35"/>
      <c r="KCQ55" s="35"/>
      <c r="KCR55" s="35"/>
      <c r="KCS55" s="35"/>
      <c r="KCT55" s="35"/>
      <c r="KCU55" s="35"/>
      <c r="KCV55" s="35"/>
      <c r="KCW55" s="35"/>
      <c r="KCX55" s="35"/>
      <c r="KCY55" s="35"/>
      <c r="KCZ55" s="35"/>
      <c r="KDA55" s="35"/>
      <c r="KDB55" s="35"/>
      <c r="KDC55" s="35"/>
      <c r="KDD55" s="35"/>
      <c r="KDE55" s="35"/>
      <c r="KDF55" s="35"/>
      <c r="KDG55" s="35"/>
      <c r="KDH55" s="35"/>
      <c r="KDI55" s="35"/>
      <c r="KDJ55" s="35"/>
      <c r="KDK55" s="35"/>
      <c r="KDL55" s="35"/>
      <c r="KDM55" s="35"/>
      <c r="KDN55" s="35"/>
      <c r="KDO55" s="35"/>
      <c r="KDP55" s="35"/>
      <c r="KDQ55" s="35"/>
      <c r="KDR55" s="35"/>
      <c r="KDS55" s="35"/>
      <c r="KDT55" s="35"/>
      <c r="KDU55" s="35"/>
      <c r="KDV55" s="35"/>
      <c r="KDW55" s="35"/>
      <c r="KDX55" s="35"/>
      <c r="KDY55" s="35"/>
      <c r="KDZ55" s="35"/>
      <c r="KEA55" s="35"/>
      <c r="KEB55" s="35"/>
      <c r="KEC55" s="35"/>
      <c r="KED55" s="35"/>
      <c r="KEE55" s="35"/>
      <c r="KEF55" s="35"/>
      <c r="KEG55" s="35"/>
      <c r="KEH55" s="35"/>
      <c r="KEI55" s="35"/>
      <c r="KEJ55" s="35"/>
      <c r="KEK55" s="35"/>
      <c r="KEL55" s="35"/>
      <c r="KEM55" s="35"/>
      <c r="KEN55" s="35"/>
      <c r="KEO55" s="35"/>
      <c r="KEP55" s="35"/>
      <c r="KEQ55" s="35"/>
      <c r="KER55" s="35"/>
      <c r="KES55" s="35"/>
      <c r="KET55" s="35"/>
      <c r="KEU55" s="35"/>
      <c r="KEV55" s="35"/>
      <c r="KEW55" s="35"/>
      <c r="KEX55" s="35"/>
      <c r="KEY55" s="35"/>
      <c r="KEZ55" s="35"/>
      <c r="KFA55" s="35"/>
      <c r="KFB55" s="35"/>
      <c r="KFC55" s="35"/>
      <c r="KFD55" s="35"/>
      <c r="KFE55" s="35"/>
      <c r="KFF55" s="35"/>
      <c r="KFG55" s="35"/>
      <c r="KFH55" s="35"/>
      <c r="KFI55" s="35"/>
      <c r="KFJ55" s="35"/>
      <c r="KFK55" s="35"/>
      <c r="KFL55" s="35"/>
      <c r="KFM55" s="35"/>
      <c r="KFN55" s="35"/>
      <c r="KFO55" s="35"/>
      <c r="KFP55" s="35"/>
      <c r="KFQ55" s="35"/>
      <c r="KFR55" s="35"/>
      <c r="KFS55" s="35"/>
      <c r="KFT55" s="35"/>
      <c r="KFU55" s="35"/>
      <c r="KFV55" s="35"/>
      <c r="KFW55" s="35"/>
      <c r="KFX55" s="35"/>
      <c r="KFY55" s="35"/>
      <c r="KFZ55" s="35"/>
      <c r="KGA55" s="35"/>
      <c r="KGB55" s="35"/>
      <c r="KGC55" s="35"/>
      <c r="KGD55" s="35"/>
      <c r="KGE55" s="35"/>
      <c r="KGF55" s="35"/>
      <c r="KGG55" s="35"/>
      <c r="KGH55" s="35"/>
      <c r="KGI55" s="35"/>
      <c r="KGJ55" s="35"/>
      <c r="KGK55" s="35"/>
      <c r="KGL55" s="35"/>
      <c r="KGM55" s="35"/>
      <c r="KGN55" s="35"/>
      <c r="KGO55" s="35"/>
      <c r="KGP55" s="35"/>
      <c r="KGQ55" s="35"/>
      <c r="KGR55" s="35"/>
      <c r="KGS55" s="35"/>
      <c r="KGT55" s="35"/>
      <c r="KGU55" s="35"/>
      <c r="KGV55" s="35"/>
      <c r="KGW55" s="35"/>
      <c r="KGX55" s="35"/>
      <c r="KGY55" s="35"/>
      <c r="KGZ55" s="35"/>
      <c r="KHA55" s="35"/>
      <c r="KHB55" s="35"/>
      <c r="KHC55" s="35"/>
      <c r="KHD55" s="35"/>
      <c r="KHE55" s="35"/>
      <c r="KHF55" s="35"/>
      <c r="KHG55" s="35"/>
      <c r="KHH55" s="35"/>
      <c r="KHI55" s="35"/>
      <c r="KHJ55" s="35"/>
      <c r="KHK55" s="35"/>
      <c r="KHL55" s="35"/>
      <c r="KHM55" s="35"/>
      <c r="KHN55" s="35"/>
      <c r="KHO55" s="35"/>
      <c r="KHP55" s="35"/>
      <c r="KHQ55" s="35"/>
      <c r="KHR55" s="35"/>
      <c r="KHS55" s="35"/>
      <c r="KHT55" s="35"/>
      <c r="KHU55" s="35"/>
      <c r="KHV55" s="35"/>
      <c r="KHW55" s="35"/>
      <c r="KHX55" s="35"/>
      <c r="KHY55" s="35"/>
      <c r="KHZ55" s="35"/>
      <c r="KIA55" s="35"/>
      <c r="KIB55" s="35"/>
      <c r="KIC55" s="35"/>
      <c r="KID55" s="35"/>
      <c r="KIE55" s="35"/>
      <c r="KIF55" s="35"/>
      <c r="KIG55" s="35"/>
      <c r="KIH55" s="35"/>
      <c r="KII55" s="35"/>
      <c r="KIJ55" s="35"/>
      <c r="KIK55" s="35"/>
      <c r="KIL55" s="35"/>
      <c r="KIM55" s="35"/>
      <c r="KIN55" s="35"/>
      <c r="KIO55" s="35"/>
      <c r="KIP55" s="35"/>
      <c r="KIQ55" s="35"/>
      <c r="KIR55" s="35"/>
      <c r="KIS55" s="35"/>
      <c r="KIT55" s="35"/>
      <c r="KIU55" s="35"/>
      <c r="KIV55" s="35"/>
      <c r="KIW55" s="35"/>
      <c r="KIX55" s="35"/>
      <c r="KIY55" s="35"/>
      <c r="KIZ55" s="35"/>
      <c r="KJA55" s="35"/>
      <c r="KJB55" s="35"/>
      <c r="KJC55" s="35"/>
      <c r="KJD55" s="35"/>
      <c r="KJE55" s="35"/>
      <c r="KJF55" s="35"/>
      <c r="KJG55" s="35"/>
      <c r="KJH55" s="35"/>
      <c r="KJI55" s="35"/>
      <c r="KJJ55" s="35"/>
      <c r="KJK55" s="35"/>
      <c r="KJL55" s="35"/>
      <c r="KJM55" s="35"/>
      <c r="KJN55" s="35"/>
      <c r="KJO55" s="35"/>
      <c r="KJP55" s="35"/>
      <c r="KJQ55" s="35"/>
      <c r="KJR55" s="35"/>
      <c r="KJS55" s="35"/>
      <c r="KJT55" s="35"/>
      <c r="KJU55" s="35"/>
      <c r="KJV55" s="35"/>
      <c r="KJW55" s="35"/>
      <c r="KJX55" s="35"/>
      <c r="KJY55" s="35"/>
      <c r="KJZ55" s="35"/>
      <c r="KKA55" s="35"/>
      <c r="KKB55" s="35"/>
      <c r="KKC55" s="35"/>
      <c r="KKD55" s="35"/>
      <c r="KKE55" s="35"/>
      <c r="KKF55" s="35"/>
      <c r="KKG55" s="35"/>
      <c r="KKH55" s="35"/>
      <c r="KKI55" s="35"/>
      <c r="KKJ55" s="35"/>
      <c r="KKK55" s="35"/>
      <c r="KKL55" s="35"/>
      <c r="KKM55" s="35"/>
      <c r="KKN55" s="35"/>
      <c r="KKO55" s="35"/>
      <c r="KKP55" s="35"/>
      <c r="KKQ55" s="35"/>
      <c r="KKR55" s="35"/>
      <c r="KKS55" s="35"/>
      <c r="KKT55" s="35"/>
      <c r="KKU55" s="35"/>
      <c r="KKV55" s="35"/>
      <c r="KKW55" s="35"/>
      <c r="KKX55" s="35"/>
      <c r="KKY55" s="35"/>
      <c r="KKZ55" s="35"/>
      <c r="KLA55" s="35"/>
      <c r="KLB55" s="35"/>
      <c r="KLC55" s="35"/>
      <c r="KLD55" s="35"/>
      <c r="KLE55" s="35"/>
      <c r="KLF55" s="35"/>
      <c r="KLG55" s="35"/>
      <c r="KLH55" s="35"/>
      <c r="KLI55" s="35"/>
      <c r="KLJ55" s="35"/>
      <c r="KLK55" s="35"/>
      <c r="KLL55" s="35"/>
      <c r="KLM55" s="35"/>
      <c r="KLN55" s="35"/>
      <c r="KLO55" s="35"/>
      <c r="KLP55" s="35"/>
      <c r="KLQ55" s="35"/>
      <c r="KLR55" s="35"/>
      <c r="KLS55" s="35"/>
      <c r="KLT55" s="35"/>
      <c r="KLU55" s="35"/>
      <c r="KLV55" s="35"/>
      <c r="KLW55" s="35"/>
      <c r="KLX55" s="35"/>
      <c r="KLY55" s="35"/>
      <c r="KLZ55" s="35"/>
      <c r="KMA55" s="35"/>
      <c r="KMB55" s="35"/>
      <c r="KMC55" s="35"/>
      <c r="KMD55" s="35"/>
      <c r="KME55" s="35"/>
      <c r="KMF55" s="35"/>
      <c r="KMG55" s="35"/>
      <c r="KMH55" s="35"/>
      <c r="KMI55" s="35"/>
      <c r="KMJ55" s="35"/>
      <c r="KMK55" s="35"/>
      <c r="KML55" s="35"/>
      <c r="KMM55" s="35"/>
      <c r="KMN55" s="35"/>
      <c r="KMO55" s="35"/>
      <c r="KMP55" s="35"/>
      <c r="KMQ55" s="35"/>
      <c r="KMR55" s="35"/>
      <c r="KMS55" s="35"/>
      <c r="KMT55" s="35"/>
      <c r="KMU55" s="35"/>
      <c r="KMV55" s="35"/>
      <c r="KMW55" s="35"/>
      <c r="KMX55" s="35"/>
      <c r="KMY55" s="35"/>
      <c r="KMZ55" s="35"/>
      <c r="KNA55" s="35"/>
      <c r="KNB55" s="35"/>
      <c r="KNC55" s="35"/>
      <c r="KND55" s="35"/>
      <c r="KNE55" s="35"/>
      <c r="KNF55" s="35"/>
      <c r="KNG55" s="35"/>
      <c r="KNH55" s="35"/>
      <c r="KNI55" s="35"/>
      <c r="KNJ55" s="35"/>
      <c r="KNK55" s="35"/>
      <c r="KNL55" s="35"/>
      <c r="KNM55" s="35"/>
      <c r="KNN55" s="35"/>
      <c r="KNO55" s="35"/>
      <c r="KNP55" s="35"/>
      <c r="KNQ55" s="35"/>
      <c r="KNR55" s="35"/>
      <c r="KNS55" s="35"/>
      <c r="KNT55" s="35"/>
      <c r="KNU55" s="35"/>
      <c r="KNV55" s="35"/>
      <c r="KNW55" s="35"/>
      <c r="KNX55" s="35"/>
      <c r="KNY55" s="35"/>
      <c r="KNZ55" s="35"/>
      <c r="KOA55" s="35"/>
      <c r="KOB55" s="35"/>
      <c r="KOC55" s="35"/>
      <c r="KOD55" s="35"/>
      <c r="KOE55" s="35"/>
      <c r="KOF55" s="35"/>
      <c r="KOG55" s="35"/>
      <c r="KOH55" s="35"/>
      <c r="KOI55" s="35"/>
      <c r="KOJ55" s="35"/>
      <c r="KOK55" s="35"/>
      <c r="KOL55" s="35"/>
      <c r="KOM55" s="35"/>
      <c r="KON55" s="35"/>
      <c r="KOO55" s="35"/>
      <c r="KOP55" s="35"/>
      <c r="KOQ55" s="35"/>
      <c r="KOR55" s="35"/>
      <c r="KOS55" s="35"/>
      <c r="KOT55" s="35"/>
      <c r="KOU55" s="35"/>
      <c r="KOV55" s="35"/>
      <c r="KOW55" s="35"/>
      <c r="KOX55" s="35"/>
      <c r="KOY55" s="35"/>
      <c r="KOZ55" s="35"/>
      <c r="KPA55" s="35"/>
      <c r="KPB55" s="35"/>
      <c r="KPC55" s="35"/>
      <c r="KPD55" s="35"/>
      <c r="KPE55" s="35"/>
      <c r="KPF55" s="35"/>
      <c r="KPG55" s="35"/>
      <c r="KPH55" s="35"/>
      <c r="KPI55" s="35"/>
      <c r="KPJ55" s="35"/>
      <c r="KPK55" s="35"/>
      <c r="KPL55" s="35"/>
      <c r="KPM55" s="35"/>
      <c r="KPN55" s="35"/>
      <c r="KPO55" s="35"/>
      <c r="KPP55" s="35"/>
      <c r="KPQ55" s="35"/>
      <c r="KPR55" s="35"/>
      <c r="KPS55" s="35"/>
      <c r="KPT55" s="35"/>
      <c r="KPU55" s="35"/>
      <c r="KPV55" s="35"/>
      <c r="KPW55" s="35"/>
      <c r="KPX55" s="35"/>
      <c r="KPY55" s="35"/>
      <c r="KPZ55" s="35"/>
      <c r="KQA55" s="35"/>
      <c r="KQB55" s="35"/>
      <c r="KQC55" s="35"/>
      <c r="KQD55" s="35"/>
      <c r="KQE55" s="35"/>
      <c r="KQF55" s="35"/>
      <c r="KQG55" s="35"/>
      <c r="KQH55" s="35"/>
      <c r="KQI55" s="35"/>
      <c r="KQJ55" s="35"/>
      <c r="KQK55" s="35"/>
      <c r="KQL55" s="35"/>
      <c r="KQM55" s="35"/>
      <c r="KQN55" s="35"/>
      <c r="KQO55" s="35"/>
      <c r="KQP55" s="35"/>
      <c r="KQQ55" s="35"/>
      <c r="KQR55" s="35"/>
      <c r="KQS55" s="35"/>
      <c r="KQT55" s="35"/>
      <c r="KQU55" s="35"/>
      <c r="KQV55" s="35"/>
      <c r="KQW55" s="35"/>
      <c r="KQX55" s="35"/>
      <c r="KQY55" s="35"/>
      <c r="KQZ55" s="35"/>
      <c r="KRA55" s="35"/>
      <c r="KRB55" s="35"/>
      <c r="KRC55" s="35"/>
      <c r="KRD55" s="35"/>
      <c r="KRE55" s="35"/>
      <c r="KRF55" s="35"/>
      <c r="KRG55" s="35"/>
      <c r="KRH55" s="35"/>
      <c r="KRI55" s="35"/>
      <c r="KRJ55" s="35"/>
      <c r="KRK55" s="35"/>
      <c r="KRL55" s="35"/>
      <c r="KRM55" s="35"/>
      <c r="KRN55" s="35"/>
      <c r="KRO55" s="35"/>
      <c r="KRP55" s="35"/>
      <c r="KRQ55" s="35"/>
      <c r="KRR55" s="35"/>
      <c r="KRS55" s="35"/>
      <c r="KRT55" s="35"/>
      <c r="KRU55" s="35"/>
      <c r="KRV55" s="35"/>
      <c r="KRW55" s="35"/>
      <c r="KRX55" s="35"/>
      <c r="KRY55" s="35"/>
      <c r="KRZ55" s="35"/>
      <c r="KSA55" s="35"/>
      <c r="KSB55" s="35"/>
      <c r="KSC55" s="35"/>
      <c r="KSD55" s="35"/>
      <c r="KSE55" s="35"/>
      <c r="KSF55" s="35"/>
      <c r="KSG55" s="35"/>
      <c r="KSH55" s="35"/>
      <c r="KSI55" s="35"/>
      <c r="KSJ55" s="35"/>
      <c r="KSK55" s="35"/>
      <c r="KSL55" s="35"/>
      <c r="KSM55" s="35"/>
      <c r="KSN55" s="35"/>
      <c r="KSO55" s="35"/>
      <c r="KSP55" s="35"/>
      <c r="KSQ55" s="35"/>
      <c r="KSR55" s="35"/>
      <c r="KSS55" s="35"/>
      <c r="KST55" s="35"/>
      <c r="KSU55" s="35"/>
      <c r="KSV55" s="35"/>
      <c r="KSW55" s="35"/>
      <c r="KSX55" s="35"/>
      <c r="KSY55" s="35"/>
      <c r="KSZ55" s="35"/>
      <c r="KTA55" s="35"/>
      <c r="KTB55" s="35"/>
      <c r="KTC55" s="35"/>
      <c r="KTD55" s="35"/>
      <c r="KTE55" s="35"/>
      <c r="KTF55" s="35"/>
      <c r="KTG55" s="35"/>
      <c r="KTH55" s="35"/>
      <c r="KTI55" s="35"/>
      <c r="KTJ55" s="35"/>
      <c r="KTK55" s="35"/>
      <c r="KTL55" s="35"/>
      <c r="KTM55" s="35"/>
      <c r="KTN55" s="35"/>
      <c r="KTO55" s="35"/>
      <c r="KTP55" s="35"/>
      <c r="KTQ55" s="35"/>
      <c r="KTR55" s="35"/>
      <c r="KTS55" s="35"/>
      <c r="KTT55" s="35"/>
      <c r="KTU55" s="35"/>
      <c r="KTV55" s="35"/>
      <c r="KTW55" s="35"/>
      <c r="KTX55" s="35"/>
      <c r="KTY55" s="35"/>
      <c r="KTZ55" s="35"/>
      <c r="KUA55" s="35"/>
      <c r="KUB55" s="35"/>
      <c r="KUC55" s="35"/>
      <c r="KUD55" s="35"/>
      <c r="KUE55" s="35"/>
      <c r="KUF55" s="35"/>
      <c r="KUG55" s="35"/>
      <c r="KUH55" s="35"/>
      <c r="KUI55" s="35"/>
      <c r="KUJ55" s="35"/>
      <c r="KUK55" s="35"/>
      <c r="KUL55" s="35"/>
      <c r="KUM55" s="35"/>
      <c r="KUN55" s="35"/>
      <c r="KUO55" s="35"/>
      <c r="KUP55" s="35"/>
      <c r="KUQ55" s="35"/>
      <c r="KUR55" s="35"/>
      <c r="KUS55" s="35"/>
      <c r="KUT55" s="35"/>
      <c r="KUU55" s="35"/>
      <c r="KUV55" s="35"/>
      <c r="KUW55" s="35"/>
      <c r="KUX55" s="35"/>
      <c r="KUY55" s="35"/>
      <c r="KUZ55" s="35"/>
      <c r="KVA55" s="35"/>
      <c r="KVB55" s="35"/>
      <c r="KVC55" s="35"/>
      <c r="KVD55" s="35"/>
      <c r="KVE55" s="35"/>
      <c r="KVF55" s="35"/>
      <c r="KVG55" s="35"/>
      <c r="KVH55" s="35"/>
      <c r="KVI55" s="35"/>
      <c r="KVJ55" s="35"/>
      <c r="KVK55" s="35"/>
      <c r="KVL55" s="35"/>
      <c r="KVM55" s="35"/>
      <c r="KVN55" s="35"/>
      <c r="KVO55" s="35"/>
      <c r="KVP55" s="35"/>
      <c r="KVQ55" s="35"/>
      <c r="KVR55" s="35"/>
      <c r="KVS55" s="35"/>
      <c r="KVT55" s="35"/>
      <c r="KVU55" s="35"/>
      <c r="KVV55" s="35"/>
      <c r="KVW55" s="35"/>
      <c r="KVX55" s="35"/>
      <c r="KVY55" s="35"/>
      <c r="KVZ55" s="35"/>
      <c r="KWA55" s="35"/>
      <c r="KWB55" s="35"/>
      <c r="KWC55" s="35"/>
      <c r="KWD55" s="35"/>
      <c r="KWE55" s="35"/>
      <c r="KWF55" s="35"/>
      <c r="KWG55" s="35"/>
      <c r="KWH55" s="35"/>
      <c r="KWI55" s="35"/>
      <c r="KWJ55" s="35"/>
      <c r="KWK55" s="35"/>
      <c r="KWL55" s="35"/>
      <c r="KWM55" s="35"/>
      <c r="KWN55" s="35"/>
      <c r="KWO55" s="35"/>
      <c r="KWP55" s="35"/>
      <c r="KWQ55" s="35"/>
      <c r="KWR55" s="35"/>
      <c r="KWS55" s="35"/>
      <c r="KWT55" s="35"/>
      <c r="KWU55" s="35"/>
      <c r="KWV55" s="35"/>
      <c r="KWW55" s="35"/>
      <c r="KWX55" s="35"/>
      <c r="KWY55" s="35"/>
      <c r="KWZ55" s="35"/>
      <c r="KXA55" s="35"/>
      <c r="KXB55" s="35"/>
      <c r="KXC55" s="35"/>
      <c r="KXD55" s="35"/>
      <c r="KXE55" s="35"/>
      <c r="KXF55" s="35"/>
      <c r="KXG55" s="35"/>
      <c r="KXH55" s="35"/>
      <c r="KXI55" s="35"/>
      <c r="KXJ55" s="35"/>
      <c r="KXK55" s="35"/>
      <c r="KXL55" s="35"/>
      <c r="KXM55" s="35"/>
      <c r="KXN55" s="35"/>
      <c r="KXO55" s="35"/>
      <c r="KXP55" s="35"/>
      <c r="KXQ55" s="35"/>
      <c r="KXR55" s="35"/>
      <c r="KXS55" s="35"/>
      <c r="KXT55" s="35"/>
      <c r="KXU55" s="35"/>
      <c r="KXV55" s="35"/>
      <c r="KXW55" s="35"/>
      <c r="KXX55" s="35"/>
      <c r="KXY55" s="35"/>
      <c r="KXZ55" s="35"/>
      <c r="KYA55" s="35"/>
      <c r="KYB55" s="35"/>
      <c r="KYC55" s="35"/>
      <c r="KYD55" s="35"/>
      <c r="KYE55" s="35"/>
      <c r="KYF55" s="35"/>
      <c r="KYG55" s="35"/>
      <c r="KYH55" s="35"/>
      <c r="KYI55" s="35"/>
      <c r="KYJ55" s="35"/>
      <c r="KYK55" s="35"/>
      <c r="KYL55" s="35"/>
      <c r="KYM55" s="35"/>
      <c r="KYN55" s="35"/>
      <c r="KYO55" s="35"/>
      <c r="KYP55" s="35"/>
      <c r="KYQ55" s="35"/>
      <c r="KYR55" s="35"/>
      <c r="KYS55" s="35"/>
      <c r="KYT55" s="35"/>
      <c r="KYU55" s="35"/>
      <c r="KYV55" s="35"/>
      <c r="KYW55" s="35"/>
      <c r="KYX55" s="35"/>
      <c r="KYY55" s="35"/>
      <c r="KYZ55" s="35"/>
      <c r="KZA55" s="35"/>
      <c r="KZB55" s="35"/>
      <c r="KZC55" s="35"/>
      <c r="KZD55" s="35"/>
      <c r="KZE55" s="35"/>
      <c r="KZF55" s="35"/>
      <c r="KZG55" s="35"/>
      <c r="KZH55" s="35"/>
      <c r="KZI55" s="35"/>
      <c r="KZJ55" s="35"/>
      <c r="KZK55" s="35"/>
      <c r="KZL55" s="35"/>
      <c r="KZM55" s="35"/>
      <c r="KZN55" s="35"/>
      <c r="KZO55" s="35"/>
      <c r="KZP55" s="35"/>
      <c r="KZQ55" s="35"/>
      <c r="KZR55" s="35"/>
      <c r="KZS55" s="35"/>
      <c r="KZT55" s="35"/>
      <c r="KZU55" s="35"/>
      <c r="KZV55" s="35"/>
      <c r="KZW55" s="35"/>
      <c r="KZX55" s="35"/>
      <c r="KZY55" s="35"/>
      <c r="KZZ55" s="35"/>
      <c r="LAA55" s="35"/>
      <c r="LAB55" s="35"/>
      <c r="LAC55" s="35"/>
      <c r="LAD55" s="35"/>
      <c r="LAE55" s="35"/>
      <c r="LAF55" s="35"/>
      <c r="LAG55" s="35"/>
      <c r="LAH55" s="35"/>
      <c r="LAI55" s="35"/>
      <c r="LAJ55" s="35"/>
      <c r="LAK55" s="35"/>
      <c r="LAL55" s="35"/>
      <c r="LAM55" s="35"/>
      <c r="LAN55" s="35"/>
      <c r="LAO55" s="35"/>
      <c r="LAP55" s="35"/>
      <c r="LAQ55" s="35"/>
      <c r="LAR55" s="35"/>
      <c r="LAS55" s="35"/>
      <c r="LAT55" s="35"/>
      <c r="LAU55" s="35"/>
      <c r="LAV55" s="35"/>
      <c r="LAW55" s="35"/>
      <c r="LAX55" s="35"/>
      <c r="LAY55" s="35"/>
      <c r="LAZ55" s="35"/>
      <c r="LBA55" s="35"/>
      <c r="LBB55" s="35"/>
      <c r="LBC55" s="35"/>
      <c r="LBD55" s="35"/>
      <c r="LBE55" s="35"/>
      <c r="LBF55" s="35"/>
      <c r="LBG55" s="35"/>
      <c r="LBH55" s="35"/>
      <c r="LBI55" s="35"/>
      <c r="LBJ55" s="35"/>
      <c r="LBK55" s="35"/>
      <c r="LBL55" s="35"/>
      <c r="LBM55" s="35"/>
      <c r="LBN55" s="35"/>
      <c r="LBO55" s="35"/>
      <c r="LBP55" s="35"/>
      <c r="LBQ55" s="35"/>
      <c r="LBR55" s="35"/>
      <c r="LBS55" s="35"/>
      <c r="LBT55" s="35"/>
      <c r="LBU55" s="35"/>
      <c r="LBV55" s="35"/>
      <c r="LBW55" s="35"/>
      <c r="LBX55" s="35"/>
      <c r="LBY55" s="35"/>
      <c r="LBZ55" s="35"/>
      <c r="LCA55" s="35"/>
      <c r="LCB55" s="35"/>
      <c r="LCC55" s="35"/>
      <c r="LCD55" s="35"/>
      <c r="LCE55" s="35"/>
      <c r="LCF55" s="35"/>
      <c r="LCG55" s="35"/>
      <c r="LCH55" s="35"/>
      <c r="LCI55" s="35"/>
      <c r="LCJ55" s="35"/>
      <c r="LCK55" s="35"/>
      <c r="LCL55" s="35"/>
      <c r="LCM55" s="35"/>
      <c r="LCN55" s="35"/>
      <c r="LCO55" s="35"/>
      <c r="LCP55" s="35"/>
      <c r="LCQ55" s="35"/>
      <c r="LCR55" s="35"/>
      <c r="LCS55" s="35"/>
      <c r="LCT55" s="35"/>
      <c r="LCU55" s="35"/>
      <c r="LCV55" s="35"/>
      <c r="LCW55" s="35"/>
      <c r="LCX55" s="35"/>
      <c r="LCY55" s="35"/>
      <c r="LCZ55" s="35"/>
      <c r="LDA55" s="35"/>
      <c r="LDB55" s="35"/>
      <c r="LDC55" s="35"/>
      <c r="LDD55" s="35"/>
      <c r="LDE55" s="35"/>
      <c r="LDF55" s="35"/>
      <c r="LDG55" s="35"/>
      <c r="LDH55" s="35"/>
      <c r="LDI55" s="35"/>
      <c r="LDJ55" s="35"/>
      <c r="LDK55" s="35"/>
      <c r="LDL55" s="35"/>
      <c r="LDM55" s="35"/>
      <c r="LDN55" s="35"/>
      <c r="LDO55" s="35"/>
      <c r="LDP55" s="35"/>
      <c r="LDQ55" s="35"/>
      <c r="LDR55" s="35"/>
      <c r="LDS55" s="35"/>
      <c r="LDT55" s="35"/>
      <c r="LDU55" s="35"/>
      <c r="LDV55" s="35"/>
      <c r="LDW55" s="35"/>
      <c r="LDX55" s="35"/>
      <c r="LDY55" s="35"/>
      <c r="LDZ55" s="35"/>
      <c r="LEA55" s="35"/>
      <c r="LEB55" s="35"/>
      <c r="LEC55" s="35"/>
      <c r="LED55" s="35"/>
      <c r="LEE55" s="35"/>
      <c r="LEF55" s="35"/>
      <c r="LEG55" s="35"/>
      <c r="LEH55" s="35"/>
      <c r="LEI55" s="35"/>
      <c r="LEJ55" s="35"/>
      <c r="LEK55" s="35"/>
      <c r="LEL55" s="35"/>
      <c r="LEM55" s="35"/>
      <c r="LEN55" s="35"/>
      <c r="LEO55" s="35"/>
      <c r="LEP55" s="35"/>
      <c r="LEQ55" s="35"/>
      <c r="LER55" s="35"/>
      <c r="LES55" s="35"/>
      <c r="LET55" s="35"/>
      <c r="LEU55" s="35"/>
      <c r="LEV55" s="35"/>
      <c r="LEW55" s="35"/>
      <c r="LEX55" s="35"/>
      <c r="LEY55" s="35"/>
      <c r="LEZ55" s="35"/>
      <c r="LFA55" s="35"/>
      <c r="LFB55" s="35"/>
      <c r="LFC55" s="35"/>
      <c r="LFD55" s="35"/>
      <c r="LFE55" s="35"/>
      <c r="LFF55" s="35"/>
      <c r="LFG55" s="35"/>
      <c r="LFH55" s="35"/>
      <c r="LFI55" s="35"/>
      <c r="LFJ55" s="35"/>
      <c r="LFK55" s="35"/>
      <c r="LFL55" s="35"/>
      <c r="LFM55" s="35"/>
      <c r="LFN55" s="35"/>
      <c r="LFO55" s="35"/>
      <c r="LFP55" s="35"/>
      <c r="LFQ55" s="35"/>
      <c r="LFR55" s="35"/>
      <c r="LFS55" s="35"/>
      <c r="LFT55" s="35"/>
      <c r="LFU55" s="35"/>
      <c r="LFV55" s="35"/>
      <c r="LFW55" s="35"/>
      <c r="LFX55" s="35"/>
      <c r="LFY55" s="35"/>
      <c r="LFZ55" s="35"/>
      <c r="LGA55" s="35"/>
      <c r="LGB55" s="35"/>
      <c r="LGC55" s="35"/>
      <c r="LGD55" s="35"/>
      <c r="LGE55" s="35"/>
      <c r="LGF55" s="35"/>
      <c r="LGG55" s="35"/>
      <c r="LGH55" s="35"/>
      <c r="LGI55" s="35"/>
      <c r="LGJ55" s="35"/>
      <c r="LGK55" s="35"/>
      <c r="LGL55" s="35"/>
      <c r="LGM55" s="35"/>
      <c r="LGN55" s="35"/>
      <c r="LGO55" s="35"/>
      <c r="LGP55" s="35"/>
      <c r="LGQ55" s="35"/>
      <c r="LGR55" s="35"/>
      <c r="LGS55" s="35"/>
      <c r="LGT55" s="35"/>
      <c r="LGU55" s="35"/>
      <c r="LGV55" s="35"/>
      <c r="LGW55" s="35"/>
      <c r="LGX55" s="35"/>
      <c r="LGY55" s="35"/>
      <c r="LGZ55" s="35"/>
      <c r="LHA55" s="35"/>
      <c r="LHB55" s="35"/>
      <c r="LHC55" s="35"/>
      <c r="LHD55" s="35"/>
      <c r="LHE55" s="35"/>
      <c r="LHF55" s="35"/>
      <c r="LHG55" s="35"/>
      <c r="LHH55" s="35"/>
      <c r="LHI55" s="35"/>
      <c r="LHJ55" s="35"/>
      <c r="LHK55" s="35"/>
      <c r="LHL55" s="35"/>
      <c r="LHM55" s="35"/>
      <c r="LHN55" s="35"/>
      <c r="LHO55" s="35"/>
      <c r="LHP55" s="35"/>
      <c r="LHQ55" s="35"/>
      <c r="LHR55" s="35"/>
      <c r="LHS55" s="35"/>
      <c r="LHT55" s="35"/>
      <c r="LHU55" s="35"/>
      <c r="LHV55" s="35"/>
      <c r="LHW55" s="35"/>
      <c r="LHX55" s="35"/>
      <c r="LHY55" s="35"/>
      <c r="LHZ55" s="35"/>
      <c r="LIA55" s="35"/>
      <c r="LIB55" s="35"/>
      <c r="LIC55" s="35"/>
      <c r="LID55" s="35"/>
      <c r="LIE55" s="35"/>
      <c r="LIF55" s="35"/>
      <c r="LIG55" s="35"/>
      <c r="LIH55" s="35"/>
      <c r="LII55" s="35"/>
      <c r="LIJ55" s="35"/>
      <c r="LIK55" s="35"/>
      <c r="LIL55" s="35"/>
      <c r="LIM55" s="35"/>
      <c r="LIN55" s="35"/>
      <c r="LIO55" s="35"/>
      <c r="LIP55" s="35"/>
      <c r="LIQ55" s="35"/>
      <c r="LIR55" s="35"/>
      <c r="LIS55" s="35"/>
      <c r="LIT55" s="35"/>
      <c r="LIU55" s="35"/>
      <c r="LIV55" s="35"/>
      <c r="LIW55" s="35"/>
      <c r="LIX55" s="35"/>
      <c r="LIY55" s="35"/>
      <c r="LIZ55" s="35"/>
      <c r="LJA55" s="35"/>
      <c r="LJB55" s="35"/>
      <c r="LJC55" s="35"/>
      <c r="LJD55" s="35"/>
      <c r="LJE55" s="35"/>
      <c r="LJF55" s="35"/>
      <c r="LJG55" s="35"/>
      <c r="LJH55" s="35"/>
      <c r="LJI55" s="35"/>
      <c r="LJJ55" s="35"/>
      <c r="LJK55" s="35"/>
      <c r="LJL55" s="35"/>
      <c r="LJM55" s="35"/>
      <c r="LJN55" s="35"/>
      <c r="LJO55" s="35"/>
      <c r="LJP55" s="35"/>
      <c r="LJQ55" s="35"/>
      <c r="LJR55" s="35"/>
      <c r="LJS55" s="35"/>
      <c r="LJT55" s="35"/>
      <c r="LJU55" s="35"/>
      <c r="LJV55" s="35"/>
      <c r="LJW55" s="35"/>
      <c r="LJX55" s="35"/>
      <c r="LJY55" s="35"/>
      <c r="LJZ55" s="35"/>
      <c r="LKA55" s="35"/>
      <c r="LKB55" s="35"/>
      <c r="LKC55" s="35"/>
      <c r="LKD55" s="35"/>
      <c r="LKE55" s="35"/>
      <c r="LKF55" s="35"/>
      <c r="LKG55" s="35"/>
      <c r="LKH55" s="35"/>
      <c r="LKI55" s="35"/>
      <c r="LKJ55" s="35"/>
      <c r="LKK55" s="35"/>
      <c r="LKL55" s="35"/>
      <c r="LKM55" s="35"/>
      <c r="LKN55" s="35"/>
      <c r="LKO55" s="35"/>
      <c r="LKP55" s="35"/>
      <c r="LKQ55" s="35"/>
      <c r="LKR55" s="35"/>
      <c r="LKS55" s="35"/>
      <c r="LKT55" s="35"/>
      <c r="LKU55" s="35"/>
      <c r="LKV55" s="35"/>
      <c r="LKW55" s="35"/>
      <c r="LKX55" s="35"/>
      <c r="LKY55" s="35"/>
      <c r="LKZ55" s="35"/>
      <c r="LLA55" s="35"/>
      <c r="LLB55" s="35"/>
      <c r="LLC55" s="35"/>
      <c r="LLD55" s="35"/>
      <c r="LLE55" s="35"/>
      <c r="LLF55" s="35"/>
      <c r="LLG55" s="35"/>
      <c r="LLH55" s="35"/>
      <c r="LLI55" s="35"/>
      <c r="LLJ55" s="35"/>
      <c r="LLK55" s="35"/>
      <c r="LLL55" s="35"/>
      <c r="LLM55" s="35"/>
      <c r="LLN55" s="35"/>
      <c r="LLO55" s="35"/>
      <c r="LLP55" s="35"/>
      <c r="LLQ55" s="35"/>
      <c r="LLR55" s="35"/>
      <c r="LLS55" s="35"/>
      <c r="LLT55" s="35"/>
      <c r="LLU55" s="35"/>
      <c r="LLV55" s="35"/>
      <c r="LLW55" s="35"/>
      <c r="LLX55" s="35"/>
      <c r="LLY55" s="35"/>
      <c r="LLZ55" s="35"/>
      <c r="LMA55" s="35"/>
      <c r="LMB55" s="35"/>
      <c r="LMC55" s="35"/>
      <c r="LMD55" s="35"/>
      <c r="LME55" s="35"/>
      <c r="LMF55" s="35"/>
      <c r="LMG55" s="35"/>
      <c r="LMH55" s="35"/>
      <c r="LMI55" s="35"/>
      <c r="LMJ55" s="35"/>
      <c r="LMK55" s="35"/>
      <c r="LML55" s="35"/>
      <c r="LMM55" s="35"/>
      <c r="LMN55" s="35"/>
      <c r="LMO55" s="35"/>
      <c r="LMP55" s="35"/>
      <c r="LMQ55" s="35"/>
      <c r="LMR55" s="35"/>
      <c r="LMS55" s="35"/>
      <c r="LMT55" s="35"/>
      <c r="LMU55" s="35"/>
      <c r="LMV55" s="35"/>
      <c r="LMW55" s="35"/>
      <c r="LMX55" s="35"/>
      <c r="LMY55" s="35"/>
      <c r="LMZ55" s="35"/>
      <c r="LNA55" s="35"/>
      <c r="LNB55" s="35"/>
      <c r="LNC55" s="35"/>
      <c r="LND55" s="35"/>
      <c r="LNE55" s="35"/>
      <c r="LNF55" s="35"/>
      <c r="LNG55" s="35"/>
      <c r="LNH55" s="35"/>
      <c r="LNI55" s="35"/>
      <c r="LNJ55" s="35"/>
      <c r="LNK55" s="35"/>
      <c r="LNL55" s="35"/>
      <c r="LNM55" s="35"/>
      <c r="LNN55" s="35"/>
      <c r="LNO55" s="35"/>
      <c r="LNP55" s="35"/>
      <c r="LNQ55" s="35"/>
      <c r="LNR55" s="35"/>
      <c r="LNS55" s="35"/>
      <c r="LNT55" s="35"/>
      <c r="LNU55" s="35"/>
      <c r="LNV55" s="35"/>
      <c r="LNW55" s="35"/>
      <c r="LNX55" s="35"/>
      <c r="LNY55" s="35"/>
      <c r="LNZ55" s="35"/>
      <c r="LOA55" s="35"/>
      <c r="LOB55" s="35"/>
      <c r="LOC55" s="35"/>
      <c r="LOD55" s="35"/>
      <c r="LOE55" s="35"/>
      <c r="LOF55" s="35"/>
      <c r="LOG55" s="35"/>
      <c r="LOH55" s="35"/>
      <c r="LOI55" s="35"/>
      <c r="LOJ55" s="35"/>
      <c r="LOK55" s="35"/>
      <c r="LOL55" s="35"/>
      <c r="LOM55" s="35"/>
      <c r="LON55" s="35"/>
      <c r="LOO55" s="35"/>
      <c r="LOP55" s="35"/>
      <c r="LOQ55" s="35"/>
      <c r="LOR55" s="35"/>
      <c r="LOS55" s="35"/>
      <c r="LOT55" s="35"/>
      <c r="LOU55" s="35"/>
      <c r="LOV55" s="35"/>
      <c r="LOW55" s="35"/>
      <c r="LOX55" s="35"/>
      <c r="LOY55" s="35"/>
      <c r="LOZ55" s="35"/>
      <c r="LPA55" s="35"/>
      <c r="LPB55" s="35"/>
      <c r="LPC55" s="35"/>
      <c r="LPD55" s="35"/>
      <c r="LPE55" s="35"/>
      <c r="LPF55" s="35"/>
      <c r="LPG55" s="35"/>
      <c r="LPH55" s="35"/>
      <c r="LPI55" s="35"/>
      <c r="LPJ55" s="35"/>
      <c r="LPK55" s="35"/>
      <c r="LPL55" s="35"/>
      <c r="LPM55" s="35"/>
      <c r="LPN55" s="35"/>
      <c r="LPO55" s="35"/>
      <c r="LPP55" s="35"/>
      <c r="LPQ55" s="35"/>
      <c r="LPR55" s="35"/>
      <c r="LPS55" s="35"/>
      <c r="LPT55" s="35"/>
      <c r="LPU55" s="35"/>
      <c r="LPV55" s="35"/>
      <c r="LPW55" s="35"/>
      <c r="LPX55" s="35"/>
      <c r="LPY55" s="35"/>
      <c r="LPZ55" s="35"/>
      <c r="LQA55" s="35"/>
      <c r="LQB55" s="35"/>
      <c r="LQC55" s="35"/>
      <c r="LQD55" s="35"/>
      <c r="LQE55" s="35"/>
      <c r="LQF55" s="35"/>
      <c r="LQG55" s="35"/>
      <c r="LQH55" s="35"/>
      <c r="LQI55" s="35"/>
      <c r="LQJ55" s="35"/>
      <c r="LQK55" s="35"/>
      <c r="LQL55" s="35"/>
      <c r="LQM55" s="35"/>
      <c r="LQN55" s="35"/>
      <c r="LQO55" s="35"/>
      <c r="LQP55" s="35"/>
      <c r="LQQ55" s="35"/>
      <c r="LQR55" s="35"/>
      <c r="LQS55" s="35"/>
      <c r="LQT55" s="35"/>
      <c r="LQU55" s="35"/>
      <c r="LQV55" s="35"/>
      <c r="LQW55" s="35"/>
      <c r="LQX55" s="35"/>
      <c r="LQY55" s="35"/>
      <c r="LQZ55" s="35"/>
      <c r="LRA55" s="35"/>
      <c r="LRB55" s="35"/>
      <c r="LRC55" s="35"/>
      <c r="LRD55" s="35"/>
      <c r="LRE55" s="35"/>
      <c r="LRF55" s="35"/>
      <c r="LRG55" s="35"/>
      <c r="LRH55" s="35"/>
      <c r="LRI55" s="35"/>
      <c r="LRJ55" s="35"/>
      <c r="LRK55" s="35"/>
      <c r="LRL55" s="35"/>
      <c r="LRM55" s="35"/>
      <c r="LRN55" s="35"/>
      <c r="LRO55" s="35"/>
      <c r="LRP55" s="35"/>
      <c r="LRQ55" s="35"/>
      <c r="LRR55" s="35"/>
      <c r="LRS55" s="35"/>
      <c r="LRT55" s="35"/>
      <c r="LRU55" s="35"/>
      <c r="LRV55" s="35"/>
      <c r="LRW55" s="35"/>
      <c r="LRX55" s="35"/>
      <c r="LRY55" s="35"/>
      <c r="LRZ55" s="35"/>
      <c r="LSA55" s="35"/>
      <c r="LSB55" s="35"/>
      <c r="LSC55" s="35"/>
      <c r="LSD55" s="35"/>
      <c r="LSE55" s="35"/>
      <c r="LSF55" s="35"/>
      <c r="LSG55" s="35"/>
      <c r="LSH55" s="35"/>
      <c r="LSI55" s="35"/>
      <c r="LSJ55" s="35"/>
      <c r="LSK55" s="35"/>
      <c r="LSL55" s="35"/>
      <c r="LSM55" s="35"/>
      <c r="LSN55" s="35"/>
      <c r="LSO55" s="35"/>
      <c r="LSP55" s="35"/>
      <c r="LSQ55" s="35"/>
      <c r="LSR55" s="35"/>
      <c r="LSS55" s="35"/>
      <c r="LST55" s="35"/>
      <c r="LSU55" s="35"/>
      <c r="LSV55" s="35"/>
      <c r="LSW55" s="35"/>
      <c r="LSX55" s="35"/>
      <c r="LSY55" s="35"/>
      <c r="LSZ55" s="35"/>
      <c r="LTA55" s="35"/>
      <c r="LTB55" s="35"/>
      <c r="LTC55" s="35"/>
      <c r="LTD55" s="35"/>
      <c r="LTE55" s="35"/>
      <c r="LTF55" s="35"/>
      <c r="LTG55" s="35"/>
      <c r="LTH55" s="35"/>
      <c r="LTI55" s="35"/>
      <c r="LTJ55" s="35"/>
      <c r="LTK55" s="35"/>
      <c r="LTL55" s="35"/>
      <c r="LTM55" s="35"/>
      <c r="LTN55" s="35"/>
      <c r="LTO55" s="35"/>
      <c r="LTP55" s="35"/>
      <c r="LTQ55" s="35"/>
      <c r="LTR55" s="35"/>
      <c r="LTS55" s="35"/>
      <c r="LTT55" s="35"/>
      <c r="LTU55" s="35"/>
      <c r="LTV55" s="35"/>
      <c r="LTW55" s="35"/>
      <c r="LTX55" s="35"/>
      <c r="LTY55" s="35"/>
      <c r="LTZ55" s="35"/>
      <c r="LUA55" s="35"/>
      <c r="LUB55" s="35"/>
      <c r="LUC55" s="35"/>
      <c r="LUD55" s="35"/>
      <c r="LUE55" s="35"/>
      <c r="LUF55" s="35"/>
      <c r="LUG55" s="35"/>
      <c r="LUH55" s="35"/>
      <c r="LUI55" s="35"/>
      <c r="LUJ55" s="35"/>
      <c r="LUK55" s="35"/>
      <c r="LUL55" s="35"/>
      <c r="LUM55" s="35"/>
      <c r="LUN55" s="35"/>
      <c r="LUO55" s="35"/>
      <c r="LUP55" s="35"/>
      <c r="LUQ55" s="35"/>
      <c r="LUR55" s="35"/>
      <c r="LUS55" s="35"/>
      <c r="LUT55" s="35"/>
      <c r="LUU55" s="35"/>
      <c r="LUV55" s="35"/>
      <c r="LUW55" s="35"/>
      <c r="LUX55" s="35"/>
      <c r="LUY55" s="35"/>
      <c r="LUZ55" s="35"/>
      <c r="LVA55" s="35"/>
      <c r="LVB55" s="35"/>
      <c r="LVC55" s="35"/>
      <c r="LVD55" s="35"/>
      <c r="LVE55" s="35"/>
      <c r="LVF55" s="35"/>
      <c r="LVG55" s="35"/>
      <c r="LVH55" s="35"/>
      <c r="LVI55" s="35"/>
      <c r="LVJ55" s="35"/>
      <c r="LVK55" s="35"/>
      <c r="LVL55" s="35"/>
      <c r="LVM55" s="35"/>
      <c r="LVN55" s="35"/>
      <c r="LVO55" s="35"/>
      <c r="LVP55" s="35"/>
      <c r="LVQ55" s="35"/>
      <c r="LVR55" s="35"/>
      <c r="LVS55" s="35"/>
      <c r="LVT55" s="35"/>
      <c r="LVU55" s="35"/>
      <c r="LVV55" s="35"/>
      <c r="LVW55" s="35"/>
      <c r="LVX55" s="35"/>
      <c r="LVY55" s="35"/>
      <c r="LVZ55" s="35"/>
      <c r="LWA55" s="35"/>
      <c r="LWB55" s="35"/>
      <c r="LWC55" s="35"/>
      <c r="LWD55" s="35"/>
      <c r="LWE55" s="35"/>
      <c r="LWF55" s="35"/>
      <c r="LWG55" s="35"/>
      <c r="LWH55" s="35"/>
      <c r="LWI55" s="35"/>
      <c r="LWJ55" s="35"/>
      <c r="LWK55" s="35"/>
      <c r="LWL55" s="35"/>
      <c r="LWM55" s="35"/>
      <c r="LWN55" s="35"/>
      <c r="LWO55" s="35"/>
      <c r="LWP55" s="35"/>
      <c r="LWQ55" s="35"/>
      <c r="LWR55" s="35"/>
      <c r="LWS55" s="35"/>
      <c r="LWT55" s="35"/>
      <c r="LWU55" s="35"/>
      <c r="LWV55" s="35"/>
      <c r="LWW55" s="35"/>
      <c r="LWX55" s="35"/>
      <c r="LWY55" s="35"/>
      <c r="LWZ55" s="35"/>
      <c r="LXA55" s="35"/>
      <c r="LXB55" s="35"/>
      <c r="LXC55" s="35"/>
      <c r="LXD55" s="35"/>
      <c r="LXE55" s="35"/>
      <c r="LXF55" s="35"/>
      <c r="LXG55" s="35"/>
      <c r="LXH55" s="35"/>
      <c r="LXI55" s="35"/>
      <c r="LXJ55" s="35"/>
      <c r="LXK55" s="35"/>
      <c r="LXL55" s="35"/>
      <c r="LXM55" s="35"/>
      <c r="LXN55" s="35"/>
      <c r="LXO55" s="35"/>
      <c r="LXP55" s="35"/>
      <c r="LXQ55" s="35"/>
      <c r="LXR55" s="35"/>
      <c r="LXS55" s="35"/>
      <c r="LXT55" s="35"/>
      <c r="LXU55" s="35"/>
      <c r="LXV55" s="35"/>
      <c r="LXW55" s="35"/>
      <c r="LXX55" s="35"/>
      <c r="LXY55" s="35"/>
      <c r="LXZ55" s="35"/>
      <c r="LYA55" s="35"/>
      <c r="LYB55" s="35"/>
      <c r="LYC55" s="35"/>
      <c r="LYD55" s="35"/>
      <c r="LYE55" s="35"/>
      <c r="LYF55" s="35"/>
      <c r="LYG55" s="35"/>
      <c r="LYH55" s="35"/>
      <c r="LYI55" s="35"/>
      <c r="LYJ55" s="35"/>
      <c r="LYK55" s="35"/>
      <c r="LYL55" s="35"/>
      <c r="LYM55" s="35"/>
      <c r="LYN55" s="35"/>
      <c r="LYO55" s="35"/>
      <c r="LYP55" s="35"/>
      <c r="LYQ55" s="35"/>
      <c r="LYR55" s="35"/>
      <c r="LYS55" s="35"/>
      <c r="LYT55" s="35"/>
      <c r="LYU55" s="35"/>
      <c r="LYV55" s="35"/>
      <c r="LYW55" s="35"/>
      <c r="LYX55" s="35"/>
      <c r="LYY55" s="35"/>
      <c r="LYZ55" s="35"/>
      <c r="LZA55" s="35"/>
      <c r="LZB55" s="35"/>
      <c r="LZC55" s="35"/>
      <c r="LZD55" s="35"/>
      <c r="LZE55" s="35"/>
      <c r="LZF55" s="35"/>
      <c r="LZG55" s="35"/>
      <c r="LZH55" s="35"/>
      <c r="LZI55" s="35"/>
      <c r="LZJ55" s="35"/>
      <c r="LZK55" s="35"/>
      <c r="LZL55" s="35"/>
      <c r="LZM55" s="35"/>
      <c r="LZN55" s="35"/>
      <c r="LZO55" s="35"/>
      <c r="LZP55" s="35"/>
      <c r="LZQ55" s="35"/>
      <c r="LZR55" s="35"/>
      <c r="LZS55" s="35"/>
      <c r="LZT55" s="35"/>
      <c r="LZU55" s="35"/>
      <c r="LZV55" s="35"/>
      <c r="LZW55" s="35"/>
      <c r="LZX55" s="35"/>
      <c r="LZY55" s="35"/>
      <c r="LZZ55" s="35"/>
      <c r="MAA55" s="35"/>
      <c r="MAB55" s="35"/>
      <c r="MAC55" s="35"/>
      <c r="MAD55" s="35"/>
      <c r="MAE55" s="35"/>
      <c r="MAF55" s="35"/>
      <c r="MAG55" s="35"/>
      <c r="MAH55" s="35"/>
      <c r="MAI55" s="35"/>
      <c r="MAJ55" s="35"/>
      <c r="MAK55" s="35"/>
      <c r="MAL55" s="35"/>
      <c r="MAM55" s="35"/>
      <c r="MAN55" s="35"/>
      <c r="MAO55" s="35"/>
      <c r="MAP55" s="35"/>
      <c r="MAQ55" s="35"/>
      <c r="MAR55" s="35"/>
      <c r="MAS55" s="35"/>
      <c r="MAT55" s="35"/>
      <c r="MAU55" s="35"/>
      <c r="MAV55" s="35"/>
      <c r="MAW55" s="35"/>
      <c r="MAX55" s="35"/>
      <c r="MAY55" s="35"/>
      <c r="MAZ55" s="35"/>
      <c r="MBA55" s="35"/>
      <c r="MBB55" s="35"/>
      <c r="MBC55" s="35"/>
      <c r="MBD55" s="35"/>
      <c r="MBE55" s="35"/>
      <c r="MBF55" s="35"/>
      <c r="MBG55" s="35"/>
      <c r="MBH55" s="35"/>
      <c r="MBI55" s="35"/>
      <c r="MBJ55" s="35"/>
      <c r="MBK55" s="35"/>
      <c r="MBL55" s="35"/>
      <c r="MBM55" s="35"/>
      <c r="MBN55" s="35"/>
      <c r="MBO55" s="35"/>
      <c r="MBP55" s="35"/>
      <c r="MBQ55" s="35"/>
      <c r="MBR55" s="35"/>
      <c r="MBS55" s="35"/>
      <c r="MBT55" s="35"/>
      <c r="MBU55" s="35"/>
      <c r="MBV55" s="35"/>
      <c r="MBW55" s="35"/>
      <c r="MBX55" s="35"/>
      <c r="MBY55" s="35"/>
      <c r="MBZ55" s="35"/>
      <c r="MCA55" s="35"/>
      <c r="MCB55" s="35"/>
      <c r="MCC55" s="35"/>
      <c r="MCD55" s="35"/>
      <c r="MCE55" s="35"/>
      <c r="MCF55" s="35"/>
      <c r="MCG55" s="35"/>
      <c r="MCH55" s="35"/>
      <c r="MCI55" s="35"/>
      <c r="MCJ55" s="35"/>
      <c r="MCK55" s="35"/>
      <c r="MCL55" s="35"/>
      <c r="MCM55" s="35"/>
      <c r="MCN55" s="35"/>
      <c r="MCO55" s="35"/>
      <c r="MCP55" s="35"/>
      <c r="MCQ55" s="35"/>
      <c r="MCR55" s="35"/>
      <c r="MCS55" s="35"/>
      <c r="MCT55" s="35"/>
      <c r="MCU55" s="35"/>
      <c r="MCV55" s="35"/>
      <c r="MCW55" s="35"/>
      <c r="MCX55" s="35"/>
      <c r="MCY55" s="35"/>
      <c r="MCZ55" s="35"/>
      <c r="MDA55" s="35"/>
      <c r="MDB55" s="35"/>
      <c r="MDC55" s="35"/>
      <c r="MDD55" s="35"/>
      <c r="MDE55" s="35"/>
      <c r="MDF55" s="35"/>
      <c r="MDG55" s="35"/>
      <c r="MDH55" s="35"/>
      <c r="MDI55" s="35"/>
      <c r="MDJ55" s="35"/>
      <c r="MDK55" s="35"/>
      <c r="MDL55" s="35"/>
      <c r="MDM55" s="35"/>
      <c r="MDN55" s="35"/>
      <c r="MDO55" s="35"/>
      <c r="MDP55" s="35"/>
      <c r="MDQ55" s="35"/>
      <c r="MDR55" s="35"/>
      <c r="MDS55" s="35"/>
      <c r="MDT55" s="35"/>
      <c r="MDU55" s="35"/>
      <c r="MDV55" s="35"/>
      <c r="MDW55" s="35"/>
      <c r="MDX55" s="35"/>
      <c r="MDY55" s="35"/>
      <c r="MDZ55" s="35"/>
      <c r="MEA55" s="35"/>
      <c r="MEB55" s="35"/>
      <c r="MEC55" s="35"/>
      <c r="MED55" s="35"/>
      <c r="MEE55" s="35"/>
      <c r="MEF55" s="35"/>
      <c r="MEG55" s="35"/>
      <c r="MEH55" s="35"/>
      <c r="MEI55" s="35"/>
      <c r="MEJ55" s="35"/>
      <c r="MEK55" s="35"/>
      <c r="MEL55" s="35"/>
      <c r="MEM55" s="35"/>
      <c r="MEN55" s="35"/>
      <c r="MEO55" s="35"/>
      <c r="MEP55" s="35"/>
      <c r="MEQ55" s="35"/>
      <c r="MER55" s="35"/>
      <c r="MES55" s="35"/>
      <c r="MET55" s="35"/>
      <c r="MEU55" s="35"/>
      <c r="MEV55" s="35"/>
      <c r="MEW55" s="35"/>
      <c r="MEX55" s="35"/>
      <c r="MEY55" s="35"/>
      <c r="MEZ55" s="35"/>
      <c r="MFA55" s="35"/>
      <c r="MFB55" s="35"/>
      <c r="MFC55" s="35"/>
      <c r="MFD55" s="35"/>
      <c r="MFE55" s="35"/>
      <c r="MFF55" s="35"/>
      <c r="MFG55" s="35"/>
      <c r="MFH55" s="35"/>
      <c r="MFI55" s="35"/>
      <c r="MFJ55" s="35"/>
      <c r="MFK55" s="35"/>
      <c r="MFL55" s="35"/>
      <c r="MFM55" s="35"/>
      <c r="MFN55" s="35"/>
      <c r="MFO55" s="35"/>
      <c r="MFP55" s="35"/>
      <c r="MFQ55" s="35"/>
      <c r="MFR55" s="35"/>
      <c r="MFS55" s="35"/>
      <c r="MFT55" s="35"/>
      <c r="MFU55" s="35"/>
      <c r="MFV55" s="35"/>
      <c r="MFW55" s="35"/>
      <c r="MFX55" s="35"/>
      <c r="MFY55" s="35"/>
      <c r="MFZ55" s="35"/>
      <c r="MGA55" s="35"/>
      <c r="MGB55" s="35"/>
      <c r="MGC55" s="35"/>
      <c r="MGD55" s="35"/>
      <c r="MGE55" s="35"/>
      <c r="MGF55" s="35"/>
      <c r="MGG55" s="35"/>
      <c r="MGH55" s="35"/>
      <c r="MGI55" s="35"/>
      <c r="MGJ55" s="35"/>
      <c r="MGK55" s="35"/>
      <c r="MGL55" s="35"/>
      <c r="MGM55" s="35"/>
      <c r="MGN55" s="35"/>
      <c r="MGO55" s="35"/>
      <c r="MGP55" s="35"/>
      <c r="MGQ55" s="35"/>
      <c r="MGR55" s="35"/>
      <c r="MGS55" s="35"/>
      <c r="MGT55" s="35"/>
      <c r="MGU55" s="35"/>
      <c r="MGV55" s="35"/>
      <c r="MGW55" s="35"/>
      <c r="MGX55" s="35"/>
      <c r="MGY55" s="35"/>
      <c r="MGZ55" s="35"/>
      <c r="MHA55" s="35"/>
      <c r="MHB55" s="35"/>
      <c r="MHC55" s="35"/>
      <c r="MHD55" s="35"/>
      <c r="MHE55" s="35"/>
      <c r="MHF55" s="35"/>
      <c r="MHG55" s="35"/>
      <c r="MHH55" s="35"/>
      <c r="MHI55" s="35"/>
      <c r="MHJ55" s="35"/>
      <c r="MHK55" s="35"/>
      <c r="MHL55" s="35"/>
      <c r="MHM55" s="35"/>
      <c r="MHN55" s="35"/>
      <c r="MHO55" s="35"/>
      <c r="MHP55" s="35"/>
      <c r="MHQ55" s="35"/>
      <c r="MHR55" s="35"/>
      <c r="MHS55" s="35"/>
      <c r="MHT55" s="35"/>
      <c r="MHU55" s="35"/>
      <c r="MHV55" s="35"/>
      <c r="MHW55" s="35"/>
      <c r="MHX55" s="35"/>
      <c r="MHY55" s="35"/>
      <c r="MHZ55" s="35"/>
      <c r="MIA55" s="35"/>
      <c r="MIB55" s="35"/>
      <c r="MIC55" s="35"/>
      <c r="MID55" s="35"/>
      <c r="MIE55" s="35"/>
      <c r="MIF55" s="35"/>
      <c r="MIG55" s="35"/>
      <c r="MIH55" s="35"/>
      <c r="MII55" s="35"/>
      <c r="MIJ55" s="35"/>
      <c r="MIK55" s="35"/>
      <c r="MIL55" s="35"/>
      <c r="MIM55" s="35"/>
      <c r="MIN55" s="35"/>
      <c r="MIO55" s="35"/>
      <c r="MIP55" s="35"/>
      <c r="MIQ55" s="35"/>
      <c r="MIR55" s="35"/>
      <c r="MIS55" s="35"/>
      <c r="MIT55" s="35"/>
      <c r="MIU55" s="35"/>
      <c r="MIV55" s="35"/>
      <c r="MIW55" s="35"/>
      <c r="MIX55" s="35"/>
      <c r="MIY55" s="35"/>
      <c r="MIZ55" s="35"/>
      <c r="MJA55" s="35"/>
      <c r="MJB55" s="35"/>
      <c r="MJC55" s="35"/>
      <c r="MJD55" s="35"/>
      <c r="MJE55" s="35"/>
      <c r="MJF55" s="35"/>
      <c r="MJG55" s="35"/>
      <c r="MJH55" s="35"/>
      <c r="MJI55" s="35"/>
      <c r="MJJ55" s="35"/>
      <c r="MJK55" s="35"/>
      <c r="MJL55" s="35"/>
      <c r="MJM55" s="35"/>
      <c r="MJN55" s="35"/>
      <c r="MJO55" s="35"/>
      <c r="MJP55" s="35"/>
      <c r="MJQ55" s="35"/>
      <c r="MJR55" s="35"/>
      <c r="MJS55" s="35"/>
      <c r="MJT55" s="35"/>
      <c r="MJU55" s="35"/>
      <c r="MJV55" s="35"/>
      <c r="MJW55" s="35"/>
      <c r="MJX55" s="35"/>
      <c r="MJY55" s="35"/>
      <c r="MJZ55" s="35"/>
      <c r="MKA55" s="35"/>
      <c r="MKB55" s="35"/>
      <c r="MKC55" s="35"/>
      <c r="MKD55" s="35"/>
      <c r="MKE55" s="35"/>
      <c r="MKF55" s="35"/>
      <c r="MKG55" s="35"/>
      <c r="MKH55" s="35"/>
      <c r="MKI55" s="35"/>
      <c r="MKJ55" s="35"/>
      <c r="MKK55" s="35"/>
      <c r="MKL55" s="35"/>
      <c r="MKM55" s="35"/>
      <c r="MKN55" s="35"/>
      <c r="MKO55" s="35"/>
      <c r="MKP55" s="35"/>
      <c r="MKQ55" s="35"/>
      <c r="MKR55" s="35"/>
      <c r="MKS55" s="35"/>
      <c r="MKT55" s="35"/>
      <c r="MKU55" s="35"/>
      <c r="MKV55" s="35"/>
      <c r="MKW55" s="35"/>
      <c r="MKX55" s="35"/>
      <c r="MKY55" s="35"/>
      <c r="MKZ55" s="35"/>
      <c r="MLA55" s="35"/>
      <c r="MLB55" s="35"/>
      <c r="MLC55" s="35"/>
      <c r="MLD55" s="35"/>
      <c r="MLE55" s="35"/>
      <c r="MLF55" s="35"/>
      <c r="MLG55" s="35"/>
      <c r="MLH55" s="35"/>
      <c r="MLI55" s="35"/>
      <c r="MLJ55" s="35"/>
      <c r="MLK55" s="35"/>
      <c r="MLL55" s="35"/>
      <c r="MLM55" s="35"/>
      <c r="MLN55" s="35"/>
      <c r="MLO55" s="35"/>
      <c r="MLP55" s="35"/>
      <c r="MLQ55" s="35"/>
      <c r="MLR55" s="35"/>
      <c r="MLS55" s="35"/>
      <c r="MLT55" s="35"/>
      <c r="MLU55" s="35"/>
      <c r="MLV55" s="35"/>
      <c r="MLW55" s="35"/>
      <c r="MLX55" s="35"/>
      <c r="MLY55" s="35"/>
      <c r="MLZ55" s="35"/>
      <c r="MMA55" s="35"/>
      <c r="MMB55" s="35"/>
      <c r="MMC55" s="35"/>
      <c r="MMD55" s="35"/>
      <c r="MME55" s="35"/>
      <c r="MMF55" s="35"/>
      <c r="MMG55" s="35"/>
      <c r="MMH55" s="35"/>
      <c r="MMI55" s="35"/>
      <c r="MMJ55" s="35"/>
      <c r="MMK55" s="35"/>
      <c r="MML55" s="35"/>
      <c r="MMM55" s="35"/>
      <c r="MMN55" s="35"/>
      <c r="MMO55" s="35"/>
      <c r="MMP55" s="35"/>
      <c r="MMQ55" s="35"/>
      <c r="MMR55" s="35"/>
      <c r="MMS55" s="35"/>
      <c r="MMT55" s="35"/>
      <c r="MMU55" s="35"/>
      <c r="MMV55" s="35"/>
      <c r="MMW55" s="35"/>
      <c r="MMX55" s="35"/>
      <c r="MMY55" s="35"/>
      <c r="MMZ55" s="35"/>
      <c r="MNA55" s="35"/>
      <c r="MNB55" s="35"/>
      <c r="MNC55" s="35"/>
      <c r="MND55" s="35"/>
      <c r="MNE55" s="35"/>
      <c r="MNF55" s="35"/>
      <c r="MNG55" s="35"/>
      <c r="MNH55" s="35"/>
      <c r="MNI55" s="35"/>
      <c r="MNJ55" s="35"/>
      <c r="MNK55" s="35"/>
      <c r="MNL55" s="35"/>
      <c r="MNM55" s="35"/>
      <c r="MNN55" s="35"/>
      <c r="MNO55" s="35"/>
      <c r="MNP55" s="35"/>
      <c r="MNQ55" s="35"/>
      <c r="MNR55" s="35"/>
      <c r="MNS55" s="35"/>
      <c r="MNT55" s="35"/>
      <c r="MNU55" s="35"/>
      <c r="MNV55" s="35"/>
      <c r="MNW55" s="35"/>
      <c r="MNX55" s="35"/>
      <c r="MNY55" s="35"/>
      <c r="MNZ55" s="35"/>
      <c r="MOA55" s="35"/>
      <c r="MOB55" s="35"/>
      <c r="MOC55" s="35"/>
      <c r="MOD55" s="35"/>
      <c r="MOE55" s="35"/>
      <c r="MOF55" s="35"/>
      <c r="MOG55" s="35"/>
      <c r="MOH55" s="35"/>
      <c r="MOI55" s="35"/>
      <c r="MOJ55" s="35"/>
      <c r="MOK55" s="35"/>
      <c r="MOL55" s="35"/>
      <c r="MOM55" s="35"/>
      <c r="MON55" s="35"/>
      <c r="MOO55" s="35"/>
      <c r="MOP55" s="35"/>
      <c r="MOQ55" s="35"/>
      <c r="MOR55" s="35"/>
      <c r="MOS55" s="35"/>
      <c r="MOT55" s="35"/>
      <c r="MOU55" s="35"/>
      <c r="MOV55" s="35"/>
      <c r="MOW55" s="35"/>
      <c r="MOX55" s="35"/>
      <c r="MOY55" s="35"/>
      <c r="MOZ55" s="35"/>
      <c r="MPA55" s="35"/>
      <c r="MPB55" s="35"/>
      <c r="MPC55" s="35"/>
      <c r="MPD55" s="35"/>
      <c r="MPE55" s="35"/>
      <c r="MPF55" s="35"/>
      <c r="MPG55" s="35"/>
      <c r="MPH55" s="35"/>
      <c r="MPI55" s="35"/>
      <c r="MPJ55" s="35"/>
      <c r="MPK55" s="35"/>
      <c r="MPL55" s="35"/>
      <c r="MPM55" s="35"/>
      <c r="MPN55" s="35"/>
      <c r="MPO55" s="35"/>
      <c r="MPP55" s="35"/>
      <c r="MPQ55" s="35"/>
      <c r="MPR55" s="35"/>
      <c r="MPS55" s="35"/>
      <c r="MPT55" s="35"/>
      <c r="MPU55" s="35"/>
      <c r="MPV55" s="35"/>
      <c r="MPW55" s="35"/>
      <c r="MPX55" s="35"/>
      <c r="MPY55" s="35"/>
      <c r="MPZ55" s="35"/>
      <c r="MQA55" s="35"/>
      <c r="MQB55" s="35"/>
      <c r="MQC55" s="35"/>
      <c r="MQD55" s="35"/>
      <c r="MQE55" s="35"/>
      <c r="MQF55" s="35"/>
      <c r="MQG55" s="35"/>
      <c r="MQH55" s="35"/>
      <c r="MQI55" s="35"/>
      <c r="MQJ55" s="35"/>
      <c r="MQK55" s="35"/>
      <c r="MQL55" s="35"/>
      <c r="MQM55" s="35"/>
      <c r="MQN55" s="35"/>
      <c r="MQO55" s="35"/>
      <c r="MQP55" s="35"/>
      <c r="MQQ55" s="35"/>
      <c r="MQR55" s="35"/>
      <c r="MQS55" s="35"/>
      <c r="MQT55" s="35"/>
      <c r="MQU55" s="35"/>
      <c r="MQV55" s="35"/>
      <c r="MQW55" s="35"/>
      <c r="MQX55" s="35"/>
      <c r="MQY55" s="35"/>
      <c r="MQZ55" s="35"/>
      <c r="MRA55" s="35"/>
      <c r="MRB55" s="35"/>
      <c r="MRC55" s="35"/>
      <c r="MRD55" s="35"/>
      <c r="MRE55" s="35"/>
      <c r="MRF55" s="35"/>
      <c r="MRG55" s="35"/>
      <c r="MRH55" s="35"/>
      <c r="MRI55" s="35"/>
      <c r="MRJ55" s="35"/>
      <c r="MRK55" s="35"/>
      <c r="MRL55" s="35"/>
      <c r="MRM55" s="35"/>
      <c r="MRN55" s="35"/>
      <c r="MRO55" s="35"/>
      <c r="MRP55" s="35"/>
      <c r="MRQ55" s="35"/>
      <c r="MRR55" s="35"/>
      <c r="MRS55" s="35"/>
      <c r="MRT55" s="35"/>
      <c r="MRU55" s="35"/>
      <c r="MRV55" s="35"/>
      <c r="MRW55" s="35"/>
      <c r="MRX55" s="35"/>
      <c r="MRY55" s="35"/>
      <c r="MRZ55" s="35"/>
      <c r="MSA55" s="35"/>
      <c r="MSB55" s="35"/>
      <c r="MSC55" s="35"/>
      <c r="MSD55" s="35"/>
      <c r="MSE55" s="35"/>
      <c r="MSF55" s="35"/>
      <c r="MSG55" s="35"/>
      <c r="MSH55" s="35"/>
      <c r="MSI55" s="35"/>
      <c r="MSJ55" s="35"/>
      <c r="MSK55" s="35"/>
      <c r="MSL55" s="35"/>
      <c r="MSM55" s="35"/>
      <c r="MSN55" s="35"/>
      <c r="MSO55" s="35"/>
      <c r="MSP55" s="35"/>
      <c r="MSQ55" s="35"/>
      <c r="MSR55" s="35"/>
      <c r="MSS55" s="35"/>
      <c r="MST55" s="35"/>
      <c r="MSU55" s="35"/>
      <c r="MSV55" s="35"/>
      <c r="MSW55" s="35"/>
      <c r="MSX55" s="35"/>
      <c r="MSY55" s="35"/>
      <c r="MSZ55" s="35"/>
      <c r="MTA55" s="35"/>
      <c r="MTB55" s="35"/>
      <c r="MTC55" s="35"/>
      <c r="MTD55" s="35"/>
      <c r="MTE55" s="35"/>
      <c r="MTF55" s="35"/>
      <c r="MTG55" s="35"/>
      <c r="MTH55" s="35"/>
      <c r="MTI55" s="35"/>
      <c r="MTJ55" s="35"/>
      <c r="MTK55" s="35"/>
      <c r="MTL55" s="35"/>
      <c r="MTM55" s="35"/>
      <c r="MTN55" s="35"/>
      <c r="MTO55" s="35"/>
      <c r="MTP55" s="35"/>
      <c r="MTQ55" s="35"/>
      <c r="MTR55" s="35"/>
      <c r="MTS55" s="35"/>
      <c r="MTT55" s="35"/>
      <c r="MTU55" s="35"/>
      <c r="MTV55" s="35"/>
      <c r="MTW55" s="35"/>
      <c r="MTX55" s="35"/>
      <c r="MTY55" s="35"/>
      <c r="MTZ55" s="35"/>
      <c r="MUA55" s="35"/>
      <c r="MUB55" s="35"/>
      <c r="MUC55" s="35"/>
      <c r="MUD55" s="35"/>
      <c r="MUE55" s="35"/>
      <c r="MUF55" s="35"/>
      <c r="MUG55" s="35"/>
      <c r="MUH55" s="35"/>
      <c r="MUI55" s="35"/>
      <c r="MUJ55" s="35"/>
      <c r="MUK55" s="35"/>
      <c r="MUL55" s="35"/>
      <c r="MUM55" s="35"/>
      <c r="MUN55" s="35"/>
      <c r="MUO55" s="35"/>
      <c r="MUP55" s="35"/>
      <c r="MUQ55" s="35"/>
      <c r="MUR55" s="35"/>
      <c r="MUS55" s="35"/>
      <c r="MUT55" s="35"/>
      <c r="MUU55" s="35"/>
      <c r="MUV55" s="35"/>
      <c r="MUW55" s="35"/>
      <c r="MUX55" s="35"/>
      <c r="MUY55" s="35"/>
      <c r="MUZ55" s="35"/>
      <c r="MVA55" s="35"/>
      <c r="MVB55" s="35"/>
      <c r="MVC55" s="35"/>
      <c r="MVD55" s="35"/>
      <c r="MVE55" s="35"/>
      <c r="MVF55" s="35"/>
      <c r="MVG55" s="35"/>
      <c r="MVH55" s="35"/>
      <c r="MVI55" s="35"/>
      <c r="MVJ55" s="35"/>
      <c r="MVK55" s="35"/>
      <c r="MVL55" s="35"/>
      <c r="MVM55" s="35"/>
      <c r="MVN55" s="35"/>
      <c r="MVO55" s="35"/>
      <c r="MVP55" s="35"/>
      <c r="MVQ55" s="35"/>
      <c r="MVR55" s="35"/>
      <c r="MVS55" s="35"/>
      <c r="MVT55" s="35"/>
      <c r="MVU55" s="35"/>
      <c r="MVV55" s="35"/>
      <c r="MVW55" s="35"/>
      <c r="MVX55" s="35"/>
      <c r="MVY55" s="35"/>
      <c r="MVZ55" s="35"/>
      <c r="MWA55" s="35"/>
      <c r="MWB55" s="35"/>
      <c r="MWC55" s="35"/>
      <c r="MWD55" s="35"/>
      <c r="MWE55" s="35"/>
      <c r="MWF55" s="35"/>
      <c r="MWG55" s="35"/>
      <c r="MWH55" s="35"/>
      <c r="MWI55" s="35"/>
      <c r="MWJ55" s="35"/>
      <c r="MWK55" s="35"/>
      <c r="MWL55" s="35"/>
      <c r="MWM55" s="35"/>
      <c r="MWN55" s="35"/>
      <c r="MWO55" s="35"/>
      <c r="MWP55" s="35"/>
      <c r="MWQ55" s="35"/>
      <c r="MWR55" s="35"/>
      <c r="MWS55" s="35"/>
      <c r="MWT55" s="35"/>
      <c r="MWU55" s="35"/>
      <c r="MWV55" s="35"/>
      <c r="MWW55" s="35"/>
      <c r="MWX55" s="35"/>
      <c r="MWY55" s="35"/>
      <c r="MWZ55" s="35"/>
      <c r="MXA55" s="35"/>
      <c r="MXB55" s="35"/>
      <c r="MXC55" s="35"/>
      <c r="MXD55" s="35"/>
      <c r="MXE55" s="35"/>
      <c r="MXF55" s="35"/>
      <c r="MXG55" s="35"/>
      <c r="MXH55" s="35"/>
      <c r="MXI55" s="35"/>
      <c r="MXJ55" s="35"/>
      <c r="MXK55" s="35"/>
      <c r="MXL55" s="35"/>
      <c r="MXM55" s="35"/>
      <c r="MXN55" s="35"/>
      <c r="MXO55" s="35"/>
      <c r="MXP55" s="35"/>
      <c r="MXQ55" s="35"/>
      <c r="MXR55" s="35"/>
      <c r="MXS55" s="35"/>
      <c r="MXT55" s="35"/>
      <c r="MXU55" s="35"/>
      <c r="MXV55" s="35"/>
      <c r="MXW55" s="35"/>
      <c r="MXX55" s="35"/>
      <c r="MXY55" s="35"/>
      <c r="MXZ55" s="35"/>
      <c r="MYA55" s="35"/>
      <c r="MYB55" s="35"/>
      <c r="MYC55" s="35"/>
      <c r="MYD55" s="35"/>
      <c r="MYE55" s="35"/>
      <c r="MYF55" s="35"/>
      <c r="MYG55" s="35"/>
      <c r="MYH55" s="35"/>
      <c r="MYI55" s="35"/>
      <c r="MYJ55" s="35"/>
      <c r="MYK55" s="35"/>
      <c r="MYL55" s="35"/>
      <c r="MYM55" s="35"/>
      <c r="MYN55" s="35"/>
      <c r="MYO55" s="35"/>
      <c r="MYP55" s="35"/>
      <c r="MYQ55" s="35"/>
      <c r="MYR55" s="35"/>
      <c r="MYS55" s="35"/>
      <c r="MYT55" s="35"/>
      <c r="MYU55" s="35"/>
      <c r="MYV55" s="35"/>
      <c r="MYW55" s="35"/>
      <c r="MYX55" s="35"/>
      <c r="MYY55" s="35"/>
      <c r="MYZ55" s="35"/>
      <c r="MZA55" s="35"/>
      <c r="MZB55" s="35"/>
      <c r="MZC55" s="35"/>
      <c r="MZD55" s="35"/>
      <c r="MZE55" s="35"/>
      <c r="MZF55" s="35"/>
      <c r="MZG55" s="35"/>
      <c r="MZH55" s="35"/>
      <c r="MZI55" s="35"/>
      <c r="MZJ55" s="35"/>
      <c r="MZK55" s="35"/>
      <c r="MZL55" s="35"/>
      <c r="MZM55" s="35"/>
      <c r="MZN55" s="35"/>
      <c r="MZO55" s="35"/>
      <c r="MZP55" s="35"/>
      <c r="MZQ55" s="35"/>
      <c r="MZR55" s="35"/>
      <c r="MZS55" s="35"/>
      <c r="MZT55" s="35"/>
      <c r="MZU55" s="35"/>
      <c r="MZV55" s="35"/>
      <c r="MZW55" s="35"/>
      <c r="MZX55" s="35"/>
      <c r="MZY55" s="35"/>
      <c r="MZZ55" s="35"/>
      <c r="NAA55" s="35"/>
      <c r="NAB55" s="35"/>
      <c r="NAC55" s="35"/>
      <c r="NAD55" s="35"/>
      <c r="NAE55" s="35"/>
      <c r="NAF55" s="35"/>
      <c r="NAG55" s="35"/>
      <c r="NAH55" s="35"/>
      <c r="NAI55" s="35"/>
      <c r="NAJ55" s="35"/>
      <c r="NAK55" s="35"/>
      <c r="NAL55" s="35"/>
      <c r="NAM55" s="35"/>
      <c r="NAN55" s="35"/>
      <c r="NAO55" s="35"/>
      <c r="NAP55" s="35"/>
      <c r="NAQ55" s="35"/>
      <c r="NAR55" s="35"/>
      <c r="NAS55" s="35"/>
      <c r="NAT55" s="35"/>
      <c r="NAU55" s="35"/>
      <c r="NAV55" s="35"/>
      <c r="NAW55" s="35"/>
      <c r="NAX55" s="35"/>
      <c r="NAY55" s="35"/>
      <c r="NAZ55" s="35"/>
      <c r="NBA55" s="35"/>
      <c r="NBB55" s="35"/>
      <c r="NBC55" s="35"/>
      <c r="NBD55" s="35"/>
      <c r="NBE55" s="35"/>
      <c r="NBF55" s="35"/>
      <c r="NBG55" s="35"/>
      <c r="NBH55" s="35"/>
      <c r="NBI55" s="35"/>
      <c r="NBJ55" s="35"/>
      <c r="NBK55" s="35"/>
      <c r="NBL55" s="35"/>
      <c r="NBM55" s="35"/>
      <c r="NBN55" s="35"/>
      <c r="NBO55" s="35"/>
      <c r="NBP55" s="35"/>
      <c r="NBQ55" s="35"/>
      <c r="NBR55" s="35"/>
      <c r="NBS55" s="35"/>
      <c r="NBT55" s="35"/>
      <c r="NBU55" s="35"/>
      <c r="NBV55" s="35"/>
      <c r="NBW55" s="35"/>
      <c r="NBX55" s="35"/>
      <c r="NBY55" s="35"/>
      <c r="NBZ55" s="35"/>
      <c r="NCA55" s="35"/>
      <c r="NCB55" s="35"/>
      <c r="NCC55" s="35"/>
      <c r="NCD55" s="35"/>
      <c r="NCE55" s="35"/>
      <c r="NCF55" s="35"/>
      <c r="NCG55" s="35"/>
      <c r="NCH55" s="35"/>
      <c r="NCI55" s="35"/>
      <c r="NCJ55" s="35"/>
      <c r="NCK55" s="35"/>
      <c r="NCL55" s="35"/>
      <c r="NCM55" s="35"/>
      <c r="NCN55" s="35"/>
      <c r="NCO55" s="35"/>
      <c r="NCP55" s="35"/>
      <c r="NCQ55" s="35"/>
      <c r="NCR55" s="35"/>
      <c r="NCS55" s="35"/>
      <c r="NCT55" s="35"/>
      <c r="NCU55" s="35"/>
      <c r="NCV55" s="35"/>
      <c r="NCW55" s="35"/>
      <c r="NCX55" s="35"/>
      <c r="NCY55" s="35"/>
      <c r="NCZ55" s="35"/>
      <c r="NDA55" s="35"/>
      <c r="NDB55" s="35"/>
      <c r="NDC55" s="35"/>
      <c r="NDD55" s="35"/>
      <c r="NDE55" s="35"/>
      <c r="NDF55" s="35"/>
      <c r="NDG55" s="35"/>
      <c r="NDH55" s="35"/>
      <c r="NDI55" s="35"/>
      <c r="NDJ55" s="35"/>
      <c r="NDK55" s="35"/>
      <c r="NDL55" s="35"/>
      <c r="NDM55" s="35"/>
      <c r="NDN55" s="35"/>
      <c r="NDO55" s="35"/>
      <c r="NDP55" s="35"/>
      <c r="NDQ55" s="35"/>
      <c r="NDR55" s="35"/>
      <c r="NDS55" s="35"/>
      <c r="NDT55" s="35"/>
      <c r="NDU55" s="35"/>
      <c r="NDV55" s="35"/>
      <c r="NDW55" s="35"/>
      <c r="NDX55" s="35"/>
      <c r="NDY55" s="35"/>
      <c r="NDZ55" s="35"/>
      <c r="NEA55" s="35"/>
      <c r="NEB55" s="35"/>
      <c r="NEC55" s="35"/>
      <c r="NED55" s="35"/>
      <c r="NEE55" s="35"/>
      <c r="NEF55" s="35"/>
      <c r="NEG55" s="35"/>
      <c r="NEH55" s="35"/>
      <c r="NEI55" s="35"/>
      <c r="NEJ55" s="35"/>
      <c r="NEK55" s="35"/>
      <c r="NEL55" s="35"/>
      <c r="NEM55" s="35"/>
      <c r="NEN55" s="35"/>
      <c r="NEO55" s="35"/>
      <c r="NEP55" s="35"/>
      <c r="NEQ55" s="35"/>
      <c r="NER55" s="35"/>
      <c r="NES55" s="35"/>
      <c r="NET55" s="35"/>
      <c r="NEU55" s="35"/>
      <c r="NEV55" s="35"/>
      <c r="NEW55" s="35"/>
      <c r="NEX55" s="35"/>
      <c r="NEY55" s="35"/>
      <c r="NEZ55" s="35"/>
      <c r="NFA55" s="35"/>
      <c r="NFB55" s="35"/>
      <c r="NFC55" s="35"/>
      <c r="NFD55" s="35"/>
      <c r="NFE55" s="35"/>
      <c r="NFF55" s="35"/>
      <c r="NFG55" s="35"/>
      <c r="NFH55" s="35"/>
      <c r="NFI55" s="35"/>
      <c r="NFJ55" s="35"/>
      <c r="NFK55" s="35"/>
      <c r="NFL55" s="35"/>
      <c r="NFM55" s="35"/>
      <c r="NFN55" s="35"/>
      <c r="NFO55" s="35"/>
      <c r="NFP55" s="35"/>
      <c r="NFQ55" s="35"/>
      <c r="NFR55" s="35"/>
      <c r="NFS55" s="35"/>
      <c r="NFT55" s="35"/>
      <c r="NFU55" s="35"/>
      <c r="NFV55" s="35"/>
      <c r="NFW55" s="35"/>
      <c r="NFX55" s="35"/>
      <c r="NFY55" s="35"/>
      <c r="NFZ55" s="35"/>
      <c r="NGA55" s="35"/>
      <c r="NGB55" s="35"/>
      <c r="NGC55" s="35"/>
      <c r="NGD55" s="35"/>
      <c r="NGE55" s="35"/>
      <c r="NGF55" s="35"/>
      <c r="NGG55" s="35"/>
      <c r="NGH55" s="35"/>
      <c r="NGI55" s="35"/>
      <c r="NGJ55" s="35"/>
      <c r="NGK55" s="35"/>
      <c r="NGL55" s="35"/>
      <c r="NGM55" s="35"/>
      <c r="NGN55" s="35"/>
      <c r="NGO55" s="35"/>
      <c r="NGP55" s="35"/>
      <c r="NGQ55" s="35"/>
      <c r="NGR55" s="35"/>
      <c r="NGS55" s="35"/>
      <c r="NGT55" s="35"/>
      <c r="NGU55" s="35"/>
      <c r="NGV55" s="35"/>
      <c r="NGW55" s="35"/>
      <c r="NGX55" s="35"/>
      <c r="NGY55" s="35"/>
      <c r="NGZ55" s="35"/>
      <c r="NHA55" s="35"/>
      <c r="NHB55" s="35"/>
      <c r="NHC55" s="35"/>
      <c r="NHD55" s="35"/>
      <c r="NHE55" s="35"/>
      <c r="NHF55" s="35"/>
      <c r="NHG55" s="35"/>
      <c r="NHH55" s="35"/>
      <c r="NHI55" s="35"/>
      <c r="NHJ55" s="35"/>
      <c r="NHK55" s="35"/>
      <c r="NHL55" s="35"/>
      <c r="NHM55" s="35"/>
      <c r="NHN55" s="35"/>
      <c r="NHO55" s="35"/>
      <c r="NHP55" s="35"/>
      <c r="NHQ55" s="35"/>
      <c r="NHR55" s="35"/>
      <c r="NHS55" s="35"/>
      <c r="NHT55" s="35"/>
      <c r="NHU55" s="35"/>
      <c r="NHV55" s="35"/>
      <c r="NHW55" s="35"/>
      <c r="NHX55" s="35"/>
      <c r="NHY55" s="35"/>
      <c r="NHZ55" s="35"/>
      <c r="NIA55" s="35"/>
      <c r="NIB55" s="35"/>
      <c r="NIC55" s="35"/>
      <c r="NID55" s="35"/>
      <c r="NIE55" s="35"/>
      <c r="NIF55" s="35"/>
      <c r="NIG55" s="35"/>
      <c r="NIH55" s="35"/>
      <c r="NII55" s="35"/>
      <c r="NIJ55" s="35"/>
      <c r="NIK55" s="35"/>
      <c r="NIL55" s="35"/>
      <c r="NIM55" s="35"/>
      <c r="NIN55" s="35"/>
      <c r="NIO55" s="35"/>
      <c r="NIP55" s="35"/>
      <c r="NIQ55" s="35"/>
      <c r="NIR55" s="35"/>
      <c r="NIS55" s="35"/>
      <c r="NIT55" s="35"/>
      <c r="NIU55" s="35"/>
      <c r="NIV55" s="35"/>
      <c r="NIW55" s="35"/>
      <c r="NIX55" s="35"/>
      <c r="NIY55" s="35"/>
      <c r="NIZ55" s="35"/>
      <c r="NJA55" s="35"/>
      <c r="NJB55" s="35"/>
      <c r="NJC55" s="35"/>
      <c r="NJD55" s="35"/>
      <c r="NJE55" s="35"/>
      <c r="NJF55" s="35"/>
      <c r="NJG55" s="35"/>
      <c r="NJH55" s="35"/>
      <c r="NJI55" s="35"/>
      <c r="NJJ55" s="35"/>
      <c r="NJK55" s="35"/>
      <c r="NJL55" s="35"/>
      <c r="NJM55" s="35"/>
      <c r="NJN55" s="35"/>
      <c r="NJO55" s="35"/>
      <c r="NJP55" s="35"/>
      <c r="NJQ55" s="35"/>
      <c r="NJR55" s="35"/>
      <c r="NJS55" s="35"/>
      <c r="NJT55" s="35"/>
      <c r="NJU55" s="35"/>
      <c r="NJV55" s="35"/>
      <c r="NJW55" s="35"/>
      <c r="NJX55" s="35"/>
      <c r="NJY55" s="35"/>
      <c r="NJZ55" s="35"/>
      <c r="NKA55" s="35"/>
      <c r="NKB55" s="35"/>
      <c r="NKC55" s="35"/>
      <c r="NKD55" s="35"/>
      <c r="NKE55" s="35"/>
      <c r="NKF55" s="35"/>
      <c r="NKG55" s="35"/>
      <c r="NKH55" s="35"/>
      <c r="NKI55" s="35"/>
      <c r="NKJ55" s="35"/>
      <c r="NKK55" s="35"/>
      <c r="NKL55" s="35"/>
      <c r="NKM55" s="35"/>
      <c r="NKN55" s="35"/>
      <c r="NKO55" s="35"/>
      <c r="NKP55" s="35"/>
      <c r="NKQ55" s="35"/>
      <c r="NKR55" s="35"/>
      <c r="NKS55" s="35"/>
      <c r="NKT55" s="35"/>
      <c r="NKU55" s="35"/>
      <c r="NKV55" s="35"/>
      <c r="NKW55" s="35"/>
      <c r="NKX55" s="35"/>
      <c r="NKY55" s="35"/>
      <c r="NKZ55" s="35"/>
      <c r="NLA55" s="35"/>
      <c r="NLB55" s="35"/>
      <c r="NLC55" s="35"/>
      <c r="NLD55" s="35"/>
      <c r="NLE55" s="35"/>
      <c r="NLF55" s="35"/>
      <c r="NLG55" s="35"/>
      <c r="NLH55" s="35"/>
      <c r="NLI55" s="35"/>
      <c r="NLJ55" s="35"/>
      <c r="NLK55" s="35"/>
      <c r="NLL55" s="35"/>
      <c r="NLM55" s="35"/>
      <c r="NLN55" s="35"/>
      <c r="NLO55" s="35"/>
      <c r="NLP55" s="35"/>
      <c r="NLQ55" s="35"/>
      <c r="NLR55" s="35"/>
      <c r="NLS55" s="35"/>
      <c r="NLT55" s="35"/>
      <c r="NLU55" s="35"/>
      <c r="NLV55" s="35"/>
      <c r="NLW55" s="35"/>
      <c r="NLX55" s="35"/>
      <c r="NLY55" s="35"/>
      <c r="NLZ55" s="35"/>
      <c r="NMA55" s="35"/>
      <c r="NMB55" s="35"/>
      <c r="NMC55" s="35"/>
      <c r="NMD55" s="35"/>
      <c r="NME55" s="35"/>
      <c r="NMF55" s="35"/>
      <c r="NMG55" s="35"/>
      <c r="NMH55" s="35"/>
      <c r="NMI55" s="35"/>
      <c r="NMJ55" s="35"/>
      <c r="NMK55" s="35"/>
      <c r="NML55" s="35"/>
      <c r="NMM55" s="35"/>
      <c r="NMN55" s="35"/>
      <c r="NMO55" s="35"/>
      <c r="NMP55" s="35"/>
      <c r="NMQ55" s="35"/>
      <c r="NMR55" s="35"/>
      <c r="NMS55" s="35"/>
      <c r="NMT55" s="35"/>
      <c r="NMU55" s="35"/>
      <c r="NMV55" s="35"/>
      <c r="NMW55" s="35"/>
      <c r="NMX55" s="35"/>
      <c r="NMY55" s="35"/>
      <c r="NMZ55" s="35"/>
      <c r="NNA55" s="35"/>
      <c r="NNB55" s="35"/>
      <c r="NNC55" s="35"/>
      <c r="NND55" s="35"/>
      <c r="NNE55" s="35"/>
      <c r="NNF55" s="35"/>
      <c r="NNG55" s="35"/>
      <c r="NNH55" s="35"/>
      <c r="NNI55" s="35"/>
      <c r="NNJ55" s="35"/>
      <c r="NNK55" s="35"/>
      <c r="NNL55" s="35"/>
      <c r="NNM55" s="35"/>
      <c r="NNN55" s="35"/>
      <c r="NNO55" s="35"/>
      <c r="NNP55" s="35"/>
      <c r="NNQ55" s="35"/>
      <c r="NNR55" s="35"/>
      <c r="NNS55" s="35"/>
      <c r="NNT55" s="35"/>
      <c r="NNU55" s="35"/>
      <c r="NNV55" s="35"/>
      <c r="NNW55" s="35"/>
      <c r="NNX55" s="35"/>
      <c r="NNY55" s="35"/>
      <c r="NNZ55" s="35"/>
      <c r="NOA55" s="35"/>
      <c r="NOB55" s="35"/>
      <c r="NOC55" s="35"/>
      <c r="NOD55" s="35"/>
      <c r="NOE55" s="35"/>
      <c r="NOF55" s="35"/>
      <c r="NOG55" s="35"/>
      <c r="NOH55" s="35"/>
      <c r="NOI55" s="35"/>
      <c r="NOJ55" s="35"/>
      <c r="NOK55" s="35"/>
      <c r="NOL55" s="35"/>
      <c r="NOM55" s="35"/>
      <c r="NON55" s="35"/>
      <c r="NOO55" s="35"/>
      <c r="NOP55" s="35"/>
      <c r="NOQ55" s="35"/>
      <c r="NOR55" s="35"/>
      <c r="NOS55" s="35"/>
      <c r="NOT55" s="35"/>
      <c r="NOU55" s="35"/>
      <c r="NOV55" s="35"/>
      <c r="NOW55" s="35"/>
      <c r="NOX55" s="35"/>
      <c r="NOY55" s="35"/>
      <c r="NOZ55" s="35"/>
      <c r="NPA55" s="35"/>
      <c r="NPB55" s="35"/>
      <c r="NPC55" s="35"/>
      <c r="NPD55" s="35"/>
      <c r="NPE55" s="35"/>
      <c r="NPF55" s="35"/>
      <c r="NPG55" s="35"/>
      <c r="NPH55" s="35"/>
      <c r="NPI55" s="35"/>
      <c r="NPJ55" s="35"/>
      <c r="NPK55" s="35"/>
      <c r="NPL55" s="35"/>
      <c r="NPM55" s="35"/>
      <c r="NPN55" s="35"/>
      <c r="NPO55" s="35"/>
      <c r="NPP55" s="35"/>
      <c r="NPQ55" s="35"/>
      <c r="NPR55" s="35"/>
      <c r="NPS55" s="35"/>
      <c r="NPT55" s="35"/>
      <c r="NPU55" s="35"/>
      <c r="NPV55" s="35"/>
      <c r="NPW55" s="35"/>
      <c r="NPX55" s="35"/>
      <c r="NPY55" s="35"/>
      <c r="NPZ55" s="35"/>
      <c r="NQA55" s="35"/>
      <c r="NQB55" s="35"/>
      <c r="NQC55" s="35"/>
      <c r="NQD55" s="35"/>
      <c r="NQE55" s="35"/>
      <c r="NQF55" s="35"/>
      <c r="NQG55" s="35"/>
      <c r="NQH55" s="35"/>
      <c r="NQI55" s="35"/>
      <c r="NQJ55" s="35"/>
      <c r="NQK55" s="35"/>
      <c r="NQL55" s="35"/>
      <c r="NQM55" s="35"/>
      <c r="NQN55" s="35"/>
      <c r="NQO55" s="35"/>
      <c r="NQP55" s="35"/>
      <c r="NQQ55" s="35"/>
      <c r="NQR55" s="35"/>
      <c r="NQS55" s="35"/>
      <c r="NQT55" s="35"/>
      <c r="NQU55" s="35"/>
      <c r="NQV55" s="35"/>
      <c r="NQW55" s="35"/>
      <c r="NQX55" s="35"/>
      <c r="NQY55" s="35"/>
      <c r="NQZ55" s="35"/>
      <c r="NRA55" s="35"/>
      <c r="NRB55" s="35"/>
      <c r="NRC55" s="35"/>
      <c r="NRD55" s="35"/>
      <c r="NRE55" s="35"/>
      <c r="NRF55" s="35"/>
      <c r="NRG55" s="35"/>
      <c r="NRH55" s="35"/>
      <c r="NRI55" s="35"/>
      <c r="NRJ55" s="35"/>
      <c r="NRK55" s="35"/>
      <c r="NRL55" s="35"/>
      <c r="NRM55" s="35"/>
      <c r="NRN55" s="35"/>
      <c r="NRO55" s="35"/>
      <c r="NRP55" s="35"/>
      <c r="NRQ55" s="35"/>
      <c r="NRR55" s="35"/>
      <c r="NRS55" s="35"/>
      <c r="NRT55" s="35"/>
      <c r="NRU55" s="35"/>
      <c r="NRV55" s="35"/>
      <c r="NRW55" s="35"/>
      <c r="NRX55" s="35"/>
      <c r="NRY55" s="35"/>
      <c r="NRZ55" s="35"/>
      <c r="NSA55" s="35"/>
      <c r="NSB55" s="35"/>
      <c r="NSC55" s="35"/>
      <c r="NSD55" s="35"/>
      <c r="NSE55" s="35"/>
      <c r="NSF55" s="35"/>
      <c r="NSG55" s="35"/>
      <c r="NSH55" s="35"/>
      <c r="NSI55" s="35"/>
      <c r="NSJ55" s="35"/>
      <c r="NSK55" s="35"/>
      <c r="NSL55" s="35"/>
      <c r="NSM55" s="35"/>
      <c r="NSN55" s="35"/>
      <c r="NSO55" s="35"/>
      <c r="NSP55" s="35"/>
      <c r="NSQ55" s="35"/>
      <c r="NSR55" s="35"/>
      <c r="NSS55" s="35"/>
      <c r="NST55" s="35"/>
      <c r="NSU55" s="35"/>
      <c r="NSV55" s="35"/>
      <c r="NSW55" s="35"/>
      <c r="NSX55" s="35"/>
      <c r="NSY55" s="35"/>
      <c r="NSZ55" s="35"/>
      <c r="NTA55" s="35"/>
      <c r="NTB55" s="35"/>
      <c r="NTC55" s="35"/>
      <c r="NTD55" s="35"/>
      <c r="NTE55" s="35"/>
      <c r="NTF55" s="35"/>
      <c r="NTG55" s="35"/>
      <c r="NTH55" s="35"/>
      <c r="NTI55" s="35"/>
      <c r="NTJ55" s="35"/>
      <c r="NTK55" s="35"/>
      <c r="NTL55" s="35"/>
      <c r="NTM55" s="35"/>
      <c r="NTN55" s="35"/>
      <c r="NTO55" s="35"/>
      <c r="NTP55" s="35"/>
      <c r="NTQ55" s="35"/>
      <c r="NTR55" s="35"/>
      <c r="NTS55" s="35"/>
      <c r="NTT55" s="35"/>
      <c r="NTU55" s="35"/>
      <c r="NTV55" s="35"/>
      <c r="NTW55" s="35"/>
      <c r="NTX55" s="35"/>
      <c r="NTY55" s="35"/>
      <c r="NTZ55" s="35"/>
      <c r="NUA55" s="35"/>
      <c r="NUB55" s="35"/>
      <c r="NUC55" s="35"/>
      <c r="NUD55" s="35"/>
      <c r="NUE55" s="35"/>
      <c r="NUF55" s="35"/>
      <c r="NUG55" s="35"/>
      <c r="NUH55" s="35"/>
      <c r="NUI55" s="35"/>
      <c r="NUJ55" s="35"/>
      <c r="NUK55" s="35"/>
      <c r="NUL55" s="35"/>
      <c r="NUM55" s="35"/>
      <c r="NUN55" s="35"/>
      <c r="NUO55" s="35"/>
      <c r="NUP55" s="35"/>
      <c r="NUQ55" s="35"/>
      <c r="NUR55" s="35"/>
      <c r="NUS55" s="35"/>
      <c r="NUT55" s="35"/>
      <c r="NUU55" s="35"/>
      <c r="NUV55" s="35"/>
      <c r="NUW55" s="35"/>
      <c r="NUX55" s="35"/>
      <c r="NUY55" s="35"/>
      <c r="NUZ55" s="35"/>
      <c r="NVA55" s="35"/>
      <c r="NVB55" s="35"/>
      <c r="NVC55" s="35"/>
      <c r="NVD55" s="35"/>
      <c r="NVE55" s="35"/>
      <c r="NVF55" s="35"/>
      <c r="NVG55" s="35"/>
      <c r="NVH55" s="35"/>
      <c r="NVI55" s="35"/>
      <c r="NVJ55" s="35"/>
      <c r="NVK55" s="35"/>
      <c r="NVL55" s="35"/>
      <c r="NVM55" s="35"/>
      <c r="NVN55" s="35"/>
      <c r="NVO55" s="35"/>
      <c r="NVP55" s="35"/>
      <c r="NVQ55" s="35"/>
      <c r="NVR55" s="35"/>
      <c r="NVS55" s="35"/>
      <c r="NVT55" s="35"/>
      <c r="NVU55" s="35"/>
      <c r="NVV55" s="35"/>
      <c r="NVW55" s="35"/>
      <c r="NVX55" s="35"/>
      <c r="NVY55" s="35"/>
      <c r="NVZ55" s="35"/>
      <c r="NWA55" s="35"/>
      <c r="NWB55" s="35"/>
      <c r="NWC55" s="35"/>
      <c r="NWD55" s="35"/>
      <c r="NWE55" s="35"/>
      <c r="NWF55" s="35"/>
      <c r="NWG55" s="35"/>
      <c r="NWH55" s="35"/>
      <c r="NWI55" s="35"/>
      <c r="NWJ55" s="35"/>
      <c r="NWK55" s="35"/>
      <c r="NWL55" s="35"/>
      <c r="NWM55" s="35"/>
      <c r="NWN55" s="35"/>
      <c r="NWO55" s="35"/>
      <c r="NWP55" s="35"/>
      <c r="NWQ55" s="35"/>
      <c r="NWR55" s="35"/>
      <c r="NWS55" s="35"/>
      <c r="NWT55" s="35"/>
      <c r="NWU55" s="35"/>
      <c r="NWV55" s="35"/>
      <c r="NWW55" s="35"/>
      <c r="NWX55" s="35"/>
      <c r="NWY55" s="35"/>
      <c r="NWZ55" s="35"/>
      <c r="NXA55" s="35"/>
      <c r="NXB55" s="35"/>
      <c r="NXC55" s="35"/>
      <c r="NXD55" s="35"/>
      <c r="NXE55" s="35"/>
      <c r="NXF55" s="35"/>
      <c r="NXG55" s="35"/>
      <c r="NXH55" s="35"/>
      <c r="NXI55" s="35"/>
      <c r="NXJ55" s="35"/>
      <c r="NXK55" s="35"/>
      <c r="NXL55" s="35"/>
      <c r="NXM55" s="35"/>
      <c r="NXN55" s="35"/>
      <c r="NXO55" s="35"/>
      <c r="NXP55" s="35"/>
      <c r="NXQ55" s="35"/>
      <c r="NXR55" s="35"/>
      <c r="NXS55" s="35"/>
      <c r="NXT55" s="35"/>
      <c r="NXU55" s="35"/>
      <c r="NXV55" s="35"/>
      <c r="NXW55" s="35"/>
      <c r="NXX55" s="35"/>
      <c r="NXY55" s="35"/>
      <c r="NXZ55" s="35"/>
      <c r="NYA55" s="35"/>
      <c r="NYB55" s="35"/>
      <c r="NYC55" s="35"/>
      <c r="NYD55" s="35"/>
      <c r="NYE55" s="35"/>
      <c r="NYF55" s="35"/>
      <c r="NYG55" s="35"/>
      <c r="NYH55" s="35"/>
      <c r="NYI55" s="35"/>
      <c r="NYJ55" s="35"/>
      <c r="NYK55" s="35"/>
      <c r="NYL55" s="35"/>
      <c r="NYM55" s="35"/>
      <c r="NYN55" s="35"/>
      <c r="NYO55" s="35"/>
      <c r="NYP55" s="35"/>
      <c r="NYQ55" s="35"/>
      <c r="NYR55" s="35"/>
      <c r="NYS55" s="35"/>
      <c r="NYT55" s="35"/>
      <c r="NYU55" s="35"/>
      <c r="NYV55" s="35"/>
      <c r="NYW55" s="35"/>
      <c r="NYX55" s="35"/>
      <c r="NYY55" s="35"/>
      <c r="NYZ55" s="35"/>
      <c r="NZA55" s="35"/>
      <c r="NZB55" s="35"/>
      <c r="NZC55" s="35"/>
      <c r="NZD55" s="35"/>
      <c r="NZE55" s="35"/>
      <c r="NZF55" s="35"/>
      <c r="NZG55" s="35"/>
      <c r="NZH55" s="35"/>
      <c r="NZI55" s="35"/>
      <c r="NZJ55" s="35"/>
      <c r="NZK55" s="35"/>
      <c r="NZL55" s="35"/>
      <c r="NZM55" s="35"/>
      <c r="NZN55" s="35"/>
      <c r="NZO55" s="35"/>
      <c r="NZP55" s="35"/>
      <c r="NZQ55" s="35"/>
      <c r="NZR55" s="35"/>
      <c r="NZS55" s="35"/>
      <c r="NZT55" s="35"/>
      <c r="NZU55" s="35"/>
      <c r="NZV55" s="35"/>
      <c r="NZW55" s="35"/>
      <c r="NZX55" s="35"/>
      <c r="NZY55" s="35"/>
      <c r="NZZ55" s="35"/>
      <c r="OAA55" s="35"/>
      <c r="OAB55" s="35"/>
      <c r="OAC55" s="35"/>
      <c r="OAD55" s="35"/>
      <c r="OAE55" s="35"/>
      <c r="OAF55" s="35"/>
      <c r="OAG55" s="35"/>
      <c r="OAH55" s="35"/>
      <c r="OAI55" s="35"/>
      <c r="OAJ55" s="35"/>
      <c r="OAK55" s="35"/>
      <c r="OAL55" s="35"/>
      <c r="OAM55" s="35"/>
      <c r="OAN55" s="35"/>
      <c r="OAO55" s="35"/>
      <c r="OAP55" s="35"/>
      <c r="OAQ55" s="35"/>
      <c r="OAR55" s="35"/>
      <c r="OAS55" s="35"/>
      <c r="OAT55" s="35"/>
      <c r="OAU55" s="35"/>
      <c r="OAV55" s="35"/>
      <c r="OAW55" s="35"/>
      <c r="OAX55" s="35"/>
      <c r="OAY55" s="35"/>
      <c r="OAZ55" s="35"/>
      <c r="OBA55" s="35"/>
      <c r="OBB55" s="35"/>
      <c r="OBC55" s="35"/>
      <c r="OBD55" s="35"/>
      <c r="OBE55" s="35"/>
      <c r="OBF55" s="35"/>
      <c r="OBG55" s="35"/>
      <c r="OBH55" s="35"/>
      <c r="OBI55" s="35"/>
      <c r="OBJ55" s="35"/>
      <c r="OBK55" s="35"/>
      <c r="OBL55" s="35"/>
      <c r="OBM55" s="35"/>
      <c r="OBN55" s="35"/>
      <c r="OBO55" s="35"/>
      <c r="OBP55" s="35"/>
      <c r="OBQ55" s="35"/>
      <c r="OBR55" s="35"/>
      <c r="OBS55" s="35"/>
      <c r="OBT55" s="35"/>
      <c r="OBU55" s="35"/>
      <c r="OBV55" s="35"/>
      <c r="OBW55" s="35"/>
      <c r="OBX55" s="35"/>
      <c r="OBY55" s="35"/>
      <c r="OBZ55" s="35"/>
      <c r="OCA55" s="35"/>
      <c r="OCB55" s="35"/>
      <c r="OCC55" s="35"/>
      <c r="OCD55" s="35"/>
      <c r="OCE55" s="35"/>
      <c r="OCF55" s="35"/>
      <c r="OCG55" s="35"/>
      <c r="OCH55" s="35"/>
      <c r="OCI55" s="35"/>
      <c r="OCJ55" s="35"/>
      <c r="OCK55" s="35"/>
      <c r="OCL55" s="35"/>
      <c r="OCM55" s="35"/>
      <c r="OCN55" s="35"/>
      <c r="OCO55" s="35"/>
      <c r="OCP55" s="35"/>
      <c r="OCQ55" s="35"/>
      <c r="OCR55" s="35"/>
      <c r="OCS55" s="35"/>
      <c r="OCT55" s="35"/>
      <c r="OCU55" s="35"/>
      <c r="OCV55" s="35"/>
      <c r="OCW55" s="35"/>
      <c r="OCX55" s="35"/>
      <c r="OCY55" s="35"/>
      <c r="OCZ55" s="35"/>
      <c r="ODA55" s="35"/>
      <c r="ODB55" s="35"/>
      <c r="ODC55" s="35"/>
      <c r="ODD55" s="35"/>
      <c r="ODE55" s="35"/>
      <c r="ODF55" s="35"/>
      <c r="ODG55" s="35"/>
      <c r="ODH55" s="35"/>
      <c r="ODI55" s="35"/>
      <c r="ODJ55" s="35"/>
      <c r="ODK55" s="35"/>
      <c r="ODL55" s="35"/>
      <c r="ODM55" s="35"/>
      <c r="ODN55" s="35"/>
      <c r="ODO55" s="35"/>
      <c r="ODP55" s="35"/>
      <c r="ODQ55" s="35"/>
      <c r="ODR55" s="35"/>
      <c r="ODS55" s="35"/>
      <c r="ODT55" s="35"/>
      <c r="ODU55" s="35"/>
      <c r="ODV55" s="35"/>
      <c r="ODW55" s="35"/>
      <c r="ODX55" s="35"/>
      <c r="ODY55" s="35"/>
      <c r="ODZ55" s="35"/>
      <c r="OEA55" s="35"/>
      <c r="OEB55" s="35"/>
      <c r="OEC55" s="35"/>
      <c r="OED55" s="35"/>
      <c r="OEE55" s="35"/>
      <c r="OEF55" s="35"/>
      <c r="OEG55" s="35"/>
      <c r="OEH55" s="35"/>
      <c r="OEI55" s="35"/>
      <c r="OEJ55" s="35"/>
      <c r="OEK55" s="35"/>
      <c r="OEL55" s="35"/>
      <c r="OEM55" s="35"/>
      <c r="OEN55" s="35"/>
      <c r="OEO55" s="35"/>
      <c r="OEP55" s="35"/>
      <c r="OEQ55" s="35"/>
      <c r="OER55" s="35"/>
      <c r="OES55" s="35"/>
      <c r="OET55" s="35"/>
      <c r="OEU55" s="35"/>
      <c r="OEV55" s="35"/>
      <c r="OEW55" s="35"/>
      <c r="OEX55" s="35"/>
      <c r="OEY55" s="35"/>
      <c r="OEZ55" s="35"/>
      <c r="OFA55" s="35"/>
      <c r="OFB55" s="35"/>
      <c r="OFC55" s="35"/>
      <c r="OFD55" s="35"/>
      <c r="OFE55" s="35"/>
      <c r="OFF55" s="35"/>
      <c r="OFG55" s="35"/>
      <c r="OFH55" s="35"/>
      <c r="OFI55" s="35"/>
      <c r="OFJ55" s="35"/>
      <c r="OFK55" s="35"/>
      <c r="OFL55" s="35"/>
      <c r="OFM55" s="35"/>
      <c r="OFN55" s="35"/>
      <c r="OFO55" s="35"/>
      <c r="OFP55" s="35"/>
      <c r="OFQ55" s="35"/>
      <c r="OFR55" s="35"/>
      <c r="OFS55" s="35"/>
      <c r="OFT55" s="35"/>
      <c r="OFU55" s="35"/>
      <c r="OFV55" s="35"/>
      <c r="OFW55" s="35"/>
      <c r="OFX55" s="35"/>
      <c r="OFY55" s="35"/>
      <c r="OFZ55" s="35"/>
      <c r="OGA55" s="35"/>
      <c r="OGB55" s="35"/>
      <c r="OGC55" s="35"/>
      <c r="OGD55" s="35"/>
      <c r="OGE55" s="35"/>
      <c r="OGF55" s="35"/>
      <c r="OGG55" s="35"/>
      <c r="OGH55" s="35"/>
      <c r="OGI55" s="35"/>
      <c r="OGJ55" s="35"/>
      <c r="OGK55" s="35"/>
      <c r="OGL55" s="35"/>
      <c r="OGM55" s="35"/>
      <c r="OGN55" s="35"/>
      <c r="OGO55" s="35"/>
      <c r="OGP55" s="35"/>
      <c r="OGQ55" s="35"/>
      <c r="OGR55" s="35"/>
      <c r="OGS55" s="35"/>
      <c r="OGT55" s="35"/>
      <c r="OGU55" s="35"/>
      <c r="OGV55" s="35"/>
      <c r="OGW55" s="35"/>
      <c r="OGX55" s="35"/>
      <c r="OGY55" s="35"/>
      <c r="OGZ55" s="35"/>
      <c r="OHA55" s="35"/>
      <c r="OHB55" s="35"/>
      <c r="OHC55" s="35"/>
      <c r="OHD55" s="35"/>
      <c r="OHE55" s="35"/>
      <c r="OHF55" s="35"/>
      <c r="OHG55" s="35"/>
      <c r="OHH55" s="35"/>
      <c r="OHI55" s="35"/>
      <c r="OHJ55" s="35"/>
      <c r="OHK55" s="35"/>
      <c r="OHL55" s="35"/>
      <c r="OHM55" s="35"/>
      <c r="OHN55" s="35"/>
      <c r="OHO55" s="35"/>
      <c r="OHP55" s="35"/>
      <c r="OHQ55" s="35"/>
      <c r="OHR55" s="35"/>
      <c r="OHS55" s="35"/>
      <c r="OHT55" s="35"/>
      <c r="OHU55" s="35"/>
      <c r="OHV55" s="35"/>
      <c r="OHW55" s="35"/>
      <c r="OHX55" s="35"/>
      <c r="OHY55" s="35"/>
      <c r="OHZ55" s="35"/>
      <c r="OIA55" s="35"/>
      <c r="OIB55" s="35"/>
      <c r="OIC55" s="35"/>
      <c r="OID55" s="35"/>
      <c r="OIE55" s="35"/>
      <c r="OIF55" s="35"/>
      <c r="OIG55" s="35"/>
      <c r="OIH55" s="35"/>
      <c r="OII55" s="35"/>
      <c r="OIJ55" s="35"/>
      <c r="OIK55" s="35"/>
      <c r="OIL55" s="35"/>
      <c r="OIM55" s="35"/>
      <c r="OIN55" s="35"/>
      <c r="OIO55" s="35"/>
      <c r="OIP55" s="35"/>
      <c r="OIQ55" s="35"/>
      <c r="OIR55" s="35"/>
      <c r="OIS55" s="35"/>
      <c r="OIT55" s="35"/>
      <c r="OIU55" s="35"/>
      <c r="OIV55" s="35"/>
      <c r="OIW55" s="35"/>
      <c r="OIX55" s="35"/>
      <c r="OIY55" s="35"/>
      <c r="OIZ55" s="35"/>
      <c r="OJA55" s="35"/>
      <c r="OJB55" s="35"/>
      <c r="OJC55" s="35"/>
      <c r="OJD55" s="35"/>
      <c r="OJE55" s="35"/>
      <c r="OJF55" s="35"/>
      <c r="OJG55" s="35"/>
      <c r="OJH55" s="35"/>
      <c r="OJI55" s="35"/>
      <c r="OJJ55" s="35"/>
      <c r="OJK55" s="35"/>
      <c r="OJL55" s="35"/>
      <c r="OJM55" s="35"/>
      <c r="OJN55" s="35"/>
      <c r="OJO55" s="35"/>
      <c r="OJP55" s="35"/>
      <c r="OJQ55" s="35"/>
      <c r="OJR55" s="35"/>
      <c r="OJS55" s="35"/>
      <c r="OJT55" s="35"/>
      <c r="OJU55" s="35"/>
      <c r="OJV55" s="35"/>
      <c r="OJW55" s="35"/>
      <c r="OJX55" s="35"/>
      <c r="OJY55" s="35"/>
      <c r="OJZ55" s="35"/>
      <c r="OKA55" s="35"/>
      <c r="OKB55" s="35"/>
      <c r="OKC55" s="35"/>
      <c r="OKD55" s="35"/>
      <c r="OKE55" s="35"/>
      <c r="OKF55" s="35"/>
      <c r="OKG55" s="35"/>
      <c r="OKH55" s="35"/>
      <c r="OKI55" s="35"/>
      <c r="OKJ55" s="35"/>
      <c r="OKK55" s="35"/>
      <c r="OKL55" s="35"/>
      <c r="OKM55" s="35"/>
      <c r="OKN55" s="35"/>
      <c r="OKO55" s="35"/>
      <c r="OKP55" s="35"/>
      <c r="OKQ55" s="35"/>
      <c r="OKR55" s="35"/>
      <c r="OKS55" s="35"/>
      <c r="OKT55" s="35"/>
      <c r="OKU55" s="35"/>
      <c r="OKV55" s="35"/>
      <c r="OKW55" s="35"/>
      <c r="OKX55" s="35"/>
      <c r="OKY55" s="35"/>
      <c r="OKZ55" s="35"/>
      <c r="OLA55" s="35"/>
      <c r="OLB55" s="35"/>
      <c r="OLC55" s="35"/>
      <c r="OLD55" s="35"/>
      <c r="OLE55" s="35"/>
      <c r="OLF55" s="35"/>
      <c r="OLG55" s="35"/>
      <c r="OLH55" s="35"/>
      <c r="OLI55" s="35"/>
      <c r="OLJ55" s="35"/>
      <c r="OLK55" s="35"/>
      <c r="OLL55" s="35"/>
      <c r="OLM55" s="35"/>
      <c r="OLN55" s="35"/>
      <c r="OLO55" s="35"/>
      <c r="OLP55" s="35"/>
      <c r="OLQ55" s="35"/>
      <c r="OLR55" s="35"/>
      <c r="OLS55" s="35"/>
      <c r="OLT55" s="35"/>
      <c r="OLU55" s="35"/>
      <c r="OLV55" s="35"/>
      <c r="OLW55" s="35"/>
      <c r="OLX55" s="35"/>
      <c r="OLY55" s="35"/>
      <c r="OLZ55" s="35"/>
      <c r="OMA55" s="35"/>
      <c r="OMB55" s="35"/>
      <c r="OMC55" s="35"/>
      <c r="OMD55" s="35"/>
      <c r="OME55" s="35"/>
      <c r="OMF55" s="35"/>
      <c r="OMG55" s="35"/>
      <c r="OMH55" s="35"/>
      <c r="OMI55" s="35"/>
      <c r="OMJ55" s="35"/>
      <c r="OMK55" s="35"/>
      <c r="OML55" s="35"/>
      <c r="OMM55" s="35"/>
      <c r="OMN55" s="35"/>
      <c r="OMO55" s="35"/>
      <c r="OMP55" s="35"/>
      <c r="OMQ55" s="35"/>
      <c r="OMR55" s="35"/>
      <c r="OMS55" s="35"/>
      <c r="OMT55" s="35"/>
      <c r="OMU55" s="35"/>
      <c r="OMV55" s="35"/>
      <c r="OMW55" s="35"/>
      <c r="OMX55" s="35"/>
      <c r="OMY55" s="35"/>
      <c r="OMZ55" s="35"/>
      <c r="ONA55" s="35"/>
      <c r="ONB55" s="35"/>
      <c r="ONC55" s="35"/>
      <c r="OND55" s="35"/>
      <c r="ONE55" s="35"/>
      <c r="ONF55" s="35"/>
      <c r="ONG55" s="35"/>
      <c r="ONH55" s="35"/>
      <c r="ONI55" s="35"/>
      <c r="ONJ55" s="35"/>
      <c r="ONK55" s="35"/>
      <c r="ONL55" s="35"/>
      <c r="ONM55" s="35"/>
      <c r="ONN55" s="35"/>
      <c r="ONO55" s="35"/>
      <c r="ONP55" s="35"/>
      <c r="ONQ55" s="35"/>
      <c r="ONR55" s="35"/>
      <c r="ONS55" s="35"/>
      <c r="ONT55" s="35"/>
      <c r="ONU55" s="35"/>
      <c r="ONV55" s="35"/>
      <c r="ONW55" s="35"/>
      <c r="ONX55" s="35"/>
      <c r="ONY55" s="35"/>
      <c r="ONZ55" s="35"/>
      <c r="OOA55" s="35"/>
      <c r="OOB55" s="35"/>
      <c r="OOC55" s="35"/>
      <c r="OOD55" s="35"/>
      <c r="OOE55" s="35"/>
      <c r="OOF55" s="35"/>
      <c r="OOG55" s="35"/>
      <c r="OOH55" s="35"/>
      <c r="OOI55" s="35"/>
      <c r="OOJ55" s="35"/>
      <c r="OOK55" s="35"/>
      <c r="OOL55" s="35"/>
      <c r="OOM55" s="35"/>
      <c r="OON55" s="35"/>
      <c r="OOO55" s="35"/>
      <c r="OOP55" s="35"/>
      <c r="OOQ55" s="35"/>
      <c r="OOR55" s="35"/>
      <c r="OOS55" s="35"/>
      <c r="OOT55" s="35"/>
      <c r="OOU55" s="35"/>
      <c r="OOV55" s="35"/>
      <c r="OOW55" s="35"/>
      <c r="OOX55" s="35"/>
      <c r="OOY55" s="35"/>
      <c r="OOZ55" s="35"/>
      <c r="OPA55" s="35"/>
      <c r="OPB55" s="35"/>
      <c r="OPC55" s="35"/>
      <c r="OPD55" s="35"/>
      <c r="OPE55" s="35"/>
      <c r="OPF55" s="35"/>
      <c r="OPG55" s="35"/>
      <c r="OPH55" s="35"/>
      <c r="OPI55" s="35"/>
      <c r="OPJ55" s="35"/>
      <c r="OPK55" s="35"/>
      <c r="OPL55" s="35"/>
      <c r="OPM55" s="35"/>
      <c r="OPN55" s="35"/>
      <c r="OPO55" s="35"/>
      <c r="OPP55" s="35"/>
      <c r="OPQ55" s="35"/>
      <c r="OPR55" s="35"/>
      <c r="OPS55" s="35"/>
      <c r="OPT55" s="35"/>
      <c r="OPU55" s="35"/>
      <c r="OPV55" s="35"/>
      <c r="OPW55" s="35"/>
      <c r="OPX55" s="35"/>
      <c r="OPY55" s="35"/>
      <c r="OPZ55" s="35"/>
      <c r="OQA55" s="35"/>
      <c r="OQB55" s="35"/>
      <c r="OQC55" s="35"/>
      <c r="OQD55" s="35"/>
      <c r="OQE55" s="35"/>
      <c r="OQF55" s="35"/>
      <c r="OQG55" s="35"/>
      <c r="OQH55" s="35"/>
      <c r="OQI55" s="35"/>
      <c r="OQJ55" s="35"/>
      <c r="OQK55" s="35"/>
      <c r="OQL55" s="35"/>
      <c r="OQM55" s="35"/>
      <c r="OQN55" s="35"/>
      <c r="OQO55" s="35"/>
      <c r="OQP55" s="35"/>
      <c r="OQQ55" s="35"/>
      <c r="OQR55" s="35"/>
      <c r="OQS55" s="35"/>
      <c r="OQT55" s="35"/>
      <c r="OQU55" s="35"/>
      <c r="OQV55" s="35"/>
      <c r="OQW55" s="35"/>
      <c r="OQX55" s="35"/>
      <c r="OQY55" s="35"/>
      <c r="OQZ55" s="35"/>
      <c r="ORA55" s="35"/>
      <c r="ORB55" s="35"/>
      <c r="ORC55" s="35"/>
      <c r="ORD55" s="35"/>
      <c r="ORE55" s="35"/>
      <c r="ORF55" s="35"/>
      <c r="ORG55" s="35"/>
      <c r="ORH55" s="35"/>
      <c r="ORI55" s="35"/>
      <c r="ORJ55" s="35"/>
      <c r="ORK55" s="35"/>
      <c r="ORL55" s="35"/>
      <c r="ORM55" s="35"/>
      <c r="ORN55" s="35"/>
      <c r="ORO55" s="35"/>
      <c r="ORP55" s="35"/>
      <c r="ORQ55" s="35"/>
      <c r="ORR55" s="35"/>
      <c r="ORS55" s="35"/>
      <c r="ORT55" s="35"/>
      <c r="ORU55" s="35"/>
      <c r="ORV55" s="35"/>
      <c r="ORW55" s="35"/>
      <c r="ORX55" s="35"/>
      <c r="ORY55" s="35"/>
      <c r="ORZ55" s="35"/>
      <c r="OSA55" s="35"/>
      <c r="OSB55" s="35"/>
      <c r="OSC55" s="35"/>
      <c r="OSD55" s="35"/>
      <c r="OSE55" s="35"/>
      <c r="OSF55" s="35"/>
      <c r="OSG55" s="35"/>
      <c r="OSH55" s="35"/>
      <c r="OSI55" s="35"/>
      <c r="OSJ55" s="35"/>
      <c r="OSK55" s="35"/>
      <c r="OSL55" s="35"/>
      <c r="OSM55" s="35"/>
      <c r="OSN55" s="35"/>
      <c r="OSO55" s="35"/>
      <c r="OSP55" s="35"/>
      <c r="OSQ55" s="35"/>
      <c r="OSR55" s="35"/>
      <c r="OSS55" s="35"/>
      <c r="OST55" s="35"/>
      <c r="OSU55" s="35"/>
      <c r="OSV55" s="35"/>
      <c r="OSW55" s="35"/>
      <c r="OSX55" s="35"/>
      <c r="OSY55" s="35"/>
      <c r="OSZ55" s="35"/>
      <c r="OTA55" s="35"/>
      <c r="OTB55" s="35"/>
      <c r="OTC55" s="35"/>
      <c r="OTD55" s="35"/>
      <c r="OTE55" s="35"/>
      <c r="OTF55" s="35"/>
      <c r="OTG55" s="35"/>
      <c r="OTH55" s="35"/>
      <c r="OTI55" s="35"/>
      <c r="OTJ55" s="35"/>
      <c r="OTK55" s="35"/>
      <c r="OTL55" s="35"/>
      <c r="OTM55" s="35"/>
      <c r="OTN55" s="35"/>
      <c r="OTO55" s="35"/>
      <c r="OTP55" s="35"/>
      <c r="OTQ55" s="35"/>
      <c r="OTR55" s="35"/>
      <c r="OTS55" s="35"/>
      <c r="OTT55" s="35"/>
      <c r="OTU55" s="35"/>
      <c r="OTV55" s="35"/>
      <c r="OTW55" s="35"/>
      <c r="OTX55" s="35"/>
      <c r="OTY55" s="35"/>
      <c r="OTZ55" s="35"/>
      <c r="OUA55" s="35"/>
      <c r="OUB55" s="35"/>
      <c r="OUC55" s="35"/>
      <c r="OUD55" s="35"/>
      <c r="OUE55" s="35"/>
      <c r="OUF55" s="35"/>
      <c r="OUG55" s="35"/>
      <c r="OUH55" s="35"/>
      <c r="OUI55" s="35"/>
      <c r="OUJ55" s="35"/>
      <c r="OUK55" s="35"/>
      <c r="OUL55" s="35"/>
      <c r="OUM55" s="35"/>
      <c r="OUN55" s="35"/>
      <c r="OUO55" s="35"/>
      <c r="OUP55" s="35"/>
      <c r="OUQ55" s="35"/>
      <c r="OUR55" s="35"/>
      <c r="OUS55" s="35"/>
      <c r="OUT55" s="35"/>
      <c r="OUU55" s="35"/>
      <c r="OUV55" s="35"/>
      <c r="OUW55" s="35"/>
      <c r="OUX55" s="35"/>
      <c r="OUY55" s="35"/>
      <c r="OUZ55" s="35"/>
      <c r="OVA55" s="35"/>
      <c r="OVB55" s="35"/>
      <c r="OVC55" s="35"/>
      <c r="OVD55" s="35"/>
      <c r="OVE55" s="35"/>
      <c r="OVF55" s="35"/>
      <c r="OVG55" s="35"/>
      <c r="OVH55" s="35"/>
      <c r="OVI55" s="35"/>
      <c r="OVJ55" s="35"/>
      <c r="OVK55" s="35"/>
      <c r="OVL55" s="35"/>
      <c r="OVM55" s="35"/>
      <c r="OVN55" s="35"/>
      <c r="OVO55" s="35"/>
      <c r="OVP55" s="35"/>
      <c r="OVQ55" s="35"/>
      <c r="OVR55" s="35"/>
      <c r="OVS55" s="35"/>
      <c r="OVT55" s="35"/>
      <c r="OVU55" s="35"/>
      <c r="OVV55" s="35"/>
      <c r="OVW55" s="35"/>
      <c r="OVX55" s="35"/>
      <c r="OVY55" s="35"/>
      <c r="OVZ55" s="35"/>
      <c r="OWA55" s="35"/>
      <c r="OWB55" s="35"/>
      <c r="OWC55" s="35"/>
      <c r="OWD55" s="35"/>
      <c r="OWE55" s="35"/>
      <c r="OWF55" s="35"/>
      <c r="OWG55" s="35"/>
      <c r="OWH55" s="35"/>
      <c r="OWI55" s="35"/>
      <c r="OWJ55" s="35"/>
      <c r="OWK55" s="35"/>
      <c r="OWL55" s="35"/>
      <c r="OWM55" s="35"/>
      <c r="OWN55" s="35"/>
      <c r="OWO55" s="35"/>
      <c r="OWP55" s="35"/>
      <c r="OWQ55" s="35"/>
      <c r="OWR55" s="35"/>
      <c r="OWS55" s="35"/>
      <c r="OWT55" s="35"/>
      <c r="OWU55" s="35"/>
      <c r="OWV55" s="35"/>
      <c r="OWW55" s="35"/>
      <c r="OWX55" s="35"/>
      <c r="OWY55" s="35"/>
      <c r="OWZ55" s="35"/>
      <c r="OXA55" s="35"/>
      <c r="OXB55" s="35"/>
      <c r="OXC55" s="35"/>
      <c r="OXD55" s="35"/>
      <c r="OXE55" s="35"/>
      <c r="OXF55" s="35"/>
      <c r="OXG55" s="35"/>
      <c r="OXH55" s="35"/>
      <c r="OXI55" s="35"/>
      <c r="OXJ55" s="35"/>
      <c r="OXK55" s="35"/>
      <c r="OXL55" s="35"/>
      <c r="OXM55" s="35"/>
      <c r="OXN55" s="35"/>
      <c r="OXO55" s="35"/>
      <c r="OXP55" s="35"/>
      <c r="OXQ55" s="35"/>
      <c r="OXR55" s="35"/>
      <c r="OXS55" s="35"/>
      <c r="OXT55" s="35"/>
      <c r="OXU55" s="35"/>
      <c r="OXV55" s="35"/>
      <c r="OXW55" s="35"/>
      <c r="OXX55" s="35"/>
      <c r="OXY55" s="35"/>
      <c r="OXZ55" s="35"/>
      <c r="OYA55" s="35"/>
      <c r="OYB55" s="35"/>
      <c r="OYC55" s="35"/>
      <c r="OYD55" s="35"/>
      <c r="OYE55" s="35"/>
      <c r="OYF55" s="35"/>
      <c r="OYG55" s="35"/>
      <c r="OYH55" s="35"/>
      <c r="OYI55" s="35"/>
      <c r="OYJ55" s="35"/>
      <c r="OYK55" s="35"/>
      <c r="OYL55" s="35"/>
      <c r="OYM55" s="35"/>
      <c r="OYN55" s="35"/>
      <c r="OYO55" s="35"/>
      <c r="OYP55" s="35"/>
      <c r="OYQ55" s="35"/>
      <c r="OYR55" s="35"/>
      <c r="OYS55" s="35"/>
      <c r="OYT55" s="35"/>
      <c r="OYU55" s="35"/>
      <c r="OYV55" s="35"/>
      <c r="OYW55" s="35"/>
      <c r="OYX55" s="35"/>
      <c r="OYY55" s="35"/>
      <c r="OYZ55" s="35"/>
      <c r="OZA55" s="35"/>
      <c r="OZB55" s="35"/>
      <c r="OZC55" s="35"/>
      <c r="OZD55" s="35"/>
      <c r="OZE55" s="35"/>
      <c r="OZF55" s="35"/>
      <c r="OZG55" s="35"/>
      <c r="OZH55" s="35"/>
      <c r="OZI55" s="35"/>
      <c r="OZJ55" s="35"/>
      <c r="OZK55" s="35"/>
      <c r="OZL55" s="35"/>
      <c r="OZM55" s="35"/>
      <c r="OZN55" s="35"/>
      <c r="OZO55" s="35"/>
      <c r="OZP55" s="35"/>
      <c r="OZQ55" s="35"/>
      <c r="OZR55" s="35"/>
      <c r="OZS55" s="35"/>
      <c r="OZT55" s="35"/>
      <c r="OZU55" s="35"/>
      <c r="OZV55" s="35"/>
      <c r="OZW55" s="35"/>
      <c r="OZX55" s="35"/>
      <c r="OZY55" s="35"/>
      <c r="OZZ55" s="35"/>
      <c r="PAA55" s="35"/>
      <c r="PAB55" s="35"/>
      <c r="PAC55" s="35"/>
      <c r="PAD55" s="35"/>
      <c r="PAE55" s="35"/>
      <c r="PAF55" s="35"/>
      <c r="PAG55" s="35"/>
      <c r="PAH55" s="35"/>
      <c r="PAI55" s="35"/>
      <c r="PAJ55" s="35"/>
      <c r="PAK55" s="35"/>
      <c r="PAL55" s="35"/>
      <c r="PAM55" s="35"/>
      <c r="PAN55" s="35"/>
      <c r="PAO55" s="35"/>
      <c r="PAP55" s="35"/>
      <c r="PAQ55" s="35"/>
      <c r="PAR55" s="35"/>
      <c r="PAS55" s="35"/>
      <c r="PAT55" s="35"/>
      <c r="PAU55" s="35"/>
      <c r="PAV55" s="35"/>
      <c r="PAW55" s="35"/>
      <c r="PAX55" s="35"/>
      <c r="PAY55" s="35"/>
      <c r="PAZ55" s="35"/>
      <c r="PBA55" s="35"/>
      <c r="PBB55" s="35"/>
      <c r="PBC55" s="35"/>
      <c r="PBD55" s="35"/>
      <c r="PBE55" s="35"/>
      <c r="PBF55" s="35"/>
      <c r="PBG55" s="35"/>
      <c r="PBH55" s="35"/>
      <c r="PBI55" s="35"/>
      <c r="PBJ55" s="35"/>
      <c r="PBK55" s="35"/>
      <c r="PBL55" s="35"/>
      <c r="PBM55" s="35"/>
      <c r="PBN55" s="35"/>
      <c r="PBO55" s="35"/>
      <c r="PBP55" s="35"/>
      <c r="PBQ55" s="35"/>
      <c r="PBR55" s="35"/>
      <c r="PBS55" s="35"/>
      <c r="PBT55" s="35"/>
      <c r="PBU55" s="35"/>
      <c r="PBV55" s="35"/>
      <c r="PBW55" s="35"/>
      <c r="PBX55" s="35"/>
      <c r="PBY55" s="35"/>
      <c r="PBZ55" s="35"/>
      <c r="PCA55" s="35"/>
      <c r="PCB55" s="35"/>
      <c r="PCC55" s="35"/>
      <c r="PCD55" s="35"/>
      <c r="PCE55" s="35"/>
      <c r="PCF55" s="35"/>
      <c r="PCG55" s="35"/>
      <c r="PCH55" s="35"/>
      <c r="PCI55" s="35"/>
      <c r="PCJ55" s="35"/>
      <c r="PCK55" s="35"/>
      <c r="PCL55" s="35"/>
      <c r="PCM55" s="35"/>
      <c r="PCN55" s="35"/>
      <c r="PCO55" s="35"/>
      <c r="PCP55" s="35"/>
      <c r="PCQ55" s="35"/>
      <c r="PCR55" s="35"/>
      <c r="PCS55" s="35"/>
      <c r="PCT55" s="35"/>
      <c r="PCU55" s="35"/>
      <c r="PCV55" s="35"/>
      <c r="PCW55" s="35"/>
      <c r="PCX55" s="35"/>
      <c r="PCY55" s="35"/>
      <c r="PCZ55" s="35"/>
      <c r="PDA55" s="35"/>
      <c r="PDB55" s="35"/>
      <c r="PDC55" s="35"/>
      <c r="PDD55" s="35"/>
      <c r="PDE55" s="35"/>
      <c r="PDF55" s="35"/>
      <c r="PDG55" s="35"/>
      <c r="PDH55" s="35"/>
      <c r="PDI55" s="35"/>
      <c r="PDJ55" s="35"/>
      <c r="PDK55" s="35"/>
      <c r="PDL55" s="35"/>
      <c r="PDM55" s="35"/>
      <c r="PDN55" s="35"/>
      <c r="PDO55" s="35"/>
      <c r="PDP55" s="35"/>
      <c r="PDQ55" s="35"/>
      <c r="PDR55" s="35"/>
      <c r="PDS55" s="35"/>
      <c r="PDT55" s="35"/>
      <c r="PDU55" s="35"/>
      <c r="PDV55" s="35"/>
      <c r="PDW55" s="35"/>
      <c r="PDX55" s="35"/>
      <c r="PDY55" s="35"/>
      <c r="PDZ55" s="35"/>
      <c r="PEA55" s="35"/>
      <c r="PEB55" s="35"/>
      <c r="PEC55" s="35"/>
      <c r="PED55" s="35"/>
      <c r="PEE55" s="35"/>
      <c r="PEF55" s="35"/>
      <c r="PEG55" s="35"/>
      <c r="PEH55" s="35"/>
      <c r="PEI55" s="35"/>
      <c r="PEJ55" s="35"/>
      <c r="PEK55" s="35"/>
      <c r="PEL55" s="35"/>
      <c r="PEM55" s="35"/>
      <c r="PEN55" s="35"/>
      <c r="PEO55" s="35"/>
      <c r="PEP55" s="35"/>
      <c r="PEQ55" s="35"/>
      <c r="PER55" s="35"/>
      <c r="PES55" s="35"/>
      <c r="PET55" s="35"/>
      <c r="PEU55" s="35"/>
      <c r="PEV55" s="35"/>
      <c r="PEW55" s="35"/>
      <c r="PEX55" s="35"/>
      <c r="PEY55" s="35"/>
      <c r="PEZ55" s="35"/>
      <c r="PFA55" s="35"/>
      <c r="PFB55" s="35"/>
      <c r="PFC55" s="35"/>
      <c r="PFD55" s="35"/>
      <c r="PFE55" s="35"/>
      <c r="PFF55" s="35"/>
      <c r="PFG55" s="35"/>
      <c r="PFH55" s="35"/>
      <c r="PFI55" s="35"/>
      <c r="PFJ55" s="35"/>
      <c r="PFK55" s="35"/>
      <c r="PFL55" s="35"/>
      <c r="PFM55" s="35"/>
      <c r="PFN55" s="35"/>
      <c r="PFO55" s="35"/>
      <c r="PFP55" s="35"/>
      <c r="PFQ55" s="35"/>
      <c r="PFR55" s="35"/>
      <c r="PFS55" s="35"/>
      <c r="PFT55" s="35"/>
      <c r="PFU55" s="35"/>
      <c r="PFV55" s="35"/>
      <c r="PFW55" s="35"/>
      <c r="PFX55" s="35"/>
      <c r="PFY55" s="35"/>
      <c r="PFZ55" s="35"/>
      <c r="PGA55" s="35"/>
      <c r="PGB55" s="35"/>
      <c r="PGC55" s="35"/>
      <c r="PGD55" s="35"/>
      <c r="PGE55" s="35"/>
      <c r="PGF55" s="35"/>
      <c r="PGG55" s="35"/>
      <c r="PGH55" s="35"/>
      <c r="PGI55" s="35"/>
      <c r="PGJ55" s="35"/>
      <c r="PGK55" s="35"/>
      <c r="PGL55" s="35"/>
      <c r="PGM55" s="35"/>
      <c r="PGN55" s="35"/>
      <c r="PGO55" s="35"/>
      <c r="PGP55" s="35"/>
      <c r="PGQ55" s="35"/>
      <c r="PGR55" s="35"/>
      <c r="PGS55" s="35"/>
      <c r="PGT55" s="35"/>
      <c r="PGU55" s="35"/>
      <c r="PGV55" s="35"/>
      <c r="PGW55" s="35"/>
      <c r="PGX55" s="35"/>
      <c r="PGY55" s="35"/>
      <c r="PGZ55" s="35"/>
      <c r="PHA55" s="35"/>
      <c r="PHB55" s="35"/>
      <c r="PHC55" s="35"/>
      <c r="PHD55" s="35"/>
      <c r="PHE55" s="35"/>
      <c r="PHF55" s="35"/>
      <c r="PHG55" s="35"/>
      <c r="PHH55" s="35"/>
      <c r="PHI55" s="35"/>
      <c r="PHJ55" s="35"/>
      <c r="PHK55" s="35"/>
      <c r="PHL55" s="35"/>
      <c r="PHM55" s="35"/>
      <c r="PHN55" s="35"/>
      <c r="PHO55" s="35"/>
      <c r="PHP55" s="35"/>
      <c r="PHQ55" s="35"/>
      <c r="PHR55" s="35"/>
      <c r="PHS55" s="35"/>
      <c r="PHT55" s="35"/>
      <c r="PHU55" s="35"/>
      <c r="PHV55" s="35"/>
      <c r="PHW55" s="35"/>
      <c r="PHX55" s="35"/>
      <c r="PHY55" s="35"/>
      <c r="PHZ55" s="35"/>
      <c r="PIA55" s="35"/>
      <c r="PIB55" s="35"/>
      <c r="PIC55" s="35"/>
      <c r="PID55" s="35"/>
      <c r="PIE55" s="35"/>
      <c r="PIF55" s="35"/>
      <c r="PIG55" s="35"/>
      <c r="PIH55" s="35"/>
      <c r="PII55" s="35"/>
      <c r="PIJ55" s="35"/>
      <c r="PIK55" s="35"/>
      <c r="PIL55" s="35"/>
      <c r="PIM55" s="35"/>
      <c r="PIN55" s="35"/>
      <c r="PIO55" s="35"/>
      <c r="PIP55" s="35"/>
      <c r="PIQ55" s="35"/>
      <c r="PIR55" s="35"/>
      <c r="PIS55" s="35"/>
      <c r="PIT55" s="35"/>
      <c r="PIU55" s="35"/>
      <c r="PIV55" s="35"/>
      <c r="PIW55" s="35"/>
      <c r="PIX55" s="35"/>
      <c r="PIY55" s="35"/>
      <c r="PIZ55" s="35"/>
      <c r="PJA55" s="35"/>
      <c r="PJB55" s="35"/>
      <c r="PJC55" s="35"/>
      <c r="PJD55" s="35"/>
      <c r="PJE55" s="35"/>
      <c r="PJF55" s="35"/>
      <c r="PJG55" s="35"/>
      <c r="PJH55" s="35"/>
      <c r="PJI55" s="35"/>
      <c r="PJJ55" s="35"/>
      <c r="PJK55" s="35"/>
      <c r="PJL55" s="35"/>
      <c r="PJM55" s="35"/>
      <c r="PJN55" s="35"/>
      <c r="PJO55" s="35"/>
      <c r="PJP55" s="35"/>
      <c r="PJQ55" s="35"/>
      <c r="PJR55" s="35"/>
      <c r="PJS55" s="35"/>
      <c r="PJT55" s="35"/>
      <c r="PJU55" s="35"/>
      <c r="PJV55" s="35"/>
      <c r="PJW55" s="35"/>
      <c r="PJX55" s="35"/>
      <c r="PJY55" s="35"/>
      <c r="PJZ55" s="35"/>
      <c r="PKA55" s="35"/>
      <c r="PKB55" s="35"/>
      <c r="PKC55" s="35"/>
      <c r="PKD55" s="35"/>
      <c r="PKE55" s="35"/>
      <c r="PKF55" s="35"/>
      <c r="PKG55" s="35"/>
      <c r="PKH55" s="35"/>
      <c r="PKI55" s="35"/>
      <c r="PKJ55" s="35"/>
      <c r="PKK55" s="35"/>
      <c r="PKL55" s="35"/>
      <c r="PKM55" s="35"/>
      <c r="PKN55" s="35"/>
      <c r="PKO55" s="35"/>
      <c r="PKP55" s="35"/>
      <c r="PKQ55" s="35"/>
      <c r="PKR55" s="35"/>
      <c r="PKS55" s="35"/>
      <c r="PKT55" s="35"/>
      <c r="PKU55" s="35"/>
      <c r="PKV55" s="35"/>
      <c r="PKW55" s="35"/>
      <c r="PKX55" s="35"/>
      <c r="PKY55" s="35"/>
      <c r="PKZ55" s="35"/>
      <c r="PLA55" s="35"/>
      <c r="PLB55" s="35"/>
      <c r="PLC55" s="35"/>
      <c r="PLD55" s="35"/>
      <c r="PLE55" s="35"/>
      <c r="PLF55" s="35"/>
      <c r="PLG55" s="35"/>
      <c r="PLH55" s="35"/>
      <c r="PLI55" s="35"/>
      <c r="PLJ55" s="35"/>
      <c r="PLK55" s="35"/>
      <c r="PLL55" s="35"/>
      <c r="PLM55" s="35"/>
      <c r="PLN55" s="35"/>
      <c r="PLO55" s="35"/>
      <c r="PLP55" s="35"/>
      <c r="PLQ55" s="35"/>
      <c r="PLR55" s="35"/>
      <c r="PLS55" s="35"/>
      <c r="PLT55" s="35"/>
      <c r="PLU55" s="35"/>
      <c r="PLV55" s="35"/>
      <c r="PLW55" s="35"/>
      <c r="PLX55" s="35"/>
      <c r="PLY55" s="35"/>
      <c r="PLZ55" s="35"/>
      <c r="PMA55" s="35"/>
      <c r="PMB55" s="35"/>
      <c r="PMC55" s="35"/>
      <c r="PMD55" s="35"/>
      <c r="PME55" s="35"/>
      <c r="PMF55" s="35"/>
      <c r="PMG55" s="35"/>
      <c r="PMH55" s="35"/>
      <c r="PMI55" s="35"/>
      <c r="PMJ55" s="35"/>
      <c r="PMK55" s="35"/>
      <c r="PML55" s="35"/>
      <c r="PMM55" s="35"/>
      <c r="PMN55" s="35"/>
      <c r="PMO55" s="35"/>
      <c r="PMP55" s="35"/>
      <c r="PMQ55" s="35"/>
      <c r="PMR55" s="35"/>
      <c r="PMS55" s="35"/>
      <c r="PMT55" s="35"/>
      <c r="PMU55" s="35"/>
      <c r="PMV55" s="35"/>
      <c r="PMW55" s="35"/>
      <c r="PMX55" s="35"/>
      <c r="PMY55" s="35"/>
      <c r="PMZ55" s="35"/>
      <c r="PNA55" s="35"/>
      <c r="PNB55" s="35"/>
      <c r="PNC55" s="35"/>
      <c r="PND55" s="35"/>
      <c r="PNE55" s="35"/>
      <c r="PNF55" s="35"/>
      <c r="PNG55" s="35"/>
      <c r="PNH55" s="35"/>
      <c r="PNI55" s="35"/>
      <c r="PNJ55" s="35"/>
      <c r="PNK55" s="35"/>
      <c r="PNL55" s="35"/>
      <c r="PNM55" s="35"/>
      <c r="PNN55" s="35"/>
      <c r="PNO55" s="35"/>
      <c r="PNP55" s="35"/>
      <c r="PNQ55" s="35"/>
      <c r="PNR55" s="35"/>
      <c r="PNS55" s="35"/>
      <c r="PNT55" s="35"/>
      <c r="PNU55" s="35"/>
      <c r="PNV55" s="35"/>
      <c r="PNW55" s="35"/>
      <c r="PNX55" s="35"/>
      <c r="PNY55" s="35"/>
      <c r="PNZ55" s="35"/>
      <c r="POA55" s="35"/>
      <c r="POB55" s="35"/>
      <c r="POC55" s="35"/>
      <c r="POD55" s="35"/>
      <c r="POE55" s="35"/>
      <c r="POF55" s="35"/>
      <c r="POG55" s="35"/>
      <c r="POH55" s="35"/>
      <c r="POI55" s="35"/>
      <c r="POJ55" s="35"/>
      <c r="POK55" s="35"/>
      <c r="POL55" s="35"/>
      <c r="POM55" s="35"/>
      <c r="PON55" s="35"/>
      <c r="POO55" s="35"/>
      <c r="POP55" s="35"/>
      <c r="POQ55" s="35"/>
      <c r="POR55" s="35"/>
      <c r="POS55" s="35"/>
      <c r="POT55" s="35"/>
      <c r="POU55" s="35"/>
      <c r="POV55" s="35"/>
      <c r="POW55" s="35"/>
      <c r="POX55" s="35"/>
      <c r="POY55" s="35"/>
      <c r="POZ55" s="35"/>
      <c r="PPA55" s="35"/>
      <c r="PPB55" s="35"/>
      <c r="PPC55" s="35"/>
      <c r="PPD55" s="35"/>
      <c r="PPE55" s="35"/>
      <c r="PPF55" s="35"/>
      <c r="PPG55" s="35"/>
      <c r="PPH55" s="35"/>
      <c r="PPI55" s="35"/>
      <c r="PPJ55" s="35"/>
      <c r="PPK55" s="35"/>
      <c r="PPL55" s="35"/>
      <c r="PPM55" s="35"/>
      <c r="PPN55" s="35"/>
      <c r="PPO55" s="35"/>
      <c r="PPP55" s="35"/>
      <c r="PPQ55" s="35"/>
      <c r="PPR55" s="35"/>
      <c r="PPS55" s="35"/>
      <c r="PPT55" s="35"/>
      <c r="PPU55" s="35"/>
      <c r="PPV55" s="35"/>
      <c r="PPW55" s="35"/>
      <c r="PPX55" s="35"/>
      <c r="PPY55" s="35"/>
      <c r="PPZ55" s="35"/>
      <c r="PQA55" s="35"/>
      <c r="PQB55" s="35"/>
      <c r="PQC55" s="35"/>
      <c r="PQD55" s="35"/>
      <c r="PQE55" s="35"/>
      <c r="PQF55" s="35"/>
      <c r="PQG55" s="35"/>
      <c r="PQH55" s="35"/>
      <c r="PQI55" s="35"/>
      <c r="PQJ55" s="35"/>
      <c r="PQK55" s="35"/>
      <c r="PQL55" s="35"/>
      <c r="PQM55" s="35"/>
      <c r="PQN55" s="35"/>
      <c r="PQO55" s="35"/>
      <c r="PQP55" s="35"/>
      <c r="PQQ55" s="35"/>
      <c r="PQR55" s="35"/>
      <c r="PQS55" s="35"/>
      <c r="PQT55" s="35"/>
      <c r="PQU55" s="35"/>
      <c r="PQV55" s="35"/>
      <c r="PQW55" s="35"/>
      <c r="PQX55" s="35"/>
      <c r="PQY55" s="35"/>
      <c r="PQZ55" s="35"/>
      <c r="PRA55" s="35"/>
      <c r="PRB55" s="35"/>
      <c r="PRC55" s="35"/>
      <c r="PRD55" s="35"/>
      <c r="PRE55" s="35"/>
      <c r="PRF55" s="35"/>
      <c r="PRG55" s="35"/>
      <c r="PRH55" s="35"/>
      <c r="PRI55" s="35"/>
      <c r="PRJ55" s="35"/>
      <c r="PRK55" s="35"/>
      <c r="PRL55" s="35"/>
      <c r="PRM55" s="35"/>
      <c r="PRN55" s="35"/>
      <c r="PRO55" s="35"/>
      <c r="PRP55" s="35"/>
      <c r="PRQ55" s="35"/>
      <c r="PRR55" s="35"/>
      <c r="PRS55" s="35"/>
      <c r="PRT55" s="35"/>
      <c r="PRU55" s="35"/>
      <c r="PRV55" s="35"/>
      <c r="PRW55" s="35"/>
      <c r="PRX55" s="35"/>
      <c r="PRY55" s="35"/>
      <c r="PRZ55" s="35"/>
      <c r="PSA55" s="35"/>
      <c r="PSB55" s="35"/>
      <c r="PSC55" s="35"/>
      <c r="PSD55" s="35"/>
      <c r="PSE55" s="35"/>
      <c r="PSF55" s="35"/>
      <c r="PSG55" s="35"/>
      <c r="PSH55" s="35"/>
      <c r="PSI55" s="35"/>
      <c r="PSJ55" s="35"/>
      <c r="PSK55" s="35"/>
      <c r="PSL55" s="35"/>
      <c r="PSM55" s="35"/>
      <c r="PSN55" s="35"/>
      <c r="PSO55" s="35"/>
      <c r="PSP55" s="35"/>
      <c r="PSQ55" s="35"/>
      <c r="PSR55" s="35"/>
      <c r="PSS55" s="35"/>
      <c r="PST55" s="35"/>
      <c r="PSU55" s="35"/>
      <c r="PSV55" s="35"/>
      <c r="PSW55" s="35"/>
      <c r="PSX55" s="35"/>
      <c r="PSY55" s="35"/>
      <c r="PSZ55" s="35"/>
      <c r="PTA55" s="35"/>
      <c r="PTB55" s="35"/>
      <c r="PTC55" s="35"/>
      <c r="PTD55" s="35"/>
      <c r="PTE55" s="35"/>
      <c r="PTF55" s="35"/>
      <c r="PTG55" s="35"/>
      <c r="PTH55" s="35"/>
      <c r="PTI55" s="35"/>
      <c r="PTJ55" s="35"/>
      <c r="PTK55" s="35"/>
      <c r="PTL55" s="35"/>
      <c r="PTM55" s="35"/>
      <c r="PTN55" s="35"/>
      <c r="PTO55" s="35"/>
      <c r="PTP55" s="35"/>
      <c r="PTQ55" s="35"/>
      <c r="PTR55" s="35"/>
      <c r="PTS55" s="35"/>
      <c r="PTT55" s="35"/>
      <c r="PTU55" s="35"/>
      <c r="PTV55" s="35"/>
      <c r="PTW55" s="35"/>
      <c r="PTX55" s="35"/>
      <c r="PTY55" s="35"/>
      <c r="PTZ55" s="35"/>
      <c r="PUA55" s="35"/>
      <c r="PUB55" s="35"/>
      <c r="PUC55" s="35"/>
      <c r="PUD55" s="35"/>
      <c r="PUE55" s="35"/>
      <c r="PUF55" s="35"/>
      <c r="PUG55" s="35"/>
      <c r="PUH55" s="35"/>
      <c r="PUI55" s="35"/>
      <c r="PUJ55" s="35"/>
      <c r="PUK55" s="35"/>
      <c r="PUL55" s="35"/>
      <c r="PUM55" s="35"/>
      <c r="PUN55" s="35"/>
      <c r="PUO55" s="35"/>
      <c r="PUP55" s="35"/>
      <c r="PUQ55" s="35"/>
      <c r="PUR55" s="35"/>
      <c r="PUS55" s="35"/>
      <c r="PUT55" s="35"/>
      <c r="PUU55" s="35"/>
      <c r="PUV55" s="35"/>
      <c r="PUW55" s="35"/>
      <c r="PUX55" s="35"/>
      <c r="PUY55" s="35"/>
      <c r="PUZ55" s="35"/>
      <c r="PVA55" s="35"/>
      <c r="PVB55" s="35"/>
      <c r="PVC55" s="35"/>
      <c r="PVD55" s="35"/>
      <c r="PVE55" s="35"/>
      <c r="PVF55" s="35"/>
      <c r="PVG55" s="35"/>
      <c r="PVH55" s="35"/>
      <c r="PVI55" s="35"/>
      <c r="PVJ55" s="35"/>
      <c r="PVK55" s="35"/>
      <c r="PVL55" s="35"/>
      <c r="PVM55" s="35"/>
      <c r="PVN55" s="35"/>
      <c r="PVO55" s="35"/>
      <c r="PVP55" s="35"/>
      <c r="PVQ55" s="35"/>
      <c r="PVR55" s="35"/>
      <c r="PVS55" s="35"/>
      <c r="PVT55" s="35"/>
      <c r="PVU55" s="35"/>
      <c r="PVV55" s="35"/>
      <c r="PVW55" s="35"/>
      <c r="PVX55" s="35"/>
      <c r="PVY55" s="35"/>
      <c r="PVZ55" s="35"/>
      <c r="PWA55" s="35"/>
      <c r="PWB55" s="35"/>
      <c r="PWC55" s="35"/>
      <c r="PWD55" s="35"/>
      <c r="PWE55" s="35"/>
      <c r="PWF55" s="35"/>
      <c r="PWG55" s="35"/>
      <c r="PWH55" s="35"/>
      <c r="PWI55" s="35"/>
      <c r="PWJ55" s="35"/>
      <c r="PWK55" s="35"/>
      <c r="PWL55" s="35"/>
      <c r="PWM55" s="35"/>
      <c r="PWN55" s="35"/>
      <c r="PWO55" s="35"/>
      <c r="PWP55" s="35"/>
      <c r="PWQ55" s="35"/>
      <c r="PWR55" s="35"/>
      <c r="PWS55" s="35"/>
      <c r="PWT55" s="35"/>
      <c r="PWU55" s="35"/>
      <c r="PWV55" s="35"/>
      <c r="PWW55" s="35"/>
      <c r="PWX55" s="35"/>
      <c r="PWY55" s="35"/>
      <c r="PWZ55" s="35"/>
      <c r="PXA55" s="35"/>
      <c r="PXB55" s="35"/>
      <c r="PXC55" s="35"/>
      <c r="PXD55" s="35"/>
      <c r="PXE55" s="35"/>
      <c r="PXF55" s="35"/>
      <c r="PXG55" s="35"/>
      <c r="PXH55" s="35"/>
      <c r="PXI55" s="35"/>
      <c r="PXJ55" s="35"/>
      <c r="PXK55" s="35"/>
      <c r="PXL55" s="35"/>
      <c r="PXM55" s="35"/>
      <c r="PXN55" s="35"/>
      <c r="PXO55" s="35"/>
      <c r="PXP55" s="35"/>
      <c r="PXQ55" s="35"/>
      <c r="PXR55" s="35"/>
      <c r="PXS55" s="35"/>
      <c r="PXT55" s="35"/>
      <c r="PXU55" s="35"/>
      <c r="PXV55" s="35"/>
      <c r="PXW55" s="35"/>
      <c r="PXX55" s="35"/>
      <c r="PXY55" s="35"/>
      <c r="PXZ55" s="35"/>
      <c r="PYA55" s="35"/>
      <c r="PYB55" s="35"/>
      <c r="PYC55" s="35"/>
      <c r="PYD55" s="35"/>
      <c r="PYE55" s="35"/>
      <c r="PYF55" s="35"/>
      <c r="PYG55" s="35"/>
      <c r="PYH55" s="35"/>
      <c r="PYI55" s="35"/>
      <c r="PYJ55" s="35"/>
      <c r="PYK55" s="35"/>
      <c r="PYL55" s="35"/>
      <c r="PYM55" s="35"/>
      <c r="PYN55" s="35"/>
      <c r="PYO55" s="35"/>
      <c r="PYP55" s="35"/>
      <c r="PYQ55" s="35"/>
      <c r="PYR55" s="35"/>
      <c r="PYS55" s="35"/>
      <c r="PYT55" s="35"/>
      <c r="PYU55" s="35"/>
      <c r="PYV55" s="35"/>
      <c r="PYW55" s="35"/>
      <c r="PYX55" s="35"/>
      <c r="PYY55" s="35"/>
      <c r="PYZ55" s="35"/>
      <c r="PZA55" s="35"/>
      <c r="PZB55" s="35"/>
      <c r="PZC55" s="35"/>
      <c r="PZD55" s="35"/>
      <c r="PZE55" s="35"/>
      <c r="PZF55" s="35"/>
      <c r="PZG55" s="35"/>
      <c r="PZH55" s="35"/>
      <c r="PZI55" s="35"/>
      <c r="PZJ55" s="35"/>
      <c r="PZK55" s="35"/>
      <c r="PZL55" s="35"/>
      <c r="PZM55" s="35"/>
      <c r="PZN55" s="35"/>
      <c r="PZO55" s="35"/>
      <c r="PZP55" s="35"/>
      <c r="PZQ55" s="35"/>
      <c r="PZR55" s="35"/>
      <c r="PZS55" s="35"/>
      <c r="PZT55" s="35"/>
      <c r="PZU55" s="35"/>
      <c r="PZV55" s="35"/>
      <c r="PZW55" s="35"/>
      <c r="PZX55" s="35"/>
      <c r="PZY55" s="35"/>
      <c r="PZZ55" s="35"/>
      <c r="QAA55" s="35"/>
      <c r="QAB55" s="35"/>
      <c r="QAC55" s="35"/>
      <c r="QAD55" s="35"/>
      <c r="QAE55" s="35"/>
      <c r="QAF55" s="35"/>
      <c r="QAG55" s="35"/>
      <c r="QAH55" s="35"/>
      <c r="QAI55" s="35"/>
      <c r="QAJ55" s="35"/>
      <c r="QAK55" s="35"/>
      <c r="QAL55" s="35"/>
      <c r="QAM55" s="35"/>
      <c r="QAN55" s="35"/>
      <c r="QAO55" s="35"/>
      <c r="QAP55" s="35"/>
      <c r="QAQ55" s="35"/>
      <c r="QAR55" s="35"/>
      <c r="QAS55" s="35"/>
      <c r="QAT55" s="35"/>
      <c r="QAU55" s="35"/>
      <c r="QAV55" s="35"/>
      <c r="QAW55" s="35"/>
      <c r="QAX55" s="35"/>
      <c r="QAY55" s="35"/>
      <c r="QAZ55" s="35"/>
      <c r="QBA55" s="35"/>
      <c r="QBB55" s="35"/>
      <c r="QBC55" s="35"/>
      <c r="QBD55" s="35"/>
      <c r="QBE55" s="35"/>
      <c r="QBF55" s="35"/>
      <c r="QBG55" s="35"/>
      <c r="QBH55" s="35"/>
      <c r="QBI55" s="35"/>
      <c r="QBJ55" s="35"/>
      <c r="QBK55" s="35"/>
      <c r="QBL55" s="35"/>
      <c r="QBM55" s="35"/>
      <c r="QBN55" s="35"/>
      <c r="QBO55" s="35"/>
      <c r="QBP55" s="35"/>
      <c r="QBQ55" s="35"/>
      <c r="QBR55" s="35"/>
      <c r="QBS55" s="35"/>
      <c r="QBT55" s="35"/>
      <c r="QBU55" s="35"/>
      <c r="QBV55" s="35"/>
      <c r="QBW55" s="35"/>
      <c r="QBX55" s="35"/>
      <c r="QBY55" s="35"/>
      <c r="QBZ55" s="35"/>
      <c r="QCA55" s="35"/>
      <c r="QCB55" s="35"/>
      <c r="QCC55" s="35"/>
      <c r="QCD55" s="35"/>
      <c r="QCE55" s="35"/>
      <c r="QCF55" s="35"/>
      <c r="QCG55" s="35"/>
      <c r="QCH55" s="35"/>
      <c r="QCI55" s="35"/>
      <c r="QCJ55" s="35"/>
      <c r="QCK55" s="35"/>
      <c r="QCL55" s="35"/>
      <c r="QCM55" s="35"/>
      <c r="QCN55" s="35"/>
      <c r="QCO55" s="35"/>
      <c r="QCP55" s="35"/>
      <c r="QCQ55" s="35"/>
      <c r="QCR55" s="35"/>
      <c r="QCS55" s="35"/>
      <c r="QCT55" s="35"/>
      <c r="QCU55" s="35"/>
      <c r="QCV55" s="35"/>
      <c r="QCW55" s="35"/>
      <c r="QCX55" s="35"/>
      <c r="QCY55" s="35"/>
      <c r="QCZ55" s="35"/>
      <c r="QDA55" s="35"/>
      <c r="QDB55" s="35"/>
      <c r="QDC55" s="35"/>
      <c r="QDD55" s="35"/>
      <c r="QDE55" s="35"/>
      <c r="QDF55" s="35"/>
      <c r="QDG55" s="35"/>
      <c r="QDH55" s="35"/>
      <c r="QDI55" s="35"/>
      <c r="QDJ55" s="35"/>
      <c r="QDK55" s="35"/>
      <c r="QDL55" s="35"/>
      <c r="QDM55" s="35"/>
      <c r="QDN55" s="35"/>
      <c r="QDO55" s="35"/>
      <c r="QDP55" s="35"/>
      <c r="QDQ55" s="35"/>
      <c r="QDR55" s="35"/>
      <c r="QDS55" s="35"/>
      <c r="QDT55" s="35"/>
      <c r="QDU55" s="35"/>
      <c r="QDV55" s="35"/>
      <c r="QDW55" s="35"/>
      <c r="QDX55" s="35"/>
      <c r="QDY55" s="35"/>
      <c r="QDZ55" s="35"/>
      <c r="QEA55" s="35"/>
      <c r="QEB55" s="35"/>
      <c r="QEC55" s="35"/>
      <c r="QED55" s="35"/>
      <c r="QEE55" s="35"/>
      <c r="QEF55" s="35"/>
      <c r="QEG55" s="35"/>
      <c r="QEH55" s="35"/>
      <c r="QEI55" s="35"/>
      <c r="QEJ55" s="35"/>
      <c r="QEK55" s="35"/>
      <c r="QEL55" s="35"/>
      <c r="QEM55" s="35"/>
      <c r="QEN55" s="35"/>
      <c r="QEO55" s="35"/>
      <c r="QEP55" s="35"/>
      <c r="QEQ55" s="35"/>
      <c r="QER55" s="35"/>
      <c r="QES55" s="35"/>
      <c r="QET55" s="35"/>
      <c r="QEU55" s="35"/>
      <c r="QEV55" s="35"/>
      <c r="QEW55" s="35"/>
      <c r="QEX55" s="35"/>
      <c r="QEY55" s="35"/>
      <c r="QEZ55" s="35"/>
      <c r="QFA55" s="35"/>
      <c r="QFB55" s="35"/>
      <c r="QFC55" s="35"/>
      <c r="QFD55" s="35"/>
      <c r="QFE55" s="35"/>
      <c r="QFF55" s="35"/>
      <c r="QFG55" s="35"/>
      <c r="QFH55" s="35"/>
      <c r="QFI55" s="35"/>
      <c r="QFJ55" s="35"/>
      <c r="QFK55" s="35"/>
      <c r="QFL55" s="35"/>
      <c r="QFM55" s="35"/>
      <c r="QFN55" s="35"/>
      <c r="QFO55" s="35"/>
      <c r="QFP55" s="35"/>
      <c r="QFQ55" s="35"/>
      <c r="QFR55" s="35"/>
      <c r="QFS55" s="35"/>
      <c r="QFT55" s="35"/>
      <c r="QFU55" s="35"/>
      <c r="QFV55" s="35"/>
      <c r="QFW55" s="35"/>
      <c r="QFX55" s="35"/>
      <c r="QFY55" s="35"/>
      <c r="QFZ55" s="35"/>
      <c r="QGA55" s="35"/>
      <c r="QGB55" s="35"/>
      <c r="QGC55" s="35"/>
      <c r="QGD55" s="35"/>
      <c r="QGE55" s="35"/>
      <c r="QGF55" s="35"/>
      <c r="QGG55" s="35"/>
      <c r="QGH55" s="35"/>
      <c r="QGI55" s="35"/>
      <c r="QGJ55" s="35"/>
      <c r="QGK55" s="35"/>
      <c r="QGL55" s="35"/>
      <c r="QGM55" s="35"/>
      <c r="QGN55" s="35"/>
      <c r="QGO55" s="35"/>
      <c r="QGP55" s="35"/>
      <c r="QGQ55" s="35"/>
      <c r="QGR55" s="35"/>
      <c r="QGS55" s="35"/>
      <c r="QGT55" s="35"/>
      <c r="QGU55" s="35"/>
      <c r="QGV55" s="35"/>
      <c r="QGW55" s="35"/>
      <c r="QGX55" s="35"/>
      <c r="QGY55" s="35"/>
      <c r="QGZ55" s="35"/>
      <c r="QHA55" s="35"/>
      <c r="QHB55" s="35"/>
      <c r="QHC55" s="35"/>
      <c r="QHD55" s="35"/>
      <c r="QHE55" s="35"/>
      <c r="QHF55" s="35"/>
      <c r="QHG55" s="35"/>
      <c r="QHH55" s="35"/>
      <c r="QHI55" s="35"/>
      <c r="QHJ55" s="35"/>
      <c r="QHK55" s="35"/>
      <c r="QHL55" s="35"/>
      <c r="QHM55" s="35"/>
      <c r="QHN55" s="35"/>
      <c r="QHO55" s="35"/>
      <c r="QHP55" s="35"/>
      <c r="QHQ55" s="35"/>
      <c r="QHR55" s="35"/>
      <c r="QHS55" s="35"/>
      <c r="QHT55" s="35"/>
      <c r="QHU55" s="35"/>
      <c r="QHV55" s="35"/>
      <c r="QHW55" s="35"/>
      <c r="QHX55" s="35"/>
      <c r="QHY55" s="35"/>
      <c r="QHZ55" s="35"/>
      <c r="QIA55" s="35"/>
      <c r="QIB55" s="35"/>
      <c r="QIC55" s="35"/>
      <c r="QID55" s="35"/>
      <c r="QIE55" s="35"/>
      <c r="QIF55" s="35"/>
      <c r="QIG55" s="35"/>
      <c r="QIH55" s="35"/>
      <c r="QII55" s="35"/>
      <c r="QIJ55" s="35"/>
      <c r="QIK55" s="35"/>
      <c r="QIL55" s="35"/>
      <c r="QIM55" s="35"/>
      <c r="QIN55" s="35"/>
      <c r="QIO55" s="35"/>
      <c r="QIP55" s="35"/>
      <c r="QIQ55" s="35"/>
      <c r="QIR55" s="35"/>
      <c r="QIS55" s="35"/>
      <c r="QIT55" s="35"/>
      <c r="QIU55" s="35"/>
      <c r="QIV55" s="35"/>
      <c r="QIW55" s="35"/>
      <c r="QIX55" s="35"/>
      <c r="QIY55" s="35"/>
      <c r="QIZ55" s="35"/>
      <c r="QJA55" s="35"/>
      <c r="QJB55" s="35"/>
      <c r="QJC55" s="35"/>
      <c r="QJD55" s="35"/>
      <c r="QJE55" s="35"/>
      <c r="QJF55" s="35"/>
      <c r="QJG55" s="35"/>
      <c r="QJH55" s="35"/>
      <c r="QJI55" s="35"/>
      <c r="QJJ55" s="35"/>
      <c r="QJK55" s="35"/>
      <c r="QJL55" s="35"/>
      <c r="QJM55" s="35"/>
      <c r="QJN55" s="35"/>
      <c r="QJO55" s="35"/>
      <c r="QJP55" s="35"/>
      <c r="QJQ55" s="35"/>
      <c r="QJR55" s="35"/>
      <c r="QJS55" s="35"/>
      <c r="QJT55" s="35"/>
      <c r="QJU55" s="35"/>
      <c r="QJV55" s="35"/>
      <c r="QJW55" s="35"/>
      <c r="QJX55" s="35"/>
      <c r="QJY55" s="35"/>
      <c r="QJZ55" s="35"/>
      <c r="QKA55" s="35"/>
      <c r="QKB55" s="35"/>
      <c r="QKC55" s="35"/>
      <c r="QKD55" s="35"/>
      <c r="QKE55" s="35"/>
      <c r="QKF55" s="35"/>
      <c r="QKG55" s="35"/>
      <c r="QKH55" s="35"/>
      <c r="QKI55" s="35"/>
      <c r="QKJ55" s="35"/>
      <c r="QKK55" s="35"/>
      <c r="QKL55" s="35"/>
      <c r="QKM55" s="35"/>
      <c r="QKN55" s="35"/>
      <c r="QKO55" s="35"/>
      <c r="QKP55" s="35"/>
      <c r="QKQ55" s="35"/>
      <c r="QKR55" s="35"/>
      <c r="QKS55" s="35"/>
      <c r="QKT55" s="35"/>
      <c r="QKU55" s="35"/>
      <c r="QKV55" s="35"/>
      <c r="QKW55" s="35"/>
      <c r="QKX55" s="35"/>
      <c r="QKY55" s="35"/>
      <c r="QKZ55" s="35"/>
      <c r="QLA55" s="35"/>
      <c r="QLB55" s="35"/>
      <c r="QLC55" s="35"/>
      <c r="QLD55" s="35"/>
      <c r="QLE55" s="35"/>
      <c r="QLF55" s="35"/>
      <c r="QLG55" s="35"/>
      <c r="QLH55" s="35"/>
      <c r="QLI55" s="35"/>
      <c r="QLJ55" s="35"/>
      <c r="QLK55" s="35"/>
      <c r="QLL55" s="35"/>
      <c r="QLM55" s="35"/>
      <c r="QLN55" s="35"/>
      <c r="QLO55" s="35"/>
      <c r="QLP55" s="35"/>
      <c r="QLQ55" s="35"/>
      <c r="QLR55" s="35"/>
      <c r="QLS55" s="35"/>
      <c r="QLT55" s="35"/>
      <c r="QLU55" s="35"/>
      <c r="QLV55" s="35"/>
      <c r="QLW55" s="35"/>
      <c r="QLX55" s="35"/>
      <c r="QLY55" s="35"/>
      <c r="QLZ55" s="35"/>
      <c r="QMA55" s="35"/>
      <c r="QMB55" s="35"/>
      <c r="QMC55" s="35"/>
      <c r="QMD55" s="35"/>
      <c r="QME55" s="35"/>
      <c r="QMF55" s="35"/>
      <c r="QMG55" s="35"/>
      <c r="QMH55" s="35"/>
      <c r="QMI55" s="35"/>
      <c r="QMJ55" s="35"/>
      <c r="QMK55" s="35"/>
      <c r="QML55" s="35"/>
      <c r="QMM55" s="35"/>
      <c r="QMN55" s="35"/>
      <c r="QMO55" s="35"/>
      <c r="QMP55" s="35"/>
      <c r="QMQ55" s="35"/>
      <c r="QMR55" s="35"/>
      <c r="QMS55" s="35"/>
      <c r="QMT55" s="35"/>
      <c r="QMU55" s="35"/>
      <c r="QMV55" s="35"/>
      <c r="QMW55" s="35"/>
      <c r="QMX55" s="35"/>
      <c r="QMY55" s="35"/>
      <c r="QMZ55" s="35"/>
      <c r="QNA55" s="35"/>
      <c r="QNB55" s="35"/>
      <c r="QNC55" s="35"/>
      <c r="QND55" s="35"/>
      <c r="QNE55" s="35"/>
      <c r="QNF55" s="35"/>
      <c r="QNG55" s="35"/>
      <c r="QNH55" s="35"/>
      <c r="QNI55" s="35"/>
      <c r="QNJ55" s="35"/>
      <c r="QNK55" s="35"/>
      <c r="QNL55" s="35"/>
      <c r="QNM55" s="35"/>
      <c r="QNN55" s="35"/>
      <c r="QNO55" s="35"/>
      <c r="QNP55" s="35"/>
      <c r="QNQ55" s="35"/>
      <c r="QNR55" s="35"/>
      <c r="QNS55" s="35"/>
      <c r="QNT55" s="35"/>
      <c r="QNU55" s="35"/>
      <c r="QNV55" s="35"/>
      <c r="QNW55" s="35"/>
      <c r="QNX55" s="35"/>
      <c r="QNY55" s="35"/>
      <c r="QNZ55" s="35"/>
      <c r="QOA55" s="35"/>
      <c r="QOB55" s="35"/>
      <c r="QOC55" s="35"/>
      <c r="QOD55" s="35"/>
      <c r="QOE55" s="35"/>
      <c r="QOF55" s="35"/>
      <c r="QOG55" s="35"/>
      <c r="QOH55" s="35"/>
      <c r="QOI55" s="35"/>
      <c r="QOJ55" s="35"/>
      <c r="QOK55" s="35"/>
      <c r="QOL55" s="35"/>
      <c r="QOM55" s="35"/>
      <c r="QON55" s="35"/>
      <c r="QOO55" s="35"/>
      <c r="QOP55" s="35"/>
      <c r="QOQ55" s="35"/>
      <c r="QOR55" s="35"/>
      <c r="QOS55" s="35"/>
      <c r="QOT55" s="35"/>
      <c r="QOU55" s="35"/>
      <c r="QOV55" s="35"/>
      <c r="QOW55" s="35"/>
      <c r="QOX55" s="35"/>
      <c r="QOY55" s="35"/>
      <c r="QOZ55" s="35"/>
      <c r="QPA55" s="35"/>
      <c r="QPB55" s="35"/>
      <c r="QPC55" s="35"/>
      <c r="QPD55" s="35"/>
      <c r="QPE55" s="35"/>
      <c r="QPF55" s="35"/>
      <c r="QPG55" s="35"/>
      <c r="QPH55" s="35"/>
      <c r="QPI55" s="35"/>
      <c r="QPJ55" s="35"/>
      <c r="QPK55" s="35"/>
      <c r="QPL55" s="35"/>
      <c r="QPM55" s="35"/>
      <c r="QPN55" s="35"/>
      <c r="QPO55" s="35"/>
      <c r="QPP55" s="35"/>
      <c r="QPQ55" s="35"/>
      <c r="QPR55" s="35"/>
      <c r="QPS55" s="35"/>
      <c r="QPT55" s="35"/>
      <c r="QPU55" s="35"/>
      <c r="QPV55" s="35"/>
      <c r="QPW55" s="35"/>
      <c r="QPX55" s="35"/>
      <c r="QPY55" s="35"/>
      <c r="QPZ55" s="35"/>
      <c r="QQA55" s="35"/>
      <c r="QQB55" s="35"/>
      <c r="QQC55" s="35"/>
      <c r="QQD55" s="35"/>
      <c r="QQE55" s="35"/>
      <c r="QQF55" s="35"/>
      <c r="QQG55" s="35"/>
      <c r="QQH55" s="35"/>
      <c r="QQI55" s="35"/>
      <c r="QQJ55" s="35"/>
      <c r="QQK55" s="35"/>
      <c r="QQL55" s="35"/>
      <c r="QQM55" s="35"/>
      <c r="QQN55" s="35"/>
      <c r="QQO55" s="35"/>
      <c r="QQP55" s="35"/>
      <c r="QQQ55" s="35"/>
      <c r="QQR55" s="35"/>
      <c r="QQS55" s="35"/>
      <c r="QQT55" s="35"/>
      <c r="QQU55" s="35"/>
      <c r="QQV55" s="35"/>
      <c r="QQW55" s="35"/>
      <c r="QQX55" s="35"/>
      <c r="QQY55" s="35"/>
      <c r="QQZ55" s="35"/>
      <c r="QRA55" s="35"/>
      <c r="QRB55" s="35"/>
      <c r="QRC55" s="35"/>
      <c r="QRD55" s="35"/>
      <c r="QRE55" s="35"/>
      <c r="QRF55" s="35"/>
      <c r="QRG55" s="35"/>
      <c r="QRH55" s="35"/>
      <c r="QRI55" s="35"/>
      <c r="QRJ55" s="35"/>
      <c r="QRK55" s="35"/>
      <c r="QRL55" s="35"/>
      <c r="QRM55" s="35"/>
      <c r="QRN55" s="35"/>
      <c r="QRO55" s="35"/>
      <c r="QRP55" s="35"/>
      <c r="QRQ55" s="35"/>
      <c r="QRR55" s="35"/>
      <c r="QRS55" s="35"/>
      <c r="QRT55" s="35"/>
      <c r="QRU55" s="35"/>
      <c r="QRV55" s="35"/>
      <c r="QRW55" s="35"/>
      <c r="QRX55" s="35"/>
      <c r="QRY55" s="35"/>
      <c r="QRZ55" s="35"/>
      <c r="QSA55" s="35"/>
      <c r="QSB55" s="35"/>
      <c r="QSC55" s="35"/>
      <c r="QSD55" s="35"/>
      <c r="QSE55" s="35"/>
      <c r="QSF55" s="35"/>
      <c r="QSG55" s="35"/>
      <c r="QSH55" s="35"/>
      <c r="QSI55" s="35"/>
      <c r="QSJ55" s="35"/>
      <c r="QSK55" s="35"/>
      <c r="QSL55" s="35"/>
      <c r="QSM55" s="35"/>
      <c r="QSN55" s="35"/>
      <c r="QSO55" s="35"/>
      <c r="QSP55" s="35"/>
      <c r="QSQ55" s="35"/>
      <c r="QSR55" s="35"/>
      <c r="QSS55" s="35"/>
      <c r="QST55" s="35"/>
      <c r="QSU55" s="35"/>
      <c r="QSV55" s="35"/>
      <c r="QSW55" s="35"/>
      <c r="QSX55" s="35"/>
      <c r="QSY55" s="35"/>
      <c r="QSZ55" s="35"/>
      <c r="QTA55" s="35"/>
      <c r="QTB55" s="35"/>
      <c r="QTC55" s="35"/>
      <c r="QTD55" s="35"/>
      <c r="QTE55" s="35"/>
      <c r="QTF55" s="35"/>
      <c r="QTG55" s="35"/>
      <c r="QTH55" s="35"/>
      <c r="QTI55" s="35"/>
      <c r="QTJ55" s="35"/>
      <c r="QTK55" s="35"/>
      <c r="QTL55" s="35"/>
      <c r="QTM55" s="35"/>
      <c r="QTN55" s="35"/>
      <c r="QTO55" s="35"/>
      <c r="QTP55" s="35"/>
      <c r="QTQ55" s="35"/>
      <c r="QTR55" s="35"/>
      <c r="QTS55" s="35"/>
      <c r="QTT55" s="35"/>
      <c r="QTU55" s="35"/>
      <c r="QTV55" s="35"/>
      <c r="QTW55" s="35"/>
      <c r="QTX55" s="35"/>
      <c r="QTY55" s="35"/>
      <c r="QTZ55" s="35"/>
      <c r="QUA55" s="35"/>
      <c r="QUB55" s="35"/>
      <c r="QUC55" s="35"/>
      <c r="QUD55" s="35"/>
      <c r="QUE55" s="35"/>
      <c r="QUF55" s="35"/>
      <c r="QUG55" s="35"/>
      <c r="QUH55" s="35"/>
      <c r="QUI55" s="35"/>
      <c r="QUJ55" s="35"/>
      <c r="QUK55" s="35"/>
      <c r="QUL55" s="35"/>
      <c r="QUM55" s="35"/>
      <c r="QUN55" s="35"/>
      <c r="QUO55" s="35"/>
      <c r="QUP55" s="35"/>
      <c r="QUQ55" s="35"/>
      <c r="QUR55" s="35"/>
      <c r="QUS55" s="35"/>
      <c r="QUT55" s="35"/>
      <c r="QUU55" s="35"/>
      <c r="QUV55" s="35"/>
      <c r="QUW55" s="35"/>
      <c r="QUX55" s="35"/>
      <c r="QUY55" s="35"/>
      <c r="QUZ55" s="35"/>
      <c r="QVA55" s="35"/>
      <c r="QVB55" s="35"/>
      <c r="QVC55" s="35"/>
      <c r="QVD55" s="35"/>
      <c r="QVE55" s="35"/>
      <c r="QVF55" s="35"/>
      <c r="QVG55" s="35"/>
      <c r="QVH55" s="35"/>
      <c r="QVI55" s="35"/>
      <c r="QVJ55" s="35"/>
      <c r="QVK55" s="35"/>
      <c r="QVL55" s="35"/>
      <c r="QVM55" s="35"/>
      <c r="QVN55" s="35"/>
      <c r="QVO55" s="35"/>
      <c r="QVP55" s="35"/>
      <c r="QVQ55" s="35"/>
      <c r="QVR55" s="35"/>
      <c r="QVS55" s="35"/>
      <c r="QVT55" s="35"/>
      <c r="QVU55" s="35"/>
      <c r="QVV55" s="35"/>
      <c r="QVW55" s="35"/>
      <c r="QVX55" s="35"/>
      <c r="QVY55" s="35"/>
      <c r="QVZ55" s="35"/>
      <c r="QWA55" s="35"/>
      <c r="QWB55" s="35"/>
      <c r="QWC55" s="35"/>
      <c r="QWD55" s="35"/>
      <c r="QWE55" s="35"/>
      <c r="QWF55" s="35"/>
      <c r="QWG55" s="35"/>
      <c r="QWH55" s="35"/>
      <c r="QWI55" s="35"/>
      <c r="QWJ55" s="35"/>
      <c r="QWK55" s="35"/>
      <c r="QWL55" s="35"/>
      <c r="QWM55" s="35"/>
      <c r="QWN55" s="35"/>
      <c r="QWO55" s="35"/>
      <c r="QWP55" s="35"/>
      <c r="QWQ55" s="35"/>
      <c r="QWR55" s="35"/>
      <c r="QWS55" s="35"/>
      <c r="QWT55" s="35"/>
      <c r="QWU55" s="35"/>
      <c r="QWV55" s="35"/>
      <c r="QWW55" s="35"/>
      <c r="QWX55" s="35"/>
      <c r="QWY55" s="35"/>
      <c r="QWZ55" s="35"/>
      <c r="QXA55" s="35"/>
      <c r="QXB55" s="35"/>
      <c r="QXC55" s="35"/>
      <c r="QXD55" s="35"/>
      <c r="QXE55" s="35"/>
      <c r="QXF55" s="35"/>
      <c r="QXG55" s="35"/>
      <c r="QXH55" s="35"/>
      <c r="QXI55" s="35"/>
      <c r="QXJ55" s="35"/>
      <c r="QXK55" s="35"/>
      <c r="QXL55" s="35"/>
      <c r="QXM55" s="35"/>
      <c r="QXN55" s="35"/>
      <c r="QXO55" s="35"/>
      <c r="QXP55" s="35"/>
      <c r="QXQ55" s="35"/>
      <c r="QXR55" s="35"/>
      <c r="QXS55" s="35"/>
      <c r="QXT55" s="35"/>
      <c r="QXU55" s="35"/>
      <c r="QXV55" s="35"/>
      <c r="QXW55" s="35"/>
      <c r="QXX55" s="35"/>
      <c r="QXY55" s="35"/>
      <c r="QXZ55" s="35"/>
      <c r="QYA55" s="35"/>
      <c r="QYB55" s="35"/>
      <c r="QYC55" s="35"/>
      <c r="QYD55" s="35"/>
      <c r="QYE55" s="35"/>
      <c r="QYF55" s="35"/>
      <c r="QYG55" s="35"/>
      <c r="QYH55" s="35"/>
      <c r="QYI55" s="35"/>
      <c r="QYJ55" s="35"/>
      <c r="QYK55" s="35"/>
      <c r="QYL55" s="35"/>
      <c r="QYM55" s="35"/>
      <c r="QYN55" s="35"/>
      <c r="QYO55" s="35"/>
      <c r="QYP55" s="35"/>
      <c r="QYQ55" s="35"/>
      <c r="QYR55" s="35"/>
      <c r="QYS55" s="35"/>
      <c r="QYT55" s="35"/>
      <c r="QYU55" s="35"/>
      <c r="QYV55" s="35"/>
      <c r="QYW55" s="35"/>
      <c r="QYX55" s="35"/>
      <c r="QYY55" s="35"/>
      <c r="QYZ55" s="35"/>
      <c r="QZA55" s="35"/>
      <c r="QZB55" s="35"/>
      <c r="QZC55" s="35"/>
      <c r="QZD55" s="35"/>
      <c r="QZE55" s="35"/>
      <c r="QZF55" s="35"/>
      <c r="QZG55" s="35"/>
      <c r="QZH55" s="35"/>
      <c r="QZI55" s="35"/>
      <c r="QZJ55" s="35"/>
      <c r="QZK55" s="35"/>
      <c r="QZL55" s="35"/>
      <c r="QZM55" s="35"/>
      <c r="QZN55" s="35"/>
      <c r="QZO55" s="35"/>
      <c r="QZP55" s="35"/>
      <c r="QZQ55" s="35"/>
      <c r="QZR55" s="35"/>
      <c r="QZS55" s="35"/>
      <c r="QZT55" s="35"/>
      <c r="QZU55" s="35"/>
      <c r="QZV55" s="35"/>
      <c r="QZW55" s="35"/>
      <c r="QZX55" s="35"/>
      <c r="QZY55" s="35"/>
      <c r="QZZ55" s="35"/>
      <c r="RAA55" s="35"/>
      <c r="RAB55" s="35"/>
      <c r="RAC55" s="35"/>
      <c r="RAD55" s="35"/>
      <c r="RAE55" s="35"/>
      <c r="RAF55" s="35"/>
      <c r="RAG55" s="35"/>
      <c r="RAH55" s="35"/>
      <c r="RAI55" s="35"/>
      <c r="RAJ55" s="35"/>
      <c r="RAK55" s="35"/>
      <c r="RAL55" s="35"/>
      <c r="RAM55" s="35"/>
      <c r="RAN55" s="35"/>
      <c r="RAO55" s="35"/>
      <c r="RAP55" s="35"/>
      <c r="RAQ55" s="35"/>
      <c r="RAR55" s="35"/>
      <c r="RAS55" s="35"/>
      <c r="RAT55" s="35"/>
      <c r="RAU55" s="35"/>
      <c r="RAV55" s="35"/>
      <c r="RAW55" s="35"/>
      <c r="RAX55" s="35"/>
      <c r="RAY55" s="35"/>
      <c r="RAZ55" s="35"/>
      <c r="RBA55" s="35"/>
      <c r="RBB55" s="35"/>
      <c r="RBC55" s="35"/>
      <c r="RBD55" s="35"/>
      <c r="RBE55" s="35"/>
      <c r="RBF55" s="35"/>
      <c r="RBG55" s="35"/>
      <c r="RBH55" s="35"/>
      <c r="RBI55" s="35"/>
      <c r="RBJ55" s="35"/>
      <c r="RBK55" s="35"/>
      <c r="RBL55" s="35"/>
      <c r="RBM55" s="35"/>
      <c r="RBN55" s="35"/>
      <c r="RBO55" s="35"/>
      <c r="RBP55" s="35"/>
      <c r="RBQ55" s="35"/>
      <c r="RBR55" s="35"/>
      <c r="RBS55" s="35"/>
      <c r="RBT55" s="35"/>
      <c r="RBU55" s="35"/>
      <c r="RBV55" s="35"/>
      <c r="RBW55" s="35"/>
      <c r="RBX55" s="35"/>
      <c r="RBY55" s="35"/>
      <c r="RBZ55" s="35"/>
      <c r="RCA55" s="35"/>
      <c r="RCB55" s="35"/>
      <c r="RCC55" s="35"/>
      <c r="RCD55" s="35"/>
      <c r="RCE55" s="35"/>
      <c r="RCF55" s="35"/>
      <c r="RCG55" s="35"/>
      <c r="RCH55" s="35"/>
      <c r="RCI55" s="35"/>
      <c r="RCJ55" s="35"/>
      <c r="RCK55" s="35"/>
      <c r="RCL55" s="35"/>
      <c r="RCM55" s="35"/>
      <c r="RCN55" s="35"/>
      <c r="RCO55" s="35"/>
      <c r="RCP55" s="35"/>
      <c r="RCQ55" s="35"/>
      <c r="RCR55" s="35"/>
      <c r="RCS55" s="35"/>
      <c r="RCT55" s="35"/>
      <c r="RCU55" s="35"/>
      <c r="RCV55" s="35"/>
      <c r="RCW55" s="35"/>
      <c r="RCX55" s="35"/>
      <c r="RCY55" s="35"/>
      <c r="RCZ55" s="35"/>
      <c r="RDA55" s="35"/>
      <c r="RDB55" s="35"/>
      <c r="RDC55" s="35"/>
      <c r="RDD55" s="35"/>
      <c r="RDE55" s="35"/>
      <c r="RDF55" s="35"/>
      <c r="RDG55" s="35"/>
      <c r="RDH55" s="35"/>
      <c r="RDI55" s="35"/>
      <c r="RDJ55" s="35"/>
      <c r="RDK55" s="35"/>
      <c r="RDL55" s="35"/>
      <c r="RDM55" s="35"/>
      <c r="RDN55" s="35"/>
      <c r="RDO55" s="35"/>
      <c r="RDP55" s="35"/>
      <c r="RDQ55" s="35"/>
      <c r="RDR55" s="35"/>
      <c r="RDS55" s="35"/>
      <c r="RDT55" s="35"/>
      <c r="RDU55" s="35"/>
      <c r="RDV55" s="35"/>
      <c r="RDW55" s="35"/>
      <c r="RDX55" s="35"/>
      <c r="RDY55" s="35"/>
      <c r="RDZ55" s="35"/>
      <c r="REA55" s="35"/>
      <c r="REB55" s="35"/>
      <c r="REC55" s="35"/>
      <c r="RED55" s="35"/>
      <c r="REE55" s="35"/>
      <c r="REF55" s="35"/>
      <c r="REG55" s="35"/>
      <c r="REH55" s="35"/>
      <c r="REI55" s="35"/>
      <c r="REJ55" s="35"/>
      <c r="REK55" s="35"/>
      <c r="REL55" s="35"/>
      <c r="REM55" s="35"/>
      <c r="REN55" s="35"/>
      <c r="REO55" s="35"/>
      <c r="REP55" s="35"/>
      <c r="REQ55" s="35"/>
      <c r="RER55" s="35"/>
      <c r="RES55" s="35"/>
      <c r="RET55" s="35"/>
      <c r="REU55" s="35"/>
      <c r="REV55" s="35"/>
      <c r="REW55" s="35"/>
      <c r="REX55" s="35"/>
      <c r="REY55" s="35"/>
      <c r="REZ55" s="35"/>
      <c r="RFA55" s="35"/>
      <c r="RFB55" s="35"/>
      <c r="RFC55" s="35"/>
      <c r="RFD55" s="35"/>
      <c r="RFE55" s="35"/>
      <c r="RFF55" s="35"/>
      <c r="RFG55" s="35"/>
      <c r="RFH55" s="35"/>
      <c r="RFI55" s="35"/>
      <c r="RFJ55" s="35"/>
      <c r="RFK55" s="35"/>
      <c r="RFL55" s="35"/>
      <c r="RFM55" s="35"/>
      <c r="RFN55" s="35"/>
      <c r="RFO55" s="35"/>
      <c r="RFP55" s="35"/>
      <c r="RFQ55" s="35"/>
      <c r="RFR55" s="35"/>
      <c r="RFS55" s="35"/>
      <c r="RFT55" s="35"/>
      <c r="RFU55" s="35"/>
      <c r="RFV55" s="35"/>
      <c r="RFW55" s="35"/>
      <c r="RFX55" s="35"/>
      <c r="RFY55" s="35"/>
      <c r="RFZ55" s="35"/>
      <c r="RGA55" s="35"/>
      <c r="RGB55" s="35"/>
      <c r="RGC55" s="35"/>
      <c r="RGD55" s="35"/>
      <c r="RGE55" s="35"/>
      <c r="RGF55" s="35"/>
      <c r="RGG55" s="35"/>
      <c r="RGH55" s="35"/>
      <c r="RGI55" s="35"/>
      <c r="RGJ55" s="35"/>
      <c r="RGK55" s="35"/>
      <c r="RGL55" s="35"/>
      <c r="RGM55" s="35"/>
      <c r="RGN55" s="35"/>
      <c r="RGO55" s="35"/>
      <c r="RGP55" s="35"/>
      <c r="RGQ55" s="35"/>
      <c r="RGR55" s="35"/>
      <c r="RGS55" s="35"/>
      <c r="RGT55" s="35"/>
      <c r="RGU55" s="35"/>
      <c r="RGV55" s="35"/>
      <c r="RGW55" s="35"/>
      <c r="RGX55" s="35"/>
      <c r="RGY55" s="35"/>
      <c r="RGZ55" s="35"/>
      <c r="RHA55" s="35"/>
      <c r="RHB55" s="35"/>
      <c r="RHC55" s="35"/>
      <c r="RHD55" s="35"/>
      <c r="RHE55" s="35"/>
      <c r="RHF55" s="35"/>
      <c r="RHG55" s="35"/>
      <c r="RHH55" s="35"/>
      <c r="RHI55" s="35"/>
      <c r="RHJ55" s="35"/>
      <c r="RHK55" s="35"/>
      <c r="RHL55" s="35"/>
      <c r="RHM55" s="35"/>
      <c r="RHN55" s="35"/>
      <c r="RHO55" s="35"/>
      <c r="RHP55" s="35"/>
      <c r="RHQ55" s="35"/>
      <c r="RHR55" s="35"/>
      <c r="RHS55" s="35"/>
      <c r="RHT55" s="35"/>
      <c r="RHU55" s="35"/>
      <c r="RHV55" s="35"/>
      <c r="RHW55" s="35"/>
      <c r="RHX55" s="35"/>
      <c r="RHY55" s="35"/>
      <c r="RHZ55" s="35"/>
      <c r="RIA55" s="35"/>
      <c r="RIB55" s="35"/>
      <c r="RIC55" s="35"/>
      <c r="RID55" s="35"/>
      <c r="RIE55" s="35"/>
      <c r="RIF55" s="35"/>
      <c r="RIG55" s="35"/>
      <c r="RIH55" s="35"/>
      <c r="RII55" s="35"/>
      <c r="RIJ55" s="35"/>
      <c r="RIK55" s="35"/>
      <c r="RIL55" s="35"/>
      <c r="RIM55" s="35"/>
      <c r="RIN55" s="35"/>
      <c r="RIO55" s="35"/>
      <c r="RIP55" s="35"/>
      <c r="RIQ55" s="35"/>
      <c r="RIR55" s="35"/>
      <c r="RIS55" s="35"/>
      <c r="RIT55" s="35"/>
      <c r="RIU55" s="35"/>
      <c r="RIV55" s="35"/>
      <c r="RIW55" s="35"/>
      <c r="RIX55" s="35"/>
      <c r="RIY55" s="35"/>
      <c r="RIZ55" s="35"/>
      <c r="RJA55" s="35"/>
      <c r="RJB55" s="35"/>
      <c r="RJC55" s="35"/>
      <c r="RJD55" s="35"/>
      <c r="RJE55" s="35"/>
      <c r="RJF55" s="35"/>
      <c r="RJG55" s="35"/>
      <c r="RJH55" s="35"/>
      <c r="RJI55" s="35"/>
      <c r="RJJ55" s="35"/>
      <c r="RJK55" s="35"/>
      <c r="RJL55" s="35"/>
      <c r="RJM55" s="35"/>
      <c r="RJN55" s="35"/>
      <c r="RJO55" s="35"/>
      <c r="RJP55" s="35"/>
      <c r="RJQ55" s="35"/>
      <c r="RJR55" s="35"/>
      <c r="RJS55" s="35"/>
      <c r="RJT55" s="35"/>
      <c r="RJU55" s="35"/>
      <c r="RJV55" s="35"/>
      <c r="RJW55" s="35"/>
      <c r="RJX55" s="35"/>
      <c r="RJY55" s="35"/>
      <c r="RJZ55" s="35"/>
      <c r="RKA55" s="35"/>
      <c r="RKB55" s="35"/>
      <c r="RKC55" s="35"/>
      <c r="RKD55" s="35"/>
      <c r="RKE55" s="35"/>
      <c r="RKF55" s="35"/>
      <c r="RKG55" s="35"/>
      <c r="RKH55" s="35"/>
      <c r="RKI55" s="35"/>
      <c r="RKJ55" s="35"/>
      <c r="RKK55" s="35"/>
      <c r="RKL55" s="35"/>
      <c r="RKM55" s="35"/>
      <c r="RKN55" s="35"/>
      <c r="RKO55" s="35"/>
      <c r="RKP55" s="35"/>
      <c r="RKQ55" s="35"/>
      <c r="RKR55" s="35"/>
      <c r="RKS55" s="35"/>
      <c r="RKT55" s="35"/>
      <c r="RKU55" s="35"/>
      <c r="RKV55" s="35"/>
      <c r="RKW55" s="35"/>
      <c r="RKX55" s="35"/>
      <c r="RKY55" s="35"/>
      <c r="RKZ55" s="35"/>
      <c r="RLA55" s="35"/>
      <c r="RLB55" s="35"/>
      <c r="RLC55" s="35"/>
      <c r="RLD55" s="35"/>
      <c r="RLE55" s="35"/>
      <c r="RLF55" s="35"/>
      <c r="RLG55" s="35"/>
      <c r="RLH55" s="35"/>
      <c r="RLI55" s="35"/>
      <c r="RLJ55" s="35"/>
      <c r="RLK55" s="35"/>
      <c r="RLL55" s="35"/>
      <c r="RLM55" s="35"/>
      <c r="RLN55" s="35"/>
      <c r="RLO55" s="35"/>
      <c r="RLP55" s="35"/>
      <c r="RLQ55" s="35"/>
      <c r="RLR55" s="35"/>
      <c r="RLS55" s="35"/>
      <c r="RLT55" s="35"/>
      <c r="RLU55" s="35"/>
      <c r="RLV55" s="35"/>
      <c r="RLW55" s="35"/>
      <c r="RLX55" s="35"/>
      <c r="RLY55" s="35"/>
      <c r="RLZ55" s="35"/>
      <c r="RMA55" s="35"/>
      <c r="RMB55" s="35"/>
      <c r="RMC55" s="35"/>
      <c r="RMD55" s="35"/>
      <c r="RME55" s="35"/>
      <c r="RMF55" s="35"/>
      <c r="RMG55" s="35"/>
      <c r="RMH55" s="35"/>
      <c r="RMI55" s="35"/>
      <c r="RMJ55" s="35"/>
      <c r="RMK55" s="35"/>
      <c r="RML55" s="35"/>
      <c r="RMM55" s="35"/>
      <c r="RMN55" s="35"/>
      <c r="RMO55" s="35"/>
      <c r="RMP55" s="35"/>
      <c r="RMQ55" s="35"/>
      <c r="RMR55" s="35"/>
      <c r="RMS55" s="35"/>
      <c r="RMT55" s="35"/>
      <c r="RMU55" s="35"/>
      <c r="RMV55" s="35"/>
      <c r="RMW55" s="35"/>
      <c r="RMX55" s="35"/>
      <c r="RMY55" s="35"/>
      <c r="RMZ55" s="35"/>
      <c r="RNA55" s="35"/>
      <c r="RNB55" s="35"/>
      <c r="RNC55" s="35"/>
      <c r="RND55" s="35"/>
      <c r="RNE55" s="35"/>
      <c r="RNF55" s="35"/>
      <c r="RNG55" s="35"/>
      <c r="RNH55" s="35"/>
      <c r="RNI55" s="35"/>
      <c r="RNJ55" s="35"/>
      <c r="RNK55" s="35"/>
      <c r="RNL55" s="35"/>
      <c r="RNM55" s="35"/>
      <c r="RNN55" s="35"/>
      <c r="RNO55" s="35"/>
      <c r="RNP55" s="35"/>
      <c r="RNQ55" s="35"/>
      <c r="RNR55" s="35"/>
      <c r="RNS55" s="35"/>
      <c r="RNT55" s="35"/>
      <c r="RNU55" s="35"/>
      <c r="RNV55" s="35"/>
      <c r="RNW55" s="35"/>
      <c r="RNX55" s="35"/>
      <c r="RNY55" s="35"/>
      <c r="RNZ55" s="35"/>
      <c r="ROA55" s="35"/>
      <c r="ROB55" s="35"/>
      <c r="ROC55" s="35"/>
      <c r="ROD55" s="35"/>
      <c r="ROE55" s="35"/>
      <c r="ROF55" s="35"/>
      <c r="ROG55" s="35"/>
      <c r="ROH55" s="35"/>
      <c r="ROI55" s="35"/>
      <c r="ROJ55" s="35"/>
      <c r="ROK55" s="35"/>
      <c r="ROL55" s="35"/>
      <c r="ROM55" s="35"/>
      <c r="RON55" s="35"/>
      <c r="ROO55" s="35"/>
      <c r="ROP55" s="35"/>
      <c r="ROQ55" s="35"/>
      <c r="ROR55" s="35"/>
      <c r="ROS55" s="35"/>
      <c r="ROT55" s="35"/>
      <c r="ROU55" s="35"/>
      <c r="ROV55" s="35"/>
      <c r="ROW55" s="35"/>
      <c r="ROX55" s="35"/>
      <c r="ROY55" s="35"/>
      <c r="ROZ55" s="35"/>
      <c r="RPA55" s="35"/>
      <c r="RPB55" s="35"/>
      <c r="RPC55" s="35"/>
      <c r="RPD55" s="35"/>
      <c r="RPE55" s="35"/>
      <c r="RPF55" s="35"/>
      <c r="RPG55" s="35"/>
      <c r="RPH55" s="35"/>
      <c r="RPI55" s="35"/>
      <c r="RPJ55" s="35"/>
      <c r="RPK55" s="35"/>
      <c r="RPL55" s="35"/>
      <c r="RPM55" s="35"/>
      <c r="RPN55" s="35"/>
      <c r="RPO55" s="35"/>
      <c r="RPP55" s="35"/>
      <c r="RPQ55" s="35"/>
      <c r="RPR55" s="35"/>
      <c r="RPS55" s="35"/>
      <c r="RPT55" s="35"/>
      <c r="RPU55" s="35"/>
      <c r="RPV55" s="35"/>
      <c r="RPW55" s="35"/>
      <c r="RPX55" s="35"/>
      <c r="RPY55" s="35"/>
      <c r="RPZ55" s="35"/>
      <c r="RQA55" s="35"/>
      <c r="RQB55" s="35"/>
      <c r="RQC55" s="35"/>
      <c r="RQD55" s="35"/>
      <c r="RQE55" s="35"/>
      <c r="RQF55" s="35"/>
      <c r="RQG55" s="35"/>
      <c r="RQH55" s="35"/>
      <c r="RQI55" s="35"/>
      <c r="RQJ55" s="35"/>
      <c r="RQK55" s="35"/>
      <c r="RQL55" s="35"/>
      <c r="RQM55" s="35"/>
      <c r="RQN55" s="35"/>
      <c r="RQO55" s="35"/>
      <c r="RQP55" s="35"/>
      <c r="RQQ55" s="35"/>
      <c r="RQR55" s="35"/>
      <c r="RQS55" s="35"/>
      <c r="RQT55" s="35"/>
      <c r="RQU55" s="35"/>
      <c r="RQV55" s="35"/>
      <c r="RQW55" s="35"/>
      <c r="RQX55" s="35"/>
      <c r="RQY55" s="35"/>
      <c r="RQZ55" s="35"/>
      <c r="RRA55" s="35"/>
      <c r="RRB55" s="35"/>
      <c r="RRC55" s="35"/>
      <c r="RRD55" s="35"/>
      <c r="RRE55" s="35"/>
      <c r="RRF55" s="35"/>
      <c r="RRG55" s="35"/>
      <c r="RRH55" s="35"/>
      <c r="RRI55" s="35"/>
      <c r="RRJ55" s="35"/>
      <c r="RRK55" s="35"/>
      <c r="RRL55" s="35"/>
      <c r="RRM55" s="35"/>
      <c r="RRN55" s="35"/>
      <c r="RRO55" s="35"/>
      <c r="RRP55" s="35"/>
      <c r="RRQ55" s="35"/>
      <c r="RRR55" s="35"/>
      <c r="RRS55" s="35"/>
      <c r="RRT55" s="35"/>
      <c r="RRU55" s="35"/>
      <c r="RRV55" s="35"/>
      <c r="RRW55" s="35"/>
      <c r="RRX55" s="35"/>
      <c r="RRY55" s="35"/>
      <c r="RRZ55" s="35"/>
      <c r="RSA55" s="35"/>
      <c r="RSB55" s="35"/>
      <c r="RSC55" s="35"/>
      <c r="RSD55" s="35"/>
      <c r="RSE55" s="35"/>
      <c r="RSF55" s="35"/>
      <c r="RSG55" s="35"/>
      <c r="RSH55" s="35"/>
      <c r="RSI55" s="35"/>
      <c r="RSJ55" s="35"/>
      <c r="RSK55" s="35"/>
      <c r="RSL55" s="35"/>
      <c r="RSM55" s="35"/>
      <c r="RSN55" s="35"/>
      <c r="RSO55" s="35"/>
      <c r="RSP55" s="35"/>
      <c r="RSQ55" s="35"/>
      <c r="RSR55" s="35"/>
      <c r="RSS55" s="35"/>
      <c r="RST55" s="35"/>
      <c r="RSU55" s="35"/>
      <c r="RSV55" s="35"/>
      <c r="RSW55" s="35"/>
      <c r="RSX55" s="35"/>
      <c r="RSY55" s="35"/>
      <c r="RSZ55" s="35"/>
      <c r="RTA55" s="35"/>
      <c r="RTB55" s="35"/>
      <c r="RTC55" s="35"/>
      <c r="RTD55" s="35"/>
      <c r="RTE55" s="35"/>
      <c r="RTF55" s="35"/>
      <c r="RTG55" s="35"/>
      <c r="RTH55" s="35"/>
      <c r="RTI55" s="35"/>
      <c r="RTJ55" s="35"/>
      <c r="RTK55" s="35"/>
      <c r="RTL55" s="35"/>
      <c r="RTM55" s="35"/>
      <c r="RTN55" s="35"/>
      <c r="RTO55" s="35"/>
      <c r="RTP55" s="35"/>
      <c r="RTQ55" s="35"/>
      <c r="RTR55" s="35"/>
      <c r="RTS55" s="35"/>
      <c r="RTT55" s="35"/>
      <c r="RTU55" s="35"/>
      <c r="RTV55" s="35"/>
      <c r="RTW55" s="35"/>
      <c r="RTX55" s="35"/>
      <c r="RTY55" s="35"/>
      <c r="RTZ55" s="35"/>
      <c r="RUA55" s="35"/>
      <c r="RUB55" s="35"/>
      <c r="RUC55" s="35"/>
      <c r="RUD55" s="35"/>
      <c r="RUE55" s="35"/>
      <c r="RUF55" s="35"/>
      <c r="RUG55" s="35"/>
      <c r="RUH55" s="35"/>
      <c r="RUI55" s="35"/>
      <c r="RUJ55" s="35"/>
      <c r="RUK55" s="35"/>
      <c r="RUL55" s="35"/>
      <c r="RUM55" s="35"/>
      <c r="RUN55" s="35"/>
      <c r="RUO55" s="35"/>
      <c r="RUP55" s="35"/>
      <c r="RUQ55" s="35"/>
      <c r="RUR55" s="35"/>
      <c r="RUS55" s="35"/>
      <c r="RUT55" s="35"/>
      <c r="RUU55" s="35"/>
      <c r="RUV55" s="35"/>
      <c r="RUW55" s="35"/>
      <c r="RUX55" s="35"/>
      <c r="RUY55" s="35"/>
      <c r="RUZ55" s="35"/>
      <c r="RVA55" s="35"/>
      <c r="RVB55" s="35"/>
      <c r="RVC55" s="35"/>
      <c r="RVD55" s="35"/>
      <c r="RVE55" s="35"/>
      <c r="RVF55" s="35"/>
      <c r="RVG55" s="35"/>
      <c r="RVH55" s="35"/>
      <c r="RVI55" s="35"/>
      <c r="RVJ55" s="35"/>
      <c r="RVK55" s="35"/>
      <c r="RVL55" s="35"/>
      <c r="RVM55" s="35"/>
      <c r="RVN55" s="35"/>
      <c r="RVO55" s="35"/>
      <c r="RVP55" s="35"/>
      <c r="RVQ55" s="35"/>
      <c r="RVR55" s="35"/>
      <c r="RVS55" s="35"/>
      <c r="RVT55" s="35"/>
      <c r="RVU55" s="35"/>
      <c r="RVV55" s="35"/>
      <c r="RVW55" s="35"/>
      <c r="RVX55" s="35"/>
      <c r="RVY55" s="35"/>
      <c r="RVZ55" s="35"/>
      <c r="RWA55" s="35"/>
      <c r="RWB55" s="35"/>
      <c r="RWC55" s="35"/>
      <c r="RWD55" s="35"/>
      <c r="RWE55" s="35"/>
      <c r="RWF55" s="35"/>
      <c r="RWG55" s="35"/>
      <c r="RWH55" s="35"/>
      <c r="RWI55" s="35"/>
      <c r="RWJ55" s="35"/>
      <c r="RWK55" s="35"/>
      <c r="RWL55" s="35"/>
      <c r="RWM55" s="35"/>
      <c r="RWN55" s="35"/>
      <c r="RWO55" s="35"/>
      <c r="RWP55" s="35"/>
      <c r="RWQ55" s="35"/>
      <c r="RWR55" s="35"/>
      <c r="RWS55" s="35"/>
      <c r="RWT55" s="35"/>
      <c r="RWU55" s="35"/>
      <c r="RWV55" s="35"/>
      <c r="RWW55" s="35"/>
      <c r="RWX55" s="35"/>
      <c r="RWY55" s="35"/>
      <c r="RWZ55" s="35"/>
      <c r="RXA55" s="35"/>
      <c r="RXB55" s="35"/>
      <c r="RXC55" s="35"/>
      <c r="RXD55" s="35"/>
      <c r="RXE55" s="35"/>
      <c r="RXF55" s="35"/>
      <c r="RXG55" s="35"/>
      <c r="RXH55" s="35"/>
      <c r="RXI55" s="35"/>
      <c r="RXJ55" s="35"/>
      <c r="RXK55" s="35"/>
      <c r="RXL55" s="35"/>
      <c r="RXM55" s="35"/>
      <c r="RXN55" s="35"/>
      <c r="RXO55" s="35"/>
      <c r="RXP55" s="35"/>
      <c r="RXQ55" s="35"/>
      <c r="RXR55" s="35"/>
      <c r="RXS55" s="35"/>
      <c r="RXT55" s="35"/>
      <c r="RXU55" s="35"/>
      <c r="RXV55" s="35"/>
      <c r="RXW55" s="35"/>
      <c r="RXX55" s="35"/>
      <c r="RXY55" s="35"/>
      <c r="RXZ55" s="35"/>
      <c r="RYA55" s="35"/>
      <c r="RYB55" s="35"/>
      <c r="RYC55" s="35"/>
      <c r="RYD55" s="35"/>
      <c r="RYE55" s="35"/>
      <c r="RYF55" s="35"/>
      <c r="RYG55" s="35"/>
      <c r="RYH55" s="35"/>
      <c r="RYI55" s="35"/>
      <c r="RYJ55" s="35"/>
      <c r="RYK55" s="35"/>
      <c r="RYL55" s="35"/>
      <c r="RYM55" s="35"/>
      <c r="RYN55" s="35"/>
      <c r="RYO55" s="35"/>
      <c r="RYP55" s="35"/>
      <c r="RYQ55" s="35"/>
      <c r="RYR55" s="35"/>
      <c r="RYS55" s="35"/>
      <c r="RYT55" s="35"/>
      <c r="RYU55" s="35"/>
      <c r="RYV55" s="35"/>
      <c r="RYW55" s="35"/>
      <c r="RYX55" s="35"/>
      <c r="RYY55" s="35"/>
      <c r="RYZ55" s="35"/>
      <c r="RZA55" s="35"/>
      <c r="RZB55" s="35"/>
      <c r="RZC55" s="35"/>
      <c r="RZD55" s="35"/>
      <c r="RZE55" s="35"/>
      <c r="RZF55" s="35"/>
      <c r="RZG55" s="35"/>
      <c r="RZH55" s="35"/>
      <c r="RZI55" s="35"/>
      <c r="RZJ55" s="35"/>
      <c r="RZK55" s="35"/>
      <c r="RZL55" s="35"/>
      <c r="RZM55" s="35"/>
      <c r="RZN55" s="35"/>
      <c r="RZO55" s="35"/>
      <c r="RZP55" s="35"/>
      <c r="RZQ55" s="35"/>
      <c r="RZR55" s="35"/>
      <c r="RZS55" s="35"/>
      <c r="RZT55" s="35"/>
      <c r="RZU55" s="35"/>
      <c r="RZV55" s="35"/>
      <c r="RZW55" s="35"/>
      <c r="RZX55" s="35"/>
      <c r="RZY55" s="35"/>
      <c r="RZZ55" s="35"/>
      <c r="SAA55" s="35"/>
      <c r="SAB55" s="35"/>
      <c r="SAC55" s="35"/>
      <c r="SAD55" s="35"/>
      <c r="SAE55" s="35"/>
      <c r="SAF55" s="35"/>
      <c r="SAG55" s="35"/>
      <c r="SAH55" s="35"/>
      <c r="SAI55" s="35"/>
      <c r="SAJ55" s="35"/>
      <c r="SAK55" s="35"/>
      <c r="SAL55" s="35"/>
      <c r="SAM55" s="35"/>
      <c r="SAN55" s="35"/>
      <c r="SAO55" s="35"/>
      <c r="SAP55" s="35"/>
      <c r="SAQ55" s="35"/>
      <c r="SAR55" s="35"/>
      <c r="SAS55" s="35"/>
      <c r="SAT55" s="35"/>
      <c r="SAU55" s="35"/>
      <c r="SAV55" s="35"/>
      <c r="SAW55" s="35"/>
      <c r="SAX55" s="35"/>
      <c r="SAY55" s="35"/>
      <c r="SAZ55" s="35"/>
      <c r="SBA55" s="35"/>
      <c r="SBB55" s="35"/>
      <c r="SBC55" s="35"/>
      <c r="SBD55" s="35"/>
      <c r="SBE55" s="35"/>
      <c r="SBF55" s="35"/>
      <c r="SBG55" s="35"/>
      <c r="SBH55" s="35"/>
      <c r="SBI55" s="35"/>
      <c r="SBJ55" s="35"/>
      <c r="SBK55" s="35"/>
      <c r="SBL55" s="35"/>
      <c r="SBM55" s="35"/>
      <c r="SBN55" s="35"/>
      <c r="SBO55" s="35"/>
      <c r="SBP55" s="35"/>
      <c r="SBQ55" s="35"/>
      <c r="SBR55" s="35"/>
      <c r="SBS55" s="35"/>
      <c r="SBT55" s="35"/>
      <c r="SBU55" s="35"/>
      <c r="SBV55" s="35"/>
      <c r="SBW55" s="35"/>
      <c r="SBX55" s="35"/>
      <c r="SBY55" s="35"/>
      <c r="SBZ55" s="35"/>
      <c r="SCA55" s="35"/>
      <c r="SCB55" s="35"/>
      <c r="SCC55" s="35"/>
      <c r="SCD55" s="35"/>
      <c r="SCE55" s="35"/>
      <c r="SCF55" s="35"/>
      <c r="SCG55" s="35"/>
      <c r="SCH55" s="35"/>
      <c r="SCI55" s="35"/>
      <c r="SCJ55" s="35"/>
      <c r="SCK55" s="35"/>
      <c r="SCL55" s="35"/>
      <c r="SCM55" s="35"/>
      <c r="SCN55" s="35"/>
      <c r="SCO55" s="35"/>
      <c r="SCP55" s="35"/>
      <c r="SCQ55" s="35"/>
      <c r="SCR55" s="35"/>
      <c r="SCS55" s="35"/>
      <c r="SCT55" s="35"/>
      <c r="SCU55" s="35"/>
      <c r="SCV55" s="35"/>
      <c r="SCW55" s="35"/>
      <c r="SCX55" s="35"/>
      <c r="SCY55" s="35"/>
      <c r="SCZ55" s="35"/>
      <c r="SDA55" s="35"/>
      <c r="SDB55" s="35"/>
      <c r="SDC55" s="35"/>
      <c r="SDD55" s="35"/>
      <c r="SDE55" s="35"/>
      <c r="SDF55" s="35"/>
      <c r="SDG55" s="35"/>
      <c r="SDH55" s="35"/>
      <c r="SDI55" s="35"/>
      <c r="SDJ55" s="35"/>
      <c r="SDK55" s="35"/>
      <c r="SDL55" s="35"/>
      <c r="SDM55" s="35"/>
      <c r="SDN55" s="35"/>
      <c r="SDO55" s="35"/>
      <c r="SDP55" s="35"/>
      <c r="SDQ55" s="35"/>
      <c r="SDR55" s="35"/>
      <c r="SDS55" s="35"/>
      <c r="SDT55" s="35"/>
      <c r="SDU55" s="35"/>
      <c r="SDV55" s="35"/>
      <c r="SDW55" s="35"/>
      <c r="SDX55" s="35"/>
      <c r="SDY55" s="35"/>
      <c r="SDZ55" s="35"/>
      <c r="SEA55" s="35"/>
      <c r="SEB55" s="35"/>
      <c r="SEC55" s="35"/>
      <c r="SED55" s="35"/>
      <c r="SEE55" s="35"/>
      <c r="SEF55" s="35"/>
      <c r="SEG55" s="35"/>
      <c r="SEH55" s="35"/>
      <c r="SEI55" s="35"/>
      <c r="SEJ55" s="35"/>
      <c r="SEK55" s="35"/>
      <c r="SEL55" s="35"/>
      <c r="SEM55" s="35"/>
      <c r="SEN55" s="35"/>
      <c r="SEO55" s="35"/>
      <c r="SEP55" s="35"/>
      <c r="SEQ55" s="35"/>
      <c r="SER55" s="35"/>
      <c r="SES55" s="35"/>
      <c r="SET55" s="35"/>
      <c r="SEU55" s="35"/>
      <c r="SEV55" s="35"/>
      <c r="SEW55" s="35"/>
      <c r="SEX55" s="35"/>
      <c r="SEY55" s="35"/>
      <c r="SEZ55" s="35"/>
      <c r="SFA55" s="35"/>
      <c r="SFB55" s="35"/>
      <c r="SFC55" s="35"/>
      <c r="SFD55" s="35"/>
      <c r="SFE55" s="35"/>
      <c r="SFF55" s="35"/>
      <c r="SFG55" s="35"/>
      <c r="SFH55" s="35"/>
      <c r="SFI55" s="35"/>
      <c r="SFJ55" s="35"/>
      <c r="SFK55" s="35"/>
      <c r="SFL55" s="35"/>
      <c r="SFM55" s="35"/>
      <c r="SFN55" s="35"/>
      <c r="SFO55" s="35"/>
      <c r="SFP55" s="35"/>
      <c r="SFQ55" s="35"/>
      <c r="SFR55" s="35"/>
      <c r="SFS55" s="35"/>
      <c r="SFT55" s="35"/>
      <c r="SFU55" s="35"/>
      <c r="SFV55" s="35"/>
      <c r="SFW55" s="35"/>
      <c r="SFX55" s="35"/>
      <c r="SFY55" s="35"/>
      <c r="SFZ55" s="35"/>
      <c r="SGA55" s="35"/>
      <c r="SGB55" s="35"/>
      <c r="SGC55" s="35"/>
      <c r="SGD55" s="35"/>
      <c r="SGE55" s="35"/>
      <c r="SGF55" s="35"/>
      <c r="SGG55" s="35"/>
      <c r="SGH55" s="35"/>
      <c r="SGI55" s="35"/>
      <c r="SGJ55" s="35"/>
      <c r="SGK55" s="35"/>
      <c r="SGL55" s="35"/>
      <c r="SGM55" s="35"/>
      <c r="SGN55" s="35"/>
      <c r="SGO55" s="35"/>
      <c r="SGP55" s="35"/>
      <c r="SGQ55" s="35"/>
      <c r="SGR55" s="35"/>
      <c r="SGS55" s="35"/>
      <c r="SGT55" s="35"/>
      <c r="SGU55" s="35"/>
      <c r="SGV55" s="35"/>
      <c r="SGW55" s="35"/>
      <c r="SGX55" s="35"/>
      <c r="SGY55" s="35"/>
      <c r="SGZ55" s="35"/>
      <c r="SHA55" s="35"/>
      <c r="SHB55" s="35"/>
      <c r="SHC55" s="35"/>
      <c r="SHD55" s="35"/>
      <c r="SHE55" s="35"/>
      <c r="SHF55" s="35"/>
      <c r="SHG55" s="35"/>
      <c r="SHH55" s="35"/>
      <c r="SHI55" s="35"/>
      <c r="SHJ55" s="35"/>
      <c r="SHK55" s="35"/>
      <c r="SHL55" s="35"/>
      <c r="SHM55" s="35"/>
      <c r="SHN55" s="35"/>
      <c r="SHO55" s="35"/>
      <c r="SHP55" s="35"/>
      <c r="SHQ55" s="35"/>
      <c r="SHR55" s="35"/>
      <c r="SHS55" s="35"/>
      <c r="SHT55" s="35"/>
      <c r="SHU55" s="35"/>
      <c r="SHV55" s="35"/>
      <c r="SHW55" s="35"/>
      <c r="SHX55" s="35"/>
      <c r="SHY55" s="35"/>
      <c r="SHZ55" s="35"/>
      <c r="SIA55" s="35"/>
      <c r="SIB55" s="35"/>
      <c r="SIC55" s="35"/>
      <c r="SID55" s="35"/>
      <c r="SIE55" s="35"/>
      <c r="SIF55" s="35"/>
      <c r="SIG55" s="35"/>
      <c r="SIH55" s="35"/>
      <c r="SII55" s="35"/>
      <c r="SIJ55" s="35"/>
      <c r="SIK55" s="35"/>
      <c r="SIL55" s="35"/>
      <c r="SIM55" s="35"/>
      <c r="SIN55" s="35"/>
      <c r="SIO55" s="35"/>
      <c r="SIP55" s="35"/>
      <c r="SIQ55" s="35"/>
      <c r="SIR55" s="35"/>
      <c r="SIS55" s="35"/>
      <c r="SIT55" s="35"/>
      <c r="SIU55" s="35"/>
      <c r="SIV55" s="35"/>
      <c r="SIW55" s="35"/>
      <c r="SIX55" s="35"/>
      <c r="SIY55" s="35"/>
      <c r="SIZ55" s="35"/>
      <c r="SJA55" s="35"/>
      <c r="SJB55" s="35"/>
      <c r="SJC55" s="35"/>
      <c r="SJD55" s="35"/>
      <c r="SJE55" s="35"/>
      <c r="SJF55" s="35"/>
      <c r="SJG55" s="35"/>
      <c r="SJH55" s="35"/>
      <c r="SJI55" s="35"/>
      <c r="SJJ55" s="35"/>
      <c r="SJK55" s="35"/>
      <c r="SJL55" s="35"/>
      <c r="SJM55" s="35"/>
      <c r="SJN55" s="35"/>
      <c r="SJO55" s="35"/>
      <c r="SJP55" s="35"/>
      <c r="SJQ55" s="35"/>
      <c r="SJR55" s="35"/>
      <c r="SJS55" s="35"/>
      <c r="SJT55" s="35"/>
      <c r="SJU55" s="35"/>
      <c r="SJV55" s="35"/>
      <c r="SJW55" s="35"/>
      <c r="SJX55" s="35"/>
      <c r="SJY55" s="35"/>
      <c r="SJZ55" s="35"/>
      <c r="SKA55" s="35"/>
      <c r="SKB55" s="35"/>
      <c r="SKC55" s="35"/>
      <c r="SKD55" s="35"/>
      <c r="SKE55" s="35"/>
      <c r="SKF55" s="35"/>
      <c r="SKG55" s="35"/>
      <c r="SKH55" s="35"/>
      <c r="SKI55" s="35"/>
      <c r="SKJ55" s="35"/>
      <c r="SKK55" s="35"/>
      <c r="SKL55" s="35"/>
      <c r="SKM55" s="35"/>
      <c r="SKN55" s="35"/>
      <c r="SKO55" s="35"/>
      <c r="SKP55" s="35"/>
      <c r="SKQ55" s="35"/>
      <c r="SKR55" s="35"/>
      <c r="SKS55" s="35"/>
      <c r="SKT55" s="35"/>
      <c r="SKU55" s="35"/>
      <c r="SKV55" s="35"/>
      <c r="SKW55" s="35"/>
      <c r="SKX55" s="35"/>
      <c r="SKY55" s="35"/>
      <c r="SKZ55" s="35"/>
      <c r="SLA55" s="35"/>
      <c r="SLB55" s="35"/>
      <c r="SLC55" s="35"/>
      <c r="SLD55" s="35"/>
      <c r="SLE55" s="35"/>
      <c r="SLF55" s="35"/>
      <c r="SLG55" s="35"/>
      <c r="SLH55" s="35"/>
      <c r="SLI55" s="35"/>
      <c r="SLJ55" s="35"/>
      <c r="SLK55" s="35"/>
      <c r="SLL55" s="35"/>
      <c r="SLM55" s="35"/>
      <c r="SLN55" s="35"/>
      <c r="SLO55" s="35"/>
      <c r="SLP55" s="35"/>
      <c r="SLQ55" s="35"/>
      <c r="SLR55" s="35"/>
      <c r="SLS55" s="35"/>
      <c r="SLT55" s="35"/>
      <c r="SLU55" s="35"/>
      <c r="SLV55" s="35"/>
      <c r="SLW55" s="35"/>
      <c r="SLX55" s="35"/>
      <c r="SLY55" s="35"/>
      <c r="SLZ55" s="35"/>
      <c r="SMA55" s="35"/>
      <c r="SMB55" s="35"/>
      <c r="SMC55" s="35"/>
      <c r="SMD55" s="35"/>
      <c r="SME55" s="35"/>
      <c r="SMF55" s="35"/>
      <c r="SMG55" s="35"/>
      <c r="SMH55" s="35"/>
      <c r="SMI55" s="35"/>
      <c r="SMJ55" s="35"/>
      <c r="SMK55" s="35"/>
      <c r="SML55" s="35"/>
      <c r="SMM55" s="35"/>
      <c r="SMN55" s="35"/>
      <c r="SMO55" s="35"/>
      <c r="SMP55" s="35"/>
      <c r="SMQ55" s="35"/>
      <c r="SMR55" s="35"/>
      <c r="SMS55" s="35"/>
      <c r="SMT55" s="35"/>
      <c r="SMU55" s="35"/>
      <c r="SMV55" s="35"/>
      <c r="SMW55" s="35"/>
      <c r="SMX55" s="35"/>
      <c r="SMY55" s="35"/>
      <c r="SMZ55" s="35"/>
      <c r="SNA55" s="35"/>
      <c r="SNB55" s="35"/>
      <c r="SNC55" s="35"/>
      <c r="SND55" s="35"/>
      <c r="SNE55" s="35"/>
      <c r="SNF55" s="35"/>
      <c r="SNG55" s="35"/>
      <c r="SNH55" s="35"/>
      <c r="SNI55" s="35"/>
      <c r="SNJ55" s="35"/>
      <c r="SNK55" s="35"/>
      <c r="SNL55" s="35"/>
      <c r="SNM55" s="35"/>
      <c r="SNN55" s="35"/>
      <c r="SNO55" s="35"/>
      <c r="SNP55" s="35"/>
      <c r="SNQ55" s="35"/>
      <c r="SNR55" s="35"/>
      <c r="SNS55" s="35"/>
      <c r="SNT55" s="35"/>
      <c r="SNU55" s="35"/>
      <c r="SNV55" s="35"/>
      <c r="SNW55" s="35"/>
      <c r="SNX55" s="35"/>
      <c r="SNY55" s="35"/>
      <c r="SNZ55" s="35"/>
      <c r="SOA55" s="35"/>
      <c r="SOB55" s="35"/>
      <c r="SOC55" s="35"/>
      <c r="SOD55" s="35"/>
      <c r="SOE55" s="35"/>
      <c r="SOF55" s="35"/>
      <c r="SOG55" s="35"/>
      <c r="SOH55" s="35"/>
      <c r="SOI55" s="35"/>
      <c r="SOJ55" s="35"/>
      <c r="SOK55" s="35"/>
      <c r="SOL55" s="35"/>
      <c r="SOM55" s="35"/>
      <c r="SON55" s="35"/>
      <c r="SOO55" s="35"/>
      <c r="SOP55" s="35"/>
      <c r="SOQ55" s="35"/>
      <c r="SOR55" s="35"/>
      <c r="SOS55" s="35"/>
      <c r="SOT55" s="35"/>
      <c r="SOU55" s="35"/>
      <c r="SOV55" s="35"/>
      <c r="SOW55" s="35"/>
      <c r="SOX55" s="35"/>
      <c r="SOY55" s="35"/>
      <c r="SOZ55" s="35"/>
      <c r="SPA55" s="35"/>
      <c r="SPB55" s="35"/>
      <c r="SPC55" s="35"/>
      <c r="SPD55" s="35"/>
      <c r="SPE55" s="35"/>
      <c r="SPF55" s="35"/>
      <c r="SPG55" s="35"/>
      <c r="SPH55" s="35"/>
      <c r="SPI55" s="35"/>
      <c r="SPJ55" s="35"/>
      <c r="SPK55" s="35"/>
      <c r="SPL55" s="35"/>
      <c r="SPM55" s="35"/>
      <c r="SPN55" s="35"/>
      <c r="SPO55" s="35"/>
      <c r="SPP55" s="35"/>
      <c r="SPQ55" s="35"/>
      <c r="SPR55" s="35"/>
      <c r="SPS55" s="35"/>
      <c r="SPT55" s="35"/>
      <c r="SPU55" s="35"/>
      <c r="SPV55" s="35"/>
      <c r="SPW55" s="35"/>
      <c r="SPX55" s="35"/>
      <c r="SPY55" s="35"/>
      <c r="SPZ55" s="35"/>
      <c r="SQA55" s="35"/>
      <c r="SQB55" s="35"/>
      <c r="SQC55" s="35"/>
      <c r="SQD55" s="35"/>
      <c r="SQE55" s="35"/>
      <c r="SQF55" s="35"/>
      <c r="SQG55" s="35"/>
      <c r="SQH55" s="35"/>
      <c r="SQI55" s="35"/>
      <c r="SQJ55" s="35"/>
      <c r="SQK55" s="35"/>
      <c r="SQL55" s="35"/>
      <c r="SQM55" s="35"/>
      <c r="SQN55" s="35"/>
      <c r="SQO55" s="35"/>
      <c r="SQP55" s="35"/>
      <c r="SQQ55" s="35"/>
      <c r="SQR55" s="35"/>
      <c r="SQS55" s="35"/>
      <c r="SQT55" s="35"/>
      <c r="SQU55" s="35"/>
      <c r="SQV55" s="35"/>
      <c r="SQW55" s="35"/>
      <c r="SQX55" s="35"/>
      <c r="SQY55" s="35"/>
      <c r="SQZ55" s="35"/>
      <c r="SRA55" s="35"/>
      <c r="SRB55" s="35"/>
      <c r="SRC55" s="35"/>
      <c r="SRD55" s="35"/>
      <c r="SRE55" s="35"/>
      <c r="SRF55" s="35"/>
      <c r="SRG55" s="35"/>
      <c r="SRH55" s="35"/>
      <c r="SRI55" s="35"/>
      <c r="SRJ55" s="35"/>
      <c r="SRK55" s="35"/>
      <c r="SRL55" s="35"/>
      <c r="SRM55" s="35"/>
      <c r="SRN55" s="35"/>
      <c r="SRO55" s="35"/>
      <c r="SRP55" s="35"/>
      <c r="SRQ55" s="35"/>
      <c r="SRR55" s="35"/>
      <c r="SRS55" s="35"/>
      <c r="SRT55" s="35"/>
      <c r="SRU55" s="35"/>
      <c r="SRV55" s="35"/>
      <c r="SRW55" s="35"/>
      <c r="SRX55" s="35"/>
      <c r="SRY55" s="35"/>
      <c r="SRZ55" s="35"/>
      <c r="SSA55" s="35"/>
      <c r="SSB55" s="35"/>
      <c r="SSC55" s="35"/>
      <c r="SSD55" s="35"/>
      <c r="SSE55" s="35"/>
      <c r="SSF55" s="35"/>
      <c r="SSG55" s="35"/>
      <c r="SSH55" s="35"/>
      <c r="SSI55" s="35"/>
      <c r="SSJ55" s="35"/>
      <c r="SSK55" s="35"/>
      <c r="SSL55" s="35"/>
      <c r="SSM55" s="35"/>
      <c r="SSN55" s="35"/>
      <c r="SSO55" s="35"/>
      <c r="SSP55" s="35"/>
      <c r="SSQ55" s="35"/>
      <c r="SSR55" s="35"/>
      <c r="SSS55" s="35"/>
      <c r="SST55" s="35"/>
      <c r="SSU55" s="35"/>
      <c r="SSV55" s="35"/>
      <c r="SSW55" s="35"/>
      <c r="SSX55" s="35"/>
      <c r="SSY55" s="35"/>
      <c r="SSZ55" s="35"/>
      <c r="STA55" s="35"/>
      <c r="STB55" s="35"/>
      <c r="STC55" s="35"/>
      <c r="STD55" s="35"/>
      <c r="STE55" s="35"/>
      <c r="STF55" s="35"/>
      <c r="STG55" s="35"/>
      <c r="STH55" s="35"/>
      <c r="STI55" s="35"/>
      <c r="STJ55" s="35"/>
      <c r="STK55" s="35"/>
      <c r="STL55" s="35"/>
      <c r="STM55" s="35"/>
      <c r="STN55" s="35"/>
      <c r="STO55" s="35"/>
      <c r="STP55" s="35"/>
      <c r="STQ55" s="35"/>
      <c r="STR55" s="35"/>
      <c r="STS55" s="35"/>
      <c r="STT55" s="35"/>
      <c r="STU55" s="35"/>
      <c r="STV55" s="35"/>
      <c r="STW55" s="35"/>
      <c r="STX55" s="35"/>
      <c r="STY55" s="35"/>
      <c r="STZ55" s="35"/>
      <c r="SUA55" s="35"/>
      <c r="SUB55" s="35"/>
      <c r="SUC55" s="35"/>
      <c r="SUD55" s="35"/>
      <c r="SUE55" s="35"/>
      <c r="SUF55" s="35"/>
      <c r="SUG55" s="35"/>
      <c r="SUH55" s="35"/>
      <c r="SUI55" s="35"/>
      <c r="SUJ55" s="35"/>
      <c r="SUK55" s="35"/>
      <c r="SUL55" s="35"/>
      <c r="SUM55" s="35"/>
      <c r="SUN55" s="35"/>
      <c r="SUO55" s="35"/>
      <c r="SUP55" s="35"/>
      <c r="SUQ55" s="35"/>
      <c r="SUR55" s="35"/>
      <c r="SUS55" s="35"/>
      <c r="SUT55" s="35"/>
      <c r="SUU55" s="35"/>
      <c r="SUV55" s="35"/>
      <c r="SUW55" s="35"/>
      <c r="SUX55" s="35"/>
      <c r="SUY55" s="35"/>
      <c r="SUZ55" s="35"/>
      <c r="SVA55" s="35"/>
      <c r="SVB55" s="35"/>
      <c r="SVC55" s="35"/>
      <c r="SVD55" s="35"/>
      <c r="SVE55" s="35"/>
      <c r="SVF55" s="35"/>
      <c r="SVG55" s="35"/>
      <c r="SVH55" s="35"/>
      <c r="SVI55" s="35"/>
      <c r="SVJ55" s="35"/>
      <c r="SVK55" s="35"/>
      <c r="SVL55" s="35"/>
      <c r="SVM55" s="35"/>
      <c r="SVN55" s="35"/>
      <c r="SVO55" s="35"/>
      <c r="SVP55" s="35"/>
      <c r="SVQ55" s="35"/>
      <c r="SVR55" s="35"/>
      <c r="SVS55" s="35"/>
      <c r="SVT55" s="35"/>
      <c r="SVU55" s="35"/>
      <c r="SVV55" s="35"/>
      <c r="SVW55" s="35"/>
      <c r="SVX55" s="35"/>
      <c r="SVY55" s="35"/>
      <c r="SVZ55" s="35"/>
      <c r="SWA55" s="35"/>
      <c r="SWB55" s="35"/>
      <c r="SWC55" s="35"/>
      <c r="SWD55" s="35"/>
      <c r="SWE55" s="35"/>
      <c r="SWF55" s="35"/>
      <c r="SWG55" s="35"/>
      <c r="SWH55" s="35"/>
      <c r="SWI55" s="35"/>
      <c r="SWJ55" s="35"/>
      <c r="SWK55" s="35"/>
      <c r="SWL55" s="35"/>
      <c r="SWM55" s="35"/>
      <c r="SWN55" s="35"/>
      <c r="SWO55" s="35"/>
      <c r="SWP55" s="35"/>
      <c r="SWQ55" s="35"/>
      <c r="SWR55" s="35"/>
      <c r="SWS55" s="35"/>
      <c r="SWT55" s="35"/>
      <c r="SWU55" s="35"/>
      <c r="SWV55" s="35"/>
      <c r="SWW55" s="35"/>
      <c r="SWX55" s="35"/>
      <c r="SWY55" s="35"/>
      <c r="SWZ55" s="35"/>
      <c r="SXA55" s="35"/>
      <c r="SXB55" s="35"/>
      <c r="SXC55" s="35"/>
      <c r="SXD55" s="35"/>
      <c r="SXE55" s="35"/>
      <c r="SXF55" s="35"/>
      <c r="SXG55" s="35"/>
      <c r="SXH55" s="35"/>
      <c r="SXI55" s="35"/>
      <c r="SXJ55" s="35"/>
      <c r="SXK55" s="35"/>
      <c r="SXL55" s="35"/>
      <c r="SXM55" s="35"/>
      <c r="SXN55" s="35"/>
      <c r="SXO55" s="35"/>
      <c r="SXP55" s="35"/>
      <c r="SXQ55" s="35"/>
      <c r="SXR55" s="35"/>
      <c r="SXS55" s="35"/>
      <c r="SXT55" s="35"/>
      <c r="SXU55" s="35"/>
      <c r="SXV55" s="35"/>
      <c r="SXW55" s="35"/>
      <c r="SXX55" s="35"/>
      <c r="SXY55" s="35"/>
      <c r="SXZ55" s="35"/>
      <c r="SYA55" s="35"/>
      <c r="SYB55" s="35"/>
      <c r="SYC55" s="35"/>
      <c r="SYD55" s="35"/>
      <c r="SYE55" s="35"/>
      <c r="SYF55" s="35"/>
      <c r="SYG55" s="35"/>
      <c r="SYH55" s="35"/>
      <c r="SYI55" s="35"/>
      <c r="SYJ55" s="35"/>
      <c r="SYK55" s="35"/>
      <c r="SYL55" s="35"/>
      <c r="SYM55" s="35"/>
      <c r="SYN55" s="35"/>
      <c r="SYO55" s="35"/>
      <c r="SYP55" s="35"/>
      <c r="SYQ55" s="35"/>
      <c r="SYR55" s="35"/>
      <c r="SYS55" s="35"/>
      <c r="SYT55" s="35"/>
      <c r="SYU55" s="35"/>
      <c r="SYV55" s="35"/>
      <c r="SYW55" s="35"/>
      <c r="SYX55" s="35"/>
      <c r="SYY55" s="35"/>
      <c r="SYZ55" s="35"/>
      <c r="SZA55" s="35"/>
      <c r="SZB55" s="35"/>
      <c r="SZC55" s="35"/>
      <c r="SZD55" s="35"/>
      <c r="SZE55" s="35"/>
      <c r="SZF55" s="35"/>
      <c r="SZG55" s="35"/>
      <c r="SZH55" s="35"/>
      <c r="SZI55" s="35"/>
      <c r="SZJ55" s="35"/>
      <c r="SZK55" s="35"/>
      <c r="SZL55" s="35"/>
      <c r="SZM55" s="35"/>
      <c r="SZN55" s="35"/>
      <c r="SZO55" s="35"/>
      <c r="SZP55" s="35"/>
      <c r="SZQ55" s="35"/>
      <c r="SZR55" s="35"/>
      <c r="SZS55" s="35"/>
      <c r="SZT55" s="35"/>
      <c r="SZU55" s="35"/>
      <c r="SZV55" s="35"/>
      <c r="SZW55" s="35"/>
      <c r="SZX55" s="35"/>
      <c r="SZY55" s="35"/>
      <c r="SZZ55" s="35"/>
      <c r="TAA55" s="35"/>
      <c r="TAB55" s="35"/>
      <c r="TAC55" s="35"/>
      <c r="TAD55" s="35"/>
      <c r="TAE55" s="35"/>
      <c r="TAF55" s="35"/>
      <c r="TAG55" s="35"/>
      <c r="TAH55" s="35"/>
      <c r="TAI55" s="35"/>
      <c r="TAJ55" s="35"/>
      <c r="TAK55" s="35"/>
      <c r="TAL55" s="35"/>
      <c r="TAM55" s="35"/>
      <c r="TAN55" s="35"/>
      <c r="TAO55" s="35"/>
      <c r="TAP55" s="35"/>
      <c r="TAQ55" s="35"/>
      <c r="TAR55" s="35"/>
      <c r="TAS55" s="35"/>
      <c r="TAT55" s="35"/>
      <c r="TAU55" s="35"/>
      <c r="TAV55" s="35"/>
      <c r="TAW55" s="35"/>
      <c r="TAX55" s="35"/>
      <c r="TAY55" s="35"/>
      <c r="TAZ55" s="35"/>
      <c r="TBA55" s="35"/>
      <c r="TBB55" s="35"/>
      <c r="TBC55" s="35"/>
      <c r="TBD55" s="35"/>
      <c r="TBE55" s="35"/>
      <c r="TBF55" s="35"/>
      <c r="TBG55" s="35"/>
      <c r="TBH55" s="35"/>
      <c r="TBI55" s="35"/>
      <c r="TBJ55" s="35"/>
      <c r="TBK55" s="35"/>
      <c r="TBL55" s="35"/>
      <c r="TBM55" s="35"/>
      <c r="TBN55" s="35"/>
      <c r="TBO55" s="35"/>
      <c r="TBP55" s="35"/>
      <c r="TBQ55" s="35"/>
      <c r="TBR55" s="35"/>
      <c r="TBS55" s="35"/>
      <c r="TBT55" s="35"/>
      <c r="TBU55" s="35"/>
      <c r="TBV55" s="35"/>
      <c r="TBW55" s="35"/>
      <c r="TBX55" s="35"/>
      <c r="TBY55" s="35"/>
      <c r="TBZ55" s="35"/>
      <c r="TCA55" s="35"/>
      <c r="TCB55" s="35"/>
      <c r="TCC55" s="35"/>
      <c r="TCD55" s="35"/>
      <c r="TCE55" s="35"/>
      <c r="TCF55" s="35"/>
      <c r="TCG55" s="35"/>
      <c r="TCH55" s="35"/>
      <c r="TCI55" s="35"/>
      <c r="TCJ55" s="35"/>
      <c r="TCK55" s="35"/>
      <c r="TCL55" s="35"/>
      <c r="TCM55" s="35"/>
      <c r="TCN55" s="35"/>
      <c r="TCO55" s="35"/>
      <c r="TCP55" s="35"/>
      <c r="TCQ55" s="35"/>
      <c r="TCR55" s="35"/>
      <c r="TCS55" s="35"/>
      <c r="TCT55" s="35"/>
      <c r="TCU55" s="35"/>
      <c r="TCV55" s="35"/>
      <c r="TCW55" s="35"/>
      <c r="TCX55" s="35"/>
      <c r="TCY55" s="35"/>
      <c r="TCZ55" s="35"/>
      <c r="TDA55" s="35"/>
      <c r="TDB55" s="35"/>
      <c r="TDC55" s="35"/>
      <c r="TDD55" s="35"/>
      <c r="TDE55" s="35"/>
      <c r="TDF55" s="35"/>
      <c r="TDG55" s="35"/>
      <c r="TDH55" s="35"/>
      <c r="TDI55" s="35"/>
      <c r="TDJ55" s="35"/>
      <c r="TDK55" s="35"/>
      <c r="TDL55" s="35"/>
      <c r="TDM55" s="35"/>
      <c r="TDN55" s="35"/>
      <c r="TDO55" s="35"/>
      <c r="TDP55" s="35"/>
      <c r="TDQ55" s="35"/>
      <c r="TDR55" s="35"/>
      <c r="TDS55" s="35"/>
      <c r="TDT55" s="35"/>
      <c r="TDU55" s="35"/>
      <c r="TDV55" s="35"/>
      <c r="TDW55" s="35"/>
      <c r="TDX55" s="35"/>
      <c r="TDY55" s="35"/>
      <c r="TDZ55" s="35"/>
      <c r="TEA55" s="35"/>
      <c r="TEB55" s="35"/>
      <c r="TEC55" s="35"/>
      <c r="TED55" s="35"/>
      <c r="TEE55" s="35"/>
      <c r="TEF55" s="35"/>
      <c r="TEG55" s="35"/>
      <c r="TEH55" s="35"/>
      <c r="TEI55" s="35"/>
      <c r="TEJ55" s="35"/>
      <c r="TEK55" s="35"/>
      <c r="TEL55" s="35"/>
      <c r="TEM55" s="35"/>
      <c r="TEN55" s="35"/>
      <c r="TEO55" s="35"/>
      <c r="TEP55" s="35"/>
      <c r="TEQ55" s="35"/>
      <c r="TER55" s="35"/>
      <c r="TES55" s="35"/>
      <c r="TET55" s="35"/>
      <c r="TEU55" s="35"/>
      <c r="TEV55" s="35"/>
      <c r="TEW55" s="35"/>
      <c r="TEX55" s="35"/>
      <c r="TEY55" s="35"/>
      <c r="TEZ55" s="35"/>
      <c r="TFA55" s="35"/>
      <c r="TFB55" s="35"/>
      <c r="TFC55" s="35"/>
      <c r="TFD55" s="35"/>
      <c r="TFE55" s="35"/>
      <c r="TFF55" s="35"/>
      <c r="TFG55" s="35"/>
      <c r="TFH55" s="35"/>
      <c r="TFI55" s="35"/>
      <c r="TFJ55" s="35"/>
      <c r="TFK55" s="35"/>
      <c r="TFL55" s="35"/>
      <c r="TFM55" s="35"/>
      <c r="TFN55" s="35"/>
      <c r="TFO55" s="35"/>
      <c r="TFP55" s="35"/>
      <c r="TFQ55" s="35"/>
      <c r="TFR55" s="35"/>
      <c r="TFS55" s="35"/>
      <c r="TFT55" s="35"/>
      <c r="TFU55" s="35"/>
      <c r="TFV55" s="35"/>
      <c r="TFW55" s="35"/>
      <c r="TFX55" s="35"/>
      <c r="TFY55" s="35"/>
      <c r="TFZ55" s="35"/>
      <c r="TGA55" s="35"/>
      <c r="TGB55" s="35"/>
      <c r="TGC55" s="35"/>
      <c r="TGD55" s="35"/>
      <c r="TGE55" s="35"/>
      <c r="TGF55" s="35"/>
      <c r="TGG55" s="35"/>
      <c r="TGH55" s="35"/>
      <c r="TGI55" s="35"/>
      <c r="TGJ55" s="35"/>
      <c r="TGK55" s="35"/>
      <c r="TGL55" s="35"/>
      <c r="TGM55" s="35"/>
      <c r="TGN55" s="35"/>
      <c r="TGO55" s="35"/>
      <c r="TGP55" s="35"/>
      <c r="TGQ55" s="35"/>
      <c r="TGR55" s="35"/>
      <c r="TGS55" s="35"/>
      <c r="TGT55" s="35"/>
      <c r="TGU55" s="35"/>
      <c r="TGV55" s="35"/>
      <c r="TGW55" s="35"/>
      <c r="TGX55" s="35"/>
      <c r="TGY55" s="35"/>
      <c r="TGZ55" s="35"/>
      <c r="THA55" s="35"/>
      <c r="THB55" s="35"/>
      <c r="THC55" s="35"/>
      <c r="THD55" s="35"/>
      <c r="THE55" s="35"/>
      <c r="THF55" s="35"/>
      <c r="THG55" s="35"/>
      <c r="THH55" s="35"/>
      <c r="THI55" s="35"/>
      <c r="THJ55" s="35"/>
      <c r="THK55" s="35"/>
      <c r="THL55" s="35"/>
      <c r="THM55" s="35"/>
      <c r="THN55" s="35"/>
      <c r="THO55" s="35"/>
      <c r="THP55" s="35"/>
      <c r="THQ55" s="35"/>
      <c r="THR55" s="35"/>
      <c r="THS55" s="35"/>
      <c r="THT55" s="35"/>
      <c r="THU55" s="35"/>
      <c r="THV55" s="35"/>
      <c r="THW55" s="35"/>
      <c r="THX55" s="35"/>
      <c r="THY55" s="35"/>
      <c r="THZ55" s="35"/>
      <c r="TIA55" s="35"/>
      <c r="TIB55" s="35"/>
      <c r="TIC55" s="35"/>
      <c r="TID55" s="35"/>
      <c r="TIE55" s="35"/>
      <c r="TIF55" s="35"/>
      <c r="TIG55" s="35"/>
      <c r="TIH55" s="35"/>
      <c r="TII55" s="35"/>
      <c r="TIJ55" s="35"/>
      <c r="TIK55" s="35"/>
      <c r="TIL55" s="35"/>
      <c r="TIM55" s="35"/>
      <c r="TIN55" s="35"/>
      <c r="TIO55" s="35"/>
      <c r="TIP55" s="35"/>
      <c r="TIQ55" s="35"/>
      <c r="TIR55" s="35"/>
      <c r="TIS55" s="35"/>
      <c r="TIT55" s="35"/>
      <c r="TIU55" s="35"/>
      <c r="TIV55" s="35"/>
      <c r="TIW55" s="35"/>
      <c r="TIX55" s="35"/>
      <c r="TIY55" s="35"/>
      <c r="TIZ55" s="35"/>
      <c r="TJA55" s="35"/>
      <c r="TJB55" s="35"/>
      <c r="TJC55" s="35"/>
      <c r="TJD55" s="35"/>
      <c r="TJE55" s="35"/>
      <c r="TJF55" s="35"/>
      <c r="TJG55" s="35"/>
      <c r="TJH55" s="35"/>
      <c r="TJI55" s="35"/>
      <c r="TJJ55" s="35"/>
      <c r="TJK55" s="35"/>
      <c r="TJL55" s="35"/>
      <c r="TJM55" s="35"/>
      <c r="TJN55" s="35"/>
      <c r="TJO55" s="35"/>
      <c r="TJP55" s="35"/>
      <c r="TJQ55" s="35"/>
      <c r="TJR55" s="35"/>
      <c r="TJS55" s="35"/>
      <c r="TJT55" s="35"/>
      <c r="TJU55" s="35"/>
      <c r="TJV55" s="35"/>
      <c r="TJW55" s="35"/>
      <c r="TJX55" s="35"/>
      <c r="TJY55" s="35"/>
      <c r="TJZ55" s="35"/>
      <c r="TKA55" s="35"/>
      <c r="TKB55" s="35"/>
      <c r="TKC55" s="35"/>
      <c r="TKD55" s="35"/>
      <c r="TKE55" s="35"/>
      <c r="TKF55" s="35"/>
      <c r="TKG55" s="35"/>
      <c r="TKH55" s="35"/>
      <c r="TKI55" s="35"/>
      <c r="TKJ55" s="35"/>
      <c r="TKK55" s="35"/>
      <c r="TKL55" s="35"/>
      <c r="TKM55" s="35"/>
      <c r="TKN55" s="35"/>
      <c r="TKO55" s="35"/>
      <c r="TKP55" s="35"/>
      <c r="TKQ55" s="35"/>
      <c r="TKR55" s="35"/>
      <c r="TKS55" s="35"/>
      <c r="TKT55" s="35"/>
      <c r="TKU55" s="35"/>
      <c r="TKV55" s="35"/>
      <c r="TKW55" s="35"/>
      <c r="TKX55" s="35"/>
      <c r="TKY55" s="35"/>
      <c r="TKZ55" s="35"/>
      <c r="TLA55" s="35"/>
      <c r="TLB55" s="35"/>
      <c r="TLC55" s="35"/>
      <c r="TLD55" s="35"/>
      <c r="TLE55" s="35"/>
      <c r="TLF55" s="35"/>
      <c r="TLG55" s="35"/>
      <c r="TLH55" s="35"/>
      <c r="TLI55" s="35"/>
      <c r="TLJ55" s="35"/>
      <c r="TLK55" s="35"/>
      <c r="TLL55" s="35"/>
      <c r="TLM55" s="35"/>
      <c r="TLN55" s="35"/>
      <c r="TLO55" s="35"/>
      <c r="TLP55" s="35"/>
      <c r="TLQ55" s="35"/>
      <c r="TLR55" s="35"/>
      <c r="TLS55" s="35"/>
      <c r="TLT55" s="35"/>
      <c r="TLU55" s="35"/>
      <c r="TLV55" s="35"/>
      <c r="TLW55" s="35"/>
      <c r="TLX55" s="35"/>
      <c r="TLY55" s="35"/>
      <c r="TLZ55" s="35"/>
      <c r="TMA55" s="35"/>
      <c r="TMB55" s="35"/>
      <c r="TMC55" s="35"/>
      <c r="TMD55" s="35"/>
      <c r="TME55" s="35"/>
      <c r="TMF55" s="35"/>
      <c r="TMG55" s="35"/>
      <c r="TMH55" s="35"/>
      <c r="TMI55" s="35"/>
      <c r="TMJ55" s="35"/>
      <c r="TMK55" s="35"/>
      <c r="TML55" s="35"/>
      <c r="TMM55" s="35"/>
      <c r="TMN55" s="35"/>
      <c r="TMO55" s="35"/>
      <c r="TMP55" s="35"/>
      <c r="TMQ55" s="35"/>
      <c r="TMR55" s="35"/>
      <c r="TMS55" s="35"/>
      <c r="TMT55" s="35"/>
      <c r="TMU55" s="35"/>
      <c r="TMV55" s="35"/>
      <c r="TMW55" s="35"/>
      <c r="TMX55" s="35"/>
      <c r="TMY55" s="35"/>
      <c r="TMZ55" s="35"/>
      <c r="TNA55" s="35"/>
      <c r="TNB55" s="35"/>
      <c r="TNC55" s="35"/>
      <c r="TND55" s="35"/>
      <c r="TNE55" s="35"/>
      <c r="TNF55" s="35"/>
      <c r="TNG55" s="35"/>
      <c r="TNH55" s="35"/>
      <c r="TNI55" s="35"/>
      <c r="TNJ55" s="35"/>
      <c r="TNK55" s="35"/>
      <c r="TNL55" s="35"/>
      <c r="TNM55" s="35"/>
      <c r="TNN55" s="35"/>
      <c r="TNO55" s="35"/>
      <c r="TNP55" s="35"/>
      <c r="TNQ55" s="35"/>
      <c r="TNR55" s="35"/>
      <c r="TNS55" s="35"/>
      <c r="TNT55" s="35"/>
      <c r="TNU55" s="35"/>
      <c r="TNV55" s="35"/>
      <c r="TNW55" s="35"/>
      <c r="TNX55" s="35"/>
      <c r="TNY55" s="35"/>
      <c r="TNZ55" s="35"/>
      <c r="TOA55" s="35"/>
      <c r="TOB55" s="35"/>
      <c r="TOC55" s="35"/>
      <c r="TOD55" s="35"/>
      <c r="TOE55" s="35"/>
      <c r="TOF55" s="35"/>
      <c r="TOG55" s="35"/>
      <c r="TOH55" s="35"/>
      <c r="TOI55" s="35"/>
      <c r="TOJ55" s="35"/>
      <c r="TOK55" s="35"/>
      <c r="TOL55" s="35"/>
      <c r="TOM55" s="35"/>
      <c r="TON55" s="35"/>
      <c r="TOO55" s="35"/>
      <c r="TOP55" s="35"/>
      <c r="TOQ55" s="35"/>
      <c r="TOR55" s="35"/>
      <c r="TOS55" s="35"/>
      <c r="TOT55" s="35"/>
      <c r="TOU55" s="35"/>
      <c r="TOV55" s="35"/>
      <c r="TOW55" s="35"/>
      <c r="TOX55" s="35"/>
      <c r="TOY55" s="35"/>
      <c r="TOZ55" s="35"/>
      <c r="TPA55" s="35"/>
      <c r="TPB55" s="35"/>
      <c r="TPC55" s="35"/>
      <c r="TPD55" s="35"/>
      <c r="TPE55" s="35"/>
      <c r="TPF55" s="35"/>
      <c r="TPG55" s="35"/>
      <c r="TPH55" s="35"/>
      <c r="TPI55" s="35"/>
      <c r="TPJ55" s="35"/>
      <c r="TPK55" s="35"/>
      <c r="TPL55" s="35"/>
      <c r="TPM55" s="35"/>
      <c r="TPN55" s="35"/>
      <c r="TPO55" s="35"/>
      <c r="TPP55" s="35"/>
      <c r="TPQ55" s="35"/>
      <c r="TPR55" s="35"/>
      <c r="TPS55" s="35"/>
      <c r="TPT55" s="35"/>
      <c r="TPU55" s="35"/>
      <c r="TPV55" s="35"/>
      <c r="TPW55" s="35"/>
      <c r="TPX55" s="35"/>
      <c r="TPY55" s="35"/>
      <c r="TPZ55" s="35"/>
      <c r="TQA55" s="35"/>
      <c r="TQB55" s="35"/>
      <c r="TQC55" s="35"/>
      <c r="TQD55" s="35"/>
      <c r="TQE55" s="35"/>
      <c r="TQF55" s="35"/>
      <c r="TQG55" s="35"/>
      <c r="TQH55" s="35"/>
      <c r="TQI55" s="35"/>
      <c r="TQJ55" s="35"/>
      <c r="TQK55" s="35"/>
      <c r="TQL55" s="35"/>
      <c r="TQM55" s="35"/>
      <c r="TQN55" s="35"/>
      <c r="TQO55" s="35"/>
      <c r="TQP55" s="35"/>
      <c r="TQQ55" s="35"/>
      <c r="TQR55" s="35"/>
      <c r="TQS55" s="35"/>
      <c r="TQT55" s="35"/>
      <c r="TQU55" s="35"/>
      <c r="TQV55" s="35"/>
      <c r="TQW55" s="35"/>
      <c r="TQX55" s="35"/>
      <c r="TQY55" s="35"/>
      <c r="TQZ55" s="35"/>
      <c r="TRA55" s="35"/>
      <c r="TRB55" s="35"/>
      <c r="TRC55" s="35"/>
      <c r="TRD55" s="35"/>
      <c r="TRE55" s="35"/>
      <c r="TRF55" s="35"/>
      <c r="TRG55" s="35"/>
      <c r="TRH55" s="35"/>
      <c r="TRI55" s="35"/>
      <c r="TRJ55" s="35"/>
      <c r="TRK55" s="35"/>
      <c r="TRL55" s="35"/>
      <c r="TRM55" s="35"/>
      <c r="TRN55" s="35"/>
      <c r="TRO55" s="35"/>
      <c r="TRP55" s="35"/>
      <c r="TRQ55" s="35"/>
      <c r="TRR55" s="35"/>
      <c r="TRS55" s="35"/>
      <c r="TRT55" s="35"/>
      <c r="TRU55" s="35"/>
      <c r="TRV55" s="35"/>
      <c r="TRW55" s="35"/>
      <c r="TRX55" s="35"/>
      <c r="TRY55" s="35"/>
      <c r="TRZ55" s="35"/>
      <c r="TSA55" s="35"/>
      <c r="TSB55" s="35"/>
      <c r="TSC55" s="35"/>
      <c r="TSD55" s="35"/>
      <c r="TSE55" s="35"/>
      <c r="TSF55" s="35"/>
      <c r="TSG55" s="35"/>
      <c r="TSH55" s="35"/>
      <c r="TSI55" s="35"/>
      <c r="TSJ55" s="35"/>
      <c r="TSK55" s="35"/>
      <c r="TSL55" s="35"/>
      <c r="TSM55" s="35"/>
      <c r="TSN55" s="35"/>
      <c r="TSO55" s="35"/>
      <c r="TSP55" s="35"/>
      <c r="TSQ55" s="35"/>
      <c r="TSR55" s="35"/>
      <c r="TSS55" s="35"/>
      <c r="TST55" s="35"/>
      <c r="TSU55" s="35"/>
      <c r="TSV55" s="35"/>
      <c r="TSW55" s="35"/>
      <c r="TSX55" s="35"/>
      <c r="TSY55" s="35"/>
      <c r="TSZ55" s="35"/>
      <c r="TTA55" s="35"/>
      <c r="TTB55" s="35"/>
      <c r="TTC55" s="35"/>
      <c r="TTD55" s="35"/>
      <c r="TTE55" s="35"/>
      <c r="TTF55" s="35"/>
      <c r="TTG55" s="35"/>
      <c r="TTH55" s="35"/>
      <c r="TTI55" s="35"/>
      <c r="TTJ55" s="35"/>
      <c r="TTK55" s="35"/>
      <c r="TTL55" s="35"/>
      <c r="TTM55" s="35"/>
      <c r="TTN55" s="35"/>
      <c r="TTO55" s="35"/>
      <c r="TTP55" s="35"/>
      <c r="TTQ55" s="35"/>
      <c r="TTR55" s="35"/>
      <c r="TTS55" s="35"/>
      <c r="TTT55" s="35"/>
      <c r="TTU55" s="35"/>
      <c r="TTV55" s="35"/>
      <c r="TTW55" s="35"/>
      <c r="TTX55" s="35"/>
      <c r="TTY55" s="35"/>
      <c r="TTZ55" s="35"/>
      <c r="TUA55" s="35"/>
      <c r="TUB55" s="35"/>
      <c r="TUC55" s="35"/>
      <c r="TUD55" s="35"/>
      <c r="TUE55" s="35"/>
      <c r="TUF55" s="35"/>
      <c r="TUG55" s="35"/>
      <c r="TUH55" s="35"/>
      <c r="TUI55" s="35"/>
      <c r="TUJ55" s="35"/>
      <c r="TUK55" s="35"/>
      <c r="TUL55" s="35"/>
      <c r="TUM55" s="35"/>
      <c r="TUN55" s="35"/>
      <c r="TUO55" s="35"/>
      <c r="TUP55" s="35"/>
      <c r="TUQ55" s="35"/>
      <c r="TUR55" s="35"/>
      <c r="TUS55" s="35"/>
      <c r="TUT55" s="35"/>
      <c r="TUU55" s="35"/>
      <c r="TUV55" s="35"/>
      <c r="TUW55" s="35"/>
      <c r="TUX55" s="35"/>
      <c r="TUY55" s="35"/>
      <c r="TUZ55" s="35"/>
      <c r="TVA55" s="35"/>
      <c r="TVB55" s="35"/>
      <c r="TVC55" s="35"/>
      <c r="TVD55" s="35"/>
      <c r="TVE55" s="35"/>
      <c r="TVF55" s="35"/>
      <c r="TVG55" s="35"/>
      <c r="TVH55" s="35"/>
      <c r="TVI55" s="35"/>
      <c r="TVJ55" s="35"/>
      <c r="TVK55" s="35"/>
      <c r="TVL55" s="35"/>
      <c r="TVM55" s="35"/>
      <c r="TVN55" s="35"/>
      <c r="TVO55" s="35"/>
      <c r="TVP55" s="35"/>
      <c r="TVQ55" s="35"/>
      <c r="TVR55" s="35"/>
      <c r="TVS55" s="35"/>
      <c r="TVT55" s="35"/>
      <c r="TVU55" s="35"/>
      <c r="TVV55" s="35"/>
      <c r="TVW55" s="35"/>
      <c r="TVX55" s="35"/>
      <c r="TVY55" s="35"/>
      <c r="TVZ55" s="35"/>
      <c r="TWA55" s="35"/>
      <c r="TWB55" s="35"/>
      <c r="TWC55" s="35"/>
      <c r="TWD55" s="35"/>
      <c r="TWE55" s="35"/>
      <c r="TWF55" s="35"/>
      <c r="TWG55" s="35"/>
      <c r="TWH55" s="35"/>
      <c r="TWI55" s="35"/>
      <c r="TWJ55" s="35"/>
      <c r="TWK55" s="35"/>
      <c r="TWL55" s="35"/>
      <c r="TWM55" s="35"/>
      <c r="TWN55" s="35"/>
      <c r="TWO55" s="35"/>
      <c r="TWP55" s="35"/>
      <c r="TWQ55" s="35"/>
      <c r="TWR55" s="35"/>
      <c r="TWS55" s="35"/>
      <c r="TWT55" s="35"/>
      <c r="TWU55" s="35"/>
      <c r="TWV55" s="35"/>
      <c r="TWW55" s="35"/>
      <c r="TWX55" s="35"/>
      <c r="TWY55" s="35"/>
      <c r="TWZ55" s="35"/>
      <c r="TXA55" s="35"/>
      <c r="TXB55" s="35"/>
      <c r="TXC55" s="35"/>
      <c r="TXD55" s="35"/>
      <c r="TXE55" s="35"/>
      <c r="TXF55" s="35"/>
      <c r="TXG55" s="35"/>
      <c r="TXH55" s="35"/>
      <c r="TXI55" s="35"/>
      <c r="TXJ55" s="35"/>
      <c r="TXK55" s="35"/>
      <c r="TXL55" s="35"/>
      <c r="TXM55" s="35"/>
      <c r="TXN55" s="35"/>
      <c r="TXO55" s="35"/>
      <c r="TXP55" s="35"/>
      <c r="TXQ55" s="35"/>
      <c r="TXR55" s="35"/>
      <c r="TXS55" s="35"/>
      <c r="TXT55" s="35"/>
      <c r="TXU55" s="35"/>
      <c r="TXV55" s="35"/>
      <c r="TXW55" s="35"/>
      <c r="TXX55" s="35"/>
      <c r="TXY55" s="35"/>
      <c r="TXZ55" s="35"/>
      <c r="TYA55" s="35"/>
      <c r="TYB55" s="35"/>
      <c r="TYC55" s="35"/>
      <c r="TYD55" s="35"/>
      <c r="TYE55" s="35"/>
      <c r="TYF55" s="35"/>
      <c r="TYG55" s="35"/>
      <c r="TYH55" s="35"/>
      <c r="TYI55" s="35"/>
      <c r="TYJ55" s="35"/>
      <c r="TYK55" s="35"/>
      <c r="TYL55" s="35"/>
      <c r="TYM55" s="35"/>
      <c r="TYN55" s="35"/>
      <c r="TYO55" s="35"/>
      <c r="TYP55" s="35"/>
      <c r="TYQ55" s="35"/>
      <c r="TYR55" s="35"/>
      <c r="TYS55" s="35"/>
      <c r="TYT55" s="35"/>
      <c r="TYU55" s="35"/>
      <c r="TYV55" s="35"/>
      <c r="TYW55" s="35"/>
      <c r="TYX55" s="35"/>
      <c r="TYY55" s="35"/>
      <c r="TYZ55" s="35"/>
      <c r="TZA55" s="35"/>
      <c r="TZB55" s="35"/>
      <c r="TZC55" s="35"/>
      <c r="TZD55" s="35"/>
      <c r="TZE55" s="35"/>
      <c r="TZF55" s="35"/>
      <c r="TZG55" s="35"/>
      <c r="TZH55" s="35"/>
      <c r="TZI55" s="35"/>
      <c r="TZJ55" s="35"/>
      <c r="TZK55" s="35"/>
      <c r="TZL55" s="35"/>
      <c r="TZM55" s="35"/>
      <c r="TZN55" s="35"/>
      <c r="TZO55" s="35"/>
      <c r="TZP55" s="35"/>
      <c r="TZQ55" s="35"/>
      <c r="TZR55" s="35"/>
      <c r="TZS55" s="35"/>
      <c r="TZT55" s="35"/>
      <c r="TZU55" s="35"/>
      <c r="TZV55" s="35"/>
      <c r="TZW55" s="35"/>
      <c r="TZX55" s="35"/>
      <c r="TZY55" s="35"/>
      <c r="TZZ55" s="35"/>
      <c r="UAA55" s="35"/>
      <c r="UAB55" s="35"/>
      <c r="UAC55" s="35"/>
      <c r="UAD55" s="35"/>
      <c r="UAE55" s="35"/>
      <c r="UAF55" s="35"/>
      <c r="UAG55" s="35"/>
      <c r="UAH55" s="35"/>
      <c r="UAI55" s="35"/>
      <c r="UAJ55" s="35"/>
      <c r="UAK55" s="35"/>
      <c r="UAL55" s="35"/>
      <c r="UAM55" s="35"/>
      <c r="UAN55" s="35"/>
      <c r="UAO55" s="35"/>
      <c r="UAP55" s="35"/>
      <c r="UAQ55" s="35"/>
      <c r="UAR55" s="35"/>
      <c r="UAS55" s="35"/>
      <c r="UAT55" s="35"/>
      <c r="UAU55" s="35"/>
      <c r="UAV55" s="35"/>
      <c r="UAW55" s="35"/>
      <c r="UAX55" s="35"/>
      <c r="UAY55" s="35"/>
      <c r="UAZ55" s="35"/>
      <c r="UBA55" s="35"/>
      <c r="UBB55" s="35"/>
      <c r="UBC55" s="35"/>
      <c r="UBD55" s="35"/>
      <c r="UBE55" s="35"/>
      <c r="UBF55" s="35"/>
      <c r="UBG55" s="35"/>
      <c r="UBH55" s="35"/>
      <c r="UBI55" s="35"/>
      <c r="UBJ55" s="35"/>
      <c r="UBK55" s="35"/>
      <c r="UBL55" s="35"/>
      <c r="UBM55" s="35"/>
      <c r="UBN55" s="35"/>
      <c r="UBO55" s="35"/>
      <c r="UBP55" s="35"/>
      <c r="UBQ55" s="35"/>
      <c r="UBR55" s="35"/>
      <c r="UBS55" s="35"/>
      <c r="UBT55" s="35"/>
      <c r="UBU55" s="35"/>
      <c r="UBV55" s="35"/>
      <c r="UBW55" s="35"/>
      <c r="UBX55" s="35"/>
      <c r="UBY55" s="35"/>
      <c r="UBZ55" s="35"/>
      <c r="UCA55" s="35"/>
      <c r="UCB55" s="35"/>
      <c r="UCC55" s="35"/>
      <c r="UCD55" s="35"/>
      <c r="UCE55" s="35"/>
      <c r="UCF55" s="35"/>
      <c r="UCG55" s="35"/>
      <c r="UCH55" s="35"/>
      <c r="UCI55" s="35"/>
      <c r="UCJ55" s="35"/>
      <c r="UCK55" s="35"/>
      <c r="UCL55" s="35"/>
      <c r="UCM55" s="35"/>
      <c r="UCN55" s="35"/>
      <c r="UCO55" s="35"/>
      <c r="UCP55" s="35"/>
      <c r="UCQ55" s="35"/>
      <c r="UCR55" s="35"/>
      <c r="UCS55" s="35"/>
      <c r="UCT55" s="35"/>
      <c r="UCU55" s="35"/>
      <c r="UCV55" s="35"/>
      <c r="UCW55" s="35"/>
      <c r="UCX55" s="35"/>
      <c r="UCY55" s="35"/>
      <c r="UCZ55" s="35"/>
      <c r="UDA55" s="35"/>
      <c r="UDB55" s="35"/>
      <c r="UDC55" s="35"/>
      <c r="UDD55" s="35"/>
      <c r="UDE55" s="35"/>
      <c r="UDF55" s="35"/>
      <c r="UDG55" s="35"/>
      <c r="UDH55" s="35"/>
      <c r="UDI55" s="35"/>
      <c r="UDJ55" s="35"/>
      <c r="UDK55" s="35"/>
      <c r="UDL55" s="35"/>
      <c r="UDM55" s="35"/>
      <c r="UDN55" s="35"/>
      <c r="UDO55" s="35"/>
      <c r="UDP55" s="35"/>
      <c r="UDQ55" s="35"/>
      <c r="UDR55" s="35"/>
      <c r="UDS55" s="35"/>
      <c r="UDT55" s="35"/>
      <c r="UDU55" s="35"/>
      <c r="UDV55" s="35"/>
      <c r="UDW55" s="35"/>
      <c r="UDX55" s="35"/>
      <c r="UDY55" s="35"/>
      <c r="UDZ55" s="35"/>
      <c r="UEA55" s="35"/>
      <c r="UEB55" s="35"/>
      <c r="UEC55" s="35"/>
      <c r="UED55" s="35"/>
      <c r="UEE55" s="35"/>
      <c r="UEF55" s="35"/>
      <c r="UEG55" s="35"/>
      <c r="UEH55" s="35"/>
      <c r="UEI55" s="35"/>
      <c r="UEJ55" s="35"/>
      <c r="UEK55" s="35"/>
      <c r="UEL55" s="35"/>
      <c r="UEM55" s="35"/>
      <c r="UEN55" s="35"/>
      <c r="UEO55" s="35"/>
      <c r="UEP55" s="35"/>
      <c r="UEQ55" s="35"/>
      <c r="UER55" s="35"/>
      <c r="UES55" s="35"/>
      <c r="UET55" s="35"/>
      <c r="UEU55" s="35"/>
      <c r="UEV55" s="35"/>
      <c r="UEW55" s="35"/>
      <c r="UEX55" s="35"/>
      <c r="UEY55" s="35"/>
      <c r="UEZ55" s="35"/>
      <c r="UFA55" s="35"/>
      <c r="UFB55" s="35"/>
      <c r="UFC55" s="35"/>
      <c r="UFD55" s="35"/>
      <c r="UFE55" s="35"/>
      <c r="UFF55" s="35"/>
      <c r="UFG55" s="35"/>
      <c r="UFH55" s="35"/>
      <c r="UFI55" s="35"/>
      <c r="UFJ55" s="35"/>
      <c r="UFK55" s="35"/>
      <c r="UFL55" s="35"/>
      <c r="UFM55" s="35"/>
      <c r="UFN55" s="35"/>
      <c r="UFO55" s="35"/>
      <c r="UFP55" s="35"/>
      <c r="UFQ55" s="35"/>
      <c r="UFR55" s="35"/>
      <c r="UFS55" s="35"/>
      <c r="UFT55" s="35"/>
      <c r="UFU55" s="35"/>
      <c r="UFV55" s="35"/>
      <c r="UFW55" s="35"/>
      <c r="UFX55" s="35"/>
      <c r="UFY55" s="35"/>
      <c r="UFZ55" s="35"/>
      <c r="UGA55" s="35"/>
      <c r="UGB55" s="35"/>
      <c r="UGC55" s="35"/>
      <c r="UGD55" s="35"/>
      <c r="UGE55" s="35"/>
      <c r="UGF55" s="35"/>
      <c r="UGG55" s="35"/>
      <c r="UGH55" s="35"/>
      <c r="UGI55" s="35"/>
      <c r="UGJ55" s="35"/>
      <c r="UGK55" s="35"/>
      <c r="UGL55" s="35"/>
      <c r="UGM55" s="35"/>
      <c r="UGN55" s="35"/>
      <c r="UGO55" s="35"/>
      <c r="UGP55" s="35"/>
      <c r="UGQ55" s="35"/>
      <c r="UGR55" s="35"/>
      <c r="UGS55" s="35"/>
      <c r="UGT55" s="35"/>
      <c r="UGU55" s="35"/>
      <c r="UGV55" s="35"/>
      <c r="UGW55" s="35"/>
      <c r="UGX55" s="35"/>
      <c r="UGY55" s="35"/>
      <c r="UGZ55" s="35"/>
      <c r="UHA55" s="35"/>
      <c r="UHB55" s="35"/>
      <c r="UHC55" s="35"/>
      <c r="UHD55" s="35"/>
      <c r="UHE55" s="35"/>
      <c r="UHF55" s="35"/>
      <c r="UHG55" s="35"/>
      <c r="UHH55" s="35"/>
      <c r="UHI55" s="35"/>
      <c r="UHJ55" s="35"/>
      <c r="UHK55" s="35"/>
      <c r="UHL55" s="35"/>
      <c r="UHM55" s="35"/>
      <c r="UHN55" s="35"/>
      <c r="UHO55" s="35"/>
      <c r="UHP55" s="35"/>
      <c r="UHQ55" s="35"/>
      <c r="UHR55" s="35"/>
      <c r="UHS55" s="35"/>
      <c r="UHT55" s="35"/>
      <c r="UHU55" s="35"/>
      <c r="UHV55" s="35"/>
      <c r="UHW55" s="35"/>
      <c r="UHX55" s="35"/>
      <c r="UHY55" s="35"/>
      <c r="UHZ55" s="35"/>
      <c r="UIA55" s="35"/>
      <c r="UIB55" s="35"/>
      <c r="UIC55" s="35"/>
      <c r="UID55" s="35"/>
      <c r="UIE55" s="35"/>
      <c r="UIF55" s="35"/>
      <c r="UIG55" s="35"/>
      <c r="UIH55" s="35"/>
      <c r="UII55" s="35"/>
      <c r="UIJ55" s="35"/>
      <c r="UIK55" s="35"/>
      <c r="UIL55" s="35"/>
      <c r="UIM55" s="35"/>
      <c r="UIN55" s="35"/>
      <c r="UIO55" s="35"/>
      <c r="UIP55" s="35"/>
      <c r="UIQ55" s="35"/>
      <c r="UIR55" s="35"/>
      <c r="UIS55" s="35"/>
      <c r="UIT55" s="35"/>
      <c r="UIU55" s="35"/>
      <c r="UIV55" s="35"/>
      <c r="UIW55" s="35"/>
      <c r="UIX55" s="35"/>
      <c r="UIY55" s="35"/>
      <c r="UIZ55" s="35"/>
      <c r="UJA55" s="35"/>
      <c r="UJB55" s="35"/>
      <c r="UJC55" s="35"/>
      <c r="UJD55" s="35"/>
      <c r="UJE55" s="35"/>
      <c r="UJF55" s="35"/>
      <c r="UJG55" s="35"/>
      <c r="UJH55" s="35"/>
      <c r="UJI55" s="35"/>
      <c r="UJJ55" s="35"/>
      <c r="UJK55" s="35"/>
      <c r="UJL55" s="35"/>
      <c r="UJM55" s="35"/>
      <c r="UJN55" s="35"/>
      <c r="UJO55" s="35"/>
      <c r="UJP55" s="35"/>
      <c r="UJQ55" s="35"/>
      <c r="UJR55" s="35"/>
      <c r="UJS55" s="35"/>
      <c r="UJT55" s="35"/>
      <c r="UJU55" s="35"/>
      <c r="UJV55" s="35"/>
      <c r="UJW55" s="35"/>
      <c r="UJX55" s="35"/>
      <c r="UJY55" s="35"/>
      <c r="UJZ55" s="35"/>
      <c r="UKA55" s="35"/>
      <c r="UKB55" s="35"/>
      <c r="UKC55" s="35"/>
      <c r="UKD55" s="35"/>
      <c r="UKE55" s="35"/>
      <c r="UKF55" s="35"/>
      <c r="UKG55" s="35"/>
      <c r="UKH55" s="35"/>
      <c r="UKI55" s="35"/>
      <c r="UKJ55" s="35"/>
      <c r="UKK55" s="35"/>
      <c r="UKL55" s="35"/>
      <c r="UKM55" s="35"/>
      <c r="UKN55" s="35"/>
      <c r="UKO55" s="35"/>
      <c r="UKP55" s="35"/>
      <c r="UKQ55" s="35"/>
      <c r="UKR55" s="35"/>
      <c r="UKS55" s="35"/>
      <c r="UKT55" s="35"/>
      <c r="UKU55" s="35"/>
      <c r="UKV55" s="35"/>
      <c r="UKW55" s="35"/>
      <c r="UKX55" s="35"/>
      <c r="UKY55" s="35"/>
      <c r="UKZ55" s="35"/>
      <c r="ULA55" s="35"/>
      <c r="ULB55" s="35"/>
      <c r="ULC55" s="35"/>
      <c r="ULD55" s="35"/>
      <c r="ULE55" s="35"/>
      <c r="ULF55" s="35"/>
      <c r="ULG55" s="35"/>
      <c r="ULH55" s="35"/>
      <c r="ULI55" s="35"/>
      <c r="ULJ55" s="35"/>
      <c r="ULK55" s="35"/>
      <c r="ULL55" s="35"/>
      <c r="ULM55" s="35"/>
      <c r="ULN55" s="35"/>
      <c r="ULO55" s="35"/>
      <c r="ULP55" s="35"/>
      <c r="ULQ55" s="35"/>
      <c r="ULR55" s="35"/>
      <c r="ULS55" s="35"/>
      <c r="ULT55" s="35"/>
      <c r="ULU55" s="35"/>
      <c r="ULV55" s="35"/>
      <c r="ULW55" s="35"/>
      <c r="ULX55" s="35"/>
      <c r="ULY55" s="35"/>
      <c r="ULZ55" s="35"/>
      <c r="UMA55" s="35"/>
      <c r="UMB55" s="35"/>
      <c r="UMC55" s="35"/>
      <c r="UMD55" s="35"/>
      <c r="UME55" s="35"/>
      <c r="UMF55" s="35"/>
      <c r="UMG55" s="35"/>
      <c r="UMH55" s="35"/>
      <c r="UMI55" s="35"/>
      <c r="UMJ55" s="35"/>
      <c r="UMK55" s="35"/>
      <c r="UML55" s="35"/>
      <c r="UMM55" s="35"/>
      <c r="UMN55" s="35"/>
      <c r="UMO55" s="35"/>
      <c r="UMP55" s="35"/>
      <c r="UMQ55" s="35"/>
      <c r="UMR55" s="35"/>
      <c r="UMS55" s="35"/>
      <c r="UMT55" s="35"/>
      <c r="UMU55" s="35"/>
      <c r="UMV55" s="35"/>
      <c r="UMW55" s="35"/>
      <c r="UMX55" s="35"/>
      <c r="UMY55" s="35"/>
      <c r="UMZ55" s="35"/>
      <c r="UNA55" s="35"/>
      <c r="UNB55" s="35"/>
      <c r="UNC55" s="35"/>
      <c r="UND55" s="35"/>
      <c r="UNE55" s="35"/>
      <c r="UNF55" s="35"/>
      <c r="UNG55" s="35"/>
      <c r="UNH55" s="35"/>
      <c r="UNI55" s="35"/>
      <c r="UNJ55" s="35"/>
      <c r="UNK55" s="35"/>
      <c r="UNL55" s="35"/>
      <c r="UNM55" s="35"/>
      <c r="UNN55" s="35"/>
      <c r="UNO55" s="35"/>
      <c r="UNP55" s="35"/>
      <c r="UNQ55" s="35"/>
      <c r="UNR55" s="35"/>
      <c r="UNS55" s="35"/>
      <c r="UNT55" s="35"/>
      <c r="UNU55" s="35"/>
      <c r="UNV55" s="35"/>
      <c r="UNW55" s="35"/>
      <c r="UNX55" s="35"/>
      <c r="UNY55" s="35"/>
      <c r="UNZ55" s="35"/>
      <c r="UOA55" s="35"/>
      <c r="UOB55" s="35"/>
      <c r="UOC55" s="35"/>
      <c r="UOD55" s="35"/>
      <c r="UOE55" s="35"/>
      <c r="UOF55" s="35"/>
      <c r="UOG55" s="35"/>
      <c r="UOH55" s="35"/>
      <c r="UOI55" s="35"/>
      <c r="UOJ55" s="35"/>
      <c r="UOK55" s="35"/>
      <c r="UOL55" s="35"/>
      <c r="UOM55" s="35"/>
      <c r="UON55" s="35"/>
      <c r="UOO55" s="35"/>
      <c r="UOP55" s="35"/>
      <c r="UOQ55" s="35"/>
      <c r="UOR55" s="35"/>
      <c r="UOS55" s="35"/>
      <c r="UOT55" s="35"/>
      <c r="UOU55" s="35"/>
      <c r="UOV55" s="35"/>
      <c r="UOW55" s="35"/>
      <c r="UOX55" s="35"/>
      <c r="UOY55" s="35"/>
      <c r="UOZ55" s="35"/>
      <c r="UPA55" s="35"/>
      <c r="UPB55" s="35"/>
      <c r="UPC55" s="35"/>
      <c r="UPD55" s="35"/>
      <c r="UPE55" s="35"/>
      <c r="UPF55" s="35"/>
      <c r="UPG55" s="35"/>
      <c r="UPH55" s="35"/>
      <c r="UPI55" s="35"/>
      <c r="UPJ55" s="35"/>
      <c r="UPK55" s="35"/>
      <c r="UPL55" s="35"/>
      <c r="UPM55" s="35"/>
      <c r="UPN55" s="35"/>
      <c r="UPO55" s="35"/>
      <c r="UPP55" s="35"/>
      <c r="UPQ55" s="35"/>
      <c r="UPR55" s="35"/>
      <c r="UPS55" s="35"/>
      <c r="UPT55" s="35"/>
      <c r="UPU55" s="35"/>
      <c r="UPV55" s="35"/>
      <c r="UPW55" s="35"/>
      <c r="UPX55" s="35"/>
      <c r="UPY55" s="35"/>
      <c r="UPZ55" s="35"/>
      <c r="UQA55" s="35"/>
      <c r="UQB55" s="35"/>
      <c r="UQC55" s="35"/>
      <c r="UQD55" s="35"/>
      <c r="UQE55" s="35"/>
      <c r="UQF55" s="35"/>
      <c r="UQG55" s="35"/>
      <c r="UQH55" s="35"/>
      <c r="UQI55" s="35"/>
      <c r="UQJ55" s="35"/>
      <c r="UQK55" s="35"/>
      <c r="UQL55" s="35"/>
      <c r="UQM55" s="35"/>
      <c r="UQN55" s="35"/>
      <c r="UQO55" s="35"/>
      <c r="UQP55" s="35"/>
      <c r="UQQ55" s="35"/>
      <c r="UQR55" s="35"/>
      <c r="UQS55" s="35"/>
      <c r="UQT55" s="35"/>
      <c r="UQU55" s="35"/>
      <c r="UQV55" s="35"/>
      <c r="UQW55" s="35"/>
      <c r="UQX55" s="35"/>
      <c r="UQY55" s="35"/>
      <c r="UQZ55" s="35"/>
      <c r="URA55" s="35"/>
      <c r="URB55" s="35"/>
      <c r="URC55" s="35"/>
      <c r="URD55" s="35"/>
      <c r="URE55" s="35"/>
      <c r="URF55" s="35"/>
      <c r="URG55" s="35"/>
      <c r="URH55" s="35"/>
      <c r="URI55" s="35"/>
      <c r="URJ55" s="35"/>
      <c r="URK55" s="35"/>
      <c r="URL55" s="35"/>
      <c r="URM55" s="35"/>
      <c r="URN55" s="35"/>
      <c r="URO55" s="35"/>
      <c r="URP55" s="35"/>
      <c r="URQ55" s="35"/>
      <c r="URR55" s="35"/>
      <c r="URS55" s="35"/>
      <c r="URT55" s="35"/>
      <c r="URU55" s="35"/>
      <c r="URV55" s="35"/>
      <c r="URW55" s="35"/>
      <c r="URX55" s="35"/>
      <c r="URY55" s="35"/>
      <c r="URZ55" s="35"/>
      <c r="USA55" s="35"/>
      <c r="USB55" s="35"/>
      <c r="USC55" s="35"/>
      <c r="USD55" s="35"/>
      <c r="USE55" s="35"/>
      <c r="USF55" s="35"/>
      <c r="USG55" s="35"/>
      <c r="USH55" s="35"/>
      <c r="USI55" s="35"/>
      <c r="USJ55" s="35"/>
      <c r="USK55" s="35"/>
      <c r="USL55" s="35"/>
      <c r="USM55" s="35"/>
      <c r="USN55" s="35"/>
      <c r="USO55" s="35"/>
      <c r="USP55" s="35"/>
      <c r="USQ55" s="35"/>
      <c r="USR55" s="35"/>
      <c r="USS55" s="35"/>
      <c r="UST55" s="35"/>
      <c r="USU55" s="35"/>
      <c r="USV55" s="35"/>
      <c r="USW55" s="35"/>
      <c r="USX55" s="35"/>
      <c r="USY55" s="35"/>
      <c r="USZ55" s="35"/>
      <c r="UTA55" s="35"/>
      <c r="UTB55" s="35"/>
      <c r="UTC55" s="35"/>
      <c r="UTD55" s="35"/>
      <c r="UTE55" s="35"/>
      <c r="UTF55" s="35"/>
      <c r="UTG55" s="35"/>
      <c r="UTH55" s="35"/>
      <c r="UTI55" s="35"/>
      <c r="UTJ55" s="35"/>
      <c r="UTK55" s="35"/>
      <c r="UTL55" s="35"/>
      <c r="UTM55" s="35"/>
      <c r="UTN55" s="35"/>
      <c r="UTO55" s="35"/>
      <c r="UTP55" s="35"/>
      <c r="UTQ55" s="35"/>
      <c r="UTR55" s="35"/>
      <c r="UTS55" s="35"/>
      <c r="UTT55" s="35"/>
      <c r="UTU55" s="35"/>
      <c r="UTV55" s="35"/>
      <c r="UTW55" s="35"/>
      <c r="UTX55" s="35"/>
      <c r="UTY55" s="35"/>
      <c r="UTZ55" s="35"/>
      <c r="UUA55" s="35"/>
      <c r="UUB55" s="35"/>
      <c r="UUC55" s="35"/>
      <c r="UUD55" s="35"/>
      <c r="UUE55" s="35"/>
      <c r="UUF55" s="35"/>
      <c r="UUG55" s="35"/>
      <c r="UUH55" s="35"/>
      <c r="UUI55" s="35"/>
      <c r="UUJ55" s="35"/>
      <c r="UUK55" s="35"/>
      <c r="UUL55" s="35"/>
      <c r="UUM55" s="35"/>
      <c r="UUN55" s="35"/>
      <c r="UUO55" s="35"/>
      <c r="UUP55" s="35"/>
      <c r="UUQ55" s="35"/>
      <c r="UUR55" s="35"/>
      <c r="UUS55" s="35"/>
      <c r="UUT55" s="35"/>
      <c r="UUU55" s="35"/>
      <c r="UUV55" s="35"/>
      <c r="UUW55" s="35"/>
      <c r="UUX55" s="35"/>
      <c r="UUY55" s="35"/>
      <c r="UUZ55" s="35"/>
      <c r="UVA55" s="35"/>
      <c r="UVB55" s="35"/>
      <c r="UVC55" s="35"/>
      <c r="UVD55" s="35"/>
      <c r="UVE55" s="35"/>
      <c r="UVF55" s="35"/>
      <c r="UVG55" s="35"/>
      <c r="UVH55" s="35"/>
      <c r="UVI55" s="35"/>
      <c r="UVJ55" s="35"/>
      <c r="UVK55" s="35"/>
      <c r="UVL55" s="35"/>
      <c r="UVM55" s="35"/>
      <c r="UVN55" s="35"/>
      <c r="UVO55" s="35"/>
      <c r="UVP55" s="35"/>
      <c r="UVQ55" s="35"/>
      <c r="UVR55" s="35"/>
      <c r="UVS55" s="35"/>
      <c r="UVT55" s="35"/>
      <c r="UVU55" s="35"/>
      <c r="UVV55" s="35"/>
      <c r="UVW55" s="35"/>
      <c r="UVX55" s="35"/>
      <c r="UVY55" s="35"/>
      <c r="UVZ55" s="35"/>
      <c r="UWA55" s="35"/>
      <c r="UWB55" s="35"/>
      <c r="UWC55" s="35"/>
      <c r="UWD55" s="35"/>
      <c r="UWE55" s="35"/>
      <c r="UWF55" s="35"/>
      <c r="UWG55" s="35"/>
      <c r="UWH55" s="35"/>
      <c r="UWI55" s="35"/>
      <c r="UWJ55" s="35"/>
      <c r="UWK55" s="35"/>
      <c r="UWL55" s="35"/>
      <c r="UWM55" s="35"/>
      <c r="UWN55" s="35"/>
      <c r="UWO55" s="35"/>
      <c r="UWP55" s="35"/>
      <c r="UWQ55" s="35"/>
      <c r="UWR55" s="35"/>
      <c r="UWS55" s="35"/>
      <c r="UWT55" s="35"/>
      <c r="UWU55" s="35"/>
      <c r="UWV55" s="35"/>
      <c r="UWW55" s="35"/>
      <c r="UWX55" s="35"/>
      <c r="UWY55" s="35"/>
      <c r="UWZ55" s="35"/>
      <c r="UXA55" s="35"/>
      <c r="UXB55" s="35"/>
      <c r="UXC55" s="35"/>
      <c r="UXD55" s="35"/>
      <c r="UXE55" s="35"/>
      <c r="UXF55" s="35"/>
      <c r="UXG55" s="35"/>
      <c r="UXH55" s="35"/>
      <c r="UXI55" s="35"/>
      <c r="UXJ55" s="35"/>
      <c r="UXK55" s="35"/>
      <c r="UXL55" s="35"/>
      <c r="UXM55" s="35"/>
      <c r="UXN55" s="35"/>
      <c r="UXO55" s="35"/>
      <c r="UXP55" s="35"/>
      <c r="UXQ55" s="35"/>
      <c r="UXR55" s="35"/>
      <c r="UXS55" s="35"/>
      <c r="UXT55" s="35"/>
      <c r="UXU55" s="35"/>
      <c r="UXV55" s="35"/>
      <c r="UXW55" s="35"/>
      <c r="UXX55" s="35"/>
      <c r="UXY55" s="35"/>
      <c r="UXZ55" s="35"/>
      <c r="UYA55" s="35"/>
      <c r="UYB55" s="35"/>
      <c r="UYC55" s="35"/>
      <c r="UYD55" s="35"/>
      <c r="UYE55" s="35"/>
      <c r="UYF55" s="35"/>
      <c r="UYG55" s="35"/>
      <c r="UYH55" s="35"/>
      <c r="UYI55" s="35"/>
      <c r="UYJ55" s="35"/>
      <c r="UYK55" s="35"/>
      <c r="UYL55" s="35"/>
      <c r="UYM55" s="35"/>
      <c r="UYN55" s="35"/>
      <c r="UYO55" s="35"/>
      <c r="UYP55" s="35"/>
      <c r="UYQ55" s="35"/>
      <c r="UYR55" s="35"/>
      <c r="UYS55" s="35"/>
      <c r="UYT55" s="35"/>
      <c r="UYU55" s="35"/>
      <c r="UYV55" s="35"/>
      <c r="UYW55" s="35"/>
      <c r="UYX55" s="35"/>
      <c r="UYY55" s="35"/>
      <c r="UYZ55" s="35"/>
      <c r="UZA55" s="35"/>
      <c r="UZB55" s="35"/>
      <c r="UZC55" s="35"/>
      <c r="UZD55" s="35"/>
      <c r="UZE55" s="35"/>
      <c r="UZF55" s="35"/>
      <c r="UZG55" s="35"/>
      <c r="UZH55" s="35"/>
      <c r="UZI55" s="35"/>
      <c r="UZJ55" s="35"/>
      <c r="UZK55" s="35"/>
      <c r="UZL55" s="35"/>
      <c r="UZM55" s="35"/>
      <c r="UZN55" s="35"/>
      <c r="UZO55" s="35"/>
      <c r="UZP55" s="35"/>
      <c r="UZQ55" s="35"/>
      <c r="UZR55" s="35"/>
      <c r="UZS55" s="35"/>
      <c r="UZT55" s="35"/>
      <c r="UZU55" s="35"/>
      <c r="UZV55" s="35"/>
      <c r="UZW55" s="35"/>
      <c r="UZX55" s="35"/>
      <c r="UZY55" s="35"/>
      <c r="UZZ55" s="35"/>
      <c r="VAA55" s="35"/>
      <c r="VAB55" s="35"/>
      <c r="VAC55" s="35"/>
      <c r="VAD55" s="35"/>
      <c r="VAE55" s="35"/>
      <c r="VAF55" s="35"/>
      <c r="VAG55" s="35"/>
      <c r="VAH55" s="35"/>
      <c r="VAI55" s="35"/>
      <c r="VAJ55" s="35"/>
      <c r="VAK55" s="35"/>
      <c r="VAL55" s="35"/>
      <c r="VAM55" s="35"/>
      <c r="VAN55" s="35"/>
      <c r="VAO55" s="35"/>
      <c r="VAP55" s="35"/>
      <c r="VAQ55" s="35"/>
      <c r="VAR55" s="35"/>
      <c r="VAS55" s="35"/>
      <c r="VAT55" s="35"/>
      <c r="VAU55" s="35"/>
      <c r="VAV55" s="35"/>
      <c r="VAW55" s="35"/>
      <c r="VAX55" s="35"/>
      <c r="VAY55" s="35"/>
      <c r="VAZ55" s="35"/>
      <c r="VBA55" s="35"/>
      <c r="VBB55" s="35"/>
      <c r="VBC55" s="35"/>
      <c r="VBD55" s="35"/>
      <c r="VBE55" s="35"/>
      <c r="VBF55" s="35"/>
      <c r="VBG55" s="35"/>
      <c r="VBH55" s="35"/>
      <c r="VBI55" s="35"/>
      <c r="VBJ55" s="35"/>
      <c r="VBK55" s="35"/>
      <c r="VBL55" s="35"/>
      <c r="VBM55" s="35"/>
      <c r="VBN55" s="35"/>
      <c r="VBO55" s="35"/>
      <c r="VBP55" s="35"/>
      <c r="VBQ55" s="35"/>
      <c r="VBR55" s="35"/>
      <c r="VBS55" s="35"/>
      <c r="VBT55" s="35"/>
      <c r="VBU55" s="35"/>
      <c r="VBV55" s="35"/>
      <c r="VBW55" s="35"/>
      <c r="VBX55" s="35"/>
      <c r="VBY55" s="35"/>
      <c r="VBZ55" s="35"/>
      <c r="VCA55" s="35"/>
      <c r="VCB55" s="35"/>
      <c r="VCC55" s="35"/>
      <c r="VCD55" s="35"/>
      <c r="VCE55" s="35"/>
      <c r="VCF55" s="35"/>
      <c r="VCG55" s="35"/>
      <c r="VCH55" s="35"/>
      <c r="VCI55" s="35"/>
      <c r="VCJ55" s="35"/>
      <c r="VCK55" s="35"/>
      <c r="VCL55" s="35"/>
      <c r="VCM55" s="35"/>
      <c r="VCN55" s="35"/>
      <c r="VCO55" s="35"/>
      <c r="VCP55" s="35"/>
      <c r="VCQ55" s="35"/>
      <c r="VCR55" s="35"/>
      <c r="VCS55" s="35"/>
      <c r="VCT55" s="35"/>
      <c r="VCU55" s="35"/>
      <c r="VCV55" s="35"/>
      <c r="VCW55" s="35"/>
      <c r="VCX55" s="35"/>
      <c r="VCY55" s="35"/>
      <c r="VCZ55" s="35"/>
      <c r="VDA55" s="35"/>
      <c r="VDB55" s="35"/>
      <c r="VDC55" s="35"/>
      <c r="VDD55" s="35"/>
      <c r="VDE55" s="35"/>
      <c r="VDF55" s="35"/>
      <c r="VDG55" s="35"/>
      <c r="VDH55" s="35"/>
      <c r="VDI55" s="35"/>
      <c r="VDJ55" s="35"/>
      <c r="VDK55" s="35"/>
      <c r="VDL55" s="35"/>
      <c r="VDM55" s="35"/>
      <c r="VDN55" s="35"/>
      <c r="VDO55" s="35"/>
      <c r="VDP55" s="35"/>
      <c r="VDQ55" s="35"/>
      <c r="VDR55" s="35"/>
      <c r="VDS55" s="35"/>
      <c r="VDT55" s="35"/>
      <c r="VDU55" s="35"/>
      <c r="VDV55" s="35"/>
      <c r="VDW55" s="35"/>
      <c r="VDX55" s="35"/>
      <c r="VDY55" s="35"/>
      <c r="VDZ55" s="35"/>
      <c r="VEA55" s="35"/>
      <c r="VEB55" s="35"/>
      <c r="VEC55" s="35"/>
      <c r="VED55" s="35"/>
      <c r="VEE55" s="35"/>
      <c r="VEF55" s="35"/>
      <c r="VEG55" s="35"/>
      <c r="VEH55" s="35"/>
      <c r="VEI55" s="35"/>
      <c r="VEJ55" s="35"/>
      <c r="VEK55" s="35"/>
      <c r="VEL55" s="35"/>
      <c r="VEM55" s="35"/>
      <c r="VEN55" s="35"/>
      <c r="VEO55" s="35"/>
      <c r="VEP55" s="35"/>
      <c r="VEQ55" s="35"/>
      <c r="VER55" s="35"/>
      <c r="VES55" s="35"/>
      <c r="VET55" s="35"/>
      <c r="VEU55" s="35"/>
      <c r="VEV55" s="35"/>
      <c r="VEW55" s="35"/>
      <c r="VEX55" s="35"/>
      <c r="VEY55" s="35"/>
      <c r="VEZ55" s="35"/>
      <c r="VFA55" s="35"/>
      <c r="VFB55" s="35"/>
      <c r="VFC55" s="35"/>
      <c r="VFD55" s="35"/>
      <c r="VFE55" s="35"/>
      <c r="VFF55" s="35"/>
      <c r="VFG55" s="35"/>
      <c r="VFH55" s="35"/>
      <c r="VFI55" s="35"/>
      <c r="VFJ55" s="35"/>
      <c r="VFK55" s="35"/>
      <c r="VFL55" s="35"/>
      <c r="VFM55" s="35"/>
      <c r="VFN55" s="35"/>
      <c r="VFO55" s="35"/>
      <c r="VFP55" s="35"/>
      <c r="VFQ55" s="35"/>
      <c r="VFR55" s="35"/>
      <c r="VFS55" s="35"/>
      <c r="VFT55" s="35"/>
      <c r="VFU55" s="35"/>
      <c r="VFV55" s="35"/>
      <c r="VFW55" s="35"/>
      <c r="VFX55" s="35"/>
      <c r="VFY55" s="35"/>
      <c r="VFZ55" s="35"/>
      <c r="VGA55" s="35"/>
      <c r="VGB55" s="35"/>
      <c r="VGC55" s="35"/>
      <c r="VGD55" s="35"/>
      <c r="VGE55" s="35"/>
      <c r="VGF55" s="35"/>
      <c r="VGG55" s="35"/>
      <c r="VGH55" s="35"/>
      <c r="VGI55" s="35"/>
      <c r="VGJ55" s="35"/>
      <c r="VGK55" s="35"/>
      <c r="VGL55" s="35"/>
      <c r="VGM55" s="35"/>
      <c r="VGN55" s="35"/>
      <c r="VGO55" s="35"/>
      <c r="VGP55" s="35"/>
      <c r="VGQ55" s="35"/>
      <c r="VGR55" s="35"/>
      <c r="VGS55" s="35"/>
      <c r="VGT55" s="35"/>
      <c r="VGU55" s="35"/>
      <c r="VGV55" s="35"/>
      <c r="VGW55" s="35"/>
      <c r="VGX55" s="35"/>
      <c r="VGY55" s="35"/>
      <c r="VGZ55" s="35"/>
      <c r="VHA55" s="35"/>
      <c r="VHB55" s="35"/>
      <c r="VHC55" s="35"/>
      <c r="VHD55" s="35"/>
      <c r="VHE55" s="35"/>
      <c r="VHF55" s="35"/>
      <c r="VHG55" s="35"/>
      <c r="VHH55" s="35"/>
      <c r="VHI55" s="35"/>
      <c r="VHJ55" s="35"/>
      <c r="VHK55" s="35"/>
      <c r="VHL55" s="35"/>
      <c r="VHM55" s="35"/>
      <c r="VHN55" s="35"/>
      <c r="VHO55" s="35"/>
      <c r="VHP55" s="35"/>
      <c r="VHQ55" s="35"/>
      <c r="VHR55" s="35"/>
      <c r="VHS55" s="35"/>
      <c r="VHT55" s="35"/>
      <c r="VHU55" s="35"/>
      <c r="VHV55" s="35"/>
      <c r="VHW55" s="35"/>
      <c r="VHX55" s="35"/>
      <c r="VHY55" s="35"/>
      <c r="VHZ55" s="35"/>
      <c r="VIA55" s="35"/>
      <c r="VIB55" s="35"/>
      <c r="VIC55" s="35"/>
      <c r="VID55" s="35"/>
      <c r="VIE55" s="35"/>
      <c r="VIF55" s="35"/>
      <c r="VIG55" s="35"/>
      <c r="VIH55" s="35"/>
      <c r="VII55" s="35"/>
      <c r="VIJ55" s="35"/>
      <c r="VIK55" s="35"/>
      <c r="VIL55" s="35"/>
      <c r="VIM55" s="35"/>
      <c r="VIN55" s="35"/>
      <c r="VIO55" s="35"/>
      <c r="VIP55" s="35"/>
      <c r="VIQ55" s="35"/>
      <c r="VIR55" s="35"/>
      <c r="VIS55" s="35"/>
      <c r="VIT55" s="35"/>
      <c r="VIU55" s="35"/>
      <c r="VIV55" s="35"/>
      <c r="VIW55" s="35"/>
      <c r="VIX55" s="35"/>
      <c r="VIY55" s="35"/>
      <c r="VIZ55" s="35"/>
      <c r="VJA55" s="35"/>
      <c r="VJB55" s="35"/>
      <c r="VJC55" s="35"/>
      <c r="VJD55" s="35"/>
      <c r="VJE55" s="35"/>
      <c r="VJF55" s="35"/>
      <c r="VJG55" s="35"/>
      <c r="VJH55" s="35"/>
      <c r="VJI55" s="35"/>
      <c r="VJJ55" s="35"/>
      <c r="VJK55" s="35"/>
      <c r="VJL55" s="35"/>
      <c r="VJM55" s="35"/>
      <c r="VJN55" s="35"/>
      <c r="VJO55" s="35"/>
      <c r="VJP55" s="35"/>
      <c r="VJQ55" s="35"/>
      <c r="VJR55" s="35"/>
      <c r="VJS55" s="35"/>
      <c r="VJT55" s="35"/>
      <c r="VJU55" s="35"/>
      <c r="VJV55" s="35"/>
      <c r="VJW55" s="35"/>
      <c r="VJX55" s="35"/>
      <c r="VJY55" s="35"/>
      <c r="VJZ55" s="35"/>
      <c r="VKA55" s="35"/>
      <c r="VKB55" s="35"/>
      <c r="VKC55" s="35"/>
      <c r="VKD55" s="35"/>
      <c r="VKE55" s="35"/>
      <c r="VKF55" s="35"/>
      <c r="VKG55" s="35"/>
      <c r="VKH55" s="35"/>
      <c r="VKI55" s="35"/>
      <c r="VKJ55" s="35"/>
      <c r="VKK55" s="35"/>
      <c r="VKL55" s="35"/>
      <c r="VKM55" s="35"/>
      <c r="VKN55" s="35"/>
      <c r="VKO55" s="35"/>
      <c r="VKP55" s="35"/>
      <c r="VKQ55" s="35"/>
      <c r="VKR55" s="35"/>
      <c r="VKS55" s="35"/>
      <c r="VKT55" s="35"/>
      <c r="VKU55" s="35"/>
      <c r="VKV55" s="35"/>
      <c r="VKW55" s="35"/>
      <c r="VKX55" s="35"/>
      <c r="VKY55" s="35"/>
      <c r="VKZ55" s="35"/>
      <c r="VLA55" s="35"/>
      <c r="VLB55" s="35"/>
      <c r="VLC55" s="35"/>
      <c r="VLD55" s="35"/>
      <c r="VLE55" s="35"/>
      <c r="VLF55" s="35"/>
      <c r="VLG55" s="35"/>
      <c r="VLH55" s="35"/>
      <c r="VLI55" s="35"/>
      <c r="VLJ55" s="35"/>
      <c r="VLK55" s="35"/>
      <c r="VLL55" s="35"/>
      <c r="VLM55" s="35"/>
      <c r="VLN55" s="35"/>
      <c r="VLO55" s="35"/>
      <c r="VLP55" s="35"/>
      <c r="VLQ55" s="35"/>
      <c r="VLR55" s="35"/>
      <c r="VLS55" s="35"/>
      <c r="VLT55" s="35"/>
      <c r="VLU55" s="35"/>
      <c r="VLV55" s="35"/>
      <c r="VLW55" s="35"/>
      <c r="VLX55" s="35"/>
      <c r="VLY55" s="35"/>
      <c r="VLZ55" s="35"/>
      <c r="VMA55" s="35"/>
      <c r="VMB55" s="35"/>
      <c r="VMC55" s="35"/>
      <c r="VMD55" s="35"/>
      <c r="VME55" s="35"/>
      <c r="VMF55" s="35"/>
      <c r="VMG55" s="35"/>
      <c r="VMH55" s="35"/>
      <c r="VMI55" s="35"/>
      <c r="VMJ55" s="35"/>
      <c r="VMK55" s="35"/>
      <c r="VML55" s="35"/>
      <c r="VMM55" s="35"/>
      <c r="VMN55" s="35"/>
      <c r="VMO55" s="35"/>
      <c r="VMP55" s="35"/>
      <c r="VMQ55" s="35"/>
      <c r="VMR55" s="35"/>
      <c r="VMS55" s="35"/>
      <c r="VMT55" s="35"/>
      <c r="VMU55" s="35"/>
      <c r="VMV55" s="35"/>
      <c r="VMW55" s="35"/>
      <c r="VMX55" s="35"/>
      <c r="VMY55" s="35"/>
      <c r="VMZ55" s="35"/>
      <c r="VNA55" s="35"/>
      <c r="VNB55" s="35"/>
      <c r="VNC55" s="35"/>
      <c r="VND55" s="35"/>
      <c r="VNE55" s="35"/>
      <c r="VNF55" s="35"/>
      <c r="VNG55" s="35"/>
      <c r="VNH55" s="35"/>
      <c r="VNI55" s="35"/>
      <c r="VNJ55" s="35"/>
      <c r="VNK55" s="35"/>
      <c r="VNL55" s="35"/>
      <c r="VNM55" s="35"/>
      <c r="VNN55" s="35"/>
      <c r="VNO55" s="35"/>
      <c r="VNP55" s="35"/>
      <c r="VNQ55" s="35"/>
      <c r="VNR55" s="35"/>
      <c r="VNS55" s="35"/>
      <c r="VNT55" s="35"/>
      <c r="VNU55" s="35"/>
      <c r="VNV55" s="35"/>
      <c r="VNW55" s="35"/>
      <c r="VNX55" s="35"/>
      <c r="VNY55" s="35"/>
      <c r="VNZ55" s="35"/>
      <c r="VOA55" s="35"/>
      <c r="VOB55" s="35"/>
      <c r="VOC55" s="35"/>
      <c r="VOD55" s="35"/>
      <c r="VOE55" s="35"/>
      <c r="VOF55" s="35"/>
      <c r="VOG55" s="35"/>
      <c r="VOH55" s="35"/>
      <c r="VOI55" s="35"/>
      <c r="VOJ55" s="35"/>
      <c r="VOK55" s="35"/>
      <c r="VOL55" s="35"/>
      <c r="VOM55" s="35"/>
      <c r="VON55" s="35"/>
      <c r="VOO55" s="35"/>
      <c r="VOP55" s="35"/>
      <c r="VOQ55" s="35"/>
      <c r="VOR55" s="35"/>
      <c r="VOS55" s="35"/>
      <c r="VOT55" s="35"/>
      <c r="VOU55" s="35"/>
      <c r="VOV55" s="35"/>
      <c r="VOW55" s="35"/>
      <c r="VOX55" s="35"/>
      <c r="VOY55" s="35"/>
      <c r="VOZ55" s="35"/>
      <c r="VPA55" s="35"/>
      <c r="VPB55" s="35"/>
      <c r="VPC55" s="35"/>
      <c r="VPD55" s="35"/>
      <c r="VPE55" s="35"/>
      <c r="VPF55" s="35"/>
      <c r="VPG55" s="35"/>
      <c r="VPH55" s="35"/>
      <c r="VPI55" s="35"/>
      <c r="VPJ55" s="35"/>
      <c r="VPK55" s="35"/>
      <c r="VPL55" s="35"/>
      <c r="VPM55" s="35"/>
      <c r="VPN55" s="35"/>
      <c r="VPO55" s="35"/>
      <c r="VPP55" s="35"/>
      <c r="VPQ55" s="35"/>
      <c r="VPR55" s="35"/>
      <c r="VPS55" s="35"/>
      <c r="VPT55" s="35"/>
      <c r="VPU55" s="35"/>
      <c r="VPV55" s="35"/>
      <c r="VPW55" s="35"/>
      <c r="VPX55" s="35"/>
      <c r="VPY55" s="35"/>
      <c r="VPZ55" s="35"/>
      <c r="VQA55" s="35"/>
      <c r="VQB55" s="35"/>
      <c r="VQC55" s="35"/>
      <c r="VQD55" s="35"/>
      <c r="VQE55" s="35"/>
      <c r="VQF55" s="35"/>
      <c r="VQG55" s="35"/>
      <c r="VQH55" s="35"/>
      <c r="VQI55" s="35"/>
      <c r="VQJ55" s="35"/>
      <c r="VQK55" s="35"/>
      <c r="VQL55" s="35"/>
      <c r="VQM55" s="35"/>
      <c r="VQN55" s="35"/>
      <c r="VQO55" s="35"/>
      <c r="VQP55" s="35"/>
      <c r="VQQ55" s="35"/>
      <c r="VQR55" s="35"/>
      <c r="VQS55" s="35"/>
      <c r="VQT55" s="35"/>
      <c r="VQU55" s="35"/>
      <c r="VQV55" s="35"/>
      <c r="VQW55" s="35"/>
      <c r="VQX55" s="35"/>
      <c r="VQY55" s="35"/>
      <c r="VQZ55" s="35"/>
      <c r="VRA55" s="35"/>
      <c r="VRB55" s="35"/>
      <c r="VRC55" s="35"/>
      <c r="VRD55" s="35"/>
      <c r="VRE55" s="35"/>
      <c r="VRF55" s="35"/>
      <c r="VRG55" s="35"/>
      <c r="VRH55" s="35"/>
      <c r="VRI55" s="35"/>
      <c r="VRJ55" s="35"/>
      <c r="VRK55" s="35"/>
      <c r="VRL55" s="35"/>
      <c r="VRM55" s="35"/>
      <c r="VRN55" s="35"/>
      <c r="VRO55" s="35"/>
      <c r="VRP55" s="35"/>
      <c r="VRQ55" s="35"/>
      <c r="VRR55" s="35"/>
      <c r="VRS55" s="35"/>
      <c r="VRT55" s="35"/>
      <c r="VRU55" s="35"/>
      <c r="VRV55" s="35"/>
      <c r="VRW55" s="35"/>
      <c r="VRX55" s="35"/>
      <c r="VRY55" s="35"/>
      <c r="VRZ55" s="35"/>
      <c r="VSA55" s="35"/>
      <c r="VSB55" s="35"/>
      <c r="VSC55" s="35"/>
      <c r="VSD55" s="35"/>
      <c r="VSE55" s="35"/>
      <c r="VSF55" s="35"/>
      <c r="VSG55" s="35"/>
      <c r="VSH55" s="35"/>
      <c r="VSI55" s="35"/>
      <c r="VSJ55" s="35"/>
      <c r="VSK55" s="35"/>
      <c r="VSL55" s="35"/>
      <c r="VSM55" s="35"/>
      <c r="VSN55" s="35"/>
      <c r="VSO55" s="35"/>
      <c r="VSP55" s="35"/>
      <c r="VSQ55" s="35"/>
      <c r="VSR55" s="35"/>
      <c r="VSS55" s="35"/>
      <c r="VST55" s="35"/>
      <c r="VSU55" s="35"/>
      <c r="VSV55" s="35"/>
      <c r="VSW55" s="35"/>
      <c r="VSX55" s="35"/>
      <c r="VSY55" s="35"/>
      <c r="VSZ55" s="35"/>
      <c r="VTA55" s="35"/>
      <c r="VTB55" s="35"/>
      <c r="VTC55" s="35"/>
      <c r="VTD55" s="35"/>
      <c r="VTE55" s="35"/>
      <c r="VTF55" s="35"/>
      <c r="VTG55" s="35"/>
      <c r="VTH55" s="35"/>
      <c r="VTI55" s="35"/>
      <c r="VTJ55" s="35"/>
      <c r="VTK55" s="35"/>
      <c r="VTL55" s="35"/>
      <c r="VTM55" s="35"/>
      <c r="VTN55" s="35"/>
      <c r="VTO55" s="35"/>
      <c r="VTP55" s="35"/>
      <c r="VTQ55" s="35"/>
      <c r="VTR55" s="35"/>
      <c r="VTS55" s="35"/>
      <c r="VTT55" s="35"/>
      <c r="VTU55" s="35"/>
      <c r="VTV55" s="35"/>
      <c r="VTW55" s="35"/>
      <c r="VTX55" s="35"/>
      <c r="VTY55" s="35"/>
      <c r="VTZ55" s="35"/>
      <c r="VUA55" s="35"/>
      <c r="VUB55" s="35"/>
      <c r="VUC55" s="35"/>
      <c r="VUD55" s="35"/>
      <c r="VUE55" s="35"/>
      <c r="VUF55" s="35"/>
      <c r="VUG55" s="35"/>
      <c r="VUH55" s="35"/>
      <c r="VUI55" s="35"/>
      <c r="VUJ55" s="35"/>
      <c r="VUK55" s="35"/>
      <c r="VUL55" s="35"/>
      <c r="VUM55" s="35"/>
      <c r="VUN55" s="35"/>
      <c r="VUO55" s="35"/>
      <c r="VUP55" s="35"/>
      <c r="VUQ55" s="35"/>
      <c r="VUR55" s="35"/>
      <c r="VUS55" s="35"/>
      <c r="VUT55" s="35"/>
      <c r="VUU55" s="35"/>
      <c r="VUV55" s="35"/>
      <c r="VUW55" s="35"/>
      <c r="VUX55" s="35"/>
      <c r="VUY55" s="35"/>
      <c r="VUZ55" s="35"/>
      <c r="VVA55" s="35"/>
      <c r="VVB55" s="35"/>
      <c r="VVC55" s="35"/>
      <c r="VVD55" s="35"/>
      <c r="VVE55" s="35"/>
      <c r="VVF55" s="35"/>
      <c r="VVG55" s="35"/>
      <c r="VVH55" s="35"/>
      <c r="VVI55" s="35"/>
      <c r="VVJ55" s="35"/>
      <c r="VVK55" s="35"/>
      <c r="VVL55" s="35"/>
      <c r="VVM55" s="35"/>
      <c r="VVN55" s="35"/>
      <c r="VVO55" s="35"/>
      <c r="VVP55" s="35"/>
      <c r="VVQ55" s="35"/>
      <c r="VVR55" s="35"/>
      <c r="VVS55" s="35"/>
      <c r="VVT55" s="35"/>
      <c r="VVU55" s="35"/>
      <c r="VVV55" s="35"/>
      <c r="VVW55" s="35"/>
      <c r="VVX55" s="35"/>
      <c r="VVY55" s="35"/>
      <c r="VVZ55" s="35"/>
      <c r="VWA55" s="35"/>
      <c r="VWB55" s="35"/>
      <c r="VWC55" s="35"/>
      <c r="VWD55" s="35"/>
      <c r="VWE55" s="35"/>
      <c r="VWF55" s="35"/>
      <c r="VWG55" s="35"/>
      <c r="VWH55" s="35"/>
      <c r="VWI55" s="35"/>
      <c r="VWJ55" s="35"/>
      <c r="VWK55" s="35"/>
      <c r="VWL55" s="35"/>
      <c r="VWM55" s="35"/>
      <c r="VWN55" s="35"/>
      <c r="VWO55" s="35"/>
      <c r="VWP55" s="35"/>
      <c r="VWQ55" s="35"/>
      <c r="VWR55" s="35"/>
      <c r="VWS55" s="35"/>
      <c r="VWT55" s="35"/>
      <c r="VWU55" s="35"/>
      <c r="VWV55" s="35"/>
      <c r="VWW55" s="35"/>
      <c r="VWX55" s="35"/>
      <c r="VWY55" s="35"/>
      <c r="VWZ55" s="35"/>
      <c r="VXA55" s="35"/>
      <c r="VXB55" s="35"/>
      <c r="VXC55" s="35"/>
      <c r="VXD55" s="35"/>
      <c r="VXE55" s="35"/>
      <c r="VXF55" s="35"/>
      <c r="VXG55" s="35"/>
      <c r="VXH55" s="35"/>
      <c r="VXI55" s="35"/>
      <c r="VXJ55" s="35"/>
      <c r="VXK55" s="35"/>
      <c r="VXL55" s="35"/>
      <c r="VXM55" s="35"/>
      <c r="VXN55" s="35"/>
      <c r="VXO55" s="35"/>
      <c r="VXP55" s="35"/>
      <c r="VXQ55" s="35"/>
      <c r="VXR55" s="35"/>
      <c r="VXS55" s="35"/>
      <c r="VXT55" s="35"/>
      <c r="VXU55" s="35"/>
      <c r="VXV55" s="35"/>
      <c r="VXW55" s="35"/>
      <c r="VXX55" s="35"/>
      <c r="VXY55" s="35"/>
      <c r="VXZ55" s="35"/>
      <c r="VYA55" s="35"/>
      <c r="VYB55" s="35"/>
      <c r="VYC55" s="35"/>
      <c r="VYD55" s="35"/>
      <c r="VYE55" s="35"/>
      <c r="VYF55" s="35"/>
      <c r="VYG55" s="35"/>
      <c r="VYH55" s="35"/>
      <c r="VYI55" s="35"/>
      <c r="VYJ55" s="35"/>
      <c r="VYK55" s="35"/>
      <c r="VYL55" s="35"/>
      <c r="VYM55" s="35"/>
      <c r="VYN55" s="35"/>
      <c r="VYO55" s="35"/>
      <c r="VYP55" s="35"/>
      <c r="VYQ55" s="35"/>
      <c r="VYR55" s="35"/>
      <c r="VYS55" s="35"/>
      <c r="VYT55" s="35"/>
      <c r="VYU55" s="35"/>
      <c r="VYV55" s="35"/>
      <c r="VYW55" s="35"/>
      <c r="VYX55" s="35"/>
      <c r="VYY55" s="35"/>
      <c r="VYZ55" s="35"/>
      <c r="VZA55" s="35"/>
      <c r="VZB55" s="35"/>
      <c r="VZC55" s="35"/>
      <c r="VZD55" s="35"/>
      <c r="VZE55" s="35"/>
      <c r="VZF55" s="35"/>
      <c r="VZG55" s="35"/>
      <c r="VZH55" s="35"/>
      <c r="VZI55" s="35"/>
      <c r="VZJ55" s="35"/>
      <c r="VZK55" s="35"/>
      <c r="VZL55" s="35"/>
      <c r="VZM55" s="35"/>
      <c r="VZN55" s="35"/>
      <c r="VZO55" s="35"/>
      <c r="VZP55" s="35"/>
      <c r="VZQ55" s="35"/>
      <c r="VZR55" s="35"/>
      <c r="VZS55" s="35"/>
      <c r="VZT55" s="35"/>
      <c r="VZU55" s="35"/>
      <c r="VZV55" s="35"/>
      <c r="VZW55" s="35"/>
      <c r="VZX55" s="35"/>
      <c r="VZY55" s="35"/>
      <c r="VZZ55" s="35"/>
      <c r="WAA55" s="35"/>
      <c r="WAB55" s="35"/>
      <c r="WAC55" s="35"/>
      <c r="WAD55" s="35"/>
      <c r="WAE55" s="35"/>
      <c r="WAF55" s="35"/>
      <c r="WAG55" s="35"/>
      <c r="WAH55" s="35"/>
      <c r="WAI55" s="35"/>
      <c r="WAJ55" s="35"/>
      <c r="WAK55" s="35"/>
      <c r="WAL55" s="35"/>
      <c r="WAM55" s="35"/>
      <c r="WAN55" s="35"/>
      <c r="WAO55" s="35"/>
      <c r="WAP55" s="35"/>
      <c r="WAQ55" s="35"/>
      <c r="WAR55" s="35"/>
      <c r="WAS55" s="35"/>
      <c r="WAT55" s="35"/>
      <c r="WAU55" s="35"/>
      <c r="WAV55" s="35"/>
      <c r="WAW55" s="35"/>
      <c r="WAX55" s="35"/>
      <c r="WAY55" s="35"/>
      <c r="WAZ55" s="35"/>
      <c r="WBA55" s="35"/>
      <c r="WBB55" s="35"/>
      <c r="WBC55" s="35"/>
      <c r="WBD55" s="35"/>
      <c r="WBE55" s="35"/>
      <c r="WBF55" s="35"/>
      <c r="WBG55" s="35"/>
      <c r="WBH55" s="35"/>
      <c r="WBI55" s="35"/>
      <c r="WBJ55" s="35"/>
      <c r="WBK55" s="35"/>
      <c r="WBL55" s="35"/>
      <c r="WBM55" s="35"/>
      <c r="WBN55" s="35"/>
      <c r="WBO55" s="35"/>
      <c r="WBP55" s="35"/>
      <c r="WBQ55" s="35"/>
      <c r="WBR55" s="35"/>
      <c r="WBS55" s="35"/>
      <c r="WBT55" s="35"/>
      <c r="WBU55" s="35"/>
      <c r="WBV55" s="35"/>
      <c r="WBW55" s="35"/>
      <c r="WBX55" s="35"/>
      <c r="WBY55" s="35"/>
      <c r="WBZ55" s="35"/>
      <c r="WCA55" s="35"/>
      <c r="WCB55" s="35"/>
      <c r="WCC55" s="35"/>
      <c r="WCD55" s="35"/>
      <c r="WCE55" s="35"/>
      <c r="WCF55" s="35"/>
      <c r="WCG55" s="35"/>
      <c r="WCH55" s="35"/>
      <c r="WCI55" s="35"/>
      <c r="WCJ55" s="35"/>
      <c r="WCK55" s="35"/>
      <c r="WCL55" s="35"/>
      <c r="WCM55" s="35"/>
      <c r="WCN55" s="35"/>
      <c r="WCO55" s="35"/>
      <c r="WCP55" s="35"/>
      <c r="WCQ55" s="35"/>
      <c r="WCR55" s="35"/>
      <c r="WCS55" s="35"/>
      <c r="WCT55" s="35"/>
      <c r="WCU55" s="35"/>
      <c r="WCV55" s="35"/>
      <c r="WCW55" s="35"/>
      <c r="WCX55" s="35"/>
      <c r="WCY55" s="35"/>
      <c r="WCZ55" s="35"/>
      <c r="WDA55" s="35"/>
      <c r="WDB55" s="35"/>
      <c r="WDC55" s="35"/>
      <c r="WDD55" s="35"/>
      <c r="WDE55" s="35"/>
      <c r="WDF55" s="35"/>
      <c r="WDG55" s="35"/>
      <c r="WDH55" s="35"/>
      <c r="WDI55" s="35"/>
      <c r="WDJ55" s="35"/>
      <c r="WDK55" s="35"/>
      <c r="WDL55" s="35"/>
      <c r="WDM55" s="35"/>
      <c r="WDN55" s="35"/>
      <c r="WDO55" s="35"/>
      <c r="WDP55" s="35"/>
      <c r="WDQ55" s="35"/>
      <c r="WDR55" s="35"/>
      <c r="WDS55" s="35"/>
      <c r="WDT55" s="35"/>
      <c r="WDU55" s="35"/>
      <c r="WDV55" s="35"/>
      <c r="WDW55" s="35"/>
      <c r="WDX55" s="35"/>
      <c r="WDY55" s="35"/>
      <c r="WDZ55" s="35"/>
      <c r="WEA55" s="35"/>
      <c r="WEB55" s="35"/>
      <c r="WEC55" s="35"/>
      <c r="WED55" s="35"/>
      <c r="WEE55" s="35"/>
      <c r="WEF55" s="35"/>
      <c r="WEG55" s="35"/>
      <c r="WEH55" s="35"/>
      <c r="WEI55" s="35"/>
      <c r="WEJ55" s="35"/>
      <c r="WEK55" s="35"/>
      <c r="WEL55" s="35"/>
      <c r="WEM55" s="35"/>
      <c r="WEN55" s="35"/>
      <c r="WEO55" s="35"/>
      <c r="WEP55" s="35"/>
      <c r="WEQ55" s="35"/>
      <c r="WER55" s="35"/>
      <c r="WES55" s="35"/>
      <c r="WET55" s="35"/>
      <c r="WEU55" s="35"/>
      <c r="WEV55" s="35"/>
      <c r="WEW55" s="35"/>
      <c r="WEX55" s="35"/>
      <c r="WEY55" s="35"/>
      <c r="WEZ55" s="35"/>
      <c r="WFA55" s="35"/>
      <c r="WFB55" s="35"/>
      <c r="WFC55" s="35"/>
      <c r="WFD55" s="35"/>
      <c r="WFE55" s="35"/>
      <c r="WFF55" s="35"/>
      <c r="WFG55" s="35"/>
      <c r="WFH55" s="35"/>
      <c r="WFI55" s="35"/>
      <c r="WFJ55" s="35"/>
      <c r="WFK55" s="35"/>
      <c r="WFL55" s="35"/>
      <c r="WFM55" s="35"/>
      <c r="WFN55" s="35"/>
      <c r="WFO55" s="35"/>
      <c r="WFP55" s="35"/>
      <c r="WFQ55" s="35"/>
      <c r="WFR55" s="35"/>
      <c r="WFS55" s="35"/>
      <c r="WFT55" s="35"/>
      <c r="WFU55" s="35"/>
      <c r="WFV55" s="35"/>
      <c r="WFW55" s="35"/>
      <c r="WFX55" s="35"/>
      <c r="WFY55" s="35"/>
      <c r="WFZ55" s="35"/>
      <c r="WGA55" s="35"/>
      <c r="WGB55" s="35"/>
      <c r="WGC55" s="35"/>
      <c r="WGD55" s="35"/>
      <c r="WGE55" s="35"/>
      <c r="WGF55" s="35"/>
      <c r="WGG55" s="35"/>
      <c r="WGH55" s="35"/>
      <c r="WGI55" s="35"/>
      <c r="WGJ55" s="35"/>
      <c r="WGK55" s="35"/>
      <c r="WGL55" s="35"/>
      <c r="WGM55" s="35"/>
      <c r="WGN55" s="35"/>
      <c r="WGO55" s="35"/>
      <c r="WGP55" s="35"/>
      <c r="WGQ55" s="35"/>
      <c r="WGR55" s="35"/>
      <c r="WGS55" s="35"/>
      <c r="WGT55" s="35"/>
      <c r="WGU55" s="35"/>
      <c r="WGV55" s="35"/>
      <c r="WGW55" s="35"/>
      <c r="WGX55" s="35"/>
      <c r="WGY55" s="35"/>
      <c r="WGZ55" s="35"/>
      <c r="WHA55" s="35"/>
      <c r="WHB55" s="35"/>
      <c r="WHC55" s="35"/>
      <c r="WHD55" s="35"/>
      <c r="WHE55" s="35"/>
      <c r="WHF55" s="35"/>
      <c r="WHG55" s="35"/>
      <c r="WHH55" s="35"/>
      <c r="WHI55" s="35"/>
      <c r="WHJ55" s="35"/>
      <c r="WHK55" s="35"/>
      <c r="WHL55" s="35"/>
      <c r="WHM55" s="35"/>
      <c r="WHN55" s="35"/>
      <c r="WHO55" s="35"/>
      <c r="WHP55" s="35"/>
      <c r="WHQ55" s="35"/>
      <c r="WHR55" s="35"/>
      <c r="WHS55" s="35"/>
      <c r="WHT55" s="35"/>
      <c r="WHU55" s="35"/>
      <c r="WHV55" s="35"/>
      <c r="WHW55" s="35"/>
      <c r="WHX55" s="35"/>
      <c r="WHY55" s="35"/>
      <c r="WHZ55" s="35"/>
      <c r="WIA55" s="35"/>
      <c r="WIB55" s="35"/>
      <c r="WIC55" s="35"/>
      <c r="WID55" s="35"/>
      <c r="WIE55" s="35"/>
      <c r="WIF55" s="35"/>
      <c r="WIG55" s="35"/>
      <c r="WIH55" s="35"/>
      <c r="WII55" s="35"/>
      <c r="WIJ55" s="35"/>
      <c r="WIK55" s="35"/>
      <c r="WIL55" s="35"/>
      <c r="WIM55" s="35"/>
      <c r="WIN55" s="35"/>
      <c r="WIO55" s="35"/>
      <c r="WIP55" s="35"/>
      <c r="WIQ55" s="35"/>
      <c r="WIR55" s="35"/>
      <c r="WIS55" s="35"/>
      <c r="WIT55" s="35"/>
      <c r="WIU55" s="35"/>
      <c r="WIV55" s="35"/>
      <c r="WIW55" s="35"/>
      <c r="WIX55" s="35"/>
      <c r="WIY55" s="35"/>
      <c r="WIZ55" s="35"/>
      <c r="WJA55" s="35"/>
      <c r="WJB55" s="35"/>
      <c r="WJC55" s="35"/>
      <c r="WJD55" s="35"/>
      <c r="WJE55" s="35"/>
      <c r="WJF55" s="35"/>
      <c r="WJG55" s="35"/>
      <c r="WJH55" s="35"/>
      <c r="WJI55" s="35"/>
      <c r="WJJ55" s="35"/>
      <c r="WJK55" s="35"/>
      <c r="WJL55" s="35"/>
      <c r="WJM55" s="35"/>
      <c r="WJN55" s="35"/>
      <c r="WJO55" s="35"/>
      <c r="WJP55" s="35"/>
      <c r="WJQ55" s="35"/>
      <c r="WJR55" s="35"/>
      <c r="WJS55" s="35"/>
      <c r="WJT55" s="35"/>
      <c r="WJU55" s="35"/>
      <c r="WJV55" s="35"/>
      <c r="WJW55" s="35"/>
      <c r="WJX55" s="35"/>
      <c r="WJY55" s="35"/>
      <c r="WJZ55" s="35"/>
      <c r="WKA55" s="35"/>
      <c r="WKB55" s="35"/>
      <c r="WKC55" s="35"/>
      <c r="WKD55" s="35"/>
      <c r="WKE55" s="35"/>
      <c r="WKF55" s="35"/>
      <c r="WKG55" s="35"/>
      <c r="WKH55" s="35"/>
      <c r="WKI55" s="35"/>
      <c r="WKJ55" s="35"/>
      <c r="WKK55" s="35"/>
      <c r="WKL55" s="35"/>
      <c r="WKM55" s="35"/>
      <c r="WKN55" s="35"/>
      <c r="WKO55" s="35"/>
      <c r="WKP55" s="35"/>
      <c r="WKQ55" s="35"/>
      <c r="WKR55" s="35"/>
      <c r="WKS55" s="35"/>
      <c r="WKT55" s="35"/>
      <c r="WKU55" s="35"/>
      <c r="WKV55" s="35"/>
      <c r="WKW55" s="35"/>
      <c r="WKX55" s="35"/>
      <c r="WKY55" s="35"/>
      <c r="WKZ55" s="35"/>
      <c r="WLA55" s="35"/>
      <c r="WLB55" s="35"/>
      <c r="WLC55" s="35"/>
      <c r="WLD55" s="35"/>
      <c r="WLE55" s="35"/>
      <c r="WLF55" s="35"/>
      <c r="WLG55" s="35"/>
      <c r="WLH55" s="35"/>
      <c r="WLI55" s="35"/>
      <c r="WLJ55" s="35"/>
      <c r="WLK55" s="35"/>
      <c r="WLL55" s="35"/>
      <c r="WLM55" s="35"/>
      <c r="WLN55" s="35"/>
      <c r="WLO55" s="35"/>
      <c r="WLP55" s="35"/>
      <c r="WLQ55" s="35"/>
      <c r="WLR55" s="35"/>
      <c r="WLS55" s="35"/>
      <c r="WLT55" s="35"/>
      <c r="WLU55" s="35"/>
      <c r="WLV55" s="35"/>
      <c r="WLW55" s="35"/>
      <c r="WLX55" s="35"/>
      <c r="WLY55" s="35"/>
      <c r="WLZ55" s="35"/>
      <c r="WMA55" s="35"/>
      <c r="WMB55" s="35"/>
      <c r="WMC55" s="35"/>
      <c r="WMD55" s="35"/>
      <c r="WME55" s="35"/>
      <c r="WMF55" s="35"/>
      <c r="WMG55" s="35"/>
      <c r="WMH55" s="35"/>
      <c r="WMI55" s="35"/>
      <c r="WMJ55" s="35"/>
      <c r="WMK55" s="35"/>
      <c r="WML55" s="35"/>
      <c r="WMM55" s="35"/>
      <c r="WMN55" s="35"/>
      <c r="WMO55" s="35"/>
      <c r="WMP55" s="35"/>
      <c r="WMQ55" s="35"/>
      <c r="WMR55" s="35"/>
      <c r="WMS55" s="35"/>
      <c r="WMT55" s="35"/>
      <c r="WMU55" s="35"/>
      <c r="WMV55" s="35"/>
      <c r="WMW55" s="35"/>
      <c r="WMX55" s="35"/>
      <c r="WMY55" s="35"/>
      <c r="WMZ55" s="35"/>
      <c r="WNA55" s="35"/>
      <c r="WNB55" s="35"/>
      <c r="WNC55" s="35"/>
      <c r="WND55" s="35"/>
      <c r="WNE55" s="35"/>
      <c r="WNF55" s="35"/>
      <c r="WNG55" s="35"/>
      <c r="WNH55" s="35"/>
      <c r="WNI55" s="35"/>
      <c r="WNJ55" s="35"/>
      <c r="WNK55" s="35"/>
      <c r="WNL55" s="35"/>
      <c r="WNM55" s="35"/>
      <c r="WNN55" s="35"/>
      <c r="WNO55" s="35"/>
      <c r="WNP55" s="35"/>
      <c r="WNQ55" s="35"/>
      <c r="WNR55" s="35"/>
      <c r="WNS55" s="35"/>
      <c r="WNT55" s="35"/>
      <c r="WNU55" s="35"/>
      <c r="WNV55" s="35"/>
      <c r="WNW55" s="35"/>
      <c r="WNX55" s="35"/>
      <c r="WNY55" s="35"/>
      <c r="WNZ55" s="35"/>
      <c r="WOA55" s="35"/>
      <c r="WOB55" s="35"/>
      <c r="WOC55" s="35"/>
      <c r="WOD55" s="35"/>
      <c r="WOE55" s="35"/>
      <c r="WOF55" s="35"/>
      <c r="WOG55" s="35"/>
      <c r="WOH55" s="35"/>
      <c r="WOI55" s="35"/>
      <c r="WOJ55" s="35"/>
      <c r="WOK55" s="35"/>
      <c r="WOL55" s="35"/>
      <c r="WOM55" s="35"/>
      <c r="WON55" s="35"/>
      <c r="WOO55" s="35"/>
      <c r="WOP55" s="35"/>
      <c r="WOQ55" s="35"/>
      <c r="WOR55" s="35"/>
      <c r="WOS55" s="35"/>
      <c r="WOT55" s="35"/>
      <c r="WOU55" s="35"/>
      <c r="WOV55" s="35"/>
      <c r="WOW55" s="35"/>
      <c r="WOX55" s="35"/>
      <c r="WOY55" s="35"/>
      <c r="WOZ55" s="35"/>
      <c r="WPA55" s="35"/>
      <c r="WPB55" s="35"/>
      <c r="WPC55" s="35"/>
      <c r="WPD55" s="35"/>
      <c r="WPE55" s="35"/>
      <c r="WPF55" s="35"/>
      <c r="WPG55" s="35"/>
      <c r="WPH55" s="35"/>
      <c r="WPI55" s="35"/>
      <c r="WPJ55" s="35"/>
      <c r="WPK55" s="35"/>
      <c r="WPL55" s="35"/>
      <c r="WPM55" s="35"/>
      <c r="WPN55" s="35"/>
      <c r="WPO55" s="35"/>
      <c r="WPP55" s="35"/>
      <c r="WPQ55" s="35"/>
      <c r="WPR55" s="35"/>
      <c r="WPS55" s="35"/>
      <c r="WPT55" s="35"/>
      <c r="WPU55" s="35"/>
      <c r="WPV55" s="35"/>
      <c r="WPW55" s="35"/>
      <c r="WPX55" s="35"/>
      <c r="WPY55" s="35"/>
      <c r="WPZ55" s="35"/>
      <c r="WQA55" s="35"/>
      <c r="WQB55" s="35"/>
      <c r="WQC55" s="35"/>
      <c r="WQD55" s="35"/>
      <c r="WQE55" s="35"/>
      <c r="WQF55" s="35"/>
      <c r="WQG55" s="35"/>
      <c r="WQH55" s="35"/>
      <c r="WQI55" s="35"/>
      <c r="WQJ55" s="35"/>
      <c r="WQK55" s="35"/>
      <c r="WQL55" s="35"/>
      <c r="WQM55" s="35"/>
      <c r="WQN55" s="35"/>
      <c r="WQO55" s="35"/>
      <c r="WQP55" s="35"/>
      <c r="WQQ55" s="35"/>
      <c r="WQR55" s="35"/>
      <c r="WQS55" s="35"/>
      <c r="WQT55" s="35"/>
      <c r="WQU55" s="35"/>
      <c r="WQV55" s="35"/>
      <c r="WQW55" s="35"/>
      <c r="WQX55" s="35"/>
      <c r="WQY55" s="35"/>
      <c r="WQZ55" s="35"/>
      <c r="WRA55" s="35"/>
      <c r="WRB55" s="35"/>
      <c r="WRC55" s="35"/>
      <c r="WRD55" s="35"/>
      <c r="WRE55" s="35"/>
      <c r="WRF55" s="35"/>
      <c r="WRG55" s="35"/>
      <c r="WRH55" s="35"/>
      <c r="WRI55" s="35"/>
      <c r="WRJ55" s="35"/>
      <c r="WRK55" s="35"/>
      <c r="WRL55" s="35"/>
      <c r="WRM55" s="35"/>
      <c r="WRN55" s="35"/>
      <c r="WRO55" s="35"/>
      <c r="WRP55" s="35"/>
      <c r="WRQ55" s="35"/>
      <c r="WRR55" s="35"/>
      <c r="WRS55" s="35"/>
      <c r="WRT55" s="35"/>
      <c r="WRU55" s="35"/>
      <c r="WRV55" s="35"/>
      <c r="WRW55" s="35"/>
      <c r="WRX55" s="35"/>
      <c r="WRY55" s="35"/>
      <c r="WRZ55" s="35"/>
      <c r="WSA55" s="35"/>
      <c r="WSB55" s="35"/>
      <c r="WSC55" s="35"/>
      <c r="WSD55" s="35"/>
      <c r="WSE55" s="35"/>
      <c r="WSF55" s="35"/>
      <c r="WSG55" s="35"/>
      <c r="WSH55" s="35"/>
      <c r="WSI55" s="35"/>
      <c r="WSJ55" s="35"/>
      <c r="WSK55" s="35"/>
      <c r="WSL55" s="35"/>
      <c r="WSM55" s="35"/>
      <c r="WSN55" s="35"/>
      <c r="WSO55" s="35"/>
      <c r="WSP55" s="35"/>
      <c r="WSQ55" s="35"/>
      <c r="WSR55" s="35"/>
      <c r="WSS55" s="35"/>
      <c r="WST55" s="35"/>
      <c r="WSU55" s="35"/>
      <c r="WSV55" s="35"/>
      <c r="WSW55" s="35"/>
      <c r="WSX55" s="35"/>
      <c r="WSY55" s="35"/>
      <c r="WSZ55" s="35"/>
      <c r="WTA55" s="35"/>
      <c r="WTB55" s="35"/>
      <c r="WTC55" s="35"/>
      <c r="WTD55" s="35"/>
      <c r="WTE55" s="35"/>
      <c r="WTF55" s="35"/>
      <c r="WTG55" s="35"/>
      <c r="WTH55" s="35"/>
      <c r="WTI55" s="35"/>
      <c r="WTJ55" s="35"/>
      <c r="WTK55" s="35"/>
      <c r="WTL55" s="35"/>
      <c r="WTM55" s="35"/>
      <c r="WTN55" s="35"/>
      <c r="WTO55" s="35"/>
      <c r="WTP55" s="35"/>
      <c r="WTQ55" s="35"/>
      <c r="WTR55" s="35"/>
      <c r="WTS55" s="35"/>
      <c r="WTT55" s="35"/>
      <c r="WTU55" s="35"/>
      <c r="WTV55" s="35"/>
      <c r="WTW55" s="35"/>
      <c r="WTX55" s="35"/>
      <c r="WTY55" s="35"/>
      <c r="WTZ55" s="35"/>
      <c r="WUA55" s="35"/>
      <c r="WUB55" s="35"/>
      <c r="WUC55" s="35"/>
      <c r="WUD55" s="35"/>
      <c r="WUE55" s="35"/>
      <c r="WUF55" s="35"/>
      <c r="WUG55" s="35"/>
      <c r="WUH55" s="35"/>
      <c r="WUI55" s="35"/>
      <c r="WUJ55" s="35"/>
      <c r="WUK55" s="35"/>
      <c r="WUL55" s="35"/>
      <c r="WUM55" s="35"/>
      <c r="WUN55" s="35"/>
      <c r="WUO55" s="35"/>
      <c r="WUP55" s="35"/>
      <c r="WUQ55" s="35"/>
      <c r="WUR55" s="35"/>
      <c r="WUS55" s="35"/>
      <c r="WUT55" s="35"/>
      <c r="WUU55" s="35"/>
      <c r="WUV55" s="35"/>
      <c r="WUW55" s="35"/>
      <c r="WUX55" s="35"/>
      <c r="WUY55" s="35"/>
      <c r="WUZ55" s="35"/>
      <c r="WVA55" s="35"/>
      <c r="WVB55" s="35"/>
      <c r="WVC55" s="35"/>
      <c r="WVD55" s="35"/>
      <c r="WVE55" s="35"/>
      <c r="WVF55" s="35"/>
      <c r="WVG55" s="35"/>
      <c r="WVH55" s="35"/>
      <c r="WVI55" s="35"/>
      <c r="WVJ55" s="35"/>
      <c r="WVK55" s="35"/>
      <c r="WVL55" s="35"/>
      <c r="WVM55" s="35"/>
      <c r="WVN55" s="35"/>
      <c r="WVO55" s="35"/>
      <c r="WVP55" s="35"/>
      <c r="WVQ55" s="35"/>
      <c r="WVR55" s="35"/>
      <c r="WVS55" s="35"/>
      <c r="WVT55" s="35"/>
      <c r="WVU55" s="35"/>
      <c r="WVV55" s="35"/>
      <c r="WVW55" s="35"/>
      <c r="WVX55" s="35"/>
      <c r="WVY55" s="35"/>
      <c r="WVZ55" s="35"/>
      <c r="WWA55" s="35"/>
      <c r="WWB55" s="35"/>
      <c r="WWC55" s="35"/>
      <c r="WWD55" s="35"/>
      <c r="WWE55" s="35"/>
      <c r="WWF55" s="35"/>
      <c r="WWG55" s="35"/>
      <c r="WWH55" s="35"/>
      <c r="WWI55" s="35"/>
      <c r="WWJ55" s="35"/>
      <c r="WWK55" s="35"/>
      <c r="WWL55" s="35"/>
      <c r="WWM55" s="35"/>
      <c r="WWN55" s="35"/>
      <c r="WWO55" s="35"/>
      <c r="WWP55" s="35"/>
      <c r="WWQ55" s="35"/>
      <c r="WWR55" s="35"/>
      <c r="WWS55" s="35"/>
      <c r="WWT55" s="35"/>
      <c r="WWU55" s="35"/>
      <c r="WWV55" s="35"/>
      <c r="WWW55" s="35"/>
      <c r="WWX55" s="35"/>
      <c r="WWY55" s="35"/>
      <c r="WWZ55" s="35"/>
      <c r="WXA55" s="35"/>
      <c r="WXB55" s="35"/>
      <c r="WXC55" s="35"/>
      <c r="WXD55" s="35"/>
      <c r="WXE55" s="35"/>
      <c r="WXF55" s="35"/>
      <c r="WXG55" s="35"/>
      <c r="WXH55" s="35"/>
      <c r="WXI55" s="35"/>
      <c r="WXJ55" s="35"/>
      <c r="WXK55" s="35"/>
      <c r="WXL55" s="35"/>
      <c r="WXM55" s="35"/>
      <c r="WXN55" s="35"/>
      <c r="WXO55" s="35"/>
      <c r="WXP55" s="35"/>
      <c r="WXQ55" s="35"/>
      <c r="WXR55" s="35"/>
      <c r="WXS55" s="35"/>
      <c r="WXT55" s="35"/>
      <c r="WXU55" s="35"/>
      <c r="WXV55" s="35"/>
      <c r="WXW55" s="35"/>
      <c r="WXX55" s="35"/>
      <c r="WXY55" s="35"/>
      <c r="WXZ55" s="35"/>
      <c r="WYA55" s="35"/>
      <c r="WYB55" s="35"/>
      <c r="WYC55" s="35"/>
      <c r="WYD55" s="35"/>
      <c r="WYE55" s="35"/>
      <c r="WYF55" s="35"/>
      <c r="WYG55" s="35"/>
      <c r="WYH55" s="35"/>
      <c r="WYI55" s="35"/>
      <c r="WYJ55" s="35"/>
      <c r="WYK55" s="35"/>
      <c r="WYL55" s="35"/>
      <c r="WYM55" s="35"/>
      <c r="WYN55" s="35"/>
      <c r="WYO55" s="35"/>
      <c r="WYP55" s="35"/>
      <c r="WYQ55" s="35"/>
      <c r="WYR55" s="35"/>
      <c r="WYS55" s="35"/>
      <c r="WYT55" s="35"/>
      <c r="WYU55" s="35"/>
      <c r="WYV55" s="35"/>
      <c r="WYW55" s="35"/>
      <c r="WYX55" s="35"/>
      <c r="WYY55" s="35"/>
      <c r="WYZ55" s="35"/>
      <c r="WZA55" s="35"/>
      <c r="WZB55" s="35"/>
      <c r="WZC55" s="35"/>
      <c r="WZD55" s="35"/>
      <c r="WZE55" s="35"/>
      <c r="WZF55" s="35"/>
      <c r="WZG55" s="35"/>
      <c r="WZH55" s="35"/>
      <c r="WZI55" s="35"/>
      <c r="WZJ55" s="35"/>
      <c r="WZK55" s="35"/>
      <c r="WZL55" s="35"/>
      <c r="WZM55" s="35"/>
      <c r="WZN55" s="35"/>
      <c r="WZO55" s="35"/>
      <c r="WZP55" s="35"/>
      <c r="WZQ55" s="35"/>
      <c r="WZR55" s="35"/>
      <c r="WZS55" s="35"/>
      <c r="WZT55" s="35"/>
      <c r="WZU55" s="35"/>
      <c r="WZV55" s="35"/>
      <c r="WZW55" s="35"/>
      <c r="WZX55" s="35"/>
      <c r="WZY55" s="35"/>
      <c r="WZZ55" s="35"/>
      <c r="XAA55" s="35"/>
      <c r="XAB55" s="35"/>
      <c r="XAC55" s="35"/>
      <c r="XAD55" s="35"/>
      <c r="XAE55" s="35"/>
      <c r="XAF55" s="35"/>
      <c r="XAG55" s="35"/>
      <c r="XAH55" s="35"/>
      <c r="XAI55" s="35"/>
      <c r="XAJ55" s="35"/>
      <c r="XAK55" s="35"/>
      <c r="XAL55" s="35"/>
      <c r="XAM55" s="35"/>
      <c r="XAN55" s="35"/>
      <c r="XAO55" s="35"/>
      <c r="XAP55" s="35"/>
      <c r="XAQ55" s="35"/>
      <c r="XAR55" s="35"/>
      <c r="XAS55" s="35"/>
      <c r="XAT55" s="35"/>
      <c r="XAU55" s="35"/>
      <c r="XAV55" s="35"/>
      <c r="XAW55" s="35"/>
      <c r="XAX55" s="35"/>
      <c r="XAY55" s="35"/>
      <c r="XAZ55" s="35"/>
      <c r="XBA55" s="35"/>
      <c r="XBB55" s="35"/>
      <c r="XBC55" s="35"/>
      <c r="XBD55" s="35"/>
      <c r="XBE55" s="35"/>
      <c r="XBF55" s="35"/>
      <c r="XBG55" s="35"/>
      <c r="XBH55" s="35"/>
      <c r="XBI55" s="35"/>
      <c r="XBJ55" s="35"/>
      <c r="XBK55" s="35"/>
      <c r="XBL55" s="35"/>
      <c r="XBM55" s="35"/>
      <c r="XBN55" s="35"/>
      <c r="XBO55" s="35"/>
      <c r="XBP55" s="35"/>
      <c r="XBQ55" s="35"/>
      <c r="XBR55" s="35"/>
      <c r="XBS55" s="35"/>
      <c r="XBT55" s="35"/>
      <c r="XBU55" s="35"/>
      <c r="XBV55" s="35"/>
      <c r="XBW55" s="35"/>
      <c r="XBX55" s="35"/>
      <c r="XBY55" s="35"/>
      <c r="XBZ55" s="35"/>
      <c r="XCA55" s="35"/>
      <c r="XCB55" s="35"/>
      <c r="XCC55" s="35"/>
      <c r="XCD55" s="35"/>
      <c r="XCE55" s="35"/>
      <c r="XCF55" s="35"/>
      <c r="XCG55" s="35"/>
      <c r="XCH55" s="35"/>
      <c r="XCI55" s="35"/>
      <c r="XCJ55" s="35"/>
      <c r="XCK55" s="35"/>
      <c r="XCL55" s="35"/>
      <c r="XCM55" s="35"/>
      <c r="XCN55" s="35"/>
      <c r="XCO55" s="35"/>
      <c r="XCP55" s="35"/>
      <c r="XCQ55" s="35"/>
      <c r="XCR55" s="35"/>
      <c r="XCS55" s="35"/>
      <c r="XCT55" s="35"/>
      <c r="XCU55" s="35"/>
      <c r="XCV55" s="35"/>
      <c r="XCW55" s="35"/>
      <c r="XCX55" s="35"/>
      <c r="XCY55" s="35"/>
      <c r="XCZ55" s="35"/>
      <c r="XDA55" s="35"/>
      <c r="XDB55" s="35"/>
      <c r="XDC55" s="35"/>
      <c r="XDD55" s="35"/>
      <c r="XDE55" s="35"/>
      <c r="XDF55" s="35"/>
      <c r="XDG55" s="35"/>
      <c r="XDH55" s="35"/>
      <c r="XDI55" s="35"/>
      <c r="XDJ55" s="35"/>
      <c r="XDK55" s="35"/>
      <c r="XDL55" s="35"/>
      <c r="XDM55" s="35"/>
      <c r="XDN55" s="35"/>
      <c r="XDO55" s="35"/>
      <c r="XDP55" s="35"/>
      <c r="XDQ55" s="35"/>
      <c r="XDR55" s="35"/>
      <c r="XDS55" s="35"/>
      <c r="XDT55" s="35"/>
      <c r="XDU55" s="35"/>
      <c r="XDV55" s="35"/>
      <c r="XDW55" s="35"/>
      <c r="XDX55" s="35"/>
      <c r="XDY55" s="35"/>
      <c r="XDZ55" s="35"/>
      <c r="XEA55" s="35"/>
      <c r="XEB55" s="35"/>
      <c r="XEC55" s="35"/>
      <c r="XED55" s="35"/>
      <c r="XEE55" s="35"/>
      <c r="XEF55" s="35"/>
      <c r="XEG55" s="35"/>
      <c r="XEH55" s="35"/>
      <c r="XEI55" s="35"/>
      <c r="XEJ55" s="35"/>
      <c r="XEK55" s="35"/>
      <c r="XEL55" s="35"/>
      <c r="XEM55" s="35"/>
      <c r="XEN55" s="35"/>
      <c r="XEO55" s="35"/>
      <c r="XEP55" s="35"/>
      <c r="XEQ55" s="35"/>
      <c r="XER55" s="35"/>
      <c r="XES55" s="35"/>
      <c r="XET55" s="35"/>
      <c r="XEU55" s="35"/>
      <c r="XEV55" s="35"/>
      <c r="XEW55" s="35"/>
      <c r="XEX55" s="35"/>
    </row>
    <row r="56" spans="1:16378">
      <c r="A56" s="28" t="s">
        <v>82</v>
      </c>
      <c r="B56" s="28" t="s">
        <v>83</v>
      </c>
      <c r="C56" s="28" t="s">
        <v>7</v>
      </c>
      <c r="D56" s="18" t="s">
        <v>8</v>
      </c>
      <c r="E56" s="28" t="s">
        <v>84</v>
      </c>
      <c r="F56" s="28" t="s">
        <v>15</v>
      </c>
      <c r="G56" s="28">
        <v>2347612</v>
      </c>
      <c r="H56" s="18" t="s">
        <v>85</v>
      </c>
      <c r="I56" s="18" t="s">
        <v>86</v>
      </c>
      <c r="J56" s="18" t="s">
        <v>87</v>
      </c>
      <c r="K56" s="18"/>
      <c r="L56" s="18"/>
      <c r="M56" s="18" t="s">
        <v>88</v>
      </c>
      <c r="N56" s="18" t="s">
        <v>89</v>
      </c>
      <c r="O56" s="18" t="s">
        <v>90</v>
      </c>
      <c r="P56" s="76" t="s">
        <v>91</v>
      </c>
      <c r="Q56" s="4" t="s">
        <v>5</v>
      </c>
      <c r="R56" s="169" t="s">
        <v>92</v>
      </c>
      <c r="S56" s="18">
        <v>22</v>
      </c>
      <c r="T56" s="8" t="s">
        <v>87</v>
      </c>
      <c r="U56" s="134">
        <v>46118</v>
      </c>
      <c r="V56" s="134">
        <v>46126</v>
      </c>
      <c r="W56" s="134">
        <v>46127</v>
      </c>
      <c r="X56" s="134">
        <v>46150</v>
      </c>
      <c r="Y56" s="134">
        <v>46153</v>
      </c>
      <c r="Z56" s="134">
        <v>46164</v>
      </c>
      <c r="AA56" s="134">
        <v>46168</v>
      </c>
      <c r="AB56" s="134">
        <v>46220</v>
      </c>
      <c r="AC56" s="134">
        <v>46223</v>
      </c>
      <c r="AD56" s="18" t="s">
        <v>93</v>
      </c>
      <c r="AE56" s="18" t="s">
        <v>93</v>
      </c>
      <c r="AF56" s="18" t="s">
        <v>3</v>
      </c>
      <c r="AG56" s="18">
        <v>2</v>
      </c>
      <c r="AH56" s="18" t="s">
        <v>94</v>
      </c>
      <c r="AI56" s="163" t="s">
        <v>88</v>
      </c>
      <c r="AJ56" s="77" t="s">
        <v>95</v>
      </c>
      <c r="AK56" s="77" t="s">
        <v>96</v>
      </c>
      <c r="AL56" s="77" t="s">
        <v>97</v>
      </c>
      <c r="AM56" s="77" t="s">
        <v>98</v>
      </c>
      <c r="AN56" s="18" t="s">
        <v>99</v>
      </c>
      <c r="AO56" s="18" t="s">
        <v>100</v>
      </c>
      <c r="AP56" s="18" t="s">
        <v>22</v>
      </c>
      <c r="AQ56" s="4" t="s">
        <v>101</v>
      </c>
      <c r="AR56" s="18"/>
      <c r="BC56" s="268" t="s">
        <v>102</v>
      </c>
      <c r="BD56" s="268" t="s">
        <v>102</v>
      </c>
      <c r="BE56" s="269" t="s">
        <v>103</v>
      </c>
      <c r="BF56" s="270">
        <v>1</v>
      </c>
      <c r="BG56" s="270">
        <v>2</v>
      </c>
      <c r="BH56" s="270">
        <v>3</v>
      </c>
      <c r="BI56" s="270">
        <v>4</v>
      </c>
      <c r="BJ56" s="271" t="s">
        <v>104</v>
      </c>
      <c r="BK56" s="271" t="s">
        <v>104</v>
      </c>
      <c r="BL56" s="275" t="s">
        <v>105</v>
      </c>
      <c r="BM56" s="275" t="s">
        <v>105</v>
      </c>
      <c r="BN56" s="275" t="s">
        <v>105</v>
      </c>
      <c r="BO56" s="275" t="s">
        <v>105</v>
      </c>
      <c r="BP56" s="275" t="s">
        <v>105</v>
      </c>
      <c r="BQ56" s="275" t="s">
        <v>105</v>
      </c>
      <c r="BR56" s="275" t="s">
        <v>105</v>
      </c>
      <c r="BS56" s="275" t="s">
        <v>105</v>
      </c>
      <c r="BT56" s="33" t="s">
        <v>106</v>
      </c>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c r="IQ56" s="18"/>
      <c r="IR56" s="18"/>
      <c r="IS56" s="18"/>
      <c r="IT56" s="18"/>
      <c r="IU56" s="18"/>
      <c r="IV56" s="18"/>
      <c r="IW56" s="18"/>
      <c r="IX56" s="18"/>
      <c r="IY56" s="18"/>
      <c r="IZ56" s="18"/>
      <c r="JA56" s="18"/>
      <c r="JB56" s="18"/>
      <c r="JC56" s="18"/>
      <c r="JD56" s="18"/>
      <c r="JE56" s="18"/>
      <c r="JF56" s="18"/>
      <c r="JG56" s="18"/>
      <c r="JH56" s="18"/>
      <c r="JI56" s="18"/>
      <c r="JJ56" s="18"/>
      <c r="JK56" s="18"/>
      <c r="JL56" s="18"/>
      <c r="JM56" s="18"/>
      <c r="JN56" s="18"/>
      <c r="JO56" s="18"/>
      <c r="JP56" s="18"/>
      <c r="JQ56" s="18"/>
      <c r="JR56" s="18"/>
      <c r="JS56" s="18"/>
      <c r="JT56" s="18"/>
      <c r="JU56" s="18"/>
      <c r="JV56" s="18"/>
      <c r="JW56" s="18"/>
      <c r="JX56" s="18"/>
      <c r="JY56" s="18"/>
      <c r="JZ56" s="18"/>
      <c r="KA56" s="18"/>
      <c r="KB56" s="18"/>
      <c r="KC56" s="18"/>
      <c r="KD56" s="18"/>
      <c r="KE56" s="18"/>
      <c r="KF56" s="18"/>
      <c r="KG56" s="18"/>
      <c r="KH56" s="18"/>
      <c r="KI56" s="18"/>
      <c r="KJ56" s="18"/>
      <c r="KK56" s="18"/>
      <c r="KL56" s="18"/>
      <c r="KM56" s="18"/>
      <c r="KN56" s="18"/>
      <c r="KO56" s="18"/>
      <c r="KP56" s="18"/>
      <c r="KQ56" s="18"/>
      <c r="KR56" s="18"/>
      <c r="KS56" s="18"/>
      <c r="KT56" s="18"/>
      <c r="KU56" s="18"/>
      <c r="KV56" s="18"/>
      <c r="KW56" s="18"/>
      <c r="KX56" s="18"/>
      <c r="KY56" s="18"/>
      <c r="KZ56" s="18"/>
      <c r="LA56" s="18"/>
      <c r="LB56" s="18"/>
      <c r="LC56" s="18"/>
      <c r="LD56" s="18"/>
      <c r="LE56" s="18"/>
      <c r="LF56" s="18"/>
      <c r="LG56" s="18"/>
      <c r="LH56" s="18"/>
      <c r="LI56" s="18"/>
      <c r="LJ56" s="18"/>
      <c r="LK56" s="18"/>
      <c r="LL56" s="18"/>
      <c r="LM56" s="18"/>
      <c r="LN56" s="18"/>
      <c r="LO56" s="18"/>
      <c r="LP56" s="18"/>
      <c r="LQ56" s="18"/>
      <c r="LR56" s="18"/>
      <c r="LS56" s="18"/>
      <c r="LT56" s="18"/>
      <c r="LU56" s="18"/>
      <c r="LV56" s="18"/>
      <c r="LW56" s="18"/>
      <c r="LX56" s="18"/>
      <c r="LY56" s="18"/>
      <c r="LZ56" s="18"/>
      <c r="MA56" s="18"/>
      <c r="MB56" s="18"/>
      <c r="MC56" s="18"/>
      <c r="MD56" s="18"/>
      <c r="ME56" s="18"/>
      <c r="MF56" s="18"/>
      <c r="MG56" s="18"/>
      <c r="MH56" s="18"/>
      <c r="MI56" s="18"/>
      <c r="MJ56" s="18"/>
      <c r="MK56" s="18"/>
      <c r="ML56" s="18"/>
      <c r="MM56" s="18"/>
      <c r="MN56" s="18"/>
      <c r="MO56" s="18"/>
      <c r="MP56" s="18"/>
      <c r="MQ56" s="18"/>
      <c r="MR56" s="18"/>
      <c r="MS56" s="18"/>
      <c r="MT56" s="18"/>
      <c r="MU56" s="18"/>
      <c r="MV56" s="18"/>
      <c r="MW56" s="18"/>
      <c r="MX56" s="18"/>
      <c r="MY56" s="18"/>
      <c r="MZ56" s="18"/>
      <c r="NA56" s="18"/>
      <c r="NB56" s="18"/>
      <c r="NC56" s="18"/>
      <c r="ND56" s="18"/>
      <c r="NE56" s="18"/>
      <c r="NF56" s="18"/>
      <c r="NG56" s="18"/>
      <c r="NH56" s="18"/>
      <c r="NI56" s="18"/>
      <c r="NJ56" s="18"/>
      <c r="NK56" s="18"/>
      <c r="NL56" s="18"/>
      <c r="NM56" s="18"/>
      <c r="NN56" s="18"/>
      <c r="NO56" s="18"/>
      <c r="NP56" s="18"/>
      <c r="NQ56" s="18"/>
      <c r="NR56" s="18"/>
      <c r="NS56" s="18"/>
      <c r="NT56" s="18"/>
      <c r="NU56" s="18"/>
      <c r="NV56" s="18"/>
      <c r="NW56" s="18"/>
      <c r="NX56" s="18"/>
      <c r="NY56" s="18"/>
      <c r="NZ56" s="18"/>
      <c r="OA56" s="18"/>
      <c r="OB56" s="18"/>
      <c r="OC56" s="18"/>
      <c r="OD56" s="18"/>
      <c r="OE56" s="18"/>
      <c r="OF56" s="18"/>
      <c r="OG56" s="18"/>
      <c r="OH56" s="18"/>
      <c r="OI56" s="18"/>
      <c r="OJ56" s="18"/>
      <c r="OK56" s="18"/>
      <c r="OL56" s="18"/>
      <c r="OM56" s="18"/>
      <c r="ON56" s="18"/>
      <c r="OO56" s="18"/>
      <c r="OP56" s="18"/>
      <c r="OQ56" s="18"/>
      <c r="OR56" s="18"/>
      <c r="OS56" s="18"/>
      <c r="OT56" s="18"/>
      <c r="OU56" s="18"/>
      <c r="OV56" s="18"/>
      <c r="OW56" s="18"/>
      <c r="OX56" s="18"/>
      <c r="OY56" s="18"/>
      <c r="OZ56" s="18"/>
      <c r="PA56" s="18"/>
      <c r="PB56" s="18"/>
      <c r="PC56" s="18"/>
      <c r="PD56" s="18"/>
      <c r="PE56" s="18"/>
      <c r="PF56" s="18"/>
      <c r="PG56" s="18"/>
      <c r="PH56" s="18"/>
      <c r="PI56" s="18"/>
      <c r="PJ56" s="18"/>
      <c r="PK56" s="18"/>
      <c r="PL56" s="18"/>
      <c r="PM56" s="18"/>
      <c r="PN56" s="18"/>
      <c r="PO56" s="18"/>
      <c r="PP56" s="18"/>
      <c r="PQ56" s="18"/>
      <c r="PR56" s="18"/>
      <c r="PS56" s="18"/>
      <c r="PT56" s="18"/>
      <c r="PU56" s="18"/>
      <c r="PV56" s="18"/>
      <c r="PW56" s="18"/>
      <c r="PX56" s="18"/>
      <c r="PY56" s="18"/>
      <c r="PZ56" s="18"/>
      <c r="QA56" s="18"/>
      <c r="QB56" s="18"/>
      <c r="QC56" s="18"/>
      <c r="QD56" s="18"/>
      <c r="QE56" s="18"/>
      <c r="QF56" s="18"/>
      <c r="QG56" s="18"/>
      <c r="QH56" s="18"/>
      <c r="QI56" s="18"/>
      <c r="QJ56" s="18"/>
      <c r="QK56" s="18"/>
      <c r="QL56" s="18"/>
      <c r="QM56" s="18"/>
      <c r="QN56" s="18"/>
      <c r="QO56" s="18"/>
      <c r="QP56" s="18"/>
      <c r="QQ56" s="18"/>
      <c r="QR56" s="18"/>
      <c r="QS56" s="18"/>
      <c r="QT56" s="18"/>
      <c r="QU56" s="18"/>
      <c r="QV56" s="18"/>
      <c r="QW56" s="18"/>
      <c r="QX56" s="18"/>
      <c r="QY56" s="18"/>
      <c r="QZ56" s="18"/>
      <c r="RA56" s="18"/>
      <c r="RB56" s="18"/>
      <c r="RC56" s="18"/>
      <c r="RD56" s="18"/>
      <c r="RE56" s="18"/>
      <c r="RF56" s="18"/>
      <c r="RG56" s="18"/>
      <c r="RH56" s="18"/>
      <c r="RI56" s="18"/>
      <c r="RJ56" s="18"/>
      <c r="RK56" s="18"/>
      <c r="RL56" s="18"/>
      <c r="RM56" s="18"/>
      <c r="RN56" s="18"/>
      <c r="RO56" s="18"/>
      <c r="RP56" s="18"/>
      <c r="RQ56" s="18"/>
      <c r="RR56" s="18"/>
      <c r="RS56" s="18"/>
      <c r="RT56" s="18"/>
      <c r="RU56" s="18"/>
      <c r="RV56" s="18"/>
      <c r="RW56" s="18"/>
      <c r="RX56" s="18"/>
      <c r="RY56" s="18"/>
      <c r="RZ56" s="18"/>
      <c r="SA56" s="18"/>
      <c r="SB56" s="18"/>
      <c r="SC56" s="18"/>
      <c r="SD56" s="18"/>
      <c r="SE56" s="18"/>
      <c r="SF56" s="18"/>
      <c r="SG56" s="18"/>
      <c r="SH56" s="18"/>
      <c r="SI56" s="18"/>
      <c r="SJ56" s="18"/>
      <c r="SK56" s="18"/>
      <c r="SL56" s="18"/>
      <c r="SM56" s="18"/>
      <c r="SN56" s="18"/>
      <c r="SO56" s="18"/>
      <c r="SP56" s="18"/>
      <c r="SQ56" s="18"/>
      <c r="SR56" s="18"/>
      <c r="SS56" s="18"/>
      <c r="ST56" s="18"/>
      <c r="SU56" s="18"/>
      <c r="SV56" s="18"/>
      <c r="SW56" s="18"/>
      <c r="SX56" s="18"/>
      <c r="SY56" s="18"/>
      <c r="SZ56" s="18"/>
      <c r="TA56" s="18"/>
      <c r="TB56" s="18"/>
      <c r="TC56" s="18"/>
      <c r="TD56" s="18"/>
      <c r="TE56" s="18"/>
      <c r="TF56" s="18"/>
      <c r="TG56" s="18"/>
      <c r="TH56" s="18"/>
      <c r="TI56" s="18"/>
      <c r="TJ56" s="18"/>
      <c r="TK56" s="18"/>
      <c r="TL56" s="18"/>
      <c r="TM56" s="18"/>
      <c r="TN56" s="18"/>
      <c r="TO56" s="18"/>
      <c r="TP56" s="18"/>
      <c r="TQ56" s="18"/>
      <c r="TR56" s="18"/>
      <c r="TS56" s="18"/>
      <c r="TT56" s="18"/>
      <c r="TU56" s="18"/>
      <c r="TV56" s="18"/>
      <c r="TW56" s="18"/>
      <c r="TX56" s="18"/>
      <c r="TY56" s="18"/>
      <c r="TZ56" s="18"/>
      <c r="UA56" s="18"/>
      <c r="UB56" s="18"/>
      <c r="UC56" s="18"/>
      <c r="UD56" s="18"/>
      <c r="UE56" s="18"/>
      <c r="UF56" s="18"/>
      <c r="UG56" s="18"/>
      <c r="UH56" s="18"/>
      <c r="UI56" s="18"/>
      <c r="UJ56" s="18"/>
      <c r="UK56" s="18"/>
      <c r="UL56" s="18"/>
      <c r="UM56" s="18"/>
      <c r="UN56" s="18"/>
      <c r="UO56" s="18"/>
      <c r="UP56" s="18"/>
      <c r="UQ56" s="18"/>
      <c r="UR56" s="18"/>
      <c r="US56" s="18"/>
      <c r="UT56" s="18"/>
      <c r="UU56" s="18"/>
      <c r="UV56" s="18"/>
      <c r="UW56" s="18"/>
      <c r="UX56" s="18"/>
      <c r="UY56" s="18"/>
      <c r="UZ56" s="18"/>
      <c r="VA56" s="18"/>
      <c r="VB56" s="18"/>
      <c r="VC56" s="18"/>
      <c r="VD56" s="18"/>
      <c r="VE56" s="18"/>
      <c r="VF56" s="18"/>
      <c r="VG56" s="18"/>
      <c r="VH56" s="18"/>
      <c r="VI56" s="18"/>
      <c r="VJ56" s="18"/>
      <c r="VK56" s="18"/>
      <c r="VL56" s="18"/>
      <c r="VM56" s="18"/>
      <c r="VN56" s="18"/>
      <c r="VO56" s="18"/>
      <c r="VP56" s="18"/>
      <c r="VQ56" s="18"/>
      <c r="VR56" s="18"/>
      <c r="VS56" s="18"/>
      <c r="VT56" s="18"/>
      <c r="VU56" s="18"/>
      <c r="VV56" s="18"/>
      <c r="VW56" s="18"/>
      <c r="VX56" s="18"/>
      <c r="VY56" s="18"/>
      <c r="VZ56" s="18"/>
      <c r="WA56" s="18"/>
      <c r="WB56" s="18"/>
      <c r="WC56" s="18"/>
      <c r="WD56" s="18"/>
      <c r="WE56" s="18"/>
      <c r="WF56" s="18"/>
      <c r="WG56" s="18"/>
      <c r="WH56" s="18"/>
      <c r="WI56" s="18"/>
      <c r="WJ56" s="18"/>
      <c r="WK56" s="18"/>
      <c r="WL56" s="18"/>
      <c r="WM56" s="18"/>
      <c r="WN56" s="18"/>
      <c r="WO56" s="18"/>
      <c r="WP56" s="18"/>
      <c r="WQ56" s="18"/>
      <c r="WR56" s="18"/>
      <c r="WS56" s="18"/>
      <c r="WT56" s="18"/>
      <c r="WU56" s="18"/>
      <c r="WV56" s="18"/>
      <c r="WW56" s="18"/>
      <c r="WX56" s="18"/>
      <c r="WY56" s="18"/>
      <c r="WZ56" s="18"/>
      <c r="XA56" s="18"/>
      <c r="XB56" s="18"/>
      <c r="XC56" s="18"/>
      <c r="XD56" s="18"/>
      <c r="XE56" s="18"/>
      <c r="XF56" s="18"/>
      <c r="XG56" s="18"/>
      <c r="XH56" s="18"/>
      <c r="XI56" s="18"/>
      <c r="XJ56" s="18"/>
      <c r="XK56" s="18"/>
      <c r="XL56" s="18"/>
      <c r="XM56" s="18"/>
      <c r="XN56" s="18"/>
      <c r="XO56" s="18"/>
      <c r="XP56" s="18"/>
      <c r="XQ56" s="18"/>
      <c r="XR56" s="18"/>
      <c r="XS56" s="18"/>
      <c r="XT56" s="18"/>
      <c r="XU56" s="18"/>
      <c r="XV56" s="18"/>
      <c r="XW56" s="18"/>
      <c r="XX56" s="18"/>
      <c r="XY56" s="18"/>
      <c r="XZ56" s="18"/>
      <c r="YA56" s="18"/>
      <c r="YB56" s="18"/>
      <c r="YC56" s="18"/>
      <c r="YD56" s="18"/>
      <c r="YE56" s="18"/>
      <c r="YF56" s="18"/>
      <c r="YG56" s="18"/>
      <c r="YH56" s="18"/>
      <c r="YI56" s="18"/>
      <c r="YJ56" s="18"/>
      <c r="YK56" s="18"/>
      <c r="YL56" s="18"/>
      <c r="YM56" s="18"/>
      <c r="YN56" s="18"/>
      <c r="YO56" s="18"/>
      <c r="YP56" s="18"/>
      <c r="YQ56" s="18"/>
      <c r="YR56" s="18"/>
      <c r="YS56" s="18"/>
      <c r="YT56" s="18"/>
      <c r="YU56" s="18"/>
      <c r="YV56" s="18"/>
      <c r="YW56" s="18"/>
      <c r="YX56" s="18"/>
      <c r="YY56" s="18"/>
      <c r="YZ56" s="18"/>
      <c r="ZA56" s="18"/>
      <c r="ZB56" s="18"/>
      <c r="ZC56" s="18"/>
      <c r="ZD56" s="18"/>
      <c r="ZE56" s="18"/>
      <c r="ZF56" s="18"/>
      <c r="ZG56" s="18"/>
      <c r="ZH56" s="18"/>
      <c r="ZI56" s="18"/>
      <c r="ZJ56" s="18"/>
      <c r="ZK56" s="18"/>
      <c r="ZL56" s="18"/>
      <c r="ZM56" s="18"/>
      <c r="ZN56" s="18"/>
      <c r="ZO56" s="18"/>
      <c r="ZP56" s="18"/>
      <c r="ZQ56" s="18"/>
      <c r="ZR56" s="18"/>
      <c r="ZS56" s="18"/>
      <c r="ZT56" s="18"/>
      <c r="ZU56" s="18"/>
      <c r="ZV56" s="18"/>
      <c r="ZW56" s="18"/>
      <c r="ZX56" s="18"/>
      <c r="ZY56" s="18"/>
      <c r="ZZ56" s="18"/>
      <c r="AAA56" s="18"/>
      <c r="AAB56" s="18"/>
      <c r="AAC56" s="18"/>
      <c r="AAD56" s="18"/>
      <c r="AAE56" s="18"/>
      <c r="AAF56" s="18"/>
      <c r="AAG56" s="18"/>
      <c r="AAH56" s="18"/>
      <c r="AAI56" s="18"/>
      <c r="AAJ56" s="18"/>
      <c r="AAK56" s="18"/>
      <c r="AAL56" s="18"/>
      <c r="AAM56" s="18"/>
      <c r="AAN56" s="18"/>
      <c r="AAO56" s="18"/>
      <c r="AAP56" s="18"/>
      <c r="AAQ56" s="18"/>
      <c r="AAR56" s="18"/>
      <c r="AAS56" s="18"/>
      <c r="AAT56" s="18"/>
      <c r="AAU56" s="18"/>
      <c r="AAV56" s="18"/>
      <c r="AAW56" s="18"/>
      <c r="AAX56" s="18"/>
      <c r="AAY56" s="18"/>
      <c r="AAZ56" s="18"/>
      <c r="ABA56" s="18"/>
      <c r="ABB56" s="18"/>
      <c r="ABC56" s="18"/>
      <c r="ABD56" s="18"/>
      <c r="ABE56" s="18"/>
      <c r="ABF56" s="18"/>
      <c r="ABG56" s="18"/>
      <c r="ABH56" s="18"/>
      <c r="ABI56" s="18"/>
      <c r="ABJ56" s="18"/>
      <c r="ABK56" s="18"/>
      <c r="ABL56" s="18"/>
      <c r="ABM56" s="18"/>
      <c r="ABN56" s="18"/>
      <c r="ABO56" s="18"/>
      <c r="ABP56" s="18"/>
      <c r="ABQ56" s="18"/>
      <c r="ABR56" s="18"/>
      <c r="ABS56" s="18"/>
      <c r="ABT56" s="18"/>
      <c r="ABU56" s="18"/>
      <c r="ABV56" s="18"/>
      <c r="ABW56" s="18"/>
      <c r="ABX56" s="18"/>
      <c r="ABY56" s="18"/>
      <c r="ABZ56" s="18"/>
      <c r="ACA56" s="18"/>
      <c r="ACB56" s="18"/>
      <c r="ACC56" s="18"/>
      <c r="ACD56" s="18"/>
      <c r="ACE56" s="18"/>
      <c r="ACF56" s="18"/>
      <c r="ACG56" s="18"/>
      <c r="ACH56" s="18"/>
      <c r="ACI56" s="18"/>
      <c r="ACJ56" s="18"/>
      <c r="ACK56" s="18"/>
      <c r="ACL56" s="18"/>
      <c r="ACM56" s="18"/>
      <c r="ACN56" s="18"/>
      <c r="ACO56" s="18"/>
      <c r="ACP56" s="18"/>
      <c r="ACQ56" s="18"/>
      <c r="ACR56" s="18"/>
      <c r="ACS56" s="18"/>
      <c r="ACT56" s="18"/>
      <c r="ACU56" s="18"/>
      <c r="ACV56" s="18"/>
      <c r="ACW56" s="18"/>
      <c r="ACX56" s="18"/>
      <c r="ACY56" s="18"/>
      <c r="ACZ56" s="18"/>
      <c r="ADA56" s="18"/>
      <c r="ADB56" s="18"/>
      <c r="ADC56" s="18"/>
      <c r="ADD56" s="18"/>
      <c r="ADE56" s="18"/>
      <c r="ADF56" s="18"/>
      <c r="ADG56" s="18"/>
      <c r="ADH56" s="18"/>
      <c r="ADI56" s="18"/>
      <c r="ADJ56" s="18"/>
      <c r="ADK56" s="18"/>
      <c r="ADL56" s="18"/>
      <c r="ADM56" s="18"/>
      <c r="ADN56" s="18"/>
      <c r="ADO56" s="18"/>
      <c r="ADP56" s="18"/>
      <c r="ADQ56" s="18"/>
      <c r="ADR56" s="18"/>
      <c r="ADS56" s="18"/>
      <c r="ADT56" s="18"/>
      <c r="ADU56" s="18"/>
      <c r="ADV56" s="18"/>
      <c r="ADW56" s="18"/>
      <c r="ADX56" s="18"/>
      <c r="ADY56" s="18"/>
      <c r="ADZ56" s="18"/>
      <c r="AEA56" s="18"/>
      <c r="AEB56" s="18"/>
      <c r="AEC56" s="18"/>
      <c r="AED56" s="18"/>
      <c r="AEE56" s="18"/>
      <c r="AEF56" s="18"/>
      <c r="AEG56" s="18"/>
      <c r="AEH56" s="18"/>
      <c r="AEI56" s="18"/>
      <c r="AEJ56" s="18"/>
      <c r="AEK56" s="18"/>
      <c r="AEL56" s="18"/>
      <c r="AEM56" s="18"/>
      <c r="AEN56" s="18"/>
      <c r="AEO56" s="18"/>
      <c r="AEP56" s="18"/>
      <c r="AEQ56" s="18"/>
      <c r="AER56" s="18"/>
      <c r="AES56" s="18"/>
      <c r="AET56" s="18"/>
      <c r="AEU56" s="18"/>
      <c r="AEV56" s="18"/>
      <c r="AEW56" s="18"/>
      <c r="AEX56" s="18"/>
      <c r="AEY56" s="18"/>
      <c r="AEZ56" s="18"/>
      <c r="AFA56" s="18"/>
      <c r="AFB56" s="18"/>
      <c r="AFC56" s="18"/>
      <c r="AFD56" s="18"/>
      <c r="AFE56" s="18"/>
      <c r="AFF56" s="18"/>
      <c r="AFG56" s="18"/>
      <c r="AFH56" s="18"/>
      <c r="AFI56" s="18"/>
      <c r="AFJ56" s="18"/>
      <c r="AFK56" s="18"/>
      <c r="AFL56" s="18"/>
      <c r="AFM56" s="18"/>
      <c r="AFN56" s="18"/>
      <c r="AFO56" s="18"/>
      <c r="AFP56" s="18"/>
      <c r="AFQ56" s="18"/>
      <c r="AFR56" s="18"/>
      <c r="AFS56" s="18"/>
      <c r="AFT56" s="18"/>
      <c r="AFU56" s="18"/>
      <c r="AFV56" s="18"/>
      <c r="AFW56" s="18"/>
      <c r="AFX56" s="18"/>
      <c r="AFY56" s="18"/>
      <c r="AFZ56" s="18"/>
      <c r="AGA56" s="18"/>
      <c r="AGB56" s="18"/>
      <c r="AGC56" s="18"/>
      <c r="AGD56" s="18"/>
      <c r="AGE56" s="18"/>
      <c r="AGF56" s="18"/>
      <c r="AGG56" s="18"/>
      <c r="AGH56" s="18"/>
      <c r="AGI56" s="18"/>
      <c r="AGJ56" s="18"/>
      <c r="AGK56" s="18"/>
      <c r="AGL56" s="18"/>
      <c r="AGM56" s="18"/>
      <c r="AGN56" s="18"/>
      <c r="AGO56" s="18"/>
      <c r="AGP56" s="18"/>
      <c r="AGQ56" s="18"/>
      <c r="AGR56" s="18"/>
      <c r="AGS56" s="18"/>
      <c r="AGT56" s="18"/>
      <c r="AGU56" s="18"/>
      <c r="AGV56" s="18"/>
      <c r="AGW56" s="18"/>
      <c r="AGX56" s="18"/>
      <c r="AGY56" s="18"/>
      <c r="AGZ56" s="18"/>
      <c r="AHA56" s="18"/>
      <c r="AHB56" s="18"/>
      <c r="AHC56" s="18"/>
      <c r="AHD56" s="18"/>
      <c r="AHE56" s="18"/>
      <c r="AHF56" s="18"/>
      <c r="AHG56" s="18"/>
      <c r="AHH56" s="18"/>
      <c r="AHI56" s="18"/>
      <c r="AHJ56" s="18"/>
      <c r="AHK56" s="18"/>
      <c r="AHL56" s="18"/>
      <c r="AHM56" s="18"/>
      <c r="AHN56" s="18"/>
      <c r="AHO56" s="18"/>
      <c r="AHP56" s="18"/>
      <c r="AHQ56" s="18"/>
      <c r="AHR56" s="18"/>
      <c r="AHS56" s="18"/>
      <c r="AHT56" s="18"/>
      <c r="AHU56" s="18"/>
      <c r="AHV56" s="18"/>
      <c r="AHW56" s="18"/>
      <c r="AHX56" s="18"/>
      <c r="AHY56" s="18"/>
      <c r="AHZ56" s="18"/>
      <c r="AIA56" s="18"/>
      <c r="AIB56" s="18"/>
      <c r="AIC56" s="18"/>
      <c r="AID56" s="18"/>
      <c r="AIE56" s="18"/>
      <c r="AIF56" s="18"/>
      <c r="AIG56" s="18"/>
      <c r="AIH56" s="18"/>
      <c r="AII56" s="18"/>
      <c r="AIJ56" s="18"/>
      <c r="AIK56" s="18"/>
      <c r="AIL56" s="18"/>
      <c r="AIM56" s="18"/>
      <c r="AIN56" s="18"/>
      <c r="AIO56" s="18"/>
      <c r="AIP56" s="18"/>
      <c r="AIQ56" s="18"/>
      <c r="AIR56" s="18"/>
      <c r="AIS56" s="18"/>
      <c r="AIT56" s="18"/>
      <c r="AIU56" s="18"/>
      <c r="AIV56" s="18"/>
      <c r="AIW56" s="18"/>
      <c r="AIX56" s="18"/>
      <c r="AIY56" s="18"/>
      <c r="AIZ56" s="18"/>
      <c r="AJA56" s="18"/>
      <c r="AJB56" s="18"/>
      <c r="AJC56" s="18"/>
      <c r="AJD56" s="18"/>
      <c r="AJE56" s="18"/>
      <c r="AJF56" s="18"/>
      <c r="AJG56" s="18"/>
      <c r="AJH56" s="18"/>
      <c r="AJI56" s="18"/>
      <c r="AJJ56" s="18"/>
      <c r="AJK56" s="18"/>
      <c r="AJL56" s="18"/>
      <c r="AJM56" s="18"/>
      <c r="AJN56" s="18"/>
      <c r="AJO56" s="18"/>
      <c r="AJP56" s="18"/>
      <c r="AJQ56" s="18"/>
      <c r="AJR56" s="18"/>
      <c r="AJS56" s="18"/>
      <c r="AJT56" s="18"/>
      <c r="AJU56" s="18"/>
      <c r="AJV56" s="18"/>
      <c r="AJW56" s="18"/>
      <c r="AJX56" s="18"/>
      <c r="AJY56" s="18"/>
      <c r="AJZ56" s="18"/>
      <c r="AKA56" s="18"/>
      <c r="AKB56" s="18"/>
      <c r="AKC56" s="18"/>
      <c r="AKD56" s="18"/>
      <c r="AKE56" s="18"/>
      <c r="AKF56" s="18"/>
      <c r="AKG56" s="18"/>
      <c r="AKH56" s="18"/>
      <c r="AKI56" s="18"/>
      <c r="AKJ56" s="18"/>
      <c r="AKK56" s="18"/>
      <c r="AKL56" s="18"/>
      <c r="AKM56" s="18"/>
      <c r="AKN56" s="18"/>
      <c r="AKO56" s="18"/>
      <c r="AKP56" s="18"/>
      <c r="AKQ56" s="18"/>
      <c r="AKR56" s="18"/>
      <c r="AKS56" s="18"/>
      <c r="AKT56" s="18"/>
      <c r="AKU56" s="18"/>
      <c r="AKV56" s="18"/>
      <c r="AKW56" s="18"/>
      <c r="AKX56" s="18"/>
      <c r="AKY56" s="18"/>
      <c r="AKZ56" s="18"/>
      <c r="ALA56" s="18"/>
      <c r="ALB56" s="18"/>
      <c r="ALC56" s="18"/>
      <c r="ALD56" s="18"/>
      <c r="ALE56" s="18"/>
      <c r="ALF56" s="18"/>
      <c r="ALG56" s="18"/>
      <c r="ALH56" s="18"/>
      <c r="ALI56" s="18"/>
      <c r="ALJ56" s="18"/>
      <c r="ALK56" s="18"/>
      <c r="ALL56" s="18"/>
      <c r="ALM56" s="18"/>
      <c r="ALN56" s="18"/>
      <c r="ALO56" s="18"/>
      <c r="ALP56" s="18"/>
      <c r="ALQ56" s="18"/>
      <c r="ALR56" s="18"/>
      <c r="ALS56" s="18"/>
      <c r="ALT56" s="18"/>
      <c r="ALU56" s="18"/>
      <c r="ALV56" s="18"/>
      <c r="ALW56" s="18"/>
      <c r="ALX56" s="18"/>
      <c r="ALY56" s="18"/>
      <c r="ALZ56" s="18"/>
      <c r="AMA56" s="18"/>
      <c r="AMB56" s="18"/>
      <c r="AMC56" s="18"/>
      <c r="AMD56" s="18"/>
      <c r="AME56" s="18"/>
      <c r="AMF56" s="18"/>
      <c r="AMG56" s="18"/>
      <c r="AMH56" s="18"/>
      <c r="AMI56" s="18"/>
      <c r="AMJ56" s="18"/>
      <c r="AMK56" s="18"/>
      <c r="AML56" s="18"/>
      <c r="AMM56" s="18"/>
      <c r="AMN56" s="18"/>
      <c r="AMO56" s="18"/>
      <c r="AMP56" s="18"/>
      <c r="AMQ56" s="18"/>
      <c r="AMR56" s="18"/>
      <c r="AMS56" s="18"/>
      <c r="AMT56" s="18"/>
      <c r="AMU56" s="18"/>
      <c r="AMV56" s="18"/>
      <c r="AMW56" s="18"/>
      <c r="AMX56" s="18"/>
      <c r="AMY56" s="18"/>
      <c r="AMZ56" s="18"/>
      <c r="ANA56" s="18"/>
      <c r="ANB56" s="18"/>
      <c r="ANC56" s="18"/>
      <c r="AND56" s="18"/>
      <c r="ANE56" s="18"/>
      <c r="ANF56" s="18"/>
      <c r="ANG56" s="18"/>
      <c r="ANH56" s="18"/>
      <c r="ANI56" s="18"/>
      <c r="ANJ56" s="18"/>
      <c r="ANK56" s="18"/>
      <c r="ANL56" s="18"/>
      <c r="ANM56" s="18"/>
      <c r="ANN56" s="18"/>
      <c r="ANO56" s="18"/>
      <c r="ANP56" s="18"/>
      <c r="ANQ56" s="18"/>
      <c r="ANR56" s="18"/>
      <c r="ANS56" s="18"/>
      <c r="ANT56" s="18"/>
      <c r="ANU56" s="18"/>
      <c r="ANV56" s="18"/>
      <c r="ANW56" s="18"/>
      <c r="ANX56" s="18"/>
      <c r="ANY56" s="18"/>
      <c r="ANZ56" s="18"/>
      <c r="AOA56" s="18"/>
      <c r="AOB56" s="18"/>
      <c r="AOC56" s="18"/>
      <c r="AOD56" s="18"/>
      <c r="AOE56" s="18"/>
      <c r="AOF56" s="18"/>
      <c r="AOG56" s="18"/>
      <c r="AOH56" s="18"/>
      <c r="AOI56" s="18"/>
      <c r="AOJ56" s="18"/>
      <c r="AOK56" s="18"/>
      <c r="AOL56" s="18"/>
      <c r="AOM56" s="18"/>
      <c r="AON56" s="18"/>
      <c r="AOO56" s="18"/>
      <c r="AOP56" s="18"/>
      <c r="AOQ56" s="18"/>
      <c r="AOR56" s="18"/>
      <c r="AOS56" s="18"/>
      <c r="AOT56" s="18"/>
      <c r="AOU56" s="18"/>
      <c r="AOV56" s="18"/>
      <c r="AOW56" s="18"/>
      <c r="AOX56" s="18"/>
      <c r="AOY56" s="18"/>
      <c r="AOZ56" s="18"/>
      <c r="APA56" s="18"/>
      <c r="APB56" s="18"/>
      <c r="APC56" s="18"/>
      <c r="APD56" s="18"/>
      <c r="APE56" s="18"/>
      <c r="APF56" s="18"/>
      <c r="APG56" s="18"/>
      <c r="APH56" s="18"/>
      <c r="API56" s="18"/>
      <c r="APJ56" s="18"/>
      <c r="APK56" s="18"/>
      <c r="APL56" s="18"/>
      <c r="APM56" s="18"/>
      <c r="APN56" s="18"/>
      <c r="APO56" s="18"/>
      <c r="APP56" s="18"/>
      <c r="APQ56" s="18"/>
      <c r="APR56" s="18"/>
      <c r="APS56" s="18"/>
      <c r="APT56" s="18"/>
      <c r="APU56" s="18"/>
      <c r="APV56" s="18"/>
      <c r="APW56" s="18"/>
      <c r="APX56" s="18"/>
      <c r="APY56" s="18"/>
      <c r="APZ56" s="18"/>
      <c r="AQA56" s="18"/>
      <c r="AQB56" s="18"/>
      <c r="AQC56" s="18"/>
      <c r="AQD56" s="18"/>
      <c r="AQE56" s="18"/>
      <c r="AQF56" s="18"/>
      <c r="AQG56" s="18"/>
      <c r="AQH56" s="18"/>
      <c r="AQI56" s="18"/>
      <c r="AQJ56" s="18"/>
      <c r="AQK56" s="18"/>
      <c r="AQL56" s="18"/>
      <c r="AQM56" s="18"/>
      <c r="AQN56" s="18"/>
      <c r="AQO56" s="18"/>
      <c r="AQP56" s="18"/>
      <c r="AQQ56" s="18"/>
      <c r="AQR56" s="18"/>
      <c r="AQS56" s="18"/>
      <c r="AQT56" s="18"/>
      <c r="AQU56" s="18"/>
      <c r="AQV56" s="18"/>
      <c r="AQW56" s="18"/>
      <c r="AQX56" s="18"/>
      <c r="AQY56" s="18"/>
      <c r="AQZ56" s="18"/>
      <c r="ARA56" s="18"/>
      <c r="ARB56" s="18"/>
      <c r="ARC56" s="18"/>
      <c r="ARD56" s="18"/>
      <c r="ARE56" s="18"/>
      <c r="ARF56" s="18"/>
      <c r="ARG56" s="18"/>
      <c r="ARH56" s="18"/>
      <c r="ARI56" s="18"/>
      <c r="ARJ56" s="18"/>
      <c r="ARK56" s="18"/>
      <c r="ARL56" s="18"/>
      <c r="ARM56" s="18"/>
      <c r="ARN56" s="18"/>
      <c r="ARO56" s="18"/>
      <c r="ARP56" s="18"/>
      <c r="ARQ56" s="18"/>
      <c r="ARR56" s="18"/>
      <c r="ARS56" s="18"/>
      <c r="ART56" s="18"/>
      <c r="ARU56" s="18"/>
      <c r="ARV56" s="18"/>
      <c r="ARW56" s="18"/>
      <c r="ARX56" s="18"/>
      <c r="ARY56" s="18"/>
      <c r="ARZ56" s="18"/>
      <c r="ASA56" s="18"/>
      <c r="ASB56" s="18"/>
      <c r="ASC56" s="18"/>
      <c r="ASD56" s="18"/>
      <c r="ASE56" s="18"/>
      <c r="ASF56" s="18"/>
      <c r="ASG56" s="18"/>
      <c r="ASH56" s="18"/>
      <c r="ASI56" s="18"/>
      <c r="ASJ56" s="18"/>
      <c r="ASK56" s="18"/>
      <c r="ASL56" s="18"/>
      <c r="ASM56" s="18"/>
      <c r="ASN56" s="18"/>
      <c r="ASO56" s="18"/>
      <c r="ASP56" s="18"/>
      <c r="ASQ56" s="18"/>
      <c r="ASR56" s="18"/>
      <c r="ASS56" s="18"/>
      <c r="AST56" s="18"/>
      <c r="ASU56" s="18"/>
      <c r="ASV56" s="18"/>
      <c r="ASW56" s="18"/>
      <c r="ASX56" s="18"/>
      <c r="ASY56" s="18"/>
      <c r="ASZ56" s="18"/>
      <c r="ATA56" s="18"/>
      <c r="ATB56" s="18"/>
      <c r="ATC56" s="18"/>
      <c r="ATD56" s="18"/>
      <c r="ATE56" s="18"/>
      <c r="ATF56" s="18"/>
      <c r="ATG56" s="18"/>
      <c r="ATH56" s="18"/>
      <c r="ATI56" s="18"/>
      <c r="ATJ56" s="18"/>
      <c r="ATK56" s="18"/>
      <c r="ATL56" s="18"/>
      <c r="ATM56" s="18"/>
      <c r="ATN56" s="18"/>
      <c r="ATO56" s="18"/>
      <c r="ATP56" s="18"/>
      <c r="ATQ56" s="18"/>
      <c r="ATR56" s="18"/>
      <c r="ATS56" s="18"/>
      <c r="ATT56" s="18"/>
      <c r="ATU56" s="18"/>
      <c r="ATV56" s="18"/>
      <c r="ATW56" s="18"/>
      <c r="ATX56" s="18"/>
      <c r="ATY56" s="18"/>
      <c r="ATZ56" s="18"/>
      <c r="AUA56" s="18"/>
      <c r="AUB56" s="18"/>
      <c r="AUC56" s="18"/>
      <c r="AUD56" s="18"/>
      <c r="AUE56" s="18"/>
      <c r="AUF56" s="18"/>
      <c r="AUG56" s="18"/>
      <c r="AUH56" s="18"/>
      <c r="AUI56" s="18"/>
      <c r="AUJ56" s="18"/>
      <c r="AUK56" s="18"/>
      <c r="AUL56" s="18"/>
      <c r="AUM56" s="18"/>
      <c r="AUN56" s="18"/>
      <c r="AUO56" s="18"/>
      <c r="AUP56" s="18"/>
      <c r="AUQ56" s="18"/>
      <c r="AUR56" s="18"/>
      <c r="AUS56" s="18"/>
      <c r="AUT56" s="18"/>
      <c r="AUU56" s="18"/>
      <c r="AUV56" s="18"/>
      <c r="AUW56" s="18"/>
      <c r="AUX56" s="18"/>
      <c r="AUY56" s="18"/>
      <c r="AUZ56" s="18"/>
      <c r="AVA56" s="18"/>
      <c r="AVB56" s="18"/>
      <c r="AVC56" s="18"/>
      <c r="AVD56" s="18"/>
      <c r="AVE56" s="18"/>
      <c r="AVF56" s="18"/>
      <c r="AVG56" s="18"/>
      <c r="AVH56" s="18"/>
      <c r="AVI56" s="18"/>
      <c r="AVJ56" s="18"/>
      <c r="AVK56" s="18"/>
      <c r="AVL56" s="18"/>
      <c r="AVM56" s="18"/>
      <c r="AVN56" s="18"/>
      <c r="AVO56" s="18"/>
      <c r="AVP56" s="18"/>
      <c r="AVQ56" s="18"/>
      <c r="AVR56" s="18"/>
      <c r="AVS56" s="18"/>
      <c r="AVT56" s="18"/>
      <c r="AVU56" s="18"/>
      <c r="AVV56" s="18"/>
      <c r="AVW56" s="18"/>
      <c r="AVX56" s="18"/>
      <c r="AVY56" s="18"/>
      <c r="AVZ56" s="18"/>
      <c r="AWA56" s="18"/>
      <c r="AWB56" s="18"/>
      <c r="AWC56" s="18"/>
      <c r="AWD56" s="18"/>
      <c r="AWE56" s="18"/>
      <c r="AWF56" s="18"/>
      <c r="AWG56" s="18"/>
      <c r="AWH56" s="18"/>
      <c r="AWI56" s="18"/>
      <c r="AWJ56" s="18"/>
      <c r="AWK56" s="18"/>
      <c r="AWL56" s="18"/>
      <c r="AWM56" s="18"/>
      <c r="AWN56" s="18"/>
      <c r="AWO56" s="18"/>
      <c r="AWP56" s="18"/>
      <c r="AWQ56" s="18"/>
      <c r="AWR56" s="18"/>
      <c r="AWS56" s="18"/>
      <c r="AWT56" s="18"/>
      <c r="AWU56" s="18"/>
      <c r="AWV56" s="18"/>
      <c r="AWW56" s="18"/>
      <c r="AWX56" s="18"/>
      <c r="AWY56" s="18"/>
      <c r="AWZ56" s="18"/>
      <c r="AXA56" s="18"/>
      <c r="AXB56" s="18"/>
      <c r="AXC56" s="18"/>
      <c r="AXD56" s="18"/>
      <c r="AXE56" s="18"/>
      <c r="AXF56" s="18"/>
      <c r="AXG56" s="18"/>
      <c r="AXH56" s="18"/>
      <c r="AXI56" s="18"/>
      <c r="AXJ56" s="18"/>
      <c r="AXK56" s="18"/>
      <c r="AXL56" s="18"/>
      <c r="AXM56" s="18"/>
      <c r="AXN56" s="18"/>
      <c r="AXO56" s="18"/>
      <c r="AXP56" s="18"/>
      <c r="AXQ56" s="18"/>
      <c r="AXR56" s="18"/>
      <c r="AXS56" s="18"/>
      <c r="AXT56" s="18"/>
      <c r="AXU56" s="18"/>
      <c r="AXV56" s="18"/>
      <c r="AXW56" s="18"/>
      <c r="AXX56" s="18"/>
      <c r="AXY56" s="18"/>
      <c r="AXZ56" s="18"/>
      <c r="AYA56" s="18"/>
      <c r="AYB56" s="18"/>
      <c r="AYC56" s="18"/>
      <c r="AYD56" s="18"/>
      <c r="AYE56" s="18"/>
      <c r="AYF56" s="18"/>
      <c r="AYG56" s="18"/>
      <c r="AYH56" s="18"/>
      <c r="AYI56" s="18"/>
      <c r="AYJ56" s="18"/>
      <c r="AYK56" s="18"/>
      <c r="AYL56" s="18"/>
      <c r="AYM56" s="18"/>
      <c r="AYN56" s="18"/>
      <c r="AYO56" s="18"/>
      <c r="AYP56" s="18"/>
      <c r="AYQ56" s="18"/>
      <c r="AYR56" s="18"/>
      <c r="AYS56" s="18"/>
      <c r="AYT56" s="18"/>
      <c r="AYU56" s="18"/>
      <c r="AYV56" s="18"/>
      <c r="AYW56" s="18"/>
      <c r="AYX56" s="18"/>
      <c r="AYY56" s="18"/>
      <c r="AYZ56" s="18"/>
      <c r="AZA56" s="18"/>
      <c r="AZB56" s="18"/>
      <c r="AZC56" s="18"/>
      <c r="AZD56" s="18"/>
      <c r="AZE56" s="18"/>
      <c r="AZF56" s="18"/>
      <c r="AZG56" s="18"/>
      <c r="AZH56" s="18"/>
      <c r="AZI56" s="18"/>
      <c r="AZJ56" s="18"/>
      <c r="AZK56" s="18"/>
      <c r="AZL56" s="18"/>
      <c r="AZM56" s="18"/>
      <c r="AZN56" s="18"/>
      <c r="AZO56" s="18"/>
      <c r="AZP56" s="18"/>
      <c r="AZQ56" s="18"/>
      <c r="AZR56" s="18"/>
      <c r="AZS56" s="18"/>
      <c r="AZT56" s="18"/>
      <c r="AZU56" s="18"/>
      <c r="AZV56" s="18"/>
      <c r="AZW56" s="18"/>
      <c r="AZX56" s="18"/>
      <c r="AZY56" s="18"/>
      <c r="AZZ56" s="18"/>
      <c r="BAA56" s="18"/>
      <c r="BAB56" s="18"/>
      <c r="BAC56" s="18"/>
      <c r="BAD56" s="18"/>
      <c r="BAE56" s="18"/>
      <c r="BAF56" s="18"/>
      <c r="BAG56" s="18"/>
      <c r="BAH56" s="18"/>
      <c r="BAI56" s="18"/>
      <c r="BAJ56" s="18"/>
      <c r="BAK56" s="18"/>
      <c r="BAL56" s="18"/>
      <c r="BAM56" s="18"/>
      <c r="BAN56" s="18"/>
      <c r="BAO56" s="18"/>
      <c r="BAP56" s="18"/>
      <c r="BAQ56" s="18"/>
      <c r="BAR56" s="18"/>
      <c r="BAS56" s="18"/>
      <c r="BAT56" s="18"/>
      <c r="BAU56" s="18"/>
      <c r="BAV56" s="18"/>
      <c r="BAW56" s="18"/>
      <c r="BAX56" s="18"/>
      <c r="BAY56" s="18"/>
      <c r="BAZ56" s="18"/>
      <c r="BBA56" s="18"/>
      <c r="BBB56" s="18"/>
      <c r="BBC56" s="18"/>
      <c r="BBD56" s="18"/>
      <c r="BBE56" s="18"/>
      <c r="BBF56" s="18"/>
      <c r="BBG56" s="18"/>
      <c r="BBH56" s="18"/>
      <c r="BBI56" s="18"/>
      <c r="BBJ56" s="18"/>
      <c r="BBK56" s="18"/>
      <c r="BBL56" s="18"/>
      <c r="BBM56" s="18"/>
      <c r="BBN56" s="18"/>
      <c r="BBO56" s="18"/>
      <c r="BBP56" s="18"/>
      <c r="BBQ56" s="18"/>
      <c r="BBR56" s="18"/>
      <c r="BBS56" s="18"/>
      <c r="BBT56" s="18"/>
      <c r="BBU56" s="18"/>
      <c r="BBV56" s="18"/>
      <c r="BBW56" s="18"/>
      <c r="BBX56" s="18"/>
      <c r="BBY56" s="18"/>
      <c r="BBZ56" s="18"/>
      <c r="BCA56" s="18"/>
      <c r="BCB56" s="18"/>
      <c r="BCC56" s="18"/>
      <c r="BCD56" s="18"/>
      <c r="BCE56" s="18"/>
      <c r="BCF56" s="18"/>
      <c r="BCG56" s="18"/>
      <c r="BCH56" s="18"/>
      <c r="BCI56" s="18"/>
      <c r="BCJ56" s="18"/>
      <c r="BCK56" s="18"/>
      <c r="BCL56" s="18"/>
      <c r="BCM56" s="18"/>
      <c r="BCN56" s="18"/>
      <c r="BCO56" s="18"/>
      <c r="BCP56" s="18"/>
      <c r="BCQ56" s="18"/>
      <c r="BCR56" s="18"/>
      <c r="BCS56" s="18"/>
      <c r="BCT56" s="18"/>
      <c r="BCU56" s="18"/>
      <c r="BCV56" s="18"/>
      <c r="BCW56" s="18"/>
      <c r="BCX56" s="18"/>
      <c r="BCY56" s="18"/>
      <c r="BCZ56" s="18"/>
      <c r="BDA56" s="18"/>
      <c r="BDB56" s="18"/>
      <c r="BDC56" s="18"/>
      <c r="BDD56" s="18"/>
      <c r="BDE56" s="18"/>
      <c r="BDF56" s="18"/>
      <c r="BDG56" s="18"/>
      <c r="BDH56" s="18"/>
      <c r="BDI56" s="18"/>
      <c r="BDJ56" s="18"/>
      <c r="BDK56" s="18"/>
      <c r="BDL56" s="18"/>
      <c r="BDM56" s="18"/>
      <c r="BDN56" s="18"/>
      <c r="BDO56" s="18"/>
      <c r="BDP56" s="18"/>
      <c r="BDQ56" s="18"/>
      <c r="BDR56" s="18"/>
      <c r="BDS56" s="18"/>
      <c r="BDT56" s="18"/>
      <c r="BDU56" s="18"/>
      <c r="BDV56" s="18"/>
      <c r="BDW56" s="18"/>
      <c r="BDX56" s="18"/>
      <c r="BDY56" s="18"/>
      <c r="BDZ56" s="18"/>
      <c r="BEA56" s="18"/>
      <c r="BEB56" s="18"/>
      <c r="BEC56" s="18"/>
      <c r="BED56" s="18"/>
      <c r="BEE56" s="18"/>
      <c r="BEF56" s="18"/>
      <c r="BEG56" s="18"/>
      <c r="BEH56" s="18"/>
      <c r="BEI56" s="18"/>
      <c r="BEJ56" s="18"/>
      <c r="BEK56" s="18"/>
      <c r="BEL56" s="18"/>
      <c r="BEM56" s="18"/>
      <c r="BEN56" s="18"/>
      <c r="BEO56" s="18"/>
      <c r="BEP56" s="18"/>
      <c r="BEQ56" s="18"/>
      <c r="BER56" s="18"/>
      <c r="BES56" s="18"/>
      <c r="BET56" s="18"/>
      <c r="BEU56" s="18"/>
      <c r="BEV56" s="18"/>
      <c r="BEW56" s="18"/>
      <c r="BEX56" s="18"/>
      <c r="BEY56" s="18"/>
      <c r="BEZ56" s="18"/>
      <c r="BFA56" s="18"/>
      <c r="BFB56" s="18"/>
      <c r="BFC56" s="18"/>
      <c r="BFD56" s="18"/>
      <c r="BFE56" s="18"/>
      <c r="BFF56" s="18"/>
      <c r="BFG56" s="18"/>
      <c r="BFH56" s="18"/>
      <c r="BFI56" s="18"/>
      <c r="BFJ56" s="18"/>
      <c r="BFK56" s="18"/>
      <c r="BFL56" s="18"/>
      <c r="BFM56" s="18"/>
      <c r="BFN56" s="18"/>
      <c r="BFO56" s="18"/>
      <c r="BFP56" s="18"/>
      <c r="BFQ56" s="18"/>
      <c r="BFR56" s="18"/>
      <c r="BFS56" s="18"/>
      <c r="BFT56" s="18"/>
      <c r="BFU56" s="18"/>
      <c r="BFV56" s="18"/>
      <c r="BFW56" s="18"/>
      <c r="BFX56" s="18"/>
      <c r="BFY56" s="18"/>
      <c r="BFZ56" s="18"/>
      <c r="BGA56" s="18"/>
      <c r="BGB56" s="18"/>
      <c r="BGC56" s="18"/>
      <c r="BGD56" s="18"/>
      <c r="BGE56" s="18"/>
      <c r="BGF56" s="18"/>
      <c r="BGG56" s="18"/>
      <c r="BGH56" s="18"/>
      <c r="BGI56" s="18"/>
      <c r="BGJ56" s="18"/>
      <c r="BGK56" s="18"/>
      <c r="BGL56" s="18"/>
      <c r="BGM56" s="18"/>
      <c r="BGN56" s="18"/>
      <c r="BGO56" s="18"/>
      <c r="BGP56" s="18"/>
      <c r="BGQ56" s="18"/>
      <c r="BGR56" s="18"/>
      <c r="BGS56" s="18"/>
      <c r="BGT56" s="18"/>
      <c r="BGU56" s="18"/>
      <c r="BGV56" s="18"/>
      <c r="BGW56" s="18"/>
      <c r="BGX56" s="18"/>
      <c r="BGY56" s="18"/>
      <c r="BGZ56" s="18"/>
      <c r="BHA56" s="18"/>
      <c r="BHB56" s="18"/>
      <c r="BHC56" s="18"/>
      <c r="BHD56" s="18"/>
      <c r="BHE56" s="18"/>
      <c r="BHF56" s="18"/>
      <c r="BHG56" s="18"/>
      <c r="BHH56" s="18"/>
      <c r="BHI56" s="18"/>
      <c r="BHJ56" s="18"/>
      <c r="BHK56" s="18"/>
      <c r="BHL56" s="18"/>
      <c r="BHM56" s="18"/>
      <c r="BHN56" s="18"/>
      <c r="BHO56" s="18"/>
      <c r="BHP56" s="18"/>
      <c r="BHQ56" s="18"/>
      <c r="BHR56" s="18"/>
      <c r="BHS56" s="18"/>
      <c r="BHT56" s="18"/>
      <c r="BHU56" s="18"/>
      <c r="BHV56" s="18"/>
      <c r="BHW56" s="18"/>
      <c r="BHX56" s="18"/>
      <c r="BHY56" s="18"/>
      <c r="BHZ56" s="18"/>
      <c r="BIA56" s="18"/>
      <c r="BIB56" s="18"/>
      <c r="BIC56" s="18"/>
      <c r="BID56" s="18"/>
      <c r="BIE56" s="18"/>
      <c r="BIF56" s="18"/>
      <c r="BIG56" s="18"/>
      <c r="BIH56" s="18"/>
      <c r="BII56" s="18"/>
      <c r="BIJ56" s="18"/>
      <c r="BIK56" s="18"/>
      <c r="BIL56" s="18"/>
      <c r="BIM56" s="18"/>
      <c r="BIN56" s="18"/>
      <c r="BIO56" s="18"/>
      <c r="BIP56" s="18"/>
      <c r="BIQ56" s="18"/>
      <c r="BIR56" s="18"/>
      <c r="BIS56" s="18"/>
      <c r="BIT56" s="18"/>
      <c r="BIU56" s="18"/>
      <c r="BIV56" s="18"/>
      <c r="BIW56" s="18"/>
      <c r="BIX56" s="18"/>
      <c r="BIY56" s="18"/>
      <c r="BIZ56" s="18"/>
      <c r="BJA56" s="18"/>
      <c r="BJB56" s="18"/>
      <c r="BJC56" s="18"/>
      <c r="BJD56" s="18"/>
      <c r="BJE56" s="18"/>
      <c r="BJF56" s="18"/>
      <c r="BJG56" s="18"/>
      <c r="BJH56" s="18"/>
      <c r="BJI56" s="18"/>
      <c r="BJJ56" s="18"/>
      <c r="BJK56" s="18"/>
      <c r="BJL56" s="18"/>
      <c r="BJM56" s="18"/>
      <c r="BJN56" s="18"/>
      <c r="BJO56" s="18"/>
      <c r="BJP56" s="18"/>
      <c r="BJQ56" s="18"/>
      <c r="BJR56" s="18"/>
      <c r="BJS56" s="18"/>
      <c r="BJT56" s="18"/>
      <c r="BJU56" s="18"/>
      <c r="BJV56" s="18"/>
      <c r="BJW56" s="18"/>
      <c r="BJX56" s="18"/>
      <c r="BJY56" s="18"/>
      <c r="BJZ56" s="18"/>
      <c r="BKA56" s="18"/>
      <c r="BKB56" s="18"/>
      <c r="BKC56" s="18"/>
      <c r="BKD56" s="18"/>
      <c r="BKE56" s="18"/>
      <c r="BKF56" s="18"/>
      <c r="BKG56" s="18"/>
      <c r="BKH56" s="18"/>
      <c r="BKI56" s="18"/>
      <c r="BKJ56" s="18"/>
      <c r="BKK56" s="18"/>
      <c r="BKL56" s="18"/>
      <c r="BKM56" s="18"/>
      <c r="BKN56" s="18"/>
      <c r="BKO56" s="18"/>
      <c r="BKP56" s="18"/>
      <c r="BKQ56" s="18"/>
      <c r="BKR56" s="18"/>
      <c r="BKS56" s="18"/>
      <c r="BKT56" s="18"/>
      <c r="BKU56" s="18"/>
      <c r="BKV56" s="18"/>
      <c r="BKW56" s="18"/>
      <c r="BKX56" s="18"/>
      <c r="BKY56" s="18"/>
      <c r="BKZ56" s="18"/>
      <c r="BLA56" s="18"/>
      <c r="BLB56" s="18"/>
      <c r="BLC56" s="18"/>
      <c r="BLD56" s="18"/>
      <c r="BLE56" s="18"/>
      <c r="BLF56" s="18"/>
      <c r="BLG56" s="18"/>
      <c r="BLH56" s="18"/>
      <c r="BLI56" s="18"/>
      <c r="BLJ56" s="18"/>
      <c r="BLK56" s="18"/>
      <c r="BLL56" s="18"/>
      <c r="BLM56" s="18"/>
      <c r="BLN56" s="18"/>
      <c r="BLO56" s="18"/>
      <c r="BLP56" s="18"/>
      <c r="BLQ56" s="18"/>
      <c r="BLR56" s="18"/>
      <c r="BLS56" s="18"/>
      <c r="BLT56" s="18"/>
      <c r="BLU56" s="18"/>
      <c r="BLV56" s="18"/>
      <c r="BLW56" s="18"/>
      <c r="BLX56" s="18"/>
      <c r="BLY56" s="18"/>
      <c r="BLZ56" s="18"/>
      <c r="BMA56" s="18"/>
      <c r="BMB56" s="18"/>
      <c r="BMC56" s="18"/>
      <c r="BMD56" s="18"/>
      <c r="BME56" s="18"/>
      <c r="BMF56" s="18"/>
      <c r="BMG56" s="18"/>
      <c r="BMH56" s="18"/>
      <c r="BMI56" s="18"/>
      <c r="BMJ56" s="18"/>
      <c r="BMK56" s="18"/>
      <c r="BML56" s="18"/>
      <c r="BMM56" s="18"/>
      <c r="BMN56" s="18"/>
      <c r="BMO56" s="18"/>
      <c r="BMP56" s="18"/>
      <c r="BMQ56" s="18"/>
      <c r="BMR56" s="18"/>
      <c r="BMS56" s="18"/>
      <c r="BMT56" s="18"/>
      <c r="BMU56" s="18"/>
      <c r="BMV56" s="18"/>
      <c r="BMW56" s="18"/>
      <c r="BMX56" s="18"/>
      <c r="BMY56" s="18"/>
      <c r="BMZ56" s="18"/>
      <c r="BNA56" s="18"/>
      <c r="BNB56" s="18"/>
      <c r="BNC56" s="18"/>
      <c r="BND56" s="18"/>
      <c r="BNE56" s="18"/>
      <c r="BNF56" s="18"/>
      <c r="BNG56" s="18"/>
      <c r="BNH56" s="18"/>
      <c r="BNI56" s="18"/>
      <c r="BNJ56" s="18"/>
      <c r="BNK56" s="18"/>
      <c r="BNL56" s="18"/>
      <c r="BNM56" s="18"/>
      <c r="BNN56" s="18"/>
      <c r="BNO56" s="18"/>
      <c r="BNP56" s="18"/>
      <c r="BNQ56" s="18"/>
      <c r="BNR56" s="18"/>
      <c r="BNS56" s="18"/>
      <c r="BNT56" s="18"/>
      <c r="BNU56" s="18"/>
      <c r="BNV56" s="18"/>
      <c r="BNW56" s="18"/>
      <c r="BNX56" s="18"/>
      <c r="BNY56" s="18"/>
      <c r="BNZ56" s="18"/>
      <c r="BOA56" s="18"/>
      <c r="BOB56" s="18"/>
      <c r="BOC56" s="18"/>
      <c r="BOD56" s="18"/>
      <c r="BOE56" s="18"/>
      <c r="BOF56" s="18"/>
      <c r="BOG56" s="18"/>
      <c r="BOH56" s="18"/>
      <c r="BOI56" s="18"/>
      <c r="BOJ56" s="18"/>
      <c r="BOK56" s="18"/>
      <c r="BOL56" s="18"/>
      <c r="BOM56" s="18"/>
      <c r="BON56" s="18"/>
      <c r="BOO56" s="18"/>
      <c r="BOP56" s="18"/>
      <c r="BOQ56" s="18"/>
      <c r="BOR56" s="18"/>
      <c r="BOS56" s="18"/>
      <c r="BOT56" s="18"/>
      <c r="BOU56" s="18"/>
      <c r="BOV56" s="18"/>
      <c r="BOW56" s="18"/>
      <c r="BOX56" s="18"/>
      <c r="BOY56" s="18"/>
      <c r="BOZ56" s="18"/>
      <c r="BPA56" s="18"/>
      <c r="BPB56" s="18"/>
      <c r="BPC56" s="18"/>
      <c r="BPD56" s="18"/>
      <c r="BPE56" s="18"/>
      <c r="BPF56" s="18"/>
      <c r="BPG56" s="18"/>
      <c r="BPH56" s="18"/>
      <c r="BPI56" s="18"/>
      <c r="BPJ56" s="18"/>
      <c r="BPK56" s="18"/>
      <c r="BPL56" s="18"/>
      <c r="BPM56" s="18"/>
      <c r="BPN56" s="18"/>
      <c r="BPO56" s="18"/>
      <c r="BPP56" s="18"/>
      <c r="BPQ56" s="18"/>
      <c r="BPR56" s="18"/>
      <c r="BPS56" s="18"/>
      <c r="BPT56" s="18"/>
      <c r="BPU56" s="18"/>
      <c r="BPV56" s="18"/>
      <c r="BPW56" s="18"/>
      <c r="BPX56" s="18"/>
      <c r="BPY56" s="18"/>
      <c r="BPZ56" s="18"/>
      <c r="BQA56" s="18"/>
      <c r="BQB56" s="18"/>
      <c r="BQC56" s="18"/>
      <c r="BQD56" s="18"/>
      <c r="BQE56" s="18"/>
      <c r="BQF56" s="18"/>
      <c r="BQG56" s="18"/>
      <c r="BQH56" s="18"/>
      <c r="BQI56" s="18"/>
      <c r="BQJ56" s="18"/>
      <c r="BQK56" s="18"/>
      <c r="BQL56" s="18"/>
      <c r="BQM56" s="18"/>
      <c r="BQN56" s="18"/>
      <c r="BQO56" s="18"/>
      <c r="BQP56" s="18"/>
      <c r="BQQ56" s="18"/>
      <c r="BQR56" s="18"/>
      <c r="BQS56" s="18"/>
      <c r="BQT56" s="18"/>
      <c r="BQU56" s="18"/>
      <c r="BQV56" s="18"/>
      <c r="BQW56" s="18"/>
      <c r="BQX56" s="18"/>
      <c r="BQY56" s="18"/>
      <c r="BQZ56" s="18"/>
      <c r="BRA56" s="18"/>
      <c r="BRB56" s="18"/>
      <c r="BRC56" s="18"/>
      <c r="BRD56" s="18"/>
      <c r="BRE56" s="18"/>
      <c r="BRF56" s="18"/>
      <c r="BRG56" s="18"/>
      <c r="BRH56" s="18"/>
      <c r="BRI56" s="18"/>
      <c r="BRJ56" s="18"/>
      <c r="BRK56" s="18"/>
      <c r="BRL56" s="18"/>
      <c r="BRM56" s="18"/>
      <c r="BRN56" s="18"/>
      <c r="BRO56" s="18"/>
      <c r="BRP56" s="18"/>
      <c r="BRQ56" s="18"/>
      <c r="BRR56" s="18"/>
      <c r="BRS56" s="18"/>
      <c r="BRT56" s="18"/>
      <c r="BRU56" s="18"/>
      <c r="BRV56" s="18"/>
      <c r="BRW56" s="18"/>
      <c r="BRX56" s="18"/>
      <c r="BRY56" s="18"/>
      <c r="BRZ56" s="18"/>
      <c r="BSA56" s="18"/>
      <c r="BSB56" s="18"/>
      <c r="BSC56" s="18"/>
      <c r="BSD56" s="18"/>
      <c r="BSE56" s="18"/>
      <c r="BSF56" s="18"/>
      <c r="BSG56" s="18"/>
      <c r="BSH56" s="18"/>
      <c r="BSI56" s="18"/>
      <c r="BSJ56" s="18"/>
      <c r="BSK56" s="18"/>
      <c r="BSL56" s="18"/>
      <c r="BSM56" s="18"/>
      <c r="BSN56" s="18"/>
      <c r="BSO56" s="18"/>
      <c r="BSP56" s="18"/>
      <c r="BSQ56" s="18"/>
      <c r="BSR56" s="18"/>
      <c r="BSS56" s="18"/>
      <c r="BST56" s="18"/>
      <c r="BSU56" s="18"/>
      <c r="BSV56" s="18"/>
      <c r="BSW56" s="18"/>
      <c r="BSX56" s="18"/>
      <c r="BSY56" s="18"/>
      <c r="BSZ56" s="18"/>
      <c r="BTA56" s="18"/>
      <c r="BTB56" s="18"/>
      <c r="BTC56" s="18"/>
      <c r="BTD56" s="18"/>
      <c r="BTE56" s="18"/>
      <c r="BTF56" s="18"/>
      <c r="BTG56" s="18"/>
      <c r="BTH56" s="18"/>
      <c r="BTI56" s="18"/>
      <c r="BTJ56" s="18"/>
      <c r="BTK56" s="18"/>
      <c r="BTL56" s="18"/>
      <c r="BTM56" s="18"/>
      <c r="BTN56" s="18"/>
      <c r="BTO56" s="18"/>
      <c r="BTP56" s="18"/>
      <c r="BTQ56" s="18"/>
      <c r="BTR56" s="18"/>
      <c r="BTS56" s="18"/>
      <c r="BTT56" s="18"/>
      <c r="BTU56" s="18"/>
      <c r="BTV56" s="18"/>
      <c r="BTW56" s="18"/>
      <c r="BTX56" s="18"/>
      <c r="BTY56" s="18"/>
      <c r="BTZ56" s="18"/>
      <c r="BUA56" s="18"/>
      <c r="BUB56" s="18"/>
      <c r="BUC56" s="18"/>
      <c r="BUD56" s="18"/>
      <c r="BUE56" s="18"/>
      <c r="BUF56" s="18"/>
      <c r="BUG56" s="18"/>
      <c r="BUH56" s="18"/>
      <c r="BUI56" s="18"/>
      <c r="BUJ56" s="18"/>
      <c r="BUK56" s="18"/>
      <c r="BUL56" s="18"/>
      <c r="BUM56" s="18"/>
      <c r="BUN56" s="18"/>
      <c r="BUO56" s="18"/>
      <c r="BUP56" s="18"/>
      <c r="BUQ56" s="18"/>
      <c r="BUR56" s="18"/>
      <c r="BUS56" s="18"/>
      <c r="BUT56" s="18"/>
      <c r="BUU56" s="18"/>
      <c r="BUV56" s="18"/>
      <c r="BUW56" s="18"/>
      <c r="BUX56" s="18"/>
      <c r="BUY56" s="18"/>
      <c r="BUZ56" s="18"/>
      <c r="BVA56" s="18"/>
      <c r="BVB56" s="18"/>
      <c r="BVC56" s="18"/>
      <c r="BVD56" s="18"/>
      <c r="BVE56" s="18"/>
      <c r="BVF56" s="18"/>
      <c r="BVG56" s="18"/>
      <c r="BVH56" s="18"/>
      <c r="BVI56" s="18"/>
      <c r="BVJ56" s="18"/>
      <c r="BVK56" s="18"/>
      <c r="BVL56" s="18"/>
      <c r="BVM56" s="18"/>
      <c r="BVN56" s="18"/>
      <c r="BVO56" s="18"/>
      <c r="BVP56" s="18"/>
      <c r="BVQ56" s="18"/>
      <c r="BVR56" s="18"/>
      <c r="BVS56" s="18"/>
      <c r="BVT56" s="18"/>
      <c r="BVU56" s="18"/>
      <c r="BVV56" s="18"/>
      <c r="BVW56" s="18"/>
      <c r="BVX56" s="18"/>
      <c r="BVY56" s="18"/>
      <c r="BVZ56" s="18"/>
      <c r="BWA56" s="18"/>
      <c r="BWB56" s="18"/>
      <c r="BWC56" s="18"/>
      <c r="BWD56" s="18"/>
      <c r="BWE56" s="18"/>
      <c r="BWF56" s="18"/>
      <c r="BWG56" s="18"/>
      <c r="BWH56" s="18"/>
      <c r="BWI56" s="18"/>
      <c r="BWJ56" s="18"/>
      <c r="BWK56" s="18"/>
      <c r="BWL56" s="18"/>
      <c r="BWM56" s="18"/>
      <c r="BWN56" s="18"/>
      <c r="BWO56" s="18"/>
      <c r="BWP56" s="18"/>
      <c r="BWQ56" s="18"/>
      <c r="BWR56" s="18"/>
      <c r="BWS56" s="18"/>
      <c r="BWT56" s="18"/>
      <c r="BWU56" s="18"/>
      <c r="BWV56" s="18"/>
      <c r="BWW56" s="18"/>
      <c r="BWX56" s="18"/>
      <c r="BWY56" s="18"/>
      <c r="BWZ56" s="18"/>
      <c r="BXA56" s="18"/>
      <c r="BXB56" s="18"/>
      <c r="BXC56" s="18"/>
      <c r="BXD56" s="18"/>
      <c r="BXE56" s="18"/>
      <c r="BXF56" s="18"/>
      <c r="BXG56" s="18"/>
      <c r="BXH56" s="18"/>
      <c r="BXI56" s="18"/>
      <c r="BXJ56" s="18"/>
      <c r="BXK56" s="18"/>
      <c r="BXL56" s="18"/>
      <c r="BXM56" s="18"/>
      <c r="BXN56" s="18"/>
      <c r="BXO56" s="18"/>
      <c r="BXP56" s="18"/>
      <c r="BXQ56" s="18"/>
      <c r="BXR56" s="18"/>
      <c r="BXS56" s="18"/>
      <c r="BXT56" s="18"/>
      <c r="BXU56" s="18"/>
      <c r="BXV56" s="18"/>
      <c r="BXW56" s="18"/>
      <c r="BXX56" s="18"/>
      <c r="BXY56" s="18"/>
      <c r="BXZ56" s="18"/>
      <c r="BYA56" s="18"/>
      <c r="BYB56" s="18"/>
      <c r="BYC56" s="18"/>
      <c r="BYD56" s="18"/>
      <c r="BYE56" s="18"/>
      <c r="BYF56" s="18"/>
      <c r="BYG56" s="18"/>
      <c r="BYH56" s="18"/>
      <c r="BYI56" s="18"/>
      <c r="BYJ56" s="18"/>
      <c r="BYK56" s="18"/>
      <c r="BYL56" s="18"/>
      <c r="BYM56" s="18"/>
      <c r="BYN56" s="18"/>
      <c r="BYO56" s="18"/>
      <c r="BYP56" s="18"/>
      <c r="BYQ56" s="18"/>
      <c r="BYR56" s="18"/>
      <c r="BYS56" s="18"/>
      <c r="BYT56" s="18"/>
      <c r="BYU56" s="18"/>
      <c r="BYV56" s="18"/>
      <c r="BYW56" s="18"/>
      <c r="BYX56" s="18"/>
      <c r="BYY56" s="18"/>
      <c r="BYZ56" s="18"/>
      <c r="BZA56" s="18"/>
      <c r="BZB56" s="18"/>
      <c r="BZC56" s="18"/>
      <c r="BZD56" s="18"/>
      <c r="BZE56" s="18"/>
      <c r="BZF56" s="18"/>
      <c r="BZG56" s="18"/>
      <c r="BZH56" s="18"/>
      <c r="BZI56" s="18"/>
      <c r="BZJ56" s="18"/>
      <c r="BZK56" s="18"/>
      <c r="BZL56" s="18"/>
      <c r="BZM56" s="18"/>
      <c r="BZN56" s="18"/>
      <c r="BZO56" s="18"/>
      <c r="BZP56" s="18"/>
      <c r="BZQ56" s="18"/>
      <c r="BZR56" s="18"/>
      <c r="BZS56" s="18"/>
      <c r="BZT56" s="18"/>
      <c r="BZU56" s="18"/>
      <c r="BZV56" s="18"/>
      <c r="BZW56" s="18"/>
      <c r="BZX56" s="18"/>
      <c r="BZY56" s="18"/>
      <c r="BZZ56" s="18"/>
      <c r="CAA56" s="18"/>
      <c r="CAB56" s="18"/>
      <c r="CAC56" s="18"/>
      <c r="CAD56" s="18"/>
      <c r="CAE56" s="18"/>
      <c r="CAF56" s="18"/>
      <c r="CAG56" s="18"/>
      <c r="CAH56" s="18"/>
      <c r="CAI56" s="18"/>
      <c r="CAJ56" s="18"/>
      <c r="CAK56" s="18"/>
      <c r="CAL56" s="18"/>
      <c r="CAM56" s="18"/>
      <c r="CAN56" s="18"/>
      <c r="CAO56" s="18"/>
      <c r="CAP56" s="18"/>
      <c r="CAQ56" s="18"/>
      <c r="CAR56" s="18"/>
      <c r="CAS56" s="18"/>
      <c r="CAT56" s="18"/>
      <c r="CAU56" s="18"/>
      <c r="CAV56" s="18"/>
      <c r="CAW56" s="18"/>
      <c r="CAX56" s="18"/>
      <c r="CAY56" s="18"/>
      <c r="CAZ56" s="18"/>
      <c r="CBA56" s="18"/>
      <c r="CBB56" s="18"/>
      <c r="CBC56" s="18"/>
      <c r="CBD56" s="18"/>
      <c r="CBE56" s="18"/>
      <c r="CBF56" s="18"/>
      <c r="CBG56" s="18"/>
      <c r="CBH56" s="18"/>
      <c r="CBI56" s="18"/>
      <c r="CBJ56" s="18"/>
      <c r="CBK56" s="18"/>
      <c r="CBL56" s="18"/>
      <c r="CBM56" s="18"/>
      <c r="CBN56" s="18"/>
      <c r="CBO56" s="18"/>
      <c r="CBP56" s="18"/>
      <c r="CBQ56" s="18"/>
      <c r="CBR56" s="18"/>
      <c r="CBS56" s="18"/>
      <c r="CBT56" s="18"/>
      <c r="CBU56" s="18"/>
      <c r="CBV56" s="18"/>
      <c r="CBW56" s="18"/>
      <c r="CBX56" s="18"/>
      <c r="CBY56" s="18"/>
      <c r="CBZ56" s="18"/>
      <c r="CCA56" s="18"/>
      <c r="CCB56" s="18"/>
      <c r="CCC56" s="18"/>
      <c r="CCD56" s="18"/>
      <c r="CCE56" s="18"/>
      <c r="CCF56" s="18"/>
      <c r="CCG56" s="18"/>
      <c r="CCH56" s="18"/>
      <c r="CCI56" s="18"/>
      <c r="CCJ56" s="18"/>
      <c r="CCK56" s="18"/>
      <c r="CCL56" s="18"/>
      <c r="CCM56" s="18"/>
      <c r="CCN56" s="18"/>
      <c r="CCO56" s="18"/>
      <c r="CCP56" s="18"/>
      <c r="CCQ56" s="18"/>
      <c r="CCR56" s="18"/>
      <c r="CCS56" s="18"/>
      <c r="CCT56" s="18"/>
      <c r="CCU56" s="18"/>
      <c r="CCV56" s="18"/>
      <c r="CCW56" s="18"/>
      <c r="CCX56" s="18"/>
      <c r="CCY56" s="18"/>
      <c r="CCZ56" s="18"/>
      <c r="CDA56" s="18"/>
      <c r="CDB56" s="18"/>
      <c r="CDC56" s="18"/>
      <c r="CDD56" s="18"/>
      <c r="CDE56" s="18"/>
      <c r="CDF56" s="18"/>
      <c r="CDG56" s="18"/>
      <c r="CDH56" s="18"/>
      <c r="CDI56" s="18"/>
      <c r="CDJ56" s="18"/>
      <c r="CDK56" s="18"/>
      <c r="CDL56" s="18"/>
      <c r="CDM56" s="18"/>
      <c r="CDN56" s="18"/>
      <c r="CDO56" s="18"/>
      <c r="CDP56" s="18"/>
      <c r="CDQ56" s="18"/>
      <c r="CDR56" s="18"/>
      <c r="CDS56" s="18"/>
      <c r="CDT56" s="18"/>
      <c r="CDU56" s="18"/>
      <c r="CDV56" s="18"/>
      <c r="CDW56" s="18"/>
      <c r="CDX56" s="18"/>
      <c r="CDY56" s="18"/>
      <c r="CDZ56" s="18"/>
      <c r="CEA56" s="18"/>
      <c r="CEB56" s="18"/>
      <c r="CEC56" s="18"/>
      <c r="CED56" s="18"/>
      <c r="CEE56" s="18"/>
      <c r="CEF56" s="18"/>
      <c r="CEG56" s="18"/>
      <c r="CEH56" s="18"/>
      <c r="CEI56" s="18"/>
      <c r="CEJ56" s="18"/>
      <c r="CEK56" s="18"/>
      <c r="CEL56" s="18"/>
      <c r="CEM56" s="18"/>
      <c r="CEN56" s="18"/>
      <c r="CEO56" s="18"/>
      <c r="CEP56" s="18"/>
      <c r="CEQ56" s="18"/>
      <c r="CER56" s="18"/>
      <c r="CES56" s="18"/>
      <c r="CET56" s="18"/>
      <c r="CEU56" s="18"/>
      <c r="CEV56" s="18"/>
      <c r="CEW56" s="18"/>
      <c r="CEX56" s="18"/>
      <c r="CEY56" s="18"/>
      <c r="CEZ56" s="18"/>
      <c r="CFA56" s="18"/>
      <c r="CFB56" s="18"/>
      <c r="CFC56" s="18"/>
      <c r="CFD56" s="18"/>
      <c r="CFE56" s="18"/>
      <c r="CFF56" s="18"/>
      <c r="CFG56" s="18"/>
      <c r="CFH56" s="18"/>
      <c r="CFI56" s="18"/>
      <c r="CFJ56" s="18"/>
      <c r="CFK56" s="18"/>
      <c r="CFL56" s="18"/>
      <c r="CFM56" s="18"/>
      <c r="CFN56" s="18"/>
      <c r="CFO56" s="18"/>
      <c r="CFP56" s="18"/>
      <c r="CFQ56" s="18"/>
      <c r="CFR56" s="18"/>
      <c r="CFS56" s="18"/>
      <c r="CFT56" s="18"/>
      <c r="CFU56" s="18"/>
      <c r="CFV56" s="18"/>
      <c r="CFW56" s="18"/>
      <c r="CFX56" s="18"/>
      <c r="CFY56" s="18"/>
      <c r="CFZ56" s="18"/>
      <c r="CGA56" s="18"/>
      <c r="CGB56" s="18"/>
      <c r="CGC56" s="18"/>
      <c r="CGD56" s="18"/>
      <c r="CGE56" s="18"/>
      <c r="CGF56" s="18"/>
      <c r="CGG56" s="18"/>
      <c r="CGH56" s="18"/>
      <c r="CGI56" s="18"/>
      <c r="CGJ56" s="18"/>
      <c r="CGK56" s="18"/>
      <c r="CGL56" s="18"/>
      <c r="CGM56" s="18"/>
      <c r="CGN56" s="18"/>
      <c r="CGO56" s="18"/>
      <c r="CGP56" s="18"/>
      <c r="CGQ56" s="18"/>
      <c r="CGR56" s="18"/>
      <c r="CGS56" s="18"/>
      <c r="CGT56" s="18"/>
      <c r="CGU56" s="18"/>
      <c r="CGV56" s="18"/>
      <c r="CGW56" s="18"/>
      <c r="CGX56" s="18"/>
      <c r="CGY56" s="18"/>
      <c r="CGZ56" s="18"/>
      <c r="CHA56" s="18"/>
      <c r="CHB56" s="18"/>
      <c r="CHC56" s="18"/>
      <c r="CHD56" s="18"/>
      <c r="CHE56" s="18"/>
      <c r="CHF56" s="18"/>
      <c r="CHG56" s="18"/>
      <c r="CHH56" s="18"/>
      <c r="CHI56" s="18"/>
      <c r="CHJ56" s="18"/>
      <c r="CHK56" s="18"/>
      <c r="CHL56" s="18"/>
      <c r="CHM56" s="18"/>
      <c r="CHN56" s="18"/>
      <c r="CHO56" s="18"/>
      <c r="CHP56" s="18"/>
      <c r="CHQ56" s="18"/>
      <c r="CHR56" s="18"/>
      <c r="CHS56" s="18"/>
      <c r="CHT56" s="18"/>
      <c r="CHU56" s="18"/>
      <c r="CHV56" s="18"/>
      <c r="CHW56" s="18"/>
      <c r="CHX56" s="18"/>
      <c r="CHY56" s="18"/>
      <c r="CHZ56" s="18"/>
      <c r="CIA56" s="18"/>
      <c r="CIB56" s="18"/>
      <c r="CIC56" s="18"/>
      <c r="CID56" s="18"/>
      <c r="CIE56" s="18"/>
      <c r="CIF56" s="18"/>
      <c r="CIG56" s="18"/>
      <c r="CIH56" s="18"/>
      <c r="CII56" s="18"/>
      <c r="CIJ56" s="18"/>
      <c r="CIK56" s="18"/>
      <c r="CIL56" s="18"/>
      <c r="CIM56" s="18"/>
      <c r="CIN56" s="18"/>
      <c r="CIO56" s="18"/>
      <c r="CIP56" s="18"/>
      <c r="CIQ56" s="18"/>
      <c r="CIR56" s="18"/>
      <c r="CIS56" s="18"/>
      <c r="CIT56" s="18"/>
      <c r="CIU56" s="18"/>
      <c r="CIV56" s="18"/>
      <c r="CIW56" s="18"/>
      <c r="CIX56" s="18"/>
      <c r="CIY56" s="18"/>
      <c r="CIZ56" s="18"/>
      <c r="CJA56" s="18"/>
      <c r="CJB56" s="18"/>
      <c r="CJC56" s="18"/>
      <c r="CJD56" s="18"/>
      <c r="CJE56" s="18"/>
      <c r="CJF56" s="18"/>
      <c r="CJG56" s="18"/>
      <c r="CJH56" s="18"/>
      <c r="CJI56" s="18"/>
      <c r="CJJ56" s="18"/>
      <c r="CJK56" s="18"/>
      <c r="CJL56" s="18"/>
      <c r="CJM56" s="18"/>
      <c r="CJN56" s="18"/>
      <c r="CJO56" s="18"/>
      <c r="CJP56" s="18"/>
      <c r="CJQ56" s="18"/>
      <c r="CJR56" s="18"/>
      <c r="CJS56" s="18"/>
      <c r="CJT56" s="18"/>
      <c r="CJU56" s="18"/>
      <c r="CJV56" s="18"/>
      <c r="CJW56" s="18"/>
      <c r="CJX56" s="18"/>
      <c r="CJY56" s="18"/>
      <c r="CJZ56" s="18"/>
      <c r="CKA56" s="18"/>
      <c r="CKB56" s="18"/>
      <c r="CKC56" s="18"/>
      <c r="CKD56" s="18"/>
      <c r="CKE56" s="18"/>
      <c r="CKF56" s="18"/>
      <c r="CKG56" s="18"/>
      <c r="CKH56" s="18"/>
      <c r="CKI56" s="18"/>
      <c r="CKJ56" s="18"/>
      <c r="CKK56" s="18"/>
      <c r="CKL56" s="18"/>
      <c r="CKM56" s="18"/>
      <c r="CKN56" s="18"/>
      <c r="CKO56" s="18"/>
      <c r="CKP56" s="18"/>
      <c r="CKQ56" s="18"/>
      <c r="CKR56" s="18"/>
      <c r="CKS56" s="18"/>
      <c r="CKT56" s="18"/>
      <c r="CKU56" s="18"/>
      <c r="CKV56" s="18"/>
      <c r="CKW56" s="18"/>
      <c r="CKX56" s="18"/>
      <c r="CKY56" s="18"/>
      <c r="CKZ56" s="18"/>
      <c r="CLA56" s="18"/>
      <c r="CLB56" s="18"/>
      <c r="CLC56" s="18"/>
      <c r="CLD56" s="18"/>
      <c r="CLE56" s="18"/>
      <c r="CLF56" s="18"/>
      <c r="CLG56" s="18"/>
      <c r="CLH56" s="18"/>
      <c r="CLI56" s="18"/>
      <c r="CLJ56" s="18"/>
      <c r="CLK56" s="18"/>
      <c r="CLL56" s="18"/>
      <c r="CLM56" s="18"/>
      <c r="CLN56" s="18"/>
      <c r="CLO56" s="18"/>
      <c r="CLP56" s="18"/>
      <c r="CLQ56" s="18"/>
      <c r="CLR56" s="18"/>
      <c r="CLS56" s="18"/>
      <c r="CLT56" s="18"/>
      <c r="CLU56" s="18"/>
      <c r="CLV56" s="18"/>
      <c r="CLW56" s="18"/>
      <c r="CLX56" s="18"/>
      <c r="CLY56" s="18"/>
      <c r="CLZ56" s="18"/>
      <c r="CMA56" s="18"/>
      <c r="CMB56" s="18"/>
      <c r="CMC56" s="18"/>
      <c r="CMD56" s="18"/>
      <c r="CME56" s="18"/>
      <c r="CMF56" s="18"/>
      <c r="CMG56" s="18"/>
      <c r="CMH56" s="18"/>
      <c r="CMI56" s="18"/>
      <c r="CMJ56" s="18"/>
      <c r="CMK56" s="18"/>
      <c r="CML56" s="18"/>
      <c r="CMM56" s="18"/>
      <c r="CMN56" s="18"/>
      <c r="CMO56" s="18"/>
      <c r="CMP56" s="18"/>
      <c r="CMQ56" s="18"/>
      <c r="CMR56" s="18"/>
      <c r="CMS56" s="18"/>
      <c r="CMT56" s="18"/>
      <c r="CMU56" s="18"/>
      <c r="CMV56" s="18"/>
      <c r="CMW56" s="18"/>
      <c r="CMX56" s="18"/>
      <c r="CMY56" s="18"/>
      <c r="CMZ56" s="18"/>
      <c r="CNA56" s="18"/>
      <c r="CNB56" s="18"/>
      <c r="CNC56" s="18"/>
      <c r="CND56" s="18"/>
      <c r="CNE56" s="18"/>
      <c r="CNF56" s="18"/>
      <c r="CNG56" s="18"/>
      <c r="CNH56" s="18"/>
      <c r="CNI56" s="18"/>
      <c r="CNJ56" s="18"/>
      <c r="CNK56" s="18"/>
      <c r="CNL56" s="18"/>
      <c r="CNM56" s="18"/>
      <c r="CNN56" s="18"/>
      <c r="CNO56" s="18"/>
      <c r="CNP56" s="18"/>
      <c r="CNQ56" s="18"/>
      <c r="CNR56" s="18"/>
      <c r="CNS56" s="18"/>
      <c r="CNT56" s="18"/>
      <c r="CNU56" s="18"/>
      <c r="CNV56" s="18"/>
      <c r="CNW56" s="18"/>
      <c r="CNX56" s="18"/>
      <c r="CNY56" s="18"/>
      <c r="CNZ56" s="18"/>
      <c r="COA56" s="18"/>
      <c r="COB56" s="18"/>
      <c r="COC56" s="18"/>
      <c r="COD56" s="18"/>
      <c r="COE56" s="18"/>
      <c r="COF56" s="18"/>
      <c r="COG56" s="18"/>
      <c r="COH56" s="18"/>
      <c r="COI56" s="18"/>
      <c r="COJ56" s="18"/>
      <c r="COK56" s="18"/>
      <c r="COL56" s="18"/>
      <c r="COM56" s="18"/>
      <c r="CON56" s="18"/>
      <c r="COO56" s="18"/>
      <c r="COP56" s="18"/>
      <c r="COQ56" s="18"/>
      <c r="COR56" s="18"/>
      <c r="COS56" s="18"/>
      <c r="COT56" s="18"/>
      <c r="COU56" s="18"/>
      <c r="COV56" s="18"/>
      <c r="COW56" s="18"/>
      <c r="COX56" s="18"/>
      <c r="COY56" s="18"/>
      <c r="COZ56" s="18"/>
      <c r="CPA56" s="18"/>
      <c r="CPB56" s="18"/>
      <c r="CPC56" s="18"/>
      <c r="CPD56" s="18"/>
      <c r="CPE56" s="18"/>
      <c r="CPF56" s="18"/>
      <c r="CPG56" s="18"/>
      <c r="CPH56" s="18"/>
      <c r="CPI56" s="18"/>
      <c r="CPJ56" s="18"/>
      <c r="CPK56" s="18"/>
      <c r="CPL56" s="18"/>
      <c r="CPM56" s="18"/>
      <c r="CPN56" s="18"/>
      <c r="CPO56" s="18"/>
      <c r="CPP56" s="18"/>
      <c r="CPQ56" s="18"/>
      <c r="CPR56" s="18"/>
      <c r="CPS56" s="18"/>
      <c r="CPT56" s="18"/>
      <c r="CPU56" s="18"/>
      <c r="CPV56" s="18"/>
      <c r="CPW56" s="18"/>
      <c r="CPX56" s="18"/>
      <c r="CPY56" s="18"/>
      <c r="CPZ56" s="18"/>
      <c r="CQA56" s="18"/>
      <c r="CQB56" s="18"/>
      <c r="CQC56" s="18"/>
      <c r="CQD56" s="18"/>
      <c r="CQE56" s="18"/>
      <c r="CQF56" s="18"/>
      <c r="CQG56" s="18"/>
      <c r="CQH56" s="18"/>
      <c r="CQI56" s="18"/>
      <c r="CQJ56" s="18"/>
      <c r="CQK56" s="18"/>
      <c r="CQL56" s="18"/>
      <c r="CQM56" s="18"/>
      <c r="CQN56" s="18"/>
      <c r="CQO56" s="18"/>
      <c r="CQP56" s="18"/>
      <c r="CQQ56" s="18"/>
      <c r="CQR56" s="18"/>
      <c r="CQS56" s="18"/>
      <c r="CQT56" s="18"/>
      <c r="CQU56" s="18"/>
      <c r="CQV56" s="18"/>
      <c r="CQW56" s="18"/>
      <c r="CQX56" s="18"/>
      <c r="CQY56" s="18"/>
      <c r="CQZ56" s="18"/>
      <c r="CRA56" s="18"/>
      <c r="CRB56" s="18"/>
      <c r="CRC56" s="18"/>
      <c r="CRD56" s="18"/>
      <c r="CRE56" s="18"/>
      <c r="CRF56" s="18"/>
      <c r="CRG56" s="18"/>
      <c r="CRH56" s="18"/>
      <c r="CRI56" s="18"/>
      <c r="CRJ56" s="18"/>
      <c r="CRK56" s="18"/>
      <c r="CRL56" s="18"/>
      <c r="CRM56" s="18"/>
      <c r="CRN56" s="18"/>
      <c r="CRO56" s="18"/>
      <c r="CRP56" s="18"/>
      <c r="CRQ56" s="18"/>
      <c r="CRR56" s="18"/>
      <c r="CRS56" s="18"/>
      <c r="CRT56" s="18"/>
      <c r="CRU56" s="18"/>
      <c r="CRV56" s="18"/>
      <c r="CRW56" s="18"/>
      <c r="CRX56" s="18"/>
      <c r="CRY56" s="18"/>
      <c r="CRZ56" s="18"/>
      <c r="CSA56" s="18"/>
      <c r="CSB56" s="18"/>
      <c r="CSC56" s="18"/>
      <c r="CSD56" s="18"/>
      <c r="CSE56" s="18"/>
      <c r="CSF56" s="18"/>
      <c r="CSG56" s="18"/>
      <c r="CSH56" s="18"/>
      <c r="CSI56" s="18"/>
      <c r="CSJ56" s="18"/>
      <c r="CSK56" s="18"/>
      <c r="CSL56" s="18"/>
      <c r="CSM56" s="18"/>
      <c r="CSN56" s="18"/>
      <c r="CSO56" s="18"/>
      <c r="CSP56" s="18"/>
      <c r="CSQ56" s="18"/>
      <c r="CSR56" s="18"/>
      <c r="CSS56" s="18"/>
      <c r="CST56" s="18"/>
      <c r="CSU56" s="18"/>
      <c r="CSV56" s="18"/>
      <c r="CSW56" s="18"/>
      <c r="CSX56" s="18"/>
      <c r="CSY56" s="18"/>
      <c r="CSZ56" s="18"/>
      <c r="CTA56" s="18"/>
      <c r="CTB56" s="18"/>
      <c r="CTC56" s="18"/>
      <c r="CTD56" s="18"/>
      <c r="CTE56" s="18"/>
      <c r="CTF56" s="18"/>
      <c r="CTG56" s="18"/>
      <c r="CTH56" s="18"/>
      <c r="CTI56" s="18"/>
      <c r="CTJ56" s="18"/>
      <c r="CTK56" s="18"/>
      <c r="CTL56" s="18"/>
      <c r="CTM56" s="18"/>
      <c r="CTN56" s="18"/>
      <c r="CTO56" s="18"/>
      <c r="CTP56" s="18"/>
      <c r="CTQ56" s="18"/>
      <c r="CTR56" s="18"/>
      <c r="CTS56" s="18"/>
      <c r="CTT56" s="18"/>
      <c r="CTU56" s="18"/>
      <c r="CTV56" s="18"/>
      <c r="CTW56" s="18"/>
      <c r="CTX56" s="18"/>
      <c r="CTY56" s="18"/>
      <c r="CTZ56" s="18"/>
      <c r="CUA56" s="18"/>
      <c r="CUB56" s="18"/>
      <c r="CUC56" s="18"/>
      <c r="CUD56" s="18"/>
      <c r="CUE56" s="18"/>
      <c r="CUF56" s="18"/>
      <c r="CUG56" s="18"/>
      <c r="CUH56" s="18"/>
      <c r="CUI56" s="18"/>
      <c r="CUJ56" s="18"/>
      <c r="CUK56" s="18"/>
      <c r="CUL56" s="18"/>
      <c r="CUM56" s="18"/>
      <c r="CUN56" s="18"/>
      <c r="CUO56" s="18"/>
      <c r="CUP56" s="18"/>
      <c r="CUQ56" s="18"/>
      <c r="CUR56" s="18"/>
      <c r="CUS56" s="18"/>
      <c r="CUT56" s="18"/>
      <c r="CUU56" s="18"/>
      <c r="CUV56" s="18"/>
      <c r="CUW56" s="18"/>
      <c r="CUX56" s="18"/>
      <c r="CUY56" s="18"/>
      <c r="CUZ56" s="18"/>
      <c r="CVA56" s="18"/>
      <c r="CVB56" s="18"/>
      <c r="CVC56" s="18"/>
      <c r="CVD56" s="18"/>
      <c r="CVE56" s="18"/>
      <c r="CVF56" s="18"/>
      <c r="CVG56" s="18"/>
      <c r="CVH56" s="18"/>
      <c r="CVI56" s="18"/>
      <c r="CVJ56" s="18"/>
      <c r="CVK56" s="18"/>
      <c r="CVL56" s="18"/>
      <c r="CVM56" s="18"/>
      <c r="CVN56" s="18"/>
      <c r="CVO56" s="18"/>
      <c r="CVP56" s="18"/>
      <c r="CVQ56" s="18"/>
      <c r="CVR56" s="18"/>
      <c r="CVS56" s="18"/>
      <c r="CVT56" s="18"/>
      <c r="CVU56" s="18"/>
      <c r="CVV56" s="18"/>
      <c r="CVW56" s="18"/>
      <c r="CVX56" s="18"/>
      <c r="CVY56" s="18"/>
      <c r="CVZ56" s="18"/>
      <c r="CWA56" s="18"/>
      <c r="CWB56" s="18"/>
      <c r="CWC56" s="18"/>
      <c r="CWD56" s="18"/>
      <c r="CWE56" s="18"/>
      <c r="CWF56" s="18"/>
      <c r="CWG56" s="18"/>
      <c r="CWH56" s="18"/>
      <c r="CWI56" s="18"/>
      <c r="CWJ56" s="18"/>
      <c r="CWK56" s="18"/>
      <c r="CWL56" s="18"/>
      <c r="CWM56" s="18"/>
      <c r="CWN56" s="18"/>
      <c r="CWO56" s="18"/>
      <c r="CWP56" s="18"/>
      <c r="CWQ56" s="18"/>
      <c r="CWR56" s="18"/>
      <c r="CWS56" s="18"/>
      <c r="CWT56" s="18"/>
      <c r="CWU56" s="18"/>
      <c r="CWV56" s="18"/>
      <c r="CWW56" s="18"/>
      <c r="CWX56" s="18"/>
      <c r="CWY56" s="18"/>
      <c r="CWZ56" s="18"/>
      <c r="CXA56" s="18"/>
      <c r="CXB56" s="18"/>
      <c r="CXC56" s="18"/>
      <c r="CXD56" s="18"/>
      <c r="CXE56" s="18"/>
      <c r="CXF56" s="18"/>
      <c r="CXG56" s="18"/>
      <c r="CXH56" s="18"/>
      <c r="CXI56" s="18"/>
      <c r="CXJ56" s="18"/>
      <c r="CXK56" s="18"/>
      <c r="CXL56" s="18"/>
      <c r="CXM56" s="18"/>
      <c r="CXN56" s="18"/>
      <c r="CXO56" s="18"/>
      <c r="CXP56" s="18"/>
      <c r="CXQ56" s="18"/>
      <c r="CXR56" s="18"/>
      <c r="CXS56" s="18"/>
      <c r="CXT56" s="18"/>
      <c r="CXU56" s="18"/>
      <c r="CXV56" s="18"/>
      <c r="CXW56" s="18"/>
      <c r="CXX56" s="18"/>
      <c r="CXY56" s="18"/>
      <c r="CXZ56" s="18"/>
      <c r="CYA56" s="18"/>
      <c r="CYB56" s="18"/>
      <c r="CYC56" s="18"/>
      <c r="CYD56" s="18"/>
      <c r="CYE56" s="18"/>
      <c r="CYF56" s="18"/>
      <c r="CYG56" s="18"/>
      <c r="CYH56" s="18"/>
      <c r="CYI56" s="18"/>
      <c r="CYJ56" s="18"/>
      <c r="CYK56" s="18"/>
      <c r="CYL56" s="18"/>
      <c r="CYM56" s="18"/>
      <c r="CYN56" s="18"/>
      <c r="CYO56" s="18"/>
      <c r="CYP56" s="18"/>
      <c r="CYQ56" s="18"/>
      <c r="CYR56" s="18"/>
      <c r="CYS56" s="18"/>
      <c r="CYT56" s="18"/>
      <c r="CYU56" s="18"/>
      <c r="CYV56" s="18"/>
      <c r="CYW56" s="18"/>
      <c r="CYX56" s="18"/>
      <c r="CYY56" s="18"/>
      <c r="CYZ56" s="18"/>
      <c r="CZA56" s="18"/>
      <c r="CZB56" s="18"/>
      <c r="CZC56" s="18"/>
      <c r="CZD56" s="18"/>
      <c r="CZE56" s="18"/>
      <c r="CZF56" s="18"/>
      <c r="CZG56" s="18"/>
      <c r="CZH56" s="18"/>
      <c r="CZI56" s="18"/>
      <c r="CZJ56" s="18"/>
      <c r="CZK56" s="18"/>
      <c r="CZL56" s="18"/>
      <c r="CZM56" s="18"/>
      <c r="CZN56" s="18"/>
      <c r="CZO56" s="18"/>
      <c r="CZP56" s="18"/>
      <c r="CZQ56" s="18"/>
      <c r="CZR56" s="18"/>
      <c r="CZS56" s="18"/>
      <c r="CZT56" s="18"/>
      <c r="CZU56" s="18"/>
      <c r="CZV56" s="18"/>
      <c r="CZW56" s="18"/>
      <c r="CZX56" s="18"/>
      <c r="CZY56" s="18"/>
      <c r="CZZ56" s="18"/>
      <c r="DAA56" s="18"/>
      <c r="DAB56" s="18"/>
      <c r="DAC56" s="18"/>
      <c r="DAD56" s="18"/>
      <c r="DAE56" s="18"/>
      <c r="DAF56" s="18"/>
      <c r="DAG56" s="18"/>
      <c r="DAH56" s="18"/>
      <c r="DAI56" s="18"/>
      <c r="DAJ56" s="18"/>
      <c r="DAK56" s="18"/>
      <c r="DAL56" s="18"/>
      <c r="DAM56" s="18"/>
      <c r="DAN56" s="18"/>
      <c r="DAO56" s="18"/>
      <c r="DAP56" s="18"/>
      <c r="DAQ56" s="18"/>
      <c r="DAR56" s="18"/>
      <c r="DAS56" s="18"/>
      <c r="DAT56" s="18"/>
      <c r="DAU56" s="18"/>
      <c r="DAV56" s="18"/>
      <c r="DAW56" s="18"/>
      <c r="DAX56" s="18"/>
      <c r="DAY56" s="18"/>
      <c r="DAZ56" s="18"/>
      <c r="DBA56" s="18"/>
      <c r="DBB56" s="18"/>
      <c r="DBC56" s="18"/>
      <c r="DBD56" s="18"/>
      <c r="DBE56" s="18"/>
      <c r="DBF56" s="18"/>
      <c r="DBG56" s="18"/>
      <c r="DBH56" s="18"/>
      <c r="DBI56" s="18"/>
      <c r="DBJ56" s="18"/>
      <c r="DBK56" s="18"/>
      <c r="DBL56" s="18"/>
      <c r="DBM56" s="18"/>
      <c r="DBN56" s="18"/>
      <c r="DBO56" s="18"/>
      <c r="DBP56" s="18"/>
      <c r="DBQ56" s="18"/>
      <c r="DBR56" s="18"/>
      <c r="DBS56" s="18"/>
      <c r="DBT56" s="18"/>
      <c r="DBU56" s="18"/>
      <c r="DBV56" s="18"/>
      <c r="DBW56" s="18"/>
      <c r="DBX56" s="18"/>
      <c r="DBY56" s="18"/>
      <c r="DBZ56" s="18"/>
      <c r="DCA56" s="18"/>
      <c r="DCB56" s="18"/>
      <c r="DCC56" s="18"/>
      <c r="DCD56" s="18"/>
      <c r="DCE56" s="18"/>
      <c r="DCF56" s="18"/>
      <c r="DCG56" s="18"/>
      <c r="DCH56" s="18"/>
      <c r="DCI56" s="18"/>
      <c r="DCJ56" s="18"/>
      <c r="DCK56" s="18"/>
      <c r="DCL56" s="18"/>
      <c r="DCM56" s="18"/>
      <c r="DCN56" s="18"/>
      <c r="DCO56" s="18"/>
      <c r="DCP56" s="18"/>
      <c r="DCQ56" s="18"/>
      <c r="DCR56" s="18"/>
      <c r="DCS56" s="18"/>
      <c r="DCT56" s="18"/>
      <c r="DCU56" s="18"/>
      <c r="DCV56" s="18"/>
      <c r="DCW56" s="18"/>
      <c r="DCX56" s="18"/>
      <c r="DCY56" s="18"/>
      <c r="DCZ56" s="18"/>
      <c r="DDA56" s="18"/>
      <c r="DDB56" s="18"/>
      <c r="DDC56" s="18"/>
      <c r="DDD56" s="18"/>
      <c r="DDE56" s="18"/>
      <c r="DDF56" s="18"/>
      <c r="DDG56" s="18"/>
      <c r="DDH56" s="18"/>
      <c r="DDI56" s="18"/>
      <c r="DDJ56" s="18"/>
      <c r="DDK56" s="18"/>
      <c r="DDL56" s="18"/>
      <c r="DDM56" s="18"/>
      <c r="DDN56" s="18"/>
      <c r="DDO56" s="18"/>
      <c r="DDP56" s="18"/>
      <c r="DDQ56" s="18"/>
      <c r="DDR56" s="18"/>
      <c r="DDS56" s="18"/>
      <c r="DDT56" s="18"/>
      <c r="DDU56" s="18"/>
      <c r="DDV56" s="18"/>
      <c r="DDW56" s="18"/>
      <c r="DDX56" s="18"/>
      <c r="DDY56" s="18"/>
      <c r="DDZ56" s="18"/>
      <c r="DEA56" s="18"/>
      <c r="DEB56" s="18"/>
      <c r="DEC56" s="18"/>
      <c r="DED56" s="18"/>
      <c r="DEE56" s="18"/>
      <c r="DEF56" s="18"/>
      <c r="DEG56" s="18"/>
      <c r="DEH56" s="18"/>
      <c r="DEI56" s="18"/>
      <c r="DEJ56" s="18"/>
      <c r="DEK56" s="18"/>
      <c r="DEL56" s="18"/>
      <c r="DEM56" s="18"/>
      <c r="DEN56" s="18"/>
      <c r="DEO56" s="18"/>
      <c r="DEP56" s="18"/>
      <c r="DEQ56" s="18"/>
      <c r="DER56" s="18"/>
      <c r="DES56" s="18"/>
      <c r="DET56" s="18"/>
      <c r="DEU56" s="18"/>
      <c r="DEV56" s="18"/>
      <c r="DEW56" s="18"/>
      <c r="DEX56" s="18"/>
      <c r="DEY56" s="18"/>
      <c r="DEZ56" s="18"/>
      <c r="DFA56" s="18"/>
      <c r="DFB56" s="18"/>
      <c r="DFC56" s="18"/>
      <c r="DFD56" s="18"/>
      <c r="DFE56" s="18"/>
      <c r="DFF56" s="18"/>
      <c r="DFG56" s="18"/>
      <c r="DFH56" s="18"/>
      <c r="DFI56" s="18"/>
      <c r="DFJ56" s="18"/>
      <c r="DFK56" s="18"/>
      <c r="DFL56" s="18"/>
      <c r="DFM56" s="18"/>
      <c r="DFN56" s="18"/>
      <c r="DFO56" s="18"/>
      <c r="DFP56" s="18"/>
      <c r="DFQ56" s="18"/>
      <c r="DFR56" s="18"/>
      <c r="DFS56" s="18"/>
      <c r="DFT56" s="18"/>
      <c r="DFU56" s="18"/>
      <c r="DFV56" s="18"/>
      <c r="DFW56" s="18"/>
      <c r="DFX56" s="18"/>
      <c r="DFY56" s="18"/>
      <c r="DFZ56" s="18"/>
      <c r="DGA56" s="18"/>
      <c r="DGB56" s="18"/>
      <c r="DGC56" s="18"/>
      <c r="DGD56" s="18"/>
      <c r="DGE56" s="18"/>
      <c r="DGF56" s="18"/>
      <c r="DGG56" s="18"/>
      <c r="DGH56" s="18"/>
      <c r="DGI56" s="18"/>
      <c r="DGJ56" s="18"/>
      <c r="DGK56" s="18"/>
      <c r="DGL56" s="18"/>
      <c r="DGM56" s="18"/>
      <c r="DGN56" s="18"/>
      <c r="DGO56" s="18"/>
      <c r="DGP56" s="18"/>
      <c r="DGQ56" s="18"/>
      <c r="DGR56" s="18"/>
      <c r="DGS56" s="18"/>
      <c r="DGT56" s="18"/>
      <c r="DGU56" s="18"/>
      <c r="DGV56" s="18"/>
      <c r="DGW56" s="18"/>
      <c r="DGX56" s="18"/>
      <c r="DGY56" s="18"/>
      <c r="DGZ56" s="18"/>
      <c r="DHA56" s="18"/>
      <c r="DHB56" s="18"/>
      <c r="DHC56" s="18"/>
      <c r="DHD56" s="18"/>
      <c r="DHE56" s="18"/>
      <c r="DHF56" s="18"/>
      <c r="DHG56" s="18"/>
      <c r="DHH56" s="18"/>
      <c r="DHI56" s="18"/>
      <c r="DHJ56" s="18"/>
      <c r="DHK56" s="18"/>
      <c r="DHL56" s="18"/>
      <c r="DHM56" s="18"/>
      <c r="DHN56" s="18"/>
      <c r="DHO56" s="18"/>
      <c r="DHP56" s="18"/>
      <c r="DHQ56" s="18"/>
      <c r="DHR56" s="18"/>
      <c r="DHS56" s="18"/>
      <c r="DHT56" s="18"/>
      <c r="DHU56" s="18"/>
      <c r="DHV56" s="18"/>
      <c r="DHW56" s="18"/>
      <c r="DHX56" s="18"/>
      <c r="DHY56" s="18"/>
      <c r="DHZ56" s="18"/>
      <c r="DIA56" s="18"/>
      <c r="DIB56" s="18"/>
      <c r="DIC56" s="18"/>
      <c r="DID56" s="18"/>
      <c r="DIE56" s="18"/>
      <c r="DIF56" s="18"/>
      <c r="DIG56" s="18"/>
      <c r="DIH56" s="18"/>
      <c r="DII56" s="18"/>
      <c r="DIJ56" s="18"/>
      <c r="DIK56" s="18"/>
      <c r="DIL56" s="18"/>
      <c r="DIM56" s="18"/>
      <c r="DIN56" s="18"/>
      <c r="DIO56" s="18"/>
      <c r="DIP56" s="18"/>
      <c r="DIQ56" s="18"/>
      <c r="DIR56" s="18"/>
      <c r="DIS56" s="18"/>
      <c r="DIT56" s="18"/>
      <c r="DIU56" s="18"/>
      <c r="DIV56" s="18"/>
      <c r="DIW56" s="18"/>
      <c r="DIX56" s="18"/>
      <c r="DIY56" s="18"/>
      <c r="DIZ56" s="18"/>
      <c r="DJA56" s="18"/>
      <c r="DJB56" s="18"/>
      <c r="DJC56" s="18"/>
      <c r="DJD56" s="18"/>
      <c r="DJE56" s="18"/>
      <c r="DJF56" s="18"/>
      <c r="DJG56" s="18"/>
      <c r="DJH56" s="18"/>
      <c r="DJI56" s="18"/>
      <c r="DJJ56" s="18"/>
      <c r="DJK56" s="18"/>
      <c r="DJL56" s="18"/>
      <c r="DJM56" s="18"/>
      <c r="DJN56" s="18"/>
      <c r="DJO56" s="18"/>
      <c r="DJP56" s="18"/>
      <c r="DJQ56" s="18"/>
      <c r="DJR56" s="18"/>
      <c r="DJS56" s="18"/>
      <c r="DJT56" s="18"/>
      <c r="DJU56" s="18"/>
      <c r="DJV56" s="18"/>
      <c r="DJW56" s="18"/>
      <c r="DJX56" s="18"/>
      <c r="DJY56" s="18"/>
      <c r="DJZ56" s="18"/>
      <c r="DKA56" s="18"/>
      <c r="DKB56" s="18"/>
      <c r="DKC56" s="18"/>
      <c r="DKD56" s="18"/>
      <c r="DKE56" s="18"/>
      <c r="DKF56" s="18"/>
      <c r="DKG56" s="18"/>
      <c r="DKH56" s="18"/>
      <c r="DKI56" s="18"/>
      <c r="DKJ56" s="18"/>
      <c r="DKK56" s="18"/>
      <c r="DKL56" s="18"/>
      <c r="DKM56" s="18"/>
      <c r="DKN56" s="18"/>
      <c r="DKO56" s="18"/>
      <c r="DKP56" s="18"/>
      <c r="DKQ56" s="18"/>
      <c r="DKR56" s="18"/>
      <c r="DKS56" s="18"/>
      <c r="DKT56" s="18"/>
      <c r="DKU56" s="18"/>
      <c r="DKV56" s="18"/>
      <c r="DKW56" s="18"/>
      <c r="DKX56" s="18"/>
      <c r="DKY56" s="18"/>
      <c r="DKZ56" s="18"/>
      <c r="DLA56" s="18"/>
      <c r="DLB56" s="18"/>
      <c r="DLC56" s="18"/>
      <c r="DLD56" s="18"/>
      <c r="DLE56" s="18"/>
      <c r="DLF56" s="18"/>
      <c r="DLG56" s="18"/>
      <c r="DLH56" s="18"/>
      <c r="DLI56" s="18"/>
      <c r="DLJ56" s="18"/>
      <c r="DLK56" s="18"/>
      <c r="DLL56" s="18"/>
      <c r="DLM56" s="18"/>
      <c r="DLN56" s="18"/>
      <c r="DLO56" s="18"/>
      <c r="DLP56" s="18"/>
      <c r="DLQ56" s="18"/>
      <c r="DLR56" s="18"/>
      <c r="DLS56" s="18"/>
      <c r="DLT56" s="18"/>
      <c r="DLU56" s="18"/>
      <c r="DLV56" s="18"/>
      <c r="DLW56" s="18"/>
      <c r="DLX56" s="18"/>
      <c r="DLY56" s="18"/>
      <c r="DLZ56" s="18"/>
      <c r="DMA56" s="18"/>
      <c r="DMB56" s="18"/>
      <c r="DMC56" s="18"/>
      <c r="DMD56" s="18"/>
      <c r="DME56" s="18"/>
      <c r="DMF56" s="18"/>
      <c r="DMG56" s="18"/>
      <c r="DMH56" s="18"/>
      <c r="DMI56" s="18"/>
      <c r="DMJ56" s="18"/>
      <c r="DMK56" s="18"/>
      <c r="DML56" s="18"/>
      <c r="DMM56" s="18"/>
      <c r="DMN56" s="18"/>
      <c r="DMO56" s="18"/>
      <c r="DMP56" s="18"/>
      <c r="DMQ56" s="18"/>
      <c r="DMR56" s="18"/>
      <c r="DMS56" s="18"/>
      <c r="DMT56" s="18"/>
      <c r="DMU56" s="18"/>
      <c r="DMV56" s="18"/>
      <c r="DMW56" s="18"/>
      <c r="DMX56" s="18"/>
      <c r="DMY56" s="18"/>
      <c r="DMZ56" s="18"/>
      <c r="DNA56" s="18"/>
      <c r="DNB56" s="18"/>
      <c r="DNC56" s="18"/>
      <c r="DND56" s="18"/>
      <c r="DNE56" s="18"/>
      <c r="DNF56" s="18"/>
      <c r="DNG56" s="18"/>
      <c r="DNH56" s="18"/>
      <c r="DNI56" s="18"/>
      <c r="DNJ56" s="18"/>
      <c r="DNK56" s="18"/>
      <c r="DNL56" s="18"/>
      <c r="DNM56" s="18"/>
      <c r="DNN56" s="18"/>
      <c r="DNO56" s="18"/>
      <c r="DNP56" s="18"/>
      <c r="DNQ56" s="18"/>
      <c r="DNR56" s="18"/>
      <c r="DNS56" s="18"/>
      <c r="DNT56" s="18"/>
      <c r="DNU56" s="18"/>
      <c r="DNV56" s="18"/>
      <c r="DNW56" s="18"/>
      <c r="DNX56" s="18"/>
      <c r="DNY56" s="18"/>
      <c r="DNZ56" s="18"/>
      <c r="DOA56" s="18"/>
      <c r="DOB56" s="18"/>
      <c r="DOC56" s="18"/>
      <c r="DOD56" s="18"/>
      <c r="DOE56" s="18"/>
      <c r="DOF56" s="18"/>
      <c r="DOG56" s="18"/>
      <c r="DOH56" s="18"/>
      <c r="DOI56" s="18"/>
      <c r="DOJ56" s="18"/>
      <c r="DOK56" s="18"/>
      <c r="DOL56" s="18"/>
      <c r="DOM56" s="18"/>
      <c r="DON56" s="18"/>
      <c r="DOO56" s="18"/>
      <c r="DOP56" s="18"/>
      <c r="DOQ56" s="18"/>
      <c r="DOR56" s="18"/>
      <c r="DOS56" s="18"/>
      <c r="DOT56" s="18"/>
      <c r="DOU56" s="18"/>
      <c r="DOV56" s="18"/>
      <c r="DOW56" s="18"/>
      <c r="DOX56" s="18"/>
      <c r="DOY56" s="18"/>
      <c r="DOZ56" s="18"/>
      <c r="DPA56" s="18"/>
      <c r="DPB56" s="18"/>
      <c r="DPC56" s="18"/>
      <c r="DPD56" s="18"/>
      <c r="DPE56" s="18"/>
      <c r="DPF56" s="18"/>
      <c r="DPG56" s="18"/>
      <c r="DPH56" s="18"/>
      <c r="DPI56" s="18"/>
      <c r="DPJ56" s="18"/>
      <c r="DPK56" s="18"/>
      <c r="DPL56" s="18"/>
      <c r="DPM56" s="18"/>
      <c r="DPN56" s="18"/>
      <c r="DPO56" s="18"/>
      <c r="DPP56" s="18"/>
      <c r="DPQ56" s="18"/>
      <c r="DPR56" s="18"/>
      <c r="DPS56" s="18"/>
      <c r="DPT56" s="18"/>
      <c r="DPU56" s="18"/>
      <c r="DPV56" s="18"/>
      <c r="DPW56" s="18"/>
      <c r="DPX56" s="18"/>
      <c r="DPY56" s="18"/>
      <c r="DPZ56" s="18"/>
      <c r="DQA56" s="18"/>
      <c r="DQB56" s="18"/>
      <c r="DQC56" s="18"/>
      <c r="DQD56" s="18"/>
      <c r="DQE56" s="18"/>
      <c r="DQF56" s="18"/>
      <c r="DQG56" s="18"/>
      <c r="DQH56" s="18"/>
      <c r="DQI56" s="18"/>
      <c r="DQJ56" s="18"/>
      <c r="DQK56" s="18"/>
      <c r="DQL56" s="18"/>
      <c r="DQM56" s="18"/>
      <c r="DQN56" s="18"/>
      <c r="DQO56" s="18"/>
      <c r="DQP56" s="18"/>
      <c r="DQQ56" s="18"/>
      <c r="DQR56" s="18"/>
      <c r="DQS56" s="18"/>
      <c r="DQT56" s="18"/>
      <c r="DQU56" s="18"/>
      <c r="DQV56" s="18"/>
      <c r="DQW56" s="18"/>
      <c r="DQX56" s="18"/>
      <c r="DQY56" s="18"/>
      <c r="DQZ56" s="18"/>
      <c r="DRA56" s="18"/>
      <c r="DRB56" s="18"/>
      <c r="DRC56" s="18"/>
      <c r="DRD56" s="18"/>
      <c r="DRE56" s="18"/>
      <c r="DRF56" s="18"/>
      <c r="DRG56" s="18"/>
      <c r="DRH56" s="18"/>
      <c r="DRI56" s="18"/>
      <c r="DRJ56" s="18"/>
      <c r="DRK56" s="18"/>
      <c r="DRL56" s="18"/>
      <c r="DRM56" s="18"/>
      <c r="DRN56" s="18"/>
      <c r="DRO56" s="18"/>
      <c r="DRP56" s="18"/>
      <c r="DRQ56" s="18"/>
      <c r="DRR56" s="18"/>
      <c r="DRS56" s="18"/>
      <c r="DRT56" s="18"/>
      <c r="DRU56" s="18"/>
      <c r="DRV56" s="18"/>
      <c r="DRW56" s="18"/>
      <c r="DRX56" s="18"/>
      <c r="DRY56" s="18"/>
      <c r="DRZ56" s="18"/>
      <c r="DSA56" s="18"/>
      <c r="DSB56" s="18"/>
      <c r="DSC56" s="18"/>
      <c r="DSD56" s="18"/>
      <c r="DSE56" s="18"/>
      <c r="DSF56" s="18"/>
      <c r="DSG56" s="18"/>
      <c r="DSH56" s="18"/>
      <c r="DSI56" s="18"/>
      <c r="DSJ56" s="18"/>
      <c r="DSK56" s="18"/>
      <c r="DSL56" s="18"/>
      <c r="DSM56" s="18"/>
      <c r="DSN56" s="18"/>
      <c r="DSO56" s="18"/>
      <c r="DSP56" s="18"/>
      <c r="DSQ56" s="18"/>
      <c r="DSR56" s="18"/>
      <c r="DSS56" s="18"/>
      <c r="DST56" s="18"/>
      <c r="DSU56" s="18"/>
      <c r="DSV56" s="18"/>
      <c r="DSW56" s="18"/>
      <c r="DSX56" s="18"/>
      <c r="DSY56" s="18"/>
      <c r="DSZ56" s="18"/>
      <c r="DTA56" s="18"/>
      <c r="DTB56" s="18"/>
      <c r="DTC56" s="18"/>
      <c r="DTD56" s="18"/>
      <c r="DTE56" s="18"/>
      <c r="DTF56" s="18"/>
      <c r="DTG56" s="18"/>
      <c r="DTH56" s="18"/>
      <c r="DTI56" s="18"/>
      <c r="DTJ56" s="18"/>
      <c r="DTK56" s="18"/>
      <c r="DTL56" s="18"/>
      <c r="DTM56" s="18"/>
      <c r="DTN56" s="18"/>
      <c r="DTO56" s="18"/>
      <c r="DTP56" s="18"/>
      <c r="DTQ56" s="18"/>
      <c r="DTR56" s="18"/>
      <c r="DTS56" s="18"/>
      <c r="DTT56" s="18"/>
      <c r="DTU56" s="18"/>
      <c r="DTV56" s="18"/>
      <c r="DTW56" s="18"/>
      <c r="DTX56" s="18"/>
      <c r="DTY56" s="18"/>
      <c r="DTZ56" s="18"/>
      <c r="DUA56" s="18"/>
      <c r="DUB56" s="18"/>
      <c r="DUC56" s="18"/>
      <c r="DUD56" s="18"/>
      <c r="DUE56" s="18"/>
      <c r="DUF56" s="18"/>
      <c r="DUG56" s="18"/>
      <c r="DUH56" s="18"/>
      <c r="DUI56" s="18"/>
      <c r="DUJ56" s="18"/>
      <c r="DUK56" s="18"/>
      <c r="DUL56" s="18"/>
      <c r="DUM56" s="18"/>
      <c r="DUN56" s="18"/>
      <c r="DUO56" s="18"/>
      <c r="DUP56" s="18"/>
      <c r="DUQ56" s="18"/>
      <c r="DUR56" s="18"/>
      <c r="DUS56" s="18"/>
      <c r="DUT56" s="18"/>
      <c r="DUU56" s="18"/>
      <c r="DUV56" s="18"/>
      <c r="DUW56" s="18"/>
      <c r="DUX56" s="18"/>
      <c r="DUY56" s="18"/>
      <c r="DUZ56" s="18"/>
      <c r="DVA56" s="18"/>
      <c r="DVB56" s="18"/>
      <c r="DVC56" s="18"/>
      <c r="DVD56" s="18"/>
      <c r="DVE56" s="18"/>
      <c r="DVF56" s="18"/>
      <c r="DVG56" s="18"/>
      <c r="DVH56" s="18"/>
      <c r="DVI56" s="18"/>
      <c r="DVJ56" s="18"/>
      <c r="DVK56" s="18"/>
      <c r="DVL56" s="18"/>
      <c r="DVM56" s="18"/>
      <c r="DVN56" s="18"/>
      <c r="DVO56" s="18"/>
      <c r="DVP56" s="18"/>
      <c r="DVQ56" s="18"/>
      <c r="DVR56" s="18"/>
      <c r="DVS56" s="18"/>
      <c r="DVT56" s="18"/>
      <c r="DVU56" s="18"/>
      <c r="DVV56" s="18"/>
      <c r="DVW56" s="18"/>
      <c r="DVX56" s="18"/>
      <c r="DVY56" s="18"/>
      <c r="DVZ56" s="18"/>
      <c r="DWA56" s="18"/>
      <c r="DWB56" s="18"/>
      <c r="DWC56" s="18"/>
      <c r="DWD56" s="18"/>
      <c r="DWE56" s="18"/>
      <c r="DWF56" s="18"/>
      <c r="DWG56" s="18"/>
      <c r="DWH56" s="18"/>
      <c r="DWI56" s="18"/>
      <c r="DWJ56" s="18"/>
      <c r="DWK56" s="18"/>
      <c r="DWL56" s="18"/>
      <c r="DWM56" s="18"/>
      <c r="DWN56" s="18"/>
      <c r="DWO56" s="18"/>
      <c r="DWP56" s="18"/>
      <c r="DWQ56" s="18"/>
      <c r="DWR56" s="18"/>
      <c r="DWS56" s="18"/>
      <c r="DWT56" s="18"/>
      <c r="DWU56" s="18"/>
      <c r="DWV56" s="18"/>
      <c r="DWW56" s="18"/>
      <c r="DWX56" s="18"/>
      <c r="DWY56" s="18"/>
      <c r="DWZ56" s="18"/>
      <c r="DXA56" s="18"/>
      <c r="DXB56" s="18"/>
      <c r="DXC56" s="18"/>
      <c r="DXD56" s="18"/>
      <c r="DXE56" s="18"/>
      <c r="DXF56" s="18"/>
      <c r="DXG56" s="18"/>
      <c r="DXH56" s="18"/>
      <c r="DXI56" s="18"/>
      <c r="DXJ56" s="18"/>
      <c r="DXK56" s="18"/>
      <c r="DXL56" s="18"/>
      <c r="DXM56" s="18"/>
      <c r="DXN56" s="18"/>
      <c r="DXO56" s="18"/>
      <c r="DXP56" s="18"/>
      <c r="DXQ56" s="18"/>
      <c r="DXR56" s="18"/>
      <c r="DXS56" s="18"/>
      <c r="DXT56" s="18"/>
      <c r="DXU56" s="18"/>
      <c r="DXV56" s="18"/>
      <c r="DXW56" s="18"/>
      <c r="DXX56" s="18"/>
      <c r="DXY56" s="18"/>
      <c r="DXZ56" s="18"/>
      <c r="DYA56" s="18"/>
      <c r="DYB56" s="18"/>
      <c r="DYC56" s="18"/>
      <c r="DYD56" s="18"/>
      <c r="DYE56" s="18"/>
      <c r="DYF56" s="18"/>
      <c r="DYG56" s="18"/>
      <c r="DYH56" s="18"/>
      <c r="DYI56" s="18"/>
      <c r="DYJ56" s="18"/>
      <c r="DYK56" s="18"/>
      <c r="DYL56" s="18"/>
      <c r="DYM56" s="18"/>
      <c r="DYN56" s="18"/>
      <c r="DYO56" s="18"/>
      <c r="DYP56" s="18"/>
      <c r="DYQ56" s="18"/>
      <c r="DYR56" s="18"/>
      <c r="DYS56" s="18"/>
      <c r="DYT56" s="18"/>
      <c r="DYU56" s="18"/>
      <c r="DYV56" s="18"/>
      <c r="DYW56" s="18"/>
      <c r="DYX56" s="18"/>
      <c r="DYY56" s="18"/>
      <c r="DYZ56" s="18"/>
      <c r="DZA56" s="18"/>
      <c r="DZB56" s="18"/>
      <c r="DZC56" s="18"/>
      <c r="DZD56" s="18"/>
      <c r="DZE56" s="18"/>
      <c r="DZF56" s="18"/>
      <c r="DZG56" s="18"/>
      <c r="DZH56" s="18"/>
      <c r="DZI56" s="18"/>
      <c r="DZJ56" s="18"/>
      <c r="DZK56" s="18"/>
      <c r="DZL56" s="18"/>
      <c r="DZM56" s="18"/>
      <c r="DZN56" s="18"/>
      <c r="DZO56" s="18"/>
      <c r="DZP56" s="18"/>
      <c r="DZQ56" s="18"/>
      <c r="DZR56" s="18"/>
      <c r="DZS56" s="18"/>
      <c r="DZT56" s="18"/>
      <c r="DZU56" s="18"/>
      <c r="DZV56" s="18"/>
      <c r="DZW56" s="18"/>
      <c r="DZX56" s="18"/>
      <c r="DZY56" s="18"/>
      <c r="DZZ56" s="18"/>
      <c r="EAA56" s="18"/>
      <c r="EAB56" s="18"/>
      <c r="EAC56" s="18"/>
      <c r="EAD56" s="18"/>
      <c r="EAE56" s="18"/>
      <c r="EAF56" s="18"/>
      <c r="EAG56" s="18"/>
      <c r="EAH56" s="18"/>
      <c r="EAI56" s="18"/>
      <c r="EAJ56" s="18"/>
      <c r="EAK56" s="18"/>
      <c r="EAL56" s="18"/>
      <c r="EAM56" s="18"/>
      <c r="EAN56" s="18"/>
      <c r="EAO56" s="18"/>
      <c r="EAP56" s="18"/>
      <c r="EAQ56" s="18"/>
      <c r="EAR56" s="18"/>
      <c r="EAS56" s="18"/>
      <c r="EAT56" s="18"/>
      <c r="EAU56" s="18"/>
      <c r="EAV56" s="18"/>
      <c r="EAW56" s="18"/>
      <c r="EAX56" s="18"/>
      <c r="EAY56" s="18"/>
      <c r="EAZ56" s="18"/>
      <c r="EBA56" s="18"/>
      <c r="EBB56" s="18"/>
      <c r="EBC56" s="18"/>
      <c r="EBD56" s="18"/>
      <c r="EBE56" s="18"/>
      <c r="EBF56" s="18"/>
      <c r="EBG56" s="18"/>
      <c r="EBH56" s="18"/>
      <c r="EBI56" s="18"/>
      <c r="EBJ56" s="18"/>
      <c r="EBK56" s="18"/>
      <c r="EBL56" s="18"/>
      <c r="EBM56" s="18"/>
      <c r="EBN56" s="18"/>
      <c r="EBO56" s="18"/>
      <c r="EBP56" s="18"/>
      <c r="EBQ56" s="18"/>
      <c r="EBR56" s="18"/>
      <c r="EBS56" s="18"/>
      <c r="EBT56" s="18"/>
      <c r="EBU56" s="18"/>
      <c r="EBV56" s="18"/>
      <c r="EBW56" s="18"/>
      <c r="EBX56" s="18"/>
      <c r="EBY56" s="18"/>
      <c r="EBZ56" s="18"/>
      <c r="ECA56" s="18"/>
      <c r="ECB56" s="18"/>
      <c r="ECC56" s="18"/>
      <c r="ECD56" s="18"/>
      <c r="ECE56" s="18"/>
      <c r="ECF56" s="18"/>
      <c r="ECG56" s="18"/>
      <c r="ECH56" s="18"/>
      <c r="ECI56" s="18"/>
      <c r="ECJ56" s="18"/>
      <c r="ECK56" s="18"/>
      <c r="ECL56" s="18"/>
      <c r="ECM56" s="18"/>
      <c r="ECN56" s="18"/>
      <c r="ECO56" s="18"/>
      <c r="ECP56" s="18"/>
      <c r="ECQ56" s="18"/>
      <c r="ECR56" s="18"/>
      <c r="ECS56" s="18"/>
      <c r="ECT56" s="18"/>
      <c r="ECU56" s="18"/>
      <c r="ECV56" s="18"/>
      <c r="ECW56" s="18"/>
      <c r="ECX56" s="18"/>
      <c r="ECY56" s="18"/>
      <c r="ECZ56" s="18"/>
      <c r="EDA56" s="18"/>
      <c r="EDB56" s="18"/>
      <c r="EDC56" s="18"/>
      <c r="EDD56" s="18"/>
      <c r="EDE56" s="18"/>
      <c r="EDF56" s="18"/>
      <c r="EDG56" s="18"/>
      <c r="EDH56" s="18"/>
      <c r="EDI56" s="18"/>
      <c r="EDJ56" s="18"/>
      <c r="EDK56" s="18"/>
      <c r="EDL56" s="18"/>
      <c r="EDM56" s="18"/>
      <c r="EDN56" s="18"/>
      <c r="EDO56" s="18"/>
      <c r="EDP56" s="18"/>
      <c r="EDQ56" s="18"/>
      <c r="EDR56" s="18"/>
      <c r="EDS56" s="18"/>
      <c r="EDT56" s="18"/>
      <c r="EDU56" s="18"/>
      <c r="EDV56" s="18"/>
      <c r="EDW56" s="18"/>
      <c r="EDX56" s="18"/>
      <c r="EDY56" s="18"/>
      <c r="EDZ56" s="18"/>
      <c r="EEA56" s="18"/>
      <c r="EEB56" s="18"/>
      <c r="EEC56" s="18"/>
      <c r="EED56" s="18"/>
      <c r="EEE56" s="18"/>
      <c r="EEF56" s="18"/>
      <c r="EEG56" s="18"/>
      <c r="EEH56" s="18"/>
      <c r="EEI56" s="18"/>
      <c r="EEJ56" s="18"/>
      <c r="EEK56" s="18"/>
      <c r="EEL56" s="18"/>
      <c r="EEM56" s="18"/>
      <c r="EEN56" s="18"/>
      <c r="EEO56" s="18"/>
      <c r="EEP56" s="18"/>
      <c r="EEQ56" s="18"/>
      <c r="EER56" s="18"/>
      <c r="EES56" s="18"/>
      <c r="EET56" s="18"/>
      <c r="EEU56" s="18"/>
      <c r="EEV56" s="18"/>
      <c r="EEW56" s="18"/>
      <c r="EEX56" s="18"/>
      <c r="EEY56" s="18"/>
      <c r="EEZ56" s="18"/>
      <c r="EFA56" s="18"/>
      <c r="EFB56" s="18"/>
      <c r="EFC56" s="18"/>
      <c r="EFD56" s="18"/>
      <c r="EFE56" s="18"/>
      <c r="EFF56" s="18"/>
      <c r="EFG56" s="18"/>
      <c r="EFH56" s="18"/>
      <c r="EFI56" s="18"/>
      <c r="EFJ56" s="18"/>
      <c r="EFK56" s="18"/>
      <c r="EFL56" s="18"/>
      <c r="EFM56" s="18"/>
      <c r="EFN56" s="18"/>
      <c r="EFO56" s="18"/>
      <c r="EFP56" s="18"/>
      <c r="EFQ56" s="18"/>
      <c r="EFR56" s="18"/>
      <c r="EFS56" s="18"/>
      <c r="EFT56" s="18"/>
      <c r="EFU56" s="18"/>
      <c r="EFV56" s="18"/>
      <c r="EFW56" s="18"/>
      <c r="EFX56" s="18"/>
      <c r="EFY56" s="18"/>
      <c r="EFZ56" s="18"/>
      <c r="EGA56" s="18"/>
      <c r="EGB56" s="18"/>
      <c r="EGC56" s="18"/>
      <c r="EGD56" s="18"/>
      <c r="EGE56" s="18"/>
      <c r="EGF56" s="18"/>
      <c r="EGG56" s="18"/>
      <c r="EGH56" s="18"/>
      <c r="EGI56" s="18"/>
      <c r="EGJ56" s="18"/>
      <c r="EGK56" s="18"/>
      <c r="EGL56" s="18"/>
      <c r="EGM56" s="18"/>
      <c r="EGN56" s="18"/>
      <c r="EGO56" s="18"/>
      <c r="EGP56" s="18"/>
      <c r="EGQ56" s="18"/>
      <c r="EGR56" s="18"/>
      <c r="EGS56" s="18"/>
      <c r="EGT56" s="18"/>
      <c r="EGU56" s="18"/>
      <c r="EGV56" s="18"/>
      <c r="EGW56" s="18"/>
      <c r="EGX56" s="18"/>
      <c r="EGY56" s="18"/>
      <c r="EGZ56" s="18"/>
      <c r="EHA56" s="18"/>
      <c r="EHB56" s="18"/>
      <c r="EHC56" s="18"/>
      <c r="EHD56" s="18"/>
      <c r="EHE56" s="18"/>
      <c r="EHF56" s="18"/>
      <c r="EHG56" s="18"/>
      <c r="EHH56" s="18"/>
      <c r="EHI56" s="18"/>
      <c r="EHJ56" s="18"/>
      <c r="EHK56" s="18"/>
      <c r="EHL56" s="18"/>
      <c r="EHM56" s="18"/>
      <c r="EHN56" s="18"/>
      <c r="EHO56" s="18"/>
      <c r="EHP56" s="18"/>
      <c r="EHQ56" s="18"/>
      <c r="EHR56" s="18"/>
      <c r="EHS56" s="18"/>
      <c r="EHT56" s="18"/>
      <c r="EHU56" s="18"/>
      <c r="EHV56" s="18"/>
      <c r="EHW56" s="18"/>
      <c r="EHX56" s="18"/>
      <c r="EHY56" s="18"/>
      <c r="EHZ56" s="18"/>
      <c r="EIA56" s="18"/>
      <c r="EIB56" s="18"/>
      <c r="EIC56" s="18"/>
      <c r="EID56" s="18"/>
      <c r="EIE56" s="18"/>
      <c r="EIF56" s="18"/>
      <c r="EIG56" s="18"/>
      <c r="EIH56" s="18"/>
      <c r="EII56" s="18"/>
      <c r="EIJ56" s="18"/>
      <c r="EIK56" s="18"/>
      <c r="EIL56" s="18"/>
      <c r="EIM56" s="18"/>
      <c r="EIN56" s="18"/>
      <c r="EIO56" s="18"/>
      <c r="EIP56" s="18"/>
      <c r="EIQ56" s="18"/>
      <c r="EIR56" s="18"/>
      <c r="EIS56" s="18"/>
      <c r="EIT56" s="18"/>
      <c r="EIU56" s="18"/>
      <c r="EIV56" s="18"/>
      <c r="EIW56" s="18"/>
      <c r="EIX56" s="18"/>
      <c r="EIY56" s="18"/>
      <c r="EIZ56" s="18"/>
      <c r="EJA56" s="18"/>
      <c r="EJB56" s="18"/>
      <c r="EJC56" s="18"/>
      <c r="EJD56" s="18"/>
      <c r="EJE56" s="18"/>
      <c r="EJF56" s="18"/>
      <c r="EJG56" s="18"/>
      <c r="EJH56" s="18"/>
      <c r="EJI56" s="18"/>
      <c r="EJJ56" s="18"/>
      <c r="EJK56" s="18"/>
      <c r="EJL56" s="18"/>
      <c r="EJM56" s="18"/>
      <c r="EJN56" s="18"/>
      <c r="EJO56" s="18"/>
      <c r="EJP56" s="18"/>
      <c r="EJQ56" s="18"/>
      <c r="EJR56" s="18"/>
      <c r="EJS56" s="18"/>
      <c r="EJT56" s="18"/>
      <c r="EJU56" s="18"/>
      <c r="EJV56" s="18"/>
      <c r="EJW56" s="18"/>
      <c r="EJX56" s="18"/>
      <c r="EJY56" s="18"/>
      <c r="EJZ56" s="18"/>
      <c r="EKA56" s="18"/>
      <c r="EKB56" s="18"/>
      <c r="EKC56" s="18"/>
      <c r="EKD56" s="18"/>
      <c r="EKE56" s="18"/>
      <c r="EKF56" s="18"/>
      <c r="EKG56" s="18"/>
      <c r="EKH56" s="18"/>
      <c r="EKI56" s="18"/>
      <c r="EKJ56" s="18"/>
      <c r="EKK56" s="18"/>
      <c r="EKL56" s="18"/>
      <c r="EKM56" s="18"/>
      <c r="EKN56" s="18"/>
      <c r="EKO56" s="18"/>
      <c r="EKP56" s="18"/>
      <c r="EKQ56" s="18"/>
      <c r="EKR56" s="18"/>
      <c r="EKS56" s="18"/>
      <c r="EKT56" s="18"/>
      <c r="EKU56" s="18"/>
      <c r="EKV56" s="18"/>
      <c r="EKW56" s="18"/>
      <c r="EKX56" s="18"/>
      <c r="EKY56" s="18"/>
      <c r="EKZ56" s="18"/>
      <c r="ELA56" s="18"/>
      <c r="ELB56" s="18"/>
      <c r="ELC56" s="18"/>
      <c r="ELD56" s="18"/>
      <c r="ELE56" s="18"/>
      <c r="ELF56" s="18"/>
      <c r="ELG56" s="18"/>
      <c r="ELH56" s="18"/>
      <c r="ELI56" s="18"/>
      <c r="ELJ56" s="18"/>
      <c r="ELK56" s="18"/>
      <c r="ELL56" s="18"/>
      <c r="ELM56" s="18"/>
      <c r="ELN56" s="18"/>
      <c r="ELO56" s="18"/>
      <c r="ELP56" s="18"/>
      <c r="ELQ56" s="18"/>
      <c r="ELR56" s="18"/>
      <c r="ELS56" s="18"/>
      <c r="ELT56" s="18"/>
      <c r="ELU56" s="18"/>
      <c r="ELV56" s="18"/>
      <c r="ELW56" s="18"/>
      <c r="ELX56" s="18"/>
      <c r="ELY56" s="18"/>
      <c r="ELZ56" s="18"/>
      <c r="EMA56" s="18"/>
      <c r="EMB56" s="18"/>
      <c r="EMC56" s="18"/>
      <c r="EMD56" s="18"/>
      <c r="EME56" s="18"/>
      <c r="EMF56" s="18"/>
      <c r="EMG56" s="18"/>
      <c r="EMH56" s="18"/>
      <c r="EMI56" s="18"/>
      <c r="EMJ56" s="18"/>
      <c r="EMK56" s="18"/>
      <c r="EML56" s="18"/>
      <c r="EMM56" s="18"/>
      <c r="EMN56" s="18"/>
      <c r="EMO56" s="18"/>
      <c r="EMP56" s="18"/>
      <c r="EMQ56" s="18"/>
      <c r="EMR56" s="18"/>
      <c r="EMS56" s="18"/>
      <c r="EMT56" s="18"/>
      <c r="EMU56" s="18"/>
      <c r="EMV56" s="18"/>
      <c r="EMW56" s="18"/>
      <c r="EMX56" s="18"/>
      <c r="EMY56" s="18"/>
      <c r="EMZ56" s="18"/>
      <c r="ENA56" s="18"/>
      <c r="ENB56" s="18"/>
      <c r="ENC56" s="18"/>
      <c r="END56" s="18"/>
      <c r="ENE56" s="18"/>
      <c r="ENF56" s="18"/>
      <c r="ENG56" s="18"/>
      <c r="ENH56" s="18"/>
      <c r="ENI56" s="18"/>
      <c r="ENJ56" s="18"/>
      <c r="ENK56" s="18"/>
      <c r="ENL56" s="18"/>
      <c r="ENM56" s="18"/>
      <c r="ENN56" s="18"/>
      <c r="ENO56" s="18"/>
      <c r="ENP56" s="18"/>
      <c r="ENQ56" s="18"/>
      <c r="ENR56" s="18"/>
      <c r="ENS56" s="18"/>
      <c r="ENT56" s="18"/>
      <c r="ENU56" s="18"/>
      <c r="ENV56" s="18"/>
      <c r="ENW56" s="18"/>
      <c r="ENX56" s="18"/>
      <c r="ENY56" s="18"/>
      <c r="ENZ56" s="18"/>
      <c r="EOA56" s="18"/>
      <c r="EOB56" s="18"/>
      <c r="EOC56" s="18"/>
      <c r="EOD56" s="18"/>
      <c r="EOE56" s="18"/>
      <c r="EOF56" s="18"/>
      <c r="EOG56" s="18"/>
      <c r="EOH56" s="18"/>
      <c r="EOI56" s="18"/>
      <c r="EOJ56" s="18"/>
      <c r="EOK56" s="18"/>
      <c r="EOL56" s="18"/>
      <c r="EOM56" s="18"/>
      <c r="EON56" s="18"/>
      <c r="EOO56" s="18"/>
      <c r="EOP56" s="18"/>
      <c r="EOQ56" s="18"/>
      <c r="EOR56" s="18"/>
      <c r="EOS56" s="18"/>
      <c r="EOT56" s="18"/>
      <c r="EOU56" s="18"/>
      <c r="EOV56" s="18"/>
      <c r="EOW56" s="18"/>
      <c r="EOX56" s="18"/>
      <c r="EOY56" s="18"/>
      <c r="EOZ56" s="18"/>
      <c r="EPA56" s="18"/>
      <c r="EPB56" s="18"/>
      <c r="EPC56" s="18"/>
      <c r="EPD56" s="18"/>
      <c r="EPE56" s="18"/>
      <c r="EPF56" s="18"/>
      <c r="EPG56" s="18"/>
      <c r="EPH56" s="18"/>
      <c r="EPI56" s="18"/>
      <c r="EPJ56" s="18"/>
      <c r="EPK56" s="18"/>
      <c r="EPL56" s="18"/>
      <c r="EPM56" s="18"/>
      <c r="EPN56" s="18"/>
      <c r="EPO56" s="18"/>
      <c r="EPP56" s="18"/>
      <c r="EPQ56" s="18"/>
      <c r="EPR56" s="18"/>
      <c r="EPS56" s="18"/>
      <c r="EPT56" s="18"/>
      <c r="EPU56" s="18"/>
      <c r="EPV56" s="18"/>
      <c r="EPW56" s="18"/>
      <c r="EPX56" s="18"/>
      <c r="EPY56" s="18"/>
      <c r="EPZ56" s="18"/>
      <c r="EQA56" s="18"/>
      <c r="EQB56" s="18"/>
      <c r="EQC56" s="18"/>
      <c r="EQD56" s="18"/>
      <c r="EQE56" s="18"/>
      <c r="EQF56" s="18"/>
      <c r="EQG56" s="18"/>
      <c r="EQH56" s="18"/>
      <c r="EQI56" s="18"/>
      <c r="EQJ56" s="18"/>
      <c r="EQK56" s="18"/>
      <c r="EQL56" s="18"/>
      <c r="EQM56" s="18"/>
      <c r="EQN56" s="18"/>
      <c r="EQO56" s="18"/>
      <c r="EQP56" s="18"/>
      <c r="EQQ56" s="18"/>
      <c r="EQR56" s="18"/>
      <c r="EQS56" s="18"/>
      <c r="EQT56" s="18"/>
      <c r="EQU56" s="18"/>
      <c r="EQV56" s="18"/>
      <c r="EQW56" s="18"/>
      <c r="EQX56" s="18"/>
      <c r="EQY56" s="18"/>
      <c r="EQZ56" s="18"/>
      <c r="ERA56" s="18"/>
      <c r="ERB56" s="18"/>
      <c r="ERC56" s="18"/>
      <c r="ERD56" s="18"/>
      <c r="ERE56" s="18"/>
      <c r="ERF56" s="18"/>
      <c r="ERG56" s="18"/>
      <c r="ERH56" s="18"/>
      <c r="ERI56" s="18"/>
      <c r="ERJ56" s="18"/>
      <c r="ERK56" s="18"/>
      <c r="ERL56" s="18"/>
      <c r="ERM56" s="18"/>
      <c r="ERN56" s="18"/>
      <c r="ERO56" s="18"/>
      <c r="ERP56" s="18"/>
      <c r="ERQ56" s="18"/>
      <c r="ERR56" s="18"/>
      <c r="ERS56" s="18"/>
      <c r="ERT56" s="18"/>
      <c r="ERU56" s="18"/>
      <c r="ERV56" s="18"/>
      <c r="ERW56" s="18"/>
      <c r="ERX56" s="18"/>
      <c r="ERY56" s="18"/>
      <c r="ERZ56" s="18"/>
      <c r="ESA56" s="18"/>
      <c r="ESB56" s="18"/>
      <c r="ESC56" s="18"/>
      <c r="ESD56" s="18"/>
      <c r="ESE56" s="18"/>
      <c r="ESF56" s="18"/>
      <c r="ESG56" s="18"/>
      <c r="ESH56" s="18"/>
      <c r="ESI56" s="18"/>
      <c r="ESJ56" s="18"/>
      <c r="ESK56" s="18"/>
      <c r="ESL56" s="18"/>
      <c r="ESM56" s="18"/>
      <c r="ESN56" s="18"/>
      <c r="ESO56" s="18"/>
      <c r="ESP56" s="18"/>
      <c r="ESQ56" s="18"/>
      <c r="ESR56" s="18"/>
      <c r="ESS56" s="18"/>
      <c r="EST56" s="18"/>
      <c r="ESU56" s="18"/>
      <c r="ESV56" s="18"/>
      <c r="ESW56" s="18"/>
      <c r="ESX56" s="18"/>
      <c r="ESY56" s="18"/>
      <c r="ESZ56" s="18"/>
      <c r="ETA56" s="18"/>
      <c r="ETB56" s="18"/>
      <c r="ETC56" s="18"/>
      <c r="ETD56" s="18"/>
      <c r="ETE56" s="18"/>
      <c r="ETF56" s="18"/>
      <c r="ETG56" s="18"/>
      <c r="ETH56" s="18"/>
      <c r="ETI56" s="18"/>
      <c r="ETJ56" s="18"/>
      <c r="ETK56" s="18"/>
      <c r="ETL56" s="18"/>
      <c r="ETM56" s="18"/>
      <c r="ETN56" s="18"/>
      <c r="ETO56" s="18"/>
      <c r="ETP56" s="18"/>
      <c r="ETQ56" s="18"/>
      <c r="ETR56" s="18"/>
      <c r="ETS56" s="18"/>
      <c r="ETT56" s="18"/>
      <c r="ETU56" s="18"/>
      <c r="ETV56" s="18"/>
      <c r="ETW56" s="18"/>
      <c r="ETX56" s="18"/>
      <c r="ETY56" s="18"/>
      <c r="ETZ56" s="18"/>
      <c r="EUA56" s="18"/>
      <c r="EUB56" s="18"/>
      <c r="EUC56" s="18"/>
      <c r="EUD56" s="18"/>
      <c r="EUE56" s="18"/>
      <c r="EUF56" s="18"/>
      <c r="EUG56" s="18"/>
      <c r="EUH56" s="18"/>
      <c r="EUI56" s="18"/>
      <c r="EUJ56" s="18"/>
      <c r="EUK56" s="18"/>
      <c r="EUL56" s="18"/>
      <c r="EUM56" s="18"/>
      <c r="EUN56" s="18"/>
      <c r="EUO56" s="18"/>
      <c r="EUP56" s="18"/>
      <c r="EUQ56" s="18"/>
      <c r="EUR56" s="18"/>
      <c r="EUS56" s="18"/>
      <c r="EUT56" s="18"/>
      <c r="EUU56" s="18"/>
      <c r="EUV56" s="18"/>
      <c r="EUW56" s="18"/>
      <c r="EUX56" s="18"/>
      <c r="EUY56" s="18"/>
      <c r="EUZ56" s="18"/>
      <c r="EVA56" s="18"/>
      <c r="EVB56" s="18"/>
      <c r="EVC56" s="18"/>
      <c r="EVD56" s="18"/>
      <c r="EVE56" s="18"/>
      <c r="EVF56" s="18"/>
      <c r="EVG56" s="18"/>
      <c r="EVH56" s="18"/>
      <c r="EVI56" s="18"/>
      <c r="EVJ56" s="18"/>
      <c r="EVK56" s="18"/>
      <c r="EVL56" s="18"/>
      <c r="EVM56" s="18"/>
      <c r="EVN56" s="18"/>
      <c r="EVO56" s="18"/>
      <c r="EVP56" s="18"/>
      <c r="EVQ56" s="18"/>
      <c r="EVR56" s="18"/>
      <c r="EVS56" s="18"/>
      <c r="EVT56" s="18"/>
      <c r="EVU56" s="18"/>
      <c r="EVV56" s="18"/>
      <c r="EVW56" s="18"/>
      <c r="EVX56" s="18"/>
      <c r="EVY56" s="18"/>
      <c r="EVZ56" s="18"/>
      <c r="EWA56" s="18"/>
      <c r="EWB56" s="18"/>
      <c r="EWC56" s="18"/>
      <c r="EWD56" s="18"/>
      <c r="EWE56" s="18"/>
      <c r="EWF56" s="18"/>
      <c r="EWG56" s="18"/>
      <c r="EWH56" s="18"/>
      <c r="EWI56" s="18"/>
      <c r="EWJ56" s="18"/>
      <c r="EWK56" s="18"/>
      <c r="EWL56" s="18"/>
      <c r="EWM56" s="18"/>
      <c r="EWN56" s="18"/>
      <c r="EWO56" s="18"/>
      <c r="EWP56" s="18"/>
      <c r="EWQ56" s="18"/>
      <c r="EWR56" s="18"/>
      <c r="EWS56" s="18"/>
      <c r="EWT56" s="18"/>
      <c r="EWU56" s="18"/>
      <c r="EWV56" s="18"/>
      <c r="EWW56" s="18"/>
      <c r="EWX56" s="18"/>
      <c r="EWY56" s="18"/>
      <c r="EWZ56" s="18"/>
      <c r="EXA56" s="18"/>
      <c r="EXB56" s="18"/>
      <c r="EXC56" s="18"/>
      <c r="EXD56" s="18"/>
      <c r="EXE56" s="18"/>
      <c r="EXF56" s="18"/>
      <c r="EXG56" s="18"/>
      <c r="EXH56" s="18"/>
      <c r="EXI56" s="18"/>
      <c r="EXJ56" s="18"/>
      <c r="EXK56" s="18"/>
      <c r="EXL56" s="18"/>
      <c r="EXM56" s="18"/>
      <c r="EXN56" s="18"/>
      <c r="EXO56" s="18"/>
      <c r="EXP56" s="18"/>
      <c r="EXQ56" s="18"/>
      <c r="EXR56" s="18"/>
      <c r="EXS56" s="18"/>
      <c r="EXT56" s="18"/>
      <c r="EXU56" s="18"/>
      <c r="EXV56" s="18"/>
      <c r="EXW56" s="18"/>
      <c r="EXX56" s="18"/>
      <c r="EXY56" s="18"/>
      <c r="EXZ56" s="18"/>
      <c r="EYA56" s="18"/>
      <c r="EYB56" s="18"/>
      <c r="EYC56" s="18"/>
      <c r="EYD56" s="18"/>
      <c r="EYE56" s="18"/>
      <c r="EYF56" s="18"/>
      <c r="EYG56" s="18"/>
      <c r="EYH56" s="18"/>
      <c r="EYI56" s="18"/>
      <c r="EYJ56" s="18"/>
      <c r="EYK56" s="18"/>
      <c r="EYL56" s="18"/>
      <c r="EYM56" s="18"/>
      <c r="EYN56" s="18"/>
      <c r="EYO56" s="18"/>
      <c r="EYP56" s="18"/>
      <c r="EYQ56" s="18"/>
      <c r="EYR56" s="18"/>
      <c r="EYS56" s="18"/>
      <c r="EYT56" s="18"/>
      <c r="EYU56" s="18"/>
      <c r="EYV56" s="18"/>
      <c r="EYW56" s="18"/>
      <c r="EYX56" s="18"/>
      <c r="EYY56" s="18"/>
      <c r="EYZ56" s="18"/>
      <c r="EZA56" s="18"/>
      <c r="EZB56" s="18"/>
      <c r="EZC56" s="18"/>
      <c r="EZD56" s="18"/>
      <c r="EZE56" s="18"/>
      <c r="EZF56" s="18"/>
      <c r="EZG56" s="18"/>
      <c r="EZH56" s="18"/>
      <c r="EZI56" s="18"/>
      <c r="EZJ56" s="18"/>
      <c r="EZK56" s="18"/>
      <c r="EZL56" s="18"/>
      <c r="EZM56" s="18"/>
      <c r="EZN56" s="18"/>
      <c r="EZO56" s="18"/>
      <c r="EZP56" s="18"/>
      <c r="EZQ56" s="18"/>
      <c r="EZR56" s="18"/>
      <c r="EZS56" s="18"/>
      <c r="EZT56" s="18"/>
      <c r="EZU56" s="18"/>
      <c r="EZV56" s="18"/>
      <c r="EZW56" s="18"/>
      <c r="EZX56" s="18"/>
      <c r="EZY56" s="18"/>
      <c r="EZZ56" s="18"/>
      <c r="FAA56" s="18"/>
      <c r="FAB56" s="18"/>
      <c r="FAC56" s="18"/>
      <c r="FAD56" s="18"/>
      <c r="FAE56" s="18"/>
      <c r="FAF56" s="18"/>
      <c r="FAG56" s="18"/>
      <c r="FAH56" s="18"/>
      <c r="FAI56" s="18"/>
      <c r="FAJ56" s="18"/>
      <c r="FAK56" s="18"/>
      <c r="FAL56" s="18"/>
      <c r="FAM56" s="18"/>
      <c r="FAN56" s="18"/>
      <c r="FAO56" s="18"/>
      <c r="FAP56" s="18"/>
      <c r="FAQ56" s="18"/>
      <c r="FAR56" s="18"/>
      <c r="FAS56" s="18"/>
      <c r="FAT56" s="18"/>
      <c r="FAU56" s="18"/>
      <c r="FAV56" s="18"/>
      <c r="FAW56" s="18"/>
      <c r="FAX56" s="18"/>
      <c r="FAY56" s="18"/>
      <c r="FAZ56" s="18"/>
      <c r="FBA56" s="18"/>
      <c r="FBB56" s="18"/>
      <c r="FBC56" s="18"/>
      <c r="FBD56" s="18"/>
      <c r="FBE56" s="18"/>
      <c r="FBF56" s="18"/>
      <c r="FBG56" s="18"/>
      <c r="FBH56" s="18"/>
      <c r="FBI56" s="18"/>
      <c r="FBJ56" s="18"/>
      <c r="FBK56" s="18"/>
      <c r="FBL56" s="18"/>
      <c r="FBM56" s="18"/>
      <c r="FBN56" s="18"/>
      <c r="FBO56" s="18"/>
      <c r="FBP56" s="18"/>
      <c r="FBQ56" s="18"/>
      <c r="FBR56" s="18"/>
      <c r="FBS56" s="18"/>
      <c r="FBT56" s="18"/>
      <c r="FBU56" s="18"/>
      <c r="FBV56" s="18"/>
      <c r="FBW56" s="18"/>
      <c r="FBX56" s="18"/>
      <c r="FBY56" s="18"/>
      <c r="FBZ56" s="18"/>
      <c r="FCA56" s="18"/>
      <c r="FCB56" s="18"/>
      <c r="FCC56" s="18"/>
      <c r="FCD56" s="18"/>
      <c r="FCE56" s="18"/>
      <c r="FCF56" s="18"/>
      <c r="FCG56" s="18"/>
      <c r="FCH56" s="18"/>
      <c r="FCI56" s="18"/>
      <c r="FCJ56" s="18"/>
      <c r="FCK56" s="18"/>
      <c r="FCL56" s="18"/>
      <c r="FCM56" s="18"/>
      <c r="FCN56" s="18"/>
      <c r="FCO56" s="18"/>
      <c r="FCP56" s="18"/>
      <c r="FCQ56" s="18"/>
      <c r="FCR56" s="18"/>
      <c r="FCS56" s="18"/>
      <c r="FCT56" s="18"/>
      <c r="FCU56" s="18"/>
      <c r="FCV56" s="18"/>
      <c r="FCW56" s="18"/>
      <c r="FCX56" s="18"/>
      <c r="FCY56" s="18"/>
      <c r="FCZ56" s="18"/>
      <c r="FDA56" s="18"/>
      <c r="FDB56" s="18"/>
      <c r="FDC56" s="18"/>
      <c r="FDD56" s="18"/>
      <c r="FDE56" s="18"/>
      <c r="FDF56" s="18"/>
      <c r="FDG56" s="18"/>
      <c r="FDH56" s="18"/>
      <c r="FDI56" s="18"/>
      <c r="FDJ56" s="18"/>
      <c r="FDK56" s="18"/>
      <c r="FDL56" s="18"/>
      <c r="FDM56" s="18"/>
      <c r="FDN56" s="18"/>
      <c r="FDO56" s="18"/>
      <c r="FDP56" s="18"/>
      <c r="FDQ56" s="18"/>
      <c r="FDR56" s="18"/>
      <c r="FDS56" s="18"/>
      <c r="FDT56" s="18"/>
      <c r="FDU56" s="18"/>
      <c r="FDV56" s="18"/>
      <c r="FDW56" s="18"/>
      <c r="FDX56" s="18"/>
      <c r="FDY56" s="18"/>
      <c r="FDZ56" s="18"/>
      <c r="FEA56" s="18"/>
      <c r="FEB56" s="18"/>
      <c r="FEC56" s="18"/>
      <c r="FED56" s="18"/>
      <c r="FEE56" s="18"/>
      <c r="FEF56" s="18"/>
      <c r="FEG56" s="18"/>
      <c r="FEH56" s="18"/>
      <c r="FEI56" s="18"/>
      <c r="FEJ56" s="18"/>
      <c r="FEK56" s="18"/>
      <c r="FEL56" s="18"/>
      <c r="FEM56" s="18"/>
      <c r="FEN56" s="18"/>
      <c r="FEO56" s="18"/>
      <c r="FEP56" s="18"/>
      <c r="FEQ56" s="18"/>
      <c r="FER56" s="18"/>
      <c r="FES56" s="18"/>
      <c r="FET56" s="18"/>
      <c r="FEU56" s="18"/>
      <c r="FEV56" s="18"/>
      <c r="FEW56" s="18"/>
      <c r="FEX56" s="18"/>
      <c r="FEY56" s="18"/>
      <c r="FEZ56" s="18"/>
      <c r="FFA56" s="18"/>
      <c r="FFB56" s="18"/>
      <c r="FFC56" s="18"/>
      <c r="FFD56" s="18"/>
      <c r="FFE56" s="18"/>
      <c r="FFF56" s="18"/>
      <c r="FFG56" s="18"/>
      <c r="FFH56" s="18"/>
      <c r="FFI56" s="18"/>
      <c r="FFJ56" s="18"/>
      <c r="FFK56" s="18"/>
      <c r="FFL56" s="18"/>
      <c r="FFM56" s="18"/>
      <c r="FFN56" s="18"/>
      <c r="FFO56" s="18"/>
      <c r="FFP56" s="18"/>
      <c r="FFQ56" s="18"/>
      <c r="FFR56" s="18"/>
      <c r="FFS56" s="18"/>
      <c r="FFT56" s="18"/>
      <c r="FFU56" s="18"/>
      <c r="FFV56" s="18"/>
      <c r="FFW56" s="18"/>
      <c r="FFX56" s="18"/>
      <c r="FFY56" s="18"/>
      <c r="FFZ56" s="18"/>
      <c r="FGA56" s="18"/>
      <c r="FGB56" s="18"/>
      <c r="FGC56" s="18"/>
      <c r="FGD56" s="18"/>
      <c r="FGE56" s="18"/>
      <c r="FGF56" s="18"/>
      <c r="FGG56" s="18"/>
      <c r="FGH56" s="18"/>
      <c r="FGI56" s="18"/>
      <c r="FGJ56" s="18"/>
      <c r="FGK56" s="18"/>
      <c r="FGL56" s="18"/>
      <c r="FGM56" s="18"/>
      <c r="FGN56" s="18"/>
      <c r="FGO56" s="18"/>
      <c r="FGP56" s="18"/>
      <c r="FGQ56" s="18"/>
      <c r="FGR56" s="18"/>
      <c r="FGS56" s="18"/>
      <c r="FGT56" s="18"/>
      <c r="FGU56" s="18"/>
      <c r="FGV56" s="18"/>
      <c r="FGW56" s="18"/>
      <c r="FGX56" s="18"/>
      <c r="FGY56" s="18"/>
      <c r="FGZ56" s="18"/>
      <c r="FHA56" s="18"/>
      <c r="FHB56" s="18"/>
      <c r="FHC56" s="18"/>
      <c r="FHD56" s="18"/>
      <c r="FHE56" s="18"/>
      <c r="FHF56" s="18"/>
      <c r="FHG56" s="18"/>
      <c r="FHH56" s="18"/>
      <c r="FHI56" s="18"/>
      <c r="FHJ56" s="18"/>
      <c r="FHK56" s="18"/>
      <c r="FHL56" s="18"/>
      <c r="FHM56" s="18"/>
      <c r="FHN56" s="18"/>
      <c r="FHO56" s="18"/>
      <c r="FHP56" s="18"/>
      <c r="FHQ56" s="18"/>
      <c r="FHR56" s="18"/>
      <c r="FHS56" s="18"/>
      <c r="FHT56" s="18"/>
      <c r="FHU56" s="18"/>
      <c r="FHV56" s="18"/>
      <c r="FHW56" s="18"/>
      <c r="FHX56" s="18"/>
      <c r="FHY56" s="18"/>
      <c r="FHZ56" s="18"/>
      <c r="FIA56" s="18"/>
      <c r="FIB56" s="18"/>
      <c r="FIC56" s="18"/>
      <c r="FID56" s="18"/>
      <c r="FIE56" s="18"/>
      <c r="FIF56" s="18"/>
      <c r="FIG56" s="18"/>
      <c r="FIH56" s="18"/>
      <c r="FII56" s="18"/>
      <c r="FIJ56" s="18"/>
      <c r="FIK56" s="18"/>
      <c r="FIL56" s="18"/>
      <c r="FIM56" s="18"/>
      <c r="FIN56" s="18"/>
      <c r="FIO56" s="18"/>
      <c r="FIP56" s="18"/>
      <c r="FIQ56" s="18"/>
      <c r="FIR56" s="18"/>
      <c r="FIS56" s="18"/>
      <c r="FIT56" s="18"/>
      <c r="FIU56" s="18"/>
      <c r="FIV56" s="18"/>
      <c r="FIW56" s="18"/>
      <c r="FIX56" s="18"/>
      <c r="FIY56" s="18"/>
      <c r="FIZ56" s="18"/>
      <c r="FJA56" s="18"/>
      <c r="FJB56" s="18"/>
      <c r="FJC56" s="18"/>
      <c r="FJD56" s="18"/>
      <c r="FJE56" s="18"/>
      <c r="FJF56" s="18"/>
      <c r="FJG56" s="18"/>
      <c r="FJH56" s="18"/>
      <c r="FJI56" s="18"/>
      <c r="FJJ56" s="18"/>
      <c r="FJK56" s="18"/>
      <c r="FJL56" s="18"/>
      <c r="FJM56" s="18"/>
      <c r="FJN56" s="18"/>
      <c r="FJO56" s="18"/>
      <c r="FJP56" s="18"/>
      <c r="FJQ56" s="18"/>
      <c r="FJR56" s="18"/>
      <c r="FJS56" s="18"/>
      <c r="FJT56" s="18"/>
      <c r="FJU56" s="18"/>
      <c r="FJV56" s="18"/>
      <c r="FJW56" s="18"/>
      <c r="FJX56" s="18"/>
      <c r="FJY56" s="18"/>
      <c r="FJZ56" s="18"/>
      <c r="FKA56" s="18"/>
      <c r="FKB56" s="18"/>
      <c r="FKC56" s="18"/>
      <c r="FKD56" s="18"/>
      <c r="FKE56" s="18"/>
      <c r="FKF56" s="18"/>
      <c r="FKG56" s="18"/>
      <c r="FKH56" s="18"/>
      <c r="FKI56" s="18"/>
      <c r="FKJ56" s="18"/>
      <c r="FKK56" s="18"/>
      <c r="FKL56" s="18"/>
      <c r="FKM56" s="18"/>
      <c r="FKN56" s="18"/>
      <c r="FKO56" s="18"/>
      <c r="FKP56" s="18"/>
      <c r="FKQ56" s="18"/>
      <c r="FKR56" s="18"/>
      <c r="FKS56" s="18"/>
      <c r="FKT56" s="18"/>
      <c r="FKU56" s="18"/>
      <c r="FKV56" s="18"/>
      <c r="FKW56" s="18"/>
      <c r="FKX56" s="18"/>
      <c r="FKY56" s="18"/>
      <c r="FKZ56" s="18"/>
      <c r="FLA56" s="18"/>
      <c r="FLB56" s="18"/>
      <c r="FLC56" s="18"/>
      <c r="FLD56" s="18"/>
      <c r="FLE56" s="18"/>
      <c r="FLF56" s="18"/>
      <c r="FLG56" s="18"/>
      <c r="FLH56" s="18"/>
      <c r="FLI56" s="18"/>
      <c r="FLJ56" s="18"/>
      <c r="FLK56" s="18"/>
      <c r="FLL56" s="18"/>
      <c r="FLM56" s="18"/>
      <c r="FLN56" s="18"/>
      <c r="FLO56" s="18"/>
      <c r="FLP56" s="18"/>
      <c r="FLQ56" s="18"/>
      <c r="FLR56" s="18"/>
      <c r="FLS56" s="18"/>
      <c r="FLT56" s="18"/>
      <c r="FLU56" s="18"/>
      <c r="FLV56" s="18"/>
      <c r="FLW56" s="18"/>
      <c r="FLX56" s="18"/>
      <c r="FLY56" s="18"/>
      <c r="FLZ56" s="18"/>
      <c r="FMA56" s="18"/>
      <c r="FMB56" s="18"/>
      <c r="FMC56" s="18"/>
      <c r="FMD56" s="18"/>
      <c r="FME56" s="18"/>
      <c r="FMF56" s="18"/>
      <c r="FMG56" s="18"/>
      <c r="FMH56" s="18"/>
      <c r="FMI56" s="18"/>
      <c r="FMJ56" s="18"/>
      <c r="FMK56" s="18"/>
      <c r="FML56" s="18"/>
      <c r="FMM56" s="18"/>
      <c r="FMN56" s="18"/>
      <c r="FMO56" s="18"/>
      <c r="FMP56" s="18"/>
      <c r="FMQ56" s="18"/>
      <c r="FMR56" s="18"/>
      <c r="FMS56" s="18"/>
      <c r="FMT56" s="18"/>
      <c r="FMU56" s="18"/>
      <c r="FMV56" s="18"/>
      <c r="FMW56" s="18"/>
      <c r="FMX56" s="18"/>
      <c r="FMY56" s="18"/>
      <c r="FMZ56" s="18"/>
      <c r="FNA56" s="18"/>
      <c r="FNB56" s="18"/>
      <c r="FNC56" s="18"/>
      <c r="FND56" s="18"/>
      <c r="FNE56" s="18"/>
      <c r="FNF56" s="18"/>
      <c r="FNG56" s="18"/>
      <c r="FNH56" s="18"/>
      <c r="FNI56" s="18"/>
      <c r="FNJ56" s="18"/>
      <c r="FNK56" s="18"/>
      <c r="FNL56" s="18"/>
      <c r="FNM56" s="18"/>
      <c r="FNN56" s="18"/>
      <c r="FNO56" s="18"/>
      <c r="FNP56" s="18"/>
      <c r="FNQ56" s="18"/>
      <c r="FNR56" s="18"/>
      <c r="FNS56" s="18"/>
      <c r="FNT56" s="18"/>
      <c r="FNU56" s="18"/>
      <c r="FNV56" s="18"/>
      <c r="FNW56" s="18"/>
      <c r="FNX56" s="18"/>
      <c r="FNY56" s="18"/>
      <c r="FNZ56" s="18"/>
      <c r="FOA56" s="18"/>
      <c r="FOB56" s="18"/>
      <c r="FOC56" s="18"/>
      <c r="FOD56" s="18"/>
      <c r="FOE56" s="18"/>
      <c r="FOF56" s="18"/>
      <c r="FOG56" s="18"/>
      <c r="FOH56" s="18"/>
      <c r="FOI56" s="18"/>
      <c r="FOJ56" s="18"/>
      <c r="FOK56" s="18"/>
      <c r="FOL56" s="18"/>
      <c r="FOM56" s="18"/>
      <c r="FON56" s="18"/>
      <c r="FOO56" s="18"/>
      <c r="FOP56" s="18"/>
      <c r="FOQ56" s="18"/>
      <c r="FOR56" s="18"/>
      <c r="FOS56" s="18"/>
      <c r="FOT56" s="18"/>
      <c r="FOU56" s="18"/>
      <c r="FOV56" s="18"/>
      <c r="FOW56" s="18"/>
      <c r="FOX56" s="18"/>
      <c r="FOY56" s="18"/>
      <c r="FOZ56" s="18"/>
      <c r="FPA56" s="18"/>
      <c r="FPB56" s="18"/>
      <c r="FPC56" s="18"/>
      <c r="FPD56" s="18"/>
      <c r="FPE56" s="18"/>
      <c r="FPF56" s="18"/>
      <c r="FPG56" s="18"/>
      <c r="FPH56" s="18"/>
      <c r="FPI56" s="18"/>
      <c r="FPJ56" s="18"/>
      <c r="FPK56" s="18"/>
      <c r="FPL56" s="18"/>
      <c r="FPM56" s="18"/>
      <c r="FPN56" s="18"/>
      <c r="FPO56" s="18"/>
      <c r="FPP56" s="18"/>
      <c r="FPQ56" s="18"/>
      <c r="FPR56" s="18"/>
      <c r="FPS56" s="18"/>
      <c r="FPT56" s="18"/>
      <c r="FPU56" s="18"/>
      <c r="FPV56" s="18"/>
      <c r="FPW56" s="18"/>
      <c r="FPX56" s="18"/>
      <c r="FPY56" s="18"/>
      <c r="FPZ56" s="18"/>
      <c r="FQA56" s="18"/>
      <c r="FQB56" s="18"/>
      <c r="FQC56" s="18"/>
      <c r="FQD56" s="18"/>
      <c r="FQE56" s="18"/>
      <c r="FQF56" s="18"/>
      <c r="FQG56" s="18"/>
      <c r="FQH56" s="18"/>
      <c r="FQI56" s="18"/>
      <c r="FQJ56" s="18"/>
      <c r="FQK56" s="18"/>
      <c r="FQL56" s="18"/>
      <c r="FQM56" s="18"/>
      <c r="FQN56" s="18"/>
      <c r="FQO56" s="18"/>
      <c r="FQP56" s="18"/>
      <c r="FQQ56" s="18"/>
      <c r="FQR56" s="18"/>
      <c r="FQS56" s="18"/>
      <c r="FQT56" s="18"/>
      <c r="FQU56" s="18"/>
      <c r="FQV56" s="18"/>
      <c r="FQW56" s="18"/>
      <c r="FQX56" s="18"/>
      <c r="FQY56" s="18"/>
      <c r="FQZ56" s="18"/>
      <c r="FRA56" s="18"/>
      <c r="FRB56" s="18"/>
      <c r="FRC56" s="18"/>
      <c r="FRD56" s="18"/>
      <c r="FRE56" s="18"/>
      <c r="FRF56" s="18"/>
      <c r="FRG56" s="18"/>
      <c r="FRH56" s="18"/>
      <c r="FRI56" s="18"/>
      <c r="FRJ56" s="18"/>
      <c r="FRK56" s="18"/>
      <c r="FRL56" s="18"/>
      <c r="FRM56" s="18"/>
      <c r="FRN56" s="18"/>
      <c r="FRO56" s="18"/>
      <c r="FRP56" s="18"/>
      <c r="FRQ56" s="18"/>
      <c r="FRR56" s="18"/>
      <c r="FRS56" s="18"/>
      <c r="FRT56" s="18"/>
      <c r="FRU56" s="18"/>
      <c r="FRV56" s="18"/>
      <c r="FRW56" s="18"/>
      <c r="FRX56" s="18"/>
      <c r="FRY56" s="18"/>
      <c r="FRZ56" s="18"/>
      <c r="FSA56" s="18"/>
      <c r="FSB56" s="18"/>
      <c r="FSC56" s="18"/>
      <c r="FSD56" s="18"/>
      <c r="FSE56" s="18"/>
      <c r="FSF56" s="18"/>
      <c r="FSG56" s="18"/>
      <c r="FSH56" s="18"/>
      <c r="FSI56" s="18"/>
      <c r="FSJ56" s="18"/>
      <c r="FSK56" s="18"/>
      <c r="FSL56" s="18"/>
      <c r="FSM56" s="18"/>
      <c r="FSN56" s="18"/>
      <c r="FSO56" s="18"/>
      <c r="FSP56" s="18"/>
      <c r="FSQ56" s="18"/>
      <c r="FSR56" s="18"/>
      <c r="FSS56" s="18"/>
      <c r="FST56" s="18"/>
      <c r="FSU56" s="18"/>
      <c r="FSV56" s="18"/>
      <c r="FSW56" s="18"/>
      <c r="FSX56" s="18"/>
      <c r="FSY56" s="18"/>
      <c r="FSZ56" s="18"/>
      <c r="FTA56" s="18"/>
      <c r="FTB56" s="18"/>
      <c r="FTC56" s="18"/>
      <c r="FTD56" s="18"/>
      <c r="FTE56" s="18"/>
      <c r="FTF56" s="18"/>
      <c r="FTG56" s="18"/>
      <c r="FTH56" s="18"/>
      <c r="FTI56" s="18"/>
      <c r="FTJ56" s="18"/>
      <c r="FTK56" s="18"/>
      <c r="FTL56" s="18"/>
      <c r="FTM56" s="18"/>
      <c r="FTN56" s="18"/>
      <c r="FTO56" s="18"/>
      <c r="FTP56" s="18"/>
      <c r="FTQ56" s="18"/>
      <c r="FTR56" s="18"/>
      <c r="FTS56" s="18"/>
      <c r="FTT56" s="18"/>
      <c r="FTU56" s="18"/>
      <c r="FTV56" s="18"/>
      <c r="FTW56" s="18"/>
      <c r="FTX56" s="18"/>
      <c r="FTY56" s="18"/>
      <c r="FTZ56" s="18"/>
      <c r="FUA56" s="18"/>
      <c r="FUB56" s="18"/>
      <c r="FUC56" s="18"/>
      <c r="FUD56" s="18"/>
      <c r="FUE56" s="18"/>
      <c r="FUF56" s="18"/>
      <c r="FUG56" s="18"/>
      <c r="FUH56" s="18"/>
      <c r="FUI56" s="18"/>
      <c r="FUJ56" s="18"/>
      <c r="FUK56" s="18"/>
      <c r="FUL56" s="18"/>
      <c r="FUM56" s="18"/>
      <c r="FUN56" s="18"/>
      <c r="FUO56" s="18"/>
      <c r="FUP56" s="18"/>
      <c r="FUQ56" s="18"/>
      <c r="FUR56" s="18"/>
      <c r="FUS56" s="18"/>
      <c r="FUT56" s="18"/>
      <c r="FUU56" s="18"/>
      <c r="FUV56" s="18"/>
      <c r="FUW56" s="18"/>
      <c r="FUX56" s="18"/>
      <c r="FUY56" s="18"/>
      <c r="FUZ56" s="18"/>
      <c r="FVA56" s="18"/>
      <c r="FVB56" s="18"/>
      <c r="FVC56" s="18"/>
      <c r="FVD56" s="18"/>
      <c r="FVE56" s="18"/>
      <c r="FVF56" s="18"/>
      <c r="FVG56" s="18"/>
      <c r="FVH56" s="18"/>
      <c r="FVI56" s="18"/>
      <c r="FVJ56" s="18"/>
      <c r="FVK56" s="18"/>
      <c r="FVL56" s="18"/>
      <c r="FVM56" s="18"/>
      <c r="FVN56" s="18"/>
      <c r="FVO56" s="18"/>
      <c r="FVP56" s="18"/>
      <c r="FVQ56" s="18"/>
      <c r="FVR56" s="18"/>
      <c r="FVS56" s="18"/>
      <c r="FVT56" s="18"/>
      <c r="FVU56" s="18"/>
      <c r="FVV56" s="18"/>
      <c r="FVW56" s="18"/>
      <c r="FVX56" s="18"/>
      <c r="FVY56" s="18"/>
      <c r="FVZ56" s="18"/>
      <c r="FWA56" s="18"/>
      <c r="FWB56" s="18"/>
      <c r="FWC56" s="18"/>
      <c r="FWD56" s="18"/>
      <c r="FWE56" s="18"/>
      <c r="FWF56" s="18"/>
      <c r="FWG56" s="18"/>
      <c r="FWH56" s="18"/>
      <c r="FWI56" s="18"/>
      <c r="FWJ56" s="18"/>
      <c r="FWK56" s="18"/>
      <c r="FWL56" s="18"/>
      <c r="FWM56" s="18"/>
      <c r="FWN56" s="18"/>
      <c r="FWO56" s="18"/>
      <c r="FWP56" s="18"/>
      <c r="FWQ56" s="18"/>
      <c r="FWR56" s="18"/>
      <c r="FWS56" s="18"/>
      <c r="FWT56" s="18"/>
      <c r="FWU56" s="18"/>
      <c r="FWV56" s="18"/>
      <c r="FWW56" s="18"/>
      <c r="FWX56" s="18"/>
      <c r="FWY56" s="18"/>
      <c r="FWZ56" s="18"/>
      <c r="FXA56" s="18"/>
      <c r="FXB56" s="18"/>
      <c r="FXC56" s="18"/>
      <c r="FXD56" s="18"/>
      <c r="FXE56" s="18"/>
      <c r="FXF56" s="18"/>
      <c r="FXG56" s="18"/>
      <c r="FXH56" s="18"/>
      <c r="FXI56" s="18"/>
      <c r="FXJ56" s="18"/>
      <c r="FXK56" s="18"/>
      <c r="FXL56" s="18"/>
      <c r="FXM56" s="18"/>
      <c r="FXN56" s="18"/>
      <c r="FXO56" s="18"/>
      <c r="FXP56" s="18"/>
      <c r="FXQ56" s="18"/>
      <c r="FXR56" s="18"/>
      <c r="FXS56" s="18"/>
      <c r="FXT56" s="18"/>
      <c r="FXU56" s="18"/>
      <c r="FXV56" s="18"/>
      <c r="FXW56" s="18"/>
      <c r="FXX56" s="18"/>
      <c r="FXY56" s="18"/>
      <c r="FXZ56" s="18"/>
      <c r="FYA56" s="18"/>
      <c r="FYB56" s="18"/>
      <c r="FYC56" s="18"/>
      <c r="FYD56" s="18"/>
      <c r="FYE56" s="18"/>
      <c r="FYF56" s="18"/>
      <c r="FYG56" s="18"/>
      <c r="FYH56" s="18"/>
      <c r="FYI56" s="18"/>
      <c r="FYJ56" s="18"/>
      <c r="FYK56" s="18"/>
      <c r="FYL56" s="18"/>
      <c r="FYM56" s="18"/>
      <c r="FYN56" s="18"/>
      <c r="FYO56" s="18"/>
      <c r="FYP56" s="18"/>
      <c r="FYQ56" s="18"/>
      <c r="FYR56" s="18"/>
      <c r="FYS56" s="18"/>
      <c r="FYT56" s="18"/>
      <c r="FYU56" s="18"/>
      <c r="FYV56" s="18"/>
      <c r="FYW56" s="18"/>
      <c r="FYX56" s="18"/>
      <c r="FYY56" s="18"/>
      <c r="FYZ56" s="18"/>
      <c r="FZA56" s="18"/>
      <c r="FZB56" s="18"/>
      <c r="FZC56" s="18"/>
      <c r="FZD56" s="18"/>
      <c r="FZE56" s="18"/>
      <c r="FZF56" s="18"/>
      <c r="FZG56" s="18"/>
      <c r="FZH56" s="18"/>
      <c r="FZI56" s="18"/>
      <c r="FZJ56" s="18"/>
      <c r="FZK56" s="18"/>
      <c r="FZL56" s="18"/>
      <c r="FZM56" s="18"/>
      <c r="FZN56" s="18"/>
      <c r="FZO56" s="18"/>
      <c r="FZP56" s="18"/>
      <c r="FZQ56" s="18"/>
      <c r="FZR56" s="18"/>
      <c r="FZS56" s="18"/>
      <c r="FZT56" s="18"/>
      <c r="FZU56" s="18"/>
      <c r="FZV56" s="18"/>
      <c r="FZW56" s="18"/>
      <c r="FZX56" s="18"/>
      <c r="FZY56" s="18"/>
      <c r="FZZ56" s="18"/>
      <c r="GAA56" s="18"/>
      <c r="GAB56" s="18"/>
      <c r="GAC56" s="18"/>
      <c r="GAD56" s="18"/>
      <c r="GAE56" s="18"/>
      <c r="GAF56" s="18"/>
      <c r="GAG56" s="18"/>
      <c r="GAH56" s="18"/>
      <c r="GAI56" s="18"/>
      <c r="GAJ56" s="18"/>
      <c r="GAK56" s="18"/>
      <c r="GAL56" s="18"/>
      <c r="GAM56" s="18"/>
      <c r="GAN56" s="18"/>
      <c r="GAO56" s="18"/>
      <c r="GAP56" s="18"/>
      <c r="GAQ56" s="18"/>
      <c r="GAR56" s="18"/>
      <c r="GAS56" s="18"/>
      <c r="GAT56" s="18"/>
      <c r="GAU56" s="18"/>
      <c r="GAV56" s="18"/>
      <c r="GAW56" s="18"/>
      <c r="GAX56" s="18"/>
      <c r="GAY56" s="18"/>
      <c r="GAZ56" s="18"/>
      <c r="GBA56" s="18"/>
      <c r="GBB56" s="18"/>
      <c r="GBC56" s="18"/>
      <c r="GBD56" s="18"/>
      <c r="GBE56" s="18"/>
      <c r="GBF56" s="18"/>
      <c r="GBG56" s="18"/>
      <c r="GBH56" s="18"/>
      <c r="GBI56" s="18"/>
      <c r="GBJ56" s="18"/>
      <c r="GBK56" s="18"/>
      <c r="GBL56" s="18"/>
      <c r="GBM56" s="18"/>
      <c r="GBN56" s="18"/>
      <c r="GBO56" s="18"/>
      <c r="GBP56" s="18"/>
      <c r="GBQ56" s="18"/>
      <c r="GBR56" s="18"/>
      <c r="GBS56" s="18"/>
      <c r="GBT56" s="18"/>
      <c r="GBU56" s="18"/>
      <c r="GBV56" s="18"/>
      <c r="GBW56" s="18"/>
      <c r="GBX56" s="18"/>
      <c r="GBY56" s="18"/>
      <c r="GBZ56" s="18"/>
      <c r="GCA56" s="18"/>
      <c r="GCB56" s="18"/>
      <c r="GCC56" s="18"/>
      <c r="GCD56" s="18"/>
      <c r="GCE56" s="18"/>
      <c r="GCF56" s="18"/>
      <c r="GCG56" s="18"/>
      <c r="GCH56" s="18"/>
      <c r="GCI56" s="18"/>
      <c r="GCJ56" s="18"/>
      <c r="GCK56" s="18"/>
      <c r="GCL56" s="18"/>
      <c r="GCM56" s="18"/>
      <c r="GCN56" s="18"/>
      <c r="GCO56" s="18"/>
      <c r="GCP56" s="18"/>
      <c r="GCQ56" s="18"/>
      <c r="GCR56" s="18"/>
      <c r="GCS56" s="18"/>
      <c r="GCT56" s="18"/>
      <c r="GCU56" s="18"/>
      <c r="GCV56" s="18"/>
      <c r="GCW56" s="18"/>
      <c r="GCX56" s="18"/>
      <c r="GCY56" s="18"/>
      <c r="GCZ56" s="18"/>
      <c r="GDA56" s="18"/>
      <c r="GDB56" s="18"/>
      <c r="GDC56" s="18"/>
      <c r="GDD56" s="18"/>
      <c r="GDE56" s="18"/>
      <c r="GDF56" s="18"/>
      <c r="GDG56" s="18"/>
      <c r="GDH56" s="18"/>
      <c r="GDI56" s="18"/>
      <c r="GDJ56" s="18"/>
      <c r="GDK56" s="18"/>
      <c r="GDL56" s="18"/>
      <c r="GDM56" s="18"/>
      <c r="GDN56" s="18"/>
      <c r="GDO56" s="18"/>
      <c r="GDP56" s="18"/>
      <c r="GDQ56" s="18"/>
      <c r="GDR56" s="18"/>
      <c r="GDS56" s="18"/>
      <c r="GDT56" s="18"/>
      <c r="GDU56" s="18"/>
      <c r="GDV56" s="18"/>
      <c r="GDW56" s="18"/>
      <c r="GDX56" s="18"/>
      <c r="GDY56" s="18"/>
      <c r="GDZ56" s="18"/>
      <c r="GEA56" s="18"/>
      <c r="GEB56" s="18"/>
      <c r="GEC56" s="18"/>
      <c r="GED56" s="18"/>
      <c r="GEE56" s="18"/>
      <c r="GEF56" s="18"/>
      <c r="GEG56" s="18"/>
      <c r="GEH56" s="18"/>
      <c r="GEI56" s="18"/>
      <c r="GEJ56" s="18"/>
      <c r="GEK56" s="18"/>
      <c r="GEL56" s="18"/>
      <c r="GEM56" s="18"/>
      <c r="GEN56" s="18"/>
      <c r="GEO56" s="18"/>
      <c r="GEP56" s="18"/>
      <c r="GEQ56" s="18"/>
      <c r="GER56" s="18"/>
      <c r="GES56" s="18"/>
      <c r="GET56" s="18"/>
      <c r="GEU56" s="18"/>
      <c r="GEV56" s="18"/>
      <c r="GEW56" s="18"/>
      <c r="GEX56" s="18"/>
      <c r="GEY56" s="18"/>
      <c r="GEZ56" s="18"/>
      <c r="GFA56" s="18"/>
      <c r="GFB56" s="18"/>
      <c r="GFC56" s="18"/>
      <c r="GFD56" s="18"/>
      <c r="GFE56" s="18"/>
      <c r="GFF56" s="18"/>
      <c r="GFG56" s="18"/>
      <c r="GFH56" s="18"/>
      <c r="GFI56" s="18"/>
      <c r="GFJ56" s="18"/>
      <c r="GFK56" s="18"/>
      <c r="GFL56" s="18"/>
      <c r="GFM56" s="18"/>
      <c r="GFN56" s="18"/>
      <c r="GFO56" s="18"/>
      <c r="GFP56" s="18"/>
      <c r="GFQ56" s="18"/>
      <c r="GFR56" s="18"/>
      <c r="GFS56" s="18"/>
      <c r="GFT56" s="18"/>
      <c r="GFU56" s="18"/>
      <c r="GFV56" s="18"/>
      <c r="GFW56" s="18"/>
      <c r="GFX56" s="18"/>
      <c r="GFY56" s="18"/>
      <c r="GFZ56" s="18"/>
      <c r="GGA56" s="18"/>
      <c r="GGB56" s="18"/>
      <c r="GGC56" s="18"/>
      <c r="GGD56" s="18"/>
      <c r="GGE56" s="18"/>
      <c r="GGF56" s="18"/>
      <c r="GGG56" s="18"/>
      <c r="GGH56" s="18"/>
      <c r="GGI56" s="18"/>
      <c r="GGJ56" s="18"/>
      <c r="GGK56" s="18"/>
      <c r="GGL56" s="18"/>
      <c r="GGM56" s="18"/>
      <c r="GGN56" s="18"/>
      <c r="GGO56" s="18"/>
      <c r="GGP56" s="18"/>
      <c r="GGQ56" s="18"/>
      <c r="GGR56" s="18"/>
      <c r="GGS56" s="18"/>
      <c r="GGT56" s="18"/>
      <c r="GGU56" s="18"/>
      <c r="GGV56" s="18"/>
      <c r="GGW56" s="18"/>
      <c r="GGX56" s="18"/>
      <c r="GGY56" s="18"/>
      <c r="GGZ56" s="18"/>
      <c r="GHA56" s="18"/>
      <c r="GHB56" s="18"/>
      <c r="GHC56" s="18"/>
      <c r="GHD56" s="18"/>
      <c r="GHE56" s="18"/>
      <c r="GHF56" s="18"/>
      <c r="GHG56" s="18"/>
      <c r="GHH56" s="18"/>
      <c r="GHI56" s="18"/>
      <c r="GHJ56" s="18"/>
      <c r="GHK56" s="18"/>
      <c r="GHL56" s="18"/>
      <c r="GHM56" s="18"/>
      <c r="GHN56" s="18"/>
      <c r="GHO56" s="18"/>
      <c r="GHP56" s="18"/>
      <c r="GHQ56" s="18"/>
      <c r="GHR56" s="18"/>
      <c r="GHS56" s="18"/>
      <c r="GHT56" s="18"/>
      <c r="GHU56" s="18"/>
      <c r="GHV56" s="18"/>
      <c r="GHW56" s="18"/>
      <c r="GHX56" s="18"/>
      <c r="GHY56" s="18"/>
      <c r="GHZ56" s="18"/>
      <c r="GIA56" s="18"/>
      <c r="GIB56" s="18"/>
      <c r="GIC56" s="18"/>
      <c r="GID56" s="18"/>
      <c r="GIE56" s="18"/>
      <c r="GIF56" s="18"/>
      <c r="GIG56" s="18"/>
      <c r="GIH56" s="18"/>
      <c r="GII56" s="18"/>
      <c r="GIJ56" s="18"/>
      <c r="GIK56" s="18"/>
      <c r="GIL56" s="18"/>
      <c r="GIM56" s="18"/>
      <c r="GIN56" s="18"/>
      <c r="GIO56" s="18"/>
      <c r="GIP56" s="18"/>
      <c r="GIQ56" s="18"/>
      <c r="GIR56" s="18"/>
      <c r="GIS56" s="18"/>
      <c r="GIT56" s="18"/>
      <c r="GIU56" s="18"/>
      <c r="GIV56" s="18"/>
      <c r="GIW56" s="18"/>
      <c r="GIX56" s="18"/>
      <c r="GIY56" s="18"/>
      <c r="GIZ56" s="18"/>
      <c r="GJA56" s="18"/>
      <c r="GJB56" s="18"/>
      <c r="GJC56" s="18"/>
      <c r="GJD56" s="18"/>
      <c r="GJE56" s="18"/>
      <c r="GJF56" s="18"/>
      <c r="GJG56" s="18"/>
      <c r="GJH56" s="18"/>
      <c r="GJI56" s="18"/>
      <c r="GJJ56" s="18"/>
      <c r="GJK56" s="18"/>
      <c r="GJL56" s="18"/>
      <c r="GJM56" s="18"/>
      <c r="GJN56" s="18"/>
      <c r="GJO56" s="18"/>
      <c r="GJP56" s="18"/>
      <c r="GJQ56" s="18"/>
      <c r="GJR56" s="18"/>
      <c r="GJS56" s="18"/>
      <c r="GJT56" s="18"/>
      <c r="GJU56" s="18"/>
      <c r="GJV56" s="18"/>
      <c r="GJW56" s="18"/>
      <c r="GJX56" s="18"/>
      <c r="GJY56" s="18"/>
      <c r="GJZ56" s="18"/>
      <c r="GKA56" s="18"/>
      <c r="GKB56" s="18"/>
      <c r="GKC56" s="18"/>
      <c r="GKD56" s="18"/>
      <c r="GKE56" s="18"/>
      <c r="GKF56" s="18"/>
      <c r="GKG56" s="18"/>
      <c r="GKH56" s="18"/>
      <c r="GKI56" s="18"/>
      <c r="GKJ56" s="18"/>
      <c r="GKK56" s="18"/>
      <c r="GKL56" s="18"/>
      <c r="GKM56" s="18"/>
      <c r="GKN56" s="18"/>
      <c r="GKO56" s="18"/>
      <c r="GKP56" s="18"/>
      <c r="GKQ56" s="18"/>
      <c r="GKR56" s="18"/>
      <c r="GKS56" s="18"/>
      <c r="GKT56" s="18"/>
      <c r="GKU56" s="18"/>
      <c r="GKV56" s="18"/>
      <c r="GKW56" s="18"/>
      <c r="GKX56" s="18"/>
      <c r="GKY56" s="18"/>
      <c r="GKZ56" s="18"/>
      <c r="GLA56" s="18"/>
      <c r="GLB56" s="18"/>
      <c r="GLC56" s="18"/>
      <c r="GLD56" s="18"/>
      <c r="GLE56" s="18"/>
      <c r="GLF56" s="18"/>
      <c r="GLG56" s="18"/>
      <c r="GLH56" s="18"/>
      <c r="GLI56" s="18"/>
      <c r="GLJ56" s="18"/>
      <c r="GLK56" s="18"/>
      <c r="GLL56" s="18"/>
      <c r="GLM56" s="18"/>
      <c r="GLN56" s="18"/>
      <c r="GLO56" s="18"/>
      <c r="GLP56" s="18"/>
      <c r="GLQ56" s="18"/>
      <c r="GLR56" s="18"/>
      <c r="GLS56" s="18"/>
      <c r="GLT56" s="18"/>
      <c r="GLU56" s="18"/>
      <c r="GLV56" s="18"/>
      <c r="GLW56" s="18"/>
      <c r="GLX56" s="18"/>
      <c r="GLY56" s="18"/>
      <c r="GLZ56" s="18"/>
      <c r="GMA56" s="18"/>
      <c r="GMB56" s="18"/>
      <c r="GMC56" s="18"/>
      <c r="GMD56" s="18"/>
      <c r="GME56" s="18"/>
      <c r="GMF56" s="18"/>
      <c r="GMG56" s="18"/>
      <c r="GMH56" s="18"/>
      <c r="GMI56" s="18"/>
      <c r="GMJ56" s="18"/>
      <c r="GMK56" s="18"/>
      <c r="GML56" s="18"/>
      <c r="GMM56" s="18"/>
      <c r="GMN56" s="18"/>
      <c r="GMO56" s="18"/>
      <c r="GMP56" s="18"/>
      <c r="GMQ56" s="18"/>
      <c r="GMR56" s="18"/>
      <c r="GMS56" s="18"/>
      <c r="GMT56" s="18"/>
      <c r="GMU56" s="18"/>
      <c r="GMV56" s="18"/>
      <c r="GMW56" s="18"/>
      <c r="GMX56" s="18"/>
      <c r="GMY56" s="18"/>
      <c r="GMZ56" s="18"/>
      <c r="GNA56" s="18"/>
      <c r="GNB56" s="18"/>
      <c r="GNC56" s="18"/>
      <c r="GND56" s="18"/>
      <c r="GNE56" s="18"/>
      <c r="GNF56" s="18"/>
      <c r="GNG56" s="18"/>
      <c r="GNH56" s="18"/>
      <c r="GNI56" s="18"/>
      <c r="GNJ56" s="18"/>
      <c r="GNK56" s="18"/>
      <c r="GNL56" s="18"/>
      <c r="GNM56" s="18"/>
      <c r="GNN56" s="18"/>
      <c r="GNO56" s="18"/>
      <c r="GNP56" s="18"/>
      <c r="GNQ56" s="18"/>
      <c r="GNR56" s="18"/>
      <c r="GNS56" s="18"/>
      <c r="GNT56" s="18"/>
      <c r="GNU56" s="18"/>
      <c r="GNV56" s="18"/>
      <c r="GNW56" s="18"/>
      <c r="GNX56" s="18"/>
      <c r="GNY56" s="18"/>
      <c r="GNZ56" s="18"/>
      <c r="GOA56" s="18"/>
      <c r="GOB56" s="18"/>
      <c r="GOC56" s="18"/>
      <c r="GOD56" s="18"/>
      <c r="GOE56" s="18"/>
      <c r="GOF56" s="18"/>
      <c r="GOG56" s="18"/>
      <c r="GOH56" s="18"/>
      <c r="GOI56" s="18"/>
      <c r="GOJ56" s="18"/>
      <c r="GOK56" s="18"/>
      <c r="GOL56" s="18"/>
      <c r="GOM56" s="18"/>
      <c r="GON56" s="18"/>
      <c r="GOO56" s="18"/>
      <c r="GOP56" s="18"/>
      <c r="GOQ56" s="18"/>
      <c r="GOR56" s="18"/>
      <c r="GOS56" s="18"/>
      <c r="GOT56" s="18"/>
      <c r="GOU56" s="18"/>
      <c r="GOV56" s="18"/>
      <c r="GOW56" s="18"/>
      <c r="GOX56" s="18"/>
      <c r="GOY56" s="18"/>
      <c r="GOZ56" s="18"/>
      <c r="GPA56" s="18"/>
      <c r="GPB56" s="18"/>
      <c r="GPC56" s="18"/>
      <c r="GPD56" s="18"/>
      <c r="GPE56" s="18"/>
      <c r="GPF56" s="18"/>
      <c r="GPG56" s="18"/>
      <c r="GPH56" s="18"/>
      <c r="GPI56" s="18"/>
      <c r="GPJ56" s="18"/>
      <c r="GPK56" s="18"/>
      <c r="GPL56" s="18"/>
      <c r="GPM56" s="18"/>
      <c r="GPN56" s="18"/>
      <c r="GPO56" s="18"/>
      <c r="GPP56" s="18"/>
      <c r="GPQ56" s="18"/>
      <c r="GPR56" s="18"/>
      <c r="GPS56" s="18"/>
      <c r="GPT56" s="18"/>
      <c r="GPU56" s="18"/>
      <c r="GPV56" s="18"/>
      <c r="GPW56" s="18"/>
      <c r="GPX56" s="18"/>
      <c r="GPY56" s="18"/>
      <c r="GPZ56" s="18"/>
      <c r="GQA56" s="18"/>
      <c r="GQB56" s="18"/>
      <c r="GQC56" s="18"/>
      <c r="GQD56" s="18"/>
      <c r="GQE56" s="18"/>
      <c r="GQF56" s="18"/>
      <c r="GQG56" s="18"/>
      <c r="GQH56" s="18"/>
      <c r="GQI56" s="18"/>
      <c r="GQJ56" s="18"/>
      <c r="GQK56" s="18"/>
      <c r="GQL56" s="18"/>
      <c r="GQM56" s="18"/>
      <c r="GQN56" s="18"/>
      <c r="GQO56" s="18"/>
      <c r="GQP56" s="18"/>
      <c r="GQQ56" s="18"/>
      <c r="GQR56" s="18"/>
      <c r="GQS56" s="18"/>
      <c r="GQT56" s="18"/>
      <c r="GQU56" s="18"/>
      <c r="GQV56" s="18"/>
      <c r="GQW56" s="18"/>
      <c r="GQX56" s="18"/>
      <c r="GQY56" s="18"/>
      <c r="GQZ56" s="18"/>
      <c r="GRA56" s="18"/>
      <c r="GRB56" s="18"/>
      <c r="GRC56" s="18"/>
      <c r="GRD56" s="18"/>
      <c r="GRE56" s="18"/>
      <c r="GRF56" s="18"/>
      <c r="GRG56" s="18"/>
      <c r="GRH56" s="18"/>
      <c r="GRI56" s="18"/>
      <c r="GRJ56" s="18"/>
      <c r="GRK56" s="18"/>
      <c r="GRL56" s="18"/>
      <c r="GRM56" s="18"/>
      <c r="GRN56" s="18"/>
      <c r="GRO56" s="18"/>
      <c r="GRP56" s="18"/>
      <c r="GRQ56" s="18"/>
      <c r="GRR56" s="18"/>
      <c r="GRS56" s="18"/>
      <c r="GRT56" s="18"/>
      <c r="GRU56" s="18"/>
      <c r="GRV56" s="18"/>
      <c r="GRW56" s="18"/>
      <c r="GRX56" s="18"/>
      <c r="GRY56" s="18"/>
      <c r="GRZ56" s="18"/>
      <c r="GSA56" s="18"/>
      <c r="GSB56" s="18"/>
      <c r="GSC56" s="18"/>
      <c r="GSD56" s="18"/>
      <c r="GSE56" s="18"/>
      <c r="GSF56" s="18"/>
      <c r="GSG56" s="18"/>
      <c r="GSH56" s="18"/>
      <c r="GSI56" s="18"/>
      <c r="GSJ56" s="18"/>
      <c r="GSK56" s="18"/>
      <c r="GSL56" s="18"/>
      <c r="GSM56" s="18"/>
      <c r="GSN56" s="18"/>
      <c r="GSO56" s="18"/>
      <c r="GSP56" s="18"/>
      <c r="GSQ56" s="18"/>
      <c r="GSR56" s="18"/>
      <c r="GSS56" s="18"/>
      <c r="GST56" s="18"/>
      <c r="GSU56" s="18"/>
      <c r="GSV56" s="18"/>
      <c r="GSW56" s="18"/>
      <c r="GSX56" s="18"/>
      <c r="GSY56" s="18"/>
      <c r="GSZ56" s="18"/>
      <c r="GTA56" s="18"/>
      <c r="GTB56" s="18"/>
      <c r="GTC56" s="18"/>
      <c r="GTD56" s="18"/>
      <c r="GTE56" s="18"/>
      <c r="GTF56" s="18"/>
      <c r="GTG56" s="18"/>
      <c r="GTH56" s="18"/>
      <c r="GTI56" s="18"/>
      <c r="GTJ56" s="18"/>
      <c r="GTK56" s="18"/>
      <c r="GTL56" s="18"/>
      <c r="GTM56" s="18"/>
      <c r="GTN56" s="18"/>
      <c r="GTO56" s="18"/>
      <c r="GTP56" s="18"/>
      <c r="GTQ56" s="18"/>
      <c r="GTR56" s="18"/>
      <c r="GTS56" s="18"/>
      <c r="GTT56" s="18"/>
      <c r="GTU56" s="18"/>
      <c r="GTV56" s="18"/>
      <c r="GTW56" s="18"/>
      <c r="GTX56" s="18"/>
      <c r="GTY56" s="18"/>
      <c r="GTZ56" s="18"/>
      <c r="GUA56" s="18"/>
      <c r="GUB56" s="18"/>
      <c r="GUC56" s="18"/>
      <c r="GUD56" s="18"/>
      <c r="GUE56" s="18"/>
      <c r="GUF56" s="18"/>
      <c r="GUG56" s="18"/>
      <c r="GUH56" s="18"/>
      <c r="GUI56" s="18"/>
      <c r="GUJ56" s="18"/>
      <c r="GUK56" s="18"/>
      <c r="GUL56" s="18"/>
      <c r="GUM56" s="18"/>
      <c r="GUN56" s="18"/>
      <c r="GUO56" s="18"/>
      <c r="GUP56" s="18"/>
      <c r="GUQ56" s="18"/>
      <c r="GUR56" s="18"/>
      <c r="GUS56" s="18"/>
      <c r="GUT56" s="18"/>
      <c r="GUU56" s="18"/>
      <c r="GUV56" s="18"/>
      <c r="GUW56" s="18"/>
      <c r="GUX56" s="18"/>
      <c r="GUY56" s="18"/>
      <c r="GUZ56" s="18"/>
      <c r="GVA56" s="18"/>
      <c r="GVB56" s="18"/>
      <c r="GVC56" s="18"/>
      <c r="GVD56" s="18"/>
      <c r="GVE56" s="18"/>
      <c r="GVF56" s="18"/>
      <c r="GVG56" s="18"/>
      <c r="GVH56" s="18"/>
      <c r="GVI56" s="18"/>
      <c r="GVJ56" s="18"/>
      <c r="GVK56" s="18"/>
      <c r="GVL56" s="18"/>
      <c r="GVM56" s="18"/>
      <c r="GVN56" s="18"/>
      <c r="GVO56" s="18"/>
      <c r="GVP56" s="18"/>
      <c r="GVQ56" s="18"/>
      <c r="GVR56" s="18"/>
      <c r="GVS56" s="18"/>
      <c r="GVT56" s="18"/>
      <c r="GVU56" s="18"/>
      <c r="GVV56" s="18"/>
      <c r="GVW56" s="18"/>
      <c r="GVX56" s="18"/>
      <c r="GVY56" s="18"/>
      <c r="GVZ56" s="18"/>
      <c r="GWA56" s="18"/>
      <c r="GWB56" s="18"/>
      <c r="GWC56" s="18"/>
      <c r="GWD56" s="18"/>
      <c r="GWE56" s="18"/>
      <c r="GWF56" s="18"/>
      <c r="GWG56" s="18"/>
      <c r="GWH56" s="18"/>
      <c r="GWI56" s="18"/>
      <c r="GWJ56" s="18"/>
      <c r="GWK56" s="18"/>
      <c r="GWL56" s="18"/>
      <c r="GWM56" s="18"/>
      <c r="GWN56" s="18"/>
      <c r="GWO56" s="18"/>
      <c r="GWP56" s="18"/>
      <c r="GWQ56" s="18"/>
      <c r="GWR56" s="18"/>
      <c r="GWS56" s="18"/>
      <c r="GWT56" s="18"/>
      <c r="GWU56" s="18"/>
      <c r="GWV56" s="18"/>
      <c r="GWW56" s="18"/>
      <c r="GWX56" s="18"/>
      <c r="GWY56" s="18"/>
      <c r="GWZ56" s="18"/>
      <c r="GXA56" s="18"/>
      <c r="GXB56" s="18"/>
      <c r="GXC56" s="18"/>
      <c r="GXD56" s="18"/>
      <c r="GXE56" s="18"/>
      <c r="GXF56" s="18"/>
      <c r="GXG56" s="18"/>
      <c r="GXH56" s="18"/>
      <c r="GXI56" s="18"/>
      <c r="GXJ56" s="18"/>
      <c r="GXK56" s="18"/>
      <c r="GXL56" s="18"/>
      <c r="GXM56" s="18"/>
      <c r="GXN56" s="18"/>
      <c r="GXO56" s="18"/>
      <c r="GXP56" s="18"/>
      <c r="GXQ56" s="18"/>
      <c r="GXR56" s="18"/>
      <c r="GXS56" s="18"/>
      <c r="GXT56" s="18"/>
      <c r="GXU56" s="18"/>
      <c r="GXV56" s="18"/>
      <c r="GXW56" s="18"/>
      <c r="GXX56" s="18"/>
      <c r="GXY56" s="18"/>
      <c r="GXZ56" s="18"/>
      <c r="GYA56" s="18"/>
      <c r="GYB56" s="18"/>
      <c r="GYC56" s="18"/>
      <c r="GYD56" s="18"/>
      <c r="GYE56" s="18"/>
      <c r="GYF56" s="18"/>
      <c r="GYG56" s="18"/>
      <c r="GYH56" s="18"/>
      <c r="GYI56" s="18"/>
      <c r="GYJ56" s="18"/>
      <c r="GYK56" s="18"/>
      <c r="GYL56" s="18"/>
      <c r="GYM56" s="18"/>
      <c r="GYN56" s="18"/>
      <c r="GYO56" s="18"/>
      <c r="GYP56" s="18"/>
      <c r="GYQ56" s="18"/>
      <c r="GYR56" s="18"/>
      <c r="GYS56" s="18"/>
      <c r="GYT56" s="18"/>
      <c r="GYU56" s="18"/>
      <c r="GYV56" s="18"/>
      <c r="GYW56" s="18"/>
      <c r="GYX56" s="18"/>
      <c r="GYY56" s="18"/>
      <c r="GYZ56" s="18"/>
      <c r="GZA56" s="18"/>
      <c r="GZB56" s="18"/>
      <c r="GZC56" s="18"/>
      <c r="GZD56" s="18"/>
      <c r="GZE56" s="18"/>
      <c r="GZF56" s="18"/>
      <c r="GZG56" s="18"/>
      <c r="GZH56" s="18"/>
      <c r="GZI56" s="18"/>
      <c r="GZJ56" s="18"/>
      <c r="GZK56" s="18"/>
      <c r="GZL56" s="18"/>
      <c r="GZM56" s="18"/>
      <c r="GZN56" s="18"/>
      <c r="GZO56" s="18"/>
      <c r="GZP56" s="18"/>
      <c r="GZQ56" s="18"/>
      <c r="GZR56" s="18"/>
      <c r="GZS56" s="18"/>
      <c r="GZT56" s="18"/>
      <c r="GZU56" s="18"/>
      <c r="GZV56" s="18"/>
      <c r="GZW56" s="18"/>
      <c r="GZX56" s="18"/>
      <c r="GZY56" s="18"/>
      <c r="GZZ56" s="18"/>
      <c r="HAA56" s="18"/>
      <c r="HAB56" s="18"/>
      <c r="HAC56" s="18"/>
      <c r="HAD56" s="18"/>
      <c r="HAE56" s="18"/>
      <c r="HAF56" s="18"/>
      <c r="HAG56" s="18"/>
      <c r="HAH56" s="18"/>
      <c r="HAI56" s="18"/>
      <c r="HAJ56" s="18"/>
      <c r="HAK56" s="18"/>
      <c r="HAL56" s="18"/>
      <c r="HAM56" s="18"/>
      <c r="HAN56" s="18"/>
      <c r="HAO56" s="18"/>
      <c r="HAP56" s="18"/>
      <c r="HAQ56" s="18"/>
      <c r="HAR56" s="18"/>
      <c r="HAS56" s="18"/>
      <c r="HAT56" s="18"/>
      <c r="HAU56" s="18"/>
      <c r="HAV56" s="18"/>
      <c r="HAW56" s="18"/>
      <c r="HAX56" s="18"/>
      <c r="HAY56" s="18"/>
      <c r="HAZ56" s="18"/>
      <c r="HBA56" s="18"/>
      <c r="HBB56" s="18"/>
      <c r="HBC56" s="18"/>
      <c r="HBD56" s="18"/>
      <c r="HBE56" s="18"/>
      <c r="HBF56" s="18"/>
      <c r="HBG56" s="18"/>
      <c r="HBH56" s="18"/>
      <c r="HBI56" s="18"/>
      <c r="HBJ56" s="18"/>
      <c r="HBK56" s="18"/>
      <c r="HBL56" s="18"/>
      <c r="HBM56" s="18"/>
      <c r="HBN56" s="18"/>
      <c r="HBO56" s="18"/>
      <c r="HBP56" s="18"/>
      <c r="HBQ56" s="18"/>
      <c r="HBR56" s="18"/>
      <c r="HBS56" s="18"/>
      <c r="HBT56" s="18"/>
      <c r="HBU56" s="18"/>
      <c r="HBV56" s="18"/>
      <c r="HBW56" s="18"/>
      <c r="HBX56" s="18"/>
      <c r="HBY56" s="18"/>
      <c r="HBZ56" s="18"/>
      <c r="HCA56" s="18"/>
      <c r="HCB56" s="18"/>
      <c r="HCC56" s="18"/>
      <c r="HCD56" s="18"/>
      <c r="HCE56" s="18"/>
      <c r="HCF56" s="18"/>
      <c r="HCG56" s="18"/>
      <c r="HCH56" s="18"/>
      <c r="HCI56" s="18"/>
      <c r="HCJ56" s="18"/>
      <c r="HCK56" s="18"/>
      <c r="HCL56" s="18"/>
      <c r="HCM56" s="18"/>
      <c r="HCN56" s="18"/>
      <c r="HCO56" s="18"/>
      <c r="HCP56" s="18"/>
      <c r="HCQ56" s="18"/>
      <c r="HCR56" s="18"/>
      <c r="HCS56" s="18"/>
      <c r="HCT56" s="18"/>
      <c r="HCU56" s="18"/>
      <c r="HCV56" s="18"/>
      <c r="HCW56" s="18"/>
      <c r="HCX56" s="18"/>
      <c r="HCY56" s="18"/>
      <c r="HCZ56" s="18"/>
      <c r="HDA56" s="18"/>
      <c r="HDB56" s="18"/>
      <c r="HDC56" s="18"/>
      <c r="HDD56" s="18"/>
      <c r="HDE56" s="18"/>
      <c r="HDF56" s="18"/>
      <c r="HDG56" s="18"/>
      <c r="HDH56" s="18"/>
      <c r="HDI56" s="18"/>
      <c r="HDJ56" s="18"/>
      <c r="HDK56" s="18"/>
      <c r="HDL56" s="18"/>
      <c r="HDM56" s="18"/>
      <c r="HDN56" s="18"/>
      <c r="HDO56" s="18"/>
      <c r="HDP56" s="18"/>
      <c r="HDQ56" s="18"/>
      <c r="HDR56" s="18"/>
      <c r="HDS56" s="18"/>
      <c r="HDT56" s="18"/>
      <c r="HDU56" s="18"/>
      <c r="HDV56" s="18"/>
      <c r="HDW56" s="18"/>
      <c r="HDX56" s="18"/>
      <c r="HDY56" s="18"/>
      <c r="HDZ56" s="18"/>
      <c r="HEA56" s="18"/>
      <c r="HEB56" s="18"/>
      <c r="HEC56" s="18"/>
      <c r="HED56" s="18"/>
      <c r="HEE56" s="18"/>
      <c r="HEF56" s="18"/>
      <c r="HEG56" s="18"/>
      <c r="HEH56" s="18"/>
      <c r="HEI56" s="18"/>
      <c r="HEJ56" s="18"/>
      <c r="HEK56" s="18"/>
      <c r="HEL56" s="18"/>
      <c r="HEM56" s="18"/>
      <c r="HEN56" s="18"/>
      <c r="HEO56" s="18"/>
      <c r="HEP56" s="18"/>
      <c r="HEQ56" s="18"/>
      <c r="HER56" s="18"/>
      <c r="HES56" s="18"/>
      <c r="HET56" s="18"/>
      <c r="HEU56" s="18"/>
      <c r="HEV56" s="18"/>
      <c r="HEW56" s="18"/>
      <c r="HEX56" s="18"/>
      <c r="HEY56" s="18"/>
      <c r="HEZ56" s="18"/>
      <c r="HFA56" s="18"/>
      <c r="HFB56" s="18"/>
      <c r="HFC56" s="18"/>
      <c r="HFD56" s="18"/>
      <c r="HFE56" s="18"/>
      <c r="HFF56" s="18"/>
      <c r="HFG56" s="18"/>
      <c r="HFH56" s="18"/>
      <c r="HFI56" s="18"/>
      <c r="HFJ56" s="18"/>
      <c r="HFK56" s="18"/>
      <c r="HFL56" s="18"/>
      <c r="HFM56" s="18"/>
      <c r="HFN56" s="18"/>
      <c r="HFO56" s="18"/>
      <c r="HFP56" s="18"/>
      <c r="HFQ56" s="18"/>
      <c r="HFR56" s="18"/>
      <c r="HFS56" s="18"/>
      <c r="HFT56" s="18"/>
      <c r="HFU56" s="18"/>
      <c r="HFV56" s="18"/>
      <c r="HFW56" s="18"/>
      <c r="HFX56" s="18"/>
      <c r="HFY56" s="18"/>
      <c r="HFZ56" s="18"/>
      <c r="HGA56" s="18"/>
      <c r="HGB56" s="18"/>
      <c r="HGC56" s="18"/>
      <c r="HGD56" s="18"/>
      <c r="HGE56" s="18"/>
      <c r="HGF56" s="18"/>
      <c r="HGG56" s="18"/>
      <c r="HGH56" s="18"/>
      <c r="HGI56" s="18"/>
      <c r="HGJ56" s="18"/>
      <c r="HGK56" s="18"/>
      <c r="HGL56" s="18"/>
      <c r="HGM56" s="18"/>
      <c r="HGN56" s="18"/>
      <c r="HGO56" s="18"/>
      <c r="HGP56" s="18"/>
      <c r="HGQ56" s="18"/>
      <c r="HGR56" s="18"/>
      <c r="HGS56" s="18"/>
      <c r="HGT56" s="18"/>
      <c r="HGU56" s="18"/>
      <c r="HGV56" s="18"/>
      <c r="HGW56" s="18"/>
      <c r="HGX56" s="18"/>
      <c r="HGY56" s="18"/>
      <c r="HGZ56" s="18"/>
      <c r="HHA56" s="18"/>
      <c r="HHB56" s="18"/>
      <c r="HHC56" s="18"/>
      <c r="HHD56" s="18"/>
      <c r="HHE56" s="18"/>
      <c r="HHF56" s="18"/>
      <c r="HHG56" s="18"/>
      <c r="HHH56" s="18"/>
      <c r="HHI56" s="18"/>
      <c r="HHJ56" s="18"/>
      <c r="HHK56" s="18"/>
      <c r="HHL56" s="18"/>
      <c r="HHM56" s="18"/>
      <c r="HHN56" s="18"/>
      <c r="HHO56" s="18"/>
      <c r="HHP56" s="18"/>
      <c r="HHQ56" s="18"/>
      <c r="HHR56" s="18"/>
      <c r="HHS56" s="18"/>
      <c r="HHT56" s="18"/>
      <c r="HHU56" s="18"/>
      <c r="HHV56" s="18"/>
      <c r="HHW56" s="18"/>
      <c r="HHX56" s="18"/>
      <c r="HHY56" s="18"/>
      <c r="HHZ56" s="18"/>
      <c r="HIA56" s="18"/>
      <c r="HIB56" s="18"/>
      <c r="HIC56" s="18"/>
      <c r="HID56" s="18"/>
      <c r="HIE56" s="18"/>
      <c r="HIF56" s="18"/>
      <c r="HIG56" s="18"/>
      <c r="HIH56" s="18"/>
      <c r="HII56" s="18"/>
      <c r="HIJ56" s="18"/>
      <c r="HIK56" s="18"/>
      <c r="HIL56" s="18"/>
      <c r="HIM56" s="18"/>
      <c r="HIN56" s="18"/>
      <c r="HIO56" s="18"/>
      <c r="HIP56" s="18"/>
      <c r="HIQ56" s="18"/>
      <c r="HIR56" s="18"/>
      <c r="HIS56" s="18"/>
      <c r="HIT56" s="18"/>
      <c r="HIU56" s="18"/>
      <c r="HIV56" s="18"/>
      <c r="HIW56" s="18"/>
      <c r="HIX56" s="18"/>
      <c r="HIY56" s="18"/>
      <c r="HIZ56" s="18"/>
      <c r="HJA56" s="18"/>
      <c r="HJB56" s="18"/>
      <c r="HJC56" s="18"/>
      <c r="HJD56" s="18"/>
      <c r="HJE56" s="18"/>
      <c r="HJF56" s="18"/>
      <c r="HJG56" s="18"/>
      <c r="HJH56" s="18"/>
      <c r="HJI56" s="18"/>
      <c r="HJJ56" s="18"/>
      <c r="HJK56" s="18"/>
      <c r="HJL56" s="18"/>
      <c r="HJM56" s="18"/>
      <c r="HJN56" s="18"/>
      <c r="HJO56" s="18"/>
      <c r="HJP56" s="18"/>
      <c r="HJQ56" s="18"/>
      <c r="HJR56" s="18"/>
      <c r="HJS56" s="18"/>
      <c r="HJT56" s="18"/>
      <c r="HJU56" s="18"/>
      <c r="HJV56" s="18"/>
      <c r="HJW56" s="18"/>
      <c r="HJX56" s="18"/>
      <c r="HJY56" s="18"/>
      <c r="HJZ56" s="18"/>
      <c r="HKA56" s="18"/>
      <c r="HKB56" s="18"/>
      <c r="HKC56" s="18"/>
      <c r="HKD56" s="18"/>
      <c r="HKE56" s="18"/>
      <c r="HKF56" s="18"/>
      <c r="HKG56" s="18"/>
      <c r="HKH56" s="18"/>
      <c r="HKI56" s="18"/>
      <c r="HKJ56" s="18"/>
      <c r="HKK56" s="18"/>
      <c r="HKL56" s="18"/>
      <c r="HKM56" s="18"/>
      <c r="HKN56" s="18"/>
      <c r="HKO56" s="18"/>
      <c r="HKP56" s="18"/>
      <c r="HKQ56" s="18"/>
      <c r="HKR56" s="18"/>
      <c r="HKS56" s="18"/>
      <c r="HKT56" s="18"/>
      <c r="HKU56" s="18"/>
      <c r="HKV56" s="18"/>
      <c r="HKW56" s="18"/>
      <c r="HKX56" s="18"/>
      <c r="HKY56" s="18"/>
      <c r="HKZ56" s="18"/>
      <c r="HLA56" s="18"/>
      <c r="HLB56" s="18"/>
      <c r="HLC56" s="18"/>
      <c r="HLD56" s="18"/>
      <c r="HLE56" s="18"/>
      <c r="HLF56" s="18"/>
      <c r="HLG56" s="18"/>
      <c r="HLH56" s="18"/>
      <c r="HLI56" s="18"/>
      <c r="HLJ56" s="18"/>
      <c r="HLK56" s="18"/>
      <c r="HLL56" s="18"/>
      <c r="HLM56" s="18"/>
      <c r="HLN56" s="18"/>
      <c r="HLO56" s="18"/>
      <c r="HLP56" s="18"/>
      <c r="HLQ56" s="18"/>
      <c r="HLR56" s="18"/>
      <c r="HLS56" s="18"/>
      <c r="HLT56" s="18"/>
      <c r="HLU56" s="18"/>
      <c r="HLV56" s="18"/>
      <c r="HLW56" s="18"/>
      <c r="HLX56" s="18"/>
      <c r="HLY56" s="18"/>
      <c r="HLZ56" s="18"/>
      <c r="HMA56" s="18"/>
      <c r="HMB56" s="18"/>
      <c r="HMC56" s="18"/>
      <c r="HMD56" s="18"/>
      <c r="HME56" s="18"/>
      <c r="HMF56" s="18"/>
      <c r="HMG56" s="18"/>
      <c r="HMH56" s="18"/>
      <c r="HMI56" s="18"/>
      <c r="HMJ56" s="18"/>
      <c r="HMK56" s="18"/>
      <c r="HML56" s="18"/>
      <c r="HMM56" s="18"/>
      <c r="HMN56" s="18"/>
      <c r="HMO56" s="18"/>
      <c r="HMP56" s="18"/>
      <c r="HMQ56" s="18"/>
      <c r="HMR56" s="18"/>
      <c r="HMS56" s="18"/>
      <c r="HMT56" s="18"/>
      <c r="HMU56" s="18"/>
      <c r="HMV56" s="18"/>
      <c r="HMW56" s="18"/>
      <c r="HMX56" s="18"/>
      <c r="HMY56" s="18"/>
      <c r="HMZ56" s="18"/>
      <c r="HNA56" s="18"/>
      <c r="HNB56" s="18"/>
      <c r="HNC56" s="18"/>
      <c r="HND56" s="18"/>
      <c r="HNE56" s="18"/>
      <c r="HNF56" s="18"/>
      <c r="HNG56" s="18"/>
      <c r="HNH56" s="18"/>
      <c r="HNI56" s="18"/>
      <c r="HNJ56" s="18"/>
      <c r="HNK56" s="18"/>
      <c r="HNL56" s="18"/>
      <c r="HNM56" s="18"/>
      <c r="HNN56" s="18"/>
      <c r="HNO56" s="18"/>
      <c r="HNP56" s="18"/>
      <c r="HNQ56" s="18"/>
      <c r="HNR56" s="18"/>
      <c r="HNS56" s="18"/>
      <c r="HNT56" s="18"/>
      <c r="HNU56" s="18"/>
      <c r="HNV56" s="18"/>
      <c r="HNW56" s="18"/>
      <c r="HNX56" s="18"/>
      <c r="HNY56" s="18"/>
      <c r="HNZ56" s="18"/>
      <c r="HOA56" s="18"/>
      <c r="HOB56" s="18"/>
      <c r="HOC56" s="18"/>
      <c r="HOD56" s="18"/>
      <c r="HOE56" s="18"/>
      <c r="HOF56" s="18"/>
      <c r="HOG56" s="18"/>
      <c r="HOH56" s="18"/>
      <c r="HOI56" s="18"/>
      <c r="HOJ56" s="18"/>
      <c r="HOK56" s="18"/>
      <c r="HOL56" s="18"/>
      <c r="HOM56" s="18"/>
      <c r="HON56" s="18"/>
      <c r="HOO56" s="18"/>
      <c r="HOP56" s="18"/>
      <c r="HOQ56" s="18"/>
      <c r="HOR56" s="18"/>
      <c r="HOS56" s="18"/>
      <c r="HOT56" s="18"/>
      <c r="HOU56" s="18"/>
      <c r="HOV56" s="18"/>
      <c r="HOW56" s="18"/>
      <c r="HOX56" s="18"/>
      <c r="HOY56" s="18"/>
      <c r="HOZ56" s="18"/>
      <c r="HPA56" s="18"/>
      <c r="HPB56" s="18"/>
      <c r="HPC56" s="18"/>
      <c r="HPD56" s="18"/>
      <c r="HPE56" s="18"/>
      <c r="HPF56" s="18"/>
      <c r="HPG56" s="18"/>
      <c r="HPH56" s="18"/>
      <c r="HPI56" s="18"/>
      <c r="HPJ56" s="18"/>
      <c r="HPK56" s="18"/>
      <c r="HPL56" s="18"/>
      <c r="HPM56" s="18"/>
      <c r="HPN56" s="18"/>
      <c r="HPO56" s="18"/>
      <c r="HPP56" s="18"/>
      <c r="HPQ56" s="18"/>
      <c r="HPR56" s="18"/>
      <c r="HPS56" s="18"/>
      <c r="HPT56" s="18"/>
      <c r="HPU56" s="18"/>
      <c r="HPV56" s="18"/>
      <c r="HPW56" s="18"/>
      <c r="HPX56" s="18"/>
      <c r="HPY56" s="18"/>
      <c r="HPZ56" s="18"/>
      <c r="HQA56" s="18"/>
      <c r="HQB56" s="18"/>
      <c r="HQC56" s="18"/>
      <c r="HQD56" s="18"/>
      <c r="HQE56" s="18"/>
      <c r="HQF56" s="18"/>
      <c r="HQG56" s="18"/>
      <c r="HQH56" s="18"/>
      <c r="HQI56" s="18"/>
      <c r="HQJ56" s="18"/>
      <c r="HQK56" s="18"/>
      <c r="HQL56" s="18"/>
      <c r="HQM56" s="18"/>
      <c r="HQN56" s="18"/>
      <c r="HQO56" s="18"/>
      <c r="HQP56" s="18"/>
      <c r="HQQ56" s="18"/>
      <c r="HQR56" s="18"/>
      <c r="HQS56" s="18"/>
      <c r="HQT56" s="18"/>
      <c r="HQU56" s="18"/>
      <c r="HQV56" s="18"/>
      <c r="HQW56" s="18"/>
      <c r="HQX56" s="18"/>
      <c r="HQY56" s="18"/>
      <c r="HQZ56" s="18"/>
      <c r="HRA56" s="18"/>
      <c r="HRB56" s="18"/>
      <c r="HRC56" s="18"/>
      <c r="HRD56" s="18"/>
      <c r="HRE56" s="18"/>
      <c r="HRF56" s="18"/>
      <c r="HRG56" s="18"/>
      <c r="HRH56" s="18"/>
      <c r="HRI56" s="18"/>
      <c r="HRJ56" s="18"/>
      <c r="HRK56" s="18"/>
      <c r="HRL56" s="18"/>
      <c r="HRM56" s="18"/>
      <c r="HRN56" s="18"/>
      <c r="HRO56" s="18"/>
      <c r="HRP56" s="18"/>
      <c r="HRQ56" s="18"/>
      <c r="HRR56" s="18"/>
      <c r="HRS56" s="18"/>
      <c r="HRT56" s="18"/>
      <c r="HRU56" s="18"/>
      <c r="HRV56" s="18"/>
      <c r="HRW56" s="18"/>
      <c r="HRX56" s="18"/>
      <c r="HRY56" s="18"/>
      <c r="HRZ56" s="18"/>
      <c r="HSA56" s="18"/>
      <c r="HSB56" s="18"/>
      <c r="HSC56" s="18"/>
      <c r="HSD56" s="18"/>
      <c r="HSE56" s="18"/>
      <c r="HSF56" s="18"/>
      <c r="HSG56" s="18"/>
      <c r="HSH56" s="18"/>
      <c r="HSI56" s="18"/>
      <c r="HSJ56" s="18"/>
      <c r="HSK56" s="18"/>
      <c r="HSL56" s="18"/>
      <c r="HSM56" s="18"/>
      <c r="HSN56" s="18"/>
      <c r="HSO56" s="18"/>
      <c r="HSP56" s="18"/>
      <c r="HSQ56" s="18"/>
      <c r="HSR56" s="18"/>
      <c r="HSS56" s="18"/>
      <c r="HST56" s="18"/>
      <c r="HSU56" s="18"/>
      <c r="HSV56" s="18"/>
      <c r="HSW56" s="18"/>
      <c r="HSX56" s="18"/>
      <c r="HSY56" s="18"/>
      <c r="HSZ56" s="18"/>
      <c r="HTA56" s="18"/>
      <c r="HTB56" s="18"/>
      <c r="HTC56" s="18"/>
      <c r="HTD56" s="18"/>
      <c r="HTE56" s="18"/>
      <c r="HTF56" s="18"/>
      <c r="HTG56" s="18"/>
      <c r="HTH56" s="18"/>
      <c r="HTI56" s="18"/>
      <c r="HTJ56" s="18"/>
      <c r="HTK56" s="18"/>
      <c r="HTL56" s="18"/>
      <c r="HTM56" s="18"/>
      <c r="HTN56" s="18"/>
      <c r="HTO56" s="18"/>
      <c r="HTP56" s="18"/>
      <c r="HTQ56" s="18"/>
      <c r="HTR56" s="18"/>
      <c r="HTS56" s="18"/>
      <c r="HTT56" s="18"/>
      <c r="HTU56" s="18"/>
      <c r="HTV56" s="18"/>
      <c r="HTW56" s="18"/>
      <c r="HTX56" s="18"/>
      <c r="HTY56" s="18"/>
      <c r="HTZ56" s="18"/>
      <c r="HUA56" s="18"/>
      <c r="HUB56" s="18"/>
      <c r="HUC56" s="18"/>
      <c r="HUD56" s="18"/>
      <c r="HUE56" s="18"/>
      <c r="HUF56" s="18"/>
      <c r="HUG56" s="18"/>
      <c r="HUH56" s="18"/>
      <c r="HUI56" s="18"/>
      <c r="HUJ56" s="18"/>
      <c r="HUK56" s="18"/>
      <c r="HUL56" s="18"/>
      <c r="HUM56" s="18"/>
      <c r="HUN56" s="18"/>
      <c r="HUO56" s="18"/>
      <c r="HUP56" s="18"/>
      <c r="HUQ56" s="18"/>
      <c r="HUR56" s="18"/>
      <c r="HUS56" s="18"/>
      <c r="HUT56" s="18"/>
      <c r="HUU56" s="18"/>
      <c r="HUV56" s="18"/>
      <c r="HUW56" s="18"/>
      <c r="HUX56" s="18"/>
      <c r="HUY56" s="18"/>
      <c r="HUZ56" s="18"/>
      <c r="HVA56" s="18"/>
      <c r="HVB56" s="18"/>
      <c r="HVC56" s="18"/>
      <c r="HVD56" s="18"/>
      <c r="HVE56" s="18"/>
      <c r="HVF56" s="18"/>
      <c r="HVG56" s="18"/>
      <c r="HVH56" s="18"/>
      <c r="HVI56" s="18"/>
      <c r="HVJ56" s="18"/>
      <c r="HVK56" s="18"/>
      <c r="HVL56" s="18"/>
      <c r="HVM56" s="18"/>
      <c r="HVN56" s="18"/>
      <c r="HVO56" s="18"/>
      <c r="HVP56" s="18"/>
      <c r="HVQ56" s="18"/>
      <c r="HVR56" s="18"/>
      <c r="HVS56" s="18"/>
      <c r="HVT56" s="18"/>
      <c r="HVU56" s="18"/>
      <c r="HVV56" s="18"/>
      <c r="HVW56" s="18"/>
      <c r="HVX56" s="18"/>
      <c r="HVY56" s="18"/>
      <c r="HVZ56" s="18"/>
      <c r="HWA56" s="18"/>
      <c r="HWB56" s="18"/>
      <c r="HWC56" s="18"/>
      <c r="HWD56" s="18"/>
      <c r="HWE56" s="18"/>
      <c r="HWF56" s="18"/>
      <c r="HWG56" s="18"/>
      <c r="HWH56" s="18"/>
      <c r="HWI56" s="18"/>
      <c r="HWJ56" s="18"/>
      <c r="HWK56" s="18"/>
      <c r="HWL56" s="18"/>
      <c r="HWM56" s="18"/>
      <c r="HWN56" s="18"/>
      <c r="HWO56" s="18"/>
      <c r="HWP56" s="18"/>
      <c r="HWQ56" s="18"/>
      <c r="HWR56" s="18"/>
      <c r="HWS56" s="18"/>
      <c r="HWT56" s="18"/>
      <c r="HWU56" s="18"/>
      <c r="HWV56" s="18"/>
      <c r="HWW56" s="18"/>
      <c r="HWX56" s="18"/>
      <c r="HWY56" s="18"/>
      <c r="HWZ56" s="18"/>
      <c r="HXA56" s="18"/>
      <c r="HXB56" s="18"/>
      <c r="HXC56" s="18"/>
      <c r="HXD56" s="18"/>
      <c r="HXE56" s="18"/>
      <c r="HXF56" s="18"/>
      <c r="HXG56" s="18"/>
      <c r="HXH56" s="18"/>
      <c r="HXI56" s="18"/>
      <c r="HXJ56" s="18"/>
      <c r="HXK56" s="18"/>
      <c r="HXL56" s="18"/>
      <c r="HXM56" s="18"/>
      <c r="HXN56" s="18"/>
      <c r="HXO56" s="18"/>
      <c r="HXP56" s="18"/>
      <c r="HXQ56" s="18"/>
      <c r="HXR56" s="18"/>
      <c r="HXS56" s="18"/>
      <c r="HXT56" s="18"/>
      <c r="HXU56" s="18"/>
      <c r="HXV56" s="18"/>
      <c r="HXW56" s="18"/>
      <c r="HXX56" s="18"/>
      <c r="HXY56" s="18"/>
      <c r="HXZ56" s="18"/>
      <c r="HYA56" s="18"/>
      <c r="HYB56" s="18"/>
      <c r="HYC56" s="18"/>
      <c r="HYD56" s="18"/>
      <c r="HYE56" s="18"/>
      <c r="HYF56" s="18"/>
      <c r="HYG56" s="18"/>
      <c r="HYH56" s="18"/>
      <c r="HYI56" s="18"/>
      <c r="HYJ56" s="18"/>
      <c r="HYK56" s="18"/>
      <c r="HYL56" s="18"/>
      <c r="HYM56" s="18"/>
      <c r="HYN56" s="18"/>
      <c r="HYO56" s="18"/>
      <c r="HYP56" s="18"/>
      <c r="HYQ56" s="18"/>
      <c r="HYR56" s="18"/>
      <c r="HYS56" s="18"/>
      <c r="HYT56" s="18"/>
      <c r="HYU56" s="18"/>
      <c r="HYV56" s="18"/>
      <c r="HYW56" s="18"/>
      <c r="HYX56" s="18"/>
      <c r="HYY56" s="18"/>
      <c r="HYZ56" s="18"/>
      <c r="HZA56" s="18"/>
      <c r="HZB56" s="18"/>
      <c r="HZC56" s="18"/>
      <c r="HZD56" s="18"/>
      <c r="HZE56" s="18"/>
      <c r="HZF56" s="18"/>
      <c r="HZG56" s="18"/>
      <c r="HZH56" s="18"/>
      <c r="HZI56" s="18"/>
      <c r="HZJ56" s="18"/>
      <c r="HZK56" s="18"/>
      <c r="HZL56" s="18"/>
      <c r="HZM56" s="18"/>
      <c r="HZN56" s="18"/>
      <c r="HZO56" s="18"/>
      <c r="HZP56" s="18"/>
      <c r="HZQ56" s="18"/>
      <c r="HZR56" s="18"/>
      <c r="HZS56" s="18"/>
      <c r="HZT56" s="18"/>
      <c r="HZU56" s="18"/>
      <c r="HZV56" s="18"/>
      <c r="HZW56" s="18"/>
      <c r="HZX56" s="18"/>
      <c r="HZY56" s="18"/>
      <c r="HZZ56" s="18"/>
      <c r="IAA56" s="18"/>
      <c r="IAB56" s="18"/>
      <c r="IAC56" s="18"/>
      <c r="IAD56" s="18"/>
      <c r="IAE56" s="18"/>
      <c r="IAF56" s="18"/>
      <c r="IAG56" s="18"/>
      <c r="IAH56" s="18"/>
      <c r="IAI56" s="18"/>
      <c r="IAJ56" s="18"/>
      <c r="IAK56" s="18"/>
      <c r="IAL56" s="18"/>
      <c r="IAM56" s="18"/>
      <c r="IAN56" s="18"/>
      <c r="IAO56" s="18"/>
      <c r="IAP56" s="18"/>
      <c r="IAQ56" s="18"/>
      <c r="IAR56" s="18"/>
      <c r="IAS56" s="18"/>
      <c r="IAT56" s="18"/>
      <c r="IAU56" s="18"/>
      <c r="IAV56" s="18"/>
      <c r="IAW56" s="18"/>
      <c r="IAX56" s="18"/>
      <c r="IAY56" s="18"/>
      <c r="IAZ56" s="18"/>
      <c r="IBA56" s="18"/>
      <c r="IBB56" s="18"/>
      <c r="IBC56" s="18"/>
      <c r="IBD56" s="18"/>
      <c r="IBE56" s="18"/>
      <c r="IBF56" s="18"/>
      <c r="IBG56" s="18"/>
      <c r="IBH56" s="18"/>
      <c r="IBI56" s="18"/>
      <c r="IBJ56" s="18"/>
      <c r="IBK56" s="18"/>
      <c r="IBL56" s="18"/>
      <c r="IBM56" s="18"/>
      <c r="IBN56" s="18"/>
      <c r="IBO56" s="18"/>
      <c r="IBP56" s="18"/>
      <c r="IBQ56" s="18"/>
      <c r="IBR56" s="18"/>
      <c r="IBS56" s="18"/>
      <c r="IBT56" s="18"/>
      <c r="IBU56" s="18"/>
      <c r="IBV56" s="18"/>
      <c r="IBW56" s="18"/>
      <c r="IBX56" s="18"/>
      <c r="IBY56" s="18"/>
      <c r="IBZ56" s="18"/>
      <c r="ICA56" s="18"/>
      <c r="ICB56" s="18"/>
      <c r="ICC56" s="18"/>
      <c r="ICD56" s="18"/>
      <c r="ICE56" s="18"/>
      <c r="ICF56" s="18"/>
      <c r="ICG56" s="18"/>
      <c r="ICH56" s="18"/>
      <c r="ICI56" s="18"/>
      <c r="ICJ56" s="18"/>
      <c r="ICK56" s="18"/>
      <c r="ICL56" s="18"/>
      <c r="ICM56" s="18"/>
      <c r="ICN56" s="18"/>
      <c r="ICO56" s="18"/>
      <c r="ICP56" s="18"/>
      <c r="ICQ56" s="18"/>
      <c r="ICR56" s="18"/>
      <c r="ICS56" s="18"/>
      <c r="ICT56" s="18"/>
      <c r="ICU56" s="18"/>
      <c r="ICV56" s="18"/>
      <c r="ICW56" s="18"/>
      <c r="ICX56" s="18"/>
      <c r="ICY56" s="18"/>
      <c r="ICZ56" s="18"/>
      <c r="IDA56" s="18"/>
      <c r="IDB56" s="18"/>
      <c r="IDC56" s="18"/>
      <c r="IDD56" s="18"/>
      <c r="IDE56" s="18"/>
      <c r="IDF56" s="18"/>
      <c r="IDG56" s="18"/>
      <c r="IDH56" s="18"/>
      <c r="IDI56" s="18"/>
      <c r="IDJ56" s="18"/>
      <c r="IDK56" s="18"/>
      <c r="IDL56" s="18"/>
      <c r="IDM56" s="18"/>
      <c r="IDN56" s="18"/>
      <c r="IDO56" s="18"/>
      <c r="IDP56" s="18"/>
      <c r="IDQ56" s="18"/>
      <c r="IDR56" s="18"/>
      <c r="IDS56" s="18"/>
      <c r="IDT56" s="18"/>
      <c r="IDU56" s="18"/>
      <c r="IDV56" s="18"/>
      <c r="IDW56" s="18"/>
      <c r="IDX56" s="18"/>
      <c r="IDY56" s="18"/>
      <c r="IDZ56" s="18"/>
      <c r="IEA56" s="18"/>
      <c r="IEB56" s="18"/>
      <c r="IEC56" s="18"/>
      <c r="IED56" s="18"/>
      <c r="IEE56" s="18"/>
      <c r="IEF56" s="18"/>
      <c r="IEG56" s="18"/>
      <c r="IEH56" s="18"/>
      <c r="IEI56" s="18"/>
      <c r="IEJ56" s="18"/>
      <c r="IEK56" s="18"/>
      <c r="IEL56" s="18"/>
      <c r="IEM56" s="18"/>
      <c r="IEN56" s="18"/>
      <c r="IEO56" s="18"/>
      <c r="IEP56" s="18"/>
      <c r="IEQ56" s="18"/>
      <c r="IER56" s="18"/>
      <c r="IES56" s="18"/>
      <c r="IET56" s="18"/>
      <c r="IEU56" s="18"/>
      <c r="IEV56" s="18"/>
      <c r="IEW56" s="18"/>
      <c r="IEX56" s="18"/>
      <c r="IEY56" s="18"/>
      <c r="IEZ56" s="18"/>
      <c r="IFA56" s="18"/>
      <c r="IFB56" s="18"/>
      <c r="IFC56" s="18"/>
      <c r="IFD56" s="18"/>
      <c r="IFE56" s="18"/>
      <c r="IFF56" s="18"/>
      <c r="IFG56" s="18"/>
      <c r="IFH56" s="18"/>
      <c r="IFI56" s="18"/>
      <c r="IFJ56" s="18"/>
      <c r="IFK56" s="18"/>
      <c r="IFL56" s="18"/>
      <c r="IFM56" s="18"/>
      <c r="IFN56" s="18"/>
      <c r="IFO56" s="18"/>
      <c r="IFP56" s="18"/>
      <c r="IFQ56" s="18"/>
      <c r="IFR56" s="18"/>
      <c r="IFS56" s="18"/>
      <c r="IFT56" s="18"/>
      <c r="IFU56" s="18"/>
      <c r="IFV56" s="18"/>
      <c r="IFW56" s="18"/>
      <c r="IFX56" s="18"/>
      <c r="IFY56" s="18"/>
      <c r="IFZ56" s="18"/>
      <c r="IGA56" s="18"/>
      <c r="IGB56" s="18"/>
      <c r="IGC56" s="18"/>
      <c r="IGD56" s="18"/>
      <c r="IGE56" s="18"/>
      <c r="IGF56" s="18"/>
      <c r="IGG56" s="18"/>
      <c r="IGH56" s="18"/>
      <c r="IGI56" s="18"/>
      <c r="IGJ56" s="18"/>
      <c r="IGK56" s="18"/>
      <c r="IGL56" s="18"/>
      <c r="IGM56" s="18"/>
      <c r="IGN56" s="18"/>
      <c r="IGO56" s="18"/>
      <c r="IGP56" s="18"/>
      <c r="IGQ56" s="18"/>
      <c r="IGR56" s="18"/>
      <c r="IGS56" s="18"/>
      <c r="IGT56" s="18"/>
      <c r="IGU56" s="18"/>
      <c r="IGV56" s="18"/>
      <c r="IGW56" s="18"/>
      <c r="IGX56" s="18"/>
      <c r="IGY56" s="18"/>
      <c r="IGZ56" s="18"/>
      <c r="IHA56" s="18"/>
      <c r="IHB56" s="18"/>
      <c r="IHC56" s="18"/>
      <c r="IHD56" s="18"/>
      <c r="IHE56" s="18"/>
      <c r="IHF56" s="18"/>
      <c r="IHG56" s="18"/>
      <c r="IHH56" s="18"/>
      <c r="IHI56" s="18"/>
      <c r="IHJ56" s="18"/>
      <c r="IHK56" s="18"/>
      <c r="IHL56" s="18"/>
      <c r="IHM56" s="18"/>
      <c r="IHN56" s="18"/>
      <c r="IHO56" s="18"/>
      <c r="IHP56" s="18"/>
      <c r="IHQ56" s="18"/>
      <c r="IHR56" s="18"/>
      <c r="IHS56" s="18"/>
      <c r="IHT56" s="18"/>
      <c r="IHU56" s="18"/>
      <c r="IHV56" s="18"/>
      <c r="IHW56" s="18"/>
      <c r="IHX56" s="18"/>
      <c r="IHY56" s="18"/>
      <c r="IHZ56" s="18"/>
      <c r="IIA56" s="18"/>
      <c r="IIB56" s="18"/>
      <c r="IIC56" s="18"/>
      <c r="IID56" s="18"/>
      <c r="IIE56" s="18"/>
      <c r="IIF56" s="18"/>
      <c r="IIG56" s="18"/>
      <c r="IIH56" s="18"/>
      <c r="III56" s="18"/>
      <c r="IIJ56" s="18"/>
      <c r="IIK56" s="18"/>
      <c r="IIL56" s="18"/>
      <c r="IIM56" s="18"/>
      <c r="IIN56" s="18"/>
      <c r="IIO56" s="18"/>
      <c r="IIP56" s="18"/>
      <c r="IIQ56" s="18"/>
      <c r="IIR56" s="18"/>
      <c r="IIS56" s="18"/>
      <c r="IIT56" s="18"/>
      <c r="IIU56" s="18"/>
      <c r="IIV56" s="18"/>
      <c r="IIW56" s="18"/>
      <c r="IIX56" s="18"/>
      <c r="IIY56" s="18"/>
      <c r="IIZ56" s="18"/>
      <c r="IJA56" s="18"/>
      <c r="IJB56" s="18"/>
      <c r="IJC56" s="18"/>
      <c r="IJD56" s="18"/>
      <c r="IJE56" s="18"/>
      <c r="IJF56" s="18"/>
      <c r="IJG56" s="18"/>
      <c r="IJH56" s="18"/>
      <c r="IJI56" s="18"/>
      <c r="IJJ56" s="18"/>
      <c r="IJK56" s="18"/>
      <c r="IJL56" s="18"/>
      <c r="IJM56" s="18"/>
      <c r="IJN56" s="18"/>
      <c r="IJO56" s="18"/>
      <c r="IJP56" s="18"/>
      <c r="IJQ56" s="18"/>
      <c r="IJR56" s="18"/>
      <c r="IJS56" s="18"/>
      <c r="IJT56" s="18"/>
      <c r="IJU56" s="18"/>
      <c r="IJV56" s="18"/>
      <c r="IJW56" s="18"/>
      <c r="IJX56" s="18"/>
      <c r="IJY56" s="18"/>
      <c r="IJZ56" s="18"/>
      <c r="IKA56" s="18"/>
      <c r="IKB56" s="18"/>
      <c r="IKC56" s="18"/>
      <c r="IKD56" s="18"/>
      <c r="IKE56" s="18"/>
      <c r="IKF56" s="18"/>
      <c r="IKG56" s="18"/>
      <c r="IKH56" s="18"/>
      <c r="IKI56" s="18"/>
      <c r="IKJ56" s="18"/>
      <c r="IKK56" s="18"/>
      <c r="IKL56" s="18"/>
      <c r="IKM56" s="18"/>
      <c r="IKN56" s="18"/>
      <c r="IKO56" s="18"/>
      <c r="IKP56" s="18"/>
      <c r="IKQ56" s="18"/>
      <c r="IKR56" s="18"/>
      <c r="IKS56" s="18"/>
      <c r="IKT56" s="18"/>
      <c r="IKU56" s="18"/>
      <c r="IKV56" s="18"/>
      <c r="IKW56" s="18"/>
      <c r="IKX56" s="18"/>
      <c r="IKY56" s="18"/>
      <c r="IKZ56" s="18"/>
      <c r="ILA56" s="18"/>
      <c r="ILB56" s="18"/>
      <c r="ILC56" s="18"/>
      <c r="ILD56" s="18"/>
      <c r="ILE56" s="18"/>
      <c r="ILF56" s="18"/>
      <c r="ILG56" s="18"/>
      <c r="ILH56" s="18"/>
      <c r="ILI56" s="18"/>
      <c r="ILJ56" s="18"/>
      <c r="ILK56" s="18"/>
      <c r="ILL56" s="18"/>
      <c r="ILM56" s="18"/>
      <c r="ILN56" s="18"/>
      <c r="ILO56" s="18"/>
      <c r="ILP56" s="18"/>
      <c r="ILQ56" s="18"/>
      <c r="ILR56" s="18"/>
      <c r="ILS56" s="18"/>
      <c r="ILT56" s="18"/>
      <c r="ILU56" s="18"/>
      <c r="ILV56" s="18"/>
      <c r="ILW56" s="18"/>
      <c r="ILX56" s="18"/>
      <c r="ILY56" s="18"/>
      <c r="ILZ56" s="18"/>
      <c r="IMA56" s="18"/>
      <c r="IMB56" s="18"/>
      <c r="IMC56" s="18"/>
      <c r="IMD56" s="18"/>
      <c r="IME56" s="18"/>
      <c r="IMF56" s="18"/>
      <c r="IMG56" s="18"/>
      <c r="IMH56" s="18"/>
      <c r="IMI56" s="18"/>
      <c r="IMJ56" s="18"/>
      <c r="IMK56" s="18"/>
      <c r="IML56" s="18"/>
      <c r="IMM56" s="18"/>
      <c r="IMN56" s="18"/>
      <c r="IMO56" s="18"/>
      <c r="IMP56" s="18"/>
      <c r="IMQ56" s="18"/>
      <c r="IMR56" s="18"/>
      <c r="IMS56" s="18"/>
      <c r="IMT56" s="18"/>
      <c r="IMU56" s="18"/>
      <c r="IMV56" s="18"/>
      <c r="IMW56" s="18"/>
      <c r="IMX56" s="18"/>
      <c r="IMY56" s="18"/>
      <c r="IMZ56" s="18"/>
      <c r="INA56" s="18"/>
      <c r="INB56" s="18"/>
      <c r="INC56" s="18"/>
      <c r="IND56" s="18"/>
      <c r="INE56" s="18"/>
      <c r="INF56" s="18"/>
      <c r="ING56" s="18"/>
      <c r="INH56" s="18"/>
      <c r="INI56" s="18"/>
      <c r="INJ56" s="18"/>
      <c r="INK56" s="18"/>
      <c r="INL56" s="18"/>
      <c r="INM56" s="18"/>
      <c r="INN56" s="18"/>
      <c r="INO56" s="18"/>
      <c r="INP56" s="18"/>
      <c r="INQ56" s="18"/>
      <c r="INR56" s="18"/>
      <c r="INS56" s="18"/>
      <c r="INT56" s="18"/>
      <c r="INU56" s="18"/>
      <c r="INV56" s="18"/>
      <c r="INW56" s="18"/>
      <c r="INX56" s="18"/>
      <c r="INY56" s="18"/>
      <c r="INZ56" s="18"/>
      <c r="IOA56" s="18"/>
      <c r="IOB56" s="18"/>
      <c r="IOC56" s="18"/>
      <c r="IOD56" s="18"/>
      <c r="IOE56" s="18"/>
      <c r="IOF56" s="18"/>
      <c r="IOG56" s="18"/>
      <c r="IOH56" s="18"/>
      <c r="IOI56" s="18"/>
      <c r="IOJ56" s="18"/>
      <c r="IOK56" s="18"/>
      <c r="IOL56" s="18"/>
      <c r="IOM56" s="18"/>
      <c r="ION56" s="18"/>
      <c r="IOO56" s="18"/>
      <c r="IOP56" s="18"/>
      <c r="IOQ56" s="18"/>
      <c r="IOR56" s="18"/>
      <c r="IOS56" s="18"/>
      <c r="IOT56" s="18"/>
      <c r="IOU56" s="18"/>
      <c r="IOV56" s="18"/>
      <c r="IOW56" s="18"/>
      <c r="IOX56" s="18"/>
      <c r="IOY56" s="18"/>
      <c r="IOZ56" s="18"/>
      <c r="IPA56" s="18"/>
      <c r="IPB56" s="18"/>
      <c r="IPC56" s="18"/>
      <c r="IPD56" s="18"/>
      <c r="IPE56" s="18"/>
      <c r="IPF56" s="18"/>
      <c r="IPG56" s="18"/>
      <c r="IPH56" s="18"/>
      <c r="IPI56" s="18"/>
      <c r="IPJ56" s="18"/>
      <c r="IPK56" s="18"/>
      <c r="IPL56" s="18"/>
      <c r="IPM56" s="18"/>
      <c r="IPN56" s="18"/>
      <c r="IPO56" s="18"/>
      <c r="IPP56" s="18"/>
      <c r="IPQ56" s="18"/>
      <c r="IPR56" s="18"/>
      <c r="IPS56" s="18"/>
      <c r="IPT56" s="18"/>
      <c r="IPU56" s="18"/>
      <c r="IPV56" s="18"/>
      <c r="IPW56" s="18"/>
      <c r="IPX56" s="18"/>
      <c r="IPY56" s="18"/>
      <c r="IPZ56" s="18"/>
      <c r="IQA56" s="18"/>
      <c r="IQB56" s="18"/>
      <c r="IQC56" s="18"/>
      <c r="IQD56" s="18"/>
      <c r="IQE56" s="18"/>
      <c r="IQF56" s="18"/>
      <c r="IQG56" s="18"/>
      <c r="IQH56" s="18"/>
      <c r="IQI56" s="18"/>
      <c r="IQJ56" s="18"/>
      <c r="IQK56" s="18"/>
      <c r="IQL56" s="18"/>
      <c r="IQM56" s="18"/>
      <c r="IQN56" s="18"/>
      <c r="IQO56" s="18"/>
      <c r="IQP56" s="18"/>
      <c r="IQQ56" s="18"/>
      <c r="IQR56" s="18"/>
      <c r="IQS56" s="18"/>
      <c r="IQT56" s="18"/>
      <c r="IQU56" s="18"/>
      <c r="IQV56" s="18"/>
      <c r="IQW56" s="18"/>
      <c r="IQX56" s="18"/>
      <c r="IQY56" s="18"/>
      <c r="IQZ56" s="18"/>
      <c r="IRA56" s="18"/>
      <c r="IRB56" s="18"/>
      <c r="IRC56" s="18"/>
      <c r="IRD56" s="18"/>
      <c r="IRE56" s="18"/>
      <c r="IRF56" s="18"/>
      <c r="IRG56" s="18"/>
      <c r="IRH56" s="18"/>
      <c r="IRI56" s="18"/>
      <c r="IRJ56" s="18"/>
      <c r="IRK56" s="18"/>
      <c r="IRL56" s="18"/>
      <c r="IRM56" s="18"/>
      <c r="IRN56" s="18"/>
      <c r="IRO56" s="18"/>
      <c r="IRP56" s="18"/>
      <c r="IRQ56" s="18"/>
      <c r="IRR56" s="18"/>
      <c r="IRS56" s="18"/>
      <c r="IRT56" s="18"/>
      <c r="IRU56" s="18"/>
      <c r="IRV56" s="18"/>
      <c r="IRW56" s="18"/>
      <c r="IRX56" s="18"/>
      <c r="IRY56" s="18"/>
      <c r="IRZ56" s="18"/>
      <c r="ISA56" s="18"/>
      <c r="ISB56" s="18"/>
      <c r="ISC56" s="18"/>
      <c r="ISD56" s="18"/>
      <c r="ISE56" s="18"/>
      <c r="ISF56" s="18"/>
      <c r="ISG56" s="18"/>
      <c r="ISH56" s="18"/>
      <c r="ISI56" s="18"/>
      <c r="ISJ56" s="18"/>
      <c r="ISK56" s="18"/>
      <c r="ISL56" s="18"/>
      <c r="ISM56" s="18"/>
      <c r="ISN56" s="18"/>
      <c r="ISO56" s="18"/>
      <c r="ISP56" s="18"/>
      <c r="ISQ56" s="18"/>
      <c r="ISR56" s="18"/>
      <c r="ISS56" s="18"/>
      <c r="IST56" s="18"/>
      <c r="ISU56" s="18"/>
      <c r="ISV56" s="18"/>
      <c r="ISW56" s="18"/>
      <c r="ISX56" s="18"/>
      <c r="ISY56" s="18"/>
      <c r="ISZ56" s="18"/>
      <c r="ITA56" s="18"/>
      <c r="ITB56" s="18"/>
      <c r="ITC56" s="18"/>
      <c r="ITD56" s="18"/>
      <c r="ITE56" s="18"/>
      <c r="ITF56" s="18"/>
      <c r="ITG56" s="18"/>
      <c r="ITH56" s="18"/>
      <c r="ITI56" s="18"/>
      <c r="ITJ56" s="18"/>
      <c r="ITK56" s="18"/>
      <c r="ITL56" s="18"/>
      <c r="ITM56" s="18"/>
      <c r="ITN56" s="18"/>
      <c r="ITO56" s="18"/>
      <c r="ITP56" s="18"/>
      <c r="ITQ56" s="18"/>
      <c r="ITR56" s="18"/>
      <c r="ITS56" s="18"/>
      <c r="ITT56" s="18"/>
      <c r="ITU56" s="18"/>
      <c r="ITV56" s="18"/>
      <c r="ITW56" s="18"/>
      <c r="ITX56" s="18"/>
      <c r="ITY56" s="18"/>
      <c r="ITZ56" s="18"/>
      <c r="IUA56" s="18"/>
      <c r="IUB56" s="18"/>
      <c r="IUC56" s="18"/>
      <c r="IUD56" s="18"/>
      <c r="IUE56" s="18"/>
      <c r="IUF56" s="18"/>
      <c r="IUG56" s="18"/>
      <c r="IUH56" s="18"/>
      <c r="IUI56" s="18"/>
      <c r="IUJ56" s="18"/>
      <c r="IUK56" s="18"/>
      <c r="IUL56" s="18"/>
      <c r="IUM56" s="18"/>
      <c r="IUN56" s="18"/>
      <c r="IUO56" s="18"/>
      <c r="IUP56" s="18"/>
      <c r="IUQ56" s="18"/>
      <c r="IUR56" s="18"/>
      <c r="IUS56" s="18"/>
      <c r="IUT56" s="18"/>
      <c r="IUU56" s="18"/>
      <c r="IUV56" s="18"/>
      <c r="IUW56" s="18"/>
      <c r="IUX56" s="18"/>
      <c r="IUY56" s="18"/>
      <c r="IUZ56" s="18"/>
      <c r="IVA56" s="18"/>
      <c r="IVB56" s="18"/>
      <c r="IVC56" s="18"/>
      <c r="IVD56" s="18"/>
      <c r="IVE56" s="18"/>
      <c r="IVF56" s="18"/>
      <c r="IVG56" s="18"/>
      <c r="IVH56" s="18"/>
      <c r="IVI56" s="18"/>
      <c r="IVJ56" s="18"/>
      <c r="IVK56" s="18"/>
      <c r="IVL56" s="18"/>
      <c r="IVM56" s="18"/>
      <c r="IVN56" s="18"/>
      <c r="IVO56" s="18"/>
      <c r="IVP56" s="18"/>
      <c r="IVQ56" s="18"/>
      <c r="IVR56" s="18"/>
      <c r="IVS56" s="18"/>
      <c r="IVT56" s="18"/>
      <c r="IVU56" s="18"/>
      <c r="IVV56" s="18"/>
      <c r="IVW56" s="18"/>
      <c r="IVX56" s="18"/>
      <c r="IVY56" s="18"/>
      <c r="IVZ56" s="18"/>
      <c r="IWA56" s="18"/>
      <c r="IWB56" s="18"/>
      <c r="IWC56" s="18"/>
      <c r="IWD56" s="18"/>
      <c r="IWE56" s="18"/>
      <c r="IWF56" s="18"/>
      <c r="IWG56" s="18"/>
      <c r="IWH56" s="18"/>
      <c r="IWI56" s="18"/>
      <c r="IWJ56" s="18"/>
      <c r="IWK56" s="18"/>
      <c r="IWL56" s="18"/>
      <c r="IWM56" s="18"/>
      <c r="IWN56" s="18"/>
      <c r="IWO56" s="18"/>
      <c r="IWP56" s="18"/>
      <c r="IWQ56" s="18"/>
      <c r="IWR56" s="18"/>
      <c r="IWS56" s="18"/>
      <c r="IWT56" s="18"/>
      <c r="IWU56" s="18"/>
      <c r="IWV56" s="18"/>
      <c r="IWW56" s="18"/>
      <c r="IWX56" s="18"/>
      <c r="IWY56" s="18"/>
      <c r="IWZ56" s="18"/>
      <c r="IXA56" s="18"/>
      <c r="IXB56" s="18"/>
      <c r="IXC56" s="18"/>
      <c r="IXD56" s="18"/>
      <c r="IXE56" s="18"/>
      <c r="IXF56" s="18"/>
      <c r="IXG56" s="18"/>
      <c r="IXH56" s="18"/>
      <c r="IXI56" s="18"/>
      <c r="IXJ56" s="18"/>
      <c r="IXK56" s="18"/>
      <c r="IXL56" s="18"/>
      <c r="IXM56" s="18"/>
      <c r="IXN56" s="18"/>
      <c r="IXO56" s="18"/>
      <c r="IXP56" s="18"/>
      <c r="IXQ56" s="18"/>
      <c r="IXR56" s="18"/>
      <c r="IXS56" s="18"/>
      <c r="IXT56" s="18"/>
      <c r="IXU56" s="18"/>
      <c r="IXV56" s="18"/>
      <c r="IXW56" s="18"/>
      <c r="IXX56" s="18"/>
      <c r="IXY56" s="18"/>
      <c r="IXZ56" s="18"/>
      <c r="IYA56" s="18"/>
      <c r="IYB56" s="18"/>
      <c r="IYC56" s="18"/>
      <c r="IYD56" s="18"/>
      <c r="IYE56" s="18"/>
      <c r="IYF56" s="18"/>
      <c r="IYG56" s="18"/>
      <c r="IYH56" s="18"/>
      <c r="IYI56" s="18"/>
      <c r="IYJ56" s="18"/>
      <c r="IYK56" s="18"/>
      <c r="IYL56" s="18"/>
      <c r="IYM56" s="18"/>
      <c r="IYN56" s="18"/>
      <c r="IYO56" s="18"/>
      <c r="IYP56" s="18"/>
      <c r="IYQ56" s="18"/>
      <c r="IYR56" s="18"/>
      <c r="IYS56" s="18"/>
      <c r="IYT56" s="18"/>
      <c r="IYU56" s="18"/>
      <c r="IYV56" s="18"/>
      <c r="IYW56" s="18"/>
      <c r="IYX56" s="18"/>
      <c r="IYY56" s="18"/>
      <c r="IYZ56" s="18"/>
      <c r="IZA56" s="18"/>
      <c r="IZB56" s="18"/>
      <c r="IZC56" s="18"/>
      <c r="IZD56" s="18"/>
      <c r="IZE56" s="18"/>
      <c r="IZF56" s="18"/>
      <c r="IZG56" s="18"/>
      <c r="IZH56" s="18"/>
      <c r="IZI56" s="18"/>
      <c r="IZJ56" s="18"/>
      <c r="IZK56" s="18"/>
      <c r="IZL56" s="18"/>
      <c r="IZM56" s="18"/>
      <c r="IZN56" s="18"/>
      <c r="IZO56" s="18"/>
      <c r="IZP56" s="18"/>
      <c r="IZQ56" s="18"/>
      <c r="IZR56" s="18"/>
      <c r="IZS56" s="18"/>
      <c r="IZT56" s="18"/>
      <c r="IZU56" s="18"/>
      <c r="IZV56" s="18"/>
      <c r="IZW56" s="18"/>
      <c r="IZX56" s="18"/>
      <c r="IZY56" s="18"/>
      <c r="IZZ56" s="18"/>
      <c r="JAA56" s="18"/>
      <c r="JAB56" s="18"/>
      <c r="JAC56" s="18"/>
      <c r="JAD56" s="18"/>
      <c r="JAE56" s="18"/>
      <c r="JAF56" s="18"/>
      <c r="JAG56" s="18"/>
      <c r="JAH56" s="18"/>
      <c r="JAI56" s="18"/>
      <c r="JAJ56" s="18"/>
      <c r="JAK56" s="18"/>
      <c r="JAL56" s="18"/>
      <c r="JAM56" s="18"/>
      <c r="JAN56" s="18"/>
      <c r="JAO56" s="18"/>
      <c r="JAP56" s="18"/>
      <c r="JAQ56" s="18"/>
      <c r="JAR56" s="18"/>
      <c r="JAS56" s="18"/>
      <c r="JAT56" s="18"/>
      <c r="JAU56" s="18"/>
      <c r="JAV56" s="18"/>
      <c r="JAW56" s="18"/>
      <c r="JAX56" s="18"/>
      <c r="JAY56" s="18"/>
      <c r="JAZ56" s="18"/>
      <c r="JBA56" s="18"/>
      <c r="JBB56" s="18"/>
      <c r="JBC56" s="18"/>
      <c r="JBD56" s="18"/>
      <c r="JBE56" s="18"/>
      <c r="JBF56" s="18"/>
      <c r="JBG56" s="18"/>
      <c r="JBH56" s="18"/>
      <c r="JBI56" s="18"/>
      <c r="JBJ56" s="18"/>
      <c r="JBK56" s="18"/>
      <c r="JBL56" s="18"/>
      <c r="JBM56" s="18"/>
      <c r="JBN56" s="18"/>
      <c r="JBO56" s="18"/>
      <c r="JBP56" s="18"/>
      <c r="JBQ56" s="18"/>
      <c r="JBR56" s="18"/>
      <c r="JBS56" s="18"/>
      <c r="JBT56" s="18"/>
      <c r="JBU56" s="18"/>
      <c r="JBV56" s="18"/>
      <c r="JBW56" s="18"/>
      <c r="JBX56" s="18"/>
      <c r="JBY56" s="18"/>
      <c r="JBZ56" s="18"/>
      <c r="JCA56" s="18"/>
      <c r="JCB56" s="18"/>
      <c r="JCC56" s="18"/>
      <c r="JCD56" s="18"/>
      <c r="JCE56" s="18"/>
      <c r="JCF56" s="18"/>
      <c r="JCG56" s="18"/>
      <c r="JCH56" s="18"/>
      <c r="JCI56" s="18"/>
      <c r="JCJ56" s="18"/>
      <c r="JCK56" s="18"/>
      <c r="JCL56" s="18"/>
      <c r="JCM56" s="18"/>
      <c r="JCN56" s="18"/>
      <c r="JCO56" s="18"/>
      <c r="JCP56" s="18"/>
      <c r="JCQ56" s="18"/>
      <c r="JCR56" s="18"/>
      <c r="JCS56" s="18"/>
      <c r="JCT56" s="18"/>
      <c r="JCU56" s="18"/>
      <c r="JCV56" s="18"/>
      <c r="JCW56" s="18"/>
      <c r="JCX56" s="18"/>
      <c r="JCY56" s="18"/>
      <c r="JCZ56" s="18"/>
      <c r="JDA56" s="18"/>
      <c r="JDB56" s="18"/>
      <c r="JDC56" s="18"/>
      <c r="JDD56" s="18"/>
      <c r="JDE56" s="18"/>
      <c r="JDF56" s="18"/>
      <c r="JDG56" s="18"/>
      <c r="JDH56" s="18"/>
      <c r="JDI56" s="18"/>
      <c r="JDJ56" s="18"/>
      <c r="JDK56" s="18"/>
      <c r="JDL56" s="18"/>
      <c r="JDM56" s="18"/>
      <c r="JDN56" s="18"/>
      <c r="JDO56" s="18"/>
      <c r="JDP56" s="18"/>
      <c r="JDQ56" s="18"/>
      <c r="JDR56" s="18"/>
      <c r="JDS56" s="18"/>
      <c r="JDT56" s="18"/>
      <c r="JDU56" s="18"/>
      <c r="JDV56" s="18"/>
      <c r="JDW56" s="18"/>
      <c r="JDX56" s="18"/>
      <c r="JDY56" s="18"/>
      <c r="JDZ56" s="18"/>
      <c r="JEA56" s="18"/>
      <c r="JEB56" s="18"/>
      <c r="JEC56" s="18"/>
      <c r="JED56" s="18"/>
      <c r="JEE56" s="18"/>
      <c r="JEF56" s="18"/>
      <c r="JEG56" s="18"/>
      <c r="JEH56" s="18"/>
      <c r="JEI56" s="18"/>
      <c r="JEJ56" s="18"/>
      <c r="JEK56" s="18"/>
      <c r="JEL56" s="18"/>
      <c r="JEM56" s="18"/>
      <c r="JEN56" s="18"/>
      <c r="JEO56" s="18"/>
      <c r="JEP56" s="18"/>
      <c r="JEQ56" s="18"/>
      <c r="JER56" s="18"/>
      <c r="JES56" s="18"/>
      <c r="JET56" s="18"/>
      <c r="JEU56" s="18"/>
      <c r="JEV56" s="18"/>
      <c r="JEW56" s="18"/>
      <c r="JEX56" s="18"/>
      <c r="JEY56" s="18"/>
      <c r="JEZ56" s="18"/>
      <c r="JFA56" s="18"/>
      <c r="JFB56" s="18"/>
      <c r="JFC56" s="18"/>
      <c r="JFD56" s="18"/>
      <c r="JFE56" s="18"/>
      <c r="JFF56" s="18"/>
      <c r="JFG56" s="18"/>
      <c r="JFH56" s="18"/>
      <c r="JFI56" s="18"/>
      <c r="JFJ56" s="18"/>
      <c r="JFK56" s="18"/>
      <c r="JFL56" s="18"/>
      <c r="JFM56" s="18"/>
      <c r="JFN56" s="18"/>
      <c r="JFO56" s="18"/>
      <c r="JFP56" s="18"/>
      <c r="JFQ56" s="18"/>
      <c r="JFR56" s="18"/>
      <c r="JFS56" s="18"/>
      <c r="JFT56" s="18"/>
      <c r="JFU56" s="18"/>
      <c r="JFV56" s="18"/>
      <c r="JFW56" s="18"/>
      <c r="JFX56" s="18"/>
      <c r="JFY56" s="18"/>
      <c r="JFZ56" s="18"/>
      <c r="JGA56" s="18"/>
      <c r="JGB56" s="18"/>
      <c r="JGC56" s="18"/>
      <c r="JGD56" s="18"/>
      <c r="JGE56" s="18"/>
      <c r="JGF56" s="18"/>
      <c r="JGG56" s="18"/>
      <c r="JGH56" s="18"/>
      <c r="JGI56" s="18"/>
      <c r="JGJ56" s="18"/>
      <c r="JGK56" s="18"/>
      <c r="JGL56" s="18"/>
      <c r="JGM56" s="18"/>
      <c r="JGN56" s="18"/>
      <c r="JGO56" s="18"/>
      <c r="JGP56" s="18"/>
      <c r="JGQ56" s="18"/>
      <c r="JGR56" s="18"/>
      <c r="JGS56" s="18"/>
      <c r="JGT56" s="18"/>
      <c r="JGU56" s="18"/>
      <c r="JGV56" s="18"/>
      <c r="JGW56" s="18"/>
      <c r="JGX56" s="18"/>
      <c r="JGY56" s="18"/>
      <c r="JGZ56" s="18"/>
      <c r="JHA56" s="18"/>
      <c r="JHB56" s="18"/>
      <c r="JHC56" s="18"/>
      <c r="JHD56" s="18"/>
      <c r="JHE56" s="18"/>
      <c r="JHF56" s="18"/>
      <c r="JHG56" s="18"/>
      <c r="JHH56" s="18"/>
      <c r="JHI56" s="18"/>
      <c r="JHJ56" s="18"/>
      <c r="JHK56" s="18"/>
      <c r="JHL56" s="18"/>
      <c r="JHM56" s="18"/>
      <c r="JHN56" s="18"/>
      <c r="JHO56" s="18"/>
      <c r="JHP56" s="18"/>
      <c r="JHQ56" s="18"/>
      <c r="JHR56" s="18"/>
      <c r="JHS56" s="18"/>
      <c r="JHT56" s="18"/>
      <c r="JHU56" s="18"/>
      <c r="JHV56" s="18"/>
      <c r="JHW56" s="18"/>
      <c r="JHX56" s="18"/>
      <c r="JHY56" s="18"/>
      <c r="JHZ56" s="18"/>
      <c r="JIA56" s="18"/>
      <c r="JIB56" s="18"/>
      <c r="JIC56" s="18"/>
      <c r="JID56" s="18"/>
      <c r="JIE56" s="18"/>
      <c r="JIF56" s="18"/>
      <c r="JIG56" s="18"/>
      <c r="JIH56" s="18"/>
      <c r="JII56" s="18"/>
      <c r="JIJ56" s="18"/>
      <c r="JIK56" s="18"/>
      <c r="JIL56" s="18"/>
      <c r="JIM56" s="18"/>
      <c r="JIN56" s="18"/>
      <c r="JIO56" s="18"/>
      <c r="JIP56" s="18"/>
      <c r="JIQ56" s="18"/>
      <c r="JIR56" s="18"/>
      <c r="JIS56" s="18"/>
      <c r="JIT56" s="18"/>
      <c r="JIU56" s="18"/>
      <c r="JIV56" s="18"/>
      <c r="JIW56" s="18"/>
      <c r="JIX56" s="18"/>
      <c r="JIY56" s="18"/>
      <c r="JIZ56" s="18"/>
      <c r="JJA56" s="18"/>
      <c r="JJB56" s="18"/>
      <c r="JJC56" s="18"/>
      <c r="JJD56" s="18"/>
      <c r="JJE56" s="18"/>
      <c r="JJF56" s="18"/>
      <c r="JJG56" s="18"/>
      <c r="JJH56" s="18"/>
      <c r="JJI56" s="18"/>
      <c r="JJJ56" s="18"/>
      <c r="JJK56" s="18"/>
      <c r="JJL56" s="18"/>
      <c r="JJM56" s="18"/>
      <c r="JJN56" s="18"/>
      <c r="JJO56" s="18"/>
      <c r="JJP56" s="18"/>
      <c r="JJQ56" s="18"/>
      <c r="JJR56" s="18"/>
      <c r="JJS56" s="18"/>
      <c r="JJT56" s="18"/>
      <c r="JJU56" s="18"/>
      <c r="JJV56" s="18"/>
      <c r="JJW56" s="18"/>
      <c r="JJX56" s="18"/>
      <c r="JJY56" s="18"/>
      <c r="JJZ56" s="18"/>
      <c r="JKA56" s="18"/>
      <c r="JKB56" s="18"/>
      <c r="JKC56" s="18"/>
      <c r="JKD56" s="18"/>
      <c r="JKE56" s="18"/>
      <c r="JKF56" s="18"/>
      <c r="JKG56" s="18"/>
      <c r="JKH56" s="18"/>
      <c r="JKI56" s="18"/>
      <c r="JKJ56" s="18"/>
      <c r="JKK56" s="18"/>
      <c r="JKL56" s="18"/>
      <c r="JKM56" s="18"/>
      <c r="JKN56" s="18"/>
      <c r="JKO56" s="18"/>
      <c r="JKP56" s="18"/>
      <c r="JKQ56" s="18"/>
      <c r="JKR56" s="18"/>
      <c r="JKS56" s="18"/>
      <c r="JKT56" s="18"/>
      <c r="JKU56" s="18"/>
      <c r="JKV56" s="18"/>
      <c r="JKW56" s="18"/>
      <c r="JKX56" s="18"/>
      <c r="JKY56" s="18"/>
      <c r="JKZ56" s="18"/>
      <c r="JLA56" s="18"/>
      <c r="JLB56" s="18"/>
      <c r="JLC56" s="18"/>
      <c r="JLD56" s="18"/>
      <c r="JLE56" s="18"/>
      <c r="JLF56" s="18"/>
      <c r="JLG56" s="18"/>
      <c r="JLH56" s="18"/>
      <c r="JLI56" s="18"/>
      <c r="JLJ56" s="18"/>
      <c r="JLK56" s="18"/>
      <c r="JLL56" s="18"/>
      <c r="JLM56" s="18"/>
      <c r="JLN56" s="18"/>
      <c r="JLO56" s="18"/>
      <c r="JLP56" s="18"/>
      <c r="JLQ56" s="18"/>
      <c r="JLR56" s="18"/>
      <c r="JLS56" s="18"/>
      <c r="JLT56" s="18"/>
      <c r="JLU56" s="18"/>
      <c r="JLV56" s="18"/>
      <c r="JLW56" s="18"/>
      <c r="JLX56" s="18"/>
      <c r="JLY56" s="18"/>
      <c r="JLZ56" s="18"/>
      <c r="JMA56" s="18"/>
      <c r="JMB56" s="18"/>
      <c r="JMC56" s="18"/>
      <c r="JMD56" s="18"/>
      <c r="JME56" s="18"/>
      <c r="JMF56" s="18"/>
      <c r="JMG56" s="18"/>
      <c r="JMH56" s="18"/>
      <c r="JMI56" s="18"/>
      <c r="JMJ56" s="18"/>
      <c r="JMK56" s="18"/>
      <c r="JML56" s="18"/>
      <c r="JMM56" s="18"/>
      <c r="JMN56" s="18"/>
      <c r="JMO56" s="18"/>
      <c r="JMP56" s="18"/>
      <c r="JMQ56" s="18"/>
      <c r="JMR56" s="18"/>
      <c r="JMS56" s="18"/>
      <c r="JMT56" s="18"/>
      <c r="JMU56" s="18"/>
      <c r="JMV56" s="18"/>
      <c r="JMW56" s="18"/>
      <c r="JMX56" s="18"/>
      <c r="JMY56" s="18"/>
      <c r="JMZ56" s="18"/>
      <c r="JNA56" s="18"/>
      <c r="JNB56" s="18"/>
      <c r="JNC56" s="18"/>
      <c r="JND56" s="18"/>
      <c r="JNE56" s="18"/>
      <c r="JNF56" s="18"/>
      <c r="JNG56" s="18"/>
      <c r="JNH56" s="18"/>
      <c r="JNI56" s="18"/>
      <c r="JNJ56" s="18"/>
      <c r="JNK56" s="18"/>
      <c r="JNL56" s="18"/>
      <c r="JNM56" s="18"/>
      <c r="JNN56" s="18"/>
      <c r="JNO56" s="18"/>
      <c r="JNP56" s="18"/>
      <c r="JNQ56" s="18"/>
      <c r="JNR56" s="18"/>
      <c r="JNS56" s="18"/>
      <c r="JNT56" s="18"/>
      <c r="JNU56" s="18"/>
      <c r="JNV56" s="18"/>
      <c r="JNW56" s="18"/>
      <c r="JNX56" s="18"/>
      <c r="JNY56" s="18"/>
      <c r="JNZ56" s="18"/>
      <c r="JOA56" s="18"/>
      <c r="JOB56" s="18"/>
      <c r="JOC56" s="18"/>
      <c r="JOD56" s="18"/>
      <c r="JOE56" s="18"/>
      <c r="JOF56" s="18"/>
      <c r="JOG56" s="18"/>
      <c r="JOH56" s="18"/>
      <c r="JOI56" s="18"/>
      <c r="JOJ56" s="18"/>
      <c r="JOK56" s="18"/>
      <c r="JOL56" s="18"/>
      <c r="JOM56" s="18"/>
      <c r="JON56" s="18"/>
      <c r="JOO56" s="18"/>
      <c r="JOP56" s="18"/>
      <c r="JOQ56" s="18"/>
      <c r="JOR56" s="18"/>
      <c r="JOS56" s="18"/>
      <c r="JOT56" s="18"/>
      <c r="JOU56" s="18"/>
      <c r="JOV56" s="18"/>
      <c r="JOW56" s="18"/>
      <c r="JOX56" s="18"/>
      <c r="JOY56" s="18"/>
      <c r="JOZ56" s="18"/>
      <c r="JPA56" s="18"/>
      <c r="JPB56" s="18"/>
      <c r="JPC56" s="18"/>
      <c r="JPD56" s="18"/>
      <c r="JPE56" s="18"/>
      <c r="JPF56" s="18"/>
      <c r="JPG56" s="18"/>
      <c r="JPH56" s="18"/>
      <c r="JPI56" s="18"/>
      <c r="JPJ56" s="18"/>
      <c r="JPK56" s="18"/>
      <c r="JPL56" s="18"/>
      <c r="JPM56" s="18"/>
      <c r="JPN56" s="18"/>
      <c r="JPO56" s="18"/>
      <c r="JPP56" s="18"/>
      <c r="JPQ56" s="18"/>
      <c r="JPR56" s="18"/>
      <c r="JPS56" s="18"/>
      <c r="JPT56" s="18"/>
      <c r="JPU56" s="18"/>
      <c r="JPV56" s="18"/>
      <c r="JPW56" s="18"/>
      <c r="JPX56" s="18"/>
      <c r="JPY56" s="18"/>
      <c r="JPZ56" s="18"/>
      <c r="JQA56" s="18"/>
      <c r="JQB56" s="18"/>
      <c r="JQC56" s="18"/>
      <c r="JQD56" s="18"/>
      <c r="JQE56" s="18"/>
      <c r="JQF56" s="18"/>
      <c r="JQG56" s="18"/>
      <c r="JQH56" s="18"/>
      <c r="JQI56" s="18"/>
      <c r="JQJ56" s="18"/>
      <c r="JQK56" s="18"/>
      <c r="JQL56" s="18"/>
      <c r="JQM56" s="18"/>
      <c r="JQN56" s="18"/>
      <c r="JQO56" s="18"/>
      <c r="JQP56" s="18"/>
      <c r="JQQ56" s="18"/>
      <c r="JQR56" s="18"/>
      <c r="JQS56" s="18"/>
      <c r="JQT56" s="18"/>
      <c r="JQU56" s="18"/>
      <c r="JQV56" s="18"/>
      <c r="JQW56" s="18"/>
      <c r="JQX56" s="18"/>
      <c r="JQY56" s="18"/>
      <c r="JQZ56" s="18"/>
      <c r="JRA56" s="18"/>
      <c r="JRB56" s="18"/>
      <c r="JRC56" s="18"/>
      <c r="JRD56" s="18"/>
      <c r="JRE56" s="18"/>
      <c r="JRF56" s="18"/>
      <c r="JRG56" s="18"/>
      <c r="JRH56" s="18"/>
      <c r="JRI56" s="18"/>
      <c r="JRJ56" s="18"/>
      <c r="JRK56" s="18"/>
      <c r="JRL56" s="18"/>
      <c r="JRM56" s="18"/>
      <c r="JRN56" s="18"/>
      <c r="JRO56" s="18"/>
      <c r="JRP56" s="18"/>
      <c r="JRQ56" s="18"/>
      <c r="JRR56" s="18"/>
      <c r="JRS56" s="18"/>
      <c r="JRT56" s="18"/>
      <c r="JRU56" s="18"/>
      <c r="JRV56" s="18"/>
      <c r="JRW56" s="18"/>
      <c r="JRX56" s="18"/>
      <c r="JRY56" s="18"/>
      <c r="JRZ56" s="18"/>
      <c r="JSA56" s="18"/>
      <c r="JSB56" s="18"/>
      <c r="JSC56" s="18"/>
      <c r="JSD56" s="18"/>
      <c r="JSE56" s="18"/>
      <c r="JSF56" s="18"/>
      <c r="JSG56" s="18"/>
      <c r="JSH56" s="18"/>
      <c r="JSI56" s="18"/>
      <c r="JSJ56" s="18"/>
      <c r="JSK56" s="18"/>
      <c r="JSL56" s="18"/>
      <c r="JSM56" s="18"/>
      <c r="JSN56" s="18"/>
      <c r="JSO56" s="18"/>
      <c r="JSP56" s="18"/>
      <c r="JSQ56" s="18"/>
      <c r="JSR56" s="18"/>
      <c r="JSS56" s="18"/>
      <c r="JST56" s="18"/>
      <c r="JSU56" s="18"/>
      <c r="JSV56" s="18"/>
      <c r="JSW56" s="18"/>
      <c r="JSX56" s="18"/>
      <c r="JSY56" s="18"/>
      <c r="JSZ56" s="18"/>
      <c r="JTA56" s="18"/>
      <c r="JTB56" s="18"/>
      <c r="JTC56" s="18"/>
      <c r="JTD56" s="18"/>
      <c r="JTE56" s="18"/>
      <c r="JTF56" s="18"/>
      <c r="JTG56" s="18"/>
      <c r="JTH56" s="18"/>
      <c r="JTI56" s="18"/>
      <c r="JTJ56" s="18"/>
      <c r="JTK56" s="18"/>
      <c r="JTL56" s="18"/>
      <c r="JTM56" s="18"/>
      <c r="JTN56" s="18"/>
      <c r="JTO56" s="18"/>
      <c r="JTP56" s="18"/>
      <c r="JTQ56" s="18"/>
      <c r="JTR56" s="18"/>
      <c r="JTS56" s="18"/>
      <c r="JTT56" s="18"/>
      <c r="JTU56" s="18"/>
      <c r="JTV56" s="18"/>
      <c r="JTW56" s="18"/>
      <c r="JTX56" s="18"/>
      <c r="JTY56" s="18"/>
      <c r="JTZ56" s="18"/>
      <c r="JUA56" s="18"/>
      <c r="JUB56" s="18"/>
      <c r="JUC56" s="18"/>
      <c r="JUD56" s="18"/>
      <c r="JUE56" s="18"/>
      <c r="JUF56" s="18"/>
      <c r="JUG56" s="18"/>
      <c r="JUH56" s="18"/>
      <c r="JUI56" s="18"/>
      <c r="JUJ56" s="18"/>
      <c r="JUK56" s="18"/>
      <c r="JUL56" s="18"/>
      <c r="JUM56" s="18"/>
      <c r="JUN56" s="18"/>
      <c r="JUO56" s="18"/>
      <c r="JUP56" s="18"/>
      <c r="JUQ56" s="18"/>
      <c r="JUR56" s="18"/>
      <c r="JUS56" s="18"/>
      <c r="JUT56" s="18"/>
      <c r="JUU56" s="18"/>
      <c r="JUV56" s="18"/>
      <c r="JUW56" s="18"/>
      <c r="JUX56" s="18"/>
      <c r="JUY56" s="18"/>
      <c r="JUZ56" s="18"/>
      <c r="JVA56" s="18"/>
      <c r="JVB56" s="18"/>
      <c r="JVC56" s="18"/>
      <c r="JVD56" s="18"/>
      <c r="JVE56" s="18"/>
      <c r="JVF56" s="18"/>
      <c r="JVG56" s="18"/>
      <c r="JVH56" s="18"/>
      <c r="JVI56" s="18"/>
      <c r="JVJ56" s="18"/>
      <c r="JVK56" s="18"/>
      <c r="JVL56" s="18"/>
      <c r="JVM56" s="18"/>
      <c r="JVN56" s="18"/>
      <c r="JVO56" s="18"/>
      <c r="JVP56" s="18"/>
      <c r="JVQ56" s="18"/>
      <c r="JVR56" s="18"/>
      <c r="JVS56" s="18"/>
      <c r="JVT56" s="18"/>
      <c r="JVU56" s="18"/>
      <c r="JVV56" s="18"/>
      <c r="JVW56" s="18"/>
      <c r="JVX56" s="18"/>
      <c r="JVY56" s="18"/>
      <c r="JVZ56" s="18"/>
      <c r="JWA56" s="18"/>
      <c r="JWB56" s="18"/>
      <c r="JWC56" s="18"/>
      <c r="JWD56" s="18"/>
      <c r="JWE56" s="18"/>
      <c r="JWF56" s="18"/>
      <c r="JWG56" s="18"/>
      <c r="JWH56" s="18"/>
      <c r="JWI56" s="18"/>
      <c r="JWJ56" s="18"/>
      <c r="JWK56" s="18"/>
      <c r="JWL56" s="18"/>
      <c r="JWM56" s="18"/>
      <c r="JWN56" s="18"/>
      <c r="JWO56" s="18"/>
      <c r="JWP56" s="18"/>
      <c r="JWQ56" s="18"/>
      <c r="JWR56" s="18"/>
      <c r="JWS56" s="18"/>
      <c r="JWT56" s="18"/>
      <c r="JWU56" s="18"/>
      <c r="JWV56" s="18"/>
      <c r="JWW56" s="18"/>
      <c r="JWX56" s="18"/>
      <c r="JWY56" s="18"/>
      <c r="JWZ56" s="18"/>
      <c r="JXA56" s="18"/>
      <c r="JXB56" s="18"/>
      <c r="JXC56" s="18"/>
      <c r="JXD56" s="18"/>
      <c r="JXE56" s="18"/>
      <c r="JXF56" s="18"/>
      <c r="JXG56" s="18"/>
      <c r="JXH56" s="18"/>
      <c r="JXI56" s="18"/>
      <c r="JXJ56" s="18"/>
      <c r="JXK56" s="18"/>
      <c r="JXL56" s="18"/>
      <c r="JXM56" s="18"/>
      <c r="JXN56" s="18"/>
      <c r="JXO56" s="18"/>
      <c r="JXP56" s="18"/>
      <c r="JXQ56" s="18"/>
      <c r="JXR56" s="18"/>
      <c r="JXS56" s="18"/>
      <c r="JXT56" s="18"/>
      <c r="JXU56" s="18"/>
      <c r="JXV56" s="18"/>
      <c r="JXW56" s="18"/>
      <c r="JXX56" s="18"/>
      <c r="JXY56" s="18"/>
      <c r="JXZ56" s="18"/>
      <c r="JYA56" s="18"/>
      <c r="JYB56" s="18"/>
      <c r="JYC56" s="18"/>
      <c r="JYD56" s="18"/>
      <c r="JYE56" s="18"/>
      <c r="JYF56" s="18"/>
      <c r="JYG56" s="18"/>
      <c r="JYH56" s="18"/>
      <c r="JYI56" s="18"/>
      <c r="JYJ56" s="18"/>
      <c r="JYK56" s="18"/>
      <c r="JYL56" s="18"/>
      <c r="JYM56" s="18"/>
      <c r="JYN56" s="18"/>
      <c r="JYO56" s="18"/>
      <c r="JYP56" s="18"/>
      <c r="JYQ56" s="18"/>
      <c r="JYR56" s="18"/>
      <c r="JYS56" s="18"/>
      <c r="JYT56" s="18"/>
      <c r="JYU56" s="18"/>
      <c r="JYV56" s="18"/>
      <c r="JYW56" s="18"/>
      <c r="JYX56" s="18"/>
      <c r="JYY56" s="18"/>
      <c r="JYZ56" s="18"/>
      <c r="JZA56" s="18"/>
      <c r="JZB56" s="18"/>
      <c r="JZC56" s="18"/>
      <c r="JZD56" s="18"/>
      <c r="JZE56" s="18"/>
      <c r="JZF56" s="18"/>
      <c r="JZG56" s="18"/>
      <c r="JZH56" s="18"/>
      <c r="JZI56" s="18"/>
      <c r="JZJ56" s="18"/>
      <c r="JZK56" s="18"/>
      <c r="JZL56" s="18"/>
      <c r="JZM56" s="18"/>
      <c r="JZN56" s="18"/>
      <c r="JZO56" s="18"/>
      <c r="JZP56" s="18"/>
      <c r="JZQ56" s="18"/>
      <c r="JZR56" s="18"/>
      <c r="JZS56" s="18"/>
      <c r="JZT56" s="18"/>
      <c r="JZU56" s="18"/>
      <c r="JZV56" s="18"/>
      <c r="JZW56" s="18"/>
      <c r="JZX56" s="18"/>
      <c r="JZY56" s="18"/>
      <c r="JZZ56" s="18"/>
      <c r="KAA56" s="18"/>
      <c r="KAB56" s="18"/>
      <c r="KAC56" s="18"/>
      <c r="KAD56" s="18"/>
      <c r="KAE56" s="18"/>
      <c r="KAF56" s="18"/>
      <c r="KAG56" s="18"/>
      <c r="KAH56" s="18"/>
      <c r="KAI56" s="18"/>
      <c r="KAJ56" s="18"/>
      <c r="KAK56" s="18"/>
      <c r="KAL56" s="18"/>
      <c r="KAM56" s="18"/>
      <c r="KAN56" s="18"/>
      <c r="KAO56" s="18"/>
      <c r="KAP56" s="18"/>
      <c r="KAQ56" s="18"/>
      <c r="KAR56" s="18"/>
      <c r="KAS56" s="18"/>
      <c r="KAT56" s="18"/>
      <c r="KAU56" s="18"/>
      <c r="KAV56" s="18"/>
      <c r="KAW56" s="18"/>
      <c r="KAX56" s="18"/>
      <c r="KAY56" s="18"/>
      <c r="KAZ56" s="18"/>
      <c r="KBA56" s="18"/>
      <c r="KBB56" s="18"/>
      <c r="KBC56" s="18"/>
      <c r="KBD56" s="18"/>
      <c r="KBE56" s="18"/>
      <c r="KBF56" s="18"/>
      <c r="KBG56" s="18"/>
      <c r="KBH56" s="18"/>
      <c r="KBI56" s="18"/>
      <c r="KBJ56" s="18"/>
      <c r="KBK56" s="18"/>
      <c r="KBL56" s="18"/>
      <c r="KBM56" s="18"/>
      <c r="KBN56" s="18"/>
      <c r="KBO56" s="18"/>
      <c r="KBP56" s="18"/>
      <c r="KBQ56" s="18"/>
      <c r="KBR56" s="18"/>
      <c r="KBS56" s="18"/>
      <c r="KBT56" s="18"/>
      <c r="KBU56" s="18"/>
      <c r="KBV56" s="18"/>
      <c r="KBW56" s="18"/>
      <c r="KBX56" s="18"/>
      <c r="KBY56" s="18"/>
      <c r="KBZ56" s="18"/>
      <c r="KCA56" s="18"/>
      <c r="KCB56" s="18"/>
      <c r="KCC56" s="18"/>
      <c r="KCD56" s="18"/>
      <c r="KCE56" s="18"/>
      <c r="KCF56" s="18"/>
      <c r="KCG56" s="18"/>
      <c r="KCH56" s="18"/>
      <c r="KCI56" s="18"/>
      <c r="KCJ56" s="18"/>
      <c r="KCK56" s="18"/>
      <c r="KCL56" s="18"/>
      <c r="KCM56" s="18"/>
      <c r="KCN56" s="18"/>
      <c r="KCO56" s="18"/>
      <c r="KCP56" s="18"/>
      <c r="KCQ56" s="18"/>
      <c r="KCR56" s="18"/>
      <c r="KCS56" s="18"/>
      <c r="KCT56" s="18"/>
      <c r="KCU56" s="18"/>
      <c r="KCV56" s="18"/>
      <c r="KCW56" s="18"/>
      <c r="KCX56" s="18"/>
      <c r="KCY56" s="18"/>
      <c r="KCZ56" s="18"/>
      <c r="KDA56" s="18"/>
      <c r="KDB56" s="18"/>
      <c r="KDC56" s="18"/>
      <c r="KDD56" s="18"/>
      <c r="KDE56" s="18"/>
      <c r="KDF56" s="18"/>
      <c r="KDG56" s="18"/>
      <c r="KDH56" s="18"/>
      <c r="KDI56" s="18"/>
      <c r="KDJ56" s="18"/>
      <c r="KDK56" s="18"/>
      <c r="KDL56" s="18"/>
      <c r="KDM56" s="18"/>
      <c r="KDN56" s="18"/>
      <c r="KDO56" s="18"/>
      <c r="KDP56" s="18"/>
      <c r="KDQ56" s="18"/>
      <c r="KDR56" s="18"/>
      <c r="KDS56" s="18"/>
      <c r="KDT56" s="18"/>
      <c r="KDU56" s="18"/>
      <c r="KDV56" s="18"/>
      <c r="KDW56" s="18"/>
      <c r="KDX56" s="18"/>
      <c r="KDY56" s="18"/>
      <c r="KDZ56" s="18"/>
      <c r="KEA56" s="18"/>
      <c r="KEB56" s="18"/>
      <c r="KEC56" s="18"/>
      <c r="KED56" s="18"/>
      <c r="KEE56" s="18"/>
      <c r="KEF56" s="18"/>
      <c r="KEG56" s="18"/>
      <c r="KEH56" s="18"/>
      <c r="KEI56" s="18"/>
      <c r="KEJ56" s="18"/>
      <c r="KEK56" s="18"/>
      <c r="KEL56" s="18"/>
      <c r="KEM56" s="18"/>
      <c r="KEN56" s="18"/>
      <c r="KEO56" s="18"/>
      <c r="KEP56" s="18"/>
      <c r="KEQ56" s="18"/>
      <c r="KER56" s="18"/>
      <c r="KES56" s="18"/>
      <c r="KET56" s="18"/>
      <c r="KEU56" s="18"/>
      <c r="KEV56" s="18"/>
      <c r="KEW56" s="18"/>
      <c r="KEX56" s="18"/>
      <c r="KEY56" s="18"/>
      <c r="KEZ56" s="18"/>
      <c r="KFA56" s="18"/>
      <c r="KFB56" s="18"/>
      <c r="KFC56" s="18"/>
      <c r="KFD56" s="18"/>
      <c r="KFE56" s="18"/>
      <c r="KFF56" s="18"/>
      <c r="KFG56" s="18"/>
      <c r="KFH56" s="18"/>
      <c r="KFI56" s="18"/>
      <c r="KFJ56" s="18"/>
      <c r="KFK56" s="18"/>
      <c r="KFL56" s="18"/>
      <c r="KFM56" s="18"/>
      <c r="KFN56" s="18"/>
      <c r="KFO56" s="18"/>
      <c r="KFP56" s="18"/>
      <c r="KFQ56" s="18"/>
      <c r="KFR56" s="18"/>
      <c r="KFS56" s="18"/>
      <c r="KFT56" s="18"/>
      <c r="KFU56" s="18"/>
      <c r="KFV56" s="18"/>
      <c r="KFW56" s="18"/>
      <c r="KFX56" s="18"/>
      <c r="KFY56" s="18"/>
      <c r="KFZ56" s="18"/>
      <c r="KGA56" s="18"/>
      <c r="KGB56" s="18"/>
      <c r="KGC56" s="18"/>
      <c r="KGD56" s="18"/>
      <c r="KGE56" s="18"/>
      <c r="KGF56" s="18"/>
      <c r="KGG56" s="18"/>
      <c r="KGH56" s="18"/>
      <c r="KGI56" s="18"/>
      <c r="KGJ56" s="18"/>
      <c r="KGK56" s="18"/>
      <c r="KGL56" s="18"/>
      <c r="KGM56" s="18"/>
      <c r="KGN56" s="18"/>
      <c r="KGO56" s="18"/>
      <c r="KGP56" s="18"/>
      <c r="KGQ56" s="18"/>
      <c r="KGR56" s="18"/>
      <c r="KGS56" s="18"/>
      <c r="KGT56" s="18"/>
      <c r="KGU56" s="18"/>
      <c r="KGV56" s="18"/>
      <c r="KGW56" s="18"/>
      <c r="KGX56" s="18"/>
      <c r="KGY56" s="18"/>
      <c r="KGZ56" s="18"/>
      <c r="KHA56" s="18"/>
      <c r="KHB56" s="18"/>
      <c r="KHC56" s="18"/>
      <c r="KHD56" s="18"/>
      <c r="KHE56" s="18"/>
      <c r="KHF56" s="18"/>
      <c r="KHG56" s="18"/>
      <c r="KHH56" s="18"/>
      <c r="KHI56" s="18"/>
      <c r="KHJ56" s="18"/>
      <c r="KHK56" s="18"/>
      <c r="KHL56" s="18"/>
      <c r="KHM56" s="18"/>
      <c r="KHN56" s="18"/>
      <c r="KHO56" s="18"/>
      <c r="KHP56" s="18"/>
      <c r="KHQ56" s="18"/>
      <c r="KHR56" s="18"/>
      <c r="KHS56" s="18"/>
      <c r="KHT56" s="18"/>
      <c r="KHU56" s="18"/>
      <c r="KHV56" s="18"/>
      <c r="KHW56" s="18"/>
      <c r="KHX56" s="18"/>
      <c r="KHY56" s="18"/>
      <c r="KHZ56" s="18"/>
      <c r="KIA56" s="18"/>
      <c r="KIB56" s="18"/>
      <c r="KIC56" s="18"/>
      <c r="KID56" s="18"/>
      <c r="KIE56" s="18"/>
      <c r="KIF56" s="18"/>
      <c r="KIG56" s="18"/>
      <c r="KIH56" s="18"/>
      <c r="KII56" s="18"/>
      <c r="KIJ56" s="18"/>
      <c r="KIK56" s="18"/>
      <c r="KIL56" s="18"/>
      <c r="KIM56" s="18"/>
      <c r="KIN56" s="18"/>
      <c r="KIO56" s="18"/>
      <c r="KIP56" s="18"/>
      <c r="KIQ56" s="18"/>
      <c r="KIR56" s="18"/>
      <c r="KIS56" s="18"/>
      <c r="KIT56" s="18"/>
      <c r="KIU56" s="18"/>
      <c r="KIV56" s="18"/>
      <c r="KIW56" s="18"/>
      <c r="KIX56" s="18"/>
      <c r="KIY56" s="18"/>
      <c r="KIZ56" s="18"/>
      <c r="KJA56" s="18"/>
      <c r="KJB56" s="18"/>
      <c r="KJC56" s="18"/>
      <c r="KJD56" s="18"/>
      <c r="KJE56" s="18"/>
      <c r="KJF56" s="18"/>
      <c r="KJG56" s="18"/>
      <c r="KJH56" s="18"/>
      <c r="KJI56" s="18"/>
      <c r="KJJ56" s="18"/>
      <c r="KJK56" s="18"/>
      <c r="KJL56" s="18"/>
      <c r="KJM56" s="18"/>
      <c r="KJN56" s="18"/>
      <c r="KJO56" s="18"/>
      <c r="KJP56" s="18"/>
      <c r="KJQ56" s="18"/>
      <c r="KJR56" s="18"/>
      <c r="KJS56" s="18"/>
      <c r="KJT56" s="18"/>
      <c r="KJU56" s="18"/>
      <c r="KJV56" s="18"/>
      <c r="KJW56" s="18"/>
      <c r="KJX56" s="18"/>
      <c r="KJY56" s="18"/>
      <c r="KJZ56" s="18"/>
      <c r="KKA56" s="18"/>
      <c r="KKB56" s="18"/>
      <c r="KKC56" s="18"/>
      <c r="KKD56" s="18"/>
      <c r="KKE56" s="18"/>
      <c r="KKF56" s="18"/>
      <c r="KKG56" s="18"/>
      <c r="KKH56" s="18"/>
      <c r="KKI56" s="18"/>
      <c r="KKJ56" s="18"/>
      <c r="KKK56" s="18"/>
      <c r="KKL56" s="18"/>
      <c r="KKM56" s="18"/>
      <c r="KKN56" s="18"/>
      <c r="KKO56" s="18"/>
      <c r="KKP56" s="18"/>
      <c r="KKQ56" s="18"/>
      <c r="KKR56" s="18"/>
      <c r="KKS56" s="18"/>
      <c r="KKT56" s="18"/>
      <c r="KKU56" s="18"/>
      <c r="KKV56" s="18"/>
      <c r="KKW56" s="18"/>
      <c r="KKX56" s="18"/>
      <c r="KKY56" s="18"/>
      <c r="KKZ56" s="18"/>
      <c r="KLA56" s="18"/>
      <c r="KLB56" s="18"/>
      <c r="KLC56" s="18"/>
      <c r="KLD56" s="18"/>
      <c r="KLE56" s="18"/>
      <c r="KLF56" s="18"/>
      <c r="KLG56" s="18"/>
      <c r="KLH56" s="18"/>
      <c r="KLI56" s="18"/>
      <c r="KLJ56" s="18"/>
      <c r="KLK56" s="18"/>
      <c r="KLL56" s="18"/>
      <c r="KLM56" s="18"/>
      <c r="KLN56" s="18"/>
      <c r="KLO56" s="18"/>
      <c r="KLP56" s="18"/>
      <c r="KLQ56" s="18"/>
      <c r="KLR56" s="18"/>
      <c r="KLS56" s="18"/>
      <c r="KLT56" s="18"/>
      <c r="KLU56" s="18"/>
      <c r="KLV56" s="18"/>
      <c r="KLW56" s="18"/>
      <c r="KLX56" s="18"/>
      <c r="KLY56" s="18"/>
      <c r="KLZ56" s="18"/>
      <c r="KMA56" s="18"/>
      <c r="KMB56" s="18"/>
      <c r="KMC56" s="18"/>
      <c r="KMD56" s="18"/>
      <c r="KME56" s="18"/>
      <c r="KMF56" s="18"/>
      <c r="KMG56" s="18"/>
      <c r="KMH56" s="18"/>
      <c r="KMI56" s="18"/>
      <c r="KMJ56" s="18"/>
      <c r="KMK56" s="18"/>
      <c r="KML56" s="18"/>
      <c r="KMM56" s="18"/>
      <c r="KMN56" s="18"/>
      <c r="KMO56" s="18"/>
      <c r="KMP56" s="18"/>
      <c r="KMQ56" s="18"/>
      <c r="KMR56" s="18"/>
      <c r="KMS56" s="18"/>
      <c r="KMT56" s="18"/>
      <c r="KMU56" s="18"/>
      <c r="KMV56" s="18"/>
      <c r="KMW56" s="18"/>
      <c r="KMX56" s="18"/>
      <c r="KMY56" s="18"/>
      <c r="KMZ56" s="18"/>
      <c r="KNA56" s="18"/>
      <c r="KNB56" s="18"/>
      <c r="KNC56" s="18"/>
      <c r="KND56" s="18"/>
      <c r="KNE56" s="18"/>
      <c r="KNF56" s="18"/>
      <c r="KNG56" s="18"/>
      <c r="KNH56" s="18"/>
      <c r="KNI56" s="18"/>
      <c r="KNJ56" s="18"/>
      <c r="KNK56" s="18"/>
      <c r="KNL56" s="18"/>
      <c r="KNM56" s="18"/>
      <c r="KNN56" s="18"/>
      <c r="KNO56" s="18"/>
      <c r="KNP56" s="18"/>
      <c r="KNQ56" s="18"/>
      <c r="KNR56" s="18"/>
      <c r="KNS56" s="18"/>
      <c r="KNT56" s="18"/>
      <c r="KNU56" s="18"/>
      <c r="KNV56" s="18"/>
      <c r="KNW56" s="18"/>
      <c r="KNX56" s="18"/>
      <c r="KNY56" s="18"/>
      <c r="KNZ56" s="18"/>
      <c r="KOA56" s="18"/>
      <c r="KOB56" s="18"/>
      <c r="KOC56" s="18"/>
      <c r="KOD56" s="18"/>
      <c r="KOE56" s="18"/>
      <c r="KOF56" s="18"/>
      <c r="KOG56" s="18"/>
      <c r="KOH56" s="18"/>
      <c r="KOI56" s="18"/>
      <c r="KOJ56" s="18"/>
      <c r="KOK56" s="18"/>
      <c r="KOL56" s="18"/>
      <c r="KOM56" s="18"/>
      <c r="KON56" s="18"/>
      <c r="KOO56" s="18"/>
      <c r="KOP56" s="18"/>
      <c r="KOQ56" s="18"/>
      <c r="KOR56" s="18"/>
      <c r="KOS56" s="18"/>
      <c r="KOT56" s="18"/>
      <c r="KOU56" s="18"/>
      <c r="KOV56" s="18"/>
      <c r="KOW56" s="18"/>
      <c r="KOX56" s="18"/>
      <c r="KOY56" s="18"/>
      <c r="KOZ56" s="18"/>
      <c r="KPA56" s="18"/>
      <c r="KPB56" s="18"/>
      <c r="KPC56" s="18"/>
      <c r="KPD56" s="18"/>
      <c r="KPE56" s="18"/>
      <c r="KPF56" s="18"/>
      <c r="KPG56" s="18"/>
      <c r="KPH56" s="18"/>
      <c r="KPI56" s="18"/>
      <c r="KPJ56" s="18"/>
      <c r="KPK56" s="18"/>
      <c r="KPL56" s="18"/>
      <c r="KPM56" s="18"/>
      <c r="KPN56" s="18"/>
      <c r="KPO56" s="18"/>
      <c r="KPP56" s="18"/>
      <c r="KPQ56" s="18"/>
      <c r="KPR56" s="18"/>
      <c r="KPS56" s="18"/>
      <c r="KPT56" s="18"/>
      <c r="KPU56" s="18"/>
      <c r="KPV56" s="18"/>
      <c r="KPW56" s="18"/>
      <c r="KPX56" s="18"/>
      <c r="KPY56" s="18"/>
      <c r="KPZ56" s="18"/>
      <c r="KQA56" s="18"/>
      <c r="KQB56" s="18"/>
      <c r="KQC56" s="18"/>
      <c r="KQD56" s="18"/>
      <c r="KQE56" s="18"/>
      <c r="KQF56" s="18"/>
      <c r="KQG56" s="18"/>
      <c r="KQH56" s="18"/>
      <c r="KQI56" s="18"/>
      <c r="KQJ56" s="18"/>
      <c r="KQK56" s="18"/>
      <c r="KQL56" s="18"/>
      <c r="KQM56" s="18"/>
      <c r="KQN56" s="18"/>
      <c r="KQO56" s="18"/>
      <c r="KQP56" s="18"/>
      <c r="KQQ56" s="18"/>
      <c r="KQR56" s="18"/>
      <c r="KQS56" s="18"/>
      <c r="KQT56" s="18"/>
      <c r="KQU56" s="18"/>
      <c r="KQV56" s="18"/>
      <c r="KQW56" s="18"/>
      <c r="KQX56" s="18"/>
      <c r="KQY56" s="18"/>
      <c r="KQZ56" s="18"/>
      <c r="KRA56" s="18"/>
      <c r="KRB56" s="18"/>
      <c r="KRC56" s="18"/>
      <c r="KRD56" s="18"/>
      <c r="KRE56" s="18"/>
      <c r="KRF56" s="18"/>
      <c r="KRG56" s="18"/>
      <c r="KRH56" s="18"/>
      <c r="KRI56" s="18"/>
      <c r="KRJ56" s="18"/>
      <c r="KRK56" s="18"/>
      <c r="KRL56" s="18"/>
      <c r="KRM56" s="18"/>
      <c r="KRN56" s="18"/>
      <c r="KRO56" s="18"/>
      <c r="KRP56" s="18"/>
      <c r="KRQ56" s="18"/>
      <c r="KRR56" s="18"/>
      <c r="KRS56" s="18"/>
      <c r="KRT56" s="18"/>
      <c r="KRU56" s="18"/>
      <c r="KRV56" s="18"/>
      <c r="KRW56" s="18"/>
      <c r="KRX56" s="18"/>
      <c r="KRY56" s="18"/>
      <c r="KRZ56" s="18"/>
      <c r="KSA56" s="18"/>
      <c r="KSB56" s="18"/>
      <c r="KSC56" s="18"/>
      <c r="KSD56" s="18"/>
      <c r="KSE56" s="18"/>
      <c r="KSF56" s="18"/>
      <c r="KSG56" s="18"/>
      <c r="KSH56" s="18"/>
      <c r="KSI56" s="18"/>
      <c r="KSJ56" s="18"/>
      <c r="KSK56" s="18"/>
      <c r="KSL56" s="18"/>
      <c r="KSM56" s="18"/>
      <c r="KSN56" s="18"/>
      <c r="KSO56" s="18"/>
      <c r="KSP56" s="18"/>
      <c r="KSQ56" s="18"/>
      <c r="KSR56" s="18"/>
      <c r="KSS56" s="18"/>
      <c r="KST56" s="18"/>
      <c r="KSU56" s="18"/>
      <c r="KSV56" s="18"/>
      <c r="KSW56" s="18"/>
      <c r="KSX56" s="18"/>
      <c r="KSY56" s="18"/>
      <c r="KSZ56" s="18"/>
      <c r="KTA56" s="18"/>
      <c r="KTB56" s="18"/>
      <c r="KTC56" s="18"/>
      <c r="KTD56" s="18"/>
      <c r="KTE56" s="18"/>
      <c r="KTF56" s="18"/>
      <c r="KTG56" s="18"/>
      <c r="KTH56" s="18"/>
      <c r="KTI56" s="18"/>
      <c r="KTJ56" s="18"/>
      <c r="KTK56" s="18"/>
      <c r="KTL56" s="18"/>
      <c r="KTM56" s="18"/>
      <c r="KTN56" s="18"/>
      <c r="KTO56" s="18"/>
      <c r="KTP56" s="18"/>
      <c r="KTQ56" s="18"/>
      <c r="KTR56" s="18"/>
      <c r="KTS56" s="18"/>
      <c r="KTT56" s="18"/>
      <c r="KTU56" s="18"/>
      <c r="KTV56" s="18"/>
      <c r="KTW56" s="18"/>
      <c r="KTX56" s="18"/>
      <c r="KTY56" s="18"/>
      <c r="KTZ56" s="18"/>
      <c r="KUA56" s="18"/>
      <c r="KUB56" s="18"/>
      <c r="KUC56" s="18"/>
      <c r="KUD56" s="18"/>
      <c r="KUE56" s="18"/>
      <c r="KUF56" s="18"/>
      <c r="KUG56" s="18"/>
      <c r="KUH56" s="18"/>
      <c r="KUI56" s="18"/>
      <c r="KUJ56" s="18"/>
      <c r="KUK56" s="18"/>
      <c r="KUL56" s="18"/>
      <c r="KUM56" s="18"/>
      <c r="KUN56" s="18"/>
      <c r="KUO56" s="18"/>
      <c r="KUP56" s="18"/>
      <c r="KUQ56" s="18"/>
      <c r="KUR56" s="18"/>
      <c r="KUS56" s="18"/>
      <c r="KUT56" s="18"/>
      <c r="KUU56" s="18"/>
      <c r="KUV56" s="18"/>
      <c r="KUW56" s="18"/>
      <c r="KUX56" s="18"/>
      <c r="KUY56" s="18"/>
      <c r="KUZ56" s="18"/>
      <c r="KVA56" s="18"/>
      <c r="KVB56" s="18"/>
      <c r="KVC56" s="18"/>
      <c r="KVD56" s="18"/>
      <c r="KVE56" s="18"/>
      <c r="KVF56" s="18"/>
      <c r="KVG56" s="18"/>
      <c r="KVH56" s="18"/>
      <c r="KVI56" s="18"/>
      <c r="KVJ56" s="18"/>
      <c r="KVK56" s="18"/>
      <c r="KVL56" s="18"/>
      <c r="KVM56" s="18"/>
      <c r="KVN56" s="18"/>
      <c r="KVO56" s="18"/>
      <c r="KVP56" s="18"/>
      <c r="KVQ56" s="18"/>
      <c r="KVR56" s="18"/>
      <c r="KVS56" s="18"/>
      <c r="KVT56" s="18"/>
      <c r="KVU56" s="18"/>
      <c r="KVV56" s="18"/>
      <c r="KVW56" s="18"/>
      <c r="KVX56" s="18"/>
      <c r="KVY56" s="18"/>
      <c r="KVZ56" s="18"/>
      <c r="KWA56" s="18"/>
      <c r="KWB56" s="18"/>
      <c r="KWC56" s="18"/>
      <c r="KWD56" s="18"/>
      <c r="KWE56" s="18"/>
      <c r="KWF56" s="18"/>
      <c r="KWG56" s="18"/>
      <c r="KWH56" s="18"/>
      <c r="KWI56" s="18"/>
      <c r="KWJ56" s="18"/>
      <c r="KWK56" s="18"/>
      <c r="KWL56" s="18"/>
      <c r="KWM56" s="18"/>
      <c r="KWN56" s="18"/>
      <c r="KWO56" s="18"/>
      <c r="KWP56" s="18"/>
      <c r="KWQ56" s="18"/>
      <c r="KWR56" s="18"/>
      <c r="KWS56" s="18"/>
      <c r="KWT56" s="18"/>
      <c r="KWU56" s="18"/>
      <c r="KWV56" s="18"/>
      <c r="KWW56" s="18"/>
      <c r="KWX56" s="18"/>
      <c r="KWY56" s="18"/>
      <c r="KWZ56" s="18"/>
      <c r="KXA56" s="18"/>
      <c r="KXB56" s="18"/>
      <c r="KXC56" s="18"/>
      <c r="KXD56" s="18"/>
      <c r="KXE56" s="18"/>
      <c r="KXF56" s="18"/>
      <c r="KXG56" s="18"/>
      <c r="KXH56" s="18"/>
      <c r="KXI56" s="18"/>
      <c r="KXJ56" s="18"/>
      <c r="KXK56" s="18"/>
      <c r="KXL56" s="18"/>
      <c r="KXM56" s="18"/>
      <c r="KXN56" s="18"/>
      <c r="KXO56" s="18"/>
      <c r="KXP56" s="18"/>
      <c r="KXQ56" s="18"/>
      <c r="KXR56" s="18"/>
      <c r="KXS56" s="18"/>
      <c r="KXT56" s="18"/>
      <c r="KXU56" s="18"/>
      <c r="KXV56" s="18"/>
      <c r="KXW56" s="18"/>
      <c r="KXX56" s="18"/>
      <c r="KXY56" s="18"/>
      <c r="KXZ56" s="18"/>
      <c r="KYA56" s="18"/>
      <c r="KYB56" s="18"/>
      <c r="KYC56" s="18"/>
      <c r="KYD56" s="18"/>
      <c r="KYE56" s="18"/>
      <c r="KYF56" s="18"/>
      <c r="KYG56" s="18"/>
      <c r="KYH56" s="18"/>
      <c r="KYI56" s="18"/>
      <c r="KYJ56" s="18"/>
      <c r="KYK56" s="18"/>
      <c r="KYL56" s="18"/>
      <c r="KYM56" s="18"/>
      <c r="KYN56" s="18"/>
      <c r="KYO56" s="18"/>
      <c r="KYP56" s="18"/>
      <c r="KYQ56" s="18"/>
      <c r="KYR56" s="18"/>
      <c r="KYS56" s="18"/>
      <c r="KYT56" s="18"/>
      <c r="KYU56" s="18"/>
      <c r="KYV56" s="18"/>
      <c r="KYW56" s="18"/>
      <c r="KYX56" s="18"/>
      <c r="KYY56" s="18"/>
      <c r="KYZ56" s="18"/>
      <c r="KZA56" s="18"/>
      <c r="KZB56" s="18"/>
      <c r="KZC56" s="18"/>
      <c r="KZD56" s="18"/>
      <c r="KZE56" s="18"/>
      <c r="KZF56" s="18"/>
      <c r="KZG56" s="18"/>
      <c r="KZH56" s="18"/>
      <c r="KZI56" s="18"/>
      <c r="KZJ56" s="18"/>
      <c r="KZK56" s="18"/>
      <c r="KZL56" s="18"/>
      <c r="KZM56" s="18"/>
      <c r="KZN56" s="18"/>
      <c r="KZO56" s="18"/>
      <c r="KZP56" s="18"/>
      <c r="KZQ56" s="18"/>
      <c r="KZR56" s="18"/>
      <c r="KZS56" s="18"/>
      <c r="KZT56" s="18"/>
      <c r="KZU56" s="18"/>
      <c r="KZV56" s="18"/>
      <c r="KZW56" s="18"/>
      <c r="KZX56" s="18"/>
      <c r="KZY56" s="18"/>
      <c r="KZZ56" s="18"/>
      <c r="LAA56" s="18"/>
      <c r="LAB56" s="18"/>
      <c r="LAC56" s="18"/>
      <c r="LAD56" s="18"/>
      <c r="LAE56" s="18"/>
      <c r="LAF56" s="18"/>
      <c r="LAG56" s="18"/>
      <c r="LAH56" s="18"/>
      <c r="LAI56" s="18"/>
      <c r="LAJ56" s="18"/>
      <c r="LAK56" s="18"/>
      <c r="LAL56" s="18"/>
      <c r="LAM56" s="18"/>
      <c r="LAN56" s="18"/>
      <c r="LAO56" s="18"/>
      <c r="LAP56" s="18"/>
      <c r="LAQ56" s="18"/>
      <c r="LAR56" s="18"/>
      <c r="LAS56" s="18"/>
      <c r="LAT56" s="18"/>
      <c r="LAU56" s="18"/>
      <c r="LAV56" s="18"/>
      <c r="LAW56" s="18"/>
      <c r="LAX56" s="18"/>
      <c r="LAY56" s="18"/>
      <c r="LAZ56" s="18"/>
      <c r="LBA56" s="18"/>
      <c r="LBB56" s="18"/>
      <c r="LBC56" s="18"/>
      <c r="LBD56" s="18"/>
      <c r="LBE56" s="18"/>
      <c r="LBF56" s="18"/>
      <c r="LBG56" s="18"/>
      <c r="LBH56" s="18"/>
      <c r="LBI56" s="18"/>
      <c r="LBJ56" s="18"/>
      <c r="LBK56" s="18"/>
      <c r="LBL56" s="18"/>
      <c r="LBM56" s="18"/>
      <c r="LBN56" s="18"/>
      <c r="LBO56" s="18"/>
      <c r="LBP56" s="18"/>
      <c r="LBQ56" s="18"/>
      <c r="LBR56" s="18"/>
      <c r="LBS56" s="18"/>
      <c r="LBT56" s="18"/>
      <c r="LBU56" s="18"/>
      <c r="LBV56" s="18"/>
      <c r="LBW56" s="18"/>
      <c r="LBX56" s="18"/>
      <c r="LBY56" s="18"/>
      <c r="LBZ56" s="18"/>
      <c r="LCA56" s="18"/>
      <c r="LCB56" s="18"/>
      <c r="LCC56" s="18"/>
      <c r="LCD56" s="18"/>
      <c r="LCE56" s="18"/>
      <c r="LCF56" s="18"/>
      <c r="LCG56" s="18"/>
      <c r="LCH56" s="18"/>
      <c r="LCI56" s="18"/>
      <c r="LCJ56" s="18"/>
      <c r="LCK56" s="18"/>
      <c r="LCL56" s="18"/>
      <c r="LCM56" s="18"/>
      <c r="LCN56" s="18"/>
      <c r="LCO56" s="18"/>
      <c r="LCP56" s="18"/>
      <c r="LCQ56" s="18"/>
      <c r="LCR56" s="18"/>
      <c r="LCS56" s="18"/>
      <c r="LCT56" s="18"/>
      <c r="LCU56" s="18"/>
      <c r="LCV56" s="18"/>
      <c r="LCW56" s="18"/>
      <c r="LCX56" s="18"/>
      <c r="LCY56" s="18"/>
      <c r="LCZ56" s="18"/>
      <c r="LDA56" s="18"/>
      <c r="LDB56" s="18"/>
      <c r="LDC56" s="18"/>
      <c r="LDD56" s="18"/>
      <c r="LDE56" s="18"/>
      <c r="LDF56" s="18"/>
      <c r="LDG56" s="18"/>
      <c r="LDH56" s="18"/>
      <c r="LDI56" s="18"/>
      <c r="LDJ56" s="18"/>
      <c r="LDK56" s="18"/>
      <c r="LDL56" s="18"/>
      <c r="LDM56" s="18"/>
      <c r="LDN56" s="18"/>
      <c r="LDO56" s="18"/>
      <c r="LDP56" s="18"/>
      <c r="LDQ56" s="18"/>
      <c r="LDR56" s="18"/>
      <c r="LDS56" s="18"/>
      <c r="LDT56" s="18"/>
      <c r="LDU56" s="18"/>
      <c r="LDV56" s="18"/>
      <c r="LDW56" s="18"/>
      <c r="LDX56" s="18"/>
      <c r="LDY56" s="18"/>
      <c r="LDZ56" s="18"/>
      <c r="LEA56" s="18"/>
      <c r="LEB56" s="18"/>
      <c r="LEC56" s="18"/>
      <c r="LED56" s="18"/>
      <c r="LEE56" s="18"/>
      <c r="LEF56" s="18"/>
      <c r="LEG56" s="18"/>
      <c r="LEH56" s="18"/>
      <c r="LEI56" s="18"/>
      <c r="LEJ56" s="18"/>
      <c r="LEK56" s="18"/>
      <c r="LEL56" s="18"/>
      <c r="LEM56" s="18"/>
      <c r="LEN56" s="18"/>
      <c r="LEO56" s="18"/>
      <c r="LEP56" s="18"/>
      <c r="LEQ56" s="18"/>
      <c r="LER56" s="18"/>
      <c r="LES56" s="18"/>
      <c r="LET56" s="18"/>
      <c r="LEU56" s="18"/>
      <c r="LEV56" s="18"/>
      <c r="LEW56" s="18"/>
      <c r="LEX56" s="18"/>
      <c r="LEY56" s="18"/>
      <c r="LEZ56" s="18"/>
      <c r="LFA56" s="18"/>
      <c r="LFB56" s="18"/>
      <c r="LFC56" s="18"/>
      <c r="LFD56" s="18"/>
      <c r="LFE56" s="18"/>
      <c r="LFF56" s="18"/>
      <c r="LFG56" s="18"/>
      <c r="LFH56" s="18"/>
      <c r="LFI56" s="18"/>
      <c r="LFJ56" s="18"/>
      <c r="LFK56" s="18"/>
      <c r="LFL56" s="18"/>
      <c r="LFM56" s="18"/>
      <c r="LFN56" s="18"/>
      <c r="LFO56" s="18"/>
      <c r="LFP56" s="18"/>
      <c r="LFQ56" s="18"/>
      <c r="LFR56" s="18"/>
      <c r="LFS56" s="18"/>
      <c r="LFT56" s="18"/>
      <c r="LFU56" s="18"/>
      <c r="LFV56" s="18"/>
      <c r="LFW56" s="18"/>
      <c r="LFX56" s="18"/>
      <c r="LFY56" s="18"/>
      <c r="LFZ56" s="18"/>
      <c r="LGA56" s="18"/>
      <c r="LGB56" s="18"/>
      <c r="LGC56" s="18"/>
      <c r="LGD56" s="18"/>
      <c r="LGE56" s="18"/>
      <c r="LGF56" s="18"/>
      <c r="LGG56" s="18"/>
      <c r="LGH56" s="18"/>
      <c r="LGI56" s="18"/>
      <c r="LGJ56" s="18"/>
      <c r="LGK56" s="18"/>
      <c r="LGL56" s="18"/>
      <c r="LGM56" s="18"/>
      <c r="LGN56" s="18"/>
      <c r="LGO56" s="18"/>
      <c r="LGP56" s="18"/>
      <c r="LGQ56" s="18"/>
      <c r="LGR56" s="18"/>
      <c r="LGS56" s="18"/>
      <c r="LGT56" s="18"/>
      <c r="LGU56" s="18"/>
      <c r="LGV56" s="18"/>
      <c r="LGW56" s="18"/>
      <c r="LGX56" s="18"/>
      <c r="LGY56" s="18"/>
      <c r="LGZ56" s="18"/>
      <c r="LHA56" s="18"/>
      <c r="LHB56" s="18"/>
      <c r="LHC56" s="18"/>
      <c r="LHD56" s="18"/>
      <c r="LHE56" s="18"/>
      <c r="LHF56" s="18"/>
      <c r="LHG56" s="18"/>
      <c r="LHH56" s="18"/>
      <c r="LHI56" s="18"/>
      <c r="LHJ56" s="18"/>
      <c r="LHK56" s="18"/>
      <c r="LHL56" s="18"/>
      <c r="LHM56" s="18"/>
      <c r="LHN56" s="18"/>
      <c r="LHO56" s="18"/>
      <c r="LHP56" s="18"/>
      <c r="LHQ56" s="18"/>
      <c r="LHR56" s="18"/>
      <c r="LHS56" s="18"/>
      <c r="LHT56" s="18"/>
      <c r="LHU56" s="18"/>
      <c r="LHV56" s="18"/>
      <c r="LHW56" s="18"/>
      <c r="LHX56" s="18"/>
      <c r="LHY56" s="18"/>
      <c r="LHZ56" s="18"/>
      <c r="LIA56" s="18"/>
      <c r="LIB56" s="18"/>
      <c r="LIC56" s="18"/>
      <c r="LID56" s="18"/>
      <c r="LIE56" s="18"/>
      <c r="LIF56" s="18"/>
      <c r="LIG56" s="18"/>
      <c r="LIH56" s="18"/>
      <c r="LII56" s="18"/>
      <c r="LIJ56" s="18"/>
      <c r="LIK56" s="18"/>
      <c r="LIL56" s="18"/>
      <c r="LIM56" s="18"/>
      <c r="LIN56" s="18"/>
      <c r="LIO56" s="18"/>
      <c r="LIP56" s="18"/>
      <c r="LIQ56" s="18"/>
      <c r="LIR56" s="18"/>
      <c r="LIS56" s="18"/>
      <c r="LIT56" s="18"/>
      <c r="LIU56" s="18"/>
      <c r="LIV56" s="18"/>
      <c r="LIW56" s="18"/>
      <c r="LIX56" s="18"/>
      <c r="LIY56" s="18"/>
      <c r="LIZ56" s="18"/>
      <c r="LJA56" s="18"/>
      <c r="LJB56" s="18"/>
      <c r="LJC56" s="18"/>
      <c r="LJD56" s="18"/>
      <c r="LJE56" s="18"/>
      <c r="LJF56" s="18"/>
      <c r="LJG56" s="18"/>
      <c r="LJH56" s="18"/>
      <c r="LJI56" s="18"/>
      <c r="LJJ56" s="18"/>
      <c r="LJK56" s="18"/>
      <c r="LJL56" s="18"/>
      <c r="LJM56" s="18"/>
      <c r="LJN56" s="18"/>
      <c r="LJO56" s="18"/>
      <c r="LJP56" s="18"/>
      <c r="LJQ56" s="18"/>
      <c r="LJR56" s="18"/>
      <c r="LJS56" s="18"/>
      <c r="LJT56" s="18"/>
      <c r="LJU56" s="18"/>
      <c r="LJV56" s="18"/>
      <c r="LJW56" s="18"/>
      <c r="LJX56" s="18"/>
      <c r="LJY56" s="18"/>
      <c r="LJZ56" s="18"/>
      <c r="LKA56" s="18"/>
      <c r="LKB56" s="18"/>
      <c r="LKC56" s="18"/>
      <c r="LKD56" s="18"/>
      <c r="LKE56" s="18"/>
      <c r="LKF56" s="18"/>
      <c r="LKG56" s="18"/>
      <c r="LKH56" s="18"/>
      <c r="LKI56" s="18"/>
      <c r="LKJ56" s="18"/>
      <c r="LKK56" s="18"/>
      <c r="LKL56" s="18"/>
      <c r="LKM56" s="18"/>
      <c r="LKN56" s="18"/>
      <c r="LKO56" s="18"/>
      <c r="LKP56" s="18"/>
      <c r="LKQ56" s="18"/>
      <c r="LKR56" s="18"/>
      <c r="LKS56" s="18"/>
      <c r="LKT56" s="18"/>
      <c r="LKU56" s="18"/>
      <c r="LKV56" s="18"/>
      <c r="LKW56" s="18"/>
      <c r="LKX56" s="18"/>
      <c r="LKY56" s="18"/>
      <c r="LKZ56" s="18"/>
      <c r="LLA56" s="18"/>
      <c r="LLB56" s="18"/>
      <c r="LLC56" s="18"/>
      <c r="LLD56" s="18"/>
      <c r="LLE56" s="18"/>
      <c r="LLF56" s="18"/>
      <c r="LLG56" s="18"/>
      <c r="LLH56" s="18"/>
      <c r="LLI56" s="18"/>
      <c r="LLJ56" s="18"/>
      <c r="LLK56" s="18"/>
      <c r="LLL56" s="18"/>
      <c r="LLM56" s="18"/>
      <c r="LLN56" s="18"/>
      <c r="LLO56" s="18"/>
      <c r="LLP56" s="18"/>
      <c r="LLQ56" s="18"/>
      <c r="LLR56" s="18"/>
      <c r="LLS56" s="18"/>
      <c r="LLT56" s="18"/>
      <c r="LLU56" s="18"/>
      <c r="LLV56" s="18"/>
      <c r="LLW56" s="18"/>
      <c r="LLX56" s="18"/>
      <c r="LLY56" s="18"/>
      <c r="LLZ56" s="18"/>
      <c r="LMA56" s="18"/>
      <c r="LMB56" s="18"/>
      <c r="LMC56" s="18"/>
      <c r="LMD56" s="18"/>
      <c r="LME56" s="18"/>
      <c r="LMF56" s="18"/>
      <c r="LMG56" s="18"/>
      <c r="LMH56" s="18"/>
      <c r="LMI56" s="18"/>
      <c r="LMJ56" s="18"/>
      <c r="LMK56" s="18"/>
      <c r="LML56" s="18"/>
      <c r="LMM56" s="18"/>
      <c r="LMN56" s="18"/>
      <c r="LMO56" s="18"/>
      <c r="LMP56" s="18"/>
      <c r="LMQ56" s="18"/>
      <c r="LMR56" s="18"/>
      <c r="LMS56" s="18"/>
      <c r="LMT56" s="18"/>
      <c r="LMU56" s="18"/>
      <c r="LMV56" s="18"/>
      <c r="LMW56" s="18"/>
      <c r="LMX56" s="18"/>
      <c r="LMY56" s="18"/>
      <c r="LMZ56" s="18"/>
      <c r="LNA56" s="18"/>
      <c r="LNB56" s="18"/>
      <c r="LNC56" s="18"/>
      <c r="LND56" s="18"/>
      <c r="LNE56" s="18"/>
      <c r="LNF56" s="18"/>
      <c r="LNG56" s="18"/>
      <c r="LNH56" s="18"/>
      <c r="LNI56" s="18"/>
      <c r="LNJ56" s="18"/>
      <c r="LNK56" s="18"/>
      <c r="LNL56" s="18"/>
      <c r="LNM56" s="18"/>
      <c r="LNN56" s="18"/>
      <c r="LNO56" s="18"/>
      <c r="LNP56" s="18"/>
      <c r="LNQ56" s="18"/>
      <c r="LNR56" s="18"/>
      <c r="LNS56" s="18"/>
      <c r="LNT56" s="18"/>
      <c r="LNU56" s="18"/>
      <c r="LNV56" s="18"/>
      <c r="LNW56" s="18"/>
      <c r="LNX56" s="18"/>
      <c r="LNY56" s="18"/>
      <c r="LNZ56" s="18"/>
      <c r="LOA56" s="18"/>
      <c r="LOB56" s="18"/>
      <c r="LOC56" s="18"/>
      <c r="LOD56" s="18"/>
      <c r="LOE56" s="18"/>
      <c r="LOF56" s="18"/>
      <c r="LOG56" s="18"/>
      <c r="LOH56" s="18"/>
      <c r="LOI56" s="18"/>
      <c r="LOJ56" s="18"/>
      <c r="LOK56" s="18"/>
      <c r="LOL56" s="18"/>
      <c r="LOM56" s="18"/>
      <c r="LON56" s="18"/>
      <c r="LOO56" s="18"/>
      <c r="LOP56" s="18"/>
      <c r="LOQ56" s="18"/>
      <c r="LOR56" s="18"/>
      <c r="LOS56" s="18"/>
      <c r="LOT56" s="18"/>
      <c r="LOU56" s="18"/>
      <c r="LOV56" s="18"/>
      <c r="LOW56" s="18"/>
      <c r="LOX56" s="18"/>
      <c r="LOY56" s="18"/>
      <c r="LOZ56" s="18"/>
      <c r="LPA56" s="18"/>
      <c r="LPB56" s="18"/>
      <c r="LPC56" s="18"/>
      <c r="LPD56" s="18"/>
      <c r="LPE56" s="18"/>
      <c r="LPF56" s="18"/>
      <c r="LPG56" s="18"/>
      <c r="LPH56" s="18"/>
      <c r="LPI56" s="18"/>
      <c r="LPJ56" s="18"/>
      <c r="LPK56" s="18"/>
      <c r="LPL56" s="18"/>
      <c r="LPM56" s="18"/>
      <c r="LPN56" s="18"/>
      <c r="LPO56" s="18"/>
      <c r="LPP56" s="18"/>
      <c r="LPQ56" s="18"/>
      <c r="LPR56" s="18"/>
      <c r="LPS56" s="18"/>
      <c r="LPT56" s="18"/>
      <c r="LPU56" s="18"/>
      <c r="LPV56" s="18"/>
      <c r="LPW56" s="18"/>
      <c r="LPX56" s="18"/>
      <c r="LPY56" s="18"/>
      <c r="LPZ56" s="18"/>
      <c r="LQA56" s="18"/>
      <c r="LQB56" s="18"/>
      <c r="LQC56" s="18"/>
      <c r="LQD56" s="18"/>
      <c r="LQE56" s="18"/>
      <c r="LQF56" s="18"/>
      <c r="LQG56" s="18"/>
      <c r="LQH56" s="18"/>
      <c r="LQI56" s="18"/>
      <c r="LQJ56" s="18"/>
      <c r="LQK56" s="18"/>
      <c r="LQL56" s="18"/>
      <c r="LQM56" s="18"/>
      <c r="LQN56" s="18"/>
      <c r="LQO56" s="18"/>
      <c r="LQP56" s="18"/>
      <c r="LQQ56" s="18"/>
      <c r="LQR56" s="18"/>
      <c r="LQS56" s="18"/>
      <c r="LQT56" s="18"/>
      <c r="LQU56" s="18"/>
      <c r="LQV56" s="18"/>
      <c r="LQW56" s="18"/>
      <c r="LQX56" s="18"/>
      <c r="LQY56" s="18"/>
      <c r="LQZ56" s="18"/>
      <c r="LRA56" s="18"/>
      <c r="LRB56" s="18"/>
      <c r="LRC56" s="18"/>
      <c r="LRD56" s="18"/>
      <c r="LRE56" s="18"/>
      <c r="LRF56" s="18"/>
      <c r="LRG56" s="18"/>
      <c r="LRH56" s="18"/>
      <c r="LRI56" s="18"/>
      <c r="LRJ56" s="18"/>
      <c r="LRK56" s="18"/>
      <c r="LRL56" s="18"/>
      <c r="LRM56" s="18"/>
      <c r="LRN56" s="18"/>
      <c r="LRO56" s="18"/>
      <c r="LRP56" s="18"/>
      <c r="LRQ56" s="18"/>
      <c r="LRR56" s="18"/>
      <c r="LRS56" s="18"/>
      <c r="LRT56" s="18"/>
      <c r="LRU56" s="18"/>
      <c r="LRV56" s="18"/>
      <c r="LRW56" s="18"/>
      <c r="LRX56" s="18"/>
      <c r="LRY56" s="18"/>
      <c r="LRZ56" s="18"/>
      <c r="LSA56" s="18"/>
      <c r="LSB56" s="18"/>
      <c r="LSC56" s="18"/>
      <c r="LSD56" s="18"/>
      <c r="LSE56" s="18"/>
      <c r="LSF56" s="18"/>
      <c r="LSG56" s="18"/>
      <c r="LSH56" s="18"/>
      <c r="LSI56" s="18"/>
      <c r="LSJ56" s="18"/>
      <c r="LSK56" s="18"/>
      <c r="LSL56" s="18"/>
      <c r="LSM56" s="18"/>
      <c r="LSN56" s="18"/>
      <c r="LSO56" s="18"/>
      <c r="LSP56" s="18"/>
      <c r="LSQ56" s="18"/>
      <c r="LSR56" s="18"/>
      <c r="LSS56" s="18"/>
      <c r="LST56" s="18"/>
      <c r="LSU56" s="18"/>
      <c r="LSV56" s="18"/>
      <c r="LSW56" s="18"/>
      <c r="LSX56" s="18"/>
      <c r="LSY56" s="18"/>
      <c r="LSZ56" s="18"/>
      <c r="LTA56" s="18"/>
      <c r="LTB56" s="18"/>
      <c r="LTC56" s="18"/>
      <c r="LTD56" s="18"/>
      <c r="LTE56" s="18"/>
      <c r="LTF56" s="18"/>
      <c r="LTG56" s="18"/>
      <c r="LTH56" s="18"/>
      <c r="LTI56" s="18"/>
      <c r="LTJ56" s="18"/>
      <c r="LTK56" s="18"/>
      <c r="LTL56" s="18"/>
      <c r="LTM56" s="18"/>
      <c r="LTN56" s="18"/>
      <c r="LTO56" s="18"/>
      <c r="LTP56" s="18"/>
      <c r="LTQ56" s="18"/>
      <c r="LTR56" s="18"/>
      <c r="LTS56" s="18"/>
      <c r="LTT56" s="18"/>
      <c r="LTU56" s="18"/>
      <c r="LTV56" s="18"/>
      <c r="LTW56" s="18"/>
      <c r="LTX56" s="18"/>
      <c r="LTY56" s="18"/>
      <c r="LTZ56" s="18"/>
      <c r="LUA56" s="18"/>
      <c r="LUB56" s="18"/>
      <c r="LUC56" s="18"/>
      <c r="LUD56" s="18"/>
      <c r="LUE56" s="18"/>
      <c r="LUF56" s="18"/>
      <c r="LUG56" s="18"/>
      <c r="LUH56" s="18"/>
      <c r="LUI56" s="18"/>
      <c r="LUJ56" s="18"/>
      <c r="LUK56" s="18"/>
      <c r="LUL56" s="18"/>
      <c r="LUM56" s="18"/>
      <c r="LUN56" s="18"/>
      <c r="LUO56" s="18"/>
      <c r="LUP56" s="18"/>
      <c r="LUQ56" s="18"/>
      <c r="LUR56" s="18"/>
      <c r="LUS56" s="18"/>
      <c r="LUT56" s="18"/>
      <c r="LUU56" s="18"/>
      <c r="LUV56" s="18"/>
      <c r="LUW56" s="18"/>
      <c r="LUX56" s="18"/>
      <c r="LUY56" s="18"/>
      <c r="LUZ56" s="18"/>
      <c r="LVA56" s="18"/>
      <c r="LVB56" s="18"/>
      <c r="LVC56" s="18"/>
      <c r="LVD56" s="18"/>
      <c r="LVE56" s="18"/>
      <c r="LVF56" s="18"/>
      <c r="LVG56" s="18"/>
      <c r="LVH56" s="18"/>
      <c r="LVI56" s="18"/>
      <c r="LVJ56" s="18"/>
      <c r="LVK56" s="18"/>
      <c r="LVL56" s="18"/>
      <c r="LVM56" s="18"/>
      <c r="LVN56" s="18"/>
      <c r="LVO56" s="18"/>
      <c r="LVP56" s="18"/>
      <c r="LVQ56" s="18"/>
      <c r="LVR56" s="18"/>
      <c r="LVS56" s="18"/>
      <c r="LVT56" s="18"/>
      <c r="LVU56" s="18"/>
      <c r="LVV56" s="18"/>
      <c r="LVW56" s="18"/>
      <c r="LVX56" s="18"/>
      <c r="LVY56" s="18"/>
      <c r="LVZ56" s="18"/>
      <c r="LWA56" s="18"/>
      <c r="LWB56" s="18"/>
      <c r="LWC56" s="18"/>
      <c r="LWD56" s="18"/>
      <c r="LWE56" s="18"/>
      <c r="LWF56" s="18"/>
      <c r="LWG56" s="18"/>
      <c r="LWH56" s="18"/>
      <c r="LWI56" s="18"/>
      <c r="LWJ56" s="18"/>
      <c r="LWK56" s="18"/>
      <c r="LWL56" s="18"/>
      <c r="LWM56" s="18"/>
      <c r="LWN56" s="18"/>
      <c r="LWO56" s="18"/>
      <c r="LWP56" s="18"/>
      <c r="LWQ56" s="18"/>
      <c r="LWR56" s="18"/>
      <c r="LWS56" s="18"/>
      <c r="LWT56" s="18"/>
      <c r="LWU56" s="18"/>
      <c r="LWV56" s="18"/>
      <c r="LWW56" s="18"/>
      <c r="LWX56" s="18"/>
      <c r="LWY56" s="18"/>
      <c r="LWZ56" s="18"/>
      <c r="LXA56" s="18"/>
      <c r="LXB56" s="18"/>
      <c r="LXC56" s="18"/>
      <c r="LXD56" s="18"/>
      <c r="LXE56" s="18"/>
      <c r="LXF56" s="18"/>
      <c r="LXG56" s="18"/>
      <c r="LXH56" s="18"/>
      <c r="LXI56" s="18"/>
      <c r="LXJ56" s="18"/>
      <c r="LXK56" s="18"/>
      <c r="LXL56" s="18"/>
      <c r="LXM56" s="18"/>
      <c r="LXN56" s="18"/>
      <c r="LXO56" s="18"/>
      <c r="LXP56" s="18"/>
      <c r="LXQ56" s="18"/>
      <c r="LXR56" s="18"/>
      <c r="LXS56" s="18"/>
      <c r="LXT56" s="18"/>
      <c r="LXU56" s="18"/>
      <c r="LXV56" s="18"/>
      <c r="LXW56" s="18"/>
      <c r="LXX56" s="18"/>
      <c r="LXY56" s="18"/>
      <c r="LXZ56" s="18"/>
      <c r="LYA56" s="18"/>
      <c r="LYB56" s="18"/>
      <c r="LYC56" s="18"/>
      <c r="LYD56" s="18"/>
      <c r="LYE56" s="18"/>
      <c r="LYF56" s="18"/>
      <c r="LYG56" s="18"/>
      <c r="LYH56" s="18"/>
      <c r="LYI56" s="18"/>
      <c r="LYJ56" s="18"/>
      <c r="LYK56" s="18"/>
      <c r="LYL56" s="18"/>
      <c r="LYM56" s="18"/>
      <c r="LYN56" s="18"/>
      <c r="LYO56" s="18"/>
      <c r="LYP56" s="18"/>
      <c r="LYQ56" s="18"/>
      <c r="LYR56" s="18"/>
      <c r="LYS56" s="18"/>
      <c r="LYT56" s="18"/>
      <c r="LYU56" s="18"/>
      <c r="LYV56" s="18"/>
      <c r="LYW56" s="18"/>
      <c r="LYX56" s="18"/>
      <c r="LYY56" s="18"/>
      <c r="LYZ56" s="18"/>
      <c r="LZA56" s="18"/>
      <c r="LZB56" s="18"/>
      <c r="LZC56" s="18"/>
      <c r="LZD56" s="18"/>
      <c r="LZE56" s="18"/>
      <c r="LZF56" s="18"/>
      <c r="LZG56" s="18"/>
      <c r="LZH56" s="18"/>
      <c r="LZI56" s="18"/>
      <c r="LZJ56" s="18"/>
      <c r="LZK56" s="18"/>
      <c r="LZL56" s="18"/>
      <c r="LZM56" s="18"/>
      <c r="LZN56" s="18"/>
      <c r="LZO56" s="18"/>
      <c r="LZP56" s="18"/>
      <c r="LZQ56" s="18"/>
      <c r="LZR56" s="18"/>
      <c r="LZS56" s="18"/>
      <c r="LZT56" s="18"/>
      <c r="LZU56" s="18"/>
      <c r="LZV56" s="18"/>
      <c r="LZW56" s="18"/>
      <c r="LZX56" s="18"/>
      <c r="LZY56" s="18"/>
      <c r="LZZ56" s="18"/>
      <c r="MAA56" s="18"/>
      <c r="MAB56" s="18"/>
      <c r="MAC56" s="18"/>
      <c r="MAD56" s="18"/>
      <c r="MAE56" s="18"/>
      <c r="MAF56" s="18"/>
      <c r="MAG56" s="18"/>
      <c r="MAH56" s="18"/>
      <c r="MAI56" s="18"/>
      <c r="MAJ56" s="18"/>
      <c r="MAK56" s="18"/>
      <c r="MAL56" s="18"/>
      <c r="MAM56" s="18"/>
      <c r="MAN56" s="18"/>
      <c r="MAO56" s="18"/>
      <c r="MAP56" s="18"/>
      <c r="MAQ56" s="18"/>
      <c r="MAR56" s="18"/>
      <c r="MAS56" s="18"/>
      <c r="MAT56" s="18"/>
      <c r="MAU56" s="18"/>
      <c r="MAV56" s="18"/>
      <c r="MAW56" s="18"/>
      <c r="MAX56" s="18"/>
      <c r="MAY56" s="18"/>
      <c r="MAZ56" s="18"/>
      <c r="MBA56" s="18"/>
      <c r="MBB56" s="18"/>
      <c r="MBC56" s="18"/>
      <c r="MBD56" s="18"/>
      <c r="MBE56" s="18"/>
      <c r="MBF56" s="18"/>
      <c r="MBG56" s="18"/>
      <c r="MBH56" s="18"/>
      <c r="MBI56" s="18"/>
      <c r="MBJ56" s="18"/>
      <c r="MBK56" s="18"/>
      <c r="MBL56" s="18"/>
      <c r="MBM56" s="18"/>
      <c r="MBN56" s="18"/>
      <c r="MBO56" s="18"/>
      <c r="MBP56" s="18"/>
      <c r="MBQ56" s="18"/>
      <c r="MBR56" s="18"/>
      <c r="MBS56" s="18"/>
      <c r="MBT56" s="18"/>
      <c r="MBU56" s="18"/>
      <c r="MBV56" s="18"/>
      <c r="MBW56" s="18"/>
      <c r="MBX56" s="18"/>
      <c r="MBY56" s="18"/>
      <c r="MBZ56" s="18"/>
      <c r="MCA56" s="18"/>
      <c r="MCB56" s="18"/>
      <c r="MCC56" s="18"/>
      <c r="MCD56" s="18"/>
      <c r="MCE56" s="18"/>
      <c r="MCF56" s="18"/>
      <c r="MCG56" s="18"/>
      <c r="MCH56" s="18"/>
      <c r="MCI56" s="18"/>
      <c r="MCJ56" s="18"/>
      <c r="MCK56" s="18"/>
      <c r="MCL56" s="18"/>
      <c r="MCM56" s="18"/>
      <c r="MCN56" s="18"/>
      <c r="MCO56" s="18"/>
      <c r="MCP56" s="18"/>
      <c r="MCQ56" s="18"/>
      <c r="MCR56" s="18"/>
      <c r="MCS56" s="18"/>
      <c r="MCT56" s="18"/>
      <c r="MCU56" s="18"/>
      <c r="MCV56" s="18"/>
      <c r="MCW56" s="18"/>
      <c r="MCX56" s="18"/>
      <c r="MCY56" s="18"/>
      <c r="MCZ56" s="18"/>
      <c r="MDA56" s="18"/>
      <c r="MDB56" s="18"/>
      <c r="MDC56" s="18"/>
      <c r="MDD56" s="18"/>
      <c r="MDE56" s="18"/>
      <c r="MDF56" s="18"/>
      <c r="MDG56" s="18"/>
      <c r="MDH56" s="18"/>
      <c r="MDI56" s="18"/>
      <c r="MDJ56" s="18"/>
      <c r="MDK56" s="18"/>
      <c r="MDL56" s="18"/>
      <c r="MDM56" s="18"/>
      <c r="MDN56" s="18"/>
      <c r="MDO56" s="18"/>
      <c r="MDP56" s="18"/>
      <c r="MDQ56" s="18"/>
      <c r="MDR56" s="18"/>
      <c r="MDS56" s="18"/>
      <c r="MDT56" s="18"/>
      <c r="MDU56" s="18"/>
      <c r="MDV56" s="18"/>
      <c r="MDW56" s="18"/>
      <c r="MDX56" s="18"/>
      <c r="MDY56" s="18"/>
      <c r="MDZ56" s="18"/>
      <c r="MEA56" s="18"/>
      <c r="MEB56" s="18"/>
      <c r="MEC56" s="18"/>
      <c r="MED56" s="18"/>
      <c r="MEE56" s="18"/>
      <c r="MEF56" s="18"/>
      <c r="MEG56" s="18"/>
      <c r="MEH56" s="18"/>
      <c r="MEI56" s="18"/>
      <c r="MEJ56" s="18"/>
      <c r="MEK56" s="18"/>
      <c r="MEL56" s="18"/>
      <c r="MEM56" s="18"/>
      <c r="MEN56" s="18"/>
      <c r="MEO56" s="18"/>
      <c r="MEP56" s="18"/>
      <c r="MEQ56" s="18"/>
      <c r="MER56" s="18"/>
      <c r="MES56" s="18"/>
      <c r="MET56" s="18"/>
      <c r="MEU56" s="18"/>
      <c r="MEV56" s="18"/>
      <c r="MEW56" s="18"/>
      <c r="MEX56" s="18"/>
      <c r="MEY56" s="18"/>
      <c r="MEZ56" s="18"/>
      <c r="MFA56" s="18"/>
      <c r="MFB56" s="18"/>
      <c r="MFC56" s="18"/>
      <c r="MFD56" s="18"/>
      <c r="MFE56" s="18"/>
      <c r="MFF56" s="18"/>
      <c r="MFG56" s="18"/>
      <c r="MFH56" s="18"/>
      <c r="MFI56" s="18"/>
      <c r="MFJ56" s="18"/>
      <c r="MFK56" s="18"/>
      <c r="MFL56" s="18"/>
      <c r="MFM56" s="18"/>
      <c r="MFN56" s="18"/>
      <c r="MFO56" s="18"/>
      <c r="MFP56" s="18"/>
      <c r="MFQ56" s="18"/>
      <c r="MFR56" s="18"/>
      <c r="MFS56" s="18"/>
      <c r="MFT56" s="18"/>
      <c r="MFU56" s="18"/>
      <c r="MFV56" s="18"/>
      <c r="MFW56" s="18"/>
      <c r="MFX56" s="18"/>
      <c r="MFY56" s="18"/>
      <c r="MFZ56" s="18"/>
      <c r="MGA56" s="18"/>
      <c r="MGB56" s="18"/>
      <c r="MGC56" s="18"/>
      <c r="MGD56" s="18"/>
      <c r="MGE56" s="18"/>
      <c r="MGF56" s="18"/>
      <c r="MGG56" s="18"/>
      <c r="MGH56" s="18"/>
      <c r="MGI56" s="18"/>
      <c r="MGJ56" s="18"/>
      <c r="MGK56" s="18"/>
      <c r="MGL56" s="18"/>
      <c r="MGM56" s="18"/>
      <c r="MGN56" s="18"/>
      <c r="MGO56" s="18"/>
      <c r="MGP56" s="18"/>
      <c r="MGQ56" s="18"/>
      <c r="MGR56" s="18"/>
      <c r="MGS56" s="18"/>
      <c r="MGT56" s="18"/>
      <c r="MGU56" s="18"/>
      <c r="MGV56" s="18"/>
      <c r="MGW56" s="18"/>
      <c r="MGX56" s="18"/>
      <c r="MGY56" s="18"/>
      <c r="MGZ56" s="18"/>
      <c r="MHA56" s="18"/>
      <c r="MHB56" s="18"/>
      <c r="MHC56" s="18"/>
      <c r="MHD56" s="18"/>
      <c r="MHE56" s="18"/>
      <c r="MHF56" s="18"/>
      <c r="MHG56" s="18"/>
      <c r="MHH56" s="18"/>
      <c r="MHI56" s="18"/>
      <c r="MHJ56" s="18"/>
      <c r="MHK56" s="18"/>
      <c r="MHL56" s="18"/>
      <c r="MHM56" s="18"/>
      <c r="MHN56" s="18"/>
      <c r="MHO56" s="18"/>
      <c r="MHP56" s="18"/>
      <c r="MHQ56" s="18"/>
      <c r="MHR56" s="18"/>
      <c r="MHS56" s="18"/>
      <c r="MHT56" s="18"/>
      <c r="MHU56" s="18"/>
      <c r="MHV56" s="18"/>
      <c r="MHW56" s="18"/>
      <c r="MHX56" s="18"/>
      <c r="MHY56" s="18"/>
      <c r="MHZ56" s="18"/>
      <c r="MIA56" s="18"/>
      <c r="MIB56" s="18"/>
      <c r="MIC56" s="18"/>
      <c r="MID56" s="18"/>
      <c r="MIE56" s="18"/>
      <c r="MIF56" s="18"/>
      <c r="MIG56" s="18"/>
      <c r="MIH56" s="18"/>
      <c r="MII56" s="18"/>
      <c r="MIJ56" s="18"/>
      <c r="MIK56" s="18"/>
      <c r="MIL56" s="18"/>
      <c r="MIM56" s="18"/>
      <c r="MIN56" s="18"/>
      <c r="MIO56" s="18"/>
      <c r="MIP56" s="18"/>
      <c r="MIQ56" s="18"/>
      <c r="MIR56" s="18"/>
      <c r="MIS56" s="18"/>
      <c r="MIT56" s="18"/>
      <c r="MIU56" s="18"/>
      <c r="MIV56" s="18"/>
      <c r="MIW56" s="18"/>
      <c r="MIX56" s="18"/>
      <c r="MIY56" s="18"/>
      <c r="MIZ56" s="18"/>
      <c r="MJA56" s="18"/>
      <c r="MJB56" s="18"/>
      <c r="MJC56" s="18"/>
      <c r="MJD56" s="18"/>
      <c r="MJE56" s="18"/>
      <c r="MJF56" s="18"/>
      <c r="MJG56" s="18"/>
      <c r="MJH56" s="18"/>
      <c r="MJI56" s="18"/>
      <c r="MJJ56" s="18"/>
      <c r="MJK56" s="18"/>
      <c r="MJL56" s="18"/>
      <c r="MJM56" s="18"/>
      <c r="MJN56" s="18"/>
      <c r="MJO56" s="18"/>
      <c r="MJP56" s="18"/>
      <c r="MJQ56" s="18"/>
      <c r="MJR56" s="18"/>
      <c r="MJS56" s="18"/>
      <c r="MJT56" s="18"/>
      <c r="MJU56" s="18"/>
      <c r="MJV56" s="18"/>
      <c r="MJW56" s="18"/>
      <c r="MJX56" s="18"/>
      <c r="MJY56" s="18"/>
      <c r="MJZ56" s="18"/>
      <c r="MKA56" s="18"/>
      <c r="MKB56" s="18"/>
      <c r="MKC56" s="18"/>
      <c r="MKD56" s="18"/>
      <c r="MKE56" s="18"/>
      <c r="MKF56" s="18"/>
      <c r="MKG56" s="18"/>
      <c r="MKH56" s="18"/>
      <c r="MKI56" s="18"/>
      <c r="MKJ56" s="18"/>
      <c r="MKK56" s="18"/>
      <c r="MKL56" s="18"/>
      <c r="MKM56" s="18"/>
      <c r="MKN56" s="18"/>
      <c r="MKO56" s="18"/>
      <c r="MKP56" s="18"/>
      <c r="MKQ56" s="18"/>
      <c r="MKR56" s="18"/>
      <c r="MKS56" s="18"/>
      <c r="MKT56" s="18"/>
      <c r="MKU56" s="18"/>
      <c r="MKV56" s="18"/>
      <c r="MKW56" s="18"/>
      <c r="MKX56" s="18"/>
      <c r="MKY56" s="18"/>
      <c r="MKZ56" s="18"/>
      <c r="MLA56" s="18"/>
      <c r="MLB56" s="18"/>
      <c r="MLC56" s="18"/>
      <c r="MLD56" s="18"/>
      <c r="MLE56" s="18"/>
      <c r="MLF56" s="18"/>
      <c r="MLG56" s="18"/>
      <c r="MLH56" s="18"/>
      <c r="MLI56" s="18"/>
      <c r="MLJ56" s="18"/>
      <c r="MLK56" s="18"/>
      <c r="MLL56" s="18"/>
      <c r="MLM56" s="18"/>
      <c r="MLN56" s="18"/>
      <c r="MLO56" s="18"/>
      <c r="MLP56" s="18"/>
      <c r="MLQ56" s="18"/>
      <c r="MLR56" s="18"/>
      <c r="MLS56" s="18"/>
      <c r="MLT56" s="18"/>
      <c r="MLU56" s="18"/>
      <c r="MLV56" s="18"/>
      <c r="MLW56" s="18"/>
      <c r="MLX56" s="18"/>
      <c r="MLY56" s="18"/>
      <c r="MLZ56" s="18"/>
      <c r="MMA56" s="18"/>
      <c r="MMB56" s="18"/>
      <c r="MMC56" s="18"/>
      <c r="MMD56" s="18"/>
      <c r="MME56" s="18"/>
      <c r="MMF56" s="18"/>
      <c r="MMG56" s="18"/>
      <c r="MMH56" s="18"/>
      <c r="MMI56" s="18"/>
      <c r="MMJ56" s="18"/>
      <c r="MMK56" s="18"/>
      <c r="MML56" s="18"/>
      <c r="MMM56" s="18"/>
      <c r="MMN56" s="18"/>
      <c r="MMO56" s="18"/>
      <c r="MMP56" s="18"/>
      <c r="MMQ56" s="18"/>
      <c r="MMR56" s="18"/>
      <c r="MMS56" s="18"/>
      <c r="MMT56" s="18"/>
      <c r="MMU56" s="18"/>
      <c r="MMV56" s="18"/>
      <c r="MMW56" s="18"/>
      <c r="MMX56" s="18"/>
      <c r="MMY56" s="18"/>
      <c r="MMZ56" s="18"/>
      <c r="MNA56" s="18"/>
      <c r="MNB56" s="18"/>
      <c r="MNC56" s="18"/>
      <c r="MND56" s="18"/>
      <c r="MNE56" s="18"/>
      <c r="MNF56" s="18"/>
      <c r="MNG56" s="18"/>
      <c r="MNH56" s="18"/>
      <c r="MNI56" s="18"/>
      <c r="MNJ56" s="18"/>
      <c r="MNK56" s="18"/>
      <c r="MNL56" s="18"/>
      <c r="MNM56" s="18"/>
      <c r="MNN56" s="18"/>
      <c r="MNO56" s="18"/>
      <c r="MNP56" s="18"/>
      <c r="MNQ56" s="18"/>
      <c r="MNR56" s="18"/>
      <c r="MNS56" s="18"/>
      <c r="MNT56" s="18"/>
      <c r="MNU56" s="18"/>
      <c r="MNV56" s="18"/>
      <c r="MNW56" s="18"/>
      <c r="MNX56" s="18"/>
      <c r="MNY56" s="18"/>
      <c r="MNZ56" s="18"/>
      <c r="MOA56" s="18"/>
      <c r="MOB56" s="18"/>
      <c r="MOC56" s="18"/>
      <c r="MOD56" s="18"/>
      <c r="MOE56" s="18"/>
      <c r="MOF56" s="18"/>
      <c r="MOG56" s="18"/>
      <c r="MOH56" s="18"/>
      <c r="MOI56" s="18"/>
      <c r="MOJ56" s="18"/>
      <c r="MOK56" s="18"/>
      <c r="MOL56" s="18"/>
      <c r="MOM56" s="18"/>
      <c r="MON56" s="18"/>
      <c r="MOO56" s="18"/>
      <c r="MOP56" s="18"/>
      <c r="MOQ56" s="18"/>
      <c r="MOR56" s="18"/>
      <c r="MOS56" s="18"/>
      <c r="MOT56" s="18"/>
      <c r="MOU56" s="18"/>
      <c r="MOV56" s="18"/>
      <c r="MOW56" s="18"/>
      <c r="MOX56" s="18"/>
      <c r="MOY56" s="18"/>
      <c r="MOZ56" s="18"/>
      <c r="MPA56" s="18"/>
      <c r="MPB56" s="18"/>
      <c r="MPC56" s="18"/>
      <c r="MPD56" s="18"/>
      <c r="MPE56" s="18"/>
      <c r="MPF56" s="18"/>
      <c r="MPG56" s="18"/>
      <c r="MPH56" s="18"/>
      <c r="MPI56" s="18"/>
      <c r="MPJ56" s="18"/>
      <c r="MPK56" s="18"/>
      <c r="MPL56" s="18"/>
      <c r="MPM56" s="18"/>
      <c r="MPN56" s="18"/>
      <c r="MPO56" s="18"/>
      <c r="MPP56" s="18"/>
      <c r="MPQ56" s="18"/>
      <c r="MPR56" s="18"/>
      <c r="MPS56" s="18"/>
      <c r="MPT56" s="18"/>
      <c r="MPU56" s="18"/>
      <c r="MPV56" s="18"/>
      <c r="MPW56" s="18"/>
      <c r="MPX56" s="18"/>
      <c r="MPY56" s="18"/>
      <c r="MPZ56" s="18"/>
      <c r="MQA56" s="18"/>
      <c r="MQB56" s="18"/>
      <c r="MQC56" s="18"/>
      <c r="MQD56" s="18"/>
      <c r="MQE56" s="18"/>
      <c r="MQF56" s="18"/>
      <c r="MQG56" s="18"/>
      <c r="MQH56" s="18"/>
      <c r="MQI56" s="18"/>
      <c r="MQJ56" s="18"/>
      <c r="MQK56" s="18"/>
      <c r="MQL56" s="18"/>
      <c r="MQM56" s="18"/>
      <c r="MQN56" s="18"/>
      <c r="MQO56" s="18"/>
      <c r="MQP56" s="18"/>
      <c r="MQQ56" s="18"/>
      <c r="MQR56" s="18"/>
      <c r="MQS56" s="18"/>
      <c r="MQT56" s="18"/>
      <c r="MQU56" s="18"/>
      <c r="MQV56" s="18"/>
      <c r="MQW56" s="18"/>
      <c r="MQX56" s="18"/>
      <c r="MQY56" s="18"/>
      <c r="MQZ56" s="18"/>
      <c r="MRA56" s="18"/>
      <c r="MRB56" s="18"/>
      <c r="MRC56" s="18"/>
      <c r="MRD56" s="18"/>
      <c r="MRE56" s="18"/>
      <c r="MRF56" s="18"/>
      <c r="MRG56" s="18"/>
      <c r="MRH56" s="18"/>
      <c r="MRI56" s="18"/>
      <c r="MRJ56" s="18"/>
      <c r="MRK56" s="18"/>
      <c r="MRL56" s="18"/>
      <c r="MRM56" s="18"/>
      <c r="MRN56" s="18"/>
      <c r="MRO56" s="18"/>
      <c r="MRP56" s="18"/>
      <c r="MRQ56" s="18"/>
      <c r="MRR56" s="18"/>
      <c r="MRS56" s="18"/>
      <c r="MRT56" s="18"/>
      <c r="MRU56" s="18"/>
      <c r="MRV56" s="18"/>
      <c r="MRW56" s="18"/>
      <c r="MRX56" s="18"/>
      <c r="MRY56" s="18"/>
      <c r="MRZ56" s="18"/>
      <c r="MSA56" s="18"/>
      <c r="MSB56" s="18"/>
      <c r="MSC56" s="18"/>
      <c r="MSD56" s="18"/>
      <c r="MSE56" s="18"/>
      <c r="MSF56" s="18"/>
      <c r="MSG56" s="18"/>
      <c r="MSH56" s="18"/>
      <c r="MSI56" s="18"/>
      <c r="MSJ56" s="18"/>
      <c r="MSK56" s="18"/>
      <c r="MSL56" s="18"/>
      <c r="MSM56" s="18"/>
      <c r="MSN56" s="18"/>
      <c r="MSO56" s="18"/>
      <c r="MSP56" s="18"/>
      <c r="MSQ56" s="18"/>
      <c r="MSR56" s="18"/>
      <c r="MSS56" s="18"/>
      <c r="MST56" s="18"/>
      <c r="MSU56" s="18"/>
      <c r="MSV56" s="18"/>
      <c r="MSW56" s="18"/>
      <c r="MSX56" s="18"/>
      <c r="MSY56" s="18"/>
      <c r="MSZ56" s="18"/>
      <c r="MTA56" s="18"/>
      <c r="MTB56" s="18"/>
      <c r="MTC56" s="18"/>
      <c r="MTD56" s="18"/>
      <c r="MTE56" s="18"/>
      <c r="MTF56" s="18"/>
      <c r="MTG56" s="18"/>
      <c r="MTH56" s="18"/>
      <c r="MTI56" s="18"/>
      <c r="MTJ56" s="18"/>
      <c r="MTK56" s="18"/>
      <c r="MTL56" s="18"/>
      <c r="MTM56" s="18"/>
      <c r="MTN56" s="18"/>
      <c r="MTO56" s="18"/>
      <c r="MTP56" s="18"/>
      <c r="MTQ56" s="18"/>
      <c r="MTR56" s="18"/>
      <c r="MTS56" s="18"/>
      <c r="MTT56" s="18"/>
      <c r="MTU56" s="18"/>
      <c r="MTV56" s="18"/>
      <c r="MTW56" s="18"/>
      <c r="MTX56" s="18"/>
      <c r="MTY56" s="18"/>
      <c r="MTZ56" s="18"/>
      <c r="MUA56" s="18"/>
      <c r="MUB56" s="18"/>
      <c r="MUC56" s="18"/>
      <c r="MUD56" s="18"/>
      <c r="MUE56" s="18"/>
      <c r="MUF56" s="18"/>
      <c r="MUG56" s="18"/>
      <c r="MUH56" s="18"/>
      <c r="MUI56" s="18"/>
      <c r="MUJ56" s="18"/>
      <c r="MUK56" s="18"/>
      <c r="MUL56" s="18"/>
      <c r="MUM56" s="18"/>
      <c r="MUN56" s="18"/>
      <c r="MUO56" s="18"/>
      <c r="MUP56" s="18"/>
      <c r="MUQ56" s="18"/>
      <c r="MUR56" s="18"/>
      <c r="MUS56" s="18"/>
      <c r="MUT56" s="18"/>
      <c r="MUU56" s="18"/>
      <c r="MUV56" s="18"/>
      <c r="MUW56" s="18"/>
      <c r="MUX56" s="18"/>
      <c r="MUY56" s="18"/>
      <c r="MUZ56" s="18"/>
      <c r="MVA56" s="18"/>
      <c r="MVB56" s="18"/>
      <c r="MVC56" s="18"/>
      <c r="MVD56" s="18"/>
      <c r="MVE56" s="18"/>
      <c r="MVF56" s="18"/>
      <c r="MVG56" s="18"/>
      <c r="MVH56" s="18"/>
      <c r="MVI56" s="18"/>
      <c r="MVJ56" s="18"/>
      <c r="MVK56" s="18"/>
      <c r="MVL56" s="18"/>
      <c r="MVM56" s="18"/>
      <c r="MVN56" s="18"/>
      <c r="MVO56" s="18"/>
      <c r="MVP56" s="18"/>
      <c r="MVQ56" s="18"/>
      <c r="MVR56" s="18"/>
      <c r="MVS56" s="18"/>
      <c r="MVT56" s="18"/>
      <c r="MVU56" s="18"/>
      <c r="MVV56" s="18"/>
      <c r="MVW56" s="18"/>
      <c r="MVX56" s="18"/>
      <c r="MVY56" s="18"/>
      <c r="MVZ56" s="18"/>
      <c r="MWA56" s="18"/>
      <c r="MWB56" s="18"/>
      <c r="MWC56" s="18"/>
      <c r="MWD56" s="18"/>
      <c r="MWE56" s="18"/>
      <c r="MWF56" s="18"/>
      <c r="MWG56" s="18"/>
      <c r="MWH56" s="18"/>
      <c r="MWI56" s="18"/>
      <c r="MWJ56" s="18"/>
      <c r="MWK56" s="18"/>
      <c r="MWL56" s="18"/>
      <c r="MWM56" s="18"/>
      <c r="MWN56" s="18"/>
      <c r="MWO56" s="18"/>
      <c r="MWP56" s="18"/>
      <c r="MWQ56" s="18"/>
      <c r="MWR56" s="18"/>
      <c r="MWS56" s="18"/>
      <c r="MWT56" s="18"/>
      <c r="MWU56" s="18"/>
      <c r="MWV56" s="18"/>
      <c r="MWW56" s="18"/>
      <c r="MWX56" s="18"/>
      <c r="MWY56" s="18"/>
      <c r="MWZ56" s="18"/>
      <c r="MXA56" s="18"/>
      <c r="MXB56" s="18"/>
      <c r="MXC56" s="18"/>
      <c r="MXD56" s="18"/>
      <c r="MXE56" s="18"/>
      <c r="MXF56" s="18"/>
      <c r="MXG56" s="18"/>
      <c r="MXH56" s="18"/>
      <c r="MXI56" s="18"/>
      <c r="MXJ56" s="18"/>
      <c r="MXK56" s="18"/>
      <c r="MXL56" s="18"/>
      <c r="MXM56" s="18"/>
      <c r="MXN56" s="18"/>
      <c r="MXO56" s="18"/>
      <c r="MXP56" s="18"/>
      <c r="MXQ56" s="18"/>
      <c r="MXR56" s="18"/>
      <c r="MXS56" s="18"/>
      <c r="MXT56" s="18"/>
      <c r="MXU56" s="18"/>
      <c r="MXV56" s="18"/>
      <c r="MXW56" s="18"/>
      <c r="MXX56" s="18"/>
      <c r="MXY56" s="18"/>
      <c r="MXZ56" s="18"/>
      <c r="MYA56" s="18"/>
      <c r="MYB56" s="18"/>
      <c r="MYC56" s="18"/>
      <c r="MYD56" s="18"/>
      <c r="MYE56" s="18"/>
      <c r="MYF56" s="18"/>
      <c r="MYG56" s="18"/>
      <c r="MYH56" s="18"/>
      <c r="MYI56" s="18"/>
      <c r="MYJ56" s="18"/>
      <c r="MYK56" s="18"/>
      <c r="MYL56" s="18"/>
      <c r="MYM56" s="18"/>
      <c r="MYN56" s="18"/>
      <c r="MYO56" s="18"/>
      <c r="MYP56" s="18"/>
      <c r="MYQ56" s="18"/>
      <c r="MYR56" s="18"/>
      <c r="MYS56" s="18"/>
      <c r="MYT56" s="18"/>
      <c r="MYU56" s="18"/>
      <c r="MYV56" s="18"/>
      <c r="MYW56" s="18"/>
      <c r="MYX56" s="18"/>
      <c r="MYY56" s="18"/>
      <c r="MYZ56" s="18"/>
      <c r="MZA56" s="18"/>
      <c r="MZB56" s="18"/>
      <c r="MZC56" s="18"/>
      <c r="MZD56" s="18"/>
      <c r="MZE56" s="18"/>
      <c r="MZF56" s="18"/>
      <c r="MZG56" s="18"/>
      <c r="MZH56" s="18"/>
      <c r="MZI56" s="18"/>
      <c r="MZJ56" s="18"/>
      <c r="MZK56" s="18"/>
      <c r="MZL56" s="18"/>
      <c r="MZM56" s="18"/>
      <c r="MZN56" s="18"/>
      <c r="MZO56" s="18"/>
      <c r="MZP56" s="18"/>
      <c r="MZQ56" s="18"/>
      <c r="MZR56" s="18"/>
      <c r="MZS56" s="18"/>
      <c r="MZT56" s="18"/>
      <c r="MZU56" s="18"/>
      <c r="MZV56" s="18"/>
      <c r="MZW56" s="18"/>
      <c r="MZX56" s="18"/>
      <c r="MZY56" s="18"/>
      <c r="MZZ56" s="18"/>
      <c r="NAA56" s="18"/>
      <c r="NAB56" s="18"/>
      <c r="NAC56" s="18"/>
      <c r="NAD56" s="18"/>
      <c r="NAE56" s="18"/>
      <c r="NAF56" s="18"/>
      <c r="NAG56" s="18"/>
      <c r="NAH56" s="18"/>
      <c r="NAI56" s="18"/>
      <c r="NAJ56" s="18"/>
      <c r="NAK56" s="18"/>
      <c r="NAL56" s="18"/>
      <c r="NAM56" s="18"/>
      <c r="NAN56" s="18"/>
      <c r="NAO56" s="18"/>
      <c r="NAP56" s="18"/>
      <c r="NAQ56" s="18"/>
      <c r="NAR56" s="18"/>
      <c r="NAS56" s="18"/>
      <c r="NAT56" s="18"/>
      <c r="NAU56" s="18"/>
      <c r="NAV56" s="18"/>
      <c r="NAW56" s="18"/>
      <c r="NAX56" s="18"/>
      <c r="NAY56" s="18"/>
      <c r="NAZ56" s="18"/>
      <c r="NBA56" s="18"/>
      <c r="NBB56" s="18"/>
      <c r="NBC56" s="18"/>
      <c r="NBD56" s="18"/>
      <c r="NBE56" s="18"/>
      <c r="NBF56" s="18"/>
      <c r="NBG56" s="18"/>
      <c r="NBH56" s="18"/>
      <c r="NBI56" s="18"/>
      <c r="NBJ56" s="18"/>
      <c r="NBK56" s="18"/>
      <c r="NBL56" s="18"/>
      <c r="NBM56" s="18"/>
      <c r="NBN56" s="18"/>
      <c r="NBO56" s="18"/>
      <c r="NBP56" s="18"/>
      <c r="NBQ56" s="18"/>
      <c r="NBR56" s="18"/>
      <c r="NBS56" s="18"/>
      <c r="NBT56" s="18"/>
      <c r="NBU56" s="18"/>
      <c r="NBV56" s="18"/>
      <c r="NBW56" s="18"/>
      <c r="NBX56" s="18"/>
      <c r="NBY56" s="18"/>
      <c r="NBZ56" s="18"/>
      <c r="NCA56" s="18"/>
      <c r="NCB56" s="18"/>
      <c r="NCC56" s="18"/>
      <c r="NCD56" s="18"/>
      <c r="NCE56" s="18"/>
      <c r="NCF56" s="18"/>
      <c r="NCG56" s="18"/>
      <c r="NCH56" s="18"/>
      <c r="NCI56" s="18"/>
      <c r="NCJ56" s="18"/>
      <c r="NCK56" s="18"/>
      <c r="NCL56" s="18"/>
      <c r="NCM56" s="18"/>
      <c r="NCN56" s="18"/>
      <c r="NCO56" s="18"/>
      <c r="NCP56" s="18"/>
      <c r="NCQ56" s="18"/>
      <c r="NCR56" s="18"/>
      <c r="NCS56" s="18"/>
      <c r="NCT56" s="18"/>
      <c r="NCU56" s="18"/>
      <c r="NCV56" s="18"/>
      <c r="NCW56" s="18"/>
      <c r="NCX56" s="18"/>
      <c r="NCY56" s="18"/>
      <c r="NCZ56" s="18"/>
      <c r="NDA56" s="18"/>
      <c r="NDB56" s="18"/>
      <c r="NDC56" s="18"/>
      <c r="NDD56" s="18"/>
      <c r="NDE56" s="18"/>
      <c r="NDF56" s="18"/>
      <c r="NDG56" s="18"/>
      <c r="NDH56" s="18"/>
      <c r="NDI56" s="18"/>
      <c r="NDJ56" s="18"/>
      <c r="NDK56" s="18"/>
      <c r="NDL56" s="18"/>
      <c r="NDM56" s="18"/>
      <c r="NDN56" s="18"/>
      <c r="NDO56" s="18"/>
      <c r="NDP56" s="18"/>
      <c r="NDQ56" s="18"/>
      <c r="NDR56" s="18"/>
      <c r="NDS56" s="18"/>
      <c r="NDT56" s="18"/>
      <c r="NDU56" s="18"/>
      <c r="NDV56" s="18"/>
      <c r="NDW56" s="18"/>
      <c r="NDX56" s="18"/>
      <c r="NDY56" s="18"/>
      <c r="NDZ56" s="18"/>
      <c r="NEA56" s="18"/>
      <c r="NEB56" s="18"/>
      <c r="NEC56" s="18"/>
      <c r="NED56" s="18"/>
      <c r="NEE56" s="18"/>
      <c r="NEF56" s="18"/>
      <c r="NEG56" s="18"/>
      <c r="NEH56" s="18"/>
      <c r="NEI56" s="18"/>
      <c r="NEJ56" s="18"/>
      <c r="NEK56" s="18"/>
      <c r="NEL56" s="18"/>
      <c r="NEM56" s="18"/>
      <c r="NEN56" s="18"/>
      <c r="NEO56" s="18"/>
      <c r="NEP56" s="18"/>
      <c r="NEQ56" s="18"/>
      <c r="NER56" s="18"/>
      <c r="NES56" s="18"/>
      <c r="NET56" s="18"/>
      <c r="NEU56" s="18"/>
      <c r="NEV56" s="18"/>
      <c r="NEW56" s="18"/>
      <c r="NEX56" s="18"/>
      <c r="NEY56" s="18"/>
      <c r="NEZ56" s="18"/>
      <c r="NFA56" s="18"/>
      <c r="NFB56" s="18"/>
      <c r="NFC56" s="18"/>
      <c r="NFD56" s="18"/>
      <c r="NFE56" s="18"/>
      <c r="NFF56" s="18"/>
      <c r="NFG56" s="18"/>
      <c r="NFH56" s="18"/>
      <c r="NFI56" s="18"/>
      <c r="NFJ56" s="18"/>
      <c r="NFK56" s="18"/>
      <c r="NFL56" s="18"/>
      <c r="NFM56" s="18"/>
      <c r="NFN56" s="18"/>
      <c r="NFO56" s="18"/>
      <c r="NFP56" s="18"/>
      <c r="NFQ56" s="18"/>
      <c r="NFR56" s="18"/>
      <c r="NFS56" s="18"/>
      <c r="NFT56" s="18"/>
      <c r="NFU56" s="18"/>
      <c r="NFV56" s="18"/>
      <c r="NFW56" s="18"/>
      <c r="NFX56" s="18"/>
      <c r="NFY56" s="18"/>
      <c r="NFZ56" s="18"/>
      <c r="NGA56" s="18"/>
      <c r="NGB56" s="18"/>
      <c r="NGC56" s="18"/>
      <c r="NGD56" s="18"/>
      <c r="NGE56" s="18"/>
      <c r="NGF56" s="18"/>
      <c r="NGG56" s="18"/>
      <c r="NGH56" s="18"/>
      <c r="NGI56" s="18"/>
      <c r="NGJ56" s="18"/>
      <c r="NGK56" s="18"/>
      <c r="NGL56" s="18"/>
      <c r="NGM56" s="18"/>
      <c r="NGN56" s="18"/>
      <c r="NGO56" s="18"/>
      <c r="NGP56" s="18"/>
      <c r="NGQ56" s="18"/>
      <c r="NGR56" s="18"/>
      <c r="NGS56" s="18"/>
      <c r="NGT56" s="18"/>
      <c r="NGU56" s="18"/>
      <c r="NGV56" s="18"/>
      <c r="NGW56" s="18"/>
      <c r="NGX56" s="18"/>
      <c r="NGY56" s="18"/>
      <c r="NGZ56" s="18"/>
      <c r="NHA56" s="18"/>
      <c r="NHB56" s="18"/>
      <c r="NHC56" s="18"/>
      <c r="NHD56" s="18"/>
      <c r="NHE56" s="18"/>
      <c r="NHF56" s="18"/>
      <c r="NHG56" s="18"/>
      <c r="NHH56" s="18"/>
      <c r="NHI56" s="18"/>
      <c r="NHJ56" s="18"/>
      <c r="NHK56" s="18"/>
      <c r="NHL56" s="18"/>
      <c r="NHM56" s="18"/>
      <c r="NHN56" s="18"/>
      <c r="NHO56" s="18"/>
      <c r="NHP56" s="18"/>
      <c r="NHQ56" s="18"/>
      <c r="NHR56" s="18"/>
      <c r="NHS56" s="18"/>
      <c r="NHT56" s="18"/>
      <c r="NHU56" s="18"/>
      <c r="NHV56" s="18"/>
      <c r="NHW56" s="18"/>
      <c r="NHX56" s="18"/>
      <c r="NHY56" s="18"/>
      <c r="NHZ56" s="18"/>
      <c r="NIA56" s="18"/>
      <c r="NIB56" s="18"/>
      <c r="NIC56" s="18"/>
      <c r="NID56" s="18"/>
      <c r="NIE56" s="18"/>
      <c r="NIF56" s="18"/>
      <c r="NIG56" s="18"/>
      <c r="NIH56" s="18"/>
      <c r="NII56" s="18"/>
      <c r="NIJ56" s="18"/>
      <c r="NIK56" s="18"/>
      <c r="NIL56" s="18"/>
      <c r="NIM56" s="18"/>
      <c r="NIN56" s="18"/>
      <c r="NIO56" s="18"/>
      <c r="NIP56" s="18"/>
      <c r="NIQ56" s="18"/>
      <c r="NIR56" s="18"/>
      <c r="NIS56" s="18"/>
      <c r="NIT56" s="18"/>
      <c r="NIU56" s="18"/>
      <c r="NIV56" s="18"/>
      <c r="NIW56" s="18"/>
      <c r="NIX56" s="18"/>
      <c r="NIY56" s="18"/>
      <c r="NIZ56" s="18"/>
      <c r="NJA56" s="18"/>
      <c r="NJB56" s="18"/>
      <c r="NJC56" s="18"/>
      <c r="NJD56" s="18"/>
      <c r="NJE56" s="18"/>
      <c r="NJF56" s="18"/>
      <c r="NJG56" s="18"/>
      <c r="NJH56" s="18"/>
      <c r="NJI56" s="18"/>
      <c r="NJJ56" s="18"/>
      <c r="NJK56" s="18"/>
      <c r="NJL56" s="18"/>
      <c r="NJM56" s="18"/>
      <c r="NJN56" s="18"/>
      <c r="NJO56" s="18"/>
      <c r="NJP56" s="18"/>
      <c r="NJQ56" s="18"/>
      <c r="NJR56" s="18"/>
      <c r="NJS56" s="18"/>
      <c r="NJT56" s="18"/>
      <c r="NJU56" s="18"/>
      <c r="NJV56" s="18"/>
      <c r="NJW56" s="18"/>
      <c r="NJX56" s="18"/>
      <c r="NJY56" s="18"/>
      <c r="NJZ56" s="18"/>
      <c r="NKA56" s="18"/>
      <c r="NKB56" s="18"/>
      <c r="NKC56" s="18"/>
      <c r="NKD56" s="18"/>
      <c r="NKE56" s="18"/>
      <c r="NKF56" s="18"/>
      <c r="NKG56" s="18"/>
      <c r="NKH56" s="18"/>
      <c r="NKI56" s="18"/>
      <c r="NKJ56" s="18"/>
      <c r="NKK56" s="18"/>
      <c r="NKL56" s="18"/>
      <c r="NKM56" s="18"/>
      <c r="NKN56" s="18"/>
      <c r="NKO56" s="18"/>
      <c r="NKP56" s="18"/>
      <c r="NKQ56" s="18"/>
      <c r="NKR56" s="18"/>
      <c r="NKS56" s="18"/>
      <c r="NKT56" s="18"/>
      <c r="NKU56" s="18"/>
      <c r="NKV56" s="18"/>
      <c r="NKW56" s="18"/>
      <c r="NKX56" s="18"/>
      <c r="NKY56" s="18"/>
      <c r="NKZ56" s="18"/>
      <c r="NLA56" s="18"/>
      <c r="NLB56" s="18"/>
      <c r="NLC56" s="18"/>
      <c r="NLD56" s="18"/>
      <c r="NLE56" s="18"/>
      <c r="NLF56" s="18"/>
      <c r="NLG56" s="18"/>
      <c r="NLH56" s="18"/>
      <c r="NLI56" s="18"/>
      <c r="NLJ56" s="18"/>
      <c r="NLK56" s="18"/>
      <c r="NLL56" s="18"/>
      <c r="NLM56" s="18"/>
      <c r="NLN56" s="18"/>
      <c r="NLO56" s="18"/>
      <c r="NLP56" s="18"/>
      <c r="NLQ56" s="18"/>
      <c r="NLR56" s="18"/>
      <c r="NLS56" s="18"/>
      <c r="NLT56" s="18"/>
      <c r="NLU56" s="18"/>
      <c r="NLV56" s="18"/>
      <c r="NLW56" s="18"/>
      <c r="NLX56" s="18"/>
      <c r="NLY56" s="18"/>
      <c r="NLZ56" s="18"/>
      <c r="NMA56" s="18"/>
      <c r="NMB56" s="18"/>
      <c r="NMC56" s="18"/>
      <c r="NMD56" s="18"/>
      <c r="NME56" s="18"/>
      <c r="NMF56" s="18"/>
      <c r="NMG56" s="18"/>
      <c r="NMH56" s="18"/>
      <c r="NMI56" s="18"/>
      <c r="NMJ56" s="18"/>
      <c r="NMK56" s="18"/>
      <c r="NML56" s="18"/>
      <c r="NMM56" s="18"/>
      <c r="NMN56" s="18"/>
      <c r="NMO56" s="18"/>
      <c r="NMP56" s="18"/>
      <c r="NMQ56" s="18"/>
      <c r="NMR56" s="18"/>
      <c r="NMS56" s="18"/>
      <c r="NMT56" s="18"/>
      <c r="NMU56" s="18"/>
      <c r="NMV56" s="18"/>
      <c r="NMW56" s="18"/>
      <c r="NMX56" s="18"/>
      <c r="NMY56" s="18"/>
      <c r="NMZ56" s="18"/>
      <c r="NNA56" s="18"/>
      <c r="NNB56" s="18"/>
      <c r="NNC56" s="18"/>
      <c r="NND56" s="18"/>
      <c r="NNE56" s="18"/>
      <c r="NNF56" s="18"/>
      <c r="NNG56" s="18"/>
      <c r="NNH56" s="18"/>
      <c r="NNI56" s="18"/>
      <c r="NNJ56" s="18"/>
      <c r="NNK56" s="18"/>
      <c r="NNL56" s="18"/>
      <c r="NNM56" s="18"/>
      <c r="NNN56" s="18"/>
      <c r="NNO56" s="18"/>
      <c r="NNP56" s="18"/>
      <c r="NNQ56" s="18"/>
      <c r="NNR56" s="18"/>
      <c r="NNS56" s="18"/>
      <c r="NNT56" s="18"/>
      <c r="NNU56" s="18"/>
      <c r="NNV56" s="18"/>
      <c r="NNW56" s="18"/>
      <c r="NNX56" s="18"/>
      <c r="NNY56" s="18"/>
      <c r="NNZ56" s="18"/>
      <c r="NOA56" s="18"/>
      <c r="NOB56" s="18"/>
      <c r="NOC56" s="18"/>
      <c r="NOD56" s="18"/>
      <c r="NOE56" s="18"/>
      <c r="NOF56" s="18"/>
      <c r="NOG56" s="18"/>
      <c r="NOH56" s="18"/>
      <c r="NOI56" s="18"/>
      <c r="NOJ56" s="18"/>
      <c r="NOK56" s="18"/>
      <c r="NOL56" s="18"/>
      <c r="NOM56" s="18"/>
      <c r="NON56" s="18"/>
      <c r="NOO56" s="18"/>
      <c r="NOP56" s="18"/>
      <c r="NOQ56" s="18"/>
      <c r="NOR56" s="18"/>
      <c r="NOS56" s="18"/>
      <c r="NOT56" s="18"/>
      <c r="NOU56" s="18"/>
      <c r="NOV56" s="18"/>
      <c r="NOW56" s="18"/>
      <c r="NOX56" s="18"/>
      <c r="NOY56" s="18"/>
      <c r="NOZ56" s="18"/>
      <c r="NPA56" s="18"/>
      <c r="NPB56" s="18"/>
      <c r="NPC56" s="18"/>
      <c r="NPD56" s="18"/>
      <c r="NPE56" s="18"/>
      <c r="NPF56" s="18"/>
      <c r="NPG56" s="18"/>
      <c r="NPH56" s="18"/>
      <c r="NPI56" s="18"/>
      <c r="NPJ56" s="18"/>
      <c r="NPK56" s="18"/>
      <c r="NPL56" s="18"/>
      <c r="NPM56" s="18"/>
      <c r="NPN56" s="18"/>
      <c r="NPO56" s="18"/>
      <c r="NPP56" s="18"/>
      <c r="NPQ56" s="18"/>
      <c r="NPR56" s="18"/>
      <c r="NPS56" s="18"/>
      <c r="NPT56" s="18"/>
      <c r="NPU56" s="18"/>
      <c r="NPV56" s="18"/>
      <c r="NPW56" s="18"/>
      <c r="NPX56" s="18"/>
      <c r="NPY56" s="18"/>
      <c r="NPZ56" s="18"/>
      <c r="NQA56" s="18"/>
      <c r="NQB56" s="18"/>
      <c r="NQC56" s="18"/>
      <c r="NQD56" s="18"/>
      <c r="NQE56" s="18"/>
      <c r="NQF56" s="18"/>
      <c r="NQG56" s="18"/>
      <c r="NQH56" s="18"/>
      <c r="NQI56" s="18"/>
      <c r="NQJ56" s="18"/>
      <c r="NQK56" s="18"/>
      <c r="NQL56" s="18"/>
      <c r="NQM56" s="18"/>
      <c r="NQN56" s="18"/>
      <c r="NQO56" s="18"/>
      <c r="NQP56" s="18"/>
      <c r="NQQ56" s="18"/>
      <c r="NQR56" s="18"/>
      <c r="NQS56" s="18"/>
      <c r="NQT56" s="18"/>
      <c r="NQU56" s="18"/>
      <c r="NQV56" s="18"/>
      <c r="NQW56" s="18"/>
      <c r="NQX56" s="18"/>
      <c r="NQY56" s="18"/>
      <c r="NQZ56" s="18"/>
      <c r="NRA56" s="18"/>
      <c r="NRB56" s="18"/>
      <c r="NRC56" s="18"/>
      <c r="NRD56" s="18"/>
      <c r="NRE56" s="18"/>
      <c r="NRF56" s="18"/>
      <c r="NRG56" s="18"/>
      <c r="NRH56" s="18"/>
      <c r="NRI56" s="18"/>
      <c r="NRJ56" s="18"/>
      <c r="NRK56" s="18"/>
      <c r="NRL56" s="18"/>
      <c r="NRM56" s="18"/>
      <c r="NRN56" s="18"/>
      <c r="NRO56" s="18"/>
      <c r="NRP56" s="18"/>
      <c r="NRQ56" s="18"/>
      <c r="NRR56" s="18"/>
      <c r="NRS56" s="18"/>
      <c r="NRT56" s="18"/>
      <c r="NRU56" s="18"/>
      <c r="NRV56" s="18"/>
      <c r="NRW56" s="18"/>
      <c r="NRX56" s="18"/>
      <c r="NRY56" s="18"/>
      <c r="NRZ56" s="18"/>
      <c r="NSA56" s="18"/>
      <c r="NSB56" s="18"/>
      <c r="NSC56" s="18"/>
      <c r="NSD56" s="18"/>
      <c r="NSE56" s="18"/>
      <c r="NSF56" s="18"/>
      <c r="NSG56" s="18"/>
      <c r="NSH56" s="18"/>
      <c r="NSI56" s="18"/>
      <c r="NSJ56" s="18"/>
      <c r="NSK56" s="18"/>
      <c r="NSL56" s="18"/>
      <c r="NSM56" s="18"/>
      <c r="NSN56" s="18"/>
      <c r="NSO56" s="18"/>
      <c r="NSP56" s="18"/>
      <c r="NSQ56" s="18"/>
      <c r="NSR56" s="18"/>
      <c r="NSS56" s="18"/>
      <c r="NST56" s="18"/>
      <c r="NSU56" s="18"/>
      <c r="NSV56" s="18"/>
      <c r="NSW56" s="18"/>
      <c r="NSX56" s="18"/>
      <c r="NSY56" s="18"/>
      <c r="NSZ56" s="18"/>
      <c r="NTA56" s="18"/>
      <c r="NTB56" s="18"/>
      <c r="NTC56" s="18"/>
      <c r="NTD56" s="18"/>
      <c r="NTE56" s="18"/>
      <c r="NTF56" s="18"/>
      <c r="NTG56" s="18"/>
      <c r="NTH56" s="18"/>
      <c r="NTI56" s="18"/>
      <c r="NTJ56" s="18"/>
      <c r="NTK56" s="18"/>
      <c r="NTL56" s="18"/>
      <c r="NTM56" s="18"/>
      <c r="NTN56" s="18"/>
      <c r="NTO56" s="18"/>
      <c r="NTP56" s="18"/>
      <c r="NTQ56" s="18"/>
      <c r="NTR56" s="18"/>
      <c r="NTS56" s="18"/>
      <c r="NTT56" s="18"/>
      <c r="NTU56" s="18"/>
      <c r="NTV56" s="18"/>
      <c r="NTW56" s="18"/>
      <c r="NTX56" s="18"/>
      <c r="NTY56" s="18"/>
      <c r="NTZ56" s="18"/>
      <c r="NUA56" s="18"/>
      <c r="NUB56" s="18"/>
      <c r="NUC56" s="18"/>
      <c r="NUD56" s="18"/>
      <c r="NUE56" s="18"/>
      <c r="NUF56" s="18"/>
      <c r="NUG56" s="18"/>
      <c r="NUH56" s="18"/>
      <c r="NUI56" s="18"/>
      <c r="NUJ56" s="18"/>
      <c r="NUK56" s="18"/>
      <c r="NUL56" s="18"/>
      <c r="NUM56" s="18"/>
      <c r="NUN56" s="18"/>
      <c r="NUO56" s="18"/>
      <c r="NUP56" s="18"/>
      <c r="NUQ56" s="18"/>
      <c r="NUR56" s="18"/>
      <c r="NUS56" s="18"/>
      <c r="NUT56" s="18"/>
      <c r="NUU56" s="18"/>
      <c r="NUV56" s="18"/>
      <c r="NUW56" s="18"/>
      <c r="NUX56" s="18"/>
      <c r="NUY56" s="18"/>
      <c r="NUZ56" s="18"/>
      <c r="NVA56" s="18"/>
      <c r="NVB56" s="18"/>
      <c r="NVC56" s="18"/>
      <c r="NVD56" s="18"/>
      <c r="NVE56" s="18"/>
      <c r="NVF56" s="18"/>
      <c r="NVG56" s="18"/>
      <c r="NVH56" s="18"/>
      <c r="NVI56" s="18"/>
      <c r="NVJ56" s="18"/>
      <c r="NVK56" s="18"/>
      <c r="NVL56" s="18"/>
      <c r="NVM56" s="18"/>
      <c r="NVN56" s="18"/>
      <c r="NVO56" s="18"/>
      <c r="NVP56" s="18"/>
      <c r="NVQ56" s="18"/>
      <c r="NVR56" s="18"/>
      <c r="NVS56" s="18"/>
      <c r="NVT56" s="18"/>
      <c r="NVU56" s="18"/>
      <c r="NVV56" s="18"/>
      <c r="NVW56" s="18"/>
      <c r="NVX56" s="18"/>
      <c r="NVY56" s="18"/>
      <c r="NVZ56" s="18"/>
      <c r="NWA56" s="18"/>
      <c r="NWB56" s="18"/>
      <c r="NWC56" s="18"/>
      <c r="NWD56" s="18"/>
      <c r="NWE56" s="18"/>
      <c r="NWF56" s="18"/>
      <c r="NWG56" s="18"/>
      <c r="NWH56" s="18"/>
      <c r="NWI56" s="18"/>
      <c r="NWJ56" s="18"/>
      <c r="NWK56" s="18"/>
      <c r="NWL56" s="18"/>
      <c r="NWM56" s="18"/>
      <c r="NWN56" s="18"/>
      <c r="NWO56" s="18"/>
      <c r="NWP56" s="18"/>
      <c r="NWQ56" s="18"/>
      <c r="NWR56" s="18"/>
      <c r="NWS56" s="18"/>
      <c r="NWT56" s="18"/>
      <c r="NWU56" s="18"/>
      <c r="NWV56" s="18"/>
      <c r="NWW56" s="18"/>
      <c r="NWX56" s="18"/>
      <c r="NWY56" s="18"/>
      <c r="NWZ56" s="18"/>
      <c r="NXA56" s="18"/>
      <c r="NXB56" s="18"/>
      <c r="NXC56" s="18"/>
      <c r="NXD56" s="18"/>
      <c r="NXE56" s="18"/>
      <c r="NXF56" s="18"/>
      <c r="NXG56" s="18"/>
      <c r="NXH56" s="18"/>
      <c r="NXI56" s="18"/>
      <c r="NXJ56" s="18"/>
      <c r="NXK56" s="18"/>
      <c r="NXL56" s="18"/>
      <c r="NXM56" s="18"/>
      <c r="NXN56" s="18"/>
      <c r="NXO56" s="18"/>
      <c r="NXP56" s="18"/>
      <c r="NXQ56" s="18"/>
      <c r="NXR56" s="18"/>
      <c r="NXS56" s="18"/>
      <c r="NXT56" s="18"/>
      <c r="NXU56" s="18"/>
      <c r="NXV56" s="18"/>
      <c r="NXW56" s="18"/>
      <c r="NXX56" s="18"/>
      <c r="NXY56" s="18"/>
      <c r="NXZ56" s="18"/>
      <c r="NYA56" s="18"/>
      <c r="NYB56" s="18"/>
      <c r="NYC56" s="18"/>
      <c r="NYD56" s="18"/>
      <c r="NYE56" s="18"/>
      <c r="NYF56" s="18"/>
      <c r="NYG56" s="18"/>
      <c r="NYH56" s="18"/>
      <c r="NYI56" s="18"/>
      <c r="NYJ56" s="18"/>
      <c r="NYK56" s="18"/>
      <c r="NYL56" s="18"/>
      <c r="NYM56" s="18"/>
      <c r="NYN56" s="18"/>
      <c r="NYO56" s="18"/>
      <c r="NYP56" s="18"/>
      <c r="NYQ56" s="18"/>
      <c r="NYR56" s="18"/>
      <c r="NYS56" s="18"/>
      <c r="NYT56" s="18"/>
      <c r="NYU56" s="18"/>
      <c r="NYV56" s="18"/>
      <c r="NYW56" s="18"/>
      <c r="NYX56" s="18"/>
      <c r="NYY56" s="18"/>
      <c r="NYZ56" s="18"/>
      <c r="NZA56" s="18"/>
      <c r="NZB56" s="18"/>
      <c r="NZC56" s="18"/>
      <c r="NZD56" s="18"/>
      <c r="NZE56" s="18"/>
      <c r="NZF56" s="18"/>
      <c r="NZG56" s="18"/>
      <c r="NZH56" s="18"/>
      <c r="NZI56" s="18"/>
      <c r="NZJ56" s="18"/>
      <c r="NZK56" s="18"/>
      <c r="NZL56" s="18"/>
      <c r="NZM56" s="18"/>
      <c r="NZN56" s="18"/>
      <c r="NZO56" s="18"/>
      <c r="NZP56" s="18"/>
      <c r="NZQ56" s="18"/>
      <c r="NZR56" s="18"/>
      <c r="NZS56" s="18"/>
      <c r="NZT56" s="18"/>
      <c r="NZU56" s="18"/>
      <c r="NZV56" s="18"/>
      <c r="NZW56" s="18"/>
      <c r="NZX56" s="18"/>
      <c r="NZY56" s="18"/>
      <c r="NZZ56" s="18"/>
      <c r="OAA56" s="18"/>
      <c r="OAB56" s="18"/>
      <c r="OAC56" s="18"/>
      <c r="OAD56" s="18"/>
      <c r="OAE56" s="18"/>
      <c r="OAF56" s="18"/>
      <c r="OAG56" s="18"/>
      <c r="OAH56" s="18"/>
      <c r="OAI56" s="18"/>
      <c r="OAJ56" s="18"/>
      <c r="OAK56" s="18"/>
      <c r="OAL56" s="18"/>
      <c r="OAM56" s="18"/>
      <c r="OAN56" s="18"/>
      <c r="OAO56" s="18"/>
      <c r="OAP56" s="18"/>
      <c r="OAQ56" s="18"/>
      <c r="OAR56" s="18"/>
      <c r="OAS56" s="18"/>
      <c r="OAT56" s="18"/>
      <c r="OAU56" s="18"/>
      <c r="OAV56" s="18"/>
      <c r="OAW56" s="18"/>
      <c r="OAX56" s="18"/>
      <c r="OAY56" s="18"/>
      <c r="OAZ56" s="18"/>
      <c r="OBA56" s="18"/>
      <c r="OBB56" s="18"/>
      <c r="OBC56" s="18"/>
      <c r="OBD56" s="18"/>
      <c r="OBE56" s="18"/>
      <c r="OBF56" s="18"/>
      <c r="OBG56" s="18"/>
      <c r="OBH56" s="18"/>
      <c r="OBI56" s="18"/>
      <c r="OBJ56" s="18"/>
      <c r="OBK56" s="18"/>
      <c r="OBL56" s="18"/>
      <c r="OBM56" s="18"/>
      <c r="OBN56" s="18"/>
      <c r="OBO56" s="18"/>
      <c r="OBP56" s="18"/>
      <c r="OBQ56" s="18"/>
      <c r="OBR56" s="18"/>
      <c r="OBS56" s="18"/>
      <c r="OBT56" s="18"/>
      <c r="OBU56" s="18"/>
      <c r="OBV56" s="18"/>
      <c r="OBW56" s="18"/>
      <c r="OBX56" s="18"/>
      <c r="OBY56" s="18"/>
      <c r="OBZ56" s="18"/>
      <c r="OCA56" s="18"/>
      <c r="OCB56" s="18"/>
      <c r="OCC56" s="18"/>
      <c r="OCD56" s="18"/>
      <c r="OCE56" s="18"/>
      <c r="OCF56" s="18"/>
      <c r="OCG56" s="18"/>
      <c r="OCH56" s="18"/>
      <c r="OCI56" s="18"/>
      <c r="OCJ56" s="18"/>
      <c r="OCK56" s="18"/>
      <c r="OCL56" s="18"/>
      <c r="OCM56" s="18"/>
      <c r="OCN56" s="18"/>
      <c r="OCO56" s="18"/>
      <c r="OCP56" s="18"/>
      <c r="OCQ56" s="18"/>
      <c r="OCR56" s="18"/>
      <c r="OCS56" s="18"/>
      <c r="OCT56" s="18"/>
      <c r="OCU56" s="18"/>
      <c r="OCV56" s="18"/>
      <c r="OCW56" s="18"/>
      <c r="OCX56" s="18"/>
      <c r="OCY56" s="18"/>
      <c r="OCZ56" s="18"/>
      <c r="ODA56" s="18"/>
      <c r="ODB56" s="18"/>
      <c r="ODC56" s="18"/>
      <c r="ODD56" s="18"/>
      <c r="ODE56" s="18"/>
      <c r="ODF56" s="18"/>
      <c r="ODG56" s="18"/>
      <c r="ODH56" s="18"/>
      <c r="ODI56" s="18"/>
      <c r="ODJ56" s="18"/>
      <c r="ODK56" s="18"/>
      <c r="ODL56" s="18"/>
      <c r="ODM56" s="18"/>
      <c r="ODN56" s="18"/>
      <c r="ODO56" s="18"/>
      <c r="ODP56" s="18"/>
      <c r="ODQ56" s="18"/>
      <c r="ODR56" s="18"/>
      <c r="ODS56" s="18"/>
      <c r="ODT56" s="18"/>
      <c r="ODU56" s="18"/>
      <c r="ODV56" s="18"/>
      <c r="ODW56" s="18"/>
      <c r="ODX56" s="18"/>
      <c r="ODY56" s="18"/>
      <c r="ODZ56" s="18"/>
      <c r="OEA56" s="18"/>
      <c r="OEB56" s="18"/>
      <c r="OEC56" s="18"/>
      <c r="OED56" s="18"/>
      <c r="OEE56" s="18"/>
      <c r="OEF56" s="18"/>
      <c r="OEG56" s="18"/>
      <c r="OEH56" s="18"/>
      <c r="OEI56" s="18"/>
      <c r="OEJ56" s="18"/>
      <c r="OEK56" s="18"/>
      <c r="OEL56" s="18"/>
      <c r="OEM56" s="18"/>
      <c r="OEN56" s="18"/>
      <c r="OEO56" s="18"/>
      <c r="OEP56" s="18"/>
      <c r="OEQ56" s="18"/>
      <c r="OER56" s="18"/>
      <c r="OES56" s="18"/>
      <c r="OET56" s="18"/>
      <c r="OEU56" s="18"/>
      <c r="OEV56" s="18"/>
      <c r="OEW56" s="18"/>
      <c r="OEX56" s="18"/>
      <c r="OEY56" s="18"/>
      <c r="OEZ56" s="18"/>
      <c r="OFA56" s="18"/>
      <c r="OFB56" s="18"/>
      <c r="OFC56" s="18"/>
      <c r="OFD56" s="18"/>
      <c r="OFE56" s="18"/>
      <c r="OFF56" s="18"/>
      <c r="OFG56" s="18"/>
      <c r="OFH56" s="18"/>
      <c r="OFI56" s="18"/>
      <c r="OFJ56" s="18"/>
      <c r="OFK56" s="18"/>
      <c r="OFL56" s="18"/>
      <c r="OFM56" s="18"/>
      <c r="OFN56" s="18"/>
      <c r="OFO56" s="18"/>
      <c r="OFP56" s="18"/>
      <c r="OFQ56" s="18"/>
      <c r="OFR56" s="18"/>
      <c r="OFS56" s="18"/>
      <c r="OFT56" s="18"/>
      <c r="OFU56" s="18"/>
      <c r="OFV56" s="18"/>
      <c r="OFW56" s="18"/>
      <c r="OFX56" s="18"/>
      <c r="OFY56" s="18"/>
      <c r="OFZ56" s="18"/>
      <c r="OGA56" s="18"/>
      <c r="OGB56" s="18"/>
      <c r="OGC56" s="18"/>
      <c r="OGD56" s="18"/>
      <c r="OGE56" s="18"/>
      <c r="OGF56" s="18"/>
      <c r="OGG56" s="18"/>
      <c r="OGH56" s="18"/>
      <c r="OGI56" s="18"/>
      <c r="OGJ56" s="18"/>
      <c r="OGK56" s="18"/>
      <c r="OGL56" s="18"/>
      <c r="OGM56" s="18"/>
      <c r="OGN56" s="18"/>
      <c r="OGO56" s="18"/>
      <c r="OGP56" s="18"/>
      <c r="OGQ56" s="18"/>
      <c r="OGR56" s="18"/>
      <c r="OGS56" s="18"/>
      <c r="OGT56" s="18"/>
      <c r="OGU56" s="18"/>
      <c r="OGV56" s="18"/>
      <c r="OGW56" s="18"/>
      <c r="OGX56" s="18"/>
      <c r="OGY56" s="18"/>
      <c r="OGZ56" s="18"/>
      <c r="OHA56" s="18"/>
      <c r="OHB56" s="18"/>
      <c r="OHC56" s="18"/>
      <c r="OHD56" s="18"/>
      <c r="OHE56" s="18"/>
      <c r="OHF56" s="18"/>
      <c r="OHG56" s="18"/>
      <c r="OHH56" s="18"/>
      <c r="OHI56" s="18"/>
      <c r="OHJ56" s="18"/>
      <c r="OHK56" s="18"/>
      <c r="OHL56" s="18"/>
      <c r="OHM56" s="18"/>
      <c r="OHN56" s="18"/>
      <c r="OHO56" s="18"/>
      <c r="OHP56" s="18"/>
      <c r="OHQ56" s="18"/>
      <c r="OHR56" s="18"/>
      <c r="OHS56" s="18"/>
      <c r="OHT56" s="18"/>
      <c r="OHU56" s="18"/>
      <c r="OHV56" s="18"/>
      <c r="OHW56" s="18"/>
      <c r="OHX56" s="18"/>
      <c r="OHY56" s="18"/>
      <c r="OHZ56" s="18"/>
      <c r="OIA56" s="18"/>
      <c r="OIB56" s="18"/>
      <c r="OIC56" s="18"/>
      <c r="OID56" s="18"/>
      <c r="OIE56" s="18"/>
      <c r="OIF56" s="18"/>
      <c r="OIG56" s="18"/>
      <c r="OIH56" s="18"/>
      <c r="OII56" s="18"/>
      <c r="OIJ56" s="18"/>
      <c r="OIK56" s="18"/>
      <c r="OIL56" s="18"/>
      <c r="OIM56" s="18"/>
      <c r="OIN56" s="18"/>
      <c r="OIO56" s="18"/>
      <c r="OIP56" s="18"/>
      <c r="OIQ56" s="18"/>
      <c r="OIR56" s="18"/>
      <c r="OIS56" s="18"/>
      <c r="OIT56" s="18"/>
      <c r="OIU56" s="18"/>
      <c r="OIV56" s="18"/>
      <c r="OIW56" s="18"/>
      <c r="OIX56" s="18"/>
      <c r="OIY56" s="18"/>
      <c r="OIZ56" s="18"/>
      <c r="OJA56" s="18"/>
      <c r="OJB56" s="18"/>
      <c r="OJC56" s="18"/>
      <c r="OJD56" s="18"/>
      <c r="OJE56" s="18"/>
      <c r="OJF56" s="18"/>
      <c r="OJG56" s="18"/>
      <c r="OJH56" s="18"/>
      <c r="OJI56" s="18"/>
      <c r="OJJ56" s="18"/>
      <c r="OJK56" s="18"/>
      <c r="OJL56" s="18"/>
      <c r="OJM56" s="18"/>
      <c r="OJN56" s="18"/>
      <c r="OJO56" s="18"/>
      <c r="OJP56" s="18"/>
      <c r="OJQ56" s="18"/>
      <c r="OJR56" s="18"/>
      <c r="OJS56" s="18"/>
      <c r="OJT56" s="18"/>
      <c r="OJU56" s="18"/>
      <c r="OJV56" s="18"/>
      <c r="OJW56" s="18"/>
      <c r="OJX56" s="18"/>
      <c r="OJY56" s="18"/>
      <c r="OJZ56" s="18"/>
      <c r="OKA56" s="18"/>
      <c r="OKB56" s="18"/>
      <c r="OKC56" s="18"/>
      <c r="OKD56" s="18"/>
      <c r="OKE56" s="18"/>
      <c r="OKF56" s="18"/>
      <c r="OKG56" s="18"/>
      <c r="OKH56" s="18"/>
      <c r="OKI56" s="18"/>
      <c r="OKJ56" s="18"/>
      <c r="OKK56" s="18"/>
      <c r="OKL56" s="18"/>
      <c r="OKM56" s="18"/>
      <c r="OKN56" s="18"/>
      <c r="OKO56" s="18"/>
      <c r="OKP56" s="18"/>
      <c r="OKQ56" s="18"/>
      <c r="OKR56" s="18"/>
      <c r="OKS56" s="18"/>
      <c r="OKT56" s="18"/>
      <c r="OKU56" s="18"/>
      <c r="OKV56" s="18"/>
      <c r="OKW56" s="18"/>
      <c r="OKX56" s="18"/>
      <c r="OKY56" s="18"/>
      <c r="OKZ56" s="18"/>
      <c r="OLA56" s="18"/>
      <c r="OLB56" s="18"/>
      <c r="OLC56" s="18"/>
      <c r="OLD56" s="18"/>
      <c r="OLE56" s="18"/>
      <c r="OLF56" s="18"/>
      <c r="OLG56" s="18"/>
      <c r="OLH56" s="18"/>
      <c r="OLI56" s="18"/>
      <c r="OLJ56" s="18"/>
      <c r="OLK56" s="18"/>
      <c r="OLL56" s="18"/>
      <c r="OLM56" s="18"/>
      <c r="OLN56" s="18"/>
      <c r="OLO56" s="18"/>
      <c r="OLP56" s="18"/>
      <c r="OLQ56" s="18"/>
      <c r="OLR56" s="18"/>
      <c r="OLS56" s="18"/>
      <c r="OLT56" s="18"/>
      <c r="OLU56" s="18"/>
      <c r="OLV56" s="18"/>
      <c r="OLW56" s="18"/>
      <c r="OLX56" s="18"/>
      <c r="OLY56" s="18"/>
      <c r="OLZ56" s="18"/>
      <c r="OMA56" s="18"/>
      <c r="OMB56" s="18"/>
      <c r="OMC56" s="18"/>
      <c r="OMD56" s="18"/>
      <c r="OME56" s="18"/>
      <c r="OMF56" s="18"/>
      <c r="OMG56" s="18"/>
      <c r="OMH56" s="18"/>
      <c r="OMI56" s="18"/>
      <c r="OMJ56" s="18"/>
      <c r="OMK56" s="18"/>
      <c r="OML56" s="18"/>
      <c r="OMM56" s="18"/>
      <c r="OMN56" s="18"/>
      <c r="OMO56" s="18"/>
      <c r="OMP56" s="18"/>
      <c r="OMQ56" s="18"/>
      <c r="OMR56" s="18"/>
      <c r="OMS56" s="18"/>
      <c r="OMT56" s="18"/>
      <c r="OMU56" s="18"/>
      <c r="OMV56" s="18"/>
      <c r="OMW56" s="18"/>
      <c r="OMX56" s="18"/>
      <c r="OMY56" s="18"/>
      <c r="OMZ56" s="18"/>
      <c r="ONA56" s="18"/>
      <c r="ONB56" s="18"/>
      <c r="ONC56" s="18"/>
      <c r="OND56" s="18"/>
      <c r="ONE56" s="18"/>
      <c r="ONF56" s="18"/>
      <c r="ONG56" s="18"/>
      <c r="ONH56" s="18"/>
      <c r="ONI56" s="18"/>
      <c r="ONJ56" s="18"/>
      <c r="ONK56" s="18"/>
      <c r="ONL56" s="18"/>
      <c r="ONM56" s="18"/>
      <c r="ONN56" s="18"/>
      <c r="ONO56" s="18"/>
      <c r="ONP56" s="18"/>
      <c r="ONQ56" s="18"/>
      <c r="ONR56" s="18"/>
      <c r="ONS56" s="18"/>
      <c r="ONT56" s="18"/>
      <c r="ONU56" s="18"/>
      <c r="ONV56" s="18"/>
      <c r="ONW56" s="18"/>
      <c r="ONX56" s="18"/>
      <c r="ONY56" s="18"/>
      <c r="ONZ56" s="18"/>
      <c r="OOA56" s="18"/>
      <c r="OOB56" s="18"/>
      <c r="OOC56" s="18"/>
      <c r="OOD56" s="18"/>
      <c r="OOE56" s="18"/>
      <c r="OOF56" s="18"/>
      <c r="OOG56" s="18"/>
      <c r="OOH56" s="18"/>
      <c r="OOI56" s="18"/>
      <c r="OOJ56" s="18"/>
      <c r="OOK56" s="18"/>
      <c r="OOL56" s="18"/>
      <c r="OOM56" s="18"/>
      <c r="OON56" s="18"/>
      <c r="OOO56" s="18"/>
      <c r="OOP56" s="18"/>
      <c r="OOQ56" s="18"/>
      <c r="OOR56" s="18"/>
      <c r="OOS56" s="18"/>
      <c r="OOT56" s="18"/>
      <c r="OOU56" s="18"/>
      <c r="OOV56" s="18"/>
      <c r="OOW56" s="18"/>
      <c r="OOX56" s="18"/>
      <c r="OOY56" s="18"/>
      <c r="OOZ56" s="18"/>
      <c r="OPA56" s="18"/>
      <c r="OPB56" s="18"/>
      <c r="OPC56" s="18"/>
      <c r="OPD56" s="18"/>
      <c r="OPE56" s="18"/>
      <c r="OPF56" s="18"/>
      <c r="OPG56" s="18"/>
      <c r="OPH56" s="18"/>
      <c r="OPI56" s="18"/>
      <c r="OPJ56" s="18"/>
      <c r="OPK56" s="18"/>
      <c r="OPL56" s="18"/>
      <c r="OPM56" s="18"/>
      <c r="OPN56" s="18"/>
      <c r="OPO56" s="18"/>
      <c r="OPP56" s="18"/>
      <c r="OPQ56" s="18"/>
      <c r="OPR56" s="18"/>
      <c r="OPS56" s="18"/>
      <c r="OPT56" s="18"/>
      <c r="OPU56" s="18"/>
      <c r="OPV56" s="18"/>
      <c r="OPW56" s="18"/>
      <c r="OPX56" s="18"/>
      <c r="OPY56" s="18"/>
      <c r="OPZ56" s="18"/>
      <c r="OQA56" s="18"/>
      <c r="OQB56" s="18"/>
      <c r="OQC56" s="18"/>
      <c r="OQD56" s="18"/>
      <c r="OQE56" s="18"/>
      <c r="OQF56" s="18"/>
      <c r="OQG56" s="18"/>
      <c r="OQH56" s="18"/>
      <c r="OQI56" s="18"/>
      <c r="OQJ56" s="18"/>
      <c r="OQK56" s="18"/>
      <c r="OQL56" s="18"/>
      <c r="OQM56" s="18"/>
      <c r="OQN56" s="18"/>
      <c r="OQO56" s="18"/>
      <c r="OQP56" s="18"/>
      <c r="OQQ56" s="18"/>
      <c r="OQR56" s="18"/>
      <c r="OQS56" s="18"/>
      <c r="OQT56" s="18"/>
      <c r="OQU56" s="18"/>
      <c r="OQV56" s="18"/>
      <c r="OQW56" s="18"/>
      <c r="OQX56" s="18"/>
      <c r="OQY56" s="18"/>
      <c r="OQZ56" s="18"/>
      <c r="ORA56" s="18"/>
      <c r="ORB56" s="18"/>
      <c r="ORC56" s="18"/>
      <c r="ORD56" s="18"/>
      <c r="ORE56" s="18"/>
      <c r="ORF56" s="18"/>
      <c r="ORG56" s="18"/>
      <c r="ORH56" s="18"/>
      <c r="ORI56" s="18"/>
      <c r="ORJ56" s="18"/>
      <c r="ORK56" s="18"/>
      <c r="ORL56" s="18"/>
      <c r="ORM56" s="18"/>
      <c r="ORN56" s="18"/>
      <c r="ORO56" s="18"/>
      <c r="ORP56" s="18"/>
      <c r="ORQ56" s="18"/>
      <c r="ORR56" s="18"/>
      <c r="ORS56" s="18"/>
      <c r="ORT56" s="18"/>
      <c r="ORU56" s="18"/>
      <c r="ORV56" s="18"/>
      <c r="ORW56" s="18"/>
      <c r="ORX56" s="18"/>
      <c r="ORY56" s="18"/>
      <c r="ORZ56" s="18"/>
      <c r="OSA56" s="18"/>
      <c r="OSB56" s="18"/>
      <c r="OSC56" s="18"/>
      <c r="OSD56" s="18"/>
      <c r="OSE56" s="18"/>
      <c r="OSF56" s="18"/>
      <c r="OSG56" s="18"/>
      <c r="OSH56" s="18"/>
      <c r="OSI56" s="18"/>
      <c r="OSJ56" s="18"/>
      <c r="OSK56" s="18"/>
      <c r="OSL56" s="18"/>
      <c r="OSM56" s="18"/>
      <c r="OSN56" s="18"/>
      <c r="OSO56" s="18"/>
      <c r="OSP56" s="18"/>
      <c r="OSQ56" s="18"/>
      <c r="OSR56" s="18"/>
      <c r="OSS56" s="18"/>
      <c r="OST56" s="18"/>
      <c r="OSU56" s="18"/>
      <c r="OSV56" s="18"/>
      <c r="OSW56" s="18"/>
      <c r="OSX56" s="18"/>
      <c r="OSY56" s="18"/>
      <c r="OSZ56" s="18"/>
      <c r="OTA56" s="18"/>
      <c r="OTB56" s="18"/>
      <c r="OTC56" s="18"/>
      <c r="OTD56" s="18"/>
      <c r="OTE56" s="18"/>
      <c r="OTF56" s="18"/>
      <c r="OTG56" s="18"/>
      <c r="OTH56" s="18"/>
      <c r="OTI56" s="18"/>
      <c r="OTJ56" s="18"/>
      <c r="OTK56" s="18"/>
      <c r="OTL56" s="18"/>
      <c r="OTM56" s="18"/>
      <c r="OTN56" s="18"/>
      <c r="OTO56" s="18"/>
      <c r="OTP56" s="18"/>
      <c r="OTQ56" s="18"/>
      <c r="OTR56" s="18"/>
      <c r="OTS56" s="18"/>
      <c r="OTT56" s="18"/>
      <c r="OTU56" s="18"/>
      <c r="OTV56" s="18"/>
      <c r="OTW56" s="18"/>
      <c r="OTX56" s="18"/>
      <c r="OTY56" s="18"/>
      <c r="OTZ56" s="18"/>
      <c r="OUA56" s="18"/>
      <c r="OUB56" s="18"/>
      <c r="OUC56" s="18"/>
      <c r="OUD56" s="18"/>
      <c r="OUE56" s="18"/>
      <c r="OUF56" s="18"/>
      <c r="OUG56" s="18"/>
      <c r="OUH56" s="18"/>
      <c r="OUI56" s="18"/>
      <c r="OUJ56" s="18"/>
      <c r="OUK56" s="18"/>
      <c r="OUL56" s="18"/>
      <c r="OUM56" s="18"/>
      <c r="OUN56" s="18"/>
      <c r="OUO56" s="18"/>
      <c r="OUP56" s="18"/>
      <c r="OUQ56" s="18"/>
      <c r="OUR56" s="18"/>
      <c r="OUS56" s="18"/>
      <c r="OUT56" s="18"/>
      <c r="OUU56" s="18"/>
      <c r="OUV56" s="18"/>
      <c r="OUW56" s="18"/>
      <c r="OUX56" s="18"/>
      <c r="OUY56" s="18"/>
      <c r="OUZ56" s="18"/>
      <c r="OVA56" s="18"/>
      <c r="OVB56" s="18"/>
      <c r="OVC56" s="18"/>
      <c r="OVD56" s="18"/>
      <c r="OVE56" s="18"/>
      <c r="OVF56" s="18"/>
      <c r="OVG56" s="18"/>
      <c r="OVH56" s="18"/>
      <c r="OVI56" s="18"/>
      <c r="OVJ56" s="18"/>
      <c r="OVK56" s="18"/>
      <c r="OVL56" s="18"/>
      <c r="OVM56" s="18"/>
      <c r="OVN56" s="18"/>
      <c r="OVO56" s="18"/>
      <c r="OVP56" s="18"/>
      <c r="OVQ56" s="18"/>
      <c r="OVR56" s="18"/>
      <c r="OVS56" s="18"/>
      <c r="OVT56" s="18"/>
      <c r="OVU56" s="18"/>
      <c r="OVV56" s="18"/>
      <c r="OVW56" s="18"/>
      <c r="OVX56" s="18"/>
      <c r="OVY56" s="18"/>
      <c r="OVZ56" s="18"/>
      <c r="OWA56" s="18"/>
      <c r="OWB56" s="18"/>
      <c r="OWC56" s="18"/>
      <c r="OWD56" s="18"/>
      <c r="OWE56" s="18"/>
      <c r="OWF56" s="18"/>
      <c r="OWG56" s="18"/>
      <c r="OWH56" s="18"/>
      <c r="OWI56" s="18"/>
      <c r="OWJ56" s="18"/>
      <c r="OWK56" s="18"/>
      <c r="OWL56" s="18"/>
      <c r="OWM56" s="18"/>
      <c r="OWN56" s="18"/>
      <c r="OWO56" s="18"/>
      <c r="OWP56" s="18"/>
      <c r="OWQ56" s="18"/>
      <c r="OWR56" s="18"/>
      <c r="OWS56" s="18"/>
      <c r="OWT56" s="18"/>
      <c r="OWU56" s="18"/>
      <c r="OWV56" s="18"/>
      <c r="OWW56" s="18"/>
      <c r="OWX56" s="18"/>
      <c r="OWY56" s="18"/>
      <c r="OWZ56" s="18"/>
      <c r="OXA56" s="18"/>
      <c r="OXB56" s="18"/>
      <c r="OXC56" s="18"/>
      <c r="OXD56" s="18"/>
      <c r="OXE56" s="18"/>
      <c r="OXF56" s="18"/>
      <c r="OXG56" s="18"/>
      <c r="OXH56" s="18"/>
      <c r="OXI56" s="18"/>
      <c r="OXJ56" s="18"/>
      <c r="OXK56" s="18"/>
      <c r="OXL56" s="18"/>
      <c r="OXM56" s="18"/>
      <c r="OXN56" s="18"/>
      <c r="OXO56" s="18"/>
      <c r="OXP56" s="18"/>
      <c r="OXQ56" s="18"/>
      <c r="OXR56" s="18"/>
      <c r="OXS56" s="18"/>
      <c r="OXT56" s="18"/>
      <c r="OXU56" s="18"/>
      <c r="OXV56" s="18"/>
      <c r="OXW56" s="18"/>
      <c r="OXX56" s="18"/>
      <c r="OXY56" s="18"/>
      <c r="OXZ56" s="18"/>
      <c r="OYA56" s="18"/>
      <c r="OYB56" s="18"/>
      <c r="OYC56" s="18"/>
      <c r="OYD56" s="18"/>
      <c r="OYE56" s="18"/>
      <c r="OYF56" s="18"/>
      <c r="OYG56" s="18"/>
      <c r="OYH56" s="18"/>
      <c r="OYI56" s="18"/>
      <c r="OYJ56" s="18"/>
      <c r="OYK56" s="18"/>
      <c r="OYL56" s="18"/>
      <c r="OYM56" s="18"/>
      <c r="OYN56" s="18"/>
      <c r="OYO56" s="18"/>
      <c r="OYP56" s="18"/>
      <c r="OYQ56" s="18"/>
      <c r="OYR56" s="18"/>
      <c r="OYS56" s="18"/>
      <c r="OYT56" s="18"/>
      <c r="OYU56" s="18"/>
      <c r="OYV56" s="18"/>
      <c r="OYW56" s="18"/>
      <c r="OYX56" s="18"/>
      <c r="OYY56" s="18"/>
      <c r="OYZ56" s="18"/>
      <c r="OZA56" s="18"/>
      <c r="OZB56" s="18"/>
      <c r="OZC56" s="18"/>
      <c r="OZD56" s="18"/>
      <c r="OZE56" s="18"/>
      <c r="OZF56" s="18"/>
      <c r="OZG56" s="18"/>
      <c r="OZH56" s="18"/>
      <c r="OZI56" s="18"/>
      <c r="OZJ56" s="18"/>
      <c r="OZK56" s="18"/>
      <c r="OZL56" s="18"/>
      <c r="OZM56" s="18"/>
      <c r="OZN56" s="18"/>
      <c r="OZO56" s="18"/>
      <c r="OZP56" s="18"/>
      <c r="OZQ56" s="18"/>
      <c r="OZR56" s="18"/>
      <c r="OZS56" s="18"/>
      <c r="OZT56" s="18"/>
      <c r="OZU56" s="18"/>
      <c r="OZV56" s="18"/>
      <c r="OZW56" s="18"/>
      <c r="OZX56" s="18"/>
      <c r="OZY56" s="18"/>
      <c r="OZZ56" s="18"/>
      <c r="PAA56" s="18"/>
      <c r="PAB56" s="18"/>
      <c r="PAC56" s="18"/>
      <c r="PAD56" s="18"/>
      <c r="PAE56" s="18"/>
      <c r="PAF56" s="18"/>
      <c r="PAG56" s="18"/>
      <c r="PAH56" s="18"/>
      <c r="PAI56" s="18"/>
      <c r="PAJ56" s="18"/>
      <c r="PAK56" s="18"/>
      <c r="PAL56" s="18"/>
      <c r="PAM56" s="18"/>
      <c r="PAN56" s="18"/>
      <c r="PAO56" s="18"/>
      <c r="PAP56" s="18"/>
      <c r="PAQ56" s="18"/>
      <c r="PAR56" s="18"/>
      <c r="PAS56" s="18"/>
      <c r="PAT56" s="18"/>
      <c r="PAU56" s="18"/>
      <c r="PAV56" s="18"/>
      <c r="PAW56" s="18"/>
      <c r="PAX56" s="18"/>
      <c r="PAY56" s="18"/>
      <c r="PAZ56" s="18"/>
      <c r="PBA56" s="18"/>
      <c r="PBB56" s="18"/>
      <c r="PBC56" s="18"/>
      <c r="PBD56" s="18"/>
      <c r="PBE56" s="18"/>
      <c r="PBF56" s="18"/>
      <c r="PBG56" s="18"/>
      <c r="PBH56" s="18"/>
      <c r="PBI56" s="18"/>
      <c r="PBJ56" s="18"/>
      <c r="PBK56" s="18"/>
      <c r="PBL56" s="18"/>
      <c r="PBM56" s="18"/>
      <c r="PBN56" s="18"/>
      <c r="PBO56" s="18"/>
      <c r="PBP56" s="18"/>
      <c r="PBQ56" s="18"/>
      <c r="PBR56" s="18"/>
      <c r="PBS56" s="18"/>
      <c r="PBT56" s="18"/>
      <c r="PBU56" s="18"/>
      <c r="PBV56" s="18"/>
      <c r="PBW56" s="18"/>
      <c r="PBX56" s="18"/>
      <c r="PBY56" s="18"/>
      <c r="PBZ56" s="18"/>
      <c r="PCA56" s="18"/>
      <c r="PCB56" s="18"/>
      <c r="PCC56" s="18"/>
      <c r="PCD56" s="18"/>
      <c r="PCE56" s="18"/>
      <c r="PCF56" s="18"/>
      <c r="PCG56" s="18"/>
      <c r="PCH56" s="18"/>
      <c r="PCI56" s="18"/>
      <c r="PCJ56" s="18"/>
      <c r="PCK56" s="18"/>
      <c r="PCL56" s="18"/>
      <c r="PCM56" s="18"/>
      <c r="PCN56" s="18"/>
      <c r="PCO56" s="18"/>
      <c r="PCP56" s="18"/>
      <c r="PCQ56" s="18"/>
      <c r="PCR56" s="18"/>
      <c r="PCS56" s="18"/>
      <c r="PCT56" s="18"/>
      <c r="PCU56" s="18"/>
      <c r="PCV56" s="18"/>
      <c r="PCW56" s="18"/>
      <c r="PCX56" s="18"/>
      <c r="PCY56" s="18"/>
      <c r="PCZ56" s="18"/>
      <c r="PDA56" s="18"/>
      <c r="PDB56" s="18"/>
      <c r="PDC56" s="18"/>
      <c r="PDD56" s="18"/>
      <c r="PDE56" s="18"/>
      <c r="PDF56" s="18"/>
      <c r="PDG56" s="18"/>
      <c r="PDH56" s="18"/>
      <c r="PDI56" s="18"/>
      <c r="PDJ56" s="18"/>
      <c r="PDK56" s="18"/>
      <c r="PDL56" s="18"/>
      <c r="PDM56" s="18"/>
      <c r="PDN56" s="18"/>
      <c r="PDO56" s="18"/>
      <c r="PDP56" s="18"/>
      <c r="PDQ56" s="18"/>
      <c r="PDR56" s="18"/>
      <c r="PDS56" s="18"/>
      <c r="PDT56" s="18"/>
      <c r="PDU56" s="18"/>
      <c r="PDV56" s="18"/>
      <c r="PDW56" s="18"/>
      <c r="PDX56" s="18"/>
      <c r="PDY56" s="18"/>
      <c r="PDZ56" s="18"/>
      <c r="PEA56" s="18"/>
      <c r="PEB56" s="18"/>
      <c r="PEC56" s="18"/>
      <c r="PED56" s="18"/>
      <c r="PEE56" s="18"/>
      <c r="PEF56" s="18"/>
      <c r="PEG56" s="18"/>
      <c r="PEH56" s="18"/>
      <c r="PEI56" s="18"/>
      <c r="PEJ56" s="18"/>
      <c r="PEK56" s="18"/>
      <c r="PEL56" s="18"/>
      <c r="PEM56" s="18"/>
      <c r="PEN56" s="18"/>
      <c r="PEO56" s="18"/>
      <c r="PEP56" s="18"/>
      <c r="PEQ56" s="18"/>
      <c r="PER56" s="18"/>
      <c r="PES56" s="18"/>
      <c r="PET56" s="18"/>
      <c r="PEU56" s="18"/>
      <c r="PEV56" s="18"/>
      <c r="PEW56" s="18"/>
      <c r="PEX56" s="18"/>
      <c r="PEY56" s="18"/>
      <c r="PEZ56" s="18"/>
      <c r="PFA56" s="18"/>
      <c r="PFB56" s="18"/>
      <c r="PFC56" s="18"/>
      <c r="PFD56" s="18"/>
      <c r="PFE56" s="18"/>
      <c r="PFF56" s="18"/>
      <c r="PFG56" s="18"/>
      <c r="PFH56" s="18"/>
      <c r="PFI56" s="18"/>
      <c r="PFJ56" s="18"/>
      <c r="PFK56" s="18"/>
      <c r="PFL56" s="18"/>
      <c r="PFM56" s="18"/>
      <c r="PFN56" s="18"/>
      <c r="PFO56" s="18"/>
      <c r="PFP56" s="18"/>
      <c r="PFQ56" s="18"/>
      <c r="PFR56" s="18"/>
      <c r="PFS56" s="18"/>
      <c r="PFT56" s="18"/>
      <c r="PFU56" s="18"/>
      <c r="PFV56" s="18"/>
      <c r="PFW56" s="18"/>
      <c r="PFX56" s="18"/>
      <c r="PFY56" s="18"/>
      <c r="PFZ56" s="18"/>
      <c r="PGA56" s="18"/>
      <c r="PGB56" s="18"/>
      <c r="PGC56" s="18"/>
      <c r="PGD56" s="18"/>
      <c r="PGE56" s="18"/>
      <c r="PGF56" s="18"/>
      <c r="PGG56" s="18"/>
      <c r="PGH56" s="18"/>
      <c r="PGI56" s="18"/>
      <c r="PGJ56" s="18"/>
      <c r="PGK56" s="18"/>
      <c r="PGL56" s="18"/>
      <c r="PGM56" s="18"/>
      <c r="PGN56" s="18"/>
      <c r="PGO56" s="18"/>
      <c r="PGP56" s="18"/>
      <c r="PGQ56" s="18"/>
      <c r="PGR56" s="18"/>
      <c r="PGS56" s="18"/>
      <c r="PGT56" s="18"/>
      <c r="PGU56" s="18"/>
      <c r="PGV56" s="18"/>
      <c r="PGW56" s="18"/>
      <c r="PGX56" s="18"/>
      <c r="PGY56" s="18"/>
      <c r="PGZ56" s="18"/>
      <c r="PHA56" s="18"/>
      <c r="PHB56" s="18"/>
      <c r="PHC56" s="18"/>
      <c r="PHD56" s="18"/>
      <c r="PHE56" s="18"/>
      <c r="PHF56" s="18"/>
      <c r="PHG56" s="18"/>
      <c r="PHH56" s="18"/>
      <c r="PHI56" s="18"/>
      <c r="PHJ56" s="18"/>
      <c r="PHK56" s="18"/>
      <c r="PHL56" s="18"/>
      <c r="PHM56" s="18"/>
      <c r="PHN56" s="18"/>
      <c r="PHO56" s="18"/>
      <c r="PHP56" s="18"/>
      <c r="PHQ56" s="18"/>
      <c r="PHR56" s="18"/>
      <c r="PHS56" s="18"/>
      <c r="PHT56" s="18"/>
      <c r="PHU56" s="18"/>
      <c r="PHV56" s="18"/>
      <c r="PHW56" s="18"/>
      <c r="PHX56" s="18"/>
      <c r="PHY56" s="18"/>
      <c r="PHZ56" s="18"/>
      <c r="PIA56" s="18"/>
      <c r="PIB56" s="18"/>
      <c r="PIC56" s="18"/>
      <c r="PID56" s="18"/>
      <c r="PIE56" s="18"/>
      <c r="PIF56" s="18"/>
      <c r="PIG56" s="18"/>
      <c r="PIH56" s="18"/>
      <c r="PII56" s="18"/>
      <c r="PIJ56" s="18"/>
      <c r="PIK56" s="18"/>
      <c r="PIL56" s="18"/>
      <c r="PIM56" s="18"/>
      <c r="PIN56" s="18"/>
      <c r="PIO56" s="18"/>
      <c r="PIP56" s="18"/>
      <c r="PIQ56" s="18"/>
      <c r="PIR56" s="18"/>
      <c r="PIS56" s="18"/>
      <c r="PIT56" s="18"/>
      <c r="PIU56" s="18"/>
      <c r="PIV56" s="18"/>
      <c r="PIW56" s="18"/>
      <c r="PIX56" s="18"/>
      <c r="PIY56" s="18"/>
      <c r="PIZ56" s="18"/>
      <c r="PJA56" s="18"/>
      <c r="PJB56" s="18"/>
      <c r="PJC56" s="18"/>
      <c r="PJD56" s="18"/>
      <c r="PJE56" s="18"/>
      <c r="PJF56" s="18"/>
      <c r="PJG56" s="18"/>
      <c r="PJH56" s="18"/>
      <c r="PJI56" s="18"/>
      <c r="PJJ56" s="18"/>
      <c r="PJK56" s="18"/>
      <c r="PJL56" s="18"/>
      <c r="PJM56" s="18"/>
      <c r="PJN56" s="18"/>
      <c r="PJO56" s="18"/>
      <c r="PJP56" s="18"/>
      <c r="PJQ56" s="18"/>
      <c r="PJR56" s="18"/>
      <c r="PJS56" s="18"/>
      <c r="PJT56" s="18"/>
      <c r="PJU56" s="18"/>
      <c r="PJV56" s="18"/>
      <c r="PJW56" s="18"/>
      <c r="PJX56" s="18"/>
      <c r="PJY56" s="18"/>
      <c r="PJZ56" s="18"/>
      <c r="PKA56" s="18"/>
      <c r="PKB56" s="18"/>
      <c r="PKC56" s="18"/>
      <c r="PKD56" s="18"/>
      <c r="PKE56" s="18"/>
      <c r="PKF56" s="18"/>
      <c r="PKG56" s="18"/>
      <c r="PKH56" s="18"/>
      <c r="PKI56" s="18"/>
      <c r="PKJ56" s="18"/>
      <c r="PKK56" s="18"/>
      <c r="PKL56" s="18"/>
      <c r="PKM56" s="18"/>
      <c r="PKN56" s="18"/>
      <c r="PKO56" s="18"/>
      <c r="PKP56" s="18"/>
      <c r="PKQ56" s="18"/>
      <c r="PKR56" s="18"/>
      <c r="PKS56" s="18"/>
      <c r="PKT56" s="18"/>
      <c r="PKU56" s="18"/>
      <c r="PKV56" s="18"/>
      <c r="PKW56" s="18"/>
      <c r="PKX56" s="18"/>
      <c r="PKY56" s="18"/>
      <c r="PKZ56" s="18"/>
      <c r="PLA56" s="18"/>
      <c r="PLB56" s="18"/>
      <c r="PLC56" s="18"/>
      <c r="PLD56" s="18"/>
      <c r="PLE56" s="18"/>
      <c r="PLF56" s="18"/>
      <c r="PLG56" s="18"/>
      <c r="PLH56" s="18"/>
      <c r="PLI56" s="18"/>
      <c r="PLJ56" s="18"/>
      <c r="PLK56" s="18"/>
      <c r="PLL56" s="18"/>
      <c r="PLM56" s="18"/>
      <c r="PLN56" s="18"/>
      <c r="PLO56" s="18"/>
      <c r="PLP56" s="18"/>
      <c r="PLQ56" s="18"/>
      <c r="PLR56" s="18"/>
      <c r="PLS56" s="18"/>
      <c r="PLT56" s="18"/>
      <c r="PLU56" s="18"/>
      <c r="PLV56" s="18"/>
      <c r="PLW56" s="18"/>
      <c r="PLX56" s="18"/>
      <c r="PLY56" s="18"/>
      <c r="PLZ56" s="18"/>
      <c r="PMA56" s="18"/>
      <c r="PMB56" s="18"/>
      <c r="PMC56" s="18"/>
      <c r="PMD56" s="18"/>
      <c r="PME56" s="18"/>
      <c r="PMF56" s="18"/>
      <c r="PMG56" s="18"/>
      <c r="PMH56" s="18"/>
      <c r="PMI56" s="18"/>
      <c r="PMJ56" s="18"/>
      <c r="PMK56" s="18"/>
      <c r="PML56" s="18"/>
      <c r="PMM56" s="18"/>
      <c r="PMN56" s="18"/>
      <c r="PMO56" s="18"/>
      <c r="PMP56" s="18"/>
      <c r="PMQ56" s="18"/>
      <c r="PMR56" s="18"/>
      <c r="PMS56" s="18"/>
      <c r="PMT56" s="18"/>
      <c r="PMU56" s="18"/>
      <c r="PMV56" s="18"/>
      <c r="PMW56" s="18"/>
      <c r="PMX56" s="18"/>
      <c r="PMY56" s="18"/>
      <c r="PMZ56" s="18"/>
      <c r="PNA56" s="18"/>
      <c r="PNB56" s="18"/>
      <c r="PNC56" s="18"/>
      <c r="PND56" s="18"/>
      <c r="PNE56" s="18"/>
      <c r="PNF56" s="18"/>
      <c r="PNG56" s="18"/>
      <c r="PNH56" s="18"/>
      <c r="PNI56" s="18"/>
      <c r="PNJ56" s="18"/>
      <c r="PNK56" s="18"/>
      <c r="PNL56" s="18"/>
      <c r="PNM56" s="18"/>
      <c r="PNN56" s="18"/>
      <c r="PNO56" s="18"/>
      <c r="PNP56" s="18"/>
      <c r="PNQ56" s="18"/>
      <c r="PNR56" s="18"/>
      <c r="PNS56" s="18"/>
      <c r="PNT56" s="18"/>
      <c r="PNU56" s="18"/>
      <c r="PNV56" s="18"/>
      <c r="PNW56" s="18"/>
      <c r="PNX56" s="18"/>
      <c r="PNY56" s="18"/>
      <c r="PNZ56" s="18"/>
      <c r="POA56" s="18"/>
      <c r="POB56" s="18"/>
      <c r="POC56" s="18"/>
      <c r="POD56" s="18"/>
      <c r="POE56" s="18"/>
      <c r="POF56" s="18"/>
      <c r="POG56" s="18"/>
      <c r="POH56" s="18"/>
      <c r="POI56" s="18"/>
      <c r="POJ56" s="18"/>
      <c r="POK56" s="18"/>
      <c r="POL56" s="18"/>
      <c r="POM56" s="18"/>
      <c r="PON56" s="18"/>
      <c r="POO56" s="18"/>
      <c r="POP56" s="18"/>
      <c r="POQ56" s="18"/>
      <c r="POR56" s="18"/>
      <c r="POS56" s="18"/>
      <c r="POT56" s="18"/>
      <c r="POU56" s="18"/>
      <c r="POV56" s="18"/>
      <c r="POW56" s="18"/>
      <c r="POX56" s="18"/>
      <c r="POY56" s="18"/>
      <c r="POZ56" s="18"/>
      <c r="PPA56" s="18"/>
      <c r="PPB56" s="18"/>
      <c r="PPC56" s="18"/>
      <c r="PPD56" s="18"/>
      <c r="PPE56" s="18"/>
      <c r="PPF56" s="18"/>
      <c r="PPG56" s="18"/>
      <c r="PPH56" s="18"/>
      <c r="PPI56" s="18"/>
      <c r="PPJ56" s="18"/>
      <c r="PPK56" s="18"/>
      <c r="PPL56" s="18"/>
      <c r="PPM56" s="18"/>
      <c r="PPN56" s="18"/>
      <c r="PPO56" s="18"/>
      <c r="PPP56" s="18"/>
      <c r="PPQ56" s="18"/>
      <c r="PPR56" s="18"/>
      <c r="PPS56" s="18"/>
      <c r="PPT56" s="18"/>
      <c r="PPU56" s="18"/>
      <c r="PPV56" s="18"/>
      <c r="PPW56" s="18"/>
      <c r="PPX56" s="18"/>
      <c r="PPY56" s="18"/>
      <c r="PPZ56" s="18"/>
      <c r="PQA56" s="18"/>
      <c r="PQB56" s="18"/>
      <c r="PQC56" s="18"/>
      <c r="PQD56" s="18"/>
      <c r="PQE56" s="18"/>
      <c r="PQF56" s="18"/>
      <c r="PQG56" s="18"/>
      <c r="PQH56" s="18"/>
      <c r="PQI56" s="18"/>
      <c r="PQJ56" s="18"/>
      <c r="PQK56" s="18"/>
      <c r="PQL56" s="18"/>
      <c r="PQM56" s="18"/>
      <c r="PQN56" s="18"/>
      <c r="PQO56" s="18"/>
      <c r="PQP56" s="18"/>
      <c r="PQQ56" s="18"/>
      <c r="PQR56" s="18"/>
      <c r="PQS56" s="18"/>
      <c r="PQT56" s="18"/>
      <c r="PQU56" s="18"/>
      <c r="PQV56" s="18"/>
      <c r="PQW56" s="18"/>
      <c r="PQX56" s="18"/>
      <c r="PQY56" s="18"/>
      <c r="PQZ56" s="18"/>
      <c r="PRA56" s="18"/>
      <c r="PRB56" s="18"/>
      <c r="PRC56" s="18"/>
      <c r="PRD56" s="18"/>
      <c r="PRE56" s="18"/>
      <c r="PRF56" s="18"/>
      <c r="PRG56" s="18"/>
      <c r="PRH56" s="18"/>
      <c r="PRI56" s="18"/>
      <c r="PRJ56" s="18"/>
      <c r="PRK56" s="18"/>
      <c r="PRL56" s="18"/>
      <c r="PRM56" s="18"/>
      <c r="PRN56" s="18"/>
      <c r="PRO56" s="18"/>
      <c r="PRP56" s="18"/>
      <c r="PRQ56" s="18"/>
      <c r="PRR56" s="18"/>
      <c r="PRS56" s="18"/>
      <c r="PRT56" s="18"/>
      <c r="PRU56" s="18"/>
      <c r="PRV56" s="18"/>
      <c r="PRW56" s="18"/>
      <c r="PRX56" s="18"/>
      <c r="PRY56" s="18"/>
      <c r="PRZ56" s="18"/>
      <c r="PSA56" s="18"/>
      <c r="PSB56" s="18"/>
      <c r="PSC56" s="18"/>
      <c r="PSD56" s="18"/>
      <c r="PSE56" s="18"/>
      <c r="PSF56" s="18"/>
      <c r="PSG56" s="18"/>
      <c r="PSH56" s="18"/>
      <c r="PSI56" s="18"/>
      <c r="PSJ56" s="18"/>
      <c r="PSK56" s="18"/>
      <c r="PSL56" s="18"/>
      <c r="PSM56" s="18"/>
      <c r="PSN56" s="18"/>
      <c r="PSO56" s="18"/>
      <c r="PSP56" s="18"/>
      <c r="PSQ56" s="18"/>
      <c r="PSR56" s="18"/>
      <c r="PSS56" s="18"/>
      <c r="PST56" s="18"/>
      <c r="PSU56" s="18"/>
      <c r="PSV56" s="18"/>
      <c r="PSW56" s="18"/>
      <c r="PSX56" s="18"/>
      <c r="PSY56" s="18"/>
      <c r="PSZ56" s="18"/>
      <c r="PTA56" s="18"/>
      <c r="PTB56" s="18"/>
      <c r="PTC56" s="18"/>
      <c r="PTD56" s="18"/>
      <c r="PTE56" s="18"/>
      <c r="PTF56" s="18"/>
      <c r="PTG56" s="18"/>
      <c r="PTH56" s="18"/>
      <c r="PTI56" s="18"/>
      <c r="PTJ56" s="18"/>
      <c r="PTK56" s="18"/>
      <c r="PTL56" s="18"/>
      <c r="PTM56" s="18"/>
      <c r="PTN56" s="18"/>
      <c r="PTO56" s="18"/>
      <c r="PTP56" s="18"/>
      <c r="PTQ56" s="18"/>
      <c r="PTR56" s="18"/>
      <c r="PTS56" s="18"/>
      <c r="PTT56" s="18"/>
      <c r="PTU56" s="18"/>
      <c r="PTV56" s="18"/>
      <c r="PTW56" s="18"/>
      <c r="PTX56" s="18"/>
      <c r="PTY56" s="18"/>
      <c r="PTZ56" s="18"/>
      <c r="PUA56" s="18"/>
      <c r="PUB56" s="18"/>
      <c r="PUC56" s="18"/>
      <c r="PUD56" s="18"/>
      <c r="PUE56" s="18"/>
      <c r="PUF56" s="18"/>
      <c r="PUG56" s="18"/>
      <c r="PUH56" s="18"/>
      <c r="PUI56" s="18"/>
      <c r="PUJ56" s="18"/>
      <c r="PUK56" s="18"/>
      <c r="PUL56" s="18"/>
      <c r="PUM56" s="18"/>
      <c r="PUN56" s="18"/>
      <c r="PUO56" s="18"/>
      <c r="PUP56" s="18"/>
      <c r="PUQ56" s="18"/>
      <c r="PUR56" s="18"/>
      <c r="PUS56" s="18"/>
      <c r="PUT56" s="18"/>
      <c r="PUU56" s="18"/>
      <c r="PUV56" s="18"/>
      <c r="PUW56" s="18"/>
      <c r="PUX56" s="18"/>
      <c r="PUY56" s="18"/>
      <c r="PUZ56" s="18"/>
      <c r="PVA56" s="18"/>
      <c r="PVB56" s="18"/>
      <c r="PVC56" s="18"/>
      <c r="PVD56" s="18"/>
      <c r="PVE56" s="18"/>
      <c r="PVF56" s="18"/>
      <c r="PVG56" s="18"/>
      <c r="PVH56" s="18"/>
      <c r="PVI56" s="18"/>
      <c r="PVJ56" s="18"/>
      <c r="PVK56" s="18"/>
      <c r="PVL56" s="18"/>
      <c r="PVM56" s="18"/>
      <c r="PVN56" s="18"/>
      <c r="PVO56" s="18"/>
      <c r="PVP56" s="18"/>
      <c r="PVQ56" s="18"/>
      <c r="PVR56" s="18"/>
      <c r="PVS56" s="18"/>
      <c r="PVT56" s="18"/>
      <c r="PVU56" s="18"/>
      <c r="PVV56" s="18"/>
      <c r="PVW56" s="18"/>
      <c r="PVX56" s="18"/>
      <c r="PVY56" s="18"/>
      <c r="PVZ56" s="18"/>
      <c r="PWA56" s="18"/>
      <c r="PWB56" s="18"/>
      <c r="PWC56" s="18"/>
      <c r="PWD56" s="18"/>
      <c r="PWE56" s="18"/>
      <c r="PWF56" s="18"/>
      <c r="PWG56" s="18"/>
      <c r="PWH56" s="18"/>
      <c r="PWI56" s="18"/>
      <c r="PWJ56" s="18"/>
      <c r="PWK56" s="18"/>
      <c r="PWL56" s="18"/>
      <c r="PWM56" s="18"/>
      <c r="PWN56" s="18"/>
      <c r="PWO56" s="18"/>
      <c r="PWP56" s="18"/>
      <c r="PWQ56" s="18"/>
      <c r="PWR56" s="18"/>
      <c r="PWS56" s="18"/>
      <c r="PWT56" s="18"/>
      <c r="PWU56" s="18"/>
      <c r="PWV56" s="18"/>
      <c r="PWW56" s="18"/>
      <c r="PWX56" s="18"/>
      <c r="PWY56" s="18"/>
      <c r="PWZ56" s="18"/>
      <c r="PXA56" s="18"/>
      <c r="PXB56" s="18"/>
      <c r="PXC56" s="18"/>
      <c r="PXD56" s="18"/>
      <c r="PXE56" s="18"/>
      <c r="PXF56" s="18"/>
      <c r="PXG56" s="18"/>
      <c r="PXH56" s="18"/>
      <c r="PXI56" s="18"/>
      <c r="PXJ56" s="18"/>
      <c r="PXK56" s="18"/>
      <c r="PXL56" s="18"/>
      <c r="PXM56" s="18"/>
      <c r="PXN56" s="18"/>
      <c r="PXO56" s="18"/>
      <c r="PXP56" s="18"/>
      <c r="PXQ56" s="18"/>
      <c r="PXR56" s="18"/>
      <c r="PXS56" s="18"/>
      <c r="PXT56" s="18"/>
      <c r="PXU56" s="18"/>
      <c r="PXV56" s="18"/>
      <c r="PXW56" s="18"/>
      <c r="PXX56" s="18"/>
      <c r="PXY56" s="18"/>
      <c r="PXZ56" s="18"/>
      <c r="PYA56" s="18"/>
      <c r="PYB56" s="18"/>
      <c r="PYC56" s="18"/>
      <c r="PYD56" s="18"/>
      <c r="PYE56" s="18"/>
      <c r="PYF56" s="18"/>
      <c r="PYG56" s="18"/>
      <c r="PYH56" s="18"/>
      <c r="PYI56" s="18"/>
      <c r="PYJ56" s="18"/>
      <c r="PYK56" s="18"/>
      <c r="PYL56" s="18"/>
      <c r="PYM56" s="18"/>
      <c r="PYN56" s="18"/>
      <c r="PYO56" s="18"/>
      <c r="PYP56" s="18"/>
      <c r="PYQ56" s="18"/>
      <c r="PYR56" s="18"/>
      <c r="PYS56" s="18"/>
      <c r="PYT56" s="18"/>
      <c r="PYU56" s="18"/>
      <c r="PYV56" s="18"/>
      <c r="PYW56" s="18"/>
      <c r="PYX56" s="18"/>
      <c r="PYY56" s="18"/>
      <c r="PYZ56" s="18"/>
      <c r="PZA56" s="18"/>
      <c r="PZB56" s="18"/>
      <c r="PZC56" s="18"/>
      <c r="PZD56" s="18"/>
      <c r="PZE56" s="18"/>
      <c r="PZF56" s="18"/>
      <c r="PZG56" s="18"/>
      <c r="PZH56" s="18"/>
      <c r="PZI56" s="18"/>
      <c r="PZJ56" s="18"/>
      <c r="PZK56" s="18"/>
      <c r="PZL56" s="18"/>
      <c r="PZM56" s="18"/>
      <c r="PZN56" s="18"/>
      <c r="PZO56" s="18"/>
      <c r="PZP56" s="18"/>
      <c r="PZQ56" s="18"/>
      <c r="PZR56" s="18"/>
      <c r="PZS56" s="18"/>
      <c r="PZT56" s="18"/>
      <c r="PZU56" s="18"/>
      <c r="PZV56" s="18"/>
      <c r="PZW56" s="18"/>
      <c r="PZX56" s="18"/>
      <c r="PZY56" s="18"/>
      <c r="PZZ56" s="18"/>
      <c r="QAA56" s="18"/>
      <c r="QAB56" s="18"/>
      <c r="QAC56" s="18"/>
      <c r="QAD56" s="18"/>
      <c r="QAE56" s="18"/>
      <c r="QAF56" s="18"/>
      <c r="QAG56" s="18"/>
      <c r="QAH56" s="18"/>
      <c r="QAI56" s="18"/>
      <c r="QAJ56" s="18"/>
      <c r="QAK56" s="18"/>
      <c r="QAL56" s="18"/>
      <c r="QAM56" s="18"/>
      <c r="QAN56" s="18"/>
      <c r="QAO56" s="18"/>
      <c r="QAP56" s="18"/>
      <c r="QAQ56" s="18"/>
      <c r="QAR56" s="18"/>
      <c r="QAS56" s="18"/>
      <c r="QAT56" s="18"/>
      <c r="QAU56" s="18"/>
      <c r="QAV56" s="18"/>
      <c r="QAW56" s="18"/>
      <c r="QAX56" s="18"/>
      <c r="QAY56" s="18"/>
      <c r="QAZ56" s="18"/>
      <c r="QBA56" s="18"/>
      <c r="QBB56" s="18"/>
      <c r="QBC56" s="18"/>
      <c r="QBD56" s="18"/>
      <c r="QBE56" s="18"/>
      <c r="QBF56" s="18"/>
      <c r="QBG56" s="18"/>
      <c r="QBH56" s="18"/>
      <c r="QBI56" s="18"/>
      <c r="QBJ56" s="18"/>
      <c r="QBK56" s="18"/>
      <c r="QBL56" s="18"/>
      <c r="QBM56" s="18"/>
      <c r="QBN56" s="18"/>
      <c r="QBO56" s="18"/>
      <c r="QBP56" s="18"/>
      <c r="QBQ56" s="18"/>
      <c r="QBR56" s="18"/>
      <c r="QBS56" s="18"/>
      <c r="QBT56" s="18"/>
      <c r="QBU56" s="18"/>
      <c r="QBV56" s="18"/>
      <c r="QBW56" s="18"/>
      <c r="QBX56" s="18"/>
      <c r="QBY56" s="18"/>
      <c r="QBZ56" s="18"/>
      <c r="QCA56" s="18"/>
      <c r="QCB56" s="18"/>
      <c r="QCC56" s="18"/>
      <c r="QCD56" s="18"/>
      <c r="QCE56" s="18"/>
      <c r="QCF56" s="18"/>
      <c r="QCG56" s="18"/>
      <c r="QCH56" s="18"/>
      <c r="QCI56" s="18"/>
      <c r="QCJ56" s="18"/>
      <c r="QCK56" s="18"/>
      <c r="QCL56" s="18"/>
      <c r="QCM56" s="18"/>
      <c r="QCN56" s="18"/>
      <c r="QCO56" s="18"/>
      <c r="QCP56" s="18"/>
      <c r="QCQ56" s="18"/>
      <c r="QCR56" s="18"/>
      <c r="QCS56" s="18"/>
      <c r="QCT56" s="18"/>
      <c r="QCU56" s="18"/>
      <c r="QCV56" s="18"/>
      <c r="QCW56" s="18"/>
      <c r="QCX56" s="18"/>
      <c r="QCY56" s="18"/>
      <c r="QCZ56" s="18"/>
      <c r="QDA56" s="18"/>
      <c r="QDB56" s="18"/>
      <c r="QDC56" s="18"/>
      <c r="QDD56" s="18"/>
      <c r="QDE56" s="18"/>
      <c r="QDF56" s="18"/>
      <c r="QDG56" s="18"/>
      <c r="QDH56" s="18"/>
      <c r="QDI56" s="18"/>
      <c r="QDJ56" s="18"/>
      <c r="QDK56" s="18"/>
      <c r="QDL56" s="18"/>
      <c r="QDM56" s="18"/>
      <c r="QDN56" s="18"/>
      <c r="QDO56" s="18"/>
      <c r="QDP56" s="18"/>
      <c r="QDQ56" s="18"/>
      <c r="QDR56" s="18"/>
      <c r="QDS56" s="18"/>
      <c r="QDT56" s="18"/>
      <c r="QDU56" s="18"/>
      <c r="QDV56" s="18"/>
      <c r="QDW56" s="18"/>
      <c r="QDX56" s="18"/>
      <c r="QDY56" s="18"/>
      <c r="QDZ56" s="18"/>
      <c r="QEA56" s="18"/>
      <c r="QEB56" s="18"/>
      <c r="QEC56" s="18"/>
      <c r="QED56" s="18"/>
      <c r="QEE56" s="18"/>
      <c r="QEF56" s="18"/>
      <c r="QEG56" s="18"/>
      <c r="QEH56" s="18"/>
      <c r="QEI56" s="18"/>
      <c r="QEJ56" s="18"/>
      <c r="QEK56" s="18"/>
      <c r="QEL56" s="18"/>
      <c r="QEM56" s="18"/>
      <c r="QEN56" s="18"/>
      <c r="QEO56" s="18"/>
      <c r="QEP56" s="18"/>
      <c r="QEQ56" s="18"/>
      <c r="QER56" s="18"/>
      <c r="QES56" s="18"/>
      <c r="QET56" s="18"/>
      <c r="QEU56" s="18"/>
      <c r="QEV56" s="18"/>
      <c r="QEW56" s="18"/>
      <c r="QEX56" s="18"/>
      <c r="QEY56" s="18"/>
      <c r="QEZ56" s="18"/>
      <c r="QFA56" s="18"/>
      <c r="QFB56" s="18"/>
      <c r="QFC56" s="18"/>
      <c r="QFD56" s="18"/>
      <c r="QFE56" s="18"/>
      <c r="QFF56" s="18"/>
      <c r="QFG56" s="18"/>
      <c r="QFH56" s="18"/>
      <c r="QFI56" s="18"/>
      <c r="QFJ56" s="18"/>
      <c r="QFK56" s="18"/>
      <c r="QFL56" s="18"/>
      <c r="QFM56" s="18"/>
      <c r="QFN56" s="18"/>
      <c r="QFO56" s="18"/>
      <c r="QFP56" s="18"/>
      <c r="QFQ56" s="18"/>
      <c r="QFR56" s="18"/>
      <c r="QFS56" s="18"/>
      <c r="QFT56" s="18"/>
      <c r="QFU56" s="18"/>
      <c r="QFV56" s="18"/>
      <c r="QFW56" s="18"/>
      <c r="QFX56" s="18"/>
      <c r="QFY56" s="18"/>
      <c r="QFZ56" s="18"/>
      <c r="QGA56" s="18"/>
      <c r="QGB56" s="18"/>
      <c r="QGC56" s="18"/>
      <c r="QGD56" s="18"/>
      <c r="QGE56" s="18"/>
      <c r="QGF56" s="18"/>
      <c r="QGG56" s="18"/>
      <c r="QGH56" s="18"/>
      <c r="QGI56" s="18"/>
      <c r="QGJ56" s="18"/>
      <c r="QGK56" s="18"/>
      <c r="QGL56" s="18"/>
      <c r="QGM56" s="18"/>
      <c r="QGN56" s="18"/>
      <c r="QGO56" s="18"/>
      <c r="QGP56" s="18"/>
      <c r="QGQ56" s="18"/>
      <c r="QGR56" s="18"/>
      <c r="QGS56" s="18"/>
      <c r="QGT56" s="18"/>
      <c r="QGU56" s="18"/>
      <c r="QGV56" s="18"/>
      <c r="QGW56" s="18"/>
      <c r="QGX56" s="18"/>
      <c r="QGY56" s="18"/>
      <c r="QGZ56" s="18"/>
      <c r="QHA56" s="18"/>
      <c r="QHB56" s="18"/>
      <c r="QHC56" s="18"/>
      <c r="QHD56" s="18"/>
      <c r="QHE56" s="18"/>
      <c r="QHF56" s="18"/>
      <c r="QHG56" s="18"/>
      <c r="QHH56" s="18"/>
      <c r="QHI56" s="18"/>
      <c r="QHJ56" s="18"/>
      <c r="QHK56" s="18"/>
      <c r="QHL56" s="18"/>
      <c r="QHM56" s="18"/>
      <c r="QHN56" s="18"/>
      <c r="QHO56" s="18"/>
      <c r="QHP56" s="18"/>
      <c r="QHQ56" s="18"/>
      <c r="QHR56" s="18"/>
      <c r="QHS56" s="18"/>
      <c r="QHT56" s="18"/>
      <c r="QHU56" s="18"/>
      <c r="QHV56" s="18"/>
      <c r="QHW56" s="18"/>
      <c r="QHX56" s="18"/>
      <c r="QHY56" s="18"/>
      <c r="QHZ56" s="18"/>
      <c r="QIA56" s="18"/>
      <c r="QIB56" s="18"/>
      <c r="QIC56" s="18"/>
      <c r="QID56" s="18"/>
      <c r="QIE56" s="18"/>
      <c r="QIF56" s="18"/>
      <c r="QIG56" s="18"/>
      <c r="QIH56" s="18"/>
      <c r="QII56" s="18"/>
      <c r="QIJ56" s="18"/>
      <c r="QIK56" s="18"/>
      <c r="QIL56" s="18"/>
      <c r="QIM56" s="18"/>
      <c r="QIN56" s="18"/>
      <c r="QIO56" s="18"/>
      <c r="QIP56" s="18"/>
      <c r="QIQ56" s="18"/>
      <c r="QIR56" s="18"/>
      <c r="QIS56" s="18"/>
      <c r="QIT56" s="18"/>
      <c r="QIU56" s="18"/>
      <c r="QIV56" s="18"/>
      <c r="QIW56" s="18"/>
      <c r="QIX56" s="18"/>
      <c r="QIY56" s="18"/>
      <c r="QIZ56" s="18"/>
      <c r="QJA56" s="18"/>
      <c r="QJB56" s="18"/>
      <c r="QJC56" s="18"/>
      <c r="QJD56" s="18"/>
      <c r="QJE56" s="18"/>
      <c r="QJF56" s="18"/>
      <c r="QJG56" s="18"/>
      <c r="QJH56" s="18"/>
      <c r="QJI56" s="18"/>
      <c r="QJJ56" s="18"/>
      <c r="QJK56" s="18"/>
      <c r="QJL56" s="18"/>
      <c r="QJM56" s="18"/>
      <c r="QJN56" s="18"/>
      <c r="QJO56" s="18"/>
      <c r="QJP56" s="18"/>
      <c r="QJQ56" s="18"/>
      <c r="QJR56" s="18"/>
      <c r="QJS56" s="18"/>
      <c r="QJT56" s="18"/>
      <c r="QJU56" s="18"/>
      <c r="QJV56" s="18"/>
      <c r="QJW56" s="18"/>
      <c r="QJX56" s="18"/>
      <c r="QJY56" s="18"/>
      <c r="QJZ56" s="18"/>
      <c r="QKA56" s="18"/>
      <c r="QKB56" s="18"/>
      <c r="QKC56" s="18"/>
      <c r="QKD56" s="18"/>
      <c r="QKE56" s="18"/>
      <c r="QKF56" s="18"/>
      <c r="QKG56" s="18"/>
      <c r="QKH56" s="18"/>
      <c r="QKI56" s="18"/>
      <c r="QKJ56" s="18"/>
      <c r="QKK56" s="18"/>
      <c r="QKL56" s="18"/>
      <c r="QKM56" s="18"/>
      <c r="QKN56" s="18"/>
      <c r="QKO56" s="18"/>
      <c r="QKP56" s="18"/>
      <c r="QKQ56" s="18"/>
      <c r="QKR56" s="18"/>
      <c r="QKS56" s="18"/>
      <c r="QKT56" s="18"/>
      <c r="QKU56" s="18"/>
      <c r="QKV56" s="18"/>
      <c r="QKW56" s="18"/>
      <c r="QKX56" s="18"/>
      <c r="QKY56" s="18"/>
      <c r="QKZ56" s="18"/>
      <c r="QLA56" s="18"/>
      <c r="QLB56" s="18"/>
      <c r="QLC56" s="18"/>
      <c r="QLD56" s="18"/>
      <c r="QLE56" s="18"/>
      <c r="QLF56" s="18"/>
      <c r="QLG56" s="18"/>
      <c r="QLH56" s="18"/>
      <c r="QLI56" s="18"/>
      <c r="QLJ56" s="18"/>
      <c r="QLK56" s="18"/>
      <c r="QLL56" s="18"/>
      <c r="QLM56" s="18"/>
      <c r="QLN56" s="18"/>
      <c r="QLO56" s="18"/>
      <c r="QLP56" s="18"/>
      <c r="QLQ56" s="18"/>
      <c r="QLR56" s="18"/>
      <c r="QLS56" s="18"/>
      <c r="QLT56" s="18"/>
      <c r="QLU56" s="18"/>
      <c r="QLV56" s="18"/>
      <c r="QLW56" s="18"/>
      <c r="QLX56" s="18"/>
      <c r="QLY56" s="18"/>
      <c r="QLZ56" s="18"/>
      <c r="QMA56" s="18"/>
      <c r="QMB56" s="18"/>
      <c r="QMC56" s="18"/>
      <c r="QMD56" s="18"/>
      <c r="QME56" s="18"/>
      <c r="QMF56" s="18"/>
      <c r="QMG56" s="18"/>
      <c r="QMH56" s="18"/>
      <c r="QMI56" s="18"/>
      <c r="QMJ56" s="18"/>
      <c r="QMK56" s="18"/>
      <c r="QML56" s="18"/>
      <c r="QMM56" s="18"/>
      <c r="QMN56" s="18"/>
      <c r="QMO56" s="18"/>
      <c r="QMP56" s="18"/>
      <c r="QMQ56" s="18"/>
      <c r="QMR56" s="18"/>
      <c r="QMS56" s="18"/>
      <c r="QMT56" s="18"/>
      <c r="QMU56" s="18"/>
      <c r="QMV56" s="18"/>
      <c r="QMW56" s="18"/>
      <c r="QMX56" s="18"/>
      <c r="QMY56" s="18"/>
      <c r="QMZ56" s="18"/>
      <c r="QNA56" s="18"/>
      <c r="QNB56" s="18"/>
      <c r="QNC56" s="18"/>
      <c r="QND56" s="18"/>
      <c r="QNE56" s="18"/>
      <c r="QNF56" s="18"/>
      <c r="QNG56" s="18"/>
      <c r="QNH56" s="18"/>
      <c r="QNI56" s="18"/>
      <c r="QNJ56" s="18"/>
      <c r="QNK56" s="18"/>
      <c r="QNL56" s="18"/>
      <c r="QNM56" s="18"/>
      <c r="QNN56" s="18"/>
      <c r="QNO56" s="18"/>
      <c r="QNP56" s="18"/>
      <c r="QNQ56" s="18"/>
      <c r="QNR56" s="18"/>
      <c r="QNS56" s="18"/>
      <c r="QNT56" s="18"/>
      <c r="QNU56" s="18"/>
      <c r="QNV56" s="18"/>
      <c r="QNW56" s="18"/>
      <c r="QNX56" s="18"/>
      <c r="QNY56" s="18"/>
      <c r="QNZ56" s="18"/>
      <c r="QOA56" s="18"/>
      <c r="QOB56" s="18"/>
      <c r="QOC56" s="18"/>
      <c r="QOD56" s="18"/>
      <c r="QOE56" s="18"/>
      <c r="QOF56" s="18"/>
      <c r="QOG56" s="18"/>
      <c r="QOH56" s="18"/>
      <c r="QOI56" s="18"/>
      <c r="QOJ56" s="18"/>
      <c r="QOK56" s="18"/>
      <c r="QOL56" s="18"/>
      <c r="QOM56" s="18"/>
      <c r="QON56" s="18"/>
      <c r="QOO56" s="18"/>
      <c r="QOP56" s="18"/>
      <c r="QOQ56" s="18"/>
      <c r="QOR56" s="18"/>
      <c r="QOS56" s="18"/>
      <c r="QOT56" s="18"/>
      <c r="QOU56" s="18"/>
      <c r="QOV56" s="18"/>
      <c r="QOW56" s="18"/>
      <c r="QOX56" s="18"/>
      <c r="QOY56" s="18"/>
      <c r="QOZ56" s="18"/>
      <c r="QPA56" s="18"/>
      <c r="QPB56" s="18"/>
      <c r="QPC56" s="18"/>
      <c r="QPD56" s="18"/>
      <c r="QPE56" s="18"/>
      <c r="QPF56" s="18"/>
      <c r="QPG56" s="18"/>
      <c r="QPH56" s="18"/>
      <c r="QPI56" s="18"/>
      <c r="QPJ56" s="18"/>
      <c r="QPK56" s="18"/>
      <c r="QPL56" s="18"/>
      <c r="QPM56" s="18"/>
      <c r="QPN56" s="18"/>
      <c r="QPO56" s="18"/>
      <c r="QPP56" s="18"/>
      <c r="QPQ56" s="18"/>
      <c r="QPR56" s="18"/>
      <c r="QPS56" s="18"/>
      <c r="QPT56" s="18"/>
      <c r="QPU56" s="18"/>
      <c r="QPV56" s="18"/>
      <c r="QPW56" s="18"/>
      <c r="QPX56" s="18"/>
      <c r="QPY56" s="18"/>
      <c r="QPZ56" s="18"/>
      <c r="QQA56" s="18"/>
      <c r="QQB56" s="18"/>
      <c r="QQC56" s="18"/>
      <c r="QQD56" s="18"/>
      <c r="QQE56" s="18"/>
      <c r="QQF56" s="18"/>
      <c r="QQG56" s="18"/>
      <c r="QQH56" s="18"/>
      <c r="QQI56" s="18"/>
      <c r="QQJ56" s="18"/>
      <c r="QQK56" s="18"/>
      <c r="QQL56" s="18"/>
      <c r="QQM56" s="18"/>
      <c r="QQN56" s="18"/>
      <c r="QQO56" s="18"/>
      <c r="QQP56" s="18"/>
      <c r="QQQ56" s="18"/>
      <c r="QQR56" s="18"/>
      <c r="QQS56" s="18"/>
      <c r="QQT56" s="18"/>
      <c r="QQU56" s="18"/>
      <c r="QQV56" s="18"/>
      <c r="QQW56" s="18"/>
      <c r="QQX56" s="18"/>
      <c r="QQY56" s="18"/>
      <c r="QQZ56" s="18"/>
      <c r="QRA56" s="18"/>
      <c r="QRB56" s="18"/>
      <c r="QRC56" s="18"/>
      <c r="QRD56" s="18"/>
      <c r="QRE56" s="18"/>
      <c r="QRF56" s="18"/>
      <c r="QRG56" s="18"/>
      <c r="QRH56" s="18"/>
      <c r="QRI56" s="18"/>
      <c r="QRJ56" s="18"/>
      <c r="QRK56" s="18"/>
      <c r="QRL56" s="18"/>
      <c r="QRM56" s="18"/>
      <c r="QRN56" s="18"/>
      <c r="QRO56" s="18"/>
      <c r="QRP56" s="18"/>
      <c r="QRQ56" s="18"/>
      <c r="QRR56" s="18"/>
      <c r="QRS56" s="18"/>
      <c r="QRT56" s="18"/>
      <c r="QRU56" s="18"/>
      <c r="QRV56" s="18"/>
      <c r="QRW56" s="18"/>
      <c r="QRX56" s="18"/>
      <c r="QRY56" s="18"/>
      <c r="QRZ56" s="18"/>
      <c r="QSA56" s="18"/>
      <c r="QSB56" s="18"/>
      <c r="QSC56" s="18"/>
      <c r="QSD56" s="18"/>
      <c r="QSE56" s="18"/>
      <c r="QSF56" s="18"/>
      <c r="QSG56" s="18"/>
      <c r="QSH56" s="18"/>
      <c r="QSI56" s="18"/>
      <c r="QSJ56" s="18"/>
      <c r="QSK56" s="18"/>
      <c r="QSL56" s="18"/>
      <c r="QSM56" s="18"/>
      <c r="QSN56" s="18"/>
      <c r="QSO56" s="18"/>
      <c r="QSP56" s="18"/>
      <c r="QSQ56" s="18"/>
      <c r="QSR56" s="18"/>
      <c r="QSS56" s="18"/>
      <c r="QST56" s="18"/>
      <c r="QSU56" s="18"/>
      <c r="QSV56" s="18"/>
      <c r="QSW56" s="18"/>
      <c r="QSX56" s="18"/>
      <c r="QSY56" s="18"/>
      <c r="QSZ56" s="18"/>
      <c r="QTA56" s="18"/>
      <c r="QTB56" s="18"/>
      <c r="QTC56" s="18"/>
      <c r="QTD56" s="18"/>
      <c r="QTE56" s="18"/>
      <c r="QTF56" s="18"/>
      <c r="QTG56" s="18"/>
      <c r="QTH56" s="18"/>
      <c r="QTI56" s="18"/>
      <c r="QTJ56" s="18"/>
      <c r="QTK56" s="18"/>
      <c r="QTL56" s="18"/>
      <c r="QTM56" s="18"/>
      <c r="QTN56" s="18"/>
      <c r="QTO56" s="18"/>
      <c r="QTP56" s="18"/>
      <c r="QTQ56" s="18"/>
      <c r="QTR56" s="18"/>
      <c r="QTS56" s="18"/>
      <c r="QTT56" s="18"/>
      <c r="QTU56" s="18"/>
      <c r="QTV56" s="18"/>
      <c r="QTW56" s="18"/>
      <c r="QTX56" s="18"/>
      <c r="QTY56" s="18"/>
      <c r="QTZ56" s="18"/>
      <c r="QUA56" s="18"/>
      <c r="QUB56" s="18"/>
      <c r="QUC56" s="18"/>
      <c r="QUD56" s="18"/>
      <c r="QUE56" s="18"/>
      <c r="QUF56" s="18"/>
      <c r="QUG56" s="18"/>
      <c r="QUH56" s="18"/>
      <c r="QUI56" s="18"/>
      <c r="QUJ56" s="18"/>
      <c r="QUK56" s="18"/>
      <c r="QUL56" s="18"/>
      <c r="QUM56" s="18"/>
      <c r="QUN56" s="18"/>
      <c r="QUO56" s="18"/>
      <c r="QUP56" s="18"/>
      <c r="QUQ56" s="18"/>
      <c r="QUR56" s="18"/>
      <c r="QUS56" s="18"/>
      <c r="QUT56" s="18"/>
      <c r="QUU56" s="18"/>
      <c r="QUV56" s="18"/>
      <c r="QUW56" s="18"/>
      <c r="QUX56" s="18"/>
      <c r="QUY56" s="18"/>
      <c r="QUZ56" s="18"/>
      <c r="QVA56" s="18"/>
      <c r="QVB56" s="18"/>
      <c r="QVC56" s="18"/>
      <c r="QVD56" s="18"/>
      <c r="QVE56" s="18"/>
      <c r="QVF56" s="18"/>
      <c r="QVG56" s="18"/>
      <c r="QVH56" s="18"/>
      <c r="QVI56" s="18"/>
      <c r="QVJ56" s="18"/>
      <c r="QVK56" s="18"/>
      <c r="QVL56" s="18"/>
      <c r="QVM56" s="18"/>
      <c r="QVN56" s="18"/>
      <c r="QVO56" s="18"/>
      <c r="QVP56" s="18"/>
      <c r="QVQ56" s="18"/>
      <c r="QVR56" s="18"/>
      <c r="QVS56" s="18"/>
      <c r="QVT56" s="18"/>
      <c r="QVU56" s="18"/>
      <c r="QVV56" s="18"/>
      <c r="QVW56" s="18"/>
      <c r="QVX56" s="18"/>
      <c r="QVY56" s="18"/>
      <c r="QVZ56" s="18"/>
      <c r="QWA56" s="18"/>
      <c r="QWB56" s="18"/>
      <c r="QWC56" s="18"/>
      <c r="QWD56" s="18"/>
      <c r="QWE56" s="18"/>
      <c r="QWF56" s="18"/>
      <c r="QWG56" s="18"/>
      <c r="QWH56" s="18"/>
      <c r="QWI56" s="18"/>
      <c r="QWJ56" s="18"/>
      <c r="QWK56" s="18"/>
      <c r="QWL56" s="18"/>
      <c r="QWM56" s="18"/>
      <c r="QWN56" s="18"/>
      <c r="QWO56" s="18"/>
      <c r="QWP56" s="18"/>
      <c r="QWQ56" s="18"/>
      <c r="QWR56" s="18"/>
      <c r="QWS56" s="18"/>
      <c r="QWT56" s="18"/>
      <c r="QWU56" s="18"/>
      <c r="QWV56" s="18"/>
      <c r="QWW56" s="18"/>
      <c r="QWX56" s="18"/>
      <c r="QWY56" s="18"/>
      <c r="QWZ56" s="18"/>
      <c r="QXA56" s="18"/>
      <c r="QXB56" s="18"/>
      <c r="QXC56" s="18"/>
      <c r="QXD56" s="18"/>
      <c r="QXE56" s="18"/>
      <c r="QXF56" s="18"/>
      <c r="QXG56" s="18"/>
      <c r="QXH56" s="18"/>
      <c r="QXI56" s="18"/>
      <c r="QXJ56" s="18"/>
      <c r="QXK56" s="18"/>
      <c r="QXL56" s="18"/>
      <c r="QXM56" s="18"/>
      <c r="QXN56" s="18"/>
      <c r="QXO56" s="18"/>
      <c r="QXP56" s="18"/>
      <c r="QXQ56" s="18"/>
      <c r="QXR56" s="18"/>
      <c r="QXS56" s="18"/>
      <c r="QXT56" s="18"/>
      <c r="QXU56" s="18"/>
      <c r="QXV56" s="18"/>
      <c r="QXW56" s="18"/>
      <c r="QXX56" s="18"/>
      <c r="QXY56" s="18"/>
      <c r="QXZ56" s="18"/>
      <c r="QYA56" s="18"/>
      <c r="QYB56" s="18"/>
      <c r="QYC56" s="18"/>
      <c r="QYD56" s="18"/>
      <c r="QYE56" s="18"/>
      <c r="QYF56" s="18"/>
      <c r="QYG56" s="18"/>
      <c r="QYH56" s="18"/>
      <c r="QYI56" s="18"/>
      <c r="QYJ56" s="18"/>
      <c r="QYK56" s="18"/>
      <c r="QYL56" s="18"/>
      <c r="QYM56" s="18"/>
      <c r="QYN56" s="18"/>
      <c r="QYO56" s="18"/>
      <c r="QYP56" s="18"/>
      <c r="QYQ56" s="18"/>
      <c r="QYR56" s="18"/>
      <c r="QYS56" s="18"/>
      <c r="QYT56" s="18"/>
      <c r="QYU56" s="18"/>
      <c r="QYV56" s="18"/>
      <c r="QYW56" s="18"/>
      <c r="QYX56" s="18"/>
      <c r="QYY56" s="18"/>
      <c r="QYZ56" s="18"/>
      <c r="QZA56" s="18"/>
      <c r="QZB56" s="18"/>
      <c r="QZC56" s="18"/>
      <c r="QZD56" s="18"/>
      <c r="QZE56" s="18"/>
      <c r="QZF56" s="18"/>
      <c r="QZG56" s="18"/>
      <c r="QZH56" s="18"/>
      <c r="QZI56" s="18"/>
      <c r="QZJ56" s="18"/>
      <c r="QZK56" s="18"/>
      <c r="QZL56" s="18"/>
      <c r="QZM56" s="18"/>
      <c r="QZN56" s="18"/>
      <c r="QZO56" s="18"/>
      <c r="QZP56" s="18"/>
      <c r="QZQ56" s="18"/>
      <c r="QZR56" s="18"/>
      <c r="QZS56" s="18"/>
      <c r="QZT56" s="18"/>
      <c r="QZU56" s="18"/>
      <c r="QZV56" s="18"/>
      <c r="QZW56" s="18"/>
      <c r="QZX56" s="18"/>
      <c r="QZY56" s="18"/>
      <c r="QZZ56" s="18"/>
      <c r="RAA56" s="18"/>
      <c r="RAB56" s="18"/>
      <c r="RAC56" s="18"/>
      <c r="RAD56" s="18"/>
      <c r="RAE56" s="18"/>
      <c r="RAF56" s="18"/>
      <c r="RAG56" s="18"/>
      <c r="RAH56" s="18"/>
      <c r="RAI56" s="18"/>
      <c r="RAJ56" s="18"/>
      <c r="RAK56" s="18"/>
      <c r="RAL56" s="18"/>
      <c r="RAM56" s="18"/>
      <c r="RAN56" s="18"/>
      <c r="RAO56" s="18"/>
      <c r="RAP56" s="18"/>
      <c r="RAQ56" s="18"/>
      <c r="RAR56" s="18"/>
      <c r="RAS56" s="18"/>
      <c r="RAT56" s="18"/>
      <c r="RAU56" s="18"/>
      <c r="RAV56" s="18"/>
      <c r="RAW56" s="18"/>
      <c r="RAX56" s="18"/>
      <c r="RAY56" s="18"/>
      <c r="RAZ56" s="18"/>
      <c r="RBA56" s="18"/>
      <c r="RBB56" s="18"/>
      <c r="RBC56" s="18"/>
      <c r="RBD56" s="18"/>
      <c r="RBE56" s="18"/>
      <c r="RBF56" s="18"/>
      <c r="RBG56" s="18"/>
      <c r="RBH56" s="18"/>
      <c r="RBI56" s="18"/>
      <c r="RBJ56" s="18"/>
      <c r="RBK56" s="18"/>
      <c r="RBL56" s="18"/>
      <c r="RBM56" s="18"/>
      <c r="RBN56" s="18"/>
      <c r="RBO56" s="18"/>
      <c r="RBP56" s="18"/>
      <c r="RBQ56" s="18"/>
      <c r="RBR56" s="18"/>
      <c r="RBS56" s="18"/>
      <c r="RBT56" s="18"/>
      <c r="RBU56" s="18"/>
      <c r="RBV56" s="18"/>
      <c r="RBW56" s="18"/>
      <c r="RBX56" s="18"/>
      <c r="RBY56" s="18"/>
      <c r="RBZ56" s="18"/>
      <c r="RCA56" s="18"/>
      <c r="RCB56" s="18"/>
      <c r="RCC56" s="18"/>
      <c r="RCD56" s="18"/>
      <c r="RCE56" s="18"/>
      <c r="RCF56" s="18"/>
      <c r="RCG56" s="18"/>
      <c r="RCH56" s="18"/>
      <c r="RCI56" s="18"/>
      <c r="RCJ56" s="18"/>
      <c r="RCK56" s="18"/>
      <c r="RCL56" s="18"/>
      <c r="RCM56" s="18"/>
      <c r="RCN56" s="18"/>
      <c r="RCO56" s="18"/>
      <c r="RCP56" s="18"/>
      <c r="RCQ56" s="18"/>
      <c r="RCR56" s="18"/>
      <c r="RCS56" s="18"/>
      <c r="RCT56" s="18"/>
      <c r="RCU56" s="18"/>
      <c r="RCV56" s="18"/>
      <c r="RCW56" s="18"/>
      <c r="RCX56" s="18"/>
      <c r="RCY56" s="18"/>
      <c r="RCZ56" s="18"/>
      <c r="RDA56" s="18"/>
      <c r="RDB56" s="18"/>
      <c r="RDC56" s="18"/>
      <c r="RDD56" s="18"/>
      <c r="RDE56" s="18"/>
      <c r="RDF56" s="18"/>
      <c r="RDG56" s="18"/>
      <c r="RDH56" s="18"/>
      <c r="RDI56" s="18"/>
      <c r="RDJ56" s="18"/>
      <c r="RDK56" s="18"/>
      <c r="RDL56" s="18"/>
      <c r="RDM56" s="18"/>
      <c r="RDN56" s="18"/>
      <c r="RDO56" s="18"/>
      <c r="RDP56" s="18"/>
      <c r="RDQ56" s="18"/>
      <c r="RDR56" s="18"/>
      <c r="RDS56" s="18"/>
      <c r="RDT56" s="18"/>
      <c r="RDU56" s="18"/>
      <c r="RDV56" s="18"/>
      <c r="RDW56" s="18"/>
      <c r="RDX56" s="18"/>
      <c r="RDY56" s="18"/>
      <c r="RDZ56" s="18"/>
      <c r="REA56" s="18"/>
      <c r="REB56" s="18"/>
      <c r="REC56" s="18"/>
      <c r="RED56" s="18"/>
      <c r="REE56" s="18"/>
      <c r="REF56" s="18"/>
      <c r="REG56" s="18"/>
      <c r="REH56" s="18"/>
      <c r="REI56" s="18"/>
      <c r="REJ56" s="18"/>
      <c r="REK56" s="18"/>
      <c r="REL56" s="18"/>
      <c r="REM56" s="18"/>
      <c r="REN56" s="18"/>
      <c r="REO56" s="18"/>
      <c r="REP56" s="18"/>
      <c r="REQ56" s="18"/>
      <c r="RER56" s="18"/>
      <c r="RES56" s="18"/>
      <c r="RET56" s="18"/>
      <c r="REU56" s="18"/>
      <c r="REV56" s="18"/>
      <c r="REW56" s="18"/>
      <c r="REX56" s="18"/>
      <c r="REY56" s="18"/>
      <c r="REZ56" s="18"/>
      <c r="RFA56" s="18"/>
      <c r="RFB56" s="18"/>
      <c r="RFC56" s="18"/>
      <c r="RFD56" s="18"/>
      <c r="RFE56" s="18"/>
      <c r="RFF56" s="18"/>
      <c r="RFG56" s="18"/>
      <c r="RFH56" s="18"/>
      <c r="RFI56" s="18"/>
      <c r="RFJ56" s="18"/>
      <c r="RFK56" s="18"/>
      <c r="RFL56" s="18"/>
      <c r="RFM56" s="18"/>
      <c r="RFN56" s="18"/>
      <c r="RFO56" s="18"/>
      <c r="RFP56" s="18"/>
      <c r="RFQ56" s="18"/>
      <c r="RFR56" s="18"/>
      <c r="RFS56" s="18"/>
      <c r="RFT56" s="18"/>
      <c r="RFU56" s="18"/>
      <c r="RFV56" s="18"/>
      <c r="RFW56" s="18"/>
      <c r="RFX56" s="18"/>
      <c r="RFY56" s="18"/>
      <c r="RFZ56" s="18"/>
      <c r="RGA56" s="18"/>
      <c r="RGB56" s="18"/>
      <c r="RGC56" s="18"/>
      <c r="RGD56" s="18"/>
      <c r="RGE56" s="18"/>
      <c r="RGF56" s="18"/>
      <c r="RGG56" s="18"/>
      <c r="RGH56" s="18"/>
      <c r="RGI56" s="18"/>
      <c r="RGJ56" s="18"/>
      <c r="RGK56" s="18"/>
      <c r="RGL56" s="18"/>
      <c r="RGM56" s="18"/>
      <c r="RGN56" s="18"/>
      <c r="RGO56" s="18"/>
      <c r="RGP56" s="18"/>
      <c r="RGQ56" s="18"/>
      <c r="RGR56" s="18"/>
      <c r="RGS56" s="18"/>
      <c r="RGT56" s="18"/>
      <c r="RGU56" s="18"/>
      <c r="RGV56" s="18"/>
      <c r="RGW56" s="18"/>
      <c r="RGX56" s="18"/>
      <c r="RGY56" s="18"/>
      <c r="RGZ56" s="18"/>
      <c r="RHA56" s="18"/>
      <c r="RHB56" s="18"/>
      <c r="RHC56" s="18"/>
      <c r="RHD56" s="18"/>
      <c r="RHE56" s="18"/>
      <c r="RHF56" s="18"/>
      <c r="RHG56" s="18"/>
      <c r="RHH56" s="18"/>
      <c r="RHI56" s="18"/>
      <c r="RHJ56" s="18"/>
      <c r="RHK56" s="18"/>
      <c r="RHL56" s="18"/>
      <c r="RHM56" s="18"/>
      <c r="RHN56" s="18"/>
      <c r="RHO56" s="18"/>
      <c r="RHP56" s="18"/>
      <c r="RHQ56" s="18"/>
      <c r="RHR56" s="18"/>
      <c r="RHS56" s="18"/>
      <c r="RHT56" s="18"/>
      <c r="RHU56" s="18"/>
      <c r="RHV56" s="18"/>
      <c r="RHW56" s="18"/>
      <c r="RHX56" s="18"/>
      <c r="RHY56" s="18"/>
      <c r="RHZ56" s="18"/>
      <c r="RIA56" s="18"/>
      <c r="RIB56" s="18"/>
      <c r="RIC56" s="18"/>
      <c r="RID56" s="18"/>
      <c r="RIE56" s="18"/>
      <c r="RIF56" s="18"/>
      <c r="RIG56" s="18"/>
      <c r="RIH56" s="18"/>
      <c r="RII56" s="18"/>
      <c r="RIJ56" s="18"/>
      <c r="RIK56" s="18"/>
      <c r="RIL56" s="18"/>
      <c r="RIM56" s="18"/>
      <c r="RIN56" s="18"/>
      <c r="RIO56" s="18"/>
      <c r="RIP56" s="18"/>
      <c r="RIQ56" s="18"/>
      <c r="RIR56" s="18"/>
      <c r="RIS56" s="18"/>
      <c r="RIT56" s="18"/>
      <c r="RIU56" s="18"/>
      <c r="RIV56" s="18"/>
      <c r="RIW56" s="18"/>
      <c r="RIX56" s="18"/>
      <c r="RIY56" s="18"/>
      <c r="RIZ56" s="18"/>
      <c r="RJA56" s="18"/>
      <c r="RJB56" s="18"/>
      <c r="RJC56" s="18"/>
      <c r="RJD56" s="18"/>
      <c r="RJE56" s="18"/>
      <c r="RJF56" s="18"/>
      <c r="RJG56" s="18"/>
      <c r="RJH56" s="18"/>
      <c r="RJI56" s="18"/>
      <c r="RJJ56" s="18"/>
      <c r="RJK56" s="18"/>
      <c r="RJL56" s="18"/>
      <c r="RJM56" s="18"/>
      <c r="RJN56" s="18"/>
      <c r="RJO56" s="18"/>
      <c r="RJP56" s="18"/>
      <c r="RJQ56" s="18"/>
      <c r="RJR56" s="18"/>
      <c r="RJS56" s="18"/>
      <c r="RJT56" s="18"/>
      <c r="RJU56" s="18"/>
      <c r="RJV56" s="18"/>
      <c r="RJW56" s="18"/>
      <c r="RJX56" s="18"/>
      <c r="RJY56" s="18"/>
      <c r="RJZ56" s="18"/>
      <c r="RKA56" s="18"/>
      <c r="RKB56" s="18"/>
      <c r="RKC56" s="18"/>
      <c r="RKD56" s="18"/>
      <c r="RKE56" s="18"/>
      <c r="RKF56" s="18"/>
      <c r="RKG56" s="18"/>
      <c r="RKH56" s="18"/>
      <c r="RKI56" s="18"/>
      <c r="RKJ56" s="18"/>
      <c r="RKK56" s="18"/>
      <c r="RKL56" s="18"/>
      <c r="RKM56" s="18"/>
      <c r="RKN56" s="18"/>
      <c r="RKO56" s="18"/>
      <c r="RKP56" s="18"/>
      <c r="RKQ56" s="18"/>
      <c r="RKR56" s="18"/>
      <c r="RKS56" s="18"/>
      <c r="RKT56" s="18"/>
      <c r="RKU56" s="18"/>
      <c r="RKV56" s="18"/>
      <c r="RKW56" s="18"/>
      <c r="RKX56" s="18"/>
      <c r="RKY56" s="18"/>
      <c r="RKZ56" s="18"/>
      <c r="RLA56" s="18"/>
      <c r="RLB56" s="18"/>
      <c r="RLC56" s="18"/>
      <c r="RLD56" s="18"/>
      <c r="RLE56" s="18"/>
      <c r="RLF56" s="18"/>
      <c r="RLG56" s="18"/>
      <c r="RLH56" s="18"/>
      <c r="RLI56" s="18"/>
      <c r="RLJ56" s="18"/>
      <c r="RLK56" s="18"/>
      <c r="RLL56" s="18"/>
      <c r="RLM56" s="18"/>
      <c r="RLN56" s="18"/>
      <c r="RLO56" s="18"/>
      <c r="RLP56" s="18"/>
      <c r="RLQ56" s="18"/>
      <c r="RLR56" s="18"/>
      <c r="RLS56" s="18"/>
      <c r="RLT56" s="18"/>
      <c r="RLU56" s="18"/>
      <c r="RLV56" s="18"/>
      <c r="RLW56" s="18"/>
      <c r="RLX56" s="18"/>
      <c r="RLY56" s="18"/>
      <c r="RLZ56" s="18"/>
      <c r="RMA56" s="18"/>
      <c r="RMB56" s="18"/>
      <c r="RMC56" s="18"/>
      <c r="RMD56" s="18"/>
      <c r="RME56" s="18"/>
      <c r="RMF56" s="18"/>
      <c r="RMG56" s="18"/>
      <c r="RMH56" s="18"/>
      <c r="RMI56" s="18"/>
      <c r="RMJ56" s="18"/>
      <c r="RMK56" s="18"/>
      <c r="RML56" s="18"/>
      <c r="RMM56" s="18"/>
      <c r="RMN56" s="18"/>
      <c r="RMO56" s="18"/>
      <c r="RMP56" s="18"/>
      <c r="RMQ56" s="18"/>
      <c r="RMR56" s="18"/>
      <c r="RMS56" s="18"/>
      <c r="RMT56" s="18"/>
      <c r="RMU56" s="18"/>
      <c r="RMV56" s="18"/>
      <c r="RMW56" s="18"/>
      <c r="RMX56" s="18"/>
      <c r="RMY56" s="18"/>
      <c r="RMZ56" s="18"/>
      <c r="RNA56" s="18"/>
      <c r="RNB56" s="18"/>
      <c r="RNC56" s="18"/>
      <c r="RND56" s="18"/>
      <c r="RNE56" s="18"/>
      <c r="RNF56" s="18"/>
      <c r="RNG56" s="18"/>
      <c r="RNH56" s="18"/>
      <c r="RNI56" s="18"/>
      <c r="RNJ56" s="18"/>
      <c r="RNK56" s="18"/>
      <c r="RNL56" s="18"/>
      <c r="RNM56" s="18"/>
      <c r="RNN56" s="18"/>
      <c r="RNO56" s="18"/>
      <c r="RNP56" s="18"/>
      <c r="RNQ56" s="18"/>
      <c r="RNR56" s="18"/>
      <c r="RNS56" s="18"/>
      <c r="RNT56" s="18"/>
      <c r="RNU56" s="18"/>
      <c r="RNV56" s="18"/>
      <c r="RNW56" s="18"/>
      <c r="RNX56" s="18"/>
      <c r="RNY56" s="18"/>
      <c r="RNZ56" s="18"/>
      <c r="ROA56" s="18"/>
      <c r="ROB56" s="18"/>
      <c r="ROC56" s="18"/>
      <c r="ROD56" s="18"/>
      <c r="ROE56" s="18"/>
      <c r="ROF56" s="18"/>
      <c r="ROG56" s="18"/>
      <c r="ROH56" s="18"/>
      <c r="ROI56" s="18"/>
      <c r="ROJ56" s="18"/>
      <c r="ROK56" s="18"/>
      <c r="ROL56" s="18"/>
      <c r="ROM56" s="18"/>
      <c r="RON56" s="18"/>
      <c r="ROO56" s="18"/>
      <c r="ROP56" s="18"/>
      <c r="ROQ56" s="18"/>
      <c r="ROR56" s="18"/>
      <c r="ROS56" s="18"/>
      <c r="ROT56" s="18"/>
      <c r="ROU56" s="18"/>
      <c r="ROV56" s="18"/>
      <c r="ROW56" s="18"/>
      <c r="ROX56" s="18"/>
      <c r="ROY56" s="18"/>
      <c r="ROZ56" s="18"/>
      <c r="RPA56" s="18"/>
      <c r="RPB56" s="18"/>
      <c r="RPC56" s="18"/>
      <c r="RPD56" s="18"/>
      <c r="RPE56" s="18"/>
      <c r="RPF56" s="18"/>
      <c r="RPG56" s="18"/>
      <c r="RPH56" s="18"/>
      <c r="RPI56" s="18"/>
      <c r="RPJ56" s="18"/>
      <c r="RPK56" s="18"/>
      <c r="RPL56" s="18"/>
      <c r="RPM56" s="18"/>
      <c r="RPN56" s="18"/>
      <c r="RPO56" s="18"/>
      <c r="RPP56" s="18"/>
      <c r="RPQ56" s="18"/>
      <c r="RPR56" s="18"/>
      <c r="RPS56" s="18"/>
      <c r="RPT56" s="18"/>
      <c r="RPU56" s="18"/>
      <c r="RPV56" s="18"/>
      <c r="RPW56" s="18"/>
      <c r="RPX56" s="18"/>
      <c r="RPY56" s="18"/>
      <c r="RPZ56" s="18"/>
      <c r="RQA56" s="18"/>
      <c r="RQB56" s="18"/>
      <c r="RQC56" s="18"/>
      <c r="RQD56" s="18"/>
      <c r="RQE56" s="18"/>
      <c r="RQF56" s="18"/>
      <c r="RQG56" s="18"/>
      <c r="RQH56" s="18"/>
      <c r="RQI56" s="18"/>
      <c r="RQJ56" s="18"/>
      <c r="RQK56" s="18"/>
      <c r="RQL56" s="18"/>
      <c r="RQM56" s="18"/>
      <c r="RQN56" s="18"/>
      <c r="RQO56" s="18"/>
      <c r="RQP56" s="18"/>
      <c r="RQQ56" s="18"/>
      <c r="RQR56" s="18"/>
      <c r="RQS56" s="18"/>
      <c r="RQT56" s="18"/>
      <c r="RQU56" s="18"/>
      <c r="RQV56" s="18"/>
      <c r="RQW56" s="18"/>
      <c r="RQX56" s="18"/>
      <c r="RQY56" s="18"/>
      <c r="RQZ56" s="18"/>
      <c r="RRA56" s="18"/>
      <c r="RRB56" s="18"/>
      <c r="RRC56" s="18"/>
      <c r="RRD56" s="18"/>
      <c r="RRE56" s="18"/>
      <c r="RRF56" s="18"/>
      <c r="RRG56" s="18"/>
      <c r="RRH56" s="18"/>
      <c r="RRI56" s="18"/>
      <c r="RRJ56" s="18"/>
      <c r="RRK56" s="18"/>
      <c r="RRL56" s="18"/>
      <c r="RRM56" s="18"/>
      <c r="RRN56" s="18"/>
      <c r="RRO56" s="18"/>
      <c r="RRP56" s="18"/>
      <c r="RRQ56" s="18"/>
      <c r="RRR56" s="18"/>
      <c r="RRS56" s="18"/>
      <c r="RRT56" s="18"/>
      <c r="RRU56" s="18"/>
      <c r="RRV56" s="18"/>
      <c r="RRW56" s="18"/>
      <c r="RRX56" s="18"/>
      <c r="RRY56" s="18"/>
      <c r="RRZ56" s="18"/>
      <c r="RSA56" s="18"/>
      <c r="RSB56" s="18"/>
      <c r="RSC56" s="18"/>
      <c r="RSD56" s="18"/>
      <c r="RSE56" s="18"/>
      <c r="RSF56" s="18"/>
      <c r="RSG56" s="18"/>
      <c r="RSH56" s="18"/>
      <c r="RSI56" s="18"/>
      <c r="RSJ56" s="18"/>
      <c r="RSK56" s="18"/>
      <c r="RSL56" s="18"/>
      <c r="RSM56" s="18"/>
      <c r="RSN56" s="18"/>
      <c r="RSO56" s="18"/>
      <c r="RSP56" s="18"/>
      <c r="RSQ56" s="18"/>
      <c r="RSR56" s="18"/>
      <c r="RSS56" s="18"/>
      <c r="RST56" s="18"/>
      <c r="RSU56" s="18"/>
      <c r="RSV56" s="18"/>
      <c r="RSW56" s="18"/>
      <c r="RSX56" s="18"/>
      <c r="RSY56" s="18"/>
      <c r="RSZ56" s="18"/>
      <c r="RTA56" s="18"/>
      <c r="RTB56" s="18"/>
      <c r="RTC56" s="18"/>
      <c r="RTD56" s="18"/>
      <c r="RTE56" s="18"/>
      <c r="RTF56" s="18"/>
      <c r="RTG56" s="18"/>
      <c r="RTH56" s="18"/>
      <c r="RTI56" s="18"/>
      <c r="RTJ56" s="18"/>
      <c r="RTK56" s="18"/>
      <c r="RTL56" s="18"/>
      <c r="RTM56" s="18"/>
      <c r="RTN56" s="18"/>
      <c r="RTO56" s="18"/>
      <c r="RTP56" s="18"/>
      <c r="RTQ56" s="18"/>
      <c r="RTR56" s="18"/>
      <c r="RTS56" s="18"/>
      <c r="RTT56" s="18"/>
      <c r="RTU56" s="18"/>
      <c r="RTV56" s="18"/>
      <c r="RTW56" s="18"/>
      <c r="RTX56" s="18"/>
      <c r="RTY56" s="18"/>
      <c r="RTZ56" s="18"/>
      <c r="RUA56" s="18"/>
      <c r="RUB56" s="18"/>
      <c r="RUC56" s="18"/>
      <c r="RUD56" s="18"/>
      <c r="RUE56" s="18"/>
      <c r="RUF56" s="18"/>
      <c r="RUG56" s="18"/>
      <c r="RUH56" s="18"/>
      <c r="RUI56" s="18"/>
      <c r="RUJ56" s="18"/>
      <c r="RUK56" s="18"/>
      <c r="RUL56" s="18"/>
      <c r="RUM56" s="18"/>
      <c r="RUN56" s="18"/>
      <c r="RUO56" s="18"/>
      <c r="RUP56" s="18"/>
      <c r="RUQ56" s="18"/>
      <c r="RUR56" s="18"/>
      <c r="RUS56" s="18"/>
      <c r="RUT56" s="18"/>
      <c r="RUU56" s="18"/>
      <c r="RUV56" s="18"/>
      <c r="RUW56" s="18"/>
      <c r="RUX56" s="18"/>
      <c r="RUY56" s="18"/>
      <c r="RUZ56" s="18"/>
      <c r="RVA56" s="18"/>
      <c r="RVB56" s="18"/>
      <c r="RVC56" s="18"/>
      <c r="RVD56" s="18"/>
      <c r="RVE56" s="18"/>
      <c r="RVF56" s="18"/>
      <c r="RVG56" s="18"/>
      <c r="RVH56" s="18"/>
      <c r="RVI56" s="18"/>
      <c r="RVJ56" s="18"/>
      <c r="RVK56" s="18"/>
      <c r="RVL56" s="18"/>
      <c r="RVM56" s="18"/>
      <c r="RVN56" s="18"/>
      <c r="RVO56" s="18"/>
      <c r="RVP56" s="18"/>
      <c r="RVQ56" s="18"/>
      <c r="RVR56" s="18"/>
      <c r="RVS56" s="18"/>
      <c r="RVT56" s="18"/>
      <c r="RVU56" s="18"/>
      <c r="RVV56" s="18"/>
      <c r="RVW56" s="18"/>
      <c r="RVX56" s="18"/>
      <c r="RVY56" s="18"/>
      <c r="RVZ56" s="18"/>
      <c r="RWA56" s="18"/>
      <c r="RWB56" s="18"/>
      <c r="RWC56" s="18"/>
      <c r="RWD56" s="18"/>
      <c r="RWE56" s="18"/>
      <c r="RWF56" s="18"/>
      <c r="RWG56" s="18"/>
      <c r="RWH56" s="18"/>
      <c r="RWI56" s="18"/>
      <c r="RWJ56" s="18"/>
      <c r="RWK56" s="18"/>
      <c r="RWL56" s="18"/>
      <c r="RWM56" s="18"/>
      <c r="RWN56" s="18"/>
      <c r="RWO56" s="18"/>
      <c r="RWP56" s="18"/>
      <c r="RWQ56" s="18"/>
      <c r="RWR56" s="18"/>
      <c r="RWS56" s="18"/>
      <c r="RWT56" s="18"/>
      <c r="RWU56" s="18"/>
      <c r="RWV56" s="18"/>
      <c r="RWW56" s="18"/>
      <c r="RWX56" s="18"/>
      <c r="RWY56" s="18"/>
      <c r="RWZ56" s="18"/>
      <c r="RXA56" s="18"/>
      <c r="RXB56" s="18"/>
      <c r="RXC56" s="18"/>
      <c r="RXD56" s="18"/>
      <c r="RXE56" s="18"/>
      <c r="RXF56" s="18"/>
      <c r="RXG56" s="18"/>
      <c r="RXH56" s="18"/>
      <c r="RXI56" s="18"/>
      <c r="RXJ56" s="18"/>
      <c r="RXK56" s="18"/>
      <c r="RXL56" s="18"/>
      <c r="RXM56" s="18"/>
      <c r="RXN56" s="18"/>
      <c r="RXO56" s="18"/>
      <c r="RXP56" s="18"/>
      <c r="RXQ56" s="18"/>
      <c r="RXR56" s="18"/>
      <c r="RXS56" s="18"/>
      <c r="RXT56" s="18"/>
      <c r="RXU56" s="18"/>
      <c r="RXV56" s="18"/>
      <c r="RXW56" s="18"/>
      <c r="RXX56" s="18"/>
      <c r="RXY56" s="18"/>
      <c r="RXZ56" s="18"/>
      <c r="RYA56" s="18"/>
      <c r="RYB56" s="18"/>
      <c r="RYC56" s="18"/>
      <c r="RYD56" s="18"/>
      <c r="RYE56" s="18"/>
      <c r="RYF56" s="18"/>
      <c r="RYG56" s="18"/>
      <c r="RYH56" s="18"/>
      <c r="RYI56" s="18"/>
      <c r="RYJ56" s="18"/>
      <c r="RYK56" s="18"/>
      <c r="RYL56" s="18"/>
      <c r="RYM56" s="18"/>
      <c r="RYN56" s="18"/>
      <c r="RYO56" s="18"/>
      <c r="RYP56" s="18"/>
      <c r="RYQ56" s="18"/>
      <c r="RYR56" s="18"/>
      <c r="RYS56" s="18"/>
      <c r="RYT56" s="18"/>
      <c r="RYU56" s="18"/>
      <c r="RYV56" s="18"/>
      <c r="RYW56" s="18"/>
      <c r="RYX56" s="18"/>
      <c r="RYY56" s="18"/>
      <c r="RYZ56" s="18"/>
      <c r="RZA56" s="18"/>
      <c r="RZB56" s="18"/>
      <c r="RZC56" s="18"/>
      <c r="RZD56" s="18"/>
      <c r="RZE56" s="18"/>
      <c r="RZF56" s="18"/>
      <c r="RZG56" s="18"/>
      <c r="RZH56" s="18"/>
      <c r="RZI56" s="18"/>
      <c r="RZJ56" s="18"/>
      <c r="RZK56" s="18"/>
      <c r="RZL56" s="18"/>
      <c r="RZM56" s="18"/>
      <c r="RZN56" s="18"/>
      <c r="RZO56" s="18"/>
      <c r="RZP56" s="18"/>
      <c r="RZQ56" s="18"/>
      <c r="RZR56" s="18"/>
      <c r="RZS56" s="18"/>
      <c r="RZT56" s="18"/>
      <c r="RZU56" s="18"/>
      <c r="RZV56" s="18"/>
      <c r="RZW56" s="18"/>
      <c r="RZX56" s="18"/>
      <c r="RZY56" s="18"/>
      <c r="RZZ56" s="18"/>
      <c r="SAA56" s="18"/>
      <c r="SAB56" s="18"/>
      <c r="SAC56" s="18"/>
      <c r="SAD56" s="18"/>
      <c r="SAE56" s="18"/>
      <c r="SAF56" s="18"/>
      <c r="SAG56" s="18"/>
      <c r="SAH56" s="18"/>
      <c r="SAI56" s="18"/>
      <c r="SAJ56" s="18"/>
      <c r="SAK56" s="18"/>
      <c r="SAL56" s="18"/>
      <c r="SAM56" s="18"/>
      <c r="SAN56" s="18"/>
      <c r="SAO56" s="18"/>
      <c r="SAP56" s="18"/>
      <c r="SAQ56" s="18"/>
      <c r="SAR56" s="18"/>
      <c r="SAS56" s="18"/>
      <c r="SAT56" s="18"/>
      <c r="SAU56" s="18"/>
      <c r="SAV56" s="18"/>
      <c r="SAW56" s="18"/>
      <c r="SAX56" s="18"/>
      <c r="SAY56" s="18"/>
      <c r="SAZ56" s="18"/>
      <c r="SBA56" s="18"/>
      <c r="SBB56" s="18"/>
      <c r="SBC56" s="18"/>
      <c r="SBD56" s="18"/>
      <c r="SBE56" s="18"/>
      <c r="SBF56" s="18"/>
      <c r="SBG56" s="18"/>
      <c r="SBH56" s="18"/>
      <c r="SBI56" s="18"/>
      <c r="SBJ56" s="18"/>
      <c r="SBK56" s="18"/>
      <c r="SBL56" s="18"/>
      <c r="SBM56" s="18"/>
      <c r="SBN56" s="18"/>
      <c r="SBO56" s="18"/>
      <c r="SBP56" s="18"/>
      <c r="SBQ56" s="18"/>
      <c r="SBR56" s="18"/>
      <c r="SBS56" s="18"/>
      <c r="SBT56" s="18"/>
      <c r="SBU56" s="18"/>
      <c r="SBV56" s="18"/>
      <c r="SBW56" s="18"/>
      <c r="SBX56" s="18"/>
      <c r="SBY56" s="18"/>
      <c r="SBZ56" s="18"/>
      <c r="SCA56" s="18"/>
      <c r="SCB56" s="18"/>
      <c r="SCC56" s="18"/>
      <c r="SCD56" s="18"/>
      <c r="SCE56" s="18"/>
      <c r="SCF56" s="18"/>
      <c r="SCG56" s="18"/>
      <c r="SCH56" s="18"/>
      <c r="SCI56" s="18"/>
      <c r="SCJ56" s="18"/>
      <c r="SCK56" s="18"/>
      <c r="SCL56" s="18"/>
      <c r="SCM56" s="18"/>
      <c r="SCN56" s="18"/>
      <c r="SCO56" s="18"/>
      <c r="SCP56" s="18"/>
      <c r="SCQ56" s="18"/>
      <c r="SCR56" s="18"/>
      <c r="SCS56" s="18"/>
      <c r="SCT56" s="18"/>
      <c r="SCU56" s="18"/>
      <c r="SCV56" s="18"/>
      <c r="SCW56" s="18"/>
      <c r="SCX56" s="18"/>
      <c r="SCY56" s="18"/>
      <c r="SCZ56" s="18"/>
      <c r="SDA56" s="18"/>
      <c r="SDB56" s="18"/>
      <c r="SDC56" s="18"/>
      <c r="SDD56" s="18"/>
      <c r="SDE56" s="18"/>
      <c r="SDF56" s="18"/>
      <c r="SDG56" s="18"/>
      <c r="SDH56" s="18"/>
      <c r="SDI56" s="18"/>
      <c r="SDJ56" s="18"/>
      <c r="SDK56" s="18"/>
      <c r="SDL56" s="18"/>
      <c r="SDM56" s="18"/>
      <c r="SDN56" s="18"/>
      <c r="SDO56" s="18"/>
      <c r="SDP56" s="18"/>
      <c r="SDQ56" s="18"/>
      <c r="SDR56" s="18"/>
      <c r="SDS56" s="18"/>
      <c r="SDT56" s="18"/>
      <c r="SDU56" s="18"/>
      <c r="SDV56" s="18"/>
      <c r="SDW56" s="18"/>
      <c r="SDX56" s="18"/>
      <c r="SDY56" s="18"/>
      <c r="SDZ56" s="18"/>
      <c r="SEA56" s="18"/>
      <c r="SEB56" s="18"/>
      <c r="SEC56" s="18"/>
      <c r="SED56" s="18"/>
      <c r="SEE56" s="18"/>
      <c r="SEF56" s="18"/>
      <c r="SEG56" s="18"/>
      <c r="SEH56" s="18"/>
      <c r="SEI56" s="18"/>
      <c r="SEJ56" s="18"/>
      <c r="SEK56" s="18"/>
      <c r="SEL56" s="18"/>
      <c r="SEM56" s="18"/>
      <c r="SEN56" s="18"/>
      <c r="SEO56" s="18"/>
      <c r="SEP56" s="18"/>
      <c r="SEQ56" s="18"/>
      <c r="SER56" s="18"/>
      <c r="SES56" s="18"/>
      <c r="SET56" s="18"/>
      <c r="SEU56" s="18"/>
      <c r="SEV56" s="18"/>
      <c r="SEW56" s="18"/>
      <c r="SEX56" s="18"/>
      <c r="SEY56" s="18"/>
      <c r="SEZ56" s="18"/>
      <c r="SFA56" s="18"/>
      <c r="SFB56" s="18"/>
      <c r="SFC56" s="18"/>
      <c r="SFD56" s="18"/>
      <c r="SFE56" s="18"/>
      <c r="SFF56" s="18"/>
      <c r="SFG56" s="18"/>
      <c r="SFH56" s="18"/>
      <c r="SFI56" s="18"/>
      <c r="SFJ56" s="18"/>
      <c r="SFK56" s="18"/>
      <c r="SFL56" s="18"/>
      <c r="SFM56" s="18"/>
      <c r="SFN56" s="18"/>
      <c r="SFO56" s="18"/>
      <c r="SFP56" s="18"/>
      <c r="SFQ56" s="18"/>
      <c r="SFR56" s="18"/>
      <c r="SFS56" s="18"/>
      <c r="SFT56" s="18"/>
      <c r="SFU56" s="18"/>
      <c r="SFV56" s="18"/>
      <c r="SFW56" s="18"/>
      <c r="SFX56" s="18"/>
      <c r="SFY56" s="18"/>
      <c r="SFZ56" s="18"/>
      <c r="SGA56" s="18"/>
      <c r="SGB56" s="18"/>
      <c r="SGC56" s="18"/>
      <c r="SGD56" s="18"/>
      <c r="SGE56" s="18"/>
      <c r="SGF56" s="18"/>
      <c r="SGG56" s="18"/>
      <c r="SGH56" s="18"/>
      <c r="SGI56" s="18"/>
      <c r="SGJ56" s="18"/>
      <c r="SGK56" s="18"/>
      <c r="SGL56" s="18"/>
      <c r="SGM56" s="18"/>
      <c r="SGN56" s="18"/>
      <c r="SGO56" s="18"/>
      <c r="SGP56" s="18"/>
      <c r="SGQ56" s="18"/>
      <c r="SGR56" s="18"/>
      <c r="SGS56" s="18"/>
      <c r="SGT56" s="18"/>
      <c r="SGU56" s="18"/>
      <c r="SGV56" s="18"/>
      <c r="SGW56" s="18"/>
      <c r="SGX56" s="18"/>
      <c r="SGY56" s="18"/>
      <c r="SGZ56" s="18"/>
      <c r="SHA56" s="18"/>
      <c r="SHB56" s="18"/>
      <c r="SHC56" s="18"/>
      <c r="SHD56" s="18"/>
      <c r="SHE56" s="18"/>
      <c r="SHF56" s="18"/>
      <c r="SHG56" s="18"/>
      <c r="SHH56" s="18"/>
      <c r="SHI56" s="18"/>
      <c r="SHJ56" s="18"/>
      <c r="SHK56" s="18"/>
      <c r="SHL56" s="18"/>
      <c r="SHM56" s="18"/>
      <c r="SHN56" s="18"/>
      <c r="SHO56" s="18"/>
      <c r="SHP56" s="18"/>
      <c r="SHQ56" s="18"/>
      <c r="SHR56" s="18"/>
      <c r="SHS56" s="18"/>
      <c r="SHT56" s="18"/>
      <c r="SHU56" s="18"/>
      <c r="SHV56" s="18"/>
      <c r="SHW56" s="18"/>
      <c r="SHX56" s="18"/>
      <c r="SHY56" s="18"/>
      <c r="SHZ56" s="18"/>
      <c r="SIA56" s="18"/>
      <c r="SIB56" s="18"/>
      <c r="SIC56" s="18"/>
      <c r="SID56" s="18"/>
      <c r="SIE56" s="18"/>
      <c r="SIF56" s="18"/>
      <c r="SIG56" s="18"/>
      <c r="SIH56" s="18"/>
      <c r="SII56" s="18"/>
      <c r="SIJ56" s="18"/>
      <c r="SIK56" s="18"/>
      <c r="SIL56" s="18"/>
      <c r="SIM56" s="18"/>
      <c r="SIN56" s="18"/>
      <c r="SIO56" s="18"/>
      <c r="SIP56" s="18"/>
      <c r="SIQ56" s="18"/>
      <c r="SIR56" s="18"/>
      <c r="SIS56" s="18"/>
      <c r="SIT56" s="18"/>
      <c r="SIU56" s="18"/>
      <c r="SIV56" s="18"/>
      <c r="SIW56" s="18"/>
      <c r="SIX56" s="18"/>
      <c r="SIY56" s="18"/>
      <c r="SIZ56" s="18"/>
      <c r="SJA56" s="18"/>
      <c r="SJB56" s="18"/>
      <c r="SJC56" s="18"/>
      <c r="SJD56" s="18"/>
      <c r="SJE56" s="18"/>
      <c r="SJF56" s="18"/>
      <c r="SJG56" s="18"/>
      <c r="SJH56" s="18"/>
      <c r="SJI56" s="18"/>
      <c r="SJJ56" s="18"/>
      <c r="SJK56" s="18"/>
      <c r="SJL56" s="18"/>
      <c r="SJM56" s="18"/>
      <c r="SJN56" s="18"/>
      <c r="SJO56" s="18"/>
      <c r="SJP56" s="18"/>
      <c r="SJQ56" s="18"/>
      <c r="SJR56" s="18"/>
      <c r="SJS56" s="18"/>
      <c r="SJT56" s="18"/>
      <c r="SJU56" s="18"/>
      <c r="SJV56" s="18"/>
      <c r="SJW56" s="18"/>
      <c r="SJX56" s="18"/>
      <c r="SJY56" s="18"/>
      <c r="SJZ56" s="18"/>
      <c r="SKA56" s="18"/>
      <c r="SKB56" s="18"/>
      <c r="SKC56" s="18"/>
      <c r="SKD56" s="18"/>
      <c r="SKE56" s="18"/>
      <c r="SKF56" s="18"/>
      <c r="SKG56" s="18"/>
      <c r="SKH56" s="18"/>
      <c r="SKI56" s="18"/>
      <c r="SKJ56" s="18"/>
      <c r="SKK56" s="18"/>
      <c r="SKL56" s="18"/>
      <c r="SKM56" s="18"/>
      <c r="SKN56" s="18"/>
      <c r="SKO56" s="18"/>
      <c r="SKP56" s="18"/>
      <c r="SKQ56" s="18"/>
      <c r="SKR56" s="18"/>
      <c r="SKS56" s="18"/>
      <c r="SKT56" s="18"/>
      <c r="SKU56" s="18"/>
      <c r="SKV56" s="18"/>
      <c r="SKW56" s="18"/>
      <c r="SKX56" s="18"/>
      <c r="SKY56" s="18"/>
      <c r="SKZ56" s="18"/>
      <c r="SLA56" s="18"/>
      <c r="SLB56" s="18"/>
      <c r="SLC56" s="18"/>
      <c r="SLD56" s="18"/>
      <c r="SLE56" s="18"/>
      <c r="SLF56" s="18"/>
      <c r="SLG56" s="18"/>
      <c r="SLH56" s="18"/>
      <c r="SLI56" s="18"/>
      <c r="SLJ56" s="18"/>
      <c r="SLK56" s="18"/>
      <c r="SLL56" s="18"/>
      <c r="SLM56" s="18"/>
      <c r="SLN56" s="18"/>
      <c r="SLO56" s="18"/>
      <c r="SLP56" s="18"/>
      <c r="SLQ56" s="18"/>
      <c r="SLR56" s="18"/>
      <c r="SLS56" s="18"/>
      <c r="SLT56" s="18"/>
      <c r="SLU56" s="18"/>
      <c r="SLV56" s="18"/>
      <c r="SLW56" s="18"/>
      <c r="SLX56" s="18"/>
      <c r="SLY56" s="18"/>
      <c r="SLZ56" s="18"/>
      <c r="SMA56" s="18"/>
      <c r="SMB56" s="18"/>
      <c r="SMC56" s="18"/>
      <c r="SMD56" s="18"/>
      <c r="SME56" s="18"/>
      <c r="SMF56" s="18"/>
      <c r="SMG56" s="18"/>
      <c r="SMH56" s="18"/>
      <c r="SMI56" s="18"/>
      <c r="SMJ56" s="18"/>
      <c r="SMK56" s="18"/>
      <c r="SML56" s="18"/>
      <c r="SMM56" s="18"/>
      <c r="SMN56" s="18"/>
      <c r="SMO56" s="18"/>
      <c r="SMP56" s="18"/>
      <c r="SMQ56" s="18"/>
      <c r="SMR56" s="18"/>
      <c r="SMS56" s="18"/>
      <c r="SMT56" s="18"/>
      <c r="SMU56" s="18"/>
      <c r="SMV56" s="18"/>
      <c r="SMW56" s="18"/>
      <c r="SMX56" s="18"/>
      <c r="SMY56" s="18"/>
      <c r="SMZ56" s="18"/>
      <c r="SNA56" s="18"/>
      <c r="SNB56" s="18"/>
      <c r="SNC56" s="18"/>
      <c r="SND56" s="18"/>
      <c r="SNE56" s="18"/>
      <c r="SNF56" s="18"/>
      <c r="SNG56" s="18"/>
      <c r="SNH56" s="18"/>
      <c r="SNI56" s="18"/>
      <c r="SNJ56" s="18"/>
      <c r="SNK56" s="18"/>
      <c r="SNL56" s="18"/>
      <c r="SNM56" s="18"/>
      <c r="SNN56" s="18"/>
      <c r="SNO56" s="18"/>
      <c r="SNP56" s="18"/>
      <c r="SNQ56" s="18"/>
      <c r="SNR56" s="18"/>
      <c r="SNS56" s="18"/>
      <c r="SNT56" s="18"/>
      <c r="SNU56" s="18"/>
      <c r="SNV56" s="18"/>
      <c r="SNW56" s="18"/>
      <c r="SNX56" s="18"/>
      <c r="SNY56" s="18"/>
      <c r="SNZ56" s="18"/>
      <c r="SOA56" s="18"/>
      <c r="SOB56" s="18"/>
      <c r="SOC56" s="18"/>
      <c r="SOD56" s="18"/>
      <c r="SOE56" s="18"/>
      <c r="SOF56" s="18"/>
      <c r="SOG56" s="18"/>
      <c r="SOH56" s="18"/>
      <c r="SOI56" s="18"/>
      <c r="SOJ56" s="18"/>
      <c r="SOK56" s="18"/>
      <c r="SOL56" s="18"/>
      <c r="SOM56" s="18"/>
      <c r="SON56" s="18"/>
      <c r="SOO56" s="18"/>
      <c r="SOP56" s="18"/>
      <c r="SOQ56" s="18"/>
      <c r="SOR56" s="18"/>
      <c r="SOS56" s="18"/>
      <c r="SOT56" s="18"/>
      <c r="SOU56" s="18"/>
      <c r="SOV56" s="18"/>
      <c r="SOW56" s="18"/>
      <c r="SOX56" s="18"/>
      <c r="SOY56" s="18"/>
      <c r="SOZ56" s="18"/>
      <c r="SPA56" s="18"/>
      <c r="SPB56" s="18"/>
      <c r="SPC56" s="18"/>
      <c r="SPD56" s="18"/>
      <c r="SPE56" s="18"/>
      <c r="SPF56" s="18"/>
      <c r="SPG56" s="18"/>
      <c r="SPH56" s="18"/>
      <c r="SPI56" s="18"/>
      <c r="SPJ56" s="18"/>
      <c r="SPK56" s="18"/>
      <c r="SPL56" s="18"/>
      <c r="SPM56" s="18"/>
      <c r="SPN56" s="18"/>
      <c r="SPO56" s="18"/>
      <c r="SPP56" s="18"/>
      <c r="SPQ56" s="18"/>
      <c r="SPR56" s="18"/>
      <c r="SPS56" s="18"/>
      <c r="SPT56" s="18"/>
      <c r="SPU56" s="18"/>
      <c r="SPV56" s="18"/>
      <c r="SPW56" s="18"/>
      <c r="SPX56" s="18"/>
      <c r="SPY56" s="18"/>
      <c r="SPZ56" s="18"/>
      <c r="SQA56" s="18"/>
      <c r="SQB56" s="18"/>
      <c r="SQC56" s="18"/>
      <c r="SQD56" s="18"/>
      <c r="SQE56" s="18"/>
      <c r="SQF56" s="18"/>
      <c r="SQG56" s="18"/>
      <c r="SQH56" s="18"/>
      <c r="SQI56" s="18"/>
      <c r="SQJ56" s="18"/>
      <c r="SQK56" s="18"/>
      <c r="SQL56" s="18"/>
      <c r="SQM56" s="18"/>
      <c r="SQN56" s="18"/>
      <c r="SQO56" s="18"/>
      <c r="SQP56" s="18"/>
      <c r="SQQ56" s="18"/>
      <c r="SQR56" s="18"/>
      <c r="SQS56" s="18"/>
      <c r="SQT56" s="18"/>
      <c r="SQU56" s="18"/>
      <c r="SQV56" s="18"/>
      <c r="SQW56" s="18"/>
      <c r="SQX56" s="18"/>
      <c r="SQY56" s="18"/>
      <c r="SQZ56" s="18"/>
      <c r="SRA56" s="18"/>
      <c r="SRB56" s="18"/>
      <c r="SRC56" s="18"/>
      <c r="SRD56" s="18"/>
      <c r="SRE56" s="18"/>
      <c r="SRF56" s="18"/>
      <c r="SRG56" s="18"/>
      <c r="SRH56" s="18"/>
      <c r="SRI56" s="18"/>
      <c r="SRJ56" s="18"/>
      <c r="SRK56" s="18"/>
      <c r="SRL56" s="18"/>
      <c r="SRM56" s="18"/>
      <c r="SRN56" s="18"/>
      <c r="SRO56" s="18"/>
      <c r="SRP56" s="18"/>
      <c r="SRQ56" s="18"/>
      <c r="SRR56" s="18"/>
      <c r="SRS56" s="18"/>
      <c r="SRT56" s="18"/>
      <c r="SRU56" s="18"/>
      <c r="SRV56" s="18"/>
      <c r="SRW56" s="18"/>
      <c r="SRX56" s="18"/>
      <c r="SRY56" s="18"/>
      <c r="SRZ56" s="18"/>
      <c r="SSA56" s="18"/>
      <c r="SSB56" s="18"/>
      <c r="SSC56" s="18"/>
      <c r="SSD56" s="18"/>
      <c r="SSE56" s="18"/>
      <c r="SSF56" s="18"/>
      <c r="SSG56" s="18"/>
      <c r="SSH56" s="18"/>
      <c r="SSI56" s="18"/>
      <c r="SSJ56" s="18"/>
      <c r="SSK56" s="18"/>
      <c r="SSL56" s="18"/>
      <c r="SSM56" s="18"/>
      <c r="SSN56" s="18"/>
      <c r="SSO56" s="18"/>
      <c r="SSP56" s="18"/>
      <c r="SSQ56" s="18"/>
      <c r="SSR56" s="18"/>
      <c r="SSS56" s="18"/>
      <c r="SST56" s="18"/>
      <c r="SSU56" s="18"/>
      <c r="SSV56" s="18"/>
      <c r="SSW56" s="18"/>
      <c r="SSX56" s="18"/>
      <c r="SSY56" s="18"/>
      <c r="SSZ56" s="18"/>
      <c r="STA56" s="18"/>
      <c r="STB56" s="18"/>
      <c r="STC56" s="18"/>
      <c r="STD56" s="18"/>
      <c r="STE56" s="18"/>
      <c r="STF56" s="18"/>
      <c r="STG56" s="18"/>
      <c r="STH56" s="18"/>
      <c r="STI56" s="18"/>
      <c r="STJ56" s="18"/>
      <c r="STK56" s="18"/>
      <c r="STL56" s="18"/>
      <c r="STM56" s="18"/>
      <c r="STN56" s="18"/>
      <c r="STO56" s="18"/>
      <c r="STP56" s="18"/>
      <c r="STQ56" s="18"/>
      <c r="STR56" s="18"/>
      <c r="STS56" s="18"/>
      <c r="STT56" s="18"/>
      <c r="STU56" s="18"/>
      <c r="STV56" s="18"/>
      <c r="STW56" s="18"/>
      <c r="STX56" s="18"/>
      <c r="STY56" s="18"/>
      <c r="STZ56" s="18"/>
      <c r="SUA56" s="18"/>
      <c r="SUB56" s="18"/>
      <c r="SUC56" s="18"/>
      <c r="SUD56" s="18"/>
      <c r="SUE56" s="18"/>
      <c r="SUF56" s="18"/>
      <c r="SUG56" s="18"/>
      <c r="SUH56" s="18"/>
      <c r="SUI56" s="18"/>
      <c r="SUJ56" s="18"/>
      <c r="SUK56" s="18"/>
      <c r="SUL56" s="18"/>
      <c r="SUM56" s="18"/>
      <c r="SUN56" s="18"/>
      <c r="SUO56" s="18"/>
      <c r="SUP56" s="18"/>
      <c r="SUQ56" s="18"/>
      <c r="SUR56" s="18"/>
      <c r="SUS56" s="18"/>
      <c r="SUT56" s="18"/>
      <c r="SUU56" s="18"/>
      <c r="SUV56" s="18"/>
      <c r="SUW56" s="18"/>
      <c r="SUX56" s="18"/>
      <c r="SUY56" s="18"/>
      <c r="SUZ56" s="18"/>
      <c r="SVA56" s="18"/>
      <c r="SVB56" s="18"/>
      <c r="SVC56" s="18"/>
      <c r="SVD56" s="18"/>
      <c r="SVE56" s="18"/>
      <c r="SVF56" s="18"/>
      <c r="SVG56" s="18"/>
      <c r="SVH56" s="18"/>
      <c r="SVI56" s="18"/>
      <c r="SVJ56" s="18"/>
      <c r="SVK56" s="18"/>
      <c r="SVL56" s="18"/>
      <c r="SVM56" s="18"/>
      <c r="SVN56" s="18"/>
      <c r="SVO56" s="18"/>
      <c r="SVP56" s="18"/>
      <c r="SVQ56" s="18"/>
      <c r="SVR56" s="18"/>
      <c r="SVS56" s="18"/>
      <c r="SVT56" s="18"/>
      <c r="SVU56" s="18"/>
      <c r="SVV56" s="18"/>
      <c r="SVW56" s="18"/>
      <c r="SVX56" s="18"/>
      <c r="SVY56" s="18"/>
      <c r="SVZ56" s="18"/>
      <c r="SWA56" s="18"/>
      <c r="SWB56" s="18"/>
      <c r="SWC56" s="18"/>
      <c r="SWD56" s="18"/>
      <c r="SWE56" s="18"/>
      <c r="SWF56" s="18"/>
      <c r="SWG56" s="18"/>
      <c r="SWH56" s="18"/>
      <c r="SWI56" s="18"/>
      <c r="SWJ56" s="18"/>
      <c r="SWK56" s="18"/>
      <c r="SWL56" s="18"/>
      <c r="SWM56" s="18"/>
      <c r="SWN56" s="18"/>
      <c r="SWO56" s="18"/>
      <c r="SWP56" s="18"/>
      <c r="SWQ56" s="18"/>
      <c r="SWR56" s="18"/>
      <c r="SWS56" s="18"/>
      <c r="SWT56" s="18"/>
      <c r="SWU56" s="18"/>
      <c r="SWV56" s="18"/>
      <c r="SWW56" s="18"/>
      <c r="SWX56" s="18"/>
      <c r="SWY56" s="18"/>
      <c r="SWZ56" s="18"/>
      <c r="SXA56" s="18"/>
      <c r="SXB56" s="18"/>
      <c r="SXC56" s="18"/>
      <c r="SXD56" s="18"/>
      <c r="SXE56" s="18"/>
      <c r="SXF56" s="18"/>
      <c r="SXG56" s="18"/>
      <c r="SXH56" s="18"/>
      <c r="SXI56" s="18"/>
      <c r="SXJ56" s="18"/>
      <c r="SXK56" s="18"/>
      <c r="SXL56" s="18"/>
      <c r="SXM56" s="18"/>
      <c r="SXN56" s="18"/>
      <c r="SXO56" s="18"/>
      <c r="SXP56" s="18"/>
      <c r="SXQ56" s="18"/>
      <c r="SXR56" s="18"/>
      <c r="SXS56" s="18"/>
      <c r="SXT56" s="18"/>
      <c r="SXU56" s="18"/>
      <c r="SXV56" s="18"/>
      <c r="SXW56" s="18"/>
      <c r="SXX56" s="18"/>
      <c r="SXY56" s="18"/>
      <c r="SXZ56" s="18"/>
      <c r="SYA56" s="18"/>
      <c r="SYB56" s="18"/>
      <c r="SYC56" s="18"/>
      <c r="SYD56" s="18"/>
      <c r="SYE56" s="18"/>
      <c r="SYF56" s="18"/>
      <c r="SYG56" s="18"/>
      <c r="SYH56" s="18"/>
      <c r="SYI56" s="18"/>
      <c r="SYJ56" s="18"/>
      <c r="SYK56" s="18"/>
      <c r="SYL56" s="18"/>
      <c r="SYM56" s="18"/>
      <c r="SYN56" s="18"/>
      <c r="SYO56" s="18"/>
      <c r="SYP56" s="18"/>
      <c r="SYQ56" s="18"/>
      <c r="SYR56" s="18"/>
      <c r="SYS56" s="18"/>
      <c r="SYT56" s="18"/>
      <c r="SYU56" s="18"/>
      <c r="SYV56" s="18"/>
      <c r="SYW56" s="18"/>
      <c r="SYX56" s="18"/>
      <c r="SYY56" s="18"/>
      <c r="SYZ56" s="18"/>
      <c r="SZA56" s="18"/>
      <c r="SZB56" s="18"/>
      <c r="SZC56" s="18"/>
      <c r="SZD56" s="18"/>
      <c r="SZE56" s="18"/>
      <c r="SZF56" s="18"/>
      <c r="SZG56" s="18"/>
      <c r="SZH56" s="18"/>
      <c r="SZI56" s="18"/>
      <c r="SZJ56" s="18"/>
      <c r="SZK56" s="18"/>
      <c r="SZL56" s="18"/>
      <c r="SZM56" s="18"/>
      <c r="SZN56" s="18"/>
      <c r="SZO56" s="18"/>
      <c r="SZP56" s="18"/>
      <c r="SZQ56" s="18"/>
      <c r="SZR56" s="18"/>
      <c r="SZS56" s="18"/>
      <c r="SZT56" s="18"/>
      <c r="SZU56" s="18"/>
      <c r="SZV56" s="18"/>
      <c r="SZW56" s="18"/>
      <c r="SZX56" s="18"/>
      <c r="SZY56" s="18"/>
      <c r="SZZ56" s="18"/>
      <c r="TAA56" s="18"/>
      <c r="TAB56" s="18"/>
      <c r="TAC56" s="18"/>
      <c r="TAD56" s="18"/>
      <c r="TAE56" s="18"/>
      <c r="TAF56" s="18"/>
      <c r="TAG56" s="18"/>
      <c r="TAH56" s="18"/>
      <c r="TAI56" s="18"/>
      <c r="TAJ56" s="18"/>
      <c r="TAK56" s="18"/>
      <c r="TAL56" s="18"/>
      <c r="TAM56" s="18"/>
      <c r="TAN56" s="18"/>
      <c r="TAO56" s="18"/>
      <c r="TAP56" s="18"/>
      <c r="TAQ56" s="18"/>
      <c r="TAR56" s="18"/>
      <c r="TAS56" s="18"/>
      <c r="TAT56" s="18"/>
      <c r="TAU56" s="18"/>
      <c r="TAV56" s="18"/>
      <c r="TAW56" s="18"/>
      <c r="TAX56" s="18"/>
      <c r="TAY56" s="18"/>
      <c r="TAZ56" s="18"/>
      <c r="TBA56" s="18"/>
      <c r="TBB56" s="18"/>
      <c r="TBC56" s="18"/>
      <c r="TBD56" s="18"/>
      <c r="TBE56" s="18"/>
      <c r="TBF56" s="18"/>
      <c r="TBG56" s="18"/>
      <c r="TBH56" s="18"/>
      <c r="TBI56" s="18"/>
      <c r="TBJ56" s="18"/>
      <c r="TBK56" s="18"/>
      <c r="TBL56" s="18"/>
      <c r="TBM56" s="18"/>
      <c r="TBN56" s="18"/>
      <c r="TBO56" s="18"/>
      <c r="TBP56" s="18"/>
      <c r="TBQ56" s="18"/>
      <c r="TBR56" s="18"/>
      <c r="TBS56" s="18"/>
      <c r="TBT56" s="18"/>
      <c r="TBU56" s="18"/>
      <c r="TBV56" s="18"/>
      <c r="TBW56" s="18"/>
      <c r="TBX56" s="18"/>
      <c r="TBY56" s="18"/>
      <c r="TBZ56" s="18"/>
      <c r="TCA56" s="18"/>
      <c r="TCB56" s="18"/>
      <c r="TCC56" s="18"/>
      <c r="TCD56" s="18"/>
      <c r="TCE56" s="18"/>
      <c r="TCF56" s="18"/>
      <c r="TCG56" s="18"/>
      <c r="TCH56" s="18"/>
      <c r="TCI56" s="18"/>
      <c r="TCJ56" s="18"/>
      <c r="TCK56" s="18"/>
      <c r="TCL56" s="18"/>
      <c r="TCM56" s="18"/>
      <c r="TCN56" s="18"/>
      <c r="TCO56" s="18"/>
      <c r="TCP56" s="18"/>
      <c r="TCQ56" s="18"/>
      <c r="TCR56" s="18"/>
      <c r="TCS56" s="18"/>
      <c r="TCT56" s="18"/>
      <c r="TCU56" s="18"/>
      <c r="TCV56" s="18"/>
      <c r="TCW56" s="18"/>
      <c r="TCX56" s="18"/>
      <c r="TCY56" s="18"/>
      <c r="TCZ56" s="18"/>
      <c r="TDA56" s="18"/>
      <c r="TDB56" s="18"/>
      <c r="TDC56" s="18"/>
      <c r="TDD56" s="18"/>
      <c r="TDE56" s="18"/>
      <c r="TDF56" s="18"/>
      <c r="TDG56" s="18"/>
      <c r="TDH56" s="18"/>
      <c r="TDI56" s="18"/>
      <c r="TDJ56" s="18"/>
      <c r="TDK56" s="18"/>
      <c r="TDL56" s="18"/>
      <c r="TDM56" s="18"/>
      <c r="TDN56" s="18"/>
      <c r="TDO56" s="18"/>
      <c r="TDP56" s="18"/>
      <c r="TDQ56" s="18"/>
      <c r="TDR56" s="18"/>
      <c r="TDS56" s="18"/>
      <c r="TDT56" s="18"/>
      <c r="TDU56" s="18"/>
      <c r="TDV56" s="18"/>
      <c r="TDW56" s="18"/>
      <c r="TDX56" s="18"/>
      <c r="TDY56" s="18"/>
      <c r="TDZ56" s="18"/>
      <c r="TEA56" s="18"/>
      <c r="TEB56" s="18"/>
      <c r="TEC56" s="18"/>
      <c r="TED56" s="18"/>
      <c r="TEE56" s="18"/>
      <c r="TEF56" s="18"/>
      <c r="TEG56" s="18"/>
      <c r="TEH56" s="18"/>
      <c r="TEI56" s="18"/>
      <c r="TEJ56" s="18"/>
      <c r="TEK56" s="18"/>
      <c r="TEL56" s="18"/>
      <c r="TEM56" s="18"/>
      <c r="TEN56" s="18"/>
      <c r="TEO56" s="18"/>
      <c r="TEP56" s="18"/>
      <c r="TEQ56" s="18"/>
      <c r="TER56" s="18"/>
      <c r="TES56" s="18"/>
      <c r="TET56" s="18"/>
      <c r="TEU56" s="18"/>
      <c r="TEV56" s="18"/>
      <c r="TEW56" s="18"/>
      <c r="TEX56" s="18"/>
      <c r="TEY56" s="18"/>
      <c r="TEZ56" s="18"/>
      <c r="TFA56" s="18"/>
      <c r="TFB56" s="18"/>
      <c r="TFC56" s="18"/>
      <c r="TFD56" s="18"/>
      <c r="TFE56" s="18"/>
      <c r="TFF56" s="18"/>
      <c r="TFG56" s="18"/>
      <c r="TFH56" s="18"/>
      <c r="TFI56" s="18"/>
      <c r="TFJ56" s="18"/>
      <c r="TFK56" s="18"/>
      <c r="TFL56" s="18"/>
      <c r="TFM56" s="18"/>
      <c r="TFN56" s="18"/>
      <c r="TFO56" s="18"/>
      <c r="TFP56" s="18"/>
      <c r="TFQ56" s="18"/>
      <c r="TFR56" s="18"/>
      <c r="TFS56" s="18"/>
      <c r="TFT56" s="18"/>
      <c r="TFU56" s="18"/>
      <c r="TFV56" s="18"/>
      <c r="TFW56" s="18"/>
      <c r="TFX56" s="18"/>
      <c r="TFY56" s="18"/>
      <c r="TFZ56" s="18"/>
      <c r="TGA56" s="18"/>
      <c r="TGB56" s="18"/>
      <c r="TGC56" s="18"/>
      <c r="TGD56" s="18"/>
      <c r="TGE56" s="18"/>
      <c r="TGF56" s="18"/>
      <c r="TGG56" s="18"/>
      <c r="TGH56" s="18"/>
      <c r="TGI56" s="18"/>
      <c r="TGJ56" s="18"/>
      <c r="TGK56" s="18"/>
      <c r="TGL56" s="18"/>
      <c r="TGM56" s="18"/>
      <c r="TGN56" s="18"/>
      <c r="TGO56" s="18"/>
      <c r="TGP56" s="18"/>
      <c r="TGQ56" s="18"/>
      <c r="TGR56" s="18"/>
      <c r="TGS56" s="18"/>
      <c r="TGT56" s="18"/>
      <c r="TGU56" s="18"/>
      <c r="TGV56" s="18"/>
      <c r="TGW56" s="18"/>
      <c r="TGX56" s="18"/>
      <c r="TGY56" s="18"/>
      <c r="TGZ56" s="18"/>
      <c r="THA56" s="18"/>
      <c r="THB56" s="18"/>
      <c r="THC56" s="18"/>
      <c r="THD56" s="18"/>
      <c r="THE56" s="18"/>
      <c r="THF56" s="18"/>
      <c r="THG56" s="18"/>
      <c r="THH56" s="18"/>
      <c r="THI56" s="18"/>
      <c r="THJ56" s="18"/>
      <c r="THK56" s="18"/>
      <c r="THL56" s="18"/>
      <c r="THM56" s="18"/>
      <c r="THN56" s="18"/>
      <c r="THO56" s="18"/>
      <c r="THP56" s="18"/>
      <c r="THQ56" s="18"/>
      <c r="THR56" s="18"/>
      <c r="THS56" s="18"/>
      <c r="THT56" s="18"/>
      <c r="THU56" s="18"/>
      <c r="THV56" s="18"/>
      <c r="THW56" s="18"/>
      <c r="THX56" s="18"/>
      <c r="THY56" s="18"/>
      <c r="THZ56" s="18"/>
      <c r="TIA56" s="18"/>
      <c r="TIB56" s="18"/>
      <c r="TIC56" s="18"/>
      <c r="TID56" s="18"/>
      <c r="TIE56" s="18"/>
      <c r="TIF56" s="18"/>
      <c r="TIG56" s="18"/>
      <c r="TIH56" s="18"/>
      <c r="TII56" s="18"/>
      <c r="TIJ56" s="18"/>
      <c r="TIK56" s="18"/>
      <c r="TIL56" s="18"/>
      <c r="TIM56" s="18"/>
      <c r="TIN56" s="18"/>
      <c r="TIO56" s="18"/>
      <c r="TIP56" s="18"/>
      <c r="TIQ56" s="18"/>
      <c r="TIR56" s="18"/>
      <c r="TIS56" s="18"/>
      <c r="TIT56" s="18"/>
      <c r="TIU56" s="18"/>
      <c r="TIV56" s="18"/>
      <c r="TIW56" s="18"/>
      <c r="TIX56" s="18"/>
      <c r="TIY56" s="18"/>
      <c r="TIZ56" s="18"/>
      <c r="TJA56" s="18"/>
      <c r="TJB56" s="18"/>
      <c r="TJC56" s="18"/>
      <c r="TJD56" s="18"/>
      <c r="TJE56" s="18"/>
      <c r="TJF56" s="18"/>
      <c r="TJG56" s="18"/>
      <c r="TJH56" s="18"/>
      <c r="TJI56" s="18"/>
      <c r="TJJ56" s="18"/>
      <c r="TJK56" s="18"/>
      <c r="TJL56" s="18"/>
      <c r="TJM56" s="18"/>
      <c r="TJN56" s="18"/>
      <c r="TJO56" s="18"/>
      <c r="TJP56" s="18"/>
      <c r="TJQ56" s="18"/>
      <c r="TJR56" s="18"/>
      <c r="TJS56" s="18"/>
      <c r="TJT56" s="18"/>
      <c r="TJU56" s="18"/>
      <c r="TJV56" s="18"/>
      <c r="TJW56" s="18"/>
      <c r="TJX56" s="18"/>
      <c r="TJY56" s="18"/>
      <c r="TJZ56" s="18"/>
      <c r="TKA56" s="18"/>
      <c r="TKB56" s="18"/>
      <c r="TKC56" s="18"/>
      <c r="TKD56" s="18"/>
      <c r="TKE56" s="18"/>
      <c r="TKF56" s="18"/>
      <c r="TKG56" s="18"/>
      <c r="TKH56" s="18"/>
      <c r="TKI56" s="18"/>
      <c r="TKJ56" s="18"/>
      <c r="TKK56" s="18"/>
      <c r="TKL56" s="18"/>
      <c r="TKM56" s="18"/>
      <c r="TKN56" s="18"/>
      <c r="TKO56" s="18"/>
      <c r="TKP56" s="18"/>
      <c r="TKQ56" s="18"/>
      <c r="TKR56" s="18"/>
      <c r="TKS56" s="18"/>
      <c r="TKT56" s="18"/>
      <c r="TKU56" s="18"/>
      <c r="TKV56" s="18"/>
      <c r="TKW56" s="18"/>
      <c r="TKX56" s="18"/>
      <c r="TKY56" s="18"/>
      <c r="TKZ56" s="18"/>
      <c r="TLA56" s="18"/>
      <c r="TLB56" s="18"/>
      <c r="TLC56" s="18"/>
      <c r="TLD56" s="18"/>
      <c r="TLE56" s="18"/>
      <c r="TLF56" s="18"/>
      <c r="TLG56" s="18"/>
      <c r="TLH56" s="18"/>
      <c r="TLI56" s="18"/>
      <c r="TLJ56" s="18"/>
      <c r="TLK56" s="18"/>
      <c r="TLL56" s="18"/>
      <c r="TLM56" s="18"/>
      <c r="TLN56" s="18"/>
      <c r="TLO56" s="18"/>
      <c r="TLP56" s="18"/>
      <c r="TLQ56" s="18"/>
      <c r="TLR56" s="18"/>
      <c r="TLS56" s="18"/>
      <c r="TLT56" s="18"/>
      <c r="TLU56" s="18"/>
      <c r="TLV56" s="18"/>
      <c r="TLW56" s="18"/>
      <c r="TLX56" s="18"/>
      <c r="TLY56" s="18"/>
      <c r="TLZ56" s="18"/>
      <c r="TMA56" s="18"/>
      <c r="TMB56" s="18"/>
      <c r="TMC56" s="18"/>
      <c r="TMD56" s="18"/>
      <c r="TME56" s="18"/>
      <c r="TMF56" s="18"/>
      <c r="TMG56" s="18"/>
      <c r="TMH56" s="18"/>
      <c r="TMI56" s="18"/>
      <c r="TMJ56" s="18"/>
      <c r="TMK56" s="18"/>
      <c r="TML56" s="18"/>
      <c r="TMM56" s="18"/>
      <c r="TMN56" s="18"/>
      <c r="TMO56" s="18"/>
      <c r="TMP56" s="18"/>
      <c r="TMQ56" s="18"/>
      <c r="TMR56" s="18"/>
      <c r="TMS56" s="18"/>
      <c r="TMT56" s="18"/>
      <c r="TMU56" s="18"/>
      <c r="TMV56" s="18"/>
      <c r="TMW56" s="18"/>
      <c r="TMX56" s="18"/>
      <c r="TMY56" s="18"/>
      <c r="TMZ56" s="18"/>
      <c r="TNA56" s="18"/>
      <c r="TNB56" s="18"/>
      <c r="TNC56" s="18"/>
      <c r="TND56" s="18"/>
      <c r="TNE56" s="18"/>
      <c r="TNF56" s="18"/>
      <c r="TNG56" s="18"/>
      <c r="TNH56" s="18"/>
      <c r="TNI56" s="18"/>
      <c r="TNJ56" s="18"/>
      <c r="TNK56" s="18"/>
      <c r="TNL56" s="18"/>
      <c r="TNM56" s="18"/>
      <c r="TNN56" s="18"/>
      <c r="TNO56" s="18"/>
      <c r="TNP56" s="18"/>
      <c r="TNQ56" s="18"/>
      <c r="TNR56" s="18"/>
      <c r="TNS56" s="18"/>
      <c r="TNT56" s="18"/>
      <c r="TNU56" s="18"/>
      <c r="TNV56" s="18"/>
      <c r="TNW56" s="18"/>
      <c r="TNX56" s="18"/>
      <c r="TNY56" s="18"/>
      <c r="TNZ56" s="18"/>
      <c r="TOA56" s="18"/>
      <c r="TOB56" s="18"/>
      <c r="TOC56" s="18"/>
      <c r="TOD56" s="18"/>
      <c r="TOE56" s="18"/>
      <c r="TOF56" s="18"/>
      <c r="TOG56" s="18"/>
      <c r="TOH56" s="18"/>
      <c r="TOI56" s="18"/>
      <c r="TOJ56" s="18"/>
      <c r="TOK56" s="18"/>
      <c r="TOL56" s="18"/>
      <c r="TOM56" s="18"/>
      <c r="TON56" s="18"/>
      <c r="TOO56" s="18"/>
      <c r="TOP56" s="18"/>
      <c r="TOQ56" s="18"/>
      <c r="TOR56" s="18"/>
      <c r="TOS56" s="18"/>
      <c r="TOT56" s="18"/>
      <c r="TOU56" s="18"/>
      <c r="TOV56" s="18"/>
      <c r="TOW56" s="18"/>
      <c r="TOX56" s="18"/>
      <c r="TOY56" s="18"/>
      <c r="TOZ56" s="18"/>
      <c r="TPA56" s="18"/>
      <c r="TPB56" s="18"/>
      <c r="TPC56" s="18"/>
      <c r="TPD56" s="18"/>
      <c r="TPE56" s="18"/>
      <c r="TPF56" s="18"/>
      <c r="TPG56" s="18"/>
      <c r="TPH56" s="18"/>
      <c r="TPI56" s="18"/>
      <c r="TPJ56" s="18"/>
      <c r="TPK56" s="18"/>
      <c r="TPL56" s="18"/>
      <c r="TPM56" s="18"/>
      <c r="TPN56" s="18"/>
      <c r="TPO56" s="18"/>
      <c r="TPP56" s="18"/>
      <c r="TPQ56" s="18"/>
      <c r="TPR56" s="18"/>
      <c r="TPS56" s="18"/>
      <c r="TPT56" s="18"/>
      <c r="TPU56" s="18"/>
      <c r="TPV56" s="18"/>
      <c r="TPW56" s="18"/>
      <c r="TPX56" s="18"/>
      <c r="TPY56" s="18"/>
      <c r="TPZ56" s="18"/>
      <c r="TQA56" s="18"/>
      <c r="TQB56" s="18"/>
      <c r="TQC56" s="18"/>
      <c r="TQD56" s="18"/>
      <c r="TQE56" s="18"/>
      <c r="TQF56" s="18"/>
      <c r="TQG56" s="18"/>
      <c r="TQH56" s="18"/>
      <c r="TQI56" s="18"/>
      <c r="TQJ56" s="18"/>
      <c r="TQK56" s="18"/>
      <c r="TQL56" s="18"/>
      <c r="TQM56" s="18"/>
      <c r="TQN56" s="18"/>
      <c r="TQO56" s="18"/>
      <c r="TQP56" s="18"/>
      <c r="TQQ56" s="18"/>
      <c r="TQR56" s="18"/>
      <c r="TQS56" s="18"/>
      <c r="TQT56" s="18"/>
      <c r="TQU56" s="18"/>
      <c r="TQV56" s="18"/>
      <c r="TQW56" s="18"/>
      <c r="TQX56" s="18"/>
      <c r="TQY56" s="18"/>
      <c r="TQZ56" s="18"/>
      <c r="TRA56" s="18"/>
      <c r="TRB56" s="18"/>
      <c r="TRC56" s="18"/>
      <c r="TRD56" s="18"/>
      <c r="TRE56" s="18"/>
      <c r="TRF56" s="18"/>
      <c r="TRG56" s="18"/>
      <c r="TRH56" s="18"/>
      <c r="TRI56" s="18"/>
      <c r="TRJ56" s="18"/>
      <c r="TRK56" s="18"/>
      <c r="TRL56" s="18"/>
      <c r="TRM56" s="18"/>
      <c r="TRN56" s="18"/>
      <c r="TRO56" s="18"/>
      <c r="TRP56" s="18"/>
      <c r="TRQ56" s="18"/>
      <c r="TRR56" s="18"/>
      <c r="TRS56" s="18"/>
      <c r="TRT56" s="18"/>
      <c r="TRU56" s="18"/>
      <c r="TRV56" s="18"/>
      <c r="TRW56" s="18"/>
      <c r="TRX56" s="18"/>
      <c r="TRY56" s="18"/>
      <c r="TRZ56" s="18"/>
      <c r="TSA56" s="18"/>
      <c r="TSB56" s="18"/>
      <c r="TSC56" s="18"/>
      <c r="TSD56" s="18"/>
      <c r="TSE56" s="18"/>
      <c r="TSF56" s="18"/>
      <c r="TSG56" s="18"/>
      <c r="TSH56" s="18"/>
      <c r="TSI56" s="18"/>
      <c r="TSJ56" s="18"/>
      <c r="TSK56" s="18"/>
      <c r="TSL56" s="18"/>
      <c r="TSM56" s="18"/>
      <c r="TSN56" s="18"/>
      <c r="TSO56" s="18"/>
      <c r="TSP56" s="18"/>
      <c r="TSQ56" s="18"/>
      <c r="TSR56" s="18"/>
      <c r="TSS56" s="18"/>
      <c r="TST56" s="18"/>
      <c r="TSU56" s="18"/>
      <c r="TSV56" s="18"/>
      <c r="TSW56" s="18"/>
      <c r="TSX56" s="18"/>
      <c r="TSY56" s="18"/>
      <c r="TSZ56" s="18"/>
      <c r="TTA56" s="18"/>
      <c r="TTB56" s="18"/>
      <c r="TTC56" s="18"/>
      <c r="TTD56" s="18"/>
      <c r="TTE56" s="18"/>
      <c r="TTF56" s="18"/>
      <c r="TTG56" s="18"/>
      <c r="TTH56" s="18"/>
      <c r="TTI56" s="18"/>
      <c r="TTJ56" s="18"/>
      <c r="TTK56" s="18"/>
      <c r="TTL56" s="18"/>
      <c r="TTM56" s="18"/>
      <c r="TTN56" s="18"/>
      <c r="TTO56" s="18"/>
      <c r="TTP56" s="18"/>
      <c r="TTQ56" s="18"/>
      <c r="TTR56" s="18"/>
      <c r="TTS56" s="18"/>
      <c r="TTT56" s="18"/>
      <c r="TTU56" s="18"/>
      <c r="TTV56" s="18"/>
      <c r="TTW56" s="18"/>
      <c r="TTX56" s="18"/>
      <c r="TTY56" s="18"/>
      <c r="TTZ56" s="18"/>
      <c r="TUA56" s="18"/>
      <c r="TUB56" s="18"/>
      <c r="TUC56" s="18"/>
      <c r="TUD56" s="18"/>
      <c r="TUE56" s="18"/>
      <c r="TUF56" s="18"/>
      <c r="TUG56" s="18"/>
      <c r="TUH56" s="18"/>
      <c r="TUI56" s="18"/>
      <c r="TUJ56" s="18"/>
      <c r="TUK56" s="18"/>
      <c r="TUL56" s="18"/>
      <c r="TUM56" s="18"/>
      <c r="TUN56" s="18"/>
      <c r="TUO56" s="18"/>
      <c r="TUP56" s="18"/>
      <c r="TUQ56" s="18"/>
      <c r="TUR56" s="18"/>
      <c r="TUS56" s="18"/>
      <c r="TUT56" s="18"/>
      <c r="TUU56" s="18"/>
      <c r="TUV56" s="18"/>
      <c r="TUW56" s="18"/>
      <c r="TUX56" s="18"/>
      <c r="TUY56" s="18"/>
      <c r="TUZ56" s="18"/>
      <c r="TVA56" s="18"/>
      <c r="TVB56" s="18"/>
      <c r="TVC56" s="18"/>
      <c r="TVD56" s="18"/>
      <c r="TVE56" s="18"/>
      <c r="TVF56" s="18"/>
      <c r="TVG56" s="18"/>
      <c r="TVH56" s="18"/>
      <c r="TVI56" s="18"/>
      <c r="TVJ56" s="18"/>
      <c r="TVK56" s="18"/>
      <c r="TVL56" s="18"/>
      <c r="TVM56" s="18"/>
      <c r="TVN56" s="18"/>
      <c r="TVO56" s="18"/>
      <c r="TVP56" s="18"/>
      <c r="TVQ56" s="18"/>
      <c r="TVR56" s="18"/>
      <c r="TVS56" s="18"/>
      <c r="TVT56" s="18"/>
      <c r="TVU56" s="18"/>
      <c r="TVV56" s="18"/>
      <c r="TVW56" s="18"/>
      <c r="TVX56" s="18"/>
      <c r="TVY56" s="18"/>
      <c r="TVZ56" s="18"/>
      <c r="TWA56" s="18"/>
      <c r="TWB56" s="18"/>
      <c r="TWC56" s="18"/>
      <c r="TWD56" s="18"/>
      <c r="TWE56" s="18"/>
      <c r="TWF56" s="18"/>
      <c r="TWG56" s="18"/>
      <c r="TWH56" s="18"/>
      <c r="TWI56" s="18"/>
      <c r="TWJ56" s="18"/>
      <c r="TWK56" s="18"/>
      <c r="TWL56" s="18"/>
      <c r="TWM56" s="18"/>
      <c r="TWN56" s="18"/>
      <c r="TWO56" s="18"/>
      <c r="TWP56" s="18"/>
      <c r="TWQ56" s="18"/>
      <c r="TWR56" s="18"/>
      <c r="TWS56" s="18"/>
      <c r="TWT56" s="18"/>
      <c r="TWU56" s="18"/>
      <c r="TWV56" s="18"/>
      <c r="TWW56" s="18"/>
      <c r="TWX56" s="18"/>
      <c r="TWY56" s="18"/>
      <c r="TWZ56" s="18"/>
      <c r="TXA56" s="18"/>
      <c r="TXB56" s="18"/>
      <c r="TXC56" s="18"/>
      <c r="TXD56" s="18"/>
      <c r="TXE56" s="18"/>
      <c r="TXF56" s="18"/>
      <c r="TXG56" s="18"/>
      <c r="TXH56" s="18"/>
      <c r="TXI56" s="18"/>
      <c r="TXJ56" s="18"/>
      <c r="TXK56" s="18"/>
      <c r="TXL56" s="18"/>
      <c r="TXM56" s="18"/>
      <c r="TXN56" s="18"/>
      <c r="TXO56" s="18"/>
      <c r="TXP56" s="18"/>
      <c r="TXQ56" s="18"/>
      <c r="TXR56" s="18"/>
      <c r="TXS56" s="18"/>
      <c r="TXT56" s="18"/>
      <c r="TXU56" s="18"/>
      <c r="TXV56" s="18"/>
      <c r="TXW56" s="18"/>
      <c r="TXX56" s="18"/>
      <c r="TXY56" s="18"/>
      <c r="TXZ56" s="18"/>
      <c r="TYA56" s="18"/>
      <c r="TYB56" s="18"/>
      <c r="TYC56" s="18"/>
      <c r="TYD56" s="18"/>
      <c r="TYE56" s="18"/>
      <c r="TYF56" s="18"/>
      <c r="TYG56" s="18"/>
      <c r="TYH56" s="18"/>
      <c r="TYI56" s="18"/>
      <c r="TYJ56" s="18"/>
      <c r="TYK56" s="18"/>
      <c r="TYL56" s="18"/>
      <c r="TYM56" s="18"/>
      <c r="TYN56" s="18"/>
      <c r="TYO56" s="18"/>
      <c r="TYP56" s="18"/>
      <c r="TYQ56" s="18"/>
      <c r="TYR56" s="18"/>
      <c r="TYS56" s="18"/>
      <c r="TYT56" s="18"/>
      <c r="TYU56" s="18"/>
      <c r="TYV56" s="18"/>
      <c r="TYW56" s="18"/>
      <c r="TYX56" s="18"/>
      <c r="TYY56" s="18"/>
      <c r="TYZ56" s="18"/>
      <c r="TZA56" s="18"/>
      <c r="TZB56" s="18"/>
      <c r="TZC56" s="18"/>
      <c r="TZD56" s="18"/>
      <c r="TZE56" s="18"/>
      <c r="TZF56" s="18"/>
      <c r="TZG56" s="18"/>
      <c r="TZH56" s="18"/>
      <c r="TZI56" s="18"/>
      <c r="TZJ56" s="18"/>
      <c r="TZK56" s="18"/>
      <c r="TZL56" s="18"/>
      <c r="TZM56" s="18"/>
      <c r="TZN56" s="18"/>
      <c r="TZO56" s="18"/>
      <c r="TZP56" s="18"/>
      <c r="TZQ56" s="18"/>
      <c r="TZR56" s="18"/>
      <c r="TZS56" s="18"/>
      <c r="TZT56" s="18"/>
      <c r="TZU56" s="18"/>
      <c r="TZV56" s="18"/>
      <c r="TZW56" s="18"/>
      <c r="TZX56" s="18"/>
      <c r="TZY56" s="18"/>
      <c r="TZZ56" s="18"/>
      <c r="UAA56" s="18"/>
      <c r="UAB56" s="18"/>
      <c r="UAC56" s="18"/>
      <c r="UAD56" s="18"/>
      <c r="UAE56" s="18"/>
      <c r="UAF56" s="18"/>
      <c r="UAG56" s="18"/>
      <c r="UAH56" s="18"/>
      <c r="UAI56" s="18"/>
      <c r="UAJ56" s="18"/>
      <c r="UAK56" s="18"/>
      <c r="UAL56" s="18"/>
      <c r="UAM56" s="18"/>
      <c r="UAN56" s="18"/>
      <c r="UAO56" s="18"/>
      <c r="UAP56" s="18"/>
      <c r="UAQ56" s="18"/>
      <c r="UAR56" s="18"/>
      <c r="UAS56" s="18"/>
      <c r="UAT56" s="18"/>
      <c r="UAU56" s="18"/>
      <c r="UAV56" s="18"/>
      <c r="UAW56" s="18"/>
      <c r="UAX56" s="18"/>
      <c r="UAY56" s="18"/>
      <c r="UAZ56" s="18"/>
      <c r="UBA56" s="18"/>
      <c r="UBB56" s="18"/>
      <c r="UBC56" s="18"/>
      <c r="UBD56" s="18"/>
      <c r="UBE56" s="18"/>
      <c r="UBF56" s="18"/>
      <c r="UBG56" s="18"/>
      <c r="UBH56" s="18"/>
      <c r="UBI56" s="18"/>
      <c r="UBJ56" s="18"/>
      <c r="UBK56" s="18"/>
      <c r="UBL56" s="18"/>
      <c r="UBM56" s="18"/>
      <c r="UBN56" s="18"/>
      <c r="UBO56" s="18"/>
      <c r="UBP56" s="18"/>
      <c r="UBQ56" s="18"/>
      <c r="UBR56" s="18"/>
      <c r="UBS56" s="18"/>
      <c r="UBT56" s="18"/>
      <c r="UBU56" s="18"/>
      <c r="UBV56" s="18"/>
      <c r="UBW56" s="18"/>
      <c r="UBX56" s="18"/>
      <c r="UBY56" s="18"/>
      <c r="UBZ56" s="18"/>
      <c r="UCA56" s="18"/>
      <c r="UCB56" s="18"/>
      <c r="UCC56" s="18"/>
      <c r="UCD56" s="18"/>
      <c r="UCE56" s="18"/>
      <c r="UCF56" s="18"/>
      <c r="UCG56" s="18"/>
      <c r="UCH56" s="18"/>
      <c r="UCI56" s="18"/>
      <c r="UCJ56" s="18"/>
      <c r="UCK56" s="18"/>
      <c r="UCL56" s="18"/>
      <c r="UCM56" s="18"/>
      <c r="UCN56" s="18"/>
      <c r="UCO56" s="18"/>
      <c r="UCP56" s="18"/>
      <c r="UCQ56" s="18"/>
      <c r="UCR56" s="18"/>
      <c r="UCS56" s="18"/>
      <c r="UCT56" s="18"/>
      <c r="UCU56" s="18"/>
      <c r="UCV56" s="18"/>
      <c r="UCW56" s="18"/>
      <c r="UCX56" s="18"/>
      <c r="UCY56" s="18"/>
      <c r="UCZ56" s="18"/>
      <c r="UDA56" s="18"/>
      <c r="UDB56" s="18"/>
      <c r="UDC56" s="18"/>
      <c r="UDD56" s="18"/>
      <c r="UDE56" s="18"/>
      <c r="UDF56" s="18"/>
      <c r="UDG56" s="18"/>
      <c r="UDH56" s="18"/>
      <c r="UDI56" s="18"/>
      <c r="UDJ56" s="18"/>
      <c r="UDK56" s="18"/>
      <c r="UDL56" s="18"/>
      <c r="UDM56" s="18"/>
      <c r="UDN56" s="18"/>
      <c r="UDO56" s="18"/>
      <c r="UDP56" s="18"/>
      <c r="UDQ56" s="18"/>
      <c r="UDR56" s="18"/>
      <c r="UDS56" s="18"/>
      <c r="UDT56" s="18"/>
      <c r="UDU56" s="18"/>
      <c r="UDV56" s="18"/>
      <c r="UDW56" s="18"/>
      <c r="UDX56" s="18"/>
      <c r="UDY56" s="18"/>
      <c r="UDZ56" s="18"/>
      <c r="UEA56" s="18"/>
      <c r="UEB56" s="18"/>
      <c r="UEC56" s="18"/>
      <c r="UED56" s="18"/>
      <c r="UEE56" s="18"/>
      <c r="UEF56" s="18"/>
      <c r="UEG56" s="18"/>
      <c r="UEH56" s="18"/>
      <c r="UEI56" s="18"/>
      <c r="UEJ56" s="18"/>
      <c r="UEK56" s="18"/>
      <c r="UEL56" s="18"/>
      <c r="UEM56" s="18"/>
      <c r="UEN56" s="18"/>
      <c r="UEO56" s="18"/>
      <c r="UEP56" s="18"/>
      <c r="UEQ56" s="18"/>
      <c r="UER56" s="18"/>
      <c r="UES56" s="18"/>
      <c r="UET56" s="18"/>
      <c r="UEU56" s="18"/>
      <c r="UEV56" s="18"/>
      <c r="UEW56" s="18"/>
      <c r="UEX56" s="18"/>
      <c r="UEY56" s="18"/>
      <c r="UEZ56" s="18"/>
      <c r="UFA56" s="18"/>
      <c r="UFB56" s="18"/>
      <c r="UFC56" s="18"/>
      <c r="UFD56" s="18"/>
      <c r="UFE56" s="18"/>
      <c r="UFF56" s="18"/>
      <c r="UFG56" s="18"/>
      <c r="UFH56" s="18"/>
      <c r="UFI56" s="18"/>
      <c r="UFJ56" s="18"/>
      <c r="UFK56" s="18"/>
      <c r="UFL56" s="18"/>
      <c r="UFM56" s="18"/>
      <c r="UFN56" s="18"/>
      <c r="UFO56" s="18"/>
      <c r="UFP56" s="18"/>
      <c r="UFQ56" s="18"/>
      <c r="UFR56" s="18"/>
      <c r="UFS56" s="18"/>
      <c r="UFT56" s="18"/>
      <c r="UFU56" s="18"/>
      <c r="UFV56" s="18"/>
      <c r="UFW56" s="18"/>
      <c r="UFX56" s="18"/>
      <c r="UFY56" s="18"/>
      <c r="UFZ56" s="18"/>
      <c r="UGA56" s="18"/>
      <c r="UGB56" s="18"/>
      <c r="UGC56" s="18"/>
      <c r="UGD56" s="18"/>
      <c r="UGE56" s="18"/>
      <c r="UGF56" s="18"/>
      <c r="UGG56" s="18"/>
      <c r="UGH56" s="18"/>
      <c r="UGI56" s="18"/>
      <c r="UGJ56" s="18"/>
      <c r="UGK56" s="18"/>
      <c r="UGL56" s="18"/>
      <c r="UGM56" s="18"/>
      <c r="UGN56" s="18"/>
      <c r="UGO56" s="18"/>
      <c r="UGP56" s="18"/>
      <c r="UGQ56" s="18"/>
      <c r="UGR56" s="18"/>
      <c r="UGS56" s="18"/>
      <c r="UGT56" s="18"/>
      <c r="UGU56" s="18"/>
      <c r="UGV56" s="18"/>
      <c r="UGW56" s="18"/>
      <c r="UGX56" s="18"/>
      <c r="UGY56" s="18"/>
      <c r="UGZ56" s="18"/>
      <c r="UHA56" s="18"/>
      <c r="UHB56" s="18"/>
      <c r="UHC56" s="18"/>
      <c r="UHD56" s="18"/>
      <c r="UHE56" s="18"/>
      <c r="UHF56" s="18"/>
      <c r="UHG56" s="18"/>
      <c r="UHH56" s="18"/>
      <c r="UHI56" s="18"/>
      <c r="UHJ56" s="18"/>
      <c r="UHK56" s="18"/>
      <c r="UHL56" s="18"/>
      <c r="UHM56" s="18"/>
      <c r="UHN56" s="18"/>
      <c r="UHO56" s="18"/>
      <c r="UHP56" s="18"/>
      <c r="UHQ56" s="18"/>
      <c r="UHR56" s="18"/>
      <c r="UHS56" s="18"/>
      <c r="UHT56" s="18"/>
      <c r="UHU56" s="18"/>
      <c r="UHV56" s="18"/>
      <c r="UHW56" s="18"/>
      <c r="UHX56" s="18"/>
      <c r="UHY56" s="18"/>
      <c r="UHZ56" s="18"/>
      <c r="UIA56" s="18"/>
      <c r="UIB56" s="18"/>
      <c r="UIC56" s="18"/>
      <c r="UID56" s="18"/>
      <c r="UIE56" s="18"/>
      <c r="UIF56" s="18"/>
      <c r="UIG56" s="18"/>
      <c r="UIH56" s="18"/>
      <c r="UII56" s="18"/>
      <c r="UIJ56" s="18"/>
      <c r="UIK56" s="18"/>
      <c r="UIL56" s="18"/>
      <c r="UIM56" s="18"/>
      <c r="UIN56" s="18"/>
      <c r="UIO56" s="18"/>
      <c r="UIP56" s="18"/>
      <c r="UIQ56" s="18"/>
      <c r="UIR56" s="18"/>
      <c r="UIS56" s="18"/>
      <c r="UIT56" s="18"/>
      <c r="UIU56" s="18"/>
      <c r="UIV56" s="18"/>
      <c r="UIW56" s="18"/>
      <c r="UIX56" s="18"/>
      <c r="UIY56" s="18"/>
      <c r="UIZ56" s="18"/>
      <c r="UJA56" s="18"/>
      <c r="UJB56" s="18"/>
      <c r="UJC56" s="18"/>
      <c r="UJD56" s="18"/>
      <c r="UJE56" s="18"/>
      <c r="UJF56" s="18"/>
      <c r="UJG56" s="18"/>
      <c r="UJH56" s="18"/>
      <c r="UJI56" s="18"/>
      <c r="UJJ56" s="18"/>
      <c r="UJK56" s="18"/>
      <c r="UJL56" s="18"/>
      <c r="UJM56" s="18"/>
      <c r="UJN56" s="18"/>
      <c r="UJO56" s="18"/>
      <c r="UJP56" s="18"/>
      <c r="UJQ56" s="18"/>
      <c r="UJR56" s="18"/>
      <c r="UJS56" s="18"/>
      <c r="UJT56" s="18"/>
      <c r="UJU56" s="18"/>
      <c r="UJV56" s="18"/>
      <c r="UJW56" s="18"/>
      <c r="UJX56" s="18"/>
      <c r="UJY56" s="18"/>
      <c r="UJZ56" s="18"/>
      <c r="UKA56" s="18"/>
      <c r="UKB56" s="18"/>
      <c r="UKC56" s="18"/>
      <c r="UKD56" s="18"/>
      <c r="UKE56" s="18"/>
      <c r="UKF56" s="18"/>
      <c r="UKG56" s="18"/>
      <c r="UKH56" s="18"/>
      <c r="UKI56" s="18"/>
      <c r="UKJ56" s="18"/>
      <c r="UKK56" s="18"/>
      <c r="UKL56" s="18"/>
      <c r="UKM56" s="18"/>
      <c r="UKN56" s="18"/>
      <c r="UKO56" s="18"/>
      <c r="UKP56" s="18"/>
      <c r="UKQ56" s="18"/>
      <c r="UKR56" s="18"/>
      <c r="UKS56" s="18"/>
      <c r="UKT56" s="18"/>
      <c r="UKU56" s="18"/>
      <c r="UKV56" s="18"/>
      <c r="UKW56" s="18"/>
      <c r="UKX56" s="18"/>
      <c r="UKY56" s="18"/>
      <c r="UKZ56" s="18"/>
      <c r="ULA56" s="18"/>
      <c r="ULB56" s="18"/>
      <c r="ULC56" s="18"/>
      <c r="ULD56" s="18"/>
      <c r="ULE56" s="18"/>
      <c r="ULF56" s="18"/>
      <c r="ULG56" s="18"/>
      <c r="ULH56" s="18"/>
      <c r="ULI56" s="18"/>
      <c r="ULJ56" s="18"/>
      <c r="ULK56" s="18"/>
      <c r="ULL56" s="18"/>
      <c r="ULM56" s="18"/>
      <c r="ULN56" s="18"/>
      <c r="ULO56" s="18"/>
      <c r="ULP56" s="18"/>
      <c r="ULQ56" s="18"/>
      <c r="ULR56" s="18"/>
      <c r="ULS56" s="18"/>
      <c r="ULT56" s="18"/>
      <c r="ULU56" s="18"/>
      <c r="ULV56" s="18"/>
      <c r="ULW56" s="18"/>
      <c r="ULX56" s="18"/>
      <c r="ULY56" s="18"/>
      <c r="ULZ56" s="18"/>
      <c r="UMA56" s="18"/>
      <c r="UMB56" s="18"/>
      <c r="UMC56" s="18"/>
      <c r="UMD56" s="18"/>
      <c r="UME56" s="18"/>
      <c r="UMF56" s="18"/>
      <c r="UMG56" s="18"/>
      <c r="UMH56" s="18"/>
      <c r="UMI56" s="18"/>
      <c r="UMJ56" s="18"/>
      <c r="UMK56" s="18"/>
      <c r="UML56" s="18"/>
      <c r="UMM56" s="18"/>
      <c r="UMN56" s="18"/>
      <c r="UMO56" s="18"/>
      <c r="UMP56" s="18"/>
      <c r="UMQ56" s="18"/>
      <c r="UMR56" s="18"/>
      <c r="UMS56" s="18"/>
      <c r="UMT56" s="18"/>
      <c r="UMU56" s="18"/>
      <c r="UMV56" s="18"/>
      <c r="UMW56" s="18"/>
      <c r="UMX56" s="18"/>
      <c r="UMY56" s="18"/>
      <c r="UMZ56" s="18"/>
      <c r="UNA56" s="18"/>
      <c r="UNB56" s="18"/>
      <c r="UNC56" s="18"/>
      <c r="UND56" s="18"/>
      <c r="UNE56" s="18"/>
      <c r="UNF56" s="18"/>
      <c r="UNG56" s="18"/>
      <c r="UNH56" s="18"/>
      <c r="UNI56" s="18"/>
      <c r="UNJ56" s="18"/>
      <c r="UNK56" s="18"/>
      <c r="UNL56" s="18"/>
      <c r="UNM56" s="18"/>
      <c r="UNN56" s="18"/>
      <c r="UNO56" s="18"/>
      <c r="UNP56" s="18"/>
      <c r="UNQ56" s="18"/>
      <c r="UNR56" s="18"/>
      <c r="UNS56" s="18"/>
      <c r="UNT56" s="18"/>
      <c r="UNU56" s="18"/>
      <c r="UNV56" s="18"/>
      <c r="UNW56" s="18"/>
      <c r="UNX56" s="18"/>
      <c r="UNY56" s="18"/>
      <c r="UNZ56" s="18"/>
      <c r="UOA56" s="18"/>
      <c r="UOB56" s="18"/>
      <c r="UOC56" s="18"/>
      <c r="UOD56" s="18"/>
      <c r="UOE56" s="18"/>
      <c r="UOF56" s="18"/>
      <c r="UOG56" s="18"/>
      <c r="UOH56" s="18"/>
      <c r="UOI56" s="18"/>
      <c r="UOJ56" s="18"/>
      <c r="UOK56" s="18"/>
      <c r="UOL56" s="18"/>
      <c r="UOM56" s="18"/>
      <c r="UON56" s="18"/>
      <c r="UOO56" s="18"/>
      <c r="UOP56" s="18"/>
      <c r="UOQ56" s="18"/>
      <c r="UOR56" s="18"/>
      <c r="UOS56" s="18"/>
      <c r="UOT56" s="18"/>
      <c r="UOU56" s="18"/>
      <c r="UOV56" s="18"/>
      <c r="UOW56" s="18"/>
      <c r="UOX56" s="18"/>
      <c r="UOY56" s="18"/>
      <c r="UOZ56" s="18"/>
      <c r="UPA56" s="18"/>
      <c r="UPB56" s="18"/>
      <c r="UPC56" s="18"/>
      <c r="UPD56" s="18"/>
      <c r="UPE56" s="18"/>
      <c r="UPF56" s="18"/>
      <c r="UPG56" s="18"/>
      <c r="UPH56" s="18"/>
      <c r="UPI56" s="18"/>
      <c r="UPJ56" s="18"/>
      <c r="UPK56" s="18"/>
      <c r="UPL56" s="18"/>
      <c r="UPM56" s="18"/>
      <c r="UPN56" s="18"/>
      <c r="UPO56" s="18"/>
      <c r="UPP56" s="18"/>
      <c r="UPQ56" s="18"/>
      <c r="UPR56" s="18"/>
      <c r="UPS56" s="18"/>
      <c r="UPT56" s="18"/>
      <c r="UPU56" s="18"/>
      <c r="UPV56" s="18"/>
      <c r="UPW56" s="18"/>
      <c r="UPX56" s="18"/>
      <c r="UPY56" s="18"/>
      <c r="UPZ56" s="18"/>
      <c r="UQA56" s="18"/>
      <c r="UQB56" s="18"/>
      <c r="UQC56" s="18"/>
      <c r="UQD56" s="18"/>
      <c r="UQE56" s="18"/>
      <c r="UQF56" s="18"/>
      <c r="UQG56" s="18"/>
      <c r="UQH56" s="18"/>
      <c r="UQI56" s="18"/>
      <c r="UQJ56" s="18"/>
      <c r="UQK56" s="18"/>
      <c r="UQL56" s="18"/>
      <c r="UQM56" s="18"/>
      <c r="UQN56" s="18"/>
      <c r="UQO56" s="18"/>
      <c r="UQP56" s="18"/>
      <c r="UQQ56" s="18"/>
      <c r="UQR56" s="18"/>
      <c r="UQS56" s="18"/>
      <c r="UQT56" s="18"/>
      <c r="UQU56" s="18"/>
      <c r="UQV56" s="18"/>
      <c r="UQW56" s="18"/>
      <c r="UQX56" s="18"/>
      <c r="UQY56" s="18"/>
      <c r="UQZ56" s="18"/>
      <c r="URA56" s="18"/>
      <c r="URB56" s="18"/>
      <c r="URC56" s="18"/>
      <c r="URD56" s="18"/>
      <c r="URE56" s="18"/>
      <c r="URF56" s="18"/>
      <c r="URG56" s="18"/>
      <c r="URH56" s="18"/>
      <c r="URI56" s="18"/>
      <c r="URJ56" s="18"/>
      <c r="URK56" s="18"/>
      <c r="URL56" s="18"/>
      <c r="URM56" s="18"/>
      <c r="URN56" s="18"/>
      <c r="URO56" s="18"/>
      <c r="URP56" s="18"/>
      <c r="URQ56" s="18"/>
      <c r="URR56" s="18"/>
      <c r="URS56" s="18"/>
      <c r="URT56" s="18"/>
      <c r="URU56" s="18"/>
      <c r="URV56" s="18"/>
      <c r="URW56" s="18"/>
      <c r="URX56" s="18"/>
      <c r="URY56" s="18"/>
      <c r="URZ56" s="18"/>
      <c r="USA56" s="18"/>
      <c r="USB56" s="18"/>
      <c r="USC56" s="18"/>
      <c r="USD56" s="18"/>
      <c r="USE56" s="18"/>
      <c r="USF56" s="18"/>
      <c r="USG56" s="18"/>
      <c r="USH56" s="18"/>
      <c r="USI56" s="18"/>
      <c r="USJ56" s="18"/>
      <c r="USK56" s="18"/>
      <c r="USL56" s="18"/>
      <c r="USM56" s="18"/>
      <c r="USN56" s="18"/>
      <c r="USO56" s="18"/>
      <c r="USP56" s="18"/>
      <c r="USQ56" s="18"/>
      <c r="USR56" s="18"/>
      <c r="USS56" s="18"/>
      <c r="UST56" s="18"/>
      <c r="USU56" s="18"/>
      <c r="USV56" s="18"/>
      <c r="USW56" s="18"/>
      <c r="USX56" s="18"/>
      <c r="USY56" s="18"/>
      <c r="USZ56" s="18"/>
      <c r="UTA56" s="18"/>
      <c r="UTB56" s="18"/>
      <c r="UTC56" s="18"/>
      <c r="UTD56" s="18"/>
      <c r="UTE56" s="18"/>
      <c r="UTF56" s="18"/>
      <c r="UTG56" s="18"/>
      <c r="UTH56" s="18"/>
      <c r="UTI56" s="18"/>
      <c r="UTJ56" s="18"/>
      <c r="UTK56" s="18"/>
      <c r="UTL56" s="18"/>
      <c r="UTM56" s="18"/>
      <c r="UTN56" s="18"/>
      <c r="UTO56" s="18"/>
      <c r="UTP56" s="18"/>
      <c r="UTQ56" s="18"/>
      <c r="UTR56" s="18"/>
      <c r="UTS56" s="18"/>
      <c r="UTT56" s="18"/>
      <c r="UTU56" s="18"/>
      <c r="UTV56" s="18"/>
      <c r="UTW56" s="18"/>
      <c r="UTX56" s="18"/>
      <c r="UTY56" s="18"/>
      <c r="UTZ56" s="18"/>
      <c r="UUA56" s="18"/>
      <c r="UUB56" s="18"/>
      <c r="UUC56" s="18"/>
      <c r="UUD56" s="18"/>
      <c r="UUE56" s="18"/>
      <c r="UUF56" s="18"/>
      <c r="UUG56" s="18"/>
      <c r="UUH56" s="18"/>
      <c r="UUI56" s="18"/>
      <c r="UUJ56" s="18"/>
      <c r="UUK56" s="18"/>
      <c r="UUL56" s="18"/>
      <c r="UUM56" s="18"/>
      <c r="UUN56" s="18"/>
      <c r="UUO56" s="18"/>
      <c r="UUP56" s="18"/>
      <c r="UUQ56" s="18"/>
      <c r="UUR56" s="18"/>
      <c r="UUS56" s="18"/>
      <c r="UUT56" s="18"/>
      <c r="UUU56" s="18"/>
      <c r="UUV56" s="18"/>
      <c r="UUW56" s="18"/>
      <c r="UUX56" s="18"/>
      <c r="UUY56" s="18"/>
      <c r="UUZ56" s="18"/>
      <c r="UVA56" s="18"/>
      <c r="UVB56" s="18"/>
      <c r="UVC56" s="18"/>
      <c r="UVD56" s="18"/>
      <c r="UVE56" s="18"/>
      <c r="UVF56" s="18"/>
      <c r="UVG56" s="18"/>
      <c r="UVH56" s="18"/>
      <c r="UVI56" s="18"/>
      <c r="UVJ56" s="18"/>
      <c r="UVK56" s="18"/>
      <c r="UVL56" s="18"/>
      <c r="UVM56" s="18"/>
      <c r="UVN56" s="18"/>
      <c r="UVO56" s="18"/>
      <c r="UVP56" s="18"/>
      <c r="UVQ56" s="18"/>
      <c r="UVR56" s="18"/>
      <c r="UVS56" s="18"/>
      <c r="UVT56" s="18"/>
      <c r="UVU56" s="18"/>
      <c r="UVV56" s="18"/>
      <c r="UVW56" s="18"/>
      <c r="UVX56" s="18"/>
      <c r="UVY56" s="18"/>
      <c r="UVZ56" s="18"/>
      <c r="UWA56" s="18"/>
      <c r="UWB56" s="18"/>
      <c r="UWC56" s="18"/>
      <c r="UWD56" s="18"/>
      <c r="UWE56" s="18"/>
      <c r="UWF56" s="18"/>
      <c r="UWG56" s="18"/>
      <c r="UWH56" s="18"/>
      <c r="UWI56" s="18"/>
      <c r="UWJ56" s="18"/>
      <c r="UWK56" s="18"/>
      <c r="UWL56" s="18"/>
      <c r="UWM56" s="18"/>
      <c r="UWN56" s="18"/>
      <c r="UWO56" s="18"/>
      <c r="UWP56" s="18"/>
      <c r="UWQ56" s="18"/>
      <c r="UWR56" s="18"/>
      <c r="UWS56" s="18"/>
      <c r="UWT56" s="18"/>
      <c r="UWU56" s="18"/>
      <c r="UWV56" s="18"/>
      <c r="UWW56" s="18"/>
      <c r="UWX56" s="18"/>
      <c r="UWY56" s="18"/>
      <c r="UWZ56" s="18"/>
      <c r="UXA56" s="18"/>
      <c r="UXB56" s="18"/>
      <c r="UXC56" s="18"/>
      <c r="UXD56" s="18"/>
      <c r="UXE56" s="18"/>
      <c r="UXF56" s="18"/>
      <c r="UXG56" s="18"/>
      <c r="UXH56" s="18"/>
      <c r="UXI56" s="18"/>
      <c r="UXJ56" s="18"/>
      <c r="UXK56" s="18"/>
      <c r="UXL56" s="18"/>
      <c r="UXM56" s="18"/>
      <c r="UXN56" s="18"/>
      <c r="UXO56" s="18"/>
      <c r="UXP56" s="18"/>
      <c r="UXQ56" s="18"/>
      <c r="UXR56" s="18"/>
      <c r="UXS56" s="18"/>
      <c r="UXT56" s="18"/>
      <c r="UXU56" s="18"/>
      <c r="UXV56" s="18"/>
      <c r="UXW56" s="18"/>
      <c r="UXX56" s="18"/>
      <c r="UXY56" s="18"/>
      <c r="UXZ56" s="18"/>
      <c r="UYA56" s="18"/>
      <c r="UYB56" s="18"/>
      <c r="UYC56" s="18"/>
      <c r="UYD56" s="18"/>
      <c r="UYE56" s="18"/>
      <c r="UYF56" s="18"/>
      <c r="UYG56" s="18"/>
      <c r="UYH56" s="18"/>
      <c r="UYI56" s="18"/>
      <c r="UYJ56" s="18"/>
      <c r="UYK56" s="18"/>
      <c r="UYL56" s="18"/>
      <c r="UYM56" s="18"/>
      <c r="UYN56" s="18"/>
      <c r="UYO56" s="18"/>
      <c r="UYP56" s="18"/>
      <c r="UYQ56" s="18"/>
      <c r="UYR56" s="18"/>
      <c r="UYS56" s="18"/>
      <c r="UYT56" s="18"/>
      <c r="UYU56" s="18"/>
      <c r="UYV56" s="18"/>
      <c r="UYW56" s="18"/>
      <c r="UYX56" s="18"/>
      <c r="UYY56" s="18"/>
      <c r="UYZ56" s="18"/>
      <c r="UZA56" s="18"/>
      <c r="UZB56" s="18"/>
      <c r="UZC56" s="18"/>
      <c r="UZD56" s="18"/>
      <c r="UZE56" s="18"/>
      <c r="UZF56" s="18"/>
      <c r="UZG56" s="18"/>
      <c r="UZH56" s="18"/>
      <c r="UZI56" s="18"/>
      <c r="UZJ56" s="18"/>
      <c r="UZK56" s="18"/>
      <c r="UZL56" s="18"/>
      <c r="UZM56" s="18"/>
      <c r="UZN56" s="18"/>
      <c r="UZO56" s="18"/>
      <c r="UZP56" s="18"/>
      <c r="UZQ56" s="18"/>
      <c r="UZR56" s="18"/>
      <c r="UZS56" s="18"/>
      <c r="UZT56" s="18"/>
      <c r="UZU56" s="18"/>
      <c r="UZV56" s="18"/>
      <c r="UZW56" s="18"/>
      <c r="UZX56" s="18"/>
      <c r="UZY56" s="18"/>
      <c r="UZZ56" s="18"/>
      <c r="VAA56" s="18"/>
      <c r="VAB56" s="18"/>
      <c r="VAC56" s="18"/>
      <c r="VAD56" s="18"/>
      <c r="VAE56" s="18"/>
      <c r="VAF56" s="18"/>
      <c r="VAG56" s="18"/>
      <c r="VAH56" s="18"/>
      <c r="VAI56" s="18"/>
      <c r="VAJ56" s="18"/>
      <c r="VAK56" s="18"/>
      <c r="VAL56" s="18"/>
      <c r="VAM56" s="18"/>
      <c r="VAN56" s="18"/>
      <c r="VAO56" s="18"/>
      <c r="VAP56" s="18"/>
      <c r="VAQ56" s="18"/>
      <c r="VAR56" s="18"/>
      <c r="VAS56" s="18"/>
      <c r="VAT56" s="18"/>
      <c r="VAU56" s="18"/>
      <c r="VAV56" s="18"/>
      <c r="VAW56" s="18"/>
      <c r="VAX56" s="18"/>
      <c r="VAY56" s="18"/>
      <c r="VAZ56" s="18"/>
      <c r="VBA56" s="18"/>
      <c r="VBB56" s="18"/>
      <c r="VBC56" s="18"/>
      <c r="VBD56" s="18"/>
      <c r="VBE56" s="18"/>
      <c r="VBF56" s="18"/>
      <c r="VBG56" s="18"/>
      <c r="VBH56" s="18"/>
      <c r="VBI56" s="18"/>
      <c r="VBJ56" s="18"/>
      <c r="VBK56" s="18"/>
      <c r="VBL56" s="18"/>
      <c r="VBM56" s="18"/>
      <c r="VBN56" s="18"/>
      <c r="VBO56" s="18"/>
      <c r="VBP56" s="18"/>
      <c r="VBQ56" s="18"/>
      <c r="VBR56" s="18"/>
      <c r="VBS56" s="18"/>
      <c r="VBT56" s="18"/>
      <c r="VBU56" s="18"/>
      <c r="VBV56" s="18"/>
      <c r="VBW56" s="18"/>
      <c r="VBX56" s="18"/>
      <c r="VBY56" s="18"/>
      <c r="VBZ56" s="18"/>
      <c r="VCA56" s="18"/>
      <c r="VCB56" s="18"/>
      <c r="VCC56" s="18"/>
      <c r="VCD56" s="18"/>
      <c r="VCE56" s="18"/>
      <c r="VCF56" s="18"/>
      <c r="VCG56" s="18"/>
      <c r="VCH56" s="18"/>
      <c r="VCI56" s="18"/>
      <c r="VCJ56" s="18"/>
      <c r="VCK56" s="18"/>
      <c r="VCL56" s="18"/>
      <c r="VCM56" s="18"/>
      <c r="VCN56" s="18"/>
      <c r="VCO56" s="18"/>
      <c r="VCP56" s="18"/>
      <c r="VCQ56" s="18"/>
      <c r="VCR56" s="18"/>
      <c r="VCS56" s="18"/>
      <c r="VCT56" s="18"/>
      <c r="VCU56" s="18"/>
      <c r="VCV56" s="18"/>
      <c r="VCW56" s="18"/>
      <c r="VCX56" s="18"/>
      <c r="VCY56" s="18"/>
      <c r="VCZ56" s="18"/>
      <c r="VDA56" s="18"/>
      <c r="VDB56" s="18"/>
      <c r="VDC56" s="18"/>
      <c r="VDD56" s="18"/>
      <c r="VDE56" s="18"/>
      <c r="VDF56" s="18"/>
      <c r="VDG56" s="18"/>
      <c r="VDH56" s="18"/>
      <c r="VDI56" s="18"/>
      <c r="VDJ56" s="18"/>
      <c r="VDK56" s="18"/>
      <c r="VDL56" s="18"/>
      <c r="VDM56" s="18"/>
      <c r="VDN56" s="18"/>
      <c r="VDO56" s="18"/>
      <c r="VDP56" s="18"/>
      <c r="VDQ56" s="18"/>
      <c r="VDR56" s="18"/>
      <c r="VDS56" s="18"/>
      <c r="VDT56" s="18"/>
      <c r="VDU56" s="18"/>
      <c r="VDV56" s="18"/>
      <c r="VDW56" s="18"/>
      <c r="VDX56" s="18"/>
      <c r="VDY56" s="18"/>
      <c r="VDZ56" s="18"/>
      <c r="VEA56" s="18"/>
      <c r="VEB56" s="18"/>
      <c r="VEC56" s="18"/>
      <c r="VED56" s="18"/>
      <c r="VEE56" s="18"/>
      <c r="VEF56" s="18"/>
      <c r="VEG56" s="18"/>
      <c r="VEH56" s="18"/>
      <c r="VEI56" s="18"/>
      <c r="VEJ56" s="18"/>
      <c r="VEK56" s="18"/>
      <c r="VEL56" s="18"/>
      <c r="VEM56" s="18"/>
      <c r="VEN56" s="18"/>
      <c r="VEO56" s="18"/>
      <c r="VEP56" s="18"/>
      <c r="VEQ56" s="18"/>
      <c r="VER56" s="18"/>
      <c r="VES56" s="18"/>
      <c r="VET56" s="18"/>
      <c r="VEU56" s="18"/>
      <c r="VEV56" s="18"/>
      <c r="VEW56" s="18"/>
      <c r="VEX56" s="18"/>
      <c r="VEY56" s="18"/>
      <c r="VEZ56" s="18"/>
      <c r="VFA56" s="18"/>
      <c r="VFB56" s="18"/>
      <c r="VFC56" s="18"/>
      <c r="VFD56" s="18"/>
      <c r="VFE56" s="18"/>
      <c r="VFF56" s="18"/>
      <c r="VFG56" s="18"/>
      <c r="VFH56" s="18"/>
      <c r="VFI56" s="18"/>
      <c r="VFJ56" s="18"/>
      <c r="VFK56" s="18"/>
      <c r="VFL56" s="18"/>
      <c r="VFM56" s="18"/>
      <c r="VFN56" s="18"/>
      <c r="VFO56" s="18"/>
      <c r="VFP56" s="18"/>
      <c r="VFQ56" s="18"/>
      <c r="VFR56" s="18"/>
      <c r="VFS56" s="18"/>
      <c r="VFT56" s="18"/>
      <c r="VFU56" s="18"/>
      <c r="VFV56" s="18"/>
      <c r="VFW56" s="18"/>
      <c r="VFX56" s="18"/>
      <c r="VFY56" s="18"/>
      <c r="VFZ56" s="18"/>
      <c r="VGA56" s="18"/>
      <c r="VGB56" s="18"/>
      <c r="VGC56" s="18"/>
      <c r="VGD56" s="18"/>
      <c r="VGE56" s="18"/>
      <c r="VGF56" s="18"/>
      <c r="VGG56" s="18"/>
      <c r="VGH56" s="18"/>
      <c r="VGI56" s="18"/>
      <c r="VGJ56" s="18"/>
      <c r="VGK56" s="18"/>
      <c r="VGL56" s="18"/>
      <c r="VGM56" s="18"/>
      <c r="VGN56" s="18"/>
      <c r="VGO56" s="18"/>
      <c r="VGP56" s="18"/>
      <c r="VGQ56" s="18"/>
      <c r="VGR56" s="18"/>
      <c r="VGS56" s="18"/>
      <c r="VGT56" s="18"/>
      <c r="VGU56" s="18"/>
      <c r="VGV56" s="18"/>
      <c r="VGW56" s="18"/>
      <c r="VGX56" s="18"/>
      <c r="VGY56" s="18"/>
      <c r="VGZ56" s="18"/>
      <c r="VHA56" s="18"/>
      <c r="VHB56" s="18"/>
      <c r="VHC56" s="18"/>
      <c r="VHD56" s="18"/>
      <c r="VHE56" s="18"/>
      <c r="VHF56" s="18"/>
      <c r="VHG56" s="18"/>
      <c r="VHH56" s="18"/>
      <c r="VHI56" s="18"/>
      <c r="VHJ56" s="18"/>
      <c r="VHK56" s="18"/>
      <c r="VHL56" s="18"/>
      <c r="VHM56" s="18"/>
      <c r="VHN56" s="18"/>
      <c r="VHO56" s="18"/>
      <c r="VHP56" s="18"/>
      <c r="VHQ56" s="18"/>
      <c r="VHR56" s="18"/>
      <c r="VHS56" s="18"/>
      <c r="VHT56" s="18"/>
      <c r="VHU56" s="18"/>
      <c r="VHV56" s="18"/>
      <c r="VHW56" s="18"/>
      <c r="VHX56" s="18"/>
      <c r="VHY56" s="18"/>
      <c r="VHZ56" s="18"/>
      <c r="VIA56" s="18"/>
      <c r="VIB56" s="18"/>
      <c r="VIC56" s="18"/>
      <c r="VID56" s="18"/>
      <c r="VIE56" s="18"/>
      <c r="VIF56" s="18"/>
      <c r="VIG56" s="18"/>
      <c r="VIH56" s="18"/>
      <c r="VII56" s="18"/>
      <c r="VIJ56" s="18"/>
      <c r="VIK56" s="18"/>
      <c r="VIL56" s="18"/>
      <c r="VIM56" s="18"/>
      <c r="VIN56" s="18"/>
      <c r="VIO56" s="18"/>
      <c r="VIP56" s="18"/>
      <c r="VIQ56" s="18"/>
      <c r="VIR56" s="18"/>
      <c r="VIS56" s="18"/>
      <c r="VIT56" s="18"/>
      <c r="VIU56" s="18"/>
      <c r="VIV56" s="18"/>
      <c r="VIW56" s="18"/>
      <c r="VIX56" s="18"/>
      <c r="VIY56" s="18"/>
      <c r="VIZ56" s="18"/>
      <c r="VJA56" s="18"/>
      <c r="VJB56" s="18"/>
      <c r="VJC56" s="18"/>
      <c r="VJD56" s="18"/>
      <c r="VJE56" s="18"/>
      <c r="VJF56" s="18"/>
      <c r="VJG56" s="18"/>
      <c r="VJH56" s="18"/>
      <c r="VJI56" s="18"/>
      <c r="VJJ56" s="18"/>
      <c r="VJK56" s="18"/>
      <c r="VJL56" s="18"/>
      <c r="VJM56" s="18"/>
      <c r="VJN56" s="18"/>
      <c r="VJO56" s="18"/>
      <c r="VJP56" s="18"/>
      <c r="VJQ56" s="18"/>
      <c r="VJR56" s="18"/>
      <c r="VJS56" s="18"/>
      <c r="VJT56" s="18"/>
      <c r="VJU56" s="18"/>
      <c r="VJV56" s="18"/>
      <c r="VJW56" s="18"/>
      <c r="VJX56" s="18"/>
      <c r="VJY56" s="18"/>
      <c r="VJZ56" s="18"/>
      <c r="VKA56" s="18"/>
      <c r="VKB56" s="18"/>
      <c r="VKC56" s="18"/>
      <c r="VKD56" s="18"/>
      <c r="VKE56" s="18"/>
      <c r="VKF56" s="18"/>
      <c r="VKG56" s="18"/>
      <c r="VKH56" s="18"/>
      <c r="VKI56" s="18"/>
      <c r="VKJ56" s="18"/>
      <c r="VKK56" s="18"/>
      <c r="VKL56" s="18"/>
      <c r="VKM56" s="18"/>
      <c r="VKN56" s="18"/>
      <c r="VKO56" s="18"/>
      <c r="VKP56" s="18"/>
      <c r="VKQ56" s="18"/>
      <c r="VKR56" s="18"/>
      <c r="VKS56" s="18"/>
      <c r="VKT56" s="18"/>
      <c r="VKU56" s="18"/>
      <c r="VKV56" s="18"/>
      <c r="VKW56" s="18"/>
      <c r="VKX56" s="18"/>
      <c r="VKY56" s="18"/>
      <c r="VKZ56" s="18"/>
      <c r="VLA56" s="18"/>
      <c r="VLB56" s="18"/>
      <c r="VLC56" s="18"/>
      <c r="VLD56" s="18"/>
      <c r="VLE56" s="18"/>
      <c r="VLF56" s="18"/>
      <c r="VLG56" s="18"/>
      <c r="VLH56" s="18"/>
      <c r="VLI56" s="18"/>
      <c r="VLJ56" s="18"/>
      <c r="VLK56" s="18"/>
      <c r="VLL56" s="18"/>
      <c r="VLM56" s="18"/>
      <c r="VLN56" s="18"/>
      <c r="VLO56" s="18"/>
      <c r="VLP56" s="18"/>
      <c r="VLQ56" s="18"/>
      <c r="VLR56" s="18"/>
      <c r="VLS56" s="18"/>
      <c r="VLT56" s="18"/>
      <c r="VLU56" s="18"/>
      <c r="VLV56" s="18"/>
      <c r="VLW56" s="18"/>
      <c r="VLX56" s="18"/>
      <c r="VLY56" s="18"/>
      <c r="VLZ56" s="18"/>
      <c r="VMA56" s="18"/>
      <c r="VMB56" s="18"/>
      <c r="VMC56" s="18"/>
      <c r="VMD56" s="18"/>
      <c r="VME56" s="18"/>
      <c r="VMF56" s="18"/>
      <c r="VMG56" s="18"/>
      <c r="VMH56" s="18"/>
      <c r="VMI56" s="18"/>
      <c r="VMJ56" s="18"/>
      <c r="VMK56" s="18"/>
      <c r="VML56" s="18"/>
      <c r="VMM56" s="18"/>
      <c r="VMN56" s="18"/>
      <c r="VMO56" s="18"/>
      <c r="VMP56" s="18"/>
      <c r="VMQ56" s="18"/>
      <c r="VMR56" s="18"/>
      <c r="VMS56" s="18"/>
      <c r="VMT56" s="18"/>
      <c r="VMU56" s="18"/>
      <c r="VMV56" s="18"/>
      <c r="VMW56" s="18"/>
      <c r="VMX56" s="18"/>
      <c r="VMY56" s="18"/>
      <c r="VMZ56" s="18"/>
      <c r="VNA56" s="18"/>
      <c r="VNB56" s="18"/>
      <c r="VNC56" s="18"/>
      <c r="VND56" s="18"/>
      <c r="VNE56" s="18"/>
      <c r="VNF56" s="18"/>
      <c r="VNG56" s="18"/>
      <c r="VNH56" s="18"/>
      <c r="VNI56" s="18"/>
      <c r="VNJ56" s="18"/>
      <c r="VNK56" s="18"/>
      <c r="VNL56" s="18"/>
      <c r="VNM56" s="18"/>
      <c r="VNN56" s="18"/>
      <c r="VNO56" s="18"/>
      <c r="VNP56" s="18"/>
      <c r="VNQ56" s="18"/>
      <c r="VNR56" s="18"/>
      <c r="VNS56" s="18"/>
      <c r="VNT56" s="18"/>
      <c r="VNU56" s="18"/>
      <c r="VNV56" s="18"/>
      <c r="VNW56" s="18"/>
      <c r="VNX56" s="18"/>
      <c r="VNY56" s="18"/>
      <c r="VNZ56" s="18"/>
      <c r="VOA56" s="18"/>
      <c r="VOB56" s="18"/>
      <c r="VOC56" s="18"/>
      <c r="VOD56" s="18"/>
      <c r="VOE56" s="18"/>
      <c r="VOF56" s="18"/>
      <c r="VOG56" s="18"/>
      <c r="VOH56" s="18"/>
      <c r="VOI56" s="18"/>
      <c r="VOJ56" s="18"/>
      <c r="VOK56" s="18"/>
      <c r="VOL56" s="18"/>
      <c r="VOM56" s="18"/>
      <c r="VON56" s="18"/>
      <c r="VOO56" s="18"/>
      <c r="VOP56" s="18"/>
      <c r="VOQ56" s="18"/>
      <c r="VOR56" s="18"/>
      <c r="VOS56" s="18"/>
      <c r="VOT56" s="18"/>
      <c r="VOU56" s="18"/>
      <c r="VOV56" s="18"/>
      <c r="VOW56" s="18"/>
      <c r="VOX56" s="18"/>
      <c r="VOY56" s="18"/>
      <c r="VOZ56" s="18"/>
      <c r="VPA56" s="18"/>
      <c r="VPB56" s="18"/>
      <c r="VPC56" s="18"/>
      <c r="VPD56" s="18"/>
      <c r="VPE56" s="18"/>
      <c r="VPF56" s="18"/>
      <c r="VPG56" s="18"/>
      <c r="VPH56" s="18"/>
      <c r="VPI56" s="18"/>
      <c r="VPJ56" s="18"/>
      <c r="VPK56" s="18"/>
      <c r="VPL56" s="18"/>
      <c r="VPM56" s="18"/>
      <c r="VPN56" s="18"/>
      <c r="VPO56" s="18"/>
      <c r="VPP56" s="18"/>
      <c r="VPQ56" s="18"/>
      <c r="VPR56" s="18"/>
      <c r="VPS56" s="18"/>
      <c r="VPT56" s="18"/>
      <c r="VPU56" s="18"/>
      <c r="VPV56" s="18"/>
      <c r="VPW56" s="18"/>
      <c r="VPX56" s="18"/>
      <c r="VPY56" s="18"/>
      <c r="VPZ56" s="18"/>
      <c r="VQA56" s="18"/>
      <c r="VQB56" s="18"/>
      <c r="VQC56" s="18"/>
      <c r="VQD56" s="18"/>
      <c r="VQE56" s="18"/>
      <c r="VQF56" s="18"/>
      <c r="VQG56" s="18"/>
      <c r="VQH56" s="18"/>
      <c r="VQI56" s="18"/>
      <c r="VQJ56" s="18"/>
      <c r="VQK56" s="18"/>
      <c r="VQL56" s="18"/>
      <c r="VQM56" s="18"/>
      <c r="VQN56" s="18"/>
      <c r="VQO56" s="18"/>
      <c r="VQP56" s="18"/>
      <c r="VQQ56" s="18"/>
      <c r="VQR56" s="18"/>
      <c r="VQS56" s="18"/>
      <c r="VQT56" s="18"/>
      <c r="VQU56" s="18"/>
      <c r="VQV56" s="18"/>
      <c r="VQW56" s="18"/>
      <c r="VQX56" s="18"/>
      <c r="VQY56" s="18"/>
      <c r="VQZ56" s="18"/>
      <c r="VRA56" s="18"/>
      <c r="VRB56" s="18"/>
      <c r="VRC56" s="18"/>
      <c r="VRD56" s="18"/>
      <c r="VRE56" s="18"/>
      <c r="VRF56" s="18"/>
      <c r="VRG56" s="18"/>
      <c r="VRH56" s="18"/>
      <c r="VRI56" s="18"/>
      <c r="VRJ56" s="18"/>
      <c r="VRK56" s="18"/>
      <c r="VRL56" s="18"/>
      <c r="VRM56" s="18"/>
      <c r="VRN56" s="18"/>
      <c r="VRO56" s="18"/>
      <c r="VRP56" s="18"/>
      <c r="VRQ56" s="18"/>
      <c r="VRR56" s="18"/>
      <c r="VRS56" s="18"/>
      <c r="VRT56" s="18"/>
      <c r="VRU56" s="18"/>
      <c r="VRV56" s="18"/>
      <c r="VRW56" s="18"/>
      <c r="VRX56" s="18"/>
      <c r="VRY56" s="18"/>
      <c r="VRZ56" s="18"/>
      <c r="VSA56" s="18"/>
      <c r="VSB56" s="18"/>
      <c r="VSC56" s="18"/>
      <c r="VSD56" s="18"/>
      <c r="VSE56" s="18"/>
      <c r="VSF56" s="18"/>
      <c r="VSG56" s="18"/>
      <c r="VSH56" s="18"/>
      <c r="VSI56" s="18"/>
      <c r="VSJ56" s="18"/>
      <c r="VSK56" s="18"/>
      <c r="VSL56" s="18"/>
      <c r="VSM56" s="18"/>
      <c r="VSN56" s="18"/>
      <c r="VSO56" s="18"/>
      <c r="VSP56" s="18"/>
      <c r="VSQ56" s="18"/>
      <c r="VSR56" s="18"/>
      <c r="VSS56" s="18"/>
      <c r="VST56" s="18"/>
      <c r="VSU56" s="18"/>
      <c r="VSV56" s="18"/>
      <c r="VSW56" s="18"/>
      <c r="VSX56" s="18"/>
      <c r="VSY56" s="18"/>
      <c r="VSZ56" s="18"/>
      <c r="VTA56" s="18"/>
      <c r="VTB56" s="18"/>
      <c r="VTC56" s="18"/>
      <c r="VTD56" s="18"/>
      <c r="VTE56" s="18"/>
      <c r="VTF56" s="18"/>
      <c r="VTG56" s="18"/>
      <c r="VTH56" s="18"/>
      <c r="VTI56" s="18"/>
      <c r="VTJ56" s="18"/>
      <c r="VTK56" s="18"/>
      <c r="VTL56" s="18"/>
      <c r="VTM56" s="18"/>
      <c r="VTN56" s="18"/>
      <c r="VTO56" s="18"/>
      <c r="VTP56" s="18"/>
      <c r="VTQ56" s="18"/>
      <c r="VTR56" s="18"/>
      <c r="VTS56" s="18"/>
      <c r="VTT56" s="18"/>
      <c r="VTU56" s="18"/>
      <c r="VTV56" s="18"/>
      <c r="VTW56" s="18"/>
      <c r="VTX56" s="18"/>
      <c r="VTY56" s="18"/>
      <c r="VTZ56" s="18"/>
      <c r="VUA56" s="18"/>
      <c r="VUB56" s="18"/>
      <c r="VUC56" s="18"/>
      <c r="VUD56" s="18"/>
      <c r="VUE56" s="18"/>
      <c r="VUF56" s="18"/>
      <c r="VUG56" s="18"/>
      <c r="VUH56" s="18"/>
      <c r="VUI56" s="18"/>
      <c r="VUJ56" s="18"/>
      <c r="VUK56" s="18"/>
      <c r="VUL56" s="18"/>
      <c r="VUM56" s="18"/>
      <c r="VUN56" s="18"/>
      <c r="VUO56" s="18"/>
      <c r="VUP56" s="18"/>
      <c r="VUQ56" s="18"/>
      <c r="VUR56" s="18"/>
      <c r="VUS56" s="18"/>
      <c r="VUT56" s="18"/>
      <c r="VUU56" s="18"/>
      <c r="VUV56" s="18"/>
      <c r="VUW56" s="18"/>
      <c r="VUX56" s="18"/>
      <c r="VUY56" s="18"/>
      <c r="VUZ56" s="18"/>
      <c r="VVA56" s="18"/>
      <c r="VVB56" s="18"/>
      <c r="VVC56" s="18"/>
      <c r="VVD56" s="18"/>
      <c r="VVE56" s="18"/>
      <c r="VVF56" s="18"/>
      <c r="VVG56" s="18"/>
      <c r="VVH56" s="18"/>
      <c r="VVI56" s="18"/>
      <c r="VVJ56" s="18"/>
      <c r="VVK56" s="18"/>
      <c r="VVL56" s="18"/>
      <c r="VVM56" s="18"/>
      <c r="VVN56" s="18"/>
      <c r="VVO56" s="18"/>
      <c r="VVP56" s="18"/>
      <c r="VVQ56" s="18"/>
      <c r="VVR56" s="18"/>
      <c r="VVS56" s="18"/>
      <c r="VVT56" s="18"/>
      <c r="VVU56" s="18"/>
      <c r="VVV56" s="18"/>
      <c r="VVW56" s="18"/>
      <c r="VVX56" s="18"/>
      <c r="VVY56" s="18"/>
      <c r="VVZ56" s="18"/>
      <c r="VWA56" s="18"/>
      <c r="VWB56" s="18"/>
      <c r="VWC56" s="18"/>
      <c r="VWD56" s="18"/>
      <c r="VWE56" s="18"/>
      <c r="VWF56" s="18"/>
      <c r="VWG56" s="18"/>
      <c r="VWH56" s="18"/>
      <c r="VWI56" s="18"/>
      <c r="VWJ56" s="18"/>
      <c r="VWK56" s="18"/>
      <c r="VWL56" s="18"/>
      <c r="VWM56" s="18"/>
      <c r="VWN56" s="18"/>
      <c r="VWO56" s="18"/>
      <c r="VWP56" s="18"/>
      <c r="VWQ56" s="18"/>
      <c r="VWR56" s="18"/>
      <c r="VWS56" s="18"/>
      <c r="VWT56" s="18"/>
      <c r="VWU56" s="18"/>
      <c r="VWV56" s="18"/>
      <c r="VWW56" s="18"/>
      <c r="VWX56" s="18"/>
      <c r="VWY56" s="18"/>
      <c r="VWZ56" s="18"/>
      <c r="VXA56" s="18"/>
      <c r="VXB56" s="18"/>
      <c r="VXC56" s="18"/>
      <c r="VXD56" s="18"/>
      <c r="VXE56" s="18"/>
      <c r="VXF56" s="18"/>
      <c r="VXG56" s="18"/>
      <c r="VXH56" s="18"/>
      <c r="VXI56" s="18"/>
      <c r="VXJ56" s="18"/>
      <c r="VXK56" s="18"/>
      <c r="VXL56" s="18"/>
      <c r="VXM56" s="18"/>
      <c r="VXN56" s="18"/>
      <c r="VXO56" s="18"/>
      <c r="VXP56" s="18"/>
      <c r="VXQ56" s="18"/>
      <c r="VXR56" s="18"/>
      <c r="VXS56" s="18"/>
      <c r="VXT56" s="18"/>
      <c r="VXU56" s="18"/>
      <c r="VXV56" s="18"/>
      <c r="VXW56" s="18"/>
      <c r="VXX56" s="18"/>
      <c r="VXY56" s="18"/>
      <c r="VXZ56" s="18"/>
      <c r="VYA56" s="18"/>
      <c r="VYB56" s="18"/>
      <c r="VYC56" s="18"/>
      <c r="VYD56" s="18"/>
      <c r="VYE56" s="18"/>
      <c r="VYF56" s="18"/>
      <c r="VYG56" s="18"/>
      <c r="VYH56" s="18"/>
      <c r="VYI56" s="18"/>
      <c r="VYJ56" s="18"/>
      <c r="VYK56" s="18"/>
      <c r="VYL56" s="18"/>
      <c r="VYM56" s="18"/>
      <c r="VYN56" s="18"/>
      <c r="VYO56" s="18"/>
      <c r="VYP56" s="18"/>
      <c r="VYQ56" s="18"/>
      <c r="VYR56" s="18"/>
      <c r="VYS56" s="18"/>
      <c r="VYT56" s="18"/>
      <c r="VYU56" s="18"/>
      <c r="VYV56" s="18"/>
      <c r="VYW56" s="18"/>
      <c r="VYX56" s="18"/>
      <c r="VYY56" s="18"/>
      <c r="VYZ56" s="18"/>
      <c r="VZA56" s="18"/>
      <c r="VZB56" s="18"/>
      <c r="VZC56" s="18"/>
      <c r="VZD56" s="18"/>
      <c r="VZE56" s="18"/>
      <c r="VZF56" s="18"/>
      <c r="VZG56" s="18"/>
      <c r="VZH56" s="18"/>
      <c r="VZI56" s="18"/>
      <c r="VZJ56" s="18"/>
      <c r="VZK56" s="18"/>
      <c r="VZL56" s="18"/>
      <c r="VZM56" s="18"/>
      <c r="VZN56" s="18"/>
      <c r="VZO56" s="18"/>
      <c r="VZP56" s="18"/>
      <c r="VZQ56" s="18"/>
      <c r="VZR56" s="18"/>
      <c r="VZS56" s="18"/>
      <c r="VZT56" s="18"/>
      <c r="VZU56" s="18"/>
      <c r="VZV56" s="18"/>
      <c r="VZW56" s="18"/>
      <c r="VZX56" s="18"/>
      <c r="VZY56" s="18"/>
      <c r="VZZ56" s="18"/>
      <c r="WAA56" s="18"/>
      <c r="WAB56" s="18"/>
      <c r="WAC56" s="18"/>
      <c r="WAD56" s="18"/>
      <c r="WAE56" s="18"/>
      <c r="WAF56" s="18"/>
      <c r="WAG56" s="18"/>
      <c r="WAH56" s="18"/>
      <c r="WAI56" s="18"/>
      <c r="WAJ56" s="18"/>
      <c r="WAK56" s="18"/>
      <c r="WAL56" s="18"/>
      <c r="WAM56" s="18"/>
      <c r="WAN56" s="18"/>
      <c r="WAO56" s="18"/>
      <c r="WAP56" s="18"/>
      <c r="WAQ56" s="18"/>
      <c r="WAR56" s="18"/>
      <c r="WAS56" s="18"/>
      <c r="WAT56" s="18"/>
      <c r="WAU56" s="18"/>
      <c r="WAV56" s="18"/>
      <c r="WAW56" s="18"/>
      <c r="WAX56" s="18"/>
      <c r="WAY56" s="18"/>
      <c r="WAZ56" s="18"/>
      <c r="WBA56" s="18"/>
      <c r="WBB56" s="18"/>
      <c r="WBC56" s="18"/>
      <c r="WBD56" s="18"/>
      <c r="WBE56" s="18"/>
      <c r="WBF56" s="18"/>
      <c r="WBG56" s="18"/>
      <c r="WBH56" s="18"/>
      <c r="WBI56" s="18"/>
      <c r="WBJ56" s="18"/>
      <c r="WBK56" s="18"/>
      <c r="WBL56" s="18"/>
      <c r="WBM56" s="18"/>
      <c r="WBN56" s="18"/>
      <c r="WBO56" s="18"/>
      <c r="WBP56" s="18"/>
      <c r="WBQ56" s="18"/>
      <c r="WBR56" s="18"/>
      <c r="WBS56" s="18"/>
      <c r="WBT56" s="18"/>
      <c r="WBU56" s="18"/>
      <c r="WBV56" s="18"/>
      <c r="WBW56" s="18"/>
      <c r="WBX56" s="18"/>
      <c r="WBY56" s="18"/>
      <c r="WBZ56" s="18"/>
      <c r="WCA56" s="18"/>
      <c r="WCB56" s="18"/>
      <c r="WCC56" s="18"/>
      <c r="WCD56" s="18"/>
      <c r="WCE56" s="18"/>
      <c r="WCF56" s="18"/>
      <c r="WCG56" s="18"/>
      <c r="WCH56" s="18"/>
      <c r="WCI56" s="18"/>
      <c r="WCJ56" s="18"/>
      <c r="WCK56" s="18"/>
      <c r="WCL56" s="18"/>
      <c r="WCM56" s="18"/>
      <c r="WCN56" s="18"/>
      <c r="WCO56" s="18"/>
      <c r="WCP56" s="18"/>
      <c r="WCQ56" s="18"/>
      <c r="WCR56" s="18"/>
      <c r="WCS56" s="18"/>
      <c r="WCT56" s="18"/>
      <c r="WCU56" s="18"/>
      <c r="WCV56" s="18"/>
      <c r="WCW56" s="18"/>
      <c r="WCX56" s="18"/>
      <c r="WCY56" s="18"/>
      <c r="WCZ56" s="18"/>
      <c r="WDA56" s="18"/>
      <c r="WDB56" s="18"/>
      <c r="WDC56" s="18"/>
      <c r="WDD56" s="18"/>
      <c r="WDE56" s="18"/>
      <c r="WDF56" s="18"/>
      <c r="WDG56" s="18"/>
      <c r="WDH56" s="18"/>
      <c r="WDI56" s="18"/>
      <c r="WDJ56" s="18"/>
      <c r="WDK56" s="18"/>
      <c r="WDL56" s="18"/>
      <c r="WDM56" s="18"/>
      <c r="WDN56" s="18"/>
      <c r="WDO56" s="18"/>
      <c r="WDP56" s="18"/>
      <c r="WDQ56" s="18"/>
      <c r="WDR56" s="18"/>
      <c r="WDS56" s="18"/>
      <c r="WDT56" s="18"/>
      <c r="WDU56" s="18"/>
      <c r="WDV56" s="18"/>
      <c r="WDW56" s="18"/>
      <c r="WDX56" s="18"/>
      <c r="WDY56" s="18"/>
      <c r="WDZ56" s="18"/>
      <c r="WEA56" s="18"/>
      <c r="WEB56" s="18"/>
      <c r="WEC56" s="18"/>
      <c r="WED56" s="18"/>
      <c r="WEE56" s="18"/>
      <c r="WEF56" s="18"/>
      <c r="WEG56" s="18"/>
      <c r="WEH56" s="18"/>
      <c r="WEI56" s="18"/>
      <c r="WEJ56" s="18"/>
      <c r="WEK56" s="18"/>
      <c r="WEL56" s="18"/>
      <c r="WEM56" s="18"/>
      <c r="WEN56" s="18"/>
      <c r="WEO56" s="18"/>
      <c r="WEP56" s="18"/>
      <c r="WEQ56" s="18"/>
      <c r="WER56" s="18"/>
      <c r="WES56" s="18"/>
      <c r="WET56" s="18"/>
      <c r="WEU56" s="18"/>
      <c r="WEV56" s="18"/>
      <c r="WEW56" s="18"/>
      <c r="WEX56" s="18"/>
      <c r="WEY56" s="18"/>
      <c r="WEZ56" s="18"/>
      <c r="WFA56" s="18"/>
      <c r="WFB56" s="18"/>
      <c r="WFC56" s="18"/>
      <c r="WFD56" s="18"/>
      <c r="WFE56" s="18"/>
      <c r="WFF56" s="18"/>
      <c r="WFG56" s="18"/>
      <c r="WFH56" s="18"/>
      <c r="WFI56" s="18"/>
      <c r="WFJ56" s="18"/>
      <c r="WFK56" s="18"/>
      <c r="WFL56" s="18"/>
      <c r="WFM56" s="18"/>
      <c r="WFN56" s="18"/>
      <c r="WFO56" s="18"/>
      <c r="WFP56" s="18"/>
      <c r="WFQ56" s="18"/>
      <c r="WFR56" s="18"/>
      <c r="WFS56" s="18"/>
      <c r="WFT56" s="18"/>
      <c r="WFU56" s="18"/>
      <c r="WFV56" s="18"/>
      <c r="WFW56" s="18"/>
      <c r="WFX56" s="18"/>
      <c r="WFY56" s="18"/>
      <c r="WFZ56" s="18"/>
      <c r="WGA56" s="18"/>
      <c r="WGB56" s="18"/>
      <c r="WGC56" s="18"/>
      <c r="WGD56" s="18"/>
      <c r="WGE56" s="18"/>
      <c r="WGF56" s="18"/>
      <c r="WGG56" s="18"/>
      <c r="WGH56" s="18"/>
      <c r="WGI56" s="18"/>
      <c r="WGJ56" s="18"/>
      <c r="WGK56" s="18"/>
      <c r="WGL56" s="18"/>
      <c r="WGM56" s="18"/>
      <c r="WGN56" s="18"/>
      <c r="WGO56" s="18"/>
      <c r="WGP56" s="18"/>
      <c r="WGQ56" s="18"/>
      <c r="WGR56" s="18"/>
      <c r="WGS56" s="18"/>
      <c r="WGT56" s="18"/>
      <c r="WGU56" s="18"/>
      <c r="WGV56" s="18"/>
      <c r="WGW56" s="18"/>
      <c r="WGX56" s="18"/>
      <c r="WGY56" s="18"/>
      <c r="WGZ56" s="18"/>
      <c r="WHA56" s="18"/>
      <c r="WHB56" s="18"/>
      <c r="WHC56" s="18"/>
      <c r="WHD56" s="18"/>
      <c r="WHE56" s="18"/>
      <c r="WHF56" s="18"/>
      <c r="WHG56" s="18"/>
      <c r="WHH56" s="18"/>
      <c r="WHI56" s="18"/>
      <c r="WHJ56" s="18"/>
      <c r="WHK56" s="18"/>
      <c r="WHL56" s="18"/>
      <c r="WHM56" s="18"/>
      <c r="WHN56" s="18"/>
      <c r="WHO56" s="18"/>
      <c r="WHP56" s="18"/>
      <c r="WHQ56" s="18"/>
      <c r="WHR56" s="18"/>
      <c r="WHS56" s="18"/>
      <c r="WHT56" s="18"/>
      <c r="WHU56" s="18"/>
      <c r="WHV56" s="18"/>
      <c r="WHW56" s="18"/>
      <c r="WHX56" s="18"/>
      <c r="WHY56" s="18"/>
      <c r="WHZ56" s="18"/>
      <c r="WIA56" s="18"/>
      <c r="WIB56" s="18"/>
      <c r="WIC56" s="18"/>
      <c r="WID56" s="18"/>
      <c r="WIE56" s="18"/>
      <c r="WIF56" s="18"/>
      <c r="WIG56" s="18"/>
      <c r="WIH56" s="18"/>
      <c r="WII56" s="18"/>
      <c r="WIJ56" s="18"/>
      <c r="WIK56" s="18"/>
      <c r="WIL56" s="18"/>
      <c r="WIM56" s="18"/>
      <c r="WIN56" s="18"/>
      <c r="WIO56" s="18"/>
      <c r="WIP56" s="18"/>
      <c r="WIQ56" s="18"/>
      <c r="WIR56" s="18"/>
      <c r="WIS56" s="18"/>
      <c r="WIT56" s="18"/>
      <c r="WIU56" s="18"/>
      <c r="WIV56" s="18"/>
      <c r="WIW56" s="18"/>
      <c r="WIX56" s="18"/>
      <c r="WIY56" s="18"/>
      <c r="WIZ56" s="18"/>
      <c r="WJA56" s="18"/>
      <c r="WJB56" s="18"/>
      <c r="WJC56" s="18"/>
      <c r="WJD56" s="18"/>
      <c r="WJE56" s="18"/>
      <c r="WJF56" s="18"/>
      <c r="WJG56" s="18"/>
      <c r="WJH56" s="18"/>
      <c r="WJI56" s="18"/>
      <c r="WJJ56" s="18"/>
      <c r="WJK56" s="18"/>
      <c r="WJL56" s="18"/>
      <c r="WJM56" s="18"/>
      <c r="WJN56" s="18"/>
      <c r="WJO56" s="18"/>
      <c r="WJP56" s="18"/>
      <c r="WJQ56" s="18"/>
      <c r="WJR56" s="18"/>
      <c r="WJS56" s="18"/>
      <c r="WJT56" s="18"/>
      <c r="WJU56" s="18"/>
      <c r="WJV56" s="18"/>
      <c r="WJW56" s="18"/>
      <c r="WJX56" s="18"/>
      <c r="WJY56" s="18"/>
      <c r="WJZ56" s="18"/>
      <c r="WKA56" s="18"/>
      <c r="WKB56" s="18"/>
      <c r="WKC56" s="18"/>
      <c r="WKD56" s="18"/>
      <c r="WKE56" s="18"/>
      <c r="WKF56" s="18"/>
      <c r="WKG56" s="18"/>
      <c r="WKH56" s="18"/>
      <c r="WKI56" s="18"/>
      <c r="WKJ56" s="18"/>
      <c r="WKK56" s="18"/>
      <c r="WKL56" s="18"/>
      <c r="WKM56" s="18"/>
      <c r="WKN56" s="18"/>
      <c r="WKO56" s="18"/>
      <c r="WKP56" s="18"/>
      <c r="WKQ56" s="18"/>
      <c r="WKR56" s="18"/>
      <c r="WKS56" s="18"/>
      <c r="WKT56" s="18"/>
      <c r="WKU56" s="18"/>
      <c r="WKV56" s="18"/>
      <c r="WKW56" s="18"/>
      <c r="WKX56" s="18"/>
      <c r="WKY56" s="18"/>
      <c r="WKZ56" s="18"/>
      <c r="WLA56" s="18"/>
      <c r="WLB56" s="18"/>
      <c r="WLC56" s="18"/>
      <c r="WLD56" s="18"/>
      <c r="WLE56" s="18"/>
      <c r="WLF56" s="18"/>
      <c r="WLG56" s="18"/>
      <c r="WLH56" s="18"/>
      <c r="WLI56" s="18"/>
      <c r="WLJ56" s="18"/>
      <c r="WLK56" s="18"/>
      <c r="WLL56" s="18"/>
      <c r="WLM56" s="18"/>
      <c r="WLN56" s="18"/>
      <c r="WLO56" s="18"/>
      <c r="WLP56" s="18"/>
      <c r="WLQ56" s="18"/>
      <c r="WLR56" s="18"/>
      <c r="WLS56" s="18"/>
      <c r="WLT56" s="18"/>
      <c r="WLU56" s="18"/>
      <c r="WLV56" s="18"/>
      <c r="WLW56" s="18"/>
      <c r="WLX56" s="18"/>
      <c r="WLY56" s="18"/>
      <c r="WLZ56" s="18"/>
      <c r="WMA56" s="18"/>
      <c r="WMB56" s="18"/>
      <c r="WMC56" s="18"/>
      <c r="WMD56" s="18"/>
      <c r="WME56" s="18"/>
      <c r="WMF56" s="18"/>
      <c r="WMG56" s="18"/>
      <c r="WMH56" s="18"/>
      <c r="WMI56" s="18"/>
      <c r="WMJ56" s="18"/>
      <c r="WMK56" s="18"/>
      <c r="WML56" s="18"/>
      <c r="WMM56" s="18"/>
      <c r="WMN56" s="18"/>
      <c r="WMO56" s="18"/>
      <c r="WMP56" s="18"/>
      <c r="WMQ56" s="18"/>
      <c r="WMR56" s="18"/>
      <c r="WMS56" s="18"/>
      <c r="WMT56" s="18"/>
      <c r="WMU56" s="18"/>
      <c r="WMV56" s="18"/>
      <c r="WMW56" s="18"/>
      <c r="WMX56" s="18"/>
      <c r="WMY56" s="18"/>
      <c r="WMZ56" s="18"/>
      <c r="WNA56" s="18"/>
      <c r="WNB56" s="18"/>
      <c r="WNC56" s="18"/>
      <c r="WND56" s="18"/>
      <c r="WNE56" s="18"/>
      <c r="WNF56" s="18"/>
      <c r="WNG56" s="18"/>
      <c r="WNH56" s="18"/>
      <c r="WNI56" s="18"/>
      <c r="WNJ56" s="18"/>
      <c r="WNK56" s="18"/>
      <c r="WNL56" s="18"/>
      <c r="WNM56" s="18"/>
      <c r="WNN56" s="18"/>
      <c r="WNO56" s="18"/>
      <c r="WNP56" s="18"/>
      <c r="WNQ56" s="18"/>
      <c r="WNR56" s="18"/>
      <c r="WNS56" s="18"/>
      <c r="WNT56" s="18"/>
      <c r="WNU56" s="18"/>
      <c r="WNV56" s="18"/>
      <c r="WNW56" s="18"/>
      <c r="WNX56" s="18"/>
      <c r="WNY56" s="18"/>
      <c r="WNZ56" s="18"/>
      <c r="WOA56" s="18"/>
      <c r="WOB56" s="18"/>
      <c r="WOC56" s="18"/>
      <c r="WOD56" s="18"/>
      <c r="WOE56" s="18"/>
      <c r="WOF56" s="18"/>
      <c r="WOG56" s="18"/>
      <c r="WOH56" s="18"/>
      <c r="WOI56" s="18"/>
      <c r="WOJ56" s="18"/>
      <c r="WOK56" s="18"/>
      <c r="WOL56" s="18"/>
      <c r="WOM56" s="18"/>
      <c r="WON56" s="18"/>
      <c r="WOO56" s="18"/>
      <c r="WOP56" s="18"/>
      <c r="WOQ56" s="18"/>
      <c r="WOR56" s="18"/>
      <c r="WOS56" s="18"/>
      <c r="WOT56" s="18"/>
      <c r="WOU56" s="18"/>
      <c r="WOV56" s="18"/>
      <c r="WOW56" s="18"/>
      <c r="WOX56" s="18"/>
      <c r="WOY56" s="18"/>
      <c r="WOZ56" s="18"/>
      <c r="WPA56" s="18"/>
      <c r="WPB56" s="18"/>
      <c r="WPC56" s="18"/>
      <c r="WPD56" s="18"/>
      <c r="WPE56" s="18"/>
      <c r="WPF56" s="18"/>
      <c r="WPG56" s="18"/>
      <c r="WPH56" s="18"/>
      <c r="WPI56" s="18"/>
      <c r="WPJ56" s="18"/>
      <c r="WPK56" s="18"/>
      <c r="WPL56" s="18"/>
      <c r="WPM56" s="18"/>
      <c r="WPN56" s="18"/>
      <c r="WPO56" s="18"/>
      <c r="WPP56" s="18"/>
      <c r="WPQ56" s="18"/>
      <c r="WPR56" s="18"/>
      <c r="WPS56" s="18"/>
      <c r="WPT56" s="18"/>
      <c r="WPU56" s="18"/>
      <c r="WPV56" s="18"/>
      <c r="WPW56" s="18"/>
      <c r="WPX56" s="18"/>
      <c r="WPY56" s="18"/>
      <c r="WPZ56" s="18"/>
      <c r="WQA56" s="18"/>
      <c r="WQB56" s="18"/>
      <c r="WQC56" s="18"/>
      <c r="WQD56" s="18"/>
      <c r="WQE56" s="18"/>
      <c r="WQF56" s="18"/>
      <c r="WQG56" s="18"/>
      <c r="WQH56" s="18"/>
      <c r="WQI56" s="18"/>
      <c r="WQJ56" s="18"/>
      <c r="WQK56" s="18"/>
      <c r="WQL56" s="18"/>
      <c r="WQM56" s="18"/>
      <c r="WQN56" s="18"/>
      <c r="WQO56" s="18"/>
      <c r="WQP56" s="18"/>
      <c r="WQQ56" s="18"/>
      <c r="WQR56" s="18"/>
      <c r="WQS56" s="18"/>
      <c r="WQT56" s="18"/>
      <c r="WQU56" s="18"/>
      <c r="WQV56" s="18"/>
      <c r="WQW56" s="18"/>
      <c r="WQX56" s="18"/>
      <c r="WQY56" s="18"/>
      <c r="WQZ56" s="18"/>
      <c r="WRA56" s="18"/>
      <c r="WRB56" s="18"/>
      <c r="WRC56" s="18"/>
      <c r="WRD56" s="18"/>
      <c r="WRE56" s="18"/>
      <c r="WRF56" s="18"/>
      <c r="WRG56" s="18"/>
      <c r="WRH56" s="18"/>
      <c r="WRI56" s="18"/>
      <c r="WRJ56" s="18"/>
      <c r="WRK56" s="18"/>
      <c r="WRL56" s="18"/>
      <c r="WRM56" s="18"/>
      <c r="WRN56" s="18"/>
      <c r="WRO56" s="18"/>
      <c r="WRP56" s="18"/>
      <c r="WRQ56" s="18"/>
      <c r="WRR56" s="18"/>
      <c r="WRS56" s="18"/>
      <c r="WRT56" s="18"/>
      <c r="WRU56" s="18"/>
      <c r="WRV56" s="18"/>
      <c r="WRW56" s="18"/>
      <c r="WRX56" s="18"/>
      <c r="WRY56" s="18"/>
      <c r="WRZ56" s="18"/>
      <c r="WSA56" s="18"/>
      <c r="WSB56" s="18"/>
      <c r="WSC56" s="18"/>
      <c r="WSD56" s="18"/>
      <c r="WSE56" s="18"/>
      <c r="WSF56" s="18"/>
      <c r="WSG56" s="18"/>
      <c r="WSH56" s="18"/>
      <c r="WSI56" s="18"/>
      <c r="WSJ56" s="18"/>
      <c r="WSK56" s="18"/>
      <c r="WSL56" s="18"/>
      <c r="WSM56" s="18"/>
      <c r="WSN56" s="18"/>
      <c r="WSO56" s="18"/>
      <c r="WSP56" s="18"/>
      <c r="WSQ56" s="18"/>
      <c r="WSR56" s="18"/>
      <c r="WSS56" s="18"/>
      <c r="WST56" s="18"/>
      <c r="WSU56" s="18"/>
      <c r="WSV56" s="18"/>
      <c r="WSW56" s="18"/>
      <c r="WSX56" s="18"/>
      <c r="WSY56" s="18"/>
      <c r="WSZ56" s="18"/>
      <c r="WTA56" s="18"/>
      <c r="WTB56" s="18"/>
      <c r="WTC56" s="18"/>
      <c r="WTD56" s="18"/>
      <c r="WTE56" s="18"/>
      <c r="WTF56" s="18"/>
      <c r="WTG56" s="18"/>
      <c r="WTH56" s="18"/>
      <c r="WTI56" s="18"/>
      <c r="WTJ56" s="18"/>
      <c r="WTK56" s="18"/>
      <c r="WTL56" s="18"/>
      <c r="WTM56" s="18"/>
      <c r="WTN56" s="18"/>
      <c r="WTO56" s="18"/>
      <c r="WTP56" s="18"/>
      <c r="WTQ56" s="18"/>
      <c r="WTR56" s="18"/>
      <c r="WTS56" s="18"/>
      <c r="WTT56" s="18"/>
      <c r="WTU56" s="18"/>
      <c r="WTV56" s="18"/>
      <c r="WTW56" s="18"/>
      <c r="WTX56" s="18"/>
      <c r="WTY56" s="18"/>
      <c r="WTZ56" s="18"/>
      <c r="WUA56" s="18"/>
      <c r="WUB56" s="18"/>
      <c r="WUC56" s="18"/>
      <c r="WUD56" s="18"/>
      <c r="WUE56" s="18"/>
      <c r="WUF56" s="18"/>
      <c r="WUG56" s="18"/>
      <c r="WUH56" s="18"/>
      <c r="WUI56" s="18"/>
      <c r="WUJ56" s="18"/>
      <c r="WUK56" s="18"/>
      <c r="WUL56" s="18"/>
      <c r="WUM56" s="18"/>
      <c r="WUN56" s="18"/>
      <c r="WUO56" s="18"/>
      <c r="WUP56" s="18"/>
      <c r="WUQ56" s="18"/>
      <c r="WUR56" s="18"/>
      <c r="WUS56" s="18"/>
      <c r="WUT56" s="18"/>
      <c r="WUU56" s="18"/>
      <c r="WUV56" s="18"/>
      <c r="WUW56" s="18"/>
      <c r="WUX56" s="18"/>
      <c r="WUY56" s="18"/>
      <c r="WUZ56" s="18"/>
      <c r="WVA56" s="18"/>
      <c r="WVB56" s="18"/>
      <c r="WVC56" s="18"/>
      <c r="WVD56" s="18"/>
      <c r="WVE56" s="18"/>
      <c r="WVF56" s="18"/>
      <c r="WVG56" s="18"/>
      <c r="WVH56" s="18"/>
      <c r="WVI56" s="18"/>
      <c r="WVJ56" s="18"/>
      <c r="WVK56" s="18"/>
      <c r="WVL56" s="18"/>
      <c r="WVM56" s="18"/>
      <c r="WVN56" s="18"/>
      <c r="WVO56" s="18"/>
      <c r="WVP56" s="18"/>
      <c r="WVQ56" s="18"/>
      <c r="WVR56" s="18"/>
      <c r="WVS56" s="18"/>
      <c r="WVT56" s="18"/>
      <c r="WVU56" s="18"/>
      <c r="WVV56" s="18"/>
      <c r="WVW56" s="18"/>
      <c r="WVX56" s="18"/>
      <c r="WVY56" s="18"/>
      <c r="WVZ56" s="18"/>
      <c r="WWA56" s="18"/>
      <c r="WWB56" s="18"/>
      <c r="WWC56" s="18"/>
      <c r="WWD56" s="18"/>
      <c r="WWE56" s="18"/>
      <c r="WWF56" s="18"/>
      <c r="WWG56" s="18"/>
      <c r="WWH56" s="18"/>
      <c r="WWI56" s="18"/>
      <c r="WWJ56" s="18"/>
      <c r="WWK56" s="18"/>
      <c r="WWL56" s="18"/>
      <c r="WWM56" s="18"/>
      <c r="WWN56" s="18"/>
      <c r="WWO56" s="18"/>
      <c r="WWP56" s="18"/>
      <c r="WWQ56" s="18"/>
      <c r="WWR56" s="18"/>
      <c r="WWS56" s="18"/>
      <c r="WWT56" s="18"/>
      <c r="WWU56" s="18"/>
      <c r="WWV56" s="18"/>
      <c r="WWW56" s="18"/>
      <c r="WWX56" s="18"/>
      <c r="WWY56" s="18"/>
      <c r="WWZ56" s="18"/>
      <c r="WXA56" s="18"/>
      <c r="WXB56" s="18"/>
      <c r="WXC56" s="18"/>
      <c r="WXD56" s="18"/>
      <c r="WXE56" s="18"/>
      <c r="WXF56" s="18"/>
      <c r="WXG56" s="18"/>
      <c r="WXH56" s="18"/>
      <c r="WXI56" s="18"/>
      <c r="WXJ56" s="18"/>
      <c r="WXK56" s="18"/>
      <c r="WXL56" s="18"/>
      <c r="WXM56" s="18"/>
      <c r="WXN56" s="18"/>
      <c r="WXO56" s="18"/>
      <c r="WXP56" s="18"/>
      <c r="WXQ56" s="18"/>
      <c r="WXR56" s="18"/>
      <c r="WXS56" s="18"/>
      <c r="WXT56" s="18"/>
      <c r="WXU56" s="18"/>
      <c r="WXV56" s="18"/>
      <c r="WXW56" s="18"/>
      <c r="WXX56" s="18"/>
      <c r="WXY56" s="18"/>
      <c r="WXZ56" s="18"/>
      <c r="WYA56" s="18"/>
      <c r="WYB56" s="18"/>
      <c r="WYC56" s="18"/>
      <c r="WYD56" s="18"/>
      <c r="WYE56" s="18"/>
      <c r="WYF56" s="18"/>
      <c r="WYG56" s="18"/>
      <c r="WYH56" s="18"/>
      <c r="WYI56" s="18"/>
      <c r="WYJ56" s="18"/>
      <c r="WYK56" s="18"/>
      <c r="WYL56" s="18"/>
      <c r="WYM56" s="18"/>
      <c r="WYN56" s="18"/>
      <c r="WYO56" s="18"/>
      <c r="WYP56" s="18"/>
      <c r="WYQ56" s="18"/>
      <c r="WYR56" s="18"/>
      <c r="WYS56" s="18"/>
      <c r="WYT56" s="18"/>
      <c r="WYU56" s="18"/>
      <c r="WYV56" s="18"/>
      <c r="WYW56" s="18"/>
      <c r="WYX56" s="18"/>
      <c r="WYY56" s="18"/>
      <c r="WYZ56" s="18"/>
      <c r="WZA56" s="18"/>
      <c r="WZB56" s="18"/>
      <c r="WZC56" s="18"/>
      <c r="WZD56" s="18"/>
      <c r="WZE56" s="18"/>
      <c r="WZF56" s="18"/>
      <c r="WZG56" s="18"/>
      <c r="WZH56" s="18"/>
      <c r="WZI56" s="18"/>
      <c r="WZJ56" s="18"/>
      <c r="WZK56" s="18"/>
      <c r="WZL56" s="18"/>
      <c r="WZM56" s="18"/>
      <c r="WZN56" s="18"/>
      <c r="WZO56" s="18"/>
      <c r="WZP56" s="18"/>
      <c r="WZQ56" s="18"/>
      <c r="WZR56" s="18"/>
      <c r="WZS56" s="18"/>
      <c r="WZT56" s="18"/>
      <c r="WZU56" s="18"/>
      <c r="WZV56" s="18"/>
      <c r="WZW56" s="18"/>
      <c r="WZX56" s="18"/>
      <c r="WZY56" s="18"/>
      <c r="WZZ56" s="18"/>
      <c r="XAA56" s="18"/>
      <c r="XAB56" s="18"/>
      <c r="XAC56" s="18"/>
      <c r="XAD56" s="18"/>
      <c r="XAE56" s="18"/>
      <c r="XAF56" s="18"/>
      <c r="XAG56" s="18"/>
      <c r="XAH56" s="18"/>
      <c r="XAI56" s="18"/>
      <c r="XAJ56" s="18"/>
      <c r="XAK56" s="18"/>
      <c r="XAL56" s="18"/>
      <c r="XAM56" s="18"/>
      <c r="XAN56" s="18"/>
      <c r="XAO56" s="18"/>
      <c r="XAP56" s="18"/>
      <c r="XAQ56" s="18"/>
      <c r="XAR56" s="18"/>
      <c r="XAS56" s="18"/>
      <c r="XAT56" s="18"/>
      <c r="XAU56" s="18"/>
      <c r="XAV56" s="18"/>
      <c r="XAW56" s="18"/>
      <c r="XAX56" s="18"/>
      <c r="XAY56" s="18"/>
      <c r="XAZ56" s="18"/>
      <c r="XBA56" s="18"/>
      <c r="XBB56" s="18"/>
      <c r="XBC56" s="18"/>
      <c r="XBD56" s="18"/>
      <c r="XBE56" s="18"/>
      <c r="XBF56" s="18"/>
      <c r="XBG56" s="18"/>
      <c r="XBH56" s="18"/>
      <c r="XBI56" s="18"/>
      <c r="XBJ56" s="18"/>
      <c r="XBK56" s="18"/>
      <c r="XBL56" s="18"/>
      <c r="XBM56" s="18"/>
      <c r="XBN56" s="18"/>
      <c r="XBO56" s="18"/>
      <c r="XBP56" s="18"/>
      <c r="XBQ56" s="18"/>
      <c r="XBR56" s="18"/>
      <c r="XBS56" s="18"/>
      <c r="XBT56" s="18"/>
      <c r="XBU56" s="18"/>
      <c r="XBV56" s="18"/>
      <c r="XBW56" s="18"/>
      <c r="XBX56" s="18"/>
      <c r="XBY56" s="18"/>
      <c r="XBZ56" s="18"/>
      <c r="XCA56" s="18"/>
      <c r="XCB56" s="18"/>
      <c r="XCC56" s="18"/>
      <c r="XCD56" s="18"/>
      <c r="XCE56" s="18"/>
      <c r="XCF56" s="18"/>
      <c r="XCG56" s="18"/>
      <c r="XCH56" s="18"/>
      <c r="XCI56" s="18"/>
      <c r="XCJ56" s="18"/>
      <c r="XCK56" s="18"/>
      <c r="XCL56" s="18"/>
      <c r="XCM56" s="18"/>
      <c r="XCN56" s="18"/>
      <c r="XCO56" s="18"/>
      <c r="XCP56" s="18"/>
      <c r="XCQ56" s="18"/>
      <c r="XCR56" s="18"/>
      <c r="XCS56" s="18"/>
      <c r="XCT56" s="18"/>
      <c r="XCU56" s="18"/>
      <c r="XCV56" s="18"/>
      <c r="XCW56" s="18"/>
      <c r="XCX56" s="18"/>
      <c r="XCY56" s="18"/>
      <c r="XCZ56" s="18"/>
      <c r="XDA56" s="18"/>
      <c r="XDB56" s="18"/>
      <c r="XDC56" s="18"/>
      <c r="XDD56" s="18"/>
      <c r="XDE56" s="18"/>
      <c r="XDF56" s="18"/>
      <c r="XDG56" s="18"/>
      <c r="XDH56" s="18"/>
      <c r="XDI56" s="18"/>
      <c r="XDJ56" s="18"/>
      <c r="XDK56" s="18"/>
      <c r="XDL56" s="18"/>
      <c r="XDM56" s="18"/>
      <c r="XDN56" s="18"/>
      <c r="XDO56" s="18"/>
      <c r="XDP56" s="18"/>
      <c r="XDQ56" s="18"/>
      <c r="XDR56" s="18"/>
      <c r="XDS56" s="18"/>
      <c r="XDT56" s="18"/>
      <c r="XDU56" s="18"/>
      <c r="XDV56" s="18"/>
      <c r="XDW56" s="18"/>
      <c r="XDX56" s="18"/>
      <c r="XDY56" s="18"/>
      <c r="XDZ56" s="18"/>
      <c r="XEA56" s="18"/>
      <c r="XEB56" s="18"/>
      <c r="XEC56" s="18"/>
      <c r="XED56" s="18"/>
      <c r="XEE56" s="18"/>
      <c r="XEF56" s="18"/>
      <c r="XEG56" s="18"/>
      <c r="XEH56" s="18"/>
      <c r="XEI56" s="18"/>
      <c r="XEJ56" s="18"/>
      <c r="XEK56" s="18"/>
      <c r="XEL56" s="18"/>
      <c r="XEM56" s="18"/>
      <c r="XEN56" s="18"/>
      <c r="XEO56" s="18"/>
      <c r="XEP56" s="18"/>
      <c r="XEQ56" s="18"/>
      <c r="XER56" s="18"/>
      <c r="XES56" s="18"/>
      <c r="XET56" s="18"/>
      <c r="XEU56" s="18"/>
      <c r="XEV56" s="18"/>
      <c r="XEW56" s="18"/>
      <c r="XEX56" s="18"/>
    </row>
    <row r="57" spans="1:16378">
      <c r="A57" s="28" t="s">
        <v>82</v>
      </c>
      <c r="B57" s="28" t="s">
        <v>83</v>
      </c>
      <c r="C57" s="28" t="s">
        <v>7</v>
      </c>
      <c r="D57" s="18" t="s">
        <v>8</v>
      </c>
      <c r="E57" s="28" t="s">
        <v>84</v>
      </c>
      <c r="F57" s="28" t="s">
        <v>15</v>
      </c>
      <c r="G57" s="28">
        <v>2347612</v>
      </c>
      <c r="H57" s="18" t="s">
        <v>107</v>
      </c>
      <c r="I57" s="18" t="s">
        <v>108</v>
      </c>
      <c r="J57" s="18" t="s">
        <v>87</v>
      </c>
      <c r="K57" s="18"/>
      <c r="L57" s="18"/>
      <c r="M57" s="18" t="s">
        <v>88</v>
      </c>
      <c r="N57" s="18" t="s">
        <v>109</v>
      </c>
      <c r="O57" s="18" t="s">
        <v>90</v>
      </c>
      <c r="P57" s="76" t="s">
        <v>91</v>
      </c>
      <c r="Q57" s="4" t="s">
        <v>12</v>
      </c>
      <c r="R57" s="169" t="s">
        <v>92</v>
      </c>
      <c r="S57" s="18">
        <v>21</v>
      </c>
      <c r="T57" s="8" t="s">
        <v>87</v>
      </c>
      <c r="U57" s="134">
        <v>46118</v>
      </c>
      <c r="V57" s="134">
        <v>46126</v>
      </c>
      <c r="W57" s="134">
        <v>46127</v>
      </c>
      <c r="X57" s="134">
        <v>46150</v>
      </c>
      <c r="Y57" s="134">
        <v>46153</v>
      </c>
      <c r="Z57" s="134">
        <v>46164</v>
      </c>
      <c r="AA57" s="134">
        <v>46168</v>
      </c>
      <c r="AB57" s="134">
        <v>46220</v>
      </c>
      <c r="AC57" s="134">
        <v>46223</v>
      </c>
      <c r="AD57" s="18" t="s">
        <v>110</v>
      </c>
      <c r="AE57" s="18" t="s">
        <v>110</v>
      </c>
      <c r="AF57" s="18" t="s">
        <v>3</v>
      </c>
      <c r="AG57" s="18">
        <v>2</v>
      </c>
      <c r="AH57" s="18" t="s">
        <v>111</v>
      </c>
      <c r="AI57" s="163" t="s">
        <v>88</v>
      </c>
      <c r="AJ57" s="77" t="s">
        <v>112</v>
      </c>
      <c r="AK57" s="77" t="s">
        <v>113</v>
      </c>
      <c r="AL57" s="77" t="s">
        <v>114</v>
      </c>
      <c r="AM57" s="77" t="s">
        <v>115</v>
      </c>
      <c r="AN57" s="18" t="s">
        <v>99</v>
      </c>
      <c r="AO57" s="18" t="s">
        <v>116</v>
      </c>
      <c r="AP57" s="18" t="s">
        <v>22</v>
      </c>
      <c r="AQ57" s="4" t="s">
        <v>101</v>
      </c>
      <c r="AR57" s="18"/>
      <c r="BC57" s="268" t="s">
        <v>102</v>
      </c>
      <c r="BD57" s="268" t="s">
        <v>102</v>
      </c>
      <c r="BE57" s="269" t="s">
        <v>103</v>
      </c>
      <c r="BF57" s="270">
        <v>1</v>
      </c>
      <c r="BG57" s="270">
        <v>2</v>
      </c>
      <c r="BH57" s="270">
        <v>3</v>
      </c>
      <c r="BI57" s="270">
        <v>4</v>
      </c>
      <c r="BJ57" s="271" t="s">
        <v>104</v>
      </c>
      <c r="BK57" s="271" t="s">
        <v>104</v>
      </c>
      <c r="BL57" s="275" t="s">
        <v>105</v>
      </c>
      <c r="BM57" s="275" t="s">
        <v>105</v>
      </c>
      <c r="BN57" s="275" t="s">
        <v>105</v>
      </c>
      <c r="BO57" s="275" t="s">
        <v>105</v>
      </c>
      <c r="BP57" s="275" t="s">
        <v>105</v>
      </c>
      <c r="BQ57" s="275" t="s">
        <v>105</v>
      </c>
      <c r="BR57" s="275" t="s">
        <v>105</v>
      </c>
      <c r="BS57" s="275" t="s">
        <v>105</v>
      </c>
      <c r="BT57" s="33" t="s">
        <v>106</v>
      </c>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c r="SG57" s="18"/>
      <c r="SH57" s="18"/>
      <c r="SI57" s="18"/>
      <c r="SJ57" s="18"/>
      <c r="SK57" s="18"/>
      <c r="SL57" s="18"/>
      <c r="SM57" s="18"/>
      <c r="SN57" s="18"/>
      <c r="SO57" s="18"/>
      <c r="SP57" s="18"/>
      <c r="SQ57" s="18"/>
      <c r="SR57" s="18"/>
      <c r="SS57" s="18"/>
      <c r="ST57" s="18"/>
      <c r="SU57" s="18"/>
      <c r="SV57" s="18"/>
      <c r="SW57" s="18"/>
      <c r="SX57" s="18"/>
      <c r="SY57" s="18"/>
      <c r="SZ57" s="18"/>
      <c r="TA57" s="18"/>
      <c r="TB57" s="18"/>
      <c r="TC57" s="18"/>
      <c r="TD57" s="18"/>
      <c r="TE57" s="18"/>
      <c r="TF57" s="18"/>
      <c r="TG57" s="18"/>
      <c r="TH57" s="18"/>
      <c r="TI57" s="18"/>
      <c r="TJ57" s="18"/>
      <c r="TK57" s="18"/>
      <c r="TL57" s="18"/>
      <c r="TM57" s="18"/>
      <c r="TN57" s="18"/>
      <c r="TO57" s="18"/>
      <c r="TP57" s="18"/>
      <c r="TQ57" s="18"/>
      <c r="TR57" s="18"/>
      <c r="TS57" s="18"/>
      <c r="TT57" s="18"/>
      <c r="TU57" s="18"/>
      <c r="TV57" s="18"/>
      <c r="TW57" s="18"/>
      <c r="TX57" s="18"/>
      <c r="TY57" s="18"/>
      <c r="TZ57" s="18"/>
      <c r="UA57" s="18"/>
      <c r="UB57" s="18"/>
      <c r="UC57" s="18"/>
      <c r="UD57" s="18"/>
      <c r="UE57" s="18"/>
      <c r="UF57" s="18"/>
      <c r="UG57" s="18"/>
      <c r="UH57" s="18"/>
      <c r="UI57" s="18"/>
      <c r="UJ57" s="18"/>
      <c r="UK57" s="18"/>
      <c r="UL57" s="18"/>
      <c r="UM57" s="18"/>
      <c r="UN57" s="18"/>
      <c r="UO57" s="18"/>
      <c r="UP57" s="18"/>
      <c r="UQ57" s="18"/>
      <c r="UR57" s="18"/>
      <c r="US57" s="18"/>
      <c r="UT57" s="18"/>
      <c r="UU57" s="18"/>
      <c r="UV57" s="18"/>
      <c r="UW57" s="18"/>
      <c r="UX57" s="18"/>
      <c r="UY57" s="18"/>
      <c r="UZ57" s="18"/>
      <c r="VA57" s="18"/>
      <c r="VB57" s="18"/>
      <c r="VC57" s="18"/>
      <c r="VD57" s="18"/>
      <c r="VE57" s="18"/>
      <c r="VF57" s="18"/>
      <c r="VG57" s="18"/>
      <c r="VH57" s="18"/>
      <c r="VI57" s="18"/>
      <c r="VJ57" s="18"/>
      <c r="VK57" s="18"/>
      <c r="VL57" s="18"/>
      <c r="VM57" s="18"/>
      <c r="VN57" s="18"/>
      <c r="VO57" s="18"/>
      <c r="VP57" s="18"/>
      <c r="VQ57" s="18"/>
      <c r="VR57" s="18"/>
      <c r="VS57" s="18"/>
      <c r="VT57" s="18"/>
      <c r="VU57" s="18"/>
      <c r="VV57" s="18"/>
      <c r="VW57" s="18"/>
      <c r="VX57" s="18"/>
      <c r="VY57" s="18"/>
      <c r="VZ57" s="18"/>
      <c r="WA57" s="18"/>
      <c r="WB57" s="18"/>
      <c r="WC57" s="18"/>
      <c r="WD57" s="18"/>
      <c r="WE57" s="18"/>
      <c r="WF57" s="18"/>
      <c r="WG57" s="18"/>
      <c r="WH57" s="18"/>
      <c r="WI57" s="18"/>
      <c r="WJ57" s="18"/>
      <c r="WK57" s="18"/>
      <c r="WL57" s="18"/>
      <c r="WM57" s="18"/>
      <c r="WN57" s="18"/>
      <c r="WO57" s="18"/>
      <c r="WP57" s="18"/>
      <c r="WQ57" s="18"/>
      <c r="WR57" s="18"/>
      <c r="WS57" s="18"/>
      <c r="WT57" s="18"/>
      <c r="WU57" s="18"/>
      <c r="WV57" s="18"/>
      <c r="WW57" s="18"/>
      <c r="WX57" s="18"/>
      <c r="WY57" s="18"/>
      <c r="WZ57" s="18"/>
      <c r="XA57" s="18"/>
      <c r="XB57" s="18"/>
      <c r="XC57" s="18"/>
      <c r="XD57" s="18"/>
      <c r="XE57" s="18"/>
      <c r="XF57" s="18"/>
      <c r="XG57" s="18"/>
      <c r="XH57" s="18"/>
      <c r="XI57" s="18"/>
      <c r="XJ57" s="18"/>
      <c r="XK57" s="18"/>
      <c r="XL57" s="18"/>
      <c r="XM57" s="18"/>
      <c r="XN57" s="18"/>
      <c r="XO57" s="18"/>
      <c r="XP57" s="18"/>
      <c r="XQ57" s="18"/>
      <c r="XR57" s="18"/>
      <c r="XS57" s="18"/>
      <c r="XT57" s="18"/>
      <c r="XU57" s="18"/>
      <c r="XV57" s="18"/>
      <c r="XW57" s="18"/>
      <c r="XX57" s="18"/>
      <c r="XY57" s="18"/>
      <c r="XZ57" s="18"/>
      <c r="YA57" s="18"/>
      <c r="YB57" s="18"/>
      <c r="YC57" s="18"/>
      <c r="YD57" s="18"/>
      <c r="YE57" s="18"/>
      <c r="YF57" s="18"/>
      <c r="YG57" s="18"/>
      <c r="YH57" s="18"/>
      <c r="YI57" s="18"/>
      <c r="YJ57" s="18"/>
      <c r="YK57" s="18"/>
      <c r="YL57" s="18"/>
      <c r="YM57" s="18"/>
      <c r="YN57" s="18"/>
      <c r="YO57" s="18"/>
      <c r="YP57" s="18"/>
      <c r="YQ57" s="18"/>
      <c r="YR57" s="18"/>
      <c r="YS57" s="18"/>
      <c r="YT57" s="18"/>
      <c r="YU57" s="18"/>
      <c r="YV57" s="18"/>
      <c r="YW57" s="18"/>
      <c r="YX57" s="18"/>
      <c r="YY57" s="18"/>
      <c r="YZ57" s="18"/>
      <c r="ZA57" s="18"/>
      <c r="ZB57" s="18"/>
      <c r="ZC57" s="18"/>
      <c r="ZD57" s="18"/>
      <c r="ZE57" s="18"/>
      <c r="ZF57" s="18"/>
      <c r="ZG57" s="18"/>
      <c r="ZH57" s="18"/>
      <c r="ZI57" s="18"/>
      <c r="ZJ57" s="18"/>
      <c r="ZK57" s="18"/>
      <c r="ZL57" s="18"/>
      <c r="ZM57" s="18"/>
      <c r="ZN57" s="18"/>
      <c r="ZO57" s="18"/>
      <c r="ZP57" s="18"/>
      <c r="ZQ57" s="18"/>
      <c r="ZR57" s="18"/>
      <c r="ZS57" s="18"/>
      <c r="ZT57" s="18"/>
      <c r="ZU57" s="18"/>
      <c r="ZV57" s="18"/>
      <c r="ZW57" s="18"/>
      <c r="ZX57" s="18"/>
      <c r="ZY57" s="18"/>
      <c r="ZZ57" s="18"/>
      <c r="AAA57" s="18"/>
      <c r="AAB57" s="18"/>
      <c r="AAC57" s="18"/>
      <c r="AAD57" s="18"/>
      <c r="AAE57" s="18"/>
      <c r="AAF57" s="18"/>
      <c r="AAG57" s="18"/>
      <c r="AAH57" s="18"/>
      <c r="AAI57" s="18"/>
      <c r="AAJ57" s="18"/>
      <c r="AAK57" s="18"/>
      <c r="AAL57" s="18"/>
      <c r="AAM57" s="18"/>
      <c r="AAN57" s="18"/>
      <c r="AAO57" s="18"/>
      <c r="AAP57" s="18"/>
      <c r="AAQ57" s="18"/>
      <c r="AAR57" s="18"/>
      <c r="AAS57" s="18"/>
      <c r="AAT57" s="18"/>
      <c r="AAU57" s="18"/>
      <c r="AAV57" s="18"/>
      <c r="AAW57" s="18"/>
      <c r="AAX57" s="18"/>
      <c r="AAY57" s="18"/>
      <c r="AAZ57" s="18"/>
      <c r="ABA57" s="18"/>
      <c r="ABB57" s="18"/>
      <c r="ABC57" s="18"/>
      <c r="ABD57" s="18"/>
      <c r="ABE57" s="18"/>
      <c r="ABF57" s="18"/>
      <c r="ABG57" s="18"/>
      <c r="ABH57" s="18"/>
      <c r="ABI57" s="18"/>
      <c r="ABJ57" s="18"/>
      <c r="ABK57" s="18"/>
      <c r="ABL57" s="18"/>
      <c r="ABM57" s="18"/>
      <c r="ABN57" s="18"/>
      <c r="ABO57" s="18"/>
      <c r="ABP57" s="18"/>
      <c r="ABQ57" s="18"/>
      <c r="ABR57" s="18"/>
      <c r="ABS57" s="18"/>
      <c r="ABT57" s="18"/>
      <c r="ABU57" s="18"/>
      <c r="ABV57" s="18"/>
      <c r="ABW57" s="18"/>
      <c r="ABX57" s="18"/>
      <c r="ABY57" s="18"/>
      <c r="ABZ57" s="18"/>
      <c r="ACA57" s="18"/>
      <c r="ACB57" s="18"/>
      <c r="ACC57" s="18"/>
      <c r="ACD57" s="18"/>
      <c r="ACE57" s="18"/>
      <c r="ACF57" s="18"/>
      <c r="ACG57" s="18"/>
      <c r="ACH57" s="18"/>
      <c r="ACI57" s="18"/>
      <c r="ACJ57" s="18"/>
      <c r="ACK57" s="18"/>
      <c r="ACL57" s="18"/>
      <c r="ACM57" s="18"/>
      <c r="ACN57" s="18"/>
      <c r="ACO57" s="18"/>
      <c r="ACP57" s="18"/>
      <c r="ACQ57" s="18"/>
      <c r="ACR57" s="18"/>
      <c r="ACS57" s="18"/>
      <c r="ACT57" s="18"/>
      <c r="ACU57" s="18"/>
      <c r="ACV57" s="18"/>
      <c r="ACW57" s="18"/>
      <c r="ACX57" s="18"/>
      <c r="ACY57" s="18"/>
      <c r="ACZ57" s="18"/>
      <c r="ADA57" s="18"/>
      <c r="ADB57" s="18"/>
      <c r="ADC57" s="18"/>
      <c r="ADD57" s="18"/>
      <c r="ADE57" s="18"/>
      <c r="ADF57" s="18"/>
      <c r="ADG57" s="18"/>
      <c r="ADH57" s="18"/>
      <c r="ADI57" s="18"/>
      <c r="ADJ57" s="18"/>
      <c r="ADK57" s="18"/>
      <c r="ADL57" s="18"/>
      <c r="ADM57" s="18"/>
      <c r="ADN57" s="18"/>
      <c r="ADO57" s="18"/>
      <c r="ADP57" s="18"/>
      <c r="ADQ57" s="18"/>
      <c r="ADR57" s="18"/>
      <c r="ADS57" s="18"/>
      <c r="ADT57" s="18"/>
      <c r="ADU57" s="18"/>
      <c r="ADV57" s="18"/>
      <c r="ADW57" s="18"/>
      <c r="ADX57" s="18"/>
      <c r="ADY57" s="18"/>
      <c r="ADZ57" s="18"/>
      <c r="AEA57" s="18"/>
      <c r="AEB57" s="18"/>
      <c r="AEC57" s="18"/>
      <c r="AED57" s="18"/>
      <c r="AEE57" s="18"/>
      <c r="AEF57" s="18"/>
      <c r="AEG57" s="18"/>
      <c r="AEH57" s="18"/>
      <c r="AEI57" s="18"/>
      <c r="AEJ57" s="18"/>
      <c r="AEK57" s="18"/>
      <c r="AEL57" s="18"/>
      <c r="AEM57" s="18"/>
      <c r="AEN57" s="18"/>
      <c r="AEO57" s="18"/>
      <c r="AEP57" s="18"/>
      <c r="AEQ57" s="18"/>
      <c r="AER57" s="18"/>
      <c r="AES57" s="18"/>
      <c r="AET57" s="18"/>
      <c r="AEU57" s="18"/>
      <c r="AEV57" s="18"/>
      <c r="AEW57" s="18"/>
      <c r="AEX57" s="18"/>
      <c r="AEY57" s="18"/>
      <c r="AEZ57" s="18"/>
      <c r="AFA57" s="18"/>
      <c r="AFB57" s="18"/>
      <c r="AFC57" s="18"/>
      <c r="AFD57" s="18"/>
      <c r="AFE57" s="18"/>
      <c r="AFF57" s="18"/>
      <c r="AFG57" s="18"/>
      <c r="AFH57" s="18"/>
      <c r="AFI57" s="18"/>
      <c r="AFJ57" s="18"/>
      <c r="AFK57" s="18"/>
      <c r="AFL57" s="18"/>
      <c r="AFM57" s="18"/>
      <c r="AFN57" s="18"/>
      <c r="AFO57" s="18"/>
      <c r="AFP57" s="18"/>
      <c r="AFQ57" s="18"/>
      <c r="AFR57" s="18"/>
      <c r="AFS57" s="18"/>
      <c r="AFT57" s="18"/>
      <c r="AFU57" s="18"/>
      <c r="AFV57" s="18"/>
      <c r="AFW57" s="18"/>
      <c r="AFX57" s="18"/>
      <c r="AFY57" s="18"/>
      <c r="AFZ57" s="18"/>
      <c r="AGA57" s="18"/>
      <c r="AGB57" s="18"/>
      <c r="AGC57" s="18"/>
      <c r="AGD57" s="18"/>
      <c r="AGE57" s="18"/>
      <c r="AGF57" s="18"/>
      <c r="AGG57" s="18"/>
      <c r="AGH57" s="18"/>
      <c r="AGI57" s="18"/>
      <c r="AGJ57" s="18"/>
      <c r="AGK57" s="18"/>
      <c r="AGL57" s="18"/>
      <c r="AGM57" s="18"/>
      <c r="AGN57" s="18"/>
      <c r="AGO57" s="18"/>
      <c r="AGP57" s="18"/>
      <c r="AGQ57" s="18"/>
      <c r="AGR57" s="18"/>
      <c r="AGS57" s="18"/>
      <c r="AGT57" s="18"/>
      <c r="AGU57" s="18"/>
      <c r="AGV57" s="18"/>
      <c r="AGW57" s="18"/>
      <c r="AGX57" s="18"/>
      <c r="AGY57" s="18"/>
      <c r="AGZ57" s="18"/>
      <c r="AHA57" s="18"/>
      <c r="AHB57" s="18"/>
      <c r="AHC57" s="18"/>
      <c r="AHD57" s="18"/>
      <c r="AHE57" s="18"/>
      <c r="AHF57" s="18"/>
      <c r="AHG57" s="18"/>
      <c r="AHH57" s="18"/>
      <c r="AHI57" s="18"/>
      <c r="AHJ57" s="18"/>
      <c r="AHK57" s="18"/>
      <c r="AHL57" s="18"/>
      <c r="AHM57" s="18"/>
      <c r="AHN57" s="18"/>
      <c r="AHO57" s="18"/>
      <c r="AHP57" s="18"/>
      <c r="AHQ57" s="18"/>
      <c r="AHR57" s="18"/>
      <c r="AHS57" s="18"/>
      <c r="AHT57" s="18"/>
      <c r="AHU57" s="18"/>
      <c r="AHV57" s="18"/>
      <c r="AHW57" s="18"/>
      <c r="AHX57" s="18"/>
      <c r="AHY57" s="18"/>
      <c r="AHZ57" s="18"/>
      <c r="AIA57" s="18"/>
      <c r="AIB57" s="18"/>
      <c r="AIC57" s="18"/>
      <c r="AID57" s="18"/>
      <c r="AIE57" s="18"/>
      <c r="AIF57" s="18"/>
      <c r="AIG57" s="18"/>
      <c r="AIH57" s="18"/>
      <c r="AII57" s="18"/>
      <c r="AIJ57" s="18"/>
      <c r="AIK57" s="18"/>
      <c r="AIL57" s="18"/>
      <c r="AIM57" s="18"/>
      <c r="AIN57" s="18"/>
      <c r="AIO57" s="18"/>
      <c r="AIP57" s="18"/>
      <c r="AIQ57" s="18"/>
      <c r="AIR57" s="18"/>
      <c r="AIS57" s="18"/>
      <c r="AIT57" s="18"/>
      <c r="AIU57" s="18"/>
      <c r="AIV57" s="18"/>
      <c r="AIW57" s="18"/>
      <c r="AIX57" s="18"/>
      <c r="AIY57" s="18"/>
      <c r="AIZ57" s="18"/>
      <c r="AJA57" s="18"/>
      <c r="AJB57" s="18"/>
      <c r="AJC57" s="18"/>
      <c r="AJD57" s="18"/>
      <c r="AJE57" s="18"/>
      <c r="AJF57" s="18"/>
      <c r="AJG57" s="18"/>
      <c r="AJH57" s="18"/>
      <c r="AJI57" s="18"/>
      <c r="AJJ57" s="18"/>
      <c r="AJK57" s="18"/>
      <c r="AJL57" s="18"/>
      <c r="AJM57" s="18"/>
      <c r="AJN57" s="18"/>
      <c r="AJO57" s="18"/>
      <c r="AJP57" s="18"/>
      <c r="AJQ57" s="18"/>
      <c r="AJR57" s="18"/>
      <c r="AJS57" s="18"/>
      <c r="AJT57" s="18"/>
      <c r="AJU57" s="18"/>
      <c r="AJV57" s="18"/>
      <c r="AJW57" s="18"/>
      <c r="AJX57" s="18"/>
      <c r="AJY57" s="18"/>
      <c r="AJZ57" s="18"/>
      <c r="AKA57" s="18"/>
      <c r="AKB57" s="18"/>
      <c r="AKC57" s="18"/>
      <c r="AKD57" s="18"/>
      <c r="AKE57" s="18"/>
      <c r="AKF57" s="18"/>
      <c r="AKG57" s="18"/>
      <c r="AKH57" s="18"/>
      <c r="AKI57" s="18"/>
      <c r="AKJ57" s="18"/>
      <c r="AKK57" s="18"/>
      <c r="AKL57" s="18"/>
      <c r="AKM57" s="18"/>
      <c r="AKN57" s="18"/>
      <c r="AKO57" s="18"/>
      <c r="AKP57" s="18"/>
      <c r="AKQ57" s="18"/>
      <c r="AKR57" s="18"/>
      <c r="AKS57" s="18"/>
      <c r="AKT57" s="18"/>
      <c r="AKU57" s="18"/>
      <c r="AKV57" s="18"/>
      <c r="AKW57" s="18"/>
      <c r="AKX57" s="18"/>
      <c r="AKY57" s="18"/>
      <c r="AKZ57" s="18"/>
      <c r="ALA57" s="18"/>
      <c r="ALB57" s="18"/>
      <c r="ALC57" s="18"/>
      <c r="ALD57" s="18"/>
      <c r="ALE57" s="18"/>
      <c r="ALF57" s="18"/>
      <c r="ALG57" s="18"/>
      <c r="ALH57" s="18"/>
      <c r="ALI57" s="18"/>
      <c r="ALJ57" s="18"/>
      <c r="ALK57" s="18"/>
      <c r="ALL57" s="18"/>
      <c r="ALM57" s="18"/>
      <c r="ALN57" s="18"/>
      <c r="ALO57" s="18"/>
      <c r="ALP57" s="18"/>
      <c r="ALQ57" s="18"/>
      <c r="ALR57" s="18"/>
      <c r="ALS57" s="18"/>
      <c r="ALT57" s="18"/>
      <c r="ALU57" s="18"/>
      <c r="ALV57" s="18"/>
      <c r="ALW57" s="18"/>
      <c r="ALX57" s="18"/>
      <c r="ALY57" s="18"/>
      <c r="ALZ57" s="18"/>
      <c r="AMA57" s="18"/>
      <c r="AMB57" s="18"/>
      <c r="AMC57" s="18"/>
      <c r="AMD57" s="18"/>
      <c r="AME57" s="18"/>
      <c r="AMF57" s="18"/>
      <c r="AMG57" s="18"/>
      <c r="AMH57" s="18"/>
      <c r="AMI57" s="18"/>
      <c r="AMJ57" s="18"/>
      <c r="AMK57" s="18"/>
      <c r="AML57" s="18"/>
      <c r="AMM57" s="18"/>
      <c r="AMN57" s="18"/>
      <c r="AMO57" s="18"/>
      <c r="AMP57" s="18"/>
      <c r="AMQ57" s="18"/>
      <c r="AMR57" s="18"/>
      <c r="AMS57" s="18"/>
      <c r="AMT57" s="18"/>
      <c r="AMU57" s="18"/>
      <c r="AMV57" s="18"/>
      <c r="AMW57" s="18"/>
      <c r="AMX57" s="18"/>
      <c r="AMY57" s="18"/>
      <c r="AMZ57" s="18"/>
      <c r="ANA57" s="18"/>
      <c r="ANB57" s="18"/>
      <c r="ANC57" s="18"/>
      <c r="AND57" s="18"/>
      <c r="ANE57" s="18"/>
      <c r="ANF57" s="18"/>
      <c r="ANG57" s="18"/>
      <c r="ANH57" s="18"/>
      <c r="ANI57" s="18"/>
      <c r="ANJ57" s="18"/>
      <c r="ANK57" s="18"/>
      <c r="ANL57" s="18"/>
      <c r="ANM57" s="18"/>
      <c r="ANN57" s="18"/>
      <c r="ANO57" s="18"/>
      <c r="ANP57" s="18"/>
      <c r="ANQ57" s="18"/>
      <c r="ANR57" s="18"/>
      <c r="ANS57" s="18"/>
      <c r="ANT57" s="18"/>
      <c r="ANU57" s="18"/>
      <c r="ANV57" s="18"/>
      <c r="ANW57" s="18"/>
      <c r="ANX57" s="18"/>
      <c r="ANY57" s="18"/>
      <c r="ANZ57" s="18"/>
      <c r="AOA57" s="18"/>
      <c r="AOB57" s="18"/>
      <c r="AOC57" s="18"/>
      <c r="AOD57" s="18"/>
      <c r="AOE57" s="18"/>
      <c r="AOF57" s="18"/>
      <c r="AOG57" s="18"/>
      <c r="AOH57" s="18"/>
      <c r="AOI57" s="18"/>
      <c r="AOJ57" s="18"/>
      <c r="AOK57" s="18"/>
      <c r="AOL57" s="18"/>
      <c r="AOM57" s="18"/>
      <c r="AON57" s="18"/>
      <c r="AOO57" s="18"/>
      <c r="AOP57" s="18"/>
      <c r="AOQ57" s="18"/>
      <c r="AOR57" s="18"/>
      <c r="AOS57" s="18"/>
      <c r="AOT57" s="18"/>
      <c r="AOU57" s="18"/>
      <c r="AOV57" s="18"/>
      <c r="AOW57" s="18"/>
      <c r="AOX57" s="18"/>
      <c r="AOY57" s="18"/>
      <c r="AOZ57" s="18"/>
      <c r="APA57" s="18"/>
      <c r="APB57" s="18"/>
      <c r="APC57" s="18"/>
      <c r="APD57" s="18"/>
      <c r="APE57" s="18"/>
      <c r="APF57" s="18"/>
      <c r="APG57" s="18"/>
      <c r="APH57" s="18"/>
      <c r="API57" s="18"/>
      <c r="APJ57" s="18"/>
      <c r="APK57" s="18"/>
      <c r="APL57" s="18"/>
      <c r="APM57" s="18"/>
      <c r="APN57" s="18"/>
      <c r="APO57" s="18"/>
      <c r="APP57" s="18"/>
      <c r="APQ57" s="18"/>
      <c r="APR57" s="18"/>
      <c r="APS57" s="18"/>
      <c r="APT57" s="18"/>
      <c r="APU57" s="18"/>
      <c r="APV57" s="18"/>
      <c r="APW57" s="18"/>
      <c r="APX57" s="18"/>
      <c r="APY57" s="18"/>
      <c r="APZ57" s="18"/>
      <c r="AQA57" s="18"/>
      <c r="AQB57" s="18"/>
      <c r="AQC57" s="18"/>
      <c r="AQD57" s="18"/>
      <c r="AQE57" s="18"/>
      <c r="AQF57" s="18"/>
      <c r="AQG57" s="18"/>
      <c r="AQH57" s="18"/>
      <c r="AQI57" s="18"/>
      <c r="AQJ57" s="18"/>
      <c r="AQK57" s="18"/>
      <c r="AQL57" s="18"/>
      <c r="AQM57" s="18"/>
      <c r="AQN57" s="18"/>
      <c r="AQO57" s="18"/>
      <c r="AQP57" s="18"/>
      <c r="AQQ57" s="18"/>
      <c r="AQR57" s="18"/>
      <c r="AQS57" s="18"/>
      <c r="AQT57" s="18"/>
      <c r="AQU57" s="18"/>
      <c r="AQV57" s="18"/>
      <c r="AQW57" s="18"/>
      <c r="AQX57" s="18"/>
      <c r="AQY57" s="18"/>
      <c r="AQZ57" s="18"/>
      <c r="ARA57" s="18"/>
      <c r="ARB57" s="18"/>
      <c r="ARC57" s="18"/>
      <c r="ARD57" s="18"/>
      <c r="ARE57" s="18"/>
      <c r="ARF57" s="18"/>
      <c r="ARG57" s="18"/>
      <c r="ARH57" s="18"/>
      <c r="ARI57" s="18"/>
      <c r="ARJ57" s="18"/>
      <c r="ARK57" s="18"/>
      <c r="ARL57" s="18"/>
      <c r="ARM57" s="18"/>
      <c r="ARN57" s="18"/>
      <c r="ARO57" s="18"/>
      <c r="ARP57" s="18"/>
      <c r="ARQ57" s="18"/>
      <c r="ARR57" s="18"/>
      <c r="ARS57" s="18"/>
      <c r="ART57" s="18"/>
      <c r="ARU57" s="18"/>
      <c r="ARV57" s="18"/>
      <c r="ARW57" s="18"/>
      <c r="ARX57" s="18"/>
      <c r="ARY57" s="18"/>
      <c r="ARZ57" s="18"/>
      <c r="ASA57" s="18"/>
      <c r="ASB57" s="18"/>
      <c r="ASC57" s="18"/>
      <c r="ASD57" s="18"/>
      <c r="ASE57" s="18"/>
      <c r="ASF57" s="18"/>
      <c r="ASG57" s="18"/>
      <c r="ASH57" s="18"/>
      <c r="ASI57" s="18"/>
      <c r="ASJ57" s="18"/>
      <c r="ASK57" s="18"/>
      <c r="ASL57" s="18"/>
      <c r="ASM57" s="18"/>
      <c r="ASN57" s="18"/>
      <c r="ASO57" s="18"/>
      <c r="ASP57" s="18"/>
      <c r="ASQ57" s="18"/>
      <c r="ASR57" s="18"/>
      <c r="ASS57" s="18"/>
      <c r="AST57" s="18"/>
      <c r="ASU57" s="18"/>
      <c r="ASV57" s="18"/>
      <c r="ASW57" s="18"/>
      <c r="ASX57" s="18"/>
      <c r="ASY57" s="18"/>
      <c r="ASZ57" s="18"/>
      <c r="ATA57" s="18"/>
      <c r="ATB57" s="18"/>
      <c r="ATC57" s="18"/>
      <c r="ATD57" s="18"/>
      <c r="ATE57" s="18"/>
      <c r="ATF57" s="18"/>
      <c r="ATG57" s="18"/>
      <c r="ATH57" s="18"/>
      <c r="ATI57" s="18"/>
      <c r="ATJ57" s="18"/>
      <c r="ATK57" s="18"/>
      <c r="ATL57" s="18"/>
      <c r="ATM57" s="18"/>
      <c r="ATN57" s="18"/>
      <c r="ATO57" s="18"/>
      <c r="ATP57" s="18"/>
      <c r="ATQ57" s="18"/>
      <c r="ATR57" s="18"/>
      <c r="ATS57" s="18"/>
      <c r="ATT57" s="18"/>
      <c r="ATU57" s="18"/>
      <c r="ATV57" s="18"/>
      <c r="ATW57" s="18"/>
      <c r="ATX57" s="18"/>
      <c r="ATY57" s="18"/>
      <c r="ATZ57" s="18"/>
      <c r="AUA57" s="18"/>
      <c r="AUB57" s="18"/>
      <c r="AUC57" s="18"/>
      <c r="AUD57" s="18"/>
      <c r="AUE57" s="18"/>
      <c r="AUF57" s="18"/>
      <c r="AUG57" s="18"/>
      <c r="AUH57" s="18"/>
      <c r="AUI57" s="18"/>
      <c r="AUJ57" s="18"/>
      <c r="AUK57" s="18"/>
      <c r="AUL57" s="18"/>
      <c r="AUM57" s="18"/>
      <c r="AUN57" s="18"/>
      <c r="AUO57" s="18"/>
      <c r="AUP57" s="18"/>
      <c r="AUQ57" s="18"/>
      <c r="AUR57" s="18"/>
      <c r="AUS57" s="18"/>
      <c r="AUT57" s="18"/>
      <c r="AUU57" s="18"/>
      <c r="AUV57" s="18"/>
      <c r="AUW57" s="18"/>
      <c r="AUX57" s="18"/>
      <c r="AUY57" s="18"/>
      <c r="AUZ57" s="18"/>
      <c r="AVA57" s="18"/>
      <c r="AVB57" s="18"/>
      <c r="AVC57" s="18"/>
      <c r="AVD57" s="18"/>
      <c r="AVE57" s="18"/>
      <c r="AVF57" s="18"/>
      <c r="AVG57" s="18"/>
      <c r="AVH57" s="18"/>
      <c r="AVI57" s="18"/>
      <c r="AVJ57" s="18"/>
      <c r="AVK57" s="18"/>
      <c r="AVL57" s="18"/>
      <c r="AVM57" s="18"/>
      <c r="AVN57" s="18"/>
      <c r="AVO57" s="18"/>
      <c r="AVP57" s="18"/>
      <c r="AVQ57" s="18"/>
      <c r="AVR57" s="18"/>
      <c r="AVS57" s="18"/>
      <c r="AVT57" s="18"/>
      <c r="AVU57" s="18"/>
      <c r="AVV57" s="18"/>
      <c r="AVW57" s="18"/>
      <c r="AVX57" s="18"/>
      <c r="AVY57" s="18"/>
      <c r="AVZ57" s="18"/>
      <c r="AWA57" s="18"/>
      <c r="AWB57" s="18"/>
      <c r="AWC57" s="18"/>
      <c r="AWD57" s="18"/>
      <c r="AWE57" s="18"/>
      <c r="AWF57" s="18"/>
      <c r="AWG57" s="18"/>
      <c r="AWH57" s="18"/>
      <c r="AWI57" s="18"/>
      <c r="AWJ57" s="18"/>
      <c r="AWK57" s="18"/>
      <c r="AWL57" s="18"/>
      <c r="AWM57" s="18"/>
      <c r="AWN57" s="18"/>
      <c r="AWO57" s="18"/>
      <c r="AWP57" s="18"/>
      <c r="AWQ57" s="18"/>
      <c r="AWR57" s="18"/>
      <c r="AWS57" s="18"/>
      <c r="AWT57" s="18"/>
      <c r="AWU57" s="18"/>
      <c r="AWV57" s="18"/>
      <c r="AWW57" s="18"/>
      <c r="AWX57" s="18"/>
      <c r="AWY57" s="18"/>
      <c r="AWZ57" s="18"/>
      <c r="AXA57" s="18"/>
      <c r="AXB57" s="18"/>
      <c r="AXC57" s="18"/>
      <c r="AXD57" s="18"/>
      <c r="AXE57" s="18"/>
      <c r="AXF57" s="18"/>
      <c r="AXG57" s="18"/>
      <c r="AXH57" s="18"/>
      <c r="AXI57" s="18"/>
      <c r="AXJ57" s="18"/>
      <c r="AXK57" s="18"/>
      <c r="AXL57" s="18"/>
      <c r="AXM57" s="18"/>
      <c r="AXN57" s="18"/>
      <c r="AXO57" s="18"/>
      <c r="AXP57" s="18"/>
      <c r="AXQ57" s="18"/>
      <c r="AXR57" s="18"/>
      <c r="AXS57" s="18"/>
      <c r="AXT57" s="18"/>
      <c r="AXU57" s="18"/>
      <c r="AXV57" s="18"/>
      <c r="AXW57" s="18"/>
      <c r="AXX57" s="18"/>
      <c r="AXY57" s="18"/>
      <c r="AXZ57" s="18"/>
      <c r="AYA57" s="18"/>
      <c r="AYB57" s="18"/>
      <c r="AYC57" s="18"/>
      <c r="AYD57" s="18"/>
      <c r="AYE57" s="18"/>
      <c r="AYF57" s="18"/>
      <c r="AYG57" s="18"/>
      <c r="AYH57" s="18"/>
      <c r="AYI57" s="18"/>
      <c r="AYJ57" s="18"/>
      <c r="AYK57" s="18"/>
      <c r="AYL57" s="18"/>
      <c r="AYM57" s="18"/>
      <c r="AYN57" s="18"/>
      <c r="AYO57" s="18"/>
      <c r="AYP57" s="18"/>
      <c r="AYQ57" s="18"/>
      <c r="AYR57" s="18"/>
      <c r="AYS57" s="18"/>
      <c r="AYT57" s="18"/>
      <c r="AYU57" s="18"/>
      <c r="AYV57" s="18"/>
      <c r="AYW57" s="18"/>
      <c r="AYX57" s="18"/>
      <c r="AYY57" s="18"/>
      <c r="AYZ57" s="18"/>
      <c r="AZA57" s="18"/>
      <c r="AZB57" s="18"/>
      <c r="AZC57" s="18"/>
      <c r="AZD57" s="18"/>
      <c r="AZE57" s="18"/>
      <c r="AZF57" s="18"/>
      <c r="AZG57" s="18"/>
      <c r="AZH57" s="18"/>
      <c r="AZI57" s="18"/>
      <c r="AZJ57" s="18"/>
      <c r="AZK57" s="18"/>
      <c r="AZL57" s="18"/>
      <c r="AZM57" s="18"/>
      <c r="AZN57" s="18"/>
      <c r="AZO57" s="18"/>
      <c r="AZP57" s="18"/>
      <c r="AZQ57" s="18"/>
      <c r="AZR57" s="18"/>
      <c r="AZS57" s="18"/>
      <c r="AZT57" s="18"/>
      <c r="AZU57" s="18"/>
      <c r="AZV57" s="18"/>
      <c r="AZW57" s="18"/>
      <c r="AZX57" s="18"/>
      <c r="AZY57" s="18"/>
      <c r="AZZ57" s="18"/>
      <c r="BAA57" s="18"/>
      <c r="BAB57" s="18"/>
      <c r="BAC57" s="18"/>
      <c r="BAD57" s="18"/>
      <c r="BAE57" s="18"/>
      <c r="BAF57" s="18"/>
      <c r="BAG57" s="18"/>
      <c r="BAH57" s="18"/>
      <c r="BAI57" s="18"/>
      <c r="BAJ57" s="18"/>
      <c r="BAK57" s="18"/>
      <c r="BAL57" s="18"/>
      <c r="BAM57" s="18"/>
      <c r="BAN57" s="18"/>
      <c r="BAO57" s="18"/>
      <c r="BAP57" s="18"/>
      <c r="BAQ57" s="18"/>
      <c r="BAR57" s="18"/>
      <c r="BAS57" s="18"/>
      <c r="BAT57" s="18"/>
      <c r="BAU57" s="18"/>
      <c r="BAV57" s="18"/>
      <c r="BAW57" s="18"/>
      <c r="BAX57" s="18"/>
      <c r="BAY57" s="18"/>
      <c r="BAZ57" s="18"/>
      <c r="BBA57" s="18"/>
      <c r="BBB57" s="18"/>
      <c r="BBC57" s="18"/>
      <c r="BBD57" s="18"/>
      <c r="BBE57" s="18"/>
      <c r="BBF57" s="18"/>
      <c r="BBG57" s="18"/>
      <c r="BBH57" s="18"/>
      <c r="BBI57" s="18"/>
      <c r="BBJ57" s="18"/>
      <c r="BBK57" s="18"/>
      <c r="BBL57" s="18"/>
      <c r="BBM57" s="18"/>
      <c r="BBN57" s="18"/>
      <c r="BBO57" s="18"/>
      <c r="BBP57" s="18"/>
      <c r="BBQ57" s="18"/>
      <c r="BBR57" s="18"/>
      <c r="BBS57" s="18"/>
      <c r="BBT57" s="18"/>
      <c r="BBU57" s="18"/>
      <c r="BBV57" s="18"/>
      <c r="BBW57" s="18"/>
      <c r="BBX57" s="18"/>
      <c r="BBY57" s="18"/>
      <c r="BBZ57" s="18"/>
      <c r="BCA57" s="18"/>
      <c r="BCB57" s="18"/>
      <c r="BCC57" s="18"/>
      <c r="BCD57" s="18"/>
      <c r="BCE57" s="18"/>
      <c r="BCF57" s="18"/>
      <c r="BCG57" s="18"/>
      <c r="BCH57" s="18"/>
      <c r="BCI57" s="18"/>
      <c r="BCJ57" s="18"/>
      <c r="BCK57" s="18"/>
      <c r="BCL57" s="18"/>
      <c r="BCM57" s="18"/>
      <c r="BCN57" s="18"/>
      <c r="BCO57" s="18"/>
      <c r="BCP57" s="18"/>
      <c r="BCQ57" s="18"/>
      <c r="BCR57" s="18"/>
      <c r="BCS57" s="18"/>
      <c r="BCT57" s="18"/>
      <c r="BCU57" s="18"/>
      <c r="BCV57" s="18"/>
      <c r="BCW57" s="18"/>
      <c r="BCX57" s="18"/>
      <c r="BCY57" s="18"/>
      <c r="BCZ57" s="18"/>
      <c r="BDA57" s="18"/>
      <c r="BDB57" s="18"/>
      <c r="BDC57" s="18"/>
      <c r="BDD57" s="18"/>
      <c r="BDE57" s="18"/>
      <c r="BDF57" s="18"/>
      <c r="BDG57" s="18"/>
      <c r="BDH57" s="18"/>
      <c r="BDI57" s="18"/>
      <c r="BDJ57" s="18"/>
      <c r="BDK57" s="18"/>
      <c r="BDL57" s="18"/>
      <c r="BDM57" s="18"/>
      <c r="BDN57" s="18"/>
      <c r="BDO57" s="18"/>
      <c r="BDP57" s="18"/>
      <c r="BDQ57" s="18"/>
      <c r="BDR57" s="18"/>
      <c r="BDS57" s="18"/>
      <c r="BDT57" s="18"/>
      <c r="BDU57" s="18"/>
      <c r="BDV57" s="18"/>
      <c r="BDW57" s="18"/>
      <c r="BDX57" s="18"/>
      <c r="BDY57" s="18"/>
      <c r="BDZ57" s="18"/>
      <c r="BEA57" s="18"/>
      <c r="BEB57" s="18"/>
      <c r="BEC57" s="18"/>
      <c r="BED57" s="18"/>
      <c r="BEE57" s="18"/>
      <c r="BEF57" s="18"/>
      <c r="BEG57" s="18"/>
      <c r="BEH57" s="18"/>
      <c r="BEI57" s="18"/>
      <c r="BEJ57" s="18"/>
      <c r="BEK57" s="18"/>
      <c r="BEL57" s="18"/>
      <c r="BEM57" s="18"/>
      <c r="BEN57" s="18"/>
      <c r="BEO57" s="18"/>
      <c r="BEP57" s="18"/>
      <c r="BEQ57" s="18"/>
      <c r="BER57" s="18"/>
      <c r="BES57" s="18"/>
      <c r="BET57" s="18"/>
      <c r="BEU57" s="18"/>
      <c r="BEV57" s="18"/>
      <c r="BEW57" s="18"/>
      <c r="BEX57" s="18"/>
      <c r="BEY57" s="18"/>
      <c r="BEZ57" s="18"/>
      <c r="BFA57" s="18"/>
      <c r="BFB57" s="18"/>
      <c r="BFC57" s="18"/>
      <c r="BFD57" s="18"/>
      <c r="BFE57" s="18"/>
      <c r="BFF57" s="18"/>
      <c r="BFG57" s="18"/>
      <c r="BFH57" s="18"/>
      <c r="BFI57" s="18"/>
      <c r="BFJ57" s="18"/>
      <c r="BFK57" s="18"/>
      <c r="BFL57" s="18"/>
      <c r="BFM57" s="18"/>
      <c r="BFN57" s="18"/>
      <c r="BFO57" s="18"/>
      <c r="BFP57" s="18"/>
      <c r="BFQ57" s="18"/>
      <c r="BFR57" s="18"/>
      <c r="BFS57" s="18"/>
      <c r="BFT57" s="18"/>
      <c r="BFU57" s="18"/>
      <c r="BFV57" s="18"/>
      <c r="BFW57" s="18"/>
      <c r="BFX57" s="18"/>
      <c r="BFY57" s="18"/>
      <c r="BFZ57" s="18"/>
      <c r="BGA57" s="18"/>
      <c r="BGB57" s="18"/>
      <c r="BGC57" s="18"/>
      <c r="BGD57" s="18"/>
      <c r="BGE57" s="18"/>
      <c r="BGF57" s="18"/>
      <c r="BGG57" s="18"/>
      <c r="BGH57" s="18"/>
      <c r="BGI57" s="18"/>
      <c r="BGJ57" s="18"/>
      <c r="BGK57" s="18"/>
      <c r="BGL57" s="18"/>
      <c r="BGM57" s="18"/>
      <c r="BGN57" s="18"/>
      <c r="BGO57" s="18"/>
      <c r="BGP57" s="18"/>
      <c r="BGQ57" s="18"/>
      <c r="BGR57" s="18"/>
      <c r="BGS57" s="18"/>
      <c r="BGT57" s="18"/>
      <c r="BGU57" s="18"/>
      <c r="BGV57" s="18"/>
      <c r="BGW57" s="18"/>
      <c r="BGX57" s="18"/>
      <c r="BGY57" s="18"/>
      <c r="BGZ57" s="18"/>
      <c r="BHA57" s="18"/>
      <c r="BHB57" s="18"/>
      <c r="BHC57" s="18"/>
      <c r="BHD57" s="18"/>
      <c r="BHE57" s="18"/>
      <c r="BHF57" s="18"/>
      <c r="BHG57" s="18"/>
      <c r="BHH57" s="18"/>
      <c r="BHI57" s="18"/>
      <c r="BHJ57" s="18"/>
      <c r="BHK57" s="18"/>
      <c r="BHL57" s="18"/>
      <c r="BHM57" s="18"/>
      <c r="BHN57" s="18"/>
      <c r="BHO57" s="18"/>
      <c r="BHP57" s="18"/>
      <c r="BHQ57" s="18"/>
      <c r="BHR57" s="18"/>
      <c r="BHS57" s="18"/>
      <c r="BHT57" s="18"/>
      <c r="BHU57" s="18"/>
      <c r="BHV57" s="18"/>
      <c r="BHW57" s="18"/>
      <c r="BHX57" s="18"/>
      <c r="BHY57" s="18"/>
      <c r="BHZ57" s="18"/>
      <c r="BIA57" s="18"/>
      <c r="BIB57" s="18"/>
      <c r="BIC57" s="18"/>
      <c r="BID57" s="18"/>
      <c r="BIE57" s="18"/>
      <c r="BIF57" s="18"/>
      <c r="BIG57" s="18"/>
      <c r="BIH57" s="18"/>
      <c r="BII57" s="18"/>
      <c r="BIJ57" s="18"/>
      <c r="BIK57" s="18"/>
      <c r="BIL57" s="18"/>
      <c r="BIM57" s="18"/>
      <c r="BIN57" s="18"/>
      <c r="BIO57" s="18"/>
      <c r="BIP57" s="18"/>
      <c r="BIQ57" s="18"/>
      <c r="BIR57" s="18"/>
      <c r="BIS57" s="18"/>
      <c r="BIT57" s="18"/>
      <c r="BIU57" s="18"/>
      <c r="BIV57" s="18"/>
      <c r="BIW57" s="18"/>
      <c r="BIX57" s="18"/>
      <c r="BIY57" s="18"/>
      <c r="BIZ57" s="18"/>
      <c r="BJA57" s="18"/>
      <c r="BJB57" s="18"/>
      <c r="BJC57" s="18"/>
      <c r="BJD57" s="18"/>
      <c r="BJE57" s="18"/>
      <c r="BJF57" s="18"/>
      <c r="BJG57" s="18"/>
      <c r="BJH57" s="18"/>
      <c r="BJI57" s="18"/>
      <c r="BJJ57" s="18"/>
      <c r="BJK57" s="18"/>
      <c r="BJL57" s="18"/>
      <c r="BJM57" s="18"/>
      <c r="BJN57" s="18"/>
      <c r="BJO57" s="18"/>
      <c r="BJP57" s="18"/>
      <c r="BJQ57" s="18"/>
      <c r="BJR57" s="18"/>
      <c r="BJS57" s="18"/>
      <c r="BJT57" s="18"/>
      <c r="BJU57" s="18"/>
      <c r="BJV57" s="18"/>
      <c r="BJW57" s="18"/>
      <c r="BJX57" s="18"/>
      <c r="BJY57" s="18"/>
      <c r="BJZ57" s="18"/>
      <c r="BKA57" s="18"/>
      <c r="BKB57" s="18"/>
      <c r="BKC57" s="18"/>
      <c r="BKD57" s="18"/>
      <c r="BKE57" s="18"/>
      <c r="BKF57" s="18"/>
      <c r="BKG57" s="18"/>
      <c r="BKH57" s="18"/>
      <c r="BKI57" s="18"/>
      <c r="BKJ57" s="18"/>
      <c r="BKK57" s="18"/>
      <c r="BKL57" s="18"/>
      <c r="BKM57" s="18"/>
      <c r="BKN57" s="18"/>
      <c r="BKO57" s="18"/>
      <c r="BKP57" s="18"/>
      <c r="BKQ57" s="18"/>
      <c r="BKR57" s="18"/>
      <c r="BKS57" s="18"/>
      <c r="BKT57" s="18"/>
      <c r="BKU57" s="18"/>
      <c r="BKV57" s="18"/>
      <c r="BKW57" s="18"/>
      <c r="BKX57" s="18"/>
      <c r="BKY57" s="18"/>
      <c r="BKZ57" s="18"/>
      <c r="BLA57" s="18"/>
      <c r="BLB57" s="18"/>
      <c r="BLC57" s="18"/>
      <c r="BLD57" s="18"/>
      <c r="BLE57" s="18"/>
      <c r="BLF57" s="18"/>
      <c r="BLG57" s="18"/>
      <c r="BLH57" s="18"/>
      <c r="BLI57" s="18"/>
      <c r="BLJ57" s="18"/>
      <c r="BLK57" s="18"/>
      <c r="BLL57" s="18"/>
      <c r="BLM57" s="18"/>
      <c r="BLN57" s="18"/>
      <c r="BLO57" s="18"/>
      <c r="BLP57" s="18"/>
      <c r="BLQ57" s="18"/>
      <c r="BLR57" s="18"/>
      <c r="BLS57" s="18"/>
      <c r="BLT57" s="18"/>
      <c r="BLU57" s="18"/>
      <c r="BLV57" s="18"/>
      <c r="BLW57" s="18"/>
      <c r="BLX57" s="18"/>
      <c r="BLY57" s="18"/>
      <c r="BLZ57" s="18"/>
      <c r="BMA57" s="18"/>
      <c r="BMB57" s="18"/>
      <c r="BMC57" s="18"/>
      <c r="BMD57" s="18"/>
      <c r="BME57" s="18"/>
      <c r="BMF57" s="18"/>
      <c r="BMG57" s="18"/>
      <c r="BMH57" s="18"/>
      <c r="BMI57" s="18"/>
      <c r="BMJ57" s="18"/>
      <c r="BMK57" s="18"/>
      <c r="BML57" s="18"/>
      <c r="BMM57" s="18"/>
      <c r="BMN57" s="18"/>
      <c r="BMO57" s="18"/>
      <c r="BMP57" s="18"/>
      <c r="BMQ57" s="18"/>
      <c r="BMR57" s="18"/>
      <c r="BMS57" s="18"/>
      <c r="BMT57" s="18"/>
      <c r="BMU57" s="18"/>
      <c r="BMV57" s="18"/>
      <c r="BMW57" s="18"/>
      <c r="BMX57" s="18"/>
      <c r="BMY57" s="18"/>
      <c r="BMZ57" s="18"/>
      <c r="BNA57" s="18"/>
      <c r="BNB57" s="18"/>
      <c r="BNC57" s="18"/>
      <c r="BND57" s="18"/>
      <c r="BNE57" s="18"/>
      <c r="BNF57" s="18"/>
      <c r="BNG57" s="18"/>
      <c r="BNH57" s="18"/>
      <c r="BNI57" s="18"/>
      <c r="BNJ57" s="18"/>
      <c r="BNK57" s="18"/>
      <c r="BNL57" s="18"/>
      <c r="BNM57" s="18"/>
      <c r="BNN57" s="18"/>
      <c r="BNO57" s="18"/>
      <c r="BNP57" s="18"/>
      <c r="BNQ57" s="18"/>
      <c r="BNR57" s="18"/>
      <c r="BNS57" s="18"/>
      <c r="BNT57" s="18"/>
      <c r="BNU57" s="18"/>
      <c r="BNV57" s="18"/>
      <c r="BNW57" s="18"/>
      <c r="BNX57" s="18"/>
      <c r="BNY57" s="18"/>
      <c r="BNZ57" s="18"/>
      <c r="BOA57" s="18"/>
      <c r="BOB57" s="18"/>
      <c r="BOC57" s="18"/>
      <c r="BOD57" s="18"/>
      <c r="BOE57" s="18"/>
      <c r="BOF57" s="18"/>
      <c r="BOG57" s="18"/>
      <c r="BOH57" s="18"/>
      <c r="BOI57" s="18"/>
      <c r="BOJ57" s="18"/>
      <c r="BOK57" s="18"/>
      <c r="BOL57" s="18"/>
      <c r="BOM57" s="18"/>
      <c r="BON57" s="18"/>
      <c r="BOO57" s="18"/>
      <c r="BOP57" s="18"/>
      <c r="BOQ57" s="18"/>
      <c r="BOR57" s="18"/>
      <c r="BOS57" s="18"/>
      <c r="BOT57" s="18"/>
      <c r="BOU57" s="18"/>
      <c r="BOV57" s="18"/>
      <c r="BOW57" s="18"/>
      <c r="BOX57" s="18"/>
      <c r="BOY57" s="18"/>
      <c r="BOZ57" s="18"/>
      <c r="BPA57" s="18"/>
      <c r="BPB57" s="18"/>
      <c r="BPC57" s="18"/>
      <c r="BPD57" s="18"/>
      <c r="BPE57" s="18"/>
      <c r="BPF57" s="18"/>
      <c r="BPG57" s="18"/>
      <c r="BPH57" s="18"/>
      <c r="BPI57" s="18"/>
      <c r="BPJ57" s="18"/>
      <c r="BPK57" s="18"/>
      <c r="BPL57" s="18"/>
      <c r="BPM57" s="18"/>
      <c r="BPN57" s="18"/>
      <c r="BPO57" s="18"/>
      <c r="BPP57" s="18"/>
      <c r="BPQ57" s="18"/>
      <c r="BPR57" s="18"/>
      <c r="BPS57" s="18"/>
      <c r="BPT57" s="18"/>
      <c r="BPU57" s="18"/>
      <c r="BPV57" s="18"/>
      <c r="BPW57" s="18"/>
      <c r="BPX57" s="18"/>
      <c r="BPY57" s="18"/>
      <c r="BPZ57" s="18"/>
      <c r="BQA57" s="18"/>
      <c r="BQB57" s="18"/>
      <c r="BQC57" s="18"/>
      <c r="BQD57" s="18"/>
      <c r="BQE57" s="18"/>
      <c r="BQF57" s="18"/>
      <c r="BQG57" s="18"/>
      <c r="BQH57" s="18"/>
      <c r="BQI57" s="18"/>
      <c r="BQJ57" s="18"/>
      <c r="BQK57" s="18"/>
      <c r="BQL57" s="18"/>
      <c r="BQM57" s="18"/>
      <c r="BQN57" s="18"/>
      <c r="BQO57" s="18"/>
      <c r="BQP57" s="18"/>
      <c r="BQQ57" s="18"/>
      <c r="BQR57" s="18"/>
      <c r="BQS57" s="18"/>
      <c r="BQT57" s="18"/>
      <c r="BQU57" s="18"/>
      <c r="BQV57" s="18"/>
      <c r="BQW57" s="18"/>
      <c r="BQX57" s="18"/>
      <c r="BQY57" s="18"/>
      <c r="BQZ57" s="18"/>
      <c r="BRA57" s="18"/>
      <c r="BRB57" s="18"/>
      <c r="BRC57" s="18"/>
      <c r="BRD57" s="18"/>
      <c r="BRE57" s="18"/>
      <c r="BRF57" s="18"/>
      <c r="BRG57" s="18"/>
      <c r="BRH57" s="18"/>
      <c r="BRI57" s="18"/>
      <c r="BRJ57" s="18"/>
      <c r="BRK57" s="18"/>
      <c r="BRL57" s="18"/>
      <c r="BRM57" s="18"/>
      <c r="BRN57" s="18"/>
      <c r="BRO57" s="18"/>
      <c r="BRP57" s="18"/>
      <c r="BRQ57" s="18"/>
      <c r="BRR57" s="18"/>
      <c r="BRS57" s="18"/>
      <c r="BRT57" s="18"/>
      <c r="BRU57" s="18"/>
      <c r="BRV57" s="18"/>
      <c r="BRW57" s="18"/>
      <c r="BRX57" s="18"/>
      <c r="BRY57" s="18"/>
      <c r="BRZ57" s="18"/>
      <c r="BSA57" s="18"/>
      <c r="BSB57" s="18"/>
      <c r="BSC57" s="18"/>
      <c r="BSD57" s="18"/>
      <c r="BSE57" s="18"/>
      <c r="BSF57" s="18"/>
      <c r="BSG57" s="18"/>
      <c r="BSH57" s="18"/>
      <c r="BSI57" s="18"/>
      <c r="BSJ57" s="18"/>
      <c r="BSK57" s="18"/>
      <c r="BSL57" s="18"/>
      <c r="BSM57" s="18"/>
      <c r="BSN57" s="18"/>
      <c r="BSO57" s="18"/>
      <c r="BSP57" s="18"/>
      <c r="BSQ57" s="18"/>
      <c r="BSR57" s="18"/>
      <c r="BSS57" s="18"/>
      <c r="BST57" s="18"/>
      <c r="BSU57" s="18"/>
      <c r="BSV57" s="18"/>
      <c r="BSW57" s="18"/>
      <c r="BSX57" s="18"/>
      <c r="BSY57" s="18"/>
      <c r="BSZ57" s="18"/>
      <c r="BTA57" s="18"/>
      <c r="BTB57" s="18"/>
      <c r="BTC57" s="18"/>
      <c r="BTD57" s="18"/>
      <c r="BTE57" s="18"/>
      <c r="BTF57" s="18"/>
      <c r="BTG57" s="18"/>
      <c r="BTH57" s="18"/>
      <c r="BTI57" s="18"/>
      <c r="BTJ57" s="18"/>
      <c r="BTK57" s="18"/>
      <c r="BTL57" s="18"/>
      <c r="BTM57" s="18"/>
      <c r="BTN57" s="18"/>
      <c r="BTO57" s="18"/>
      <c r="BTP57" s="18"/>
      <c r="BTQ57" s="18"/>
      <c r="BTR57" s="18"/>
      <c r="BTS57" s="18"/>
      <c r="BTT57" s="18"/>
      <c r="BTU57" s="18"/>
      <c r="BTV57" s="18"/>
      <c r="BTW57" s="18"/>
      <c r="BTX57" s="18"/>
      <c r="BTY57" s="18"/>
      <c r="BTZ57" s="18"/>
      <c r="BUA57" s="18"/>
      <c r="BUB57" s="18"/>
      <c r="BUC57" s="18"/>
      <c r="BUD57" s="18"/>
      <c r="BUE57" s="18"/>
      <c r="BUF57" s="18"/>
      <c r="BUG57" s="18"/>
      <c r="BUH57" s="18"/>
      <c r="BUI57" s="18"/>
      <c r="BUJ57" s="18"/>
      <c r="BUK57" s="18"/>
      <c r="BUL57" s="18"/>
      <c r="BUM57" s="18"/>
      <c r="BUN57" s="18"/>
      <c r="BUO57" s="18"/>
      <c r="BUP57" s="18"/>
      <c r="BUQ57" s="18"/>
      <c r="BUR57" s="18"/>
      <c r="BUS57" s="18"/>
      <c r="BUT57" s="18"/>
      <c r="BUU57" s="18"/>
      <c r="BUV57" s="18"/>
      <c r="BUW57" s="18"/>
      <c r="BUX57" s="18"/>
      <c r="BUY57" s="18"/>
      <c r="BUZ57" s="18"/>
      <c r="BVA57" s="18"/>
      <c r="BVB57" s="18"/>
      <c r="BVC57" s="18"/>
      <c r="BVD57" s="18"/>
      <c r="BVE57" s="18"/>
      <c r="BVF57" s="18"/>
      <c r="BVG57" s="18"/>
      <c r="BVH57" s="18"/>
      <c r="BVI57" s="18"/>
      <c r="BVJ57" s="18"/>
      <c r="BVK57" s="18"/>
      <c r="BVL57" s="18"/>
      <c r="BVM57" s="18"/>
      <c r="BVN57" s="18"/>
      <c r="BVO57" s="18"/>
      <c r="BVP57" s="18"/>
      <c r="BVQ57" s="18"/>
      <c r="BVR57" s="18"/>
      <c r="BVS57" s="18"/>
      <c r="BVT57" s="18"/>
      <c r="BVU57" s="18"/>
      <c r="BVV57" s="18"/>
      <c r="BVW57" s="18"/>
      <c r="BVX57" s="18"/>
      <c r="BVY57" s="18"/>
      <c r="BVZ57" s="18"/>
      <c r="BWA57" s="18"/>
      <c r="BWB57" s="18"/>
      <c r="BWC57" s="18"/>
      <c r="BWD57" s="18"/>
      <c r="BWE57" s="18"/>
      <c r="BWF57" s="18"/>
      <c r="BWG57" s="18"/>
      <c r="BWH57" s="18"/>
      <c r="BWI57" s="18"/>
      <c r="BWJ57" s="18"/>
      <c r="BWK57" s="18"/>
      <c r="BWL57" s="18"/>
      <c r="BWM57" s="18"/>
      <c r="BWN57" s="18"/>
      <c r="BWO57" s="18"/>
      <c r="BWP57" s="18"/>
      <c r="BWQ57" s="18"/>
      <c r="BWR57" s="18"/>
      <c r="BWS57" s="18"/>
      <c r="BWT57" s="18"/>
      <c r="BWU57" s="18"/>
      <c r="BWV57" s="18"/>
      <c r="BWW57" s="18"/>
      <c r="BWX57" s="18"/>
      <c r="BWY57" s="18"/>
      <c r="BWZ57" s="18"/>
      <c r="BXA57" s="18"/>
      <c r="BXB57" s="18"/>
      <c r="BXC57" s="18"/>
      <c r="BXD57" s="18"/>
      <c r="BXE57" s="18"/>
      <c r="BXF57" s="18"/>
      <c r="BXG57" s="18"/>
      <c r="BXH57" s="18"/>
      <c r="BXI57" s="18"/>
      <c r="BXJ57" s="18"/>
      <c r="BXK57" s="18"/>
      <c r="BXL57" s="18"/>
      <c r="BXM57" s="18"/>
      <c r="BXN57" s="18"/>
      <c r="BXO57" s="18"/>
      <c r="BXP57" s="18"/>
      <c r="BXQ57" s="18"/>
      <c r="BXR57" s="18"/>
      <c r="BXS57" s="18"/>
      <c r="BXT57" s="18"/>
      <c r="BXU57" s="18"/>
      <c r="BXV57" s="18"/>
      <c r="BXW57" s="18"/>
      <c r="BXX57" s="18"/>
      <c r="BXY57" s="18"/>
      <c r="BXZ57" s="18"/>
      <c r="BYA57" s="18"/>
      <c r="BYB57" s="18"/>
      <c r="BYC57" s="18"/>
      <c r="BYD57" s="18"/>
      <c r="BYE57" s="18"/>
      <c r="BYF57" s="18"/>
      <c r="BYG57" s="18"/>
      <c r="BYH57" s="18"/>
      <c r="BYI57" s="18"/>
      <c r="BYJ57" s="18"/>
      <c r="BYK57" s="18"/>
      <c r="BYL57" s="18"/>
      <c r="BYM57" s="18"/>
      <c r="BYN57" s="18"/>
      <c r="BYO57" s="18"/>
      <c r="BYP57" s="18"/>
      <c r="BYQ57" s="18"/>
      <c r="BYR57" s="18"/>
      <c r="BYS57" s="18"/>
      <c r="BYT57" s="18"/>
      <c r="BYU57" s="18"/>
      <c r="BYV57" s="18"/>
      <c r="BYW57" s="18"/>
      <c r="BYX57" s="18"/>
      <c r="BYY57" s="18"/>
      <c r="BYZ57" s="18"/>
      <c r="BZA57" s="18"/>
      <c r="BZB57" s="18"/>
      <c r="BZC57" s="18"/>
      <c r="BZD57" s="18"/>
      <c r="BZE57" s="18"/>
      <c r="BZF57" s="18"/>
      <c r="BZG57" s="18"/>
      <c r="BZH57" s="18"/>
      <c r="BZI57" s="18"/>
      <c r="BZJ57" s="18"/>
      <c r="BZK57" s="18"/>
      <c r="BZL57" s="18"/>
      <c r="BZM57" s="18"/>
      <c r="BZN57" s="18"/>
      <c r="BZO57" s="18"/>
      <c r="BZP57" s="18"/>
      <c r="BZQ57" s="18"/>
      <c r="BZR57" s="18"/>
      <c r="BZS57" s="18"/>
      <c r="BZT57" s="18"/>
      <c r="BZU57" s="18"/>
      <c r="BZV57" s="18"/>
      <c r="BZW57" s="18"/>
      <c r="BZX57" s="18"/>
      <c r="BZY57" s="18"/>
      <c r="BZZ57" s="18"/>
      <c r="CAA57" s="18"/>
      <c r="CAB57" s="18"/>
      <c r="CAC57" s="18"/>
      <c r="CAD57" s="18"/>
      <c r="CAE57" s="18"/>
      <c r="CAF57" s="18"/>
      <c r="CAG57" s="18"/>
      <c r="CAH57" s="18"/>
      <c r="CAI57" s="18"/>
      <c r="CAJ57" s="18"/>
      <c r="CAK57" s="18"/>
      <c r="CAL57" s="18"/>
      <c r="CAM57" s="18"/>
      <c r="CAN57" s="18"/>
      <c r="CAO57" s="18"/>
      <c r="CAP57" s="18"/>
      <c r="CAQ57" s="18"/>
      <c r="CAR57" s="18"/>
      <c r="CAS57" s="18"/>
      <c r="CAT57" s="18"/>
      <c r="CAU57" s="18"/>
      <c r="CAV57" s="18"/>
      <c r="CAW57" s="18"/>
      <c r="CAX57" s="18"/>
      <c r="CAY57" s="18"/>
      <c r="CAZ57" s="18"/>
      <c r="CBA57" s="18"/>
      <c r="CBB57" s="18"/>
      <c r="CBC57" s="18"/>
      <c r="CBD57" s="18"/>
      <c r="CBE57" s="18"/>
      <c r="CBF57" s="18"/>
      <c r="CBG57" s="18"/>
      <c r="CBH57" s="18"/>
      <c r="CBI57" s="18"/>
      <c r="CBJ57" s="18"/>
      <c r="CBK57" s="18"/>
      <c r="CBL57" s="18"/>
      <c r="CBM57" s="18"/>
      <c r="CBN57" s="18"/>
      <c r="CBO57" s="18"/>
      <c r="CBP57" s="18"/>
      <c r="CBQ57" s="18"/>
      <c r="CBR57" s="18"/>
      <c r="CBS57" s="18"/>
      <c r="CBT57" s="18"/>
      <c r="CBU57" s="18"/>
      <c r="CBV57" s="18"/>
      <c r="CBW57" s="18"/>
      <c r="CBX57" s="18"/>
      <c r="CBY57" s="18"/>
      <c r="CBZ57" s="18"/>
      <c r="CCA57" s="18"/>
      <c r="CCB57" s="18"/>
      <c r="CCC57" s="18"/>
      <c r="CCD57" s="18"/>
      <c r="CCE57" s="18"/>
      <c r="CCF57" s="18"/>
      <c r="CCG57" s="18"/>
      <c r="CCH57" s="18"/>
      <c r="CCI57" s="18"/>
      <c r="CCJ57" s="18"/>
      <c r="CCK57" s="18"/>
      <c r="CCL57" s="18"/>
      <c r="CCM57" s="18"/>
      <c r="CCN57" s="18"/>
      <c r="CCO57" s="18"/>
      <c r="CCP57" s="18"/>
      <c r="CCQ57" s="18"/>
      <c r="CCR57" s="18"/>
      <c r="CCS57" s="18"/>
      <c r="CCT57" s="18"/>
      <c r="CCU57" s="18"/>
      <c r="CCV57" s="18"/>
      <c r="CCW57" s="18"/>
      <c r="CCX57" s="18"/>
      <c r="CCY57" s="18"/>
      <c r="CCZ57" s="18"/>
      <c r="CDA57" s="18"/>
      <c r="CDB57" s="18"/>
      <c r="CDC57" s="18"/>
      <c r="CDD57" s="18"/>
      <c r="CDE57" s="18"/>
      <c r="CDF57" s="18"/>
      <c r="CDG57" s="18"/>
      <c r="CDH57" s="18"/>
      <c r="CDI57" s="18"/>
      <c r="CDJ57" s="18"/>
      <c r="CDK57" s="18"/>
      <c r="CDL57" s="18"/>
      <c r="CDM57" s="18"/>
      <c r="CDN57" s="18"/>
      <c r="CDO57" s="18"/>
      <c r="CDP57" s="18"/>
      <c r="CDQ57" s="18"/>
      <c r="CDR57" s="18"/>
      <c r="CDS57" s="18"/>
      <c r="CDT57" s="18"/>
      <c r="CDU57" s="18"/>
      <c r="CDV57" s="18"/>
      <c r="CDW57" s="18"/>
      <c r="CDX57" s="18"/>
      <c r="CDY57" s="18"/>
      <c r="CDZ57" s="18"/>
      <c r="CEA57" s="18"/>
      <c r="CEB57" s="18"/>
      <c r="CEC57" s="18"/>
      <c r="CED57" s="18"/>
      <c r="CEE57" s="18"/>
      <c r="CEF57" s="18"/>
      <c r="CEG57" s="18"/>
      <c r="CEH57" s="18"/>
      <c r="CEI57" s="18"/>
      <c r="CEJ57" s="18"/>
      <c r="CEK57" s="18"/>
      <c r="CEL57" s="18"/>
      <c r="CEM57" s="18"/>
      <c r="CEN57" s="18"/>
      <c r="CEO57" s="18"/>
      <c r="CEP57" s="18"/>
      <c r="CEQ57" s="18"/>
      <c r="CER57" s="18"/>
      <c r="CES57" s="18"/>
      <c r="CET57" s="18"/>
      <c r="CEU57" s="18"/>
      <c r="CEV57" s="18"/>
      <c r="CEW57" s="18"/>
      <c r="CEX57" s="18"/>
      <c r="CEY57" s="18"/>
      <c r="CEZ57" s="18"/>
      <c r="CFA57" s="18"/>
      <c r="CFB57" s="18"/>
      <c r="CFC57" s="18"/>
      <c r="CFD57" s="18"/>
      <c r="CFE57" s="18"/>
      <c r="CFF57" s="18"/>
      <c r="CFG57" s="18"/>
      <c r="CFH57" s="18"/>
      <c r="CFI57" s="18"/>
      <c r="CFJ57" s="18"/>
      <c r="CFK57" s="18"/>
      <c r="CFL57" s="18"/>
      <c r="CFM57" s="18"/>
      <c r="CFN57" s="18"/>
      <c r="CFO57" s="18"/>
      <c r="CFP57" s="18"/>
      <c r="CFQ57" s="18"/>
      <c r="CFR57" s="18"/>
      <c r="CFS57" s="18"/>
      <c r="CFT57" s="18"/>
      <c r="CFU57" s="18"/>
      <c r="CFV57" s="18"/>
      <c r="CFW57" s="18"/>
      <c r="CFX57" s="18"/>
      <c r="CFY57" s="18"/>
      <c r="CFZ57" s="18"/>
      <c r="CGA57" s="18"/>
      <c r="CGB57" s="18"/>
      <c r="CGC57" s="18"/>
      <c r="CGD57" s="18"/>
      <c r="CGE57" s="18"/>
      <c r="CGF57" s="18"/>
      <c r="CGG57" s="18"/>
      <c r="CGH57" s="18"/>
      <c r="CGI57" s="18"/>
      <c r="CGJ57" s="18"/>
      <c r="CGK57" s="18"/>
      <c r="CGL57" s="18"/>
      <c r="CGM57" s="18"/>
      <c r="CGN57" s="18"/>
      <c r="CGO57" s="18"/>
      <c r="CGP57" s="18"/>
      <c r="CGQ57" s="18"/>
      <c r="CGR57" s="18"/>
      <c r="CGS57" s="18"/>
      <c r="CGT57" s="18"/>
      <c r="CGU57" s="18"/>
      <c r="CGV57" s="18"/>
      <c r="CGW57" s="18"/>
      <c r="CGX57" s="18"/>
      <c r="CGY57" s="18"/>
      <c r="CGZ57" s="18"/>
      <c r="CHA57" s="18"/>
      <c r="CHB57" s="18"/>
      <c r="CHC57" s="18"/>
      <c r="CHD57" s="18"/>
      <c r="CHE57" s="18"/>
      <c r="CHF57" s="18"/>
      <c r="CHG57" s="18"/>
      <c r="CHH57" s="18"/>
      <c r="CHI57" s="18"/>
      <c r="CHJ57" s="18"/>
      <c r="CHK57" s="18"/>
      <c r="CHL57" s="18"/>
      <c r="CHM57" s="18"/>
      <c r="CHN57" s="18"/>
      <c r="CHO57" s="18"/>
      <c r="CHP57" s="18"/>
      <c r="CHQ57" s="18"/>
      <c r="CHR57" s="18"/>
      <c r="CHS57" s="18"/>
      <c r="CHT57" s="18"/>
      <c r="CHU57" s="18"/>
      <c r="CHV57" s="18"/>
      <c r="CHW57" s="18"/>
      <c r="CHX57" s="18"/>
      <c r="CHY57" s="18"/>
      <c r="CHZ57" s="18"/>
      <c r="CIA57" s="18"/>
      <c r="CIB57" s="18"/>
      <c r="CIC57" s="18"/>
      <c r="CID57" s="18"/>
      <c r="CIE57" s="18"/>
      <c r="CIF57" s="18"/>
      <c r="CIG57" s="18"/>
      <c r="CIH57" s="18"/>
      <c r="CII57" s="18"/>
      <c r="CIJ57" s="18"/>
      <c r="CIK57" s="18"/>
      <c r="CIL57" s="18"/>
      <c r="CIM57" s="18"/>
      <c r="CIN57" s="18"/>
      <c r="CIO57" s="18"/>
      <c r="CIP57" s="18"/>
      <c r="CIQ57" s="18"/>
      <c r="CIR57" s="18"/>
      <c r="CIS57" s="18"/>
      <c r="CIT57" s="18"/>
      <c r="CIU57" s="18"/>
      <c r="CIV57" s="18"/>
      <c r="CIW57" s="18"/>
      <c r="CIX57" s="18"/>
      <c r="CIY57" s="18"/>
      <c r="CIZ57" s="18"/>
      <c r="CJA57" s="18"/>
      <c r="CJB57" s="18"/>
      <c r="CJC57" s="18"/>
      <c r="CJD57" s="18"/>
      <c r="CJE57" s="18"/>
      <c r="CJF57" s="18"/>
      <c r="CJG57" s="18"/>
      <c r="CJH57" s="18"/>
      <c r="CJI57" s="18"/>
      <c r="CJJ57" s="18"/>
      <c r="CJK57" s="18"/>
      <c r="CJL57" s="18"/>
      <c r="CJM57" s="18"/>
      <c r="CJN57" s="18"/>
      <c r="CJO57" s="18"/>
      <c r="CJP57" s="18"/>
      <c r="CJQ57" s="18"/>
      <c r="CJR57" s="18"/>
      <c r="CJS57" s="18"/>
      <c r="CJT57" s="18"/>
      <c r="CJU57" s="18"/>
      <c r="CJV57" s="18"/>
      <c r="CJW57" s="18"/>
      <c r="CJX57" s="18"/>
      <c r="CJY57" s="18"/>
      <c r="CJZ57" s="18"/>
      <c r="CKA57" s="18"/>
      <c r="CKB57" s="18"/>
      <c r="CKC57" s="18"/>
      <c r="CKD57" s="18"/>
      <c r="CKE57" s="18"/>
      <c r="CKF57" s="18"/>
      <c r="CKG57" s="18"/>
      <c r="CKH57" s="18"/>
      <c r="CKI57" s="18"/>
      <c r="CKJ57" s="18"/>
      <c r="CKK57" s="18"/>
      <c r="CKL57" s="18"/>
      <c r="CKM57" s="18"/>
      <c r="CKN57" s="18"/>
      <c r="CKO57" s="18"/>
      <c r="CKP57" s="18"/>
      <c r="CKQ57" s="18"/>
      <c r="CKR57" s="18"/>
      <c r="CKS57" s="18"/>
      <c r="CKT57" s="18"/>
      <c r="CKU57" s="18"/>
      <c r="CKV57" s="18"/>
      <c r="CKW57" s="18"/>
      <c r="CKX57" s="18"/>
      <c r="CKY57" s="18"/>
      <c r="CKZ57" s="18"/>
      <c r="CLA57" s="18"/>
      <c r="CLB57" s="18"/>
      <c r="CLC57" s="18"/>
      <c r="CLD57" s="18"/>
      <c r="CLE57" s="18"/>
      <c r="CLF57" s="18"/>
      <c r="CLG57" s="18"/>
      <c r="CLH57" s="18"/>
      <c r="CLI57" s="18"/>
      <c r="CLJ57" s="18"/>
      <c r="CLK57" s="18"/>
      <c r="CLL57" s="18"/>
      <c r="CLM57" s="18"/>
      <c r="CLN57" s="18"/>
      <c r="CLO57" s="18"/>
      <c r="CLP57" s="18"/>
      <c r="CLQ57" s="18"/>
      <c r="CLR57" s="18"/>
      <c r="CLS57" s="18"/>
      <c r="CLT57" s="18"/>
      <c r="CLU57" s="18"/>
      <c r="CLV57" s="18"/>
      <c r="CLW57" s="18"/>
      <c r="CLX57" s="18"/>
      <c r="CLY57" s="18"/>
      <c r="CLZ57" s="18"/>
      <c r="CMA57" s="18"/>
      <c r="CMB57" s="18"/>
      <c r="CMC57" s="18"/>
      <c r="CMD57" s="18"/>
      <c r="CME57" s="18"/>
      <c r="CMF57" s="18"/>
      <c r="CMG57" s="18"/>
      <c r="CMH57" s="18"/>
      <c r="CMI57" s="18"/>
      <c r="CMJ57" s="18"/>
      <c r="CMK57" s="18"/>
      <c r="CML57" s="18"/>
      <c r="CMM57" s="18"/>
      <c r="CMN57" s="18"/>
      <c r="CMO57" s="18"/>
      <c r="CMP57" s="18"/>
      <c r="CMQ57" s="18"/>
      <c r="CMR57" s="18"/>
      <c r="CMS57" s="18"/>
      <c r="CMT57" s="18"/>
      <c r="CMU57" s="18"/>
      <c r="CMV57" s="18"/>
      <c r="CMW57" s="18"/>
      <c r="CMX57" s="18"/>
      <c r="CMY57" s="18"/>
      <c r="CMZ57" s="18"/>
      <c r="CNA57" s="18"/>
      <c r="CNB57" s="18"/>
      <c r="CNC57" s="18"/>
      <c r="CND57" s="18"/>
      <c r="CNE57" s="18"/>
      <c r="CNF57" s="18"/>
      <c r="CNG57" s="18"/>
      <c r="CNH57" s="18"/>
      <c r="CNI57" s="18"/>
      <c r="CNJ57" s="18"/>
      <c r="CNK57" s="18"/>
      <c r="CNL57" s="18"/>
      <c r="CNM57" s="18"/>
      <c r="CNN57" s="18"/>
      <c r="CNO57" s="18"/>
      <c r="CNP57" s="18"/>
      <c r="CNQ57" s="18"/>
      <c r="CNR57" s="18"/>
      <c r="CNS57" s="18"/>
      <c r="CNT57" s="18"/>
      <c r="CNU57" s="18"/>
      <c r="CNV57" s="18"/>
      <c r="CNW57" s="18"/>
      <c r="CNX57" s="18"/>
      <c r="CNY57" s="18"/>
      <c r="CNZ57" s="18"/>
      <c r="COA57" s="18"/>
      <c r="COB57" s="18"/>
      <c r="COC57" s="18"/>
      <c r="COD57" s="18"/>
      <c r="COE57" s="18"/>
      <c r="COF57" s="18"/>
      <c r="COG57" s="18"/>
      <c r="COH57" s="18"/>
      <c r="COI57" s="18"/>
      <c r="COJ57" s="18"/>
      <c r="COK57" s="18"/>
      <c r="COL57" s="18"/>
      <c r="COM57" s="18"/>
      <c r="CON57" s="18"/>
      <c r="COO57" s="18"/>
      <c r="COP57" s="18"/>
      <c r="COQ57" s="18"/>
      <c r="COR57" s="18"/>
      <c r="COS57" s="18"/>
      <c r="COT57" s="18"/>
      <c r="COU57" s="18"/>
      <c r="COV57" s="18"/>
      <c r="COW57" s="18"/>
      <c r="COX57" s="18"/>
      <c r="COY57" s="18"/>
      <c r="COZ57" s="18"/>
      <c r="CPA57" s="18"/>
      <c r="CPB57" s="18"/>
      <c r="CPC57" s="18"/>
      <c r="CPD57" s="18"/>
      <c r="CPE57" s="18"/>
      <c r="CPF57" s="18"/>
      <c r="CPG57" s="18"/>
      <c r="CPH57" s="18"/>
      <c r="CPI57" s="18"/>
      <c r="CPJ57" s="18"/>
      <c r="CPK57" s="18"/>
      <c r="CPL57" s="18"/>
      <c r="CPM57" s="18"/>
      <c r="CPN57" s="18"/>
      <c r="CPO57" s="18"/>
      <c r="CPP57" s="18"/>
      <c r="CPQ57" s="18"/>
      <c r="CPR57" s="18"/>
      <c r="CPS57" s="18"/>
      <c r="CPT57" s="18"/>
      <c r="CPU57" s="18"/>
      <c r="CPV57" s="18"/>
      <c r="CPW57" s="18"/>
      <c r="CPX57" s="18"/>
      <c r="CPY57" s="18"/>
      <c r="CPZ57" s="18"/>
      <c r="CQA57" s="18"/>
      <c r="CQB57" s="18"/>
      <c r="CQC57" s="18"/>
      <c r="CQD57" s="18"/>
      <c r="CQE57" s="18"/>
      <c r="CQF57" s="18"/>
      <c r="CQG57" s="18"/>
      <c r="CQH57" s="18"/>
      <c r="CQI57" s="18"/>
      <c r="CQJ57" s="18"/>
      <c r="CQK57" s="18"/>
      <c r="CQL57" s="18"/>
      <c r="CQM57" s="18"/>
      <c r="CQN57" s="18"/>
      <c r="CQO57" s="18"/>
      <c r="CQP57" s="18"/>
      <c r="CQQ57" s="18"/>
      <c r="CQR57" s="18"/>
      <c r="CQS57" s="18"/>
      <c r="CQT57" s="18"/>
      <c r="CQU57" s="18"/>
      <c r="CQV57" s="18"/>
      <c r="CQW57" s="18"/>
      <c r="CQX57" s="18"/>
      <c r="CQY57" s="18"/>
      <c r="CQZ57" s="18"/>
      <c r="CRA57" s="18"/>
      <c r="CRB57" s="18"/>
      <c r="CRC57" s="18"/>
      <c r="CRD57" s="18"/>
      <c r="CRE57" s="18"/>
      <c r="CRF57" s="18"/>
      <c r="CRG57" s="18"/>
      <c r="CRH57" s="18"/>
      <c r="CRI57" s="18"/>
      <c r="CRJ57" s="18"/>
      <c r="CRK57" s="18"/>
      <c r="CRL57" s="18"/>
      <c r="CRM57" s="18"/>
      <c r="CRN57" s="18"/>
      <c r="CRO57" s="18"/>
      <c r="CRP57" s="18"/>
      <c r="CRQ57" s="18"/>
      <c r="CRR57" s="18"/>
      <c r="CRS57" s="18"/>
      <c r="CRT57" s="18"/>
      <c r="CRU57" s="18"/>
      <c r="CRV57" s="18"/>
      <c r="CRW57" s="18"/>
      <c r="CRX57" s="18"/>
      <c r="CRY57" s="18"/>
      <c r="CRZ57" s="18"/>
      <c r="CSA57" s="18"/>
      <c r="CSB57" s="18"/>
      <c r="CSC57" s="18"/>
      <c r="CSD57" s="18"/>
      <c r="CSE57" s="18"/>
      <c r="CSF57" s="18"/>
      <c r="CSG57" s="18"/>
      <c r="CSH57" s="18"/>
      <c r="CSI57" s="18"/>
      <c r="CSJ57" s="18"/>
      <c r="CSK57" s="18"/>
      <c r="CSL57" s="18"/>
      <c r="CSM57" s="18"/>
      <c r="CSN57" s="18"/>
      <c r="CSO57" s="18"/>
      <c r="CSP57" s="18"/>
      <c r="CSQ57" s="18"/>
      <c r="CSR57" s="18"/>
      <c r="CSS57" s="18"/>
      <c r="CST57" s="18"/>
      <c r="CSU57" s="18"/>
      <c r="CSV57" s="18"/>
      <c r="CSW57" s="18"/>
      <c r="CSX57" s="18"/>
      <c r="CSY57" s="18"/>
      <c r="CSZ57" s="18"/>
      <c r="CTA57" s="18"/>
      <c r="CTB57" s="18"/>
      <c r="CTC57" s="18"/>
      <c r="CTD57" s="18"/>
      <c r="CTE57" s="18"/>
      <c r="CTF57" s="18"/>
      <c r="CTG57" s="18"/>
      <c r="CTH57" s="18"/>
      <c r="CTI57" s="18"/>
      <c r="CTJ57" s="18"/>
      <c r="CTK57" s="18"/>
      <c r="CTL57" s="18"/>
      <c r="CTM57" s="18"/>
      <c r="CTN57" s="18"/>
      <c r="CTO57" s="18"/>
      <c r="CTP57" s="18"/>
      <c r="CTQ57" s="18"/>
      <c r="CTR57" s="18"/>
      <c r="CTS57" s="18"/>
      <c r="CTT57" s="18"/>
      <c r="CTU57" s="18"/>
      <c r="CTV57" s="18"/>
      <c r="CTW57" s="18"/>
      <c r="CTX57" s="18"/>
      <c r="CTY57" s="18"/>
      <c r="CTZ57" s="18"/>
      <c r="CUA57" s="18"/>
      <c r="CUB57" s="18"/>
      <c r="CUC57" s="18"/>
      <c r="CUD57" s="18"/>
      <c r="CUE57" s="18"/>
      <c r="CUF57" s="18"/>
      <c r="CUG57" s="18"/>
      <c r="CUH57" s="18"/>
      <c r="CUI57" s="18"/>
      <c r="CUJ57" s="18"/>
      <c r="CUK57" s="18"/>
      <c r="CUL57" s="18"/>
      <c r="CUM57" s="18"/>
      <c r="CUN57" s="18"/>
      <c r="CUO57" s="18"/>
      <c r="CUP57" s="18"/>
      <c r="CUQ57" s="18"/>
      <c r="CUR57" s="18"/>
      <c r="CUS57" s="18"/>
      <c r="CUT57" s="18"/>
      <c r="CUU57" s="18"/>
      <c r="CUV57" s="18"/>
      <c r="CUW57" s="18"/>
      <c r="CUX57" s="18"/>
      <c r="CUY57" s="18"/>
      <c r="CUZ57" s="18"/>
      <c r="CVA57" s="18"/>
      <c r="CVB57" s="18"/>
      <c r="CVC57" s="18"/>
      <c r="CVD57" s="18"/>
      <c r="CVE57" s="18"/>
      <c r="CVF57" s="18"/>
      <c r="CVG57" s="18"/>
      <c r="CVH57" s="18"/>
      <c r="CVI57" s="18"/>
      <c r="CVJ57" s="18"/>
      <c r="CVK57" s="18"/>
      <c r="CVL57" s="18"/>
      <c r="CVM57" s="18"/>
      <c r="CVN57" s="18"/>
      <c r="CVO57" s="18"/>
      <c r="CVP57" s="18"/>
      <c r="CVQ57" s="18"/>
      <c r="CVR57" s="18"/>
      <c r="CVS57" s="18"/>
      <c r="CVT57" s="18"/>
      <c r="CVU57" s="18"/>
      <c r="CVV57" s="18"/>
      <c r="CVW57" s="18"/>
      <c r="CVX57" s="18"/>
      <c r="CVY57" s="18"/>
      <c r="CVZ57" s="18"/>
      <c r="CWA57" s="18"/>
      <c r="CWB57" s="18"/>
      <c r="CWC57" s="18"/>
      <c r="CWD57" s="18"/>
      <c r="CWE57" s="18"/>
      <c r="CWF57" s="18"/>
      <c r="CWG57" s="18"/>
      <c r="CWH57" s="18"/>
      <c r="CWI57" s="18"/>
      <c r="CWJ57" s="18"/>
      <c r="CWK57" s="18"/>
      <c r="CWL57" s="18"/>
      <c r="CWM57" s="18"/>
      <c r="CWN57" s="18"/>
      <c r="CWO57" s="18"/>
      <c r="CWP57" s="18"/>
      <c r="CWQ57" s="18"/>
      <c r="CWR57" s="18"/>
      <c r="CWS57" s="18"/>
      <c r="CWT57" s="18"/>
      <c r="CWU57" s="18"/>
      <c r="CWV57" s="18"/>
      <c r="CWW57" s="18"/>
      <c r="CWX57" s="18"/>
      <c r="CWY57" s="18"/>
      <c r="CWZ57" s="18"/>
      <c r="CXA57" s="18"/>
      <c r="CXB57" s="18"/>
      <c r="CXC57" s="18"/>
      <c r="CXD57" s="18"/>
      <c r="CXE57" s="18"/>
      <c r="CXF57" s="18"/>
      <c r="CXG57" s="18"/>
      <c r="CXH57" s="18"/>
      <c r="CXI57" s="18"/>
      <c r="CXJ57" s="18"/>
      <c r="CXK57" s="18"/>
      <c r="CXL57" s="18"/>
      <c r="CXM57" s="18"/>
      <c r="CXN57" s="18"/>
      <c r="CXO57" s="18"/>
      <c r="CXP57" s="18"/>
      <c r="CXQ57" s="18"/>
      <c r="CXR57" s="18"/>
      <c r="CXS57" s="18"/>
      <c r="CXT57" s="18"/>
      <c r="CXU57" s="18"/>
      <c r="CXV57" s="18"/>
      <c r="CXW57" s="18"/>
      <c r="CXX57" s="18"/>
      <c r="CXY57" s="18"/>
      <c r="CXZ57" s="18"/>
      <c r="CYA57" s="18"/>
      <c r="CYB57" s="18"/>
      <c r="CYC57" s="18"/>
      <c r="CYD57" s="18"/>
      <c r="CYE57" s="18"/>
      <c r="CYF57" s="18"/>
      <c r="CYG57" s="18"/>
      <c r="CYH57" s="18"/>
      <c r="CYI57" s="18"/>
      <c r="CYJ57" s="18"/>
      <c r="CYK57" s="18"/>
      <c r="CYL57" s="18"/>
      <c r="CYM57" s="18"/>
      <c r="CYN57" s="18"/>
      <c r="CYO57" s="18"/>
      <c r="CYP57" s="18"/>
      <c r="CYQ57" s="18"/>
      <c r="CYR57" s="18"/>
      <c r="CYS57" s="18"/>
      <c r="CYT57" s="18"/>
      <c r="CYU57" s="18"/>
      <c r="CYV57" s="18"/>
      <c r="CYW57" s="18"/>
      <c r="CYX57" s="18"/>
      <c r="CYY57" s="18"/>
      <c r="CYZ57" s="18"/>
      <c r="CZA57" s="18"/>
      <c r="CZB57" s="18"/>
      <c r="CZC57" s="18"/>
      <c r="CZD57" s="18"/>
      <c r="CZE57" s="18"/>
      <c r="CZF57" s="18"/>
      <c r="CZG57" s="18"/>
      <c r="CZH57" s="18"/>
      <c r="CZI57" s="18"/>
      <c r="CZJ57" s="18"/>
      <c r="CZK57" s="18"/>
      <c r="CZL57" s="18"/>
      <c r="CZM57" s="18"/>
      <c r="CZN57" s="18"/>
      <c r="CZO57" s="18"/>
      <c r="CZP57" s="18"/>
      <c r="CZQ57" s="18"/>
      <c r="CZR57" s="18"/>
      <c r="CZS57" s="18"/>
      <c r="CZT57" s="18"/>
      <c r="CZU57" s="18"/>
      <c r="CZV57" s="18"/>
      <c r="CZW57" s="18"/>
      <c r="CZX57" s="18"/>
      <c r="CZY57" s="18"/>
      <c r="CZZ57" s="18"/>
      <c r="DAA57" s="18"/>
      <c r="DAB57" s="18"/>
      <c r="DAC57" s="18"/>
      <c r="DAD57" s="18"/>
      <c r="DAE57" s="18"/>
      <c r="DAF57" s="18"/>
      <c r="DAG57" s="18"/>
      <c r="DAH57" s="18"/>
      <c r="DAI57" s="18"/>
      <c r="DAJ57" s="18"/>
      <c r="DAK57" s="18"/>
      <c r="DAL57" s="18"/>
      <c r="DAM57" s="18"/>
      <c r="DAN57" s="18"/>
      <c r="DAO57" s="18"/>
      <c r="DAP57" s="18"/>
      <c r="DAQ57" s="18"/>
      <c r="DAR57" s="18"/>
      <c r="DAS57" s="18"/>
      <c r="DAT57" s="18"/>
      <c r="DAU57" s="18"/>
      <c r="DAV57" s="18"/>
      <c r="DAW57" s="18"/>
      <c r="DAX57" s="18"/>
      <c r="DAY57" s="18"/>
      <c r="DAZ57" s="18"/>
      <c r="DBA57" s="18"/>
      <c r="DBB57" s="18"/>
      <c r="DBC57" s="18"/>
      <c r="DBD57" s="18"/>
      <c r="DBE57" s="18"/>
      <c r="DBF57" s="18"/>
      <c r="DBG57" s="18"/>
      <c r="DBH57" s="18"/>
      <c r="DBI57" s="18"/>
      <c r="DBJ57" s="18"/>
      <c r="DBK57" s="18"/>
      <c r="DBL57" s="18"/>
      <c r="DBM57" s="18"/>
      <c r="DBN57" s="18"/>
      <c r="DBO57" s="18"/>
      <c r="DBP57" s="18"/>
      <c r="DBQ57" s="18"/>
      <c r="DBR57" s="18"/>
      <c r="DBS57" s="18"/>
      <c r="DBT57" s="18"/>
      <c r="DBU57" s="18"/>
      <c r="DBV57" s="18"/>
      <c r="DBW57" s="18"/>
      <c r="DBX57" s="18"/>
      <c r="DBY57" s="18"/>
      <c r="DBZ57" s="18"/>
      <c r="DCA57" s="18"/>
      <c r="DCB57" s="18"/>
      <c r="DCC57" s="18"/>
      <c r="DCD57" s="18"/>
      <c r="DCE57" s="18"/>
      <c r="DCF57" s="18"/>
      <c r="DCG57" s="18"/>
      <c r="DCH57" s="18"/>
      <c r="DCI57" s="18"/>
      <c r="DCJ57" s="18"/>
      <c r="DCK57" s="18"/>
      <c r="DCL57" s="18"/>
      <c r="DCM57" s="18"/>
      <c r="DCN57" s="18"/>
      <c r="DCO57" s="18"/>
      <c r="DCP57" s="18"/>
      <c r="DCQ57" s="18"/>
      <c r="DCR57" s="18"/>
      <c r="DCS57" s="18"/>
      <c r="DCT57" s="18"/>
      <c r="DCU57" s="18"/>
      <c r="DCV57" s="18"/>
      <c r="DCW57" s="18"/>
      <c r="DCX57" s="18"/>
      <c r="DCY57" s="18"/>
      <c r="DCZ57" s="18"/>
      <c r="DDA57" s="18"/>
      <c r="DDB57" s="18"/>
      <c r="DDC57" s="18"/>
      <c r="DDD57" s="18"/>
      <c r="DDE57" s="18"/>
      <c r="DDF57" s="18"/>
      <c r="DDG57" s="18"/>
      <c r="DDH57" s="18"/>
      <c r="DDI57" s="18"/>
      <c r="DDJ57" s="18"/>
      <c r="DDK57" s="18"/>
      <c r="DDL57" s="18"/>
      <c r="DDM57" s="18"/>
      <c r="DDN57" s="18"/>
      <c r="DDO57" s="18"/>
      <c r="DDP57" s="18"/>
      <c r="DDQ57" s="18"/>
      <c r="DDR57" s="18"/>
      <c r="DDS57" s="18"/>
      <c r="DDT57" s="18"/>
      <c r="DDU57" s="18"/>
      <c r="DDV57" s="18"/>
      <c r="DDW57" s="18"/>
      <c r="DDX57" s="18"/>
      <c r="DDY57" s="18"/>
      <c r="DDZ57" s="18"/>
      <c r="DEA57" s="18"/>
      <c r="DEB57" s="18"/>
      <c r="DEC57" s="18"/>
      <c r="DED57" s="18"/>
      <c r="DEE57" s="18"/>
      <c r="DEF57" s="18"/>
      <c r="DEG57" s="18"/>
      <c r="DEH57" s="18"/>
      <c r="DEI57" s="18"/>
      <c r="DEJ57" s="18"/>
      <c r="DEK57" s="18"/>
      <c r="DEL57" s="18"/>
      <c r="DEM57" s="18"/>
      <c r="DEN57" s="18"/>
      <c r="DEO57" s="18"/>
      <c r="DEP57" s="18"/>
      <c r="DEQ57" s="18"/>
      <c r="DER57" s="18"/>
      <c r="DES57" s="18"/>
      <c r="DET57" s="18"/>
      <c r="DEU57" s="18"/>
      <c r="DEV57" s="18"/>
      <c r="DEW57" s="18"/>
      <c r="DEX57" s="18"/>
      <c r="DEY57" s="18"/>
      <c r="DEZ57" s="18"/>
      <c r="DFA57" s="18"/>
      <c r="DFB57" s="18"/>
      <c r="DFC57" s="18"/>
      <c r="DFD57" s="18"/>
      <c r="DFE57" s="18"/>
      <c r="DFF57" s="18"/>
      <c r="DFG57" s="18"/>
      <c r="DFH57" s="18"/>
      <c r="DFI57" s="18"/>
      <c r="DFJ57" s="18"/>
      <c r="DFK57" s="18"/>
      <c r="DFL57" s="18"/>
      <c r="DFM57" s="18"/>
      <c r="DFN57" s="18"/>
      <c r="DFO57" s="18"/>
      <c r="DFP57" s="18"/>
      <c r="DFQ57" s="18"/>
      <c r="DFR57" s="18"/>
      <c r="DFS57" s="18"/>
      <c r="DFT57" s="18"/>
      <c r="DFU57" s="18"/>
      <c r="DFV57" s="18"/>
      <c r="DFW57" s="18"/>
      <c r="DFX57" s="18"/>
      <c r="DFY57" s="18"/>
      <c r="DFZ57" s="18"/>
      <c r="DGA57" s="18"/>
      <c r="DGB57" s="18"/>
      <c r="DGC57" s="18"/>
      <c r="DGD57" s="18"/>
      <c r="DGE57" s="18"/>
      <c r="DGF57" s="18"/>
      <c r="DGG57" s="18"/>
      <c r="DGH57" s="18"/>
      <c r="DGI57" s="18"/>
      <c r="DGJ57" s="18"/>
      <c r="DGK57" s="18"/>
      <c r="DGL57" s="18"/>
      <c r="DGM57" s="18"/>
      <c r="DGN57" s="18"/>
      <c r="DGO57" s="18"/>
      <c r="DGP57" s="18"/>
      <c r="DGQ57" s="18"/>
      <c r="DGR57" s="18"/>
      <c r="DGS57" s="18"/>
      <c r="DGT57" s="18"/>
      <c r="DGU57" s="18"/>
      <c r="DGV57" s="18"/>
      <c r="DGW57" s="18"/>
      <c r="DGX57" s="18"/>
      <c r="DGY57" s="18"/>
      <c r="DGZ57" s="18"/>
      <c r="DHA57" s="18"/>
      <c r="DHB57" s="18"/>
      <c r="DHC57" s="18"/>
      <c r="DHD57" s="18"/>
      <c r="DHE57" s="18"/>
      <c r="DHF57" s="18"/>
      <c r="DHG57" s="18"/>
      <c r="DHH57" s="18"/>
      <c r="DHI57" s="18"/>
      <c r="DHJ57" s="18"/>
      <c r="DHK57" s="18"/>
      <c r="DHL57" s="18"/>
      <c r="DHM57" s="18"/>
      <c r="DHN57" s="18"/>
      <c r="DHO57" s="18"/>
      <c r="DHP57" s="18"/>
      <c r="DHQ57" s="18"/>
      <c r="DHR57" s="18"/>
      <c r="DHS57" s="18"/>
      <c r="DHT57" s="18"/>
      <c r="DHU57" s="18"/>
      <c r="DHV57" s="18"/>
      <c r="DHW57" s="18"/>
      <c r="DHX57" s="18"/>
      <c r="DHY57" s="18"/>
      <c r="DHZ57" s="18"/>
      <c r="DIA57" s="18"/>
      <c r="DIB57" s="18"/>
      <c r="DIC57" s="18"/>
      <c r="DID57" s="18"/>
      <c r="DIE57" s="18"/>
      <c r="DIF57" s="18"/>
      <c r="DIG57" s="18"/>
      <c r="DIH57" s="18"/>
      <c r="DII57" s="18"/>
      <c r="DIJ57" s="18"/>
      <c r="DIK57" s="18"/>
      <c r="DIL57" s="18"/>
      <c r="DIM57" s="18"/>
      <c r="DIN57" s="18"/>
      <c r="DIO57" s="18"/>
      <c r="DIP57" s="18"/>
      <c r="DIQ57" s="18"/>
      <c r="DIR57" s="18"/>
      <c r="DIS57" s="18"/>
      <c r="DIT57" s="18"/>
      <c r="DIU57" s="18"/>
      <c r="DIV57" s="18"/>
      <c r="DIW57" s="18"/>
      <c r="DIX57" s="18"/>
      <c r="DIY57" s="18"/>
      <c r="DIZ57" s="18"/>
      <c r="DJA57" s="18"/>
      <c r="DJB57" s="18"/>
      <c r="DJC57" s="18"/>
      <c r="DJD57" s="18"/>
      <c r="DJE57" s="18"/>
      <c r="DJF57" s="18"/>
      <c r="DJG57" s="18"/>
      <c r="DJH57" s="18"/>
      <c r="DJI57" s="18"/>
      <c r="DJJ57" s="18"/>
      <c r="DJK57" s="18"/>
      <c r="DJL57" s="18"/>
      <c r="DJM57" s="18"/>
      <c r="DJN57" s="18"/>
      <c r="DJO57" s="18"/>
      <c r="DJP57" s="18"/>
      <c r="DJQ57" s="18"/>
      <c r="DJR57" s="18"/>
      <c r="DJS57" s="18"/>
      <c r="DJT57" s="18"/>
      <c r="DJU57" s="18"/>
      <c r="DJV57" s="18"/>
      <c r="DJW57" s="18"/>
      <c r="DJX57" s="18"/>
      <c r="DJY57" s="18"/>
      <c r="DJZ57" s="18"/>
      <c r="DKA57" s="18"/>
      <c r="DKB57" s="18"/>
      <c r="DKC57" s="18"/>
      <c r="DKD57" s="18"/>
      <c r="DKE57" s="18"/>
      <c r="DKF57" s="18"/>
      <c r="DKG57" s="18"/>
      <c r="DKH57" s="18"/>
      <c r="DKI57" s="18"/>
      <c r="DKJ57" s="18"/>
      <c r="DKK57" s="18"/>
      <c r="DKL57" s="18"/>
      <c r="DKM57" s="18"/>
      <c r="DKN57" s="18"/>
      <c r="DKO57" s="18"/>
      <c r="DKP57" s="18"/>
      <c r="DKQ57" s="18"/>
      <c r="DKR57" s="18"/>
      <c r="DKS57" s="18"/>
      <c r="DKT57" s="18"/>
      <c r="DKU57" s="18"/>
      <c r="DKV57" s="18"/>
      <c r="DKW57" s="18"/>
      <c r="DKX57" s="18"/>
      <c r="DKY57" s="18"/>
      <c r="DKZ57" s="18"/>
      <c r="DLA57" s="18"/>
      <c r="DLB57" s="18"/>
      <c r="DLC57" s="18"/>
      <c r="DLD57" s="18"/>
      <c r="DLE57" s="18"/>
      <c r="DLF57" s="18"/>
      <c r="DLG57" s="18"/>
      <c r="DLH57" s="18"/>
      <c r="DLI57" s="18"/>
      <c r="DLJ57" s="18"/>
      <c r="DLK57" s="18"/>
      <c r="DLL57" s="18"/>
      <c r="DLM57" s="18"/>
      <c r="DLN57" s="18"/>
      <c r="DLO57" s="18"/>
      <c r="DLP57" s="18"/>
      <c r="DLQ57" s="18"/>
      <c r="DLR57" s="18"/>
      <c r="DLS57" s="18"/>
      <c r="DLT57" s="18"/>
      <c r="DLU57" s="18"/>
      <c r="DLV57" s="18"/>
      <c r="DLW57" s="18"/>
      <c r="DLX57" s="18"/>
      <c r="DLY57" s="18"/>
      <c r="DLZ57" s="18"/>
      <c r="DMA57" s="18"/>
      <c r="DMB57" s="18"/>
      <c r="DMC57" s="18"/>
      <c r="DMD57" s="18"/>
      <c r="DME57" s="18"/>
      <c r="DMF57" s="18"/>
      <c r="DMG57" s="18"/>
      <c r="DMH57" s="18"/>
      <c r="DMI57" s="18"/>
      <c r="DMJ57" s="18"/>
      <c r="DMK57" s="18"/>
      <c r="DML57" s="18"/>
      <c r="DMM57" s="18"/>
      <c r="DMN57" s="18"/>
      <c r="DMO57" s="18"/>
      <c r="DMP57" s="18"/>
      <c r="DMQ57" s="18"/>
      <c r="DMR57" s="18"/>
      <c r="DMS57" s="18"/>
      <c r="DMT57" s="18"/>
      <c r="DMU57" s="18"/>
      <c r="DMV57" s="18"/>
      <c r="DMW57" s="18"/>
      <c r="DMX57" s="18"/>
      <c r="DMY57" s="18"/>
      <c r="DMZ57" s="18"/>
      <c r="DNA57" s="18"/>
      <c r="DNB57" s="18"/>
      <c r="DNC57" s="18"/>
      <c r="DND57" s="18"/>
      <c r="DNE57" s="18"/>
      <c r="DNF57" s="18"/>
      <c r="DNG57" s="18"/>
      <c r="DNH57" s="18"/>
      <c r="DNI57" s="18"/>
      <c r="DNJ57" s="18"/>
      <c r="DNK57" s="18"/>
      <c r="DNL57" s="18"/>
      <c r="DNM57" s="18"/>
      <c r="DNN57" s="18"/>
      <c r="DNO57" s="18"/>
      <c r="DNP57" s="18"/>
      <c r="DNQ57" s="18"/>
      <c r="DNR57" s="18"/>
      <c r="DNS57" s="18"/>
      <c r="DNT57" s="18"/>
      <c r="DNU57" s="18"/>
      <c r="DNV57" s="18"/>
      <c r="DNW57" s="18"/>
      <c r="DNX57" s="18"/>
      <c r="DNY57" s="18"/>
      <c r="DNZ57" s="18"/>
      <c r="DOA57" s="18"/>
      <c r="DOB57" s="18"/>
      <c r="DOC57" s="18"/>
      <c r="DOD57" s="18"/>
      <c r="DOE57" s="18"/>
      <c r="DOF57" s="18"/>
      <c r="DOG57" s="18"/>
      <c r="DOH57" s="18"/>
      <c r="DOI57" s="18"/>
      <c r="DOJ57" s="18"/>
      <c r="DOK57" s="18"/>
      <c r="DOL57" s="18"/>
      <c r="DOM57" s="18"/>
      <c r="DON57" s="18"/>
      <c r="DOO57" s="18"/>
      <c r="DOP57" s="18"/>
      <c r="DOQ57" s="18"/>
      <c r="DOR57" s="18"/>
      <c r="DOS57" s="18"/>
      <c r="DOT57" s="18"/>
      <c r="DOU57" s="18"/>
      <c r="DOV57" s="18"/>
      <c r="DOW57" s="18"/>
      <c r="DOX57" s="18"/>
      <c r="DOY57" s="18"/>
      <c r="DOZ57" s="18"/>
      <c r="DPA57" s="18"/>
      <c r="DPB57" s="18"/>
      <c r="DPC57" s="18"/>
      <c r="DPD57" s="18"/>
      <c r="DPE57" s="18"/>
      <c r="DPF57" s="18"/>
      <c r="DPG57" s="18"/>
      <c r="DPH57" s="18"/>
      <c r="DPI57" s="18"/>
      <c r="DPJ57" s="18"/>
      <c r="DPK57" s="18"/>
      <c r="DPL57" s="18"/>
      <c r="DPM57" s="18"/>
      <c r="DPN57" s="18"/>
      <c r="DPO57" s="18"/>
      <c r="DPP57" s="18"/>
      <c r="DPQ57" s="18"/>
      <c r="DPR57" s="18"/>
      <c r="DPS57" s="18"/>
      <c r="DPT57" s="18"/>
      <c r="DPU57" s="18"/>
      <c r="DPV57" s="18"/>
      <c r="DPW57" s="18"/>
      <c r="DPX57" s="18"/>
      <c r="DPY57" s="18"/>
      <c r="DPZ57" s="18"/>
      <c r="DQA57" s="18"/>
      <c r="DQB57" s="18"/>
      <c r="DQC57" s="18"/>
      <c r="DQD57" s="18"/>
      <c r="DQE57" s="18"/>
      <c r="DQF57" s="18"/>
      <c r="DQG57" s="18"/>
      <c r="DQH57" s="18"/>
      <c r="DQI57" s="18"/>
      <c r="DQJ57" s="18"/>
      <c r="DQK57" s="18"/>
      <c r="DQL57" s="18"/>
      <c r="DQM57" s="18"/>
      <c r="DQN57" s="18"/>
      <c r="DQO57" s="18"/>
      <c r="DQP57" s="18"/>
      <c r="DQQ57" s="18"/>
      <c r="DQR57" s="18"/>
      <c r="DQS57" s="18"/>
      <c r="DQT57" s="18"/>
      <c r="DQU57" s="18"/>
      <c r="DQV57" s="18"/>
      <c r="DQW57" s="18"/>
      <c r="DQX57" s="18"/>
      <c r="DQY57" s="18"/>
      <c r="DQZ57" s="18"/>
      <c r="DRA57" s="18"/>
      <c r="DRB57" s="18"/>
      <c r="DRC57" s="18"/>
      <c r="DRD57" s="18"/>
      <c r="DRE57" s="18"/>
      <c r="DRF57" s="18"/>
      <c r="DRG57" s="18"/>
      <c r="DRH57" s="18"/>
      <c r="DRI57" s="18"/>
      <c r="DRJ57" s="18"/>
      <c r="DRK57" s="18"/>
      <c r="DRL57" s="18"/>
      <c r="DRM57" s="18"/>
      <c r="DRN57" s="18"/>
      <c r="DRO57" s="18"/>
      <c r="DRP57" s="18"/>
      <c r="DRQ57" s="18"/>
      <c r="DRR57" s="18"/>
      <c r="DRS57" s="18"/>
      <c r="DRT57" s="18"/>
      <c r="DRU57" s="18"/>
      <c r="DRV57" s="18"/>
      <c r="DRW57" s="18"/>
      <c r="DRX57" s="18"/>
      <c r="DRY57" s="18"/>
      <c r="DRZ57" s="18"/>
      <c r="DSA57" s="18"/>
      <c r="DSB57" s="18"/>
      <c r="DSC57" s="18"/>
      <c r="DSD57" s="18"/>
      <c r="DSE57" s="18"/>
      <c r="DSF57" s="18"/>
      <c r="DSG57" s="18"/>
      <c r="DSH57" s="18"/>
      <c r="DSI57" s="18"/>
      <c r="DSJ57" s="18"/>
      <c r="DSK57" s="18"/>
      <c r="DSL57" s="18"/>
      <c r="DSM57" s="18"/>
      <c r="DSN57" s="18"/>
      <c r="DSO57" s="18"/>
      <c r="DSP57" s="18"/>
      <c r="DSQ57" s="18"/>
      <c r="DSR57" s="18"/>
      <c r="DSS57" s="18"/>
      <c r="DST57" s="18"/>
      <c r="DSU57" s="18"/>
      <c r="DSV57" s="18"/>
      <c r="DSW57" s="18"/>
      <c r="DSX57" s="18"/>
      <c r="DSY57" s="18"/>
      <c r="DSZ57" s="18"/>
      <c r="DTA57" s="18"/>
      <c r="DTB57" s="18"/>
      <c r="DTC57" s="18"/>
      <c r="DTD57" s="18"/>
      <c r="DTE57" s="18"/>
      <c r="DTF57" s="18"/>
      <c r="DTG57" s="18"/>
      <c r="DTH57" s="18"/>
      <c r="DTI57" s="18"/>
      <c r="DTJ57" s="18"/>
      <c r="DTK57" s="18"/>
      <c r="DTL57" s="18"/>
      <c r="DTM57" s="18"/>
      <c r="DTN57" s="18"/>
      <c r="DTO57" s="18"/>
      <c r="DTP57" s="18"/>
      <c r="DTQ57" s="18"/>
      <c r="DTR57" s="18"/>
      <c r="DTS57" s="18"/>
      <c r="DTT57" s="18"/>
      <c r="DTU57" s="18"/>
      <c r="DTV57" s="18"/>
      <c r="DTW57" s="18"/>
      <c r="DTX57" s="18"/>
      <c r="DTY57" s="18"/>
      <c r="DTZ57" s="18"/>
      <c r="DUA57" s="18"/>
      <c r="DUB57" s="18"/>
      <c r="DUC57" s="18"/>
      <c r="DUD57" s="18"/>
      <c r="DUE57" s="18"/>
      <c r="DUF57" s="18"/>
      <c r="DUG57" s="18"/>
      <c r="DUH57" s="18"/>
      <c r="DUI57" s="18"/>
      <c r="DUJ57" s="18"/>
      <c r="DUK57" s="18"/>
      <c r="DUL57" s="18"/>
      <c r="DUM57" s="18"/>
      <c r="DUN57" s="18"/>
      <c r="DUO57" s="18"/>
      <c r="DUP57" s="18"/>
      <c r="DUQ57" s="18"/>
      <c r="DUR57" s="18"/>
      <c r="DUS57" s="18"/>
      <c r="DUT57" s="18"/>
      <c r="DUU57" s="18"/>
      <c r="DUV57" s="18"/>
      <c r="DUW57" s="18"/>
      <c r="DUX57" s="18"/>
      <c r="DUY57" s="18"/>
      <c r="DUZ57" s="18"/>
      <c r="DVA57" s="18"/>
      <c r="DVB57" s="18"/>
      <c r="DVC57" s="18"/>
      <c r="DVD57" s="18"/>
      <c r="DVE57" s="18"/>
      <c r="DVF57" s="18"/>
      <c r="DVG57" s="18"/>
      <c r="DVH57" s="18"/>
      <c r="DVI57" s="18"/>
      <c r="DVJ57" s="18"/>
      <c r="DVK57" s="18"/>
      <c r="DVL57" s="18"/>
      <c r="DVM57" s="18"/>
      <c r="DVN57" s="18"/>
      <c r="DVO57" s="18"/>
      <c r="DVP57" s="18"/>
      <c r="DVQ57" s="18"/>
      <c r="DVR57" s="18"/>
      <c r="DVS57" s="18"/>
      <c r="DVT57" s="18"/>
      <c r="DVU57" s="18"/>
      <c r="DVV57" s="18"/>
      <c r="DVW57" s="18"/>
      <c r="DVX57" s="18"/>
      <c r="DVY57" s="18"/>
      <c r="DVZ57" s="18"/>
      <c r="DWA57" s="18"/>
      <c r="DWB57" s="18"/>
      <c r="DWC57" s="18"/>
      <c r="DWD57" s="18"/>
      <c r="DWE57" s="18"/>
      <c r="DWF57" s="18"/>
      <c r="DWG57" s="18"/>
      <c r="DWH57" s="18"/>
      <c r="DWI57" s="18"/>
      <c r="DWJ57" s="18"/>
      <c r="DWK57" s="18"/>
      <c r="DWL57" s="18"/>
      <c r="DWM57" s="18"/>
      <c r="DWN57" s="18"/>
      <c r="DWO57" s="18"/>
      <c r="DWP57" s="18"/>
      <c r="DWQ57" s="18"/>
      <c r="DWR57" s="18"/>
      <c r="DWS57" s="18"/>
      <c r="DWT57" s="18"/>
      <c r="DWU57" s="18"/>
      <c r="DWV57" s="18"/>
      <c r="DWW57" s="18"/>
      <c r="DWX57" s="18"/>
      <c r="DWY57" s="18"/>
      <c r="DWZ57" s="18"/>
      <c r="DXA57" s="18"/>
      <c r="DXB57" s="18"/>
      <c r="DXC57" s="18"/>
      <c r="DXD57" s="18"/>
      <c r="DXE57" s="18"/>
      <c r="DXF57" s="18"/>
      <c r="DXG57" s="18"/>
      <c r="DXH57" s="18"/>
      <c r="DXI57" s="18"/>
      <c r="DXJ57" s="18"/>
      <c r="DXK57" s="18"/>
      <c r="DXL57" s="18"/>
      <c r="DXM57" s="18"/>
      <c r="DXN57" s="18"/>
      <c r="DXO57" s="18"/>
      <c r="DXP57" s="18"/>
      <c r="DXQ57" s="18"/>
      <c r="DXR57" s="18"/>
      <c r="DXS57" s="18"/>
      <c r="DXT57" s="18"/>
      <c r="DXU57" s="18"/>
      <c r="DXV57" s="18"/>
      <c r="DXW57" s="18"/>
      <c r="DXX57" s="18"/>
      <c r="DXY57" s="18"/>
      <c r="DXZ57" s="18"/>
      <c r="DYA57" s="18"/>
      <c r="DYB57" s="18"/>
      <c r="DYC57" s="18"/>
      <c r="DYD57" s="18"/>
      <c r="DYE57" s="18"/>
      <c r="DYF57" s="18"/>
      <c r="DYG57" s="18"/>
      <c r="DYH57" s="18"/>
      <c r="DYI57" s="18"/>
      <c r="DYJ57" s="18"/>
      <c r="DYK57" s="18"/>
      <c r="DYL57" s="18"/>
      <c r="DYM57" s="18"/>
      <c r="DYN57" s="18"/>
      <c r="DYO57" s="18"/>
      <c r="DYP57" s="18"/>
      <c r="DYQ57" s="18"/>
      <c r="DYR57" s="18"/>
      <c r="DYS57" s="18"/>
      <c r="DYT57" s="18"/>
      <c r="DYU57" s="18"/>
      <c r="DYV57" s="18"/>
      <c r="DYW57" s="18"/>
      <c r="DYX57" s="18"/>
      <c r="DYY57" s="18"/>
      <c r="DYZ57" s="18"/>
      <c r="DZA57" s="18"/>
      <c r="DZB57" s="18"/>
      <c r="DZC57" s="18"/>
      <c r="DZD57" s="18"/>
      <c r="DZE57" s="18"/>
      <c r="DZF57" s="18"/>
      <c r="DZG57" s="18"/>
      <c r="DZH57" s="18"/>
      <c r="DZI57" s="18"/>
      <c r="DZJ57" s="18"/>
      <c r="DZK57" s="18"/>
      <c r="DZL57" s="18"/>
      <c r="DZM57" s="18"/>
      <c r="DZN57" s="18"/>
      <c r="DZO57" s="18"/>
      <c r="DZP57" s="18"/>
      <c r="DZQ57" s="18"/>
      <c r="DZR57" s="18"/>
      <c r="DZS57" s="18"/>
      <c r="DZT57" s="18"/>
      <c r="DZU57" s="18"/>
      <c r="DZV57" s="18"/>
      <c r="DZW57" s="18"/>
      <c r="DZX57" s="18"/>
      <c r="DZY57" s="18"/>
      <c r="DZZ57" s="18"/>
      <c r="EAA57" s="18"/>
      <c r="EAB57" s="18"/>
      <c r="EAC57" s="18"/>
      <c r="EAD57" s="18"/>
      <c r="EAE57" s="18"/>
      <c r="EAF57" s="18"/>
      <c r="EAG57" s="18"/>
      <c r="EAH57" s="18"/>
      <c r="EAI57" s="18"/>
      <c r="EAJ57" s="18"/>
      <c r="EAK57" s="18"/>
      <c r="EAL57" s="18"/>
      <c r="EAM57" s="18"/>
      <c r="EAN57" s="18"/>
      <c r="EAO57" s="18"/>
      <c r="EAP57" s="18"/>
      <c r="EAQ57" s="18"/>
      <c r="EAR57" s="18"/>
      <c r="EAS57" s="18"/>
      <c r="EAT57" s="18"/>
      <c r="EAU57" s="18"/>
      <c r="EAV57" s="18"/>
      <c r="EAW57" s="18"/>
      <c r="EAX57" s="18"/>
      <c r="EAY57" s="18"/>
      <c r="EAZ57" s="18"/>
      <c r="EBA57" s="18"/>
      <c r="EBB57" s="18"/>
      <c r="EBC57" s="18"/>
      <c r="EBD57" s="18"/>
      <c r="EBE57" s="18"/>
      <c r="EBF57" s="18"/>
      <c r="EBG57" s="18"/>
      <c r="EBH57" s="18"/>
      <c r="EBI57" s="18"/>
      <c r="EBJ57" s="18"/>
      <c r="EBK57" s="18"/>
      <c r="EBL57" s="18"/>
      <c r="EBM57" s="18"/>
      <c r="EBN57" s="18"/>
      <c r="EBO57" s="18"/>
      <c r="EBP57" s="18"/>
      <c r="EBQ57" s="18"/>
      <c r="EBR57" s="18"/>
      <c r="EBS57" s="18"/>
      <c r="EBT57" s="18"/>
      <c r="EBU57" s="18"/>
      <c r="EBV57" s="18"/>
      <c r="EBW57" s="18"/>
      <c r="EBX57" s="18"/>
      <c r="EBY57" s="18"/>
      <c r="EBZ57" s="18"/>
      <c r="ECA57" s="18"/>
      <c r="ECB57" s="18"/>
      <c r="ECC57" s="18"/>
      <c r="ECD57" s="18"/>
      <c r="ECE57" s="18"/>
      <c r="ECF57" s="18"/>
      <c r="ECG57" s="18"/>
      <c r="ECH57" s="18"/>
      <c r="ECI57" s="18"/>
      <c r="ECJ57" s="18"/>
      <c r="ECK57" s="18"/>
      <c r="ECL57" s="18"/>
      <c r="ECM57" s="18"/>
      <c r="ECN57" s="18"/>
      <c r="ECO57" s="18"/>
      <c r="ECP57" s="18"/>
      <c r="ECQ57" s="18"/>
      <c r="ECR57" s="18"/>
      <c r="ECS57" s="18"/>
      <c r="ECT57" s="18"/>
      <c r="ECU57" s="18"/>
      <c r="ECV57" s="18"/>
      <c r="ECW57" s="18"/>
      <c r="ECX57" s="18"/>
      <c r="ECY57" s="18"/>
      <c r="ECZ57" s="18"/>
      <c r="EDA57" s="18"/>
      <c r="EDB57" s="18"/>
      <c r="EDC57" s="18"/>
      <c r="EDD57" s="18"/>
      <c r="EDE57" s="18"/>
      <c r="EDF57" s="18"/>
      <c r="EDG57" s="18"/>
      <c r="EDH57" s="18"/>
      <c r="EDI57" s="18"/>
      <c r="EDJ57" s="18"/>
      <c r="EDK57" s="18"/>
      <c r="EDL57" s="18"/>
      <c r="EDM57" s="18"/>
      <c r="EDN57" s="18"/>
      <c r="EDO57" s="18"/>
      <c r="EDP57" s="18"/>
      <c r="EDQ57" s="18"/>
      <c r="EDR57" s="18"/>
      <c r="EDS57" s="18"/>
      <c r="EDT57" s="18"/>
      <c r="EDU57" s="18"/>
      <c r="EDV57" s="18"/>
      <c r="EDW57" s="18"/>
      <c r="EDX57" s="18"/>
      <c r="EDY57" s="18"/>
      <c r="EDZ57" s="18"/>
      <c r="EEA57" s="18"/>
      <c r="EEB57" s="18"/>
      <c r="EEC57" s="18"/>
      <c r="EED57" s="18"/>
      <c r="EEE57" s="18"/>
      <c r="EEF57" s="18"/>
      <c r="EEG57" s="18"/>
      <c r="EEH57" s="18"/>
      <c r="EEI57" s="18"/>
      <c r="EEJ57" s="18"/>
      <c r="EEK57" s="18"/>
      <c r="EEL57" s="18"/>
      <c r="EEM57" s="18"/>
      <c r="EEN57" s="18"/>
      <c r="EEO57" s="18"/>
      <c r="EEP57" s="18"/>
      <c r="EEQ57" s="18"/>
      <c r="EER57" s="18"/>
      <c r="EES57" s="18"/>
      <c r="EET57" s="18"/>
      <c r="EEU57" s="18"/>
      <c r="EEV57" s="18"/>
      <c r="EEW57" s="18"/>
      <c r="EEX57" s="18"/>
      <c r="EEY57" s="18"/>
      <c r="EEZ57" s="18"/>
      <c r="EFA57" s="18"/>
      <c r="EFB57" s="18"/>
      <c r="EFC57" s="18"/>
      <c r="EFD57" s="18"/>
      <c r="EFE57" s="18"/>
      <c r="EFF57" s="18"/>
      <c r="EFG57" s="18"/>
      <c r="EFH57" s="18"/>
      <c r="EFI57" s="18"/>
      <c r="EFJ57" s="18"/>
      <c r="EFK57" s="18"/>
      <c r="EFL57" s="18"/>
      <c r="EFM57" s="18"/>
      <c r="EFN57" s="18"/>
      <c r="EFO57" s="18"/>
      <c r="EFP57" s="18"/>
      <c r="EFQ57" s="18"/>
      <c r="EFR57" s="18"/>
      <c r="EFS57" s="18"/>
      <c r="EFT57" s="18"/>
      <c r="EFU57" s="18"/>
      <c r="EFV57" s="18"/>
      <c r="EFW57" s="18"/>
      <c r="EFX57" s="18"/>
      <c r="EFY57" s="18"/>
      <c r="EFZ57" s="18"/>
      <c r="EGA57" s="18"/>
      <c r="EGB57" s="18"/>
      <c r="EGC57" s="18"/>
      <c r="EGD57" s="18"/>
      <c r="EGE57" s="18"/>
      <c r="EGF57" s="18"/>
      <c r="EGG57" s="18"/>
      <c r="EGH57" s="18"/>
      <c r="EGI57" s="18"/>
      <c r="EGJ57" s="18"/>
      <c r="EGK57" s="18"/>
      <c r="EGL57" s="18"/>
      <c r="EGM57" s="18"/>
      <c r="EGN57" s="18"/>
      <c r="EGO57" s="18"/>
      <c r="EGP57" s="18"/>
      <c r="EGQ57" s="18"/>
      <c r="EGR57" s="18"/>
      <c r="EGS57" s="18"/>
      <c r="EGT57" s="18"/>
      <c r="EGU57" s="18"/>
      <c r="EGV57" s="18"/>
      <c r="EGW57" s="18"/>
      <c r="EGX57" s="18"/>
      <c r="EGY57" s="18"/>
      <c r="EGZ57" s="18"/>
      <c r="EHA57" s="18"/>
      <c r="EHB57" s="18"/>
      <c r="EHC57" s="18"/>
      <c r="EHD57" s="18"/>
      <c r="EHE57" s="18"/>
      <c r="EHF57" s="18"/>
      <c r="EHG57" s="18"/>
      <c r="EHH57" s="18"/>
      <c r="EHI57" s="18"/>
      <c r="EHJ57" s="18"/>
      <c r="EHK57" s="18"/>
      <c r="EHL57" s="18"/>
      <c r="EHM57" s="18"/>
      <c r="EHN57" s="18"/>
      <c r="EHO57" s="18"/>
      <c r="EHP57" s="18"/>
      <c r="EHQ57" s="18"/>
      <c r="EHR57" s="18"/>
      <c r="EHS57" s="18"/>
      <c r="EHT57" s="18"/>
      <c r="EHU57" s="18"/>
      <c r="EHV57" s="18"/>
      <c r="EHW57" s="18"/>
      <c r="EHX57" s="18"/>
      <c r="EHY57" s="18"/>
      <c r="EHZ57" s="18"/>
      <c r="EIA57" s="18"/>
      <c r="EIB57" s="18"/>
      <c r="EIC57" s="18"/>
      <c r="EID57" s="18"/>
      <c r="EIE57" s="18"/>
      <c r="EIF57" s="18"/>
      <c r="EIG57" s="18"/>
      <c r="EIH57" s="18"/>
      <c r="EII57" s="18"/>
      <c r="EIJ57" s="18"/>
      <c r="EIK57" s="18"/>
      <c r="EIL57" s="18"/>
      <c r="EIM57" s="18"/>
      <c r="EIN57" s="18"/>
      <c r="EIO57" s="18"/>
      <c r="EIP57" s="18"/>
      <c r="EIQ57" s="18"/>
      <c r="EIR57" s="18"/>
      <c r="EIS57" s="18"/>
      <c r="EIT57" s="18"/>
      <c r="EIU57" s="18"/>
      <c r="EIV57" s="18"/>
      <c r="EIW57" s="18"/>
      <c r="EIX57" s="18"/>
      <c r="EIY57" s="18"/>
      <c r="EIZ57" s="18"/>
      <c r="EJA57" s="18"/>
      <c r="EJB57" s="18"/>
      <c r="EJC57" s="18"/>
      <c r="EJD57" s="18"/>
      <c r="EJE57" s="18"/>
      <c r="EJF57" s="18"/>
      <c r="EJG57" s="18"/>
      <c r="EJH57" s="18"/>
      <c r="EJI57" s="18"/>
      <c r="EJJ57" s="18"/>
      <c r="EJK57" s="18"/>
      <c r="EJL57" s="18"/>
      <c r="EJM57" s="18"/>
      <c r="EJN57" s="18"/>
      <c r="EJO57" s="18"/>
      <c r="EJP57" s="18"/>
      <c r="EJQ57" s="18"/>
      <c r="EJR57" s="18"/>
      <c r="EJS57" s="18"/>
      <c r="EJT57" s="18"/>
      <c r="EJU57" s="18"/>
      <c r="EJV57" s="18"/>
      <c r="EJW57" s="18"/>
      <c r="EJX57" s="18"/>
      <c r="EJY57" s="18"/>
      <c r="EJZ57" s="18"/>
      <c r="EKA57" s="18"/>
      <c r="EKB57" s="18"/>
      <c r="EKC57" s="18"/>
      <c r="EKD57" s="18"/>
      <c r="EKE57" s="18"/>
      <c r="EKF57" s="18"/>
      <c r="EKG57" s="18"/>
      <c r="EKH57" s="18"/>
      <c r="EKI57" s="18"/>
      <c r="EKJ57" s="18"/>
      <c r="EKK57" s="18"/>
      <c r="EKL57" s="18"/>
      <c r="EKM57" s="18"/>
      <c r="EKN57" s="18"/>
      <c r="EKO57" s="18"/>
      <c r="EKP57" s="18"/>
      <c r="EKQ57" s="18"/>
      <c r="EKR57" s="18"/>
      <c r="EKS57" s="18"/>
      <c r="EKT57" s="18"/>
      <c r="EKU57" s="18"/>
      <c r="EKV57" s="18"/>
      <c r="EKW57" s="18"/>
      <c r="EKX57" s="18"/>
      <c r="EKY57" s="18"/>
      <c r="EKZ57" s="18"/>
      <c r="ELA57" s="18"/>
      <c r="ELB57" s="18"/>
      <c r="ELC57" s="18"/>
      <c r="ELD57" s="18"/>
      <c r="ELE57" s="18"/>
      <c r="ELF57" s="18"/>
      <c r="ELG57" s="18"/>
      <c r="ELH57" s="18"/>
      <c r="ELI57" s="18"/>
      <c r="ELJ57" s="18"/>
      <c r="ELK57" s="18"/>
      <c r="ELL57" s="18"/>
      <c r="ELM57" s="18"/>
      <c r="ELN57" s="18"/>
      <c r="ELO57" s="18"/>
      <c r="ELP57" s="18"/>
      <c r="ELQ57" s="18"/>
      <c r="ELR57" s="18"/>
      <c r="ELS57" s="18"/>
      <c r="ELT57" s="18"/>
      <c r="ELU57" s="18"/>
      <c r="ELV57" s="18"/>
      <c r="ELW57" s="18"/>
      <c r="ELX57" s="18"/>
      <c r="ELY57" s="18"/>
      <c r="ELZ57" s="18"/>
      <c r="EMA57" s="18"/>
      <c r="EMB57" s="18"/>
      <c r="EMC57" s="18"/>
      <c r="EMD57" s="18"/>
      <c r="EME57" s="18"/>
      <c r="EMF57" s="18"/>
      <c r="EMG57" s="18"/>
      <c r="EMH57" s="18"/>
      <c r="EMI57" s="18"/>
      <c r="EMJ57" s="18"/>
      <c r="EMK57" s="18"/>
      <c r="EML57" s="18"/>
      <c r="EMM57" s="18"/>
      <c r="EMN57" s="18"/>
      <c r="EMO57" s="18"/>
      <c r="EMP57" s="18"/>
      <c r="EMQ57" s="18"/>
      <c r="EMR57" s="18"/>
      <c r="EMS57" s="18"/>
      <c r="EMT57" s="18"/>
      <c r="EMU57" s="18"/>
      <c r="EMV57" s="18"/>
      <c r="EMW57" s="18"/>
      <c r="EMX57" s="18"/>
      <c r="EMY57" s="18"/>
      <c r="EMZ57" s="18"/>
      <c r="ENA57" s="18"/>
      <c r="ENB57" s="18"/>
      <c r="ENC57" s="18"/>
      <c r="END57" s="18"/>
      <c r="ENE57" s="18"/>
      <c r="ENF57" s="18"/>
      <c r="ENG57" s="18"/>
      <c r="ENH57" s="18"/>
      <c r="ENI57" s="18"/>
      <c r="ENJ57" s="18"/>
      <c r="ENK57" s="18"/>
      <c r="ENL57" s="18"/>
      <c r="ENM57" s="18"/>
      <c r="ENN57" s="18"/>
      <c r="ENO57" s="18"/>
      <c r="ENP57" s="18"/>
      <c r="ENQ57" s="18"/>
      <c r="ENR57" s="18"/>
      <c r="ENS57" s="18"/>
      <c r="ENT57" s="18"/>
      <c r="ENU57" s="18"/>
      <c r="ENV57" s="18"/>
      <c r="ENW57" s="18"/>
      <c r="ENX57" s="18"/>
      <c r="ENY57" s="18"/>
      <c r="ENZ57" s="18"/>
      <c r="EOA57" s="18"/>
      <c r="EOB57" s="18"/>
      <c r="EOC57" s="18"/>
      <c r="EOD57" s="18"/>
      <c r="EOE57" s="18"/>
      <c r="EOF57" s="18"/>
      <c r="EOG57" s="18"/>
      <c r="EOH57" s="18"/>
      <c r="EOI57" s="18"/>
      <c r="EOJ57" s="18"/>
      <c r="EOK57" s="18"/>
      <c r="EOL57" s="18"/>
      <c r="EOM57" s="18"/>
      <c r="EON57" s="18"/>
      <c r="EOO57" s="18"/>
      <c r="EOP57" s="18"/>
      <c r="EOQ57" s="18"/>
      <c r="EOR57" s="18"/>
      <c r="EOS57" s="18"/>
      <c r="EOT57" s="18"/>
      <c r="EOU57" s="18"/>
      <c r="EOV57" s="18"/>
      <c r="EOW57" s="18"/>
      <c r="EOX57" s="18"/>
      <c r="EOY57" s="18"/>
      <c r="EOZ57" s="18"/>
      <c r="EPA57" s="18"/>
      <c r="EPB57" s="18"/>
      <c r="EPC57" s="18"/>
      <c r="EPD57" s="18"/>
      <c r="EPE57" s="18"/>
      <c r="EPF57" s="18"/>
      <c r="EPG57" s="18"/>
      <c r="EPH57" s="18"/>
      <c r="EPI57" s="18"/>
      <c r="EPJ57" s="18"/>
      <c r="EPK57" s="18"/>
      <c r="EPL57" s="18"/>
      <c r="EPM57" s="18"/>
      <c r="EPN57" s="18"/>
      <c r="EPO57" s="18"/>
      <c r="EPP57" s="18"/>
      <c r="EPQ57" s="18"/>
      <c r="EPR57" s="18"/>
      <c r="EPS57" s="18"/>
      <c r="EPT57" s="18"/>
      <c r="EPU57" s="18"/>
      <c r="EPV57" s="18"/>
      <c r="EPW57" s="18"/>
      <c r="EPX57" s="18"/>
      <c r="EPY57" s="18"/>
      <c r="EPZ57" s="18"/>
      <c r="EQA57" s="18"/>
      <c r="EQB57" s="18"/>
      <c r="EQC57" s="18"/>
      <c r="EQD57" s="18"/>
      <c r="EQE57" s="18"/>
      <c r="EQF57" s="18"/>
      <c r="EQG57" s="18"/>
      <c r="EQH57" s="18"/>
      <c r="EQI57" s="18"/>
      <c r="EQJ57" s="18"/>
      <c r="EQK57" s="18"/>
      <c r="EQL57" s="18"/>
      <c r="EQM57" s="18"/>
      <c r="EQN57" s="18"/>
      <c r="EQO57" s="18"/>
      <c r="EQP57" s="18"/>
      <c r="EQQ57" s="18"/>
      <c r="EQR57" s="18"/>
      <c r="EQS57" s="18"/>
      <c r="EQT57" s="18"/>
      <c r="EQU57" s="18"/>
      <c r="EQV57" s="18"/>
      <c r="EQW57" s="18"/>
      <c r="EQX57" s="18"/>
      <c r="EQY57" s="18"/>
      <c r="EQZ57" s="18"/>
      <c r="ERA57" s="18"/>
      <c r="ERB57" s="18"/>
      <c r="ERC57" s="18"/>
      <c r="ERD57" s="18"/>
      <c r="ERE57" s="18"/>
      <c r="ERF57" s="18"/>
      <c r="ERG57" s="18"/>
      <c r="ERH57" s="18"/>
      <c r="ERI57" s="18"/>
      <c r="ERJ57" s="18"/>
      <c r="ERK57" s="18"/>
      <c r="ERL57" s="18"/>
      <c r="ERM57" s="18"/>
      <c r="ERN57" s="18"/>
      <c r="ERO57" s="18"/>
      <c r="ERP57" s="18"/>
      <c r="ERQ57" s="18"/>
      <c r="ERR57" s="18"/>
      <c r="ERS57" s="18"/>
      <c r="ERT57" s="18"/>
      <c r="ERU57" s="18"/>
      <c r="ERV57" s="18"/>
      <c r="ERW57" s="18"/>
      <c r="ERX57" s="18"/>
      <c r="ERY57" s="18"/>
      <c r="ERZ57" s="18"/>
      <c r="ESA57" s="18"/>
      <c r="ESB57" s="18"/>
      <c r="ESC57" s="18"/>
      <c r="ESD57" s="18"/>
      <c r="ESE57" s="18"/>
      <c r="ESF57" s="18"/>
      <c r="ESG57" s="18"/>
      <c r="ESH57" s="18"/>
      <c r="ESI57" s="18"/>
      <c r="ESJ57" s="18"/>
      <c r="ESK57" s="18"/>
      <c r="ESL57" s="18"/>
      <c r="ESM57" s="18"/>
      <c r="ESN57" s="18"/>
      <c r="ESO57" s="18"/>
      <c r="ESP57" s="18"/>
      <c r="ESQ57" s="18"/>
      <c r="ESR57" s="18"/>
      <c r="ESS57" s="18"/>
      <c r="EST57" s="18"/>
      <c r="ESU57" s="18"/>
      <c r="ESV57" s="18"/>
      <c r="ESW57" s="18"/>
      <c r="ESX57" s="18"/>
      <c r="ESY57" s="18"/>
      <c r="ESZ57" s="18"/>
      <c r="ETA57" s="18"/>
      <c r="ETB57" s="18"/>
      <c r="ETC57" s="18"/>
      <c r="ETD57" s="18"/>
      <c r="ETE57" s="18"/>
      <c r="ETF57" s="18"/>
      <c r="ETG57" s="18"/>
      <c r="ETH57" s="18"/>
      <c r="ETI57" s="18"/>
      <c r="ETJ57" s="18"/>
      <c r="ETK57" s="18"/>
      <c r="ETL57" s="18"/>
      <c r="ETM57" s="18"/>
      <c r="ETN57" s="18"/>
      <c r="ETO57" s="18"/>
      <c r="ETP57" s="18"/>
      <c r="ETQ57" s="18"/>
      <c r="ETR57" s="18"/>
      <c r="ETS57" s="18"/>
      <c r="ETT57" s="18"/>
      <c r="ETU57" s="18"/>
      <c r="ETV57" s="18"/>
      <c r="ETW57" s="18"/>
      <c r="ETX57" s="18"/>
      <c r="ETY57" s="18"/>
      <c r="ETZ57" s="18"/>
      <c r="EUA57" s="18"/>
      <c r="EUB57" s="18"/>
      <c r="EUC57" s="18"/>
      <c r="EUD57" s="18"/>
      <c r="EUE57" s="18"/>
      <c r="EUF57" s="18"/>
      <c r="EUG57" s="18"/>
      <c r="EUH57" s="18"/>
      <c r="EUI57" s="18"/>
      <c r="EUJ57" s="18"/>
      <c r="EUK57" s="18"/>
      <c r="EUL57" s="18"/>
      <c r="EUM57" s="18"/>
      <c r="EUN57" s="18"/>
      <c r="EUO57" s="18"/>
      <c r="EUP57" s="18"/>
      <c r="EUQ57" s="18"/>
      <c r="EUR57" s="18"/>
      <c r="EUS57" s="18"/>
      <c r="EUT57" s="18"/>
      <c r="EUU57" s="18"/>
      <c r="EUV57" s="18"/>
      <c r="EUW57" s="18"/>
      <c r="EUX57" s="18"/>
      <c r="EUY57" s="18"/>
      <c r="EUZ57" s="18"/>
      <c r="EVA57" s="18"/>
      <c r="EVB57" s="18"/>
      <c r="EVC57" s="18"/>
      <c r="EVD57" s="18"/>
      <c r="EVE57" s="18"/>
      <c r="EVF57" s="18"/>
      <c r="EVG57" s="18"/>
      <c r="EVH57" s="18"/>
      <c r="EVI57" s="18"/>
      <c r="EVJ57" s="18"/>
      <c r="EVK57" s="18"/>
      <c r="EVL57" s="18"/>
      <c r="EVM57" s="18"/>
      <c r="EVN57" s="18"/>
      <c r="EVO57" s="18"/>
      <c r="EVP57" s="18"/>
      <c r="EVQ57" s="18"/>
      <c r="EVR57" s="18"/>
      <c r="EVS57" s="18"/>
      <c r="EVT57" s="18"/>
      <c r="EVU57" s="18"/>
      <c r="EVV57" s="18"/>
      <c r="EVW57" s="18"/>
      <c r="EVX57" s="18"/>
      <c r="EVY57" s="18"/>
      <c r="EVZ57" s="18"/>
      <c r="EWA57" s="18"/>
      <c r="EWB57" s="18"/>
      <c r="EWC57" s="18"/>
      <c r="EWD57" s="18"/>
      <c r="EWE57" s="18"/>
      <c r="EWF57" s="18"/>
      <c r="EWG57" s="18"/>
      <c r="EWH57" s="18"/>
      <c r="EWI57" s="18"/>
      <c r="EWJ57" s="18"/>
      <c r="EWK57" s="18"/>
      <c r="EWL57" s="18"/>
      <c r="EWM57" s="18"/>
      <c r="EWN57" s="18"/>
      <c r="EWO57" s="18"/>
      <c r="EWP57" s="18"/>
      <c r="EWQ57" s="18"/>
      <c r="EWR57" s="18"/>
      <c r="EWS57" s="18"/>
      <c r="EWT57" s="18"/>
      <c r="EWU57" s="18"/>
      <c r="EWV57" s="18"/>
      <c r="EWW57" s="18"/>
      <c r="EWX57" s="18"/>
      <c r="EWY57" s="18"/>
      <c r="EWZ57" s="18"/>
      <c r="EXA57" s="18"/>
      <c r="EXB57" s="18"/>
      <c r="EXC57" s="18"/>
      <c r="EXD57" s="18"/>
      <c r="EXE57" s="18"/>
      <c r="EXF57" s="18"/>
      <c r="EXG57" s="18"/>
      <c r="EXH57" s="18"/>
      <c r="EXI57" s="18"/>
      <c r="EXJ57" s="18"/>
      <c r="EXK57" s="18"/>
      <c r="EXL57" s="18"/>
      <c r="EXM57" s="18"/>
      <c r="EXN57" s="18"/>
      <c r="EXO57" s="18"/>
      <c r="EXP57" s="18"/>
      <c r="EXQ57" s="18"/>
      <c r="EXR57" s="18"/>
      <c r="EXS57" s="18"/>
      <c r="EXT57" s="18"/>
      <c r="EXU57" s="18"/>
      <c r="EXV57" s="18"/>
      <c r="EXW57" s="18"/>
      <c r="EXX57" s="18"/>
      <c r="EXY57" s="18"/>
      <c r="EXZ57" s="18"/>
      <c r="EYA57" s="18"/>
      <c r="EYB57" s="18"/>
      <c r="EYC57" s="18"/>
      <c r="EYD57" s="18"/>
      <c r="EYE57" s="18"/>
      <c r="EYF57" s="18"/>
      <c r="EYG57" s="18"/>
      <c r="EYH57" s="18"/>
      <c r="EYI57" s="18"/>
      <c r="EYJ57" s="18"/>
      <c r="EYK57" s="18"/>
      <c r="EYL57" s="18"/>
      <c r="EYM57" s="18"/>
      <c r="EYN57" s="18"/>
      <c r="EYO57" s="18"/>
      <c r="EYP57" s="18"/>
      <c r="EYQ57" s="18"/>
      <c r="EYR57" s="18"/>
      <c r="EYS57" s="18"/>
      <c r="EYT57" s="18"/>
      <c r="EYU57" s="18"/>
      <c r="EYV57" s="18"/>
      <c r="EYW57" s="18"/>
      <c r="EYX57" s="18"/>
      <c r="EYY57" s="18"/>
      <c r="EYZ57" s="18"/>
      <c r="EZA57" s="18"/>
      <c r="EZB57" s="18"/>
      <c r="EZC57" s="18"/>
      <c r="EZD57" s="18"/>
      <c r="EZE57" s="18"/>
      <c r="EZF57" s="18"/>
      <c r="EZG57" s="18"/>
      <c r="EZH57" s="18"/>
      <c r="EZI57" s="18"/>
      <c r="EZJ57" s="18"/>
      <c r="EZK57" s="18"/>
      <c r="EZL57" s="18"/>
      <c r="EZM57" s="18"/>
      <c r="EZN57" s="18"/>
      <c r="EZO57" s="18"/>
      <c r="EZP57" s="18"/>
      <c r="EZQ57" s="18"/>
      <c r="EZR57" s="18"/>
      <c r="EZS57" s="18"/>
      <c r="EZT57" s="18"/>
      <c r="EZU57" s="18"/>
      <c r="EZV57" s="18"/>
      <c r="EZW57" s="18"/>
      <c r="EZX57" s="18"/>
      <c r="EZY57" s="18"/>
      <c r="EZZ57" s="18"/>
      <c r="FAA57" s="18"/>
      <c r="FAB57" s="18"/>
      <c r="FAC57" s="18"/>
      <c r="FAD57" s="18"/>
      <c r="FAE57" s="18"/>
      <c r="FAF57" s="18"/>
      <c r="FAG57" s="18"/>
      <c r="FAH57" s="18"/>
      <c r="FAI57" s="18"/>
      <c r="FAJ57" s="18"/>
      <c r="FAK57" s="18"/>
      <c r="FAL57" s="18"/>
      <c r="FAM57" s="18"/>
      <c r="FAN57" s="18"/>
      <c r="FAO57" s="18"/>
      <c r="FAP57" s="18"/>
      <c r="FAQ57" s="18"/>
      <c r="FAR57" s="18"/>
      <c r="FAS57" s="18"/>
      <c r="FAT57" s="18"/>
      <c r="FAU57" s="18"/>
      <c r="FAV57" s="18"/>
      <c r="FAW57" s="18"/>
      <c r="FAX57" s="18"/>
      <c r="FAY57" s="18"/>
      <c r="FAZ57" s="18"/>
      <c r="FBA57" s="18"/>
      <c r="FBB57" s="18"/>
      <c r="FBC57" s="18"/>
      <c r="FBD57" s="18"/>
      <c r="FBE57" s="18"/>
      <c r="FBF57" s="18"/>
      <c r="FBG57" s="18"/>
      <c r="FBH57" s="18"/>
      <c r="FBI57" s="18"/>
      <c r="FBJ57" s="18"/>
      <c r="FBK57" s="18"/>
      <c r="FBL57" s="18"/>
      <c r="FBM57" s="18"/>
      <c r="FBN57" s="18"/>
      <c r="FBO57" s="18"/>
      <c r="FBP57" s="18"/>
      <c r="FBQ57" s="18"/>
      <c r="FBR57" s="18"/>
      <c r="FBS57" s="18"/>
      <c r="FBT57" s="18"/>
      <c r="FBU57" s="18"/>
      <c r="FBV57" s="18"/>
      <c r="FBW57" s="18"/>
      <c r="FBX57" s="18"/>
      <c r="FBY57" s="18"/>
      <c r="FBZ57" s="18"/>
      <c r="FCA57" s="18"/>
      <c r="FCB57" s="18"/>
      <c r="FCC57" s="18"/>
      <c r="FCD57" s="18"/>
      <c r="FCE57" s="18"/>
      <c r="FCF57" s="18"/>
      <c r="FCG57" s="18"/>
      <c r="FCH57" s="18"/>
      <c r="FCI57" s="18"/>
      <c r="FCJ57" s="18"/>
      <c r="FCK57" s="18"/>
      <c r="FCL57" s="18"/>
      <c r="FCM57" s="18"/>
      <c r="FCN57" s="18"/>
      <c r="FCO57" s="18"/>
      <c r="FCP57" s="18"/>
      <c r="FCQ57" s="18"/>
      <c r="FCR57" s="18"/>
      <c r="FCS57" s="18"/>
      <c r="FCT57" s="18"/>
      <c r="FCU57" s="18"/>
      <c r="FCV57" s="18"/>
      <c r="FCW57" s="18"/>
      <c r="FCX57" s="18"/>
      <c r="FCY57" s="18"/>
      <c r="FCZ57" s="18"/>
      <c r="FDA57" s="18"/>
      <c r="FDB57" s="18"/>
      <c r="FDC57" s="18"/>
      <c r="FDD57" s="18"/>
      <c r="FDE57" s="18"/>
      <c r="FDF57" s="18"/>
      <c r="FDG57" s="18"/>
      <c r="FDH57" s="18"/>
      <c r="FDI57" s="18"/>
      <c r="FDJ57" s="18"/>
      <c r="FDK57" s="18"/>
      <c r="FDL57" s="18"/>
      <c r="FDM57" s="18"/>
      <c r="FDN57" s="18"/>
      <c r="FDO57" s="18"/>
      <c r="FDP57" s="18"/>
      <c r="FDQ57" s="18"/>
      <c r="FDR57" s="18"/>
      <c r="FDS57" s="18"/>
      <c r="FDT57" s="18"/>
      <c r="FDU57" s="18"/>
      <c r="FDV57" s="18"/>
      <c r="FDW57" s="18"/>
      <c r="FDX57" s="18"/>
      <c r="FDY57" s="18"/>
      <c r="FDZ57" s="18"/>
      <c r="FEA57" s="18"/>
      <c r="FEB57" s="18"/>
      <c r="FEC57" s="18"/>
      <c r="FED57" s="18"/>
      <c r="FEE57" s="18"/>
      <c r="FEF57" s="18"/>
      <c r="FEG57" s="18"/>
      <c r="FEH57" s="18"/>
      <c r="FEI57" s="18"/>
      <c r="FEJ57" s="18"/>
      <c r="FEK57" s="18"/>
      <c r="FEL57" s="18"/>
      <c r="FEM57" s="18"/>
      <c r="FEN57" s="18"/>
      <c r="FEO57" s="18"/>
      <c r="FEP57" s="18"/>
      <c r="FEQ57" s="18"/>
      <c r="FER57" s="18"/>
      <c r="FES57" s="18"/>
      <c r="FET57" s="18"/>
      <c r="FEU57" s="18"/>
      <c r="FEV57" s="18"/>
      <c r="FEW57" s="18"/>
      <c r="FEX57" s="18"/>
      <c r="FEY57" s="18"/>
      <c r="FEZ57" s="18"/>
      <c r="FFA57" s="18"/>
      <c r="FFB57" s="18"/>
      <c r="FFC57" s="18"/>
      <c r="FFD57" s="18"/>
      <c r="FFE57" s="18"/>
      <c r="FFF57" s="18"/>
      <c r="FFG57" s="18"/>
      <c r="FFH57" s="18"/>
      <c r="FFI57" s="18"/>
      <c r="FFJ57" s="18"/>
      <c r="FFK57" s="18"/>
      <c r="FFL57" s="18"/>
      <c r="FFM57" s="18"/>
      <c r="FFN57" s="18"/>
      <c r="FFO57" s="18"/>
      <c r="FFP57" s="18"/>
      <c r="FFQ57" s="18"/>
      <c r="FFR57" s="18"/>
      <c r="FFS57" s="18"/>
      <c r="FFT57" s="18"/>
      <c r="FFU57" s="18"/>
      <c r="FFV57" s="18"/>
      <c r="FFW57" s="18"/>
      <c r="FFX57" s="18"/>
      <c r="FFY57" s="18"/>
      <c r="FFZ57" s="18"/>
      <c r="FGA57" s="18"/>
      <c r="FGB57" s="18"/>
      <c r="FGC57" s="18"/>
      <c r="FGD57" s="18"/>
      <c r="FGE57" s="18"/>
      <c r="FGF57" s="18"/>
      <c r="FGG57" s="18"/>
      <c r="FGH57" s="18"/>
      <c r="FGI57" s="18"/>
      <c r="FGJ57" s="18"/>
      <c r="FGK57" s="18"/>
      <c r="FGL57" s="18"/>
      <c r="FGM57" s="18"/>
      <c r="FGN57" s="18"/>
      <c r="FGO57" s="18"/>
      <c r="FGP57" s="18"/>
      <c r="FGQ57" s="18"/>
      <c r="FGR57" s="18"/>
      <c r="FGS57" s="18"/>
      <c r="FGT57" s="18"/>
      <c r="FGU57" s="18"/>
      <c r="FGV57" s="18"/>
      <c r="FGW57" s="18"/>
      <c r="FGX57" s="18"/>
      <c r="FGY57" s="18"/>
      <c r="FGZ57" s="18"/>
      <c r="FHA57" s="18"/>
      <c r="FHB57" s="18"/>
      <c r="FHC57" s="18"/>
      <c r="FHD57" s="18"/>
      <c r="FHE57" s="18"/>
      <c r="FHF57" s="18"/>
      <c r="FHG57" s="18"/>
      <c r="FHH57" s="18"/>
      <c r="FHI57" s="18"/>
      <c r="FHJ57" s="18"/>
      <c r="FHK57" s="18"/>
      <c r="FHL57" s="18"/>
      <c r="FHM57" s="18"/>
      <c r="FHN57" s="18"/>
      <c r="FHO57" s="18"/>
      <c r="FHP57" s="18"/>
      <c r="FHQ57" s="18"/>
      <c r="FHR57" s="18"/>
      <c r="FHS57" s="18"/>
      <c r="FHT57" s="18"/>
      <c r="FHU57" s="18"/>
      <c r="FHV57" s="18"/>
      <c r="FHW57" s="18"/>
      <c r="FHX57" s="18"/>
      <c r="FHY57" s="18"/>
      <c r="FHZ57" s="18"/>
      <c r="FIA57" s="18"/>
      <c r="FIB57" s="18"/>
      <c r="FIC57" s="18"/>
      <c r="FID57" s="18"/>
      <c r="FIE57" s="18"/>
      <c r="FIF57" s="18"/>
      <c r="FIG57" s="18"/>
      <c r="FIH57" s="18"/>
      <c r="FII57" s="18"/>
      <c r="FIJ57" s="18"/>
      <c r="FIK57" s="18"/>
      <c r="FIL57" s="18"/>
      <c r="FIM57" s="18"/>
      <c r="FIN57" s="18"/>
      <c r="FIO57" s="18"/>
      <c r="FIP57" s="18"/>
      <c r="FIQ57" s="18"/>
      <c r="FIR57" s="18"/>
      <c r="FIS57" s="18"/>
      <c r="FIT57" s="18"/>
      <c r="FIU57" s="18"/>
      <c r="FIV57" s="18"/>
      <c r="FIW57" s="18"/>
      <c r="FIX57" s="18"/>
      <c r="FIY57" s="18"/>
      <c r="FIZ57" s="18"/>
      <c r="FJA57" s="18"/>
      <c r="FJB57" s="18"/>
      <c r="FJC57" s="18"/>
      <c r="FJD57" s="18"/>
      <c r="FJE57" s="18"/>
      <c r="FJF57" s="18"/>
      <c r="FJG57" s="18"/>
      <c r="FJH57" s="18"/>
      <c r="FJI57" s="18"/>
      <c r="FJJ57" s="18"/>
      <c r="FJK57" s="18"/>
      <c r="FJL57" s="18"/>
      <c r="FJM57" s="18"/>
      <c r="FJN57" s="18"/>
      <c r="FJO57" s="18"/>
      <c r="FJP57" s="18"/>
      <c r="FJQ57" s="18"/>
      <c r="FJR57" s="18"/>
      <c r="FJS57" s="18"/>
      <c r="FJT57" s="18"/>
      <c r="FJU57" s="18"/>
      <c r="FJV57" s="18"/>
      <c r="FJW57" s="18"/>
      <c r="FJX57" s="18"/>
      <c r="FJY57" s="18"/>
      <c r="FJZ57" s="18"/>
      <c r="FKA57" s="18"/>
      <c r="FKB57" s="18"/>
      <c r="FKC57" s="18"/>
      <c r="FKD57" s="18"/>
      <c r="FKE57" s="18"/>
      <c r="FKF57" s="18"/>
      <c r="FKG57" s="18"/>
      <c r="FKH57" s="18"/>
      <c r="FKI57" s="18"/>
      <c r="FKJ57" s="18"/>
      <c r="FKK57" s="18"/>
      <c r="FKL57" s="18"/>
      <c r="FKM57" s="18"/>
      <c r="FKN57" s="18"/>
      <c r="FKO57" s="18"/>
      <c r="FKP57" s="18"/>
      <c r="FKQ57" s="18"/>
      <c r="FKR57" s="18"/>
      <c r="FKS57" s="18"/>
      <c r="FKT57" s="18"/>
      <c r="FKU57" s="18"/>
      <c r="FKV57" s="18"/>
      <c r="FKW57" s="18"/>
      <c r="FKX57" s="18"/>
      <c r="FKY57" s="18"/>
      <c r="FKZ57" s="18"/>
      <c r="FLA57" s="18"/>
      <c r="FLB57" s="18"/>
      <c r="FLC57" s="18"/>
      <c r="FLD57" s="18"/>
      <c r="FLE57" s="18"/>
      <c r="FLF57" s="18"/>
      <c r="FLG57" s="18"/>
      <c r="FLH57" s="18"/>
      <c r="FLI57" s="18"/>
      <c r="FLJ57" s="18"/>
      <c r="FLK57" s="18"/>
      <c r="FLL57" s="18"/>
      <c r="FLM57" s="18"/>
      <c r="FLN57" s="18"/>
      <c r="FLO57" s="18"/>
      <c r="FLP57" s="18"/>
      <c r="FLQ57" s="18"/>
      <c r="FLR57" s="18"/>
      <c r="FLS57" s="18"/>
      <c r="FLT57" s="18"/>
      <c r="FLU57" s="18"/>
      <c r="FLV57" s="18"/>
      <c r="FLW57" s="18"/>
      <c r="FLX57" s="18"/>
      <c r="FLY57" s="18"/>
      <c r="FLZ57" s="18"/>
      <c r="FMA57" s="18"/>
      <c r="FMB57" s="18"/>
      <c r="FMC57" s="18"/>
      <c r="FMD57" s="18"/>
      <c r="FME57" s="18"/>
      <c r="FMF57" s="18"/>
      <c r="FMG57" s="18"/>
      <c r="FMH57" s="18"/>
      <c r="FMI57" s="18"/>
      <c r="FMJ57" s="18"/>
      <c r="FMK57" s="18"/>
      <c r="FML57" s="18"/>
      <c r="FMM57" s="18"/>
      <c r="FMN57" s="18"/>
      <c r="FMO57" s="18"/>
      <c r="FMP57" s="18"/>
      <c r="FMQ57" s="18"/>
      <c r="FMR57" s="18"/>
      <c r="FMS57" s="18"/>
      <c r="FMT57" s="18"/>
      <c r="FMU57" s="18"/>
      <c r="FMV57" s="18"/>
      <c r="FMW57" s="18"/>
      <c r="FMX57" s="18"/>
      <c r="FMY57" s="18"/>
      <c r="FMZ57" s="18"/>
      <c r="FNA57" s="18"/>
      <c r="FNB57" s="18"/>
      <c r="FNC57" s="18"/>
      <c r="FND57" s="18"/>
      <c r="FNE57" s="18"/>
      <c r="FNF57" s="18"/>
      <c r="FNG57" s="18"/>
      <c r="FNH57" s="18"/>
      <c r="FNI57" s="18"/>
      <c r="FNJ57" s="18"/>
      <c r="FNK57" s="18"/>
      <c r="FNL57" s="18"/>
      <c r="FNM57" s="18"/>
      <c r="FNN57" s="18"/>
      <c r="FNO57" s="18"/>
      <c r="FNP57" s="18"/>
      <c r="FNQ57" s="18"/>
      <c r="FNR57" s="18"/>
      <c r="FNS57" s="18"/>
      <c r="FNT57" s="18"/>
      <c r="FNU57" s="18"/>
      <c r="FNV57" s="18"/>
      <c r="FNW57" s="18"/>
      <c r="FNX57" s="18"/>
      <c r="FNY57" s="18"/>
      <c r="FNZ57" s="18"/>
      <c r="FOA57" s="18"/>
      <c r="FOB57" s="18"/>
      <c r="FOC57" s="18"/>
      <c r="FOD57" s="18"/>
      <c r="FOE57" s="18"/>
      <c r="FOF57" s="18"/>
      <c r="FOG57" s="18"/>
      <c r="FOH57" s="18"/>
      <c r="FOI57" s="18"/>
      <c r="FOJ57" s="18"/>
      <c r="FOK57" s="18"/>
      <c r="FOL57" s="18"/>
      <c r="FOM57" s="18"/>
      <c r="FON57" s="18"/>
      <c r="FOO57" s="18"/>
      <c r="FOP57" s="18"/>
      <c r="FOQ57" s="18"/>
      <c r="FOR57" s="18"/>
      <c r="FOS57" s="18"/>
      <c r="FOT57" s="18"/>
      <c r="FOU57" s="18"/>
      <c r="FOV57" s="18"/>
      <c r="FOW57" s="18"/>
      <c r="FOX57" s="18"/>
      <c r="FOY57" s="18"/>
      <c r="FOZ57" s="18"/>
      <c r="FPA57" s="18"/>
      <c r="FPB57" s="18"/>
      <c r="FPC57" s="18"/>
      <c r="FPD57" s="18"/>
      <c r="FPE57" s="18"/>
      <c r="FPF57" s="18"/>
      <c r="FPG57" s="18"/>
      <c r="FPH57" s="18"/>
      <c r="FPI57" s="18"/>
      <c r="FPJ57" s="18"/>
      <c r="FPK57" s="18"/>
      <c r="FPL57" s="18"/>
      <c r="FPM57" s="18"/>
      <c r="FPN57" s="18"/>
      <c r="FPO57" s="18"/>
      <c r="FPP57" s="18"/>
      <c r="FPQ57" s="18"/>
      <c r="FPR57" s="18"/>
      <c r="FPS57" s="18"/>
      <c r="FPT57" s="18"/>
      <c r="FPU57" s="18"/>
      <c r="FPV57" s="18"/>
      <c r="FPW57" s="18"/>
      <c r="FPX57" s="18"/>
      <c r="FPY57" s="18"/>
      <c r="FPZ57" s="18"/>
      <c r="FQA57" s="18"/>
      <c r="FQB57" s="18"/>
      <c r="FQC57" s="18"/>
      <c r="FQD57" s="18"/>
      <c r="FQE57" s="18"/>
      <c r="FQF57" s="18"/>
      <c r="FQG57" s="18"/>
      <c r="FQH57" s="18"/>
      <c r="FQI57" s="18"/>
      <c r="FQJ57" s="18"/>
      <c r="FQK57" s="18"/>
      <c r="FQL57" s="18"/>
      <c r="FQM57" s="18"/>
      <c r="FQN57" s="18"/>
      <c r="FQO57" s="18"/>
      <c r="FQP57" s="18"/>
      <c r="FQQ57" s="18"/>
      <c r="FQR57" s="18"/>
      <c r="FQS57" s="18"/>
      <c r="FQT57" s="18"/>
      <c r="FQU57" s="18"/>
      <c r="FQV57" s="18"/>
      <c r="FQW57" s="18"/>
      <c r="FQX57" s="18"/>
      <c r="FQY57" s="18"/>
      <c r="FQZ57" s="18"/>
      <c r="FRA57" s="18"/>
      <c r="FRB57" s="18"/>
      <c r="FRC57" s="18"/>
      <c r="FRD57" s="18"/>
      <c r="FRE57" s="18"/>
      <c r="FRF57" s="18"/>
      <c r="FRG57" s="18"/>
      <c r="FRH57" s="18"/>
      <c r="FRI57" s="18"/>
      <c r="FRJ57" s="18"/>
      <c r="FRK57" s="18"/>
      <c r="FRL57" s="18"/>
      <c r="FRM57" s="18"/>
      <c r="FRN57" s="18"/>
      <c r="FRO57" s="18"/>
      <c r="FRP57" s="18"/>
      <c r="FRQ57" s="18"/>
      <c r="FRR57" s="18"/>
      <c r="FRS57" s="18"/>
      <c r="FRT57" s="18"/>
      <c r="FRU57" s="18"/>
      <c r="FRV57" s="18"/>
      <c r="FRW57" s="18"/>
      <c r="FRX57" s="18"/>
      <c r="FRY57" s="18"/>
      <c r="FRZ57" s="18"/>
      <c r="FSA57" s="18"/>
      <c r="FSB57" s="18"/>
      <c r="FSC57" s="18"/>
      <c r="FSD57" s="18"/>
      <c r="FSE57" s="18"/>
      <c r="FSF57" s="18"/>
      <c r="FSG57" s="18"/>
      <c r="FSH57" s="18"/>
      <c r="FSI57" s="18"/>
      <c r="FSJ57" s="18"/>
      <c r="FSK57" s="18"/>
      <c r="FSL57" s="18"/>
      <c r="FSM57" s="18"/>
      <c r="FSN57" s="18"/>
      <c r="FSO57" s="18"/>
      <c r="FSP57" s="18"/>
      <c r="FSQ57" s="18"/>
      <c r="FSR57" s="18"/>
      <c r="FSS57" s="18"/>
      <c r="FST57" s="18"/>
      <c r="FSU57" s="18"/>
      <c r="FSV57" s="18"/>
      <c r="FSW57" s="18"/>
      <c r="FSX57" s="18"/>
      <c r="FSY57" s="18"/>
      <c r="FSZ57" s="18"/>
      <c r="FTA57" s="18"/>
      <c r="FTB57" s="18"/>
      <c r="FTC57" s="18"/>
      <c r="FTD57" s="18"/>
      <c r="FTE57" s="18"/>
      <c r="FTF57" s="18"/>
      <c r="FTG57" s="18"/>
      <c r="FTH57" s="18"/>
      <c r="FTI57" s="18"/>
      <c r="FTJ57" s="18"/>
      <c r="FTK57" s="18"/>
      <c r="FTL57" s="18"/>
      <c r="FTM57" s="18"/>
      <c r="FTN57" s="18"/>
      <c r="FTO57" s="18"/>
      <c r="FTP57" s="18"/>
      <c r="FTQ57" s="18"/>
      <c r="FTR57" s="18"/>
      <c r="FTS57" s="18"/>
      <c r="FTT57" s="18"/>
      <c r="FTU57" s="18"/>
      <c r="FTV57" s="18"/>
      <c r="FTW57" s="18"/>
      <c r="FTX57" s="18"/>
      <c r="FTY57" s="18"/>
      <c r="FTZ57" s="18"/>
      <c r="FUA57" s="18"/>
      <c r="FUB57" s="18"/>
      <c r="FUC57" s="18"/>
      <c r="FUD57" s="18"/>
      <c r="FUE57" s="18"/>
      <c r="FUF57" s="18"/>
      <c r="FUG57" s="18"/>
      <c r="FUH57" s="18"/>
      <c r="FUI57" s="18"/>
      <c r="FUJ57" s="18"/>
      <c r="FUK57" s="18"/>
      <c r="FUL57" s="18"/>
      <c r="FUM57" s="18"/>
      <c r="FUN57" s="18"/>
      <c r="FUO57" s="18"/>
      <c r="FUP57" s="18"/>
      <c r="FUQ57" s="18"/>
      <c r="FUR57" s="18"/>
      <c r="FUS57" s="18"/>
      <c r="FUT57" s="18"/>
      <c r="FUU57" s="18"/>
      <c r="FUV57" s="18"/>
      <c r="FUW57" s="18"/>
      <c r="FUX57" s="18"/>
      <c r="FUY57" s="18"/>
      <c r="FUZ57" s="18"/>
      <c r="FVA57" s="18"/>
      <c r="FVB57" s="18"/>
      <c r="FVC57" s="18"/>
      <c r="FVD57" s="18"/>
      <c r="FVE57" s="18"/>
      <c r="FVF57" s="18"/>
      <c r="FVG57" s="18"/>
      <c r="FVH57" s="18"/>
      <c r="FVI57" s="18"/>
      <c r="FVJ57" s="18"/>
      <c r="FVK57" s="18"/>
      <c r="FVL57" s="18"/>
      <c r="FVM57" s="18"/>
      <c r="FVN57" s="18"/>
      <c r="FVO57" s="18"/>
      <c r="FVP57" s="18"/>
      <c r="FVQ57" s="18"/>
      <c r="FVR57" s="18"/>
      <c r="FVS57" s="18"/>
      <c r="FVT57" s="18"/>
      <c r="FVU57" s="18"/>
      <c r="FVV57" s="18"/>
      <c r="FVW57" s="18"/>
      <c r="FVX57" s="18"/>
      <c r="FVY57" s="18"/>
      <c r="FVZ57" s="18"/>
      <c r="FWA57" s="18"/>
      <c r="FWB57" s="18"/>
      <c r="FWC57" s="18"/>
      <c r="FWD57" s="18"/>
      <c r="FWE57" s="18"/>
      <c r="FWF57" s="18"/>
      <c r="FWG57" s="18"/>
      <c r="FWH57" s="18"/>
      <c r="FWI57" s="18"/>
      <c r="FWJ57" s="18"/>
      <c r="FWK57" s="18"/>
      <c r="FWL57" s="18"/>
      <c r="FWM57" s="18"/>
      <c r="FWN57" s="18"/>
      <c r="FWO57" s="18"/>
      <c r="FWP57" s="18"/>
      <c r="FWQ57" s="18"/>
      <c r="FWR57" s="18"/>
      <c r="FWS57" s="18"/>
      <c r="FWT57" s="18"/>
      <c r="FWU57" s="18"/>
      <c r="FWV57" s="18"/>
      <c r="FWW57" s="18"/>
      <c r="FWX57" s="18"/>
      <c r="FWY57" s="18"/>
      <c r="FWZ57" s="18"/>
      <c r="FXA57" s="18"/>
      <c r="FXB57" s="18"/>
      <c r="FXC57" s="18"/>
      <c r="FXD57" s="18"/>
      <c r="FXE57" s="18"/>
      <c r="FXF57" s="18"/>
      <c r="FXG57" s="18"/>
      <c r="FXH57" s="18"/>
      <c r="FXI57" s="18"/>
      <c r="FXJ57" s="18"/>
      <c r="FXK57" s="18"/>
      <c r="FXL57" s="18"/>
      <c r="FXM57" s="18"/>
      <c r="FXN57" s="18"/>
      <c r="FXO57" s="18"/>
      <c r="FXP57" s="18"/>
      <c r="FXQ57" s="18"/>
      <c r="FXR57" s="18"/>
      <c r="FXS57" s="18"/>
      <c r="FXT57" s="18"/>
      <c r="FXU57" s="18"/>
      <c r="FXV57" s="18"/>
      <c r="FXW57" s="18"/>
      <c r="FXX57" s="18"/>
      <c r="FXY57" s="18"/>
      <c r="FXZ57" s="18"/>
      <c r="FYA57" s="18"/>
      <c r="FYB57" s="18"/>
      <c r="FYC57" s="18"/>
      <c r="FYD57" s="18"/>
      <c r="FYE57" s="18"/>
      <c r="FYF57" s="18"/>
      <c r="FYG57" s="18"/>
      <c r="FYH57" s="18"/>
      <c r="FYI57" s="18"/>
      <c r="FYJ57" s="18"/>
      <c r="FYK57" s="18"/>
      <c r="FYL57" s="18"/>
      <c r="FYM57" s="18"/>
      <c r="FYN57" s="18"/>
      <c r="FYO57" s="18"/>
      <c r="FYP57" s="18"/>
      <c r="FYQ57" s="18"/>
      <c r="FYR57" s="18"/>
      <c r="FYS57" s="18"/>
      <c r="FYT57" s="18"/>
      <c r="FYU57" s="18"/>
      <c r="FYV57" s="18"/>
      <c r="FYW57" s="18"/>
      <c r="FYX57" s="18"/>
      <c r="FYY57" s="18"/>
      <c r="FYZ57" s="18"/>
      <c r="FZA57" s="18"/>
      <c r="FZB57" s="18"/>
      <c r="FZC57" s="18"/>
      <c r="FZD57" s="18"/>
      <c r="FZE57" s="18"/>
      <c r="FZF57" s="18"/>
      <c r="FZG57" s="18"/>
      <c r="FZH57" s="18"/>
      <c r="FZI57" s="18"/>
      <c r="FZJ57" s="18"/>
      <c r="FZK57" s="18"/>
      <c r="FZL57" s="18"/>
      <c r="FZM57" s="18"/>
      <c r="FZN57" s="18"/>
      <c r="FZO57" s="18"/>
      <c r="FZP57" s="18"/>
      <c r="FZQ57" s="18"/>
      <c r="FZR57" s="18"/>
      <c r="FZS57" s="18"/>
      <c r="FZT57" s="18"/>
      <c r="FZU57" s="18"/>
      <c r="FZV57" s="18"/>
      <c r="FZW57" s="18"/>
      <c r="FZX57" s="18"/>
      <c r="FZY57" s="18"/>
      <c r="FZZ57" s="18"/>
      <c r="GAA57" s="18"/>
      <c r="GAB57" s="18"/>
      <c r="GAC57" s="18"/>
      <c r="GAD57" s="18"/>
      <c r="GAE57" s="18"/>
      <c r="GAF57" s="18"/>
      <c r="GAG57" s="18"/>
      <c r="GAH57" s="18"/>
      <c r="GAI57" s="18"/>
      <c r="GAJ57" s="18"/>
      <c r="GAK57" s="18"/>
      <c r="GAL57" s="18"/>
      <c r="GAM57" s="18"/>
      <c r="GAN57" s="18"/>
      <c r="GAO57" s="18"/>
      <c r="GAP57" s="18"/>
      <c r="GAQ57" s="18"/>
      <c r="GAR57" s="18"/>
      <c r="GAS57" s="18"/>
      <c r="GAT57" s="18"/>
      <c r="GAU57" s="18"/>
      <c r="GAV57" s="18"/>
      <c r="GAW57" s="18"/>
      <c r="GAX57" s="18"/>
      <c r="GAY57" s="18"/>
      <c r="GAZ57" s="18"/>
      <c r="GBA57" s="18"/>
      <c r="GBB57" s="18"/>
      <c r="GBC57" s="18"/>
      <c r="GBD57" s="18"/>
      <c r="GBE57" s="18"/>
      <c r="GBF57" s="18"/>
      <c r="GBG57" s="18"/>
      <c r="GBH57" s="18"/>
      <c r="GBI57" s="18"/>
      <c r="GBJ57" s="18"/>
      <c r="GBK57" s="18"/>
      <c r="GBL57" s="18"/>
      <c r="GBM57" s="18"/>
      <c r="GBN57" s="18"/>
      <c r="GBO57" s="18"/>
      <c r="GBP57" s="18"/>
      <c r="GBQ57" s="18"/>
      <c r="GBR57" s="18"/>
      <c r="GBS57" s="18"/>
      <c r="GBT57" s="18"/>
      <c r="GBU57" s="18"/>
      <c r="GBV57" s="18"/>
      <c r="GBW57" s="18"/>
      <c r="GBX57" s="18"/>
      <c r="GBY57" s="18"/>
      <c r="GBZ57" s="18"/>
      <c r="GCA57" s="18"/>
      <c r="GCB57" s="18"/>
      <c r="GCC57" s="18"/>
      <c r="GCD57" s="18"/>
      <c r="GCE57" s="18"/>
      <c r="GCF57" s="18"/>
      <c r="GCG57" s="18"/>
      <c r="GCH57" s="18"/>
      <c r="GCI57" s="18"/>
      <c r="GCJ57" s="18"/>
      <c r="GCK57" s="18"/>
      <c r="GCL57" s="18"/>
      <c r="GCM57" s="18"/>
      <c r="GCN57" s="18"/>
      <c r="GCO57" s="18"/>
      <c r="GCP57" s="18"/>
      <c r="GCQ57" s="18"/>
      <c r="GCR57" s="18"/>
      <c r="GCS57" s="18"/>
      <c r="GCT57" s="18"/>
      <c r="GCU57" s="18"/>
      <c r="GCV57" s="18"/>
      <c r="GCW57" s="18"/>
      <c r="GCX57" s="18"/>
      <c r="GCY57" s="18"/>
      <c r="GCZ57" s="18"/>
      <c r="GDA57" s="18"/>
      <c r="GDB57" s="18"/>
      <c r="GDC57" s="18"/>
      <c r="GDD57" s="18"/>
      <c r="GDE57" s="18"/>
      <c r="GDF57" s="18"/>
      <c r="GDG57" s="18"/>
      <c r="GDH57" s="18"/>
      <c r="GDI57" s="18"/>
      <c r="GDJ57" s="18"/>
      <c r="GDK57" s="18"/>
      <c r="GDL57" s="18"/>
      <c r="GDM57" s="18"/>
      <c r="GDN57" s="18"/>
      <c r="GDO57" s="18"/>
      <c r="GDP57" s="18"/>
      <c r="GDQ57" s="18"/>
      <c r="GDR57" s="18"/>
      <c r="GDS57" s="18"/>
      <c r="GDT57" s="18"/>
      <c r="GDU57" s="18"/>
      <c r="GDV57" s="18"/>
      <c r="GDW57" s="18"/>
      <c r="GDX57" s="18"/>
      <c r="GDY57" s="18"/>
      <c r="GDZ57" s="18"/>
      <c r="GEA57" s="18"/>
      <c r="GEB57" s="18"/>
      <c r="GEC57" s="18"/>
      <c r="GED57" s="18"/>
      <c r="GEE57" s="18"/>
      <c r="GEF57" s="18"/>
      <c r="GEG57" s="18"/>
      <c r="GEH57" s="18"/>
      <c r="GEI57" s="18"/>
      <c r="GEJ57" s="18"/>
      <c r="GEK57" s="18"/>
      <c r="GEL57" s="18"/>
      <c r="GEM57" s="18"/>
      <c r="GEN57" s="18"/>
      <c r="GEO57" s="18"/>
      <c r="GEP57" s="18"/>
      <c r="GEQ57" s="18"/>
      <c r="GER57" s="18"/>
      <c r="GES57" s="18"/>
      <c r="GET57" s="18"/>
      <c r="GEU57" s="18"/>
      <c r="GEV57" s="18"/>
      <c r="GEW57" s="18"/>
      <c r="GEX57" s="18"/>
      <c r="GEY57" s="18"/>
      <c r="GEZ57" s="18"/>
      <c r="GFA57" s="18"/>
      <c r="GFB57" s="18"/>
      <c r="GFC57" s="18"/>
      <c r="GFD57" s="18"/>
      <c r="GFE57" s="18"/>
      <c r="GFF57" s="18"/>
      <c r="GFG57" s="18"/>
      <c r="GFH57" s="18"/>
      <c r="GFI57" s="18"/>
      <c r="GFJ57" s="18"/>
      <c r="GFK57" s="18"/>
      <c r="GFL57" s="18"/>
      <c r="GFM57" s="18"/>
      <c r="GFN57" s="18"/>
      <c r="GFO57" s="18"/>
      <c r="GFP57" s="18"/>
      <c r="GFQ57" s="18"/>
      <c r="GFR57" s="18"/>
      <c r="GFS57" s="18"/>
      <c r="GFT57" s="18"/>
      <c r="GFU57" s="18"/>
      <c r="GFV57" s="18"/>
      <c r="GFW57" s="18"/>
      <c r="GFX57" s="18"/>
      <c r="GFY57" s="18"/>
      <c r="GFZ57" s="18"/>
      <c r="GGA57" s="18"/>
      <c r="GGB57" s="18"/>
      <c r="GGC57" s="18"/>
      <c r="GGD57" s="18"/>
      <c r="GGE57" s="18"/>
      <c r="GGF57" s="18"/>
      <c r="GGG57" s="18"/>
      <c r="GGH57" s="18"/>
      <c r="GGI57" s="18"/>
      <c r="GGJ57" s="18"/>
      <c r="GGK57" s="18"/>
      <c r="GGL57" s="18"/>
      <c r="GGM57" s="18"/>
      <c r="GGN57" s="18"/>
      <c r="GGO57" s="18"/>
      <c r="GGP57" s="18"/>
      <c r="GGQ57" s="18"/>
      <c r="GGR57" s="18"/>
      <c r="GGS57" s="18"/>
      <c r="GGT57" s="18"/>
      <c r="GGU57" s="18"/>
      <c r="GGV57" s="18"/>
      <c r="GGW57" s="18"/>
      <c r="GGX57" s="18"/>
      <c r="GGY57" s="18"/>
      <c r="GGZ57" s="18"/>
      <c r="GHA57" s="18"/>
      <c r="GHB57" s="18"/>
      <c r="GHC57" s="18"/>
      <c r="GHD57" s="18"/>
      <c r="GHE57" s="18"/>
      <c r="GHF57" s="18"/>
      <c r="GHG57" s="18"/>
      <c r="GHH57" s="18"/>
      <c r="GHI57" s="18"/>
      <c r="GHJ57" s="18"/>
      <c r="GHK57" s="18"/>
      <c r="GHL57" s="18"/>
      <c r="GHM57" s="18"/>
      <c r="GHN57" s="18"/>
      <c r="GHO57" s="18"/>
      <c r="GHP57" s="18"/>
      <c r="GHQ57" s="18"/>
      <c r="GHR57" s="18"/>
      <c r="GHS57" s="18"/>
      <c r="GHT57" s="18"/>
      <c r="GHU57" s="18"/>
      <c r="GHV57" s="18"/>
      <c r="GHW57" s="18"/>
      <c r="GHX57" s="18"/>
      <c r="GHY57" s="18"/>
      <c r="GHZ57" s="18"/>
      <c r="GIA57" s="18"/>
      <c r="GIB57" s="18"/>
      <c r="GIC57" s="18"/>
      <c r="GID57" s="18"/>
      <c r="GIE57" s="18"/>
      <c r="GIF57" s="18"/>
      <c r="GIG57" s="18"/>
      <c r="GIH57" s="18"/>
      <c r="GII57" s="18"/>
      <c r="GIJ57" s="18"/>
      <c r="GIK57" s="18"/>
      <c r="GIL57" s="18"/>
      <c r="GIM57" s="18"/>
      <c r="GIN57" s="18"/>
      <c r="GIO57" s="18"/>
      <c r="GIP57" s="18"/>
      <c r="GIQ57" s="18"/>
      <c r="GIR57" s="18"/>
      <c r="GIS57" s="18"/>
      <c r="GIT57" s="18"/>
      <c r="GIU57" s="18"/>
      <c r="GIV57" s="18"/>
      <c r="GIW57" s="18"/>
      <c r="GIX57" s="18"/>
      <c r="GIY57" s="18"/>
      <c r="GIZ57" s="18"/>
      <c r="GJA57" s="18"/>
      <c r="GJB57" s="18"/>
      <c r="GJC57" s="18"/>
      <c r="GJD57" s="18"/>
      <c r="GJE57" s="18"/>
      <c r="GJF57" s="18"/>
      <c r="GJG57" s="18"/>
      <c r="GJH57" s="18"/>
      <c r="GJI57" s="18"/>
      <c r="GJJ57" s="18"/>
      <c r="GJK57" s="18"/>
      <c r="GJL57" s="18"/>
      <c r="GJM57" s="18"/>
      <c r="GJN57" s="18"/>
      <c r="GJO57" s="18"/>
      <c r="GJP57" s="18"/>
      <c r="GJQ57" s="18"/>
      <c r="GJR57" s="18"/>
      <c r="GJS57" s="18"/>
      <c r="GJT57" s="18"/>
      <c r="GJU57" s="18"/>
      <c r="GJV57" s="18"/>
      <c r="GJW57" s="18"/>
      <c r="GJX57" s="18"/>
      <c r="GJY57" s="18"/>
      <c r="GJZ57" s="18"/>
      <c r="GKA57" s="18"/>
      <c r="GKB57" s="18"/>
      <c r="GKC57" s="18"/>
      <c r="GKD57" s="18"/>
      <c r="GKE57" s="18"/>
      <c r="GKF57" s="18"/>
      <c r="GKG57" s="18"/>
      <c r="GKH57" s="18"/>
      <c r="GKI57" s="18"/>
      <c r="GKJ57" s="18"/>
      <c r="GKK57" s="18"/>
      <c r="GKL57" s="18"/>
      <c r="GKM57" s="18"/>
      <c r="GKN57" s="18"/>
      <c r="GKO57" s="18"/>
      <c r="GKP57" s="18"/>
      <c r="GKQ57" s="18"/>
      <c r="GKR57" s="18"/>
      <c r="GKS57" s="18"/>
      <c r="GKT57" s="18"/>
      <c r="GKU57" s="18"/>
      <c r="GKV57" s="18"/>
      <c r="GKW57" s="18"/>
      <c r="GKX57" s="18"/>
      <c r="GKY57" s="18"/>
      <c r="GKZ57" s="18"/>
      <c r="GLA57" s="18"/>
      <c r="GLB57" s="18"/>
      <c r="GLC57" s="18"/>
      <c r="GLD57" s="18"/>
      <c r="GLE57" s="18"/>
      <c r="GLF57" s="18"/>
      <c r="GLG57" s="18"/>
      <c r="GLH57" s="18"/>
      <c r="GLI57" s="18"/>
      <c r="GLJ57" s="18"/>
      <c r="GLK57" s="18"/>
      <c r="GLL57" s="18"/>
      <c r="GLM57" s="18"/>
      <c r="GLN57" s="18"/>
      <c r="GLO57" s="18"/>
      <c r="GLP57" s="18"/>
      <c r="GLQ57" s="18"/>
      <c r="GLR57" s="18"/>
      <c r="GLS57" s="18"/>
      <c r="GLT57" s="18"/>
      <c r="GLU57" s="18"/>
      <c r="GLV57" s="18"/>
      <c r="GLW57" s="18"/>
      <c r="GLX57" s="18"/>
      <c r="GLY57" s="18"/>
      <c r="GLZ57" s="18"/>
      <c r="GMA57" s="18"/>
      <c r="GMB57" s="18"/>
      <c r="GMC57" s="18"/>
      <c r="GMD57" s="18"/>
      <c r="GME57" s="18"/>
      <c r="GMF57" s="18"/>
      <c r="GMG57" s="18"/>
      <c r="GMH57" s="18"/>
      <c r="GMI57" s="18"/>
      <c r="GMJ57" s="18"/>
      <c r="GMK57" s="18"/>
      <c r="GML57" s="18"/>
      <c r="GMM57" s="18"/>
      <c r="GMN57" s="18"/>
      <c r="GMO57" s="18"/>
      <c r="GMP57" s="18"/>
      <c r="GMQ57" s="18"/>
      <c r="GMR57" s="18"/>
      <c r="GMS57" s="18"/>
      <c r="GMT57" s="18"/>
      <c r="GMU57" s="18"/>
      <c r="GMV57" s="18"/>
      <c r="GMW57" s="18"/>
      <c r="GMX57" s="18"/>
      <c r="GMY57" s="18"/>
      <c r="GMZ57" s="18"/>
      <c r="GNA57" s="18"/>
      <c r="GNB57" s="18"/>
      <c r="GNC57" s="18"/>
      <c r="GND57" s="18"/>
      <c r="GNE57" s="18"/>
      <c r="GNF57" s="18"/>
      <c r="GNG57" s="18"/>
      <c r="GNH57" s="18"/>
      <c r="GNI57" s="18"/>
      <c r="GNJ57" s="18"/>
      <c r="GNK57" s="18"/>
      <c r="GNL57" s="18"/>
      <c r="GNM57" s="18"/>
      <c r="GNN57" s="18"/>
      <c r="GNO57" s="18"/>
      <c r="GNP57" s="18"/>
      <c r="GNQ57" s="18"/>
      <c r="GNR57" s="18"/>
      <c r="GNS57" s="18"/>
      <c r="GNT57" s="18"/>
      <c r="GNU57" s="18"/>
      <c r="GNV57" s="18"/>
      <c r="GNW57" s="18"/>
      <c r="GNX57" s="18"/>
      <c r="GNY57" s="18"/>
      <c r="GNZ57" s="18"/>
      <c r="GOA57" s="18"/>
      <c r="GOB57" s="18"/>
      <c r="GOC57" s="18"/>
      <c r="GOD57" s="18"/>
      <c r="GOE57" s="18"/>
      <c r="GOF57" s="18"/>
      <c r="GOG57" s="18"/>
      <c r="GOH57" s="18"/>
      <c r="GOI57" s="18"/>
      <c r="GOJ57" s="18"/>
      <c r="GOK57" s="18"/>
      <c r="GOL57" s="18"/>
      <c r="GOM57" s="18"/>
      <c r="GON57" s="18"/>
      <c r="GOO57" s="18"/>
      <c r="GOP57" s="18"/>
      <c r="GOQ57" s="18"/>
      <c r="GOR57" s="18"/>
      <c r="GOS57" s="18"/>
      <c r="GOT57" s="18"/>
      <c r="GOU57" s="18"/>
      <c r="GOV57" s="18"/>
      <c r="GOW57" s="18"/>
      <c r="GOX57" s="18"/>
      <c r="GOY57" s="18"/>
      <c r="GOZ57" s="18"/>
      <c r="GPA57" s="18"/>
      <c r="GPB57" s="18"/>
      <c r="GPC57" s="18"/>
      <c r="GPD57" s="18"/>
      <c r="GPE57" s="18"/>
      <c r="GPF57" s="18"/>
      <c r="GPG57" s="18"/>
      <c r="GPH57" s="18"/>
      <c r="GPI57" s="18"/>
      <c r="GPJ57" s="18"/>
      <c r="GPK57" s="18"/>
      <c r="GPL57" s="18"/>
      <c r="GPM57" s="18"/>
      <c r="GPN57" s="18"/>
      <c r="GPO57" s="18"/>
      <c r="GPP57" s="18"/>
      <c r="GPQ57" s="18"/>
      <c r="GPR57" s="18"/>
      <c r="GPS57" s="18"/>
      <c r="GPT57" s="18"/>
      <c r="GPU57" s="18"/>
      <c r="GPV57" s="18"/>
      <c r="GPW57" s="18"/>
      <c r="GPX57" s="18"/>
      <c r="GPY57" s="18"/>
      <c r="GPZ57" s="18"/>
      <c r="GQA57" s="18"/>
      <c r="GQB57" s="18"/>
      <c r="GQC57" s="18"/>
      <c r="GQD57" s="18"/>
      <c r="GQE57" s="18"/>
      <c r="GQF57" s="18"/>
      <c r="GQG57" s="18"/>
      <c r="GQH57" s="18"/>
      <c r="GQI57" s="18"/>
      <c r="GQJ57" s="18"/>
      <c r="GQK57" s="18"/>
      <c r="GQL57" s="18"/>
      <c r="GQM57" s="18"/>
      <c r="GQN57" s="18"/>
      <c r="GQO57" s="18"/>
      <c r="GQP57" s="18"/>
      <c r="GQQ57" s="18"/>
      <c r="GQR57" s="18"/>
      <c r="GQS57" s="18"/>
      <c r="GQT57" s="18"/>
      <c r="GQU57" s="18"/>
      <c r="GQV57" s="18"/>
      <c r="GQW57" s="18"/>
      <c r="GQX57" s="18"/>
      <c r="GQY57" s="18"/>
      <c r="GQZ57" s="18"/>
      <c r="GRA57" s="18"/>
      <c r="GRB57" s="18"/>
      <c r="GRC57" s="18"/>
      <c r="GRD57" s="18"/>
      <c r="GRE57" s="18"/>
      <c r="GRF57" s="18"/>
      <c r="GRG57" s="18"/>
      <c r="GRH57" s="18"/>
      <c r="GRI57" s="18"/>
      <c r="GRJ57" s="18"/>
      <c r="GRK57" s="18"/>
      <c r="GRL57" s="18"/>
      <c r="GRM57" s="18"/>
      <c r="GRN57" s="18"/>
      <c r="GRO57" s="18"/>
      <c r="GRP57" s="18"/>
      <c r="GRQ57" s="18"/>
      <c r="GRR57" s="18"/>
      <c r="GRS57" s="18"/>
      <c r="GRT57" s="18"/>
      <c r="GRU57" s="18"/>
      <c r="GRV57" s="18"/>
      <c r="GRW57" s="18"/>
      <c r="GRX57" s="18"/>
      <c r="GRY57" s="18"/>
      <c r="GRZ57" s="18"/>
      <c r="GSA57" s="18"/>
      <c r="GSB57" s="18"/>
      <c r="GSC57" s="18"/>
      <c r="GSD57" s="18"/>
      <c r="GSE57" s="18"/>
      <c r="GSF57" s="18"/>
      <c r="GSG57" s="18"/>
      <c r="GSH57" s="18"/>
      <c r="GSI57" s="18"/>
      <c r="GSJ57" s="18"/>
      <c r="GSK57" s="18"/>
      <c r="GSL57" s="18"/>
      <c r="GSM57" s="18"/>
      <c r="GSN57" s="18"/>
      <c r="GSO57" s="18"/>
      <c r="GSP57" s="18"/>
      <c r="GSQ57" s="18"/>
      <c r="GSR57" s="18"/>
      <c r="GSS57" s="18"/>
      <c r="GST57" s="18"/>
      <c r="GSU57" s="18"/>
      <c r="GSV57" s="18"/>
      <c r="GSW57" s="18"/>
      <c r="GSX57" s="18"/>
      <c r="GSY57" s="18"/>
      <c r="GSZ57" s="18"/>
      <c r="GTA57" s="18"/>
      <c r="GTB57" s="18"/>
      <c r="GTC57" s="18"/>
      <c r="GTD57" s="18"/>
      <c r="GTE57" s="18"/>
      <c r="GTF57" s="18"/>
      <c r="GTG57" s="18"/>
      <c r="GTH57" s="18"/>
      <c r="GTI57" s="18"/>
      <c r="GTJ57" s="18"/>
      <c r="GTK57" s="18"/>
      <c r="GTL57" s="18"/>
      <c r="GTM57" s="18"/>
      <c r="GTN57" s="18"/>
      <c r="GTO57" s="18"/>
      <c r="GTP57" s="18"/>
      <c r="GTQ57" s="18"/>
      <c r="GTR57" s="18"/>
      <c r="GTS57" s="18"/>
      <c r="GTT57" s="18"/>
      <c r="GTU57" s="18"/>
      <c r="GTV57" s="18"/>
      <c r="GTW57" s="18"/>
      <c r="GTX57" s="18"/>
      <c r="GTY57" s="18"/>
      <c r="GTZ57" s="18"/>
      <c r="GUA57" s="18"/>
      <c r="GUB57" s="18"/>
      <c r="GUC57" s="18"/>
      <c r="GUD57" s="18"/>
      <c r="GUE57" s="18"/>
      <c r="GUF57" s="18"/>
      <c r="GUG57" s="18"/>
      <c r="GUH57" s="18"/>
      <c r="GUI57" s="18"/>
      <c r="GUJ57" s="18"/>
      <c r="GUK57" s="18"/>
      <c r="GUL57" s="18"/>
      <c r="GUM57" s="18"/>
      <c r="GUN57" s="18"/>
      <c r="GUO57" s="18"/>
      <c r="GUP57" s="18"/>
      <c r="GUQ57" s="18"/>
      <c r="GUR57" s="18"/>
      <c r="GUS57" s="18"/>
      <c r="GUT57" s="18"/>
      <c r="GUU57" s="18"/>
      <c r="GUV57" s="18"/>
      <c r="GUW57" s="18"/>
      <c r="GUX57" s="18"/>
      <c r="GUY57" s="18"/>
      <c r="GUZ57" s="18"/>
      <c r="GVA57" s="18"/>
      <c r="GVB57" s="18"/>
      <c r="GVC57" s="18"/>
      <c r="GVD57" s="18"/>
      <c r="GVE57" s="18"/>
      <c r="GVF57" s="18"/>
      <c r="GVG57" s="18"/>
      <c r="GVH57" s="18"/>
      <c r="GVI57" s="18"/>
      <c r="GVJ57" s="18"/>
      <c r="GVK57" s="18"/>
      <c r="GVL57" s="18"/>
      <c r="GVM57" s="18"/>
      <c r="GVN57" s="18"/>
      <c r="GVO57" s="18"/>
      <c r="GVP57" s="18"/>
      <c r="GVQ57" s="18"/>
      <c r="GVR57" s="18"/>
      <c r="GVS57" s="18"/>
      <c r="GVT57" s="18"/>
      <c r="GVU57" s="18"/>
      <c r="GVV57" s="18"/>
      <c r="GVW57" s="18"/>
      <c r="GVX57" s="18"/>
      <c r="GVY57" s="18"/>
      <c r="GVZ57" s="18"/>
      <c r="GWA57" s="18"/>
      <c r="GWB57" s="18"/>
      <c r="GWC57" s="18"/>
      <c r="GWD57" s="18"/>
      <c r="GWE57" s="18"/>
      <c r="GWF57" s="18"/>
      <c r="GWG57" s="18"/>
      <c r="GWH57" s="18"/>
      <c r="GWI57" s="18"/>
      <c r="GWJ57" s="18"/>
      <c r="GWK57" s="18"/>
      <c r="GWL57" s="18"/>
      <c r="GWM57" s="18"/>
      <c r="GWN57" s="18"/>
      <c r="GWO57" s="18"/>
      <c r="GWP57" s="18"/>
      <c r="GWQ57" s="18"/>
      <c r="GWR57" s="18"/>
      <c r="GWS57" s="18"/>
      <c r="GWT57" s="18"/>
      <c r="GWU57" s="18"/>
      <c r="GWV57" s="18"/>
      <c r="GWW57" s="18"/>
      <c r="GWX57" s="18"/>
      <c r="GWY57" s="18"/>
      <c r="GWZ57" s="18"/>
      <c r="GXA57" s="18"/>
      <c r="GXB57" s="18"/>
      <c r="GXC57" s="18"/>
      <c r="GXD57" s="18"/>
      <c r="GXE57" s="18"/>
      <c r="GXF57" s="18"/>
      <c r="GXG57" s="18"/>
      <c r="GXH57" s="18"/>
      <c r="GXI57" s="18"/>
      <c r="GXJ57" s="18"/>
      <c r="GXK57" s="18"/>
      <c r="GXL57" s="18"/>
      <c r="GXM57" s="18"/>
      <c r="GXN57" s="18"/>
      <c r="GXO57" s="18"/>
      <c r="GXP57" s="18"/>
      <c r="GXQ57" s="18"/>
      <c r="GXR57" s="18"/>
      <c r="GXS57" s="18"/>
      <c r="GXT57" s="18"/>
      <c r="GXU57" s="18"/>
      <c r="GXV57" s="18"/>
      <c r="GXW57" s="18"/>
      <c r="GXX57" s="18"/>
      <c r="GXY57" s="18"/>
      <c r="GXZ57" s="18"/>
      <c r="GYA57" s="18"/>
      <c r="GYB57" s="18"/>
      <c r="GYC57" s="18"/>
      <c r="GYD57" s="18"/>
      <c r="GYE57" s="18"/>
      <c r="GYF57" s="18"/>
      <c r="GYG57" s="18"/>
      <c r="GYH57" s="18"/>
      <c r="GYI57" s="18"/>
      <c r="GYJ57" s="18"/>
      <c r="GYK57" s="18"/>
      <c r="GYL57" s="18"/>
      <c r="GYM57" s="18"/>
      <c r="GYN57" s="18"/>
      <c r="GYO57" s="18"/>
      <c r="GYP57" s="18"/>
      <c r="GYQ57" s="18"/>
      <c r="GYR57" s="18"/>
      <c r="GYS57" s="18"/>
      <c r="GYT57" s="18"/>
      <c r="GYU57" s="18"/>
      <c r="GYV57" s="18"/>
      <c r="GYW57" s="18"/>
      <c r="GYX57" s="18"/>
      <c r="GYY57" s="18"/>
      <c r="GYZ57" s="18"/>
      <c r="GZA57" s="18"/>
      <c r="GZB57" s="18"/>
      <c r="GZC57" s="18"/>
      <c r="GZD57" s="18"/>
      <c r="GZE57" s="18"/>
      <c r="GZF57" s="18"/>
      <c r="GZG57" s="18"/>
      <c r="GZH57" s="18"/>
      <c r="GZI57" s="18"/>
      <c r="GZJ57" s="18"/>
      <c r="GZK57" s="18"/>
      <c r="GZL57" s="18"/>
      <c r="GZM57" s="18"/>
      <c r="GZN57" s="18"/>
      <c r="GZO57" s="18"/>
      <c r="GZP57" s="18"/>
      <c r="GZQ57" s="18"/>
      <c r="GZR57" s="18"/>
      <c r="GZS57" s="18"/>
      <c r="GZT57" s="18"/>
      <c r="GZU57" s="18"/>
      <c r="GZV57" s="18"/>
      <c r="GZW57" s="18"/>
      <c r="GZX57" s="18"/>
      <c r="GZY57" s="18"/>
      <c r="GZZ57" s="18"/>
      <c r="HAA57" s="18"/>
      <c r="HAB57" s="18"/>
      <c r="HAC57" s="18"/>
      <c r="HAD57" s="18"/>
      <c r="HAE57" s="18"/>
      <c r="HAF57" s="18"/>
      <c r="HAG57" s="18"/>
      <c r="HAH57" s="18"/>
      <c r="HAI57" s="18"/>
      <c r="HAJ57" s="18"/>
      <c r="HAK57" s="18"/>
      <c r="HAL57" s="18"/>
      <c r="HAM57" s="18"/>
      <c r="HAN57" s="18"/>
      <c r="HAO57" s="18"/>
      <c r="HAP57" s="18"/>
      <c r="HAQ57" s="18"/>
      <c r="HAR57" s="18"/>
      <c r="HAS57" s="18"/>
      <c r="HAT57" s="18"/>
      <c r="HAU57" s="18"/>
      <c r="HAV57" s="18"/>
      <c r="HAW57" s="18"/>
      <c r="HAX57" s="18"/>
      <c r="HAY57" s="18"/>
      <c r="HAZ57" s="18"/>
      <c r="HBA57" s="18"/>
      <c r="HBB57" s="18"/>
      <c r="HBC57" s="18"/>
      <c r="HBD57" s="18"/>
      <c r="HBE57" s="18"/>
      <c r="HBF57" s="18"/>
      <c r="HBG57" s="18"/>
      <c r="HBH57" s="18"/>
      <c r="HBI57" s="18"/>
      <c r="HBJ57" s="18"/>
      <c r="HBK57" s="18"/>
      <c r="HBL57" s="18"/>
      <c r="HBM57" s="18"/>
      <c r="HBN57" s="18"/>
      <c r="HBO57" s="18"/>
      <c r="HBP57" s="18"/>
      <c r="HBQ57" s="18"/>
      <c r="HBR57" s="18"/>
      <c r="HBS57" s="18"/>
      <c r="HBT57" s="18"/>
      <c r="HBU57" s="18"/>
      <c r="HBV57" s="18"/>
      <c r="HBW57" s="18"/>
      <c r="HBX57" s="18"/>
      <c r="HBY57" s="18"/>
      <c r="HBZ57" s="18"/>
      <c r="HCA57" s="18"/>
      <c r="HCB57" s="18"/>
      <c r="HCC57" s="18"/>
      <c r="HCD57" s="18"/>
      <c r="HCE57" s="18"/>
      <c r="HCF57" s="18"/>
      <c r="HCG57" s="18"/>
      <c r="HCH57" s="18"/>
      <c r="HCI57" s="18"/>
      <c r="HCJ57" s="18"/>
      <c r="HCK57" s="18"/>
      <c r="HCL57" s="18"/>
      <c r="HCM57" s="18"/>
      <c r="HCN57" s="18"/>
      <c r="HCO57" s="18"/>
      <c r="HCP57" s="18"/>
      <c r="HCQ57" s="18"/>
      <c r="HCR57" s="18"/>
      <c r="HCS57" s="18"/>
      <c r="HCT57" s="18"/>
      <c r="HCU57" s="18"/>
      <c r="HCV57" s="18"/>
      <c r="HCW57" s="18"/>
      <c r="HCX57" s="18"/>
      <c r="HCY57" s="18"/>
      <c r="HCZ57" s="18"/>
      <c r="HDA57" s="18"/>
      <c r="HDB57" s="18"/>
      <c r="HDC57" s="18"/>
      <c r="HDD57" s="18"/>
      <c r="HDE57" s="18"/>
      <c r="HDF57" s="18"/>
      <c r="HDG57" s="18"/>
      <c r="HDH57" s="18"/>
      <c r="HDI57" s="18"/>
      <c r="HDJ57" s="18"/>
      <c r="HDK57" s="18"/>
      <c r="HDL57" s="18"/>
      <c r="HDM57" s="18"/>
      <c r="HDN57" s="18"/>
      <c r="HDO57" s="18"/>
      <c r="HDP57" s="18"/>
      <c r="HDQ57" s="18"/>
      <c r="HDR57" s="18"/>
      <c r="HDS57" s="18"/>
      <c r="HDT57" s="18"/>
      <c r="HDU57" s="18"/>
      <c r="HDV57" s="18"/>
      <c r="HDW57" s="18"/>
      <c r="HDX57" s="18"/>
      <c r="HDY57" s="18"/>
      <c r="HDZ57" s="18"/>
      <c r="HEA57" s="18"/>
      <c r="HEB57" s="18"/>
      <c r="HEC57" s="18"/>
      <c r="HED57" s="18"/>
      <c r="HEE57" s="18"/>
      <c r="HEF57" s="18"/>
      <c r="HEG57" s="18"/>
      <c r="HEH57" s="18"/>
      <c r="HEI57" s="18"/>
      <c r="HEJ57" s="18"/>
      <c r="HEK57" s="18"/>
      <c r="HEL57" s="18"/>
      <c r="HEM57" s="18"/>
      <c r="HEN57" s="18"/>
      <c r="HEO57" s="18"/>
      <c r="HEP57" s="18"/>
      <c r="HEQ57" s="18"/>
      <c r="HER57" s="18"/>
      <c r="HES57" s="18"/>
      <c r="HET57" s="18"/>
      <c r="HEU57" s="18"/>
      <c r="HEV57" s="18"/>
      <c r="HEW57" s="18"/>
      <c r="HEX57" s="18"/>
      <c r="HEY57" s="18"/>
      <c r="HEZ57" s="18"/>
      <c r="HFA57" s="18"/>
      <c r="HFB57" s="18"/>
      <c r="HFC57" s="18"/>
      <c r="HFD57" s="18"/>
      <c r="HFE57" s="18"/>
      <c r="HFF57" s="18"/>
      <c r="HFG57" s="18"/>
      <c r="HFH57" s="18"/>
      <c r="HFI57" s="18"/>
      <c r="HFJ57" s="18"/>
      <c r="HFK57" s="18"/>
      <c r="HFL57" s="18"/>
      <c r="HFM57" s="18"/>
      <c r="HFN57" s="18"/>
      <c r="HFO57" s="18"/>
      <c r="HFP57" s="18"/>
      <c r="HFQ57" s="18"/>
      <c r="HFR57" s="18"/>
      <c r="HFS57" s="18"/>
      <c r="HFT57" s="18"/>
      <c r="HFU57" s="18"/>
      <c r="HFV57" s="18"/>
      <c r="HFW57" s="18"/>
      <c r="HFX57" s="18"/>
      <c r="HFY57" s="18"/>
      <c r="HFZ57" s="18"/>
      <c r="HGA57" s="18"/>
      <c r="HGB57" s="18"/>
      <c r="HGC57" s="18"/>
      <c r="HGD57" s="18"/>
      <c r="HGE57" s="18"/>
      <c r="HGF57" s="18"/>
      <c r="HGG57" s="18"/>
      <c r="HGH57" s="18"/>
      <c r="HGI57" s="18"/>
      <c r="HGJ57" s="18"/>
      <c r="HGK57" s="18"/>
      <c r="HGL57" s="18"/>
      <c r="HGM57" s="18"/>
      <c r="HGN57" s="18"/>
      <c r="HGO57" s="18"/>
      <c r="HGP57" s="18"/>
      <c r="HGQ57" s="18"/>
      <c r="HGR57" s="18"/>
      <c r="HGS57" s="18"/>
      <c r="HGT57" s="18"/>
      <c r="HGU57" s="18"/>
      <c r="HGV57" s="18"/>
      <c r="HGW57" s="18"/>
      <c r="HGX57" s="18"/>
      <c r="HGY57" s="18"/>
      <c r="HGZ57" s="18"/>
      <c r="HHA57" s="18"/>
      <c r="HHB57" s="18"/>
      <c r="HHC57" s="18"/>
      <c r="HHD57" s="18"/>
      <c r="HHE57" s="18"/>
      <c r="HHF57" s="18"/>
      <c r="HHG57" s="18"/>
      <c r="HHH57" s="18"/>
      <c r="HHI57" s="18"/>
      <c r="HHJ57" s="18"/>
      <c r="HHK57" s="18"/>
      <c r="HHL57" s="18"/>
      <c r="HHM57" s="18"/>
      <c r="HHN57" s="18"/>
      <c r="HHO57" s="18"/>
      <c r="HHP57" s="18"/>
      <c r="HHQ57" s="18"/>
      <c r="HHR57" s="18"/>
      <c r="HHS57" s="18"/>
      <c r="HHT57" s="18"/>
      <c r="HHU57" s="18"/>
      <c r="HHV57" s="18"/>
      <c r="HHW57" s="18"/>
      <c r="HHX57" s="18"/>
      <c r="HHY57" s="18"/>
      <c r="HHZ57" s="18"/>
      <c r="HIA57" s="18"/>
      <c r="HIB57" s="18"/>
      <c r="HIC57" s="18"/>
      <c r="HID57" s="18"/>
      <c r="HIE57" s="18"/>
      <c r="HIF57" s="18"/>
      <c r="HIG57" s="18"/>
      <c r="HIH57" s="18"/>
      <c r="HII57" s="18"/>
      <c r="HIJ57" s="18"/>
      <c r="HIK57" s="18"/>
      <c r="HIL57" s="18"/>
      <c r="HIM57" s="18"/>
      <c r="HIN57" s="18"/>
      <c r="HIO57" s="18"/>
      <c r="HIP57" s="18"/>
      <c r="HIQ57" s="18"/>
      <c r="HIR57" s="18"/>
      <c r="HIS57" s="18"/>
      <c r="HIT57" s="18"/>
      <c r="HIU57" s="18"/>
      <c r="HIV57" s="18"/>
      <c r="HIW57" s="18"/>
      <c r="HIX57" s="18"/>
      <c r="HIY57" s="18"/>
      <c r="HIZ57" s="18"/>
      <c r="HJA57" s="18"/>
      <c r="HJB57" s="18"/>
      <c r="HJC57" s="18"/>
      <c r="HJD57" s="18"/>
      <c r="HJE57" s="18"/>
      <c r="HJF57" s="18"/>
      <c r="HJG57" s="18"/>
      <c r="HJH57" s="18"/>
      <c r="HJI57" s="18"/>
      <c r="HJJ57" s="18"/>
      <c r="HJK57" s="18"/>
      <c r="HJL57" s="18"/>
      <c r="HJM57" s="18"/>
      <c r="HJN57" s="18"/>
      <c r="HJO57" s="18"/>
      <c r="HJP57" s="18"/>
      <c r="HJQ57" s="18"/>
      <c r="HJR57" s="18"/>
      <c r="HJS57" s="18"/>
      <c r="HJT57" s="18"/>
      <c r="HJU57" s="18"/>
      <c r="HJV57" s="18"/>
      <c r="HJW57" s="18"/>
      <c r="HJX57" s="18"/>
      <c r="HJY57" s="18"/>
      <c r="HJZ57" s="18"/>
      <c r="HKA57" s="18"/>
      <c r="HKB57" s="18"/>
      <c r="HKC57" s="18"/>
      <c r="HKD57" s="18"/>
      <c r="HKE57" s="18"/>
      <c r="HKF57" s="18"/>
      <c r="HKG57" s="18"/>
      <c r="HKH57" s="18"/>
      <c r="HKI57" s="18"/>
      <c r="HKJ57" s="18"/>
      <c r="HKK57" s="18"/>
      <c r="HKL57" s="18"/>
      <c r="HKM57" s="18"/>
      <c r="HKN57" s="18"/>
      <c r="HKO57" s="18"/>
      <c r="HKP57" s="18"/>
      <c r="HKQ57" s="18"/>
      <c r="HKR57" s="18"/>
      <c r="HKS57" s="18"/>
      <c r="HKT57" s="18"/>
      <c r="HKU57" s="18"/>
      <c r="HKV57" s="18"/>
      <c r="HKW57" s="18"/>
      <c r="HKX57" s="18"/>
      <c r="HKY57" s="18"/>
      <c r="HKZ57" s="18"/>
      <c r="HLA57" s="18"/>
      <c r="HLB57" s="18"/>
      <c r="HLC57" s="18"/>
      <c r="HLD57" s="18"/>
      <c r="HLE57" s="18"/>
      <c r="HLF57" s="18"/>
      <c r="HLG57" s="18"/>
      <c r="HLH57" s="18"/>
      <c r="HLI57" s="18"/>
      <c r="HLJ57" s="18"/>
      <c r="HLK57" s="18"/>
      <c r="HLL57" s="18"/>
      <c r="HLM57" s="18"/>
      <c r="HLN57" s="18"/>
      <c r="HLO57" s="18"/>
      <c r="HLP57" s="18"/>
      <c r="HLQ57" s="18"/>
      <c r="HLR57" s="18"/>
      <c r="HLS57" s="18"/>
      <c r="HLT57" s="18"/>
      <c r="HLU57" s="18"/>
      <c r="HLV57" s="18"/>
      <c r="HLW57" s="18"/>
      <c r="HLX57" s="18"/>
      <c r="HLY57" s="18"/>
      <c r="HLZ57" s="18"/>
      <c r="HMA57" s="18"/>
      <c r="HMB57" s="18"/>
      <c r="HMC57" s="18"/>
      <c r="HMD57" s="18"/>
      <c r="HME57" s="18"/>
      <c r="HMF57" s="18"/>
      <c r="HMG57" s="18"/>
      <c r="HMH57" s="18"/>
      <c r="HMI57" s="18"/>
      <c r="HMJ57" s="18"/>
      <c r="HMK57" s="18"/>
      <c r="HML57" s="18"/>
      <c r="HMM57" s="18"/>
      <c r="HMN57" s="18"/>
      <c r="HMO57" s="18"/>
      <c r="HMP57" s="18"/>
      <c r="HMQ57" s="18"/>
      <c r="HMR57" s="18"/>
      <c r="HMS57" s="18"/>
      <c r="HMT57" s="18"/>
      <c r="HMU57" s="18"/>
      <c r="HMV57" s="18"/>
      <c r="HMW57" s="18"/>
      <c r="HMX57" s="18"/>
      <c r="HMY57" s="18"/>
      <c r="HMZ57" s="18"/>
      <c r="HNA57" s="18"/>
      <c r="HNB57" s="18"/>
      <c r="HNC57" s="18"/>
      <c r="HND57" s="18"/>
      <c r="HNE57" s="18"/>
      <c r="HNF57" s="18"/>
      <c r="HNG57" s="18"/>
      <c r="HNH57" s="18"/>
      <c r="HNI57" s="18"/>
      <c r="HNJ57" s="18"/>
      <c r="HNK57" s="18"/>
      <c r="HNL57" s="18"/>
      <c r="HNM57" s="18"/>
      <c r="HNN57" s="18"/>
      <c r="HNO57" s="18"/>
      <c r="HNP57" s="18"/>
      <c r="HNQ57" s="18"/>
      <c r="HNR57" s="18"/>
      <c r="HNS57" s="18"/>
      <c r="HNT57" s="18"/>
      <c r="HNU57" s="18"/>
      <c r="HNV57" s="18"/>
      <c r="HNW57" s="18"/>
      <c r="HNX57" s="18"/>
      <c r="HNY57" s="18"/>
      <c r="HNZ57" s="18"/>
      <c r="HOA57" s="18"/>
      <c r="HOB57" s="18"/>
      <c r="HOC57" s="18"/>
      <c r="HOD57" s="18"/>
      <c r="HOE57" s="18"/>
      <c r="HOF57" s="18"/>
      <c r="HOG57" s="18"/>
      <c r="HOH57" s="18"/>
      <c r="HOI57" s="18"/>
      <c r="HOJ57" s="18"/>
      <c r="HOK57" s="18"/>
      <c r="HOL57" s="18"/>
      <c r="HOM57" s="18"/>
      <c r="HON57" s="18"/>
      <c r="HOO57" s="18"/>
      <c r="HOP57" s="18"/>
      <c r="HOQ57" s="18"/>
      <c r="HOR57" s="18"/>
      <c r="HOS57" s="18"/>
      <c r="HOT57" s="18"/>
      <c r="HOU57" s="18"/>
      <c r="HOV57" s="18"/>
      <c r="HOW57" s="18"/>
      <c r="HOX57" s="18"/>
      <c r="HOY57" s="18"/>
      <c r="HOZ57" s="18"/>
      <c r="HPA57" s="18"/>
      <c r="HPB57" s="18"/>
      <c r="HPC57" s="18"/>
      <c r="HPD57" s="18"/>
      <c r="HPE57" s="18"/>
      <c r="HPF57" s="18"/>
      <c r="HPG57" s="18"/>
      <c r="HPH57" s="18"/>
      <c r="HPI57" s="18"/>
      <c r="HPJ57" s="18"/>
      <c r="HPK57" s="18"/>
      <c r="HPL57" s="18"/>
      <c r="HPM57" s="18"/>
      <c r="HPN57" s="18"/>
      <c r="HPO57" s="18"/>
      <c r="HPP57" s="18"/>
      <c r="HPQ57" s="18"/>
      <c r="HPR57" s="18"/>
      <c r="HPS57" s="18"/>
      <c r="HPT57" s="18"/>
      <c r="HPU57" s="18"/>
      <c r="HPV57" s="18"/>
      <c r="HPW57" s="18"/>
      <c r="HPX57" s="18"/>
      <c r="HPY57" s="18"/>
      <c r="HPZ57" s="18"/>
      <c r="HQA57" s="18"/>
      <c r="HQB57" s="18"/>
      <c r="HQC57" s="18"/>
      <c r="HQD57" s="18"/>
      <c r="HQE57" s="18"/>
      <c r="HQF57" s="18"/>
      <c r="HQG57" s="18"/>
      <c r="HQH57" s="18"/>
      <c r="HQI57" s="18"/>
      <c r="HQJ57" s="18"/>
      <c r="HQK57" s="18"/>
      <c r="HQL57" s="18"/>
      <c r="HQM57" s="18"/>
      <c r="HQN57" s="18"/>
      <c r="HQO57" s="18"/>
      <c r="HQP57" s="18"/>
      <c r="HQQ57" s="18"/>
      <c r="HQR57" s="18"/>
      <c r="HQS57" s="18"/>
      <c r="HQT57" s="18"/>
      <c r="HQU57" s="18"/>
      <c r="HQV57" s="18"/>
      <c r="HQW57" s="18"/>
      <c r="HQX57" s="18"/>
      <c r="HQY57" s="18"/>
      <c r="HQZ57" s="18"/>
      <c r="HRA57" s="18"/>
      <c r="HRB57" s="18"/>
      <c r="HRC57" s="18"/>
      <c r="HRD57" s="18"/>
      <c r="HRE57" s="18"/>
      <c r="HRF57" s="18"/>
      <c r="HRG57" s="18"/>
      <c r="HRH57" s="18"/>
      <c r="HRI57" s="18"/>
      <c r="HRJ57" s="18"/>
      <c r="HRK57" s="18"/>
      <c r="HRL57" s="18"/>
      <c r="HRM57" s="18"/>
      <c r="HRN57" s="18"/>
      <c r="HRO57" s="18"/>
      <c r="HRP57" s="18"/>
      <c r="HRQ57" s="18"/>
      <c r="HRR57" s="18"/>
      <c r="HRS57" s="18"/>
      <c r="HRT57" s="18"/>
      <c r="HRU57" s="18"/>
      <c r="HRV57" s="18"/>
      <c r="HRW57" s="18"/>
      <c r="HRX57" s="18"/>
      <c r="HRY57" s="18"/>
      <c r="HRZ57" s="18"/>
      <c r="HSA57" s="18"/>
      <c r="HSB57" s="18"/>
      <c r="HSC57" s="18"/>
      <c r="HSD57" s="18"/>
      <c r="HSE57" s="18"/>
      <c r="HSF57" s="18"/>
      <c r="HSG57" s="18"/>
      <c r="HSH57" s="18"/>
      <c r="HSI57" s="18"/>
      <c r="HSJ57" s="18"/>
      <c r="HSK57" s="18"/>
      <c r="HSL57" s="18"/>
      <c r="HSM57" s="18"/>
      <c r="HSN57" s="18"/>
      <c r="HSO57" s="18"/>
      <c r="HSP57" s="18"/>
      <c r="HSQ57" s="18"/>
      <c r="HSR57" s="18"/>
      <c r="HSS57" s="18"/>
      <c r="HST57" s="18"/>
      <c r="HSU57" s="18"/>
      <c r="HSV57" s="18"/>
      <c r="HSW57" s="18"/>
      <c r="HSX57" s="18"/>
      <c r="HSY57" s="18"/>
      <c r="HSZ57" s="18"/>
      <c r="HTA57" s="18"/>
      <c r="HTB57" s="18"/>
      <c r="HTC57" s="18"/>
      <c r="HTD57" s="18"/>
      <c r="HTE57" s="18"/>
      <c r="HTF57" s="18"/>
      <c r="HTG57" s="18"/>
      <c r="HTH57" s="18"/>
      <c r="HTI57" s="18"/>
      <c r="HTJ57" s="18"/>
      <c r="HTK57" s="18"/>
      <c r="HTL57" s="18"/>
      <c r="HTM57" s="18"/>
      <c r="HTN57" s="18"/>
      <c r="HTO57" s="18"/>
      <c r="HTP57" s="18"/>
      <c r="HTQ57" s="18"/>
      <c r="HTR57" s="18"/>
      <c r="HTS57" s="18"/>
      <c r="HTT57" s="18"/>
      <c r="HTU57" s="18"/>
      <c r="HTV57" s="18"/>
      <c r="HTW57" s="18"/>
      <c r="HTX57" s="18"/>
      <c r="HTY57" s="18"/>
      <c r="HTZ57" s="18"/>
      <c r="HUA57" s="18"/>
      <c r="HUB57" s="18"/>
      <c r="HUC57" s="18"/>
      <c r="HUD57" s="18"/>
      <c r="HUE57" s="18"/>
      <c r="HUF57" s="18"/>
      <c r="HUG57" s="18"/>
      <c r="HUH57" s="18"/>
      <c r="HUI57" s="18"/>
      <c r="HUJ57" s="18"/>
      <c r="HUK57" s="18"/>
      <c r="HUL57" s="18"/>
      <c r="HUM57" s="18"/>
      <c r="HUN57" s="18"/>
      <c r="HUO57" s="18"/>
      <c r="HUP57" s="18"/>
      <c r="HUQ57" s="18"/>
      <c r="HUR57" s="18"/>
      <c r="HUS57" s="18"/>
      <c r="HUT57" s="18"/>
      <c r="HUU57" s="18"/>
      <c r="HUV57" s="18"/>
      <c r="HUW57" s="18"/>
      <c r="HUX57" s="18"/>
      <c r="HUY57" s="18"/>
      <c r="HUZ57" s="18"/>
      <c r="HVA57" s="18"/>
      <c r="HVB57" s="18"/>
      <c r="HVC57" s="18"/>
      <c r="HVD57" s="18"/>
      <c r="HVE57" s="18"/>
      <c r="HVF57" s="18"/>
      <c r="HVG57" s="18"/>
      <c r="HVH57" s="18"/>
      <c r="HVI57" s="18"/>
      <c r="HVJ57" s="18"/>
      <c r="HVK57" s="18"/>
      <c r="HVL57" s="18"/>
      <c r="HVM57" s="18"/>
      <c r="HVN57" s="18"/>
      <c r="HVO57" s="18"/>
      <c r="HVP57" s="18"/>
      <c r="HVQ57" s="18"/>
      <c r="HVR57" s="18"/>
      <c r="HVS57" s="18"/>
      <c r="HVT57" s="18"/>
      <c r="HVU57" s="18"/>
      <c r="HVV57" s="18"/>
      <c r="HVW57" s="18"/>
      <c r="HVX57" s="18"/>
      <c r="HVY57" s="18"/>
      <c r="HVZ57" s="18"/>
      <c r="HWA57" s="18"/>
      <c r="HWB57" s="18"/>
      <c r="HWC57" s="18"/>
      <c r="HWD57" s="18"/>
      <c r="HWE57" s="18"/>
      <c r="HWF57" s="18"/>
      <c r="HWG57" s="18"/>
      <c r="HWH57" s="18"/>
      <c r="HWI57" s="18"/>
      <c r="HWJ57" s="18"/>
      <c r="HWK57" s="18"/>
      <c r="HWL57" s="18"/>
      <c r="HWM57" s="18"/>
      <c r="HWN57" s="18"/>
      <c r="HWO57" s="18"/>
      <c r="HWP57" s="18"/>
      <c r="HWQ57" s="18"/>
      <c r="HWR57" s="18"/>
      <c r="HWS57" s="18"/>
      <c r="HWT57" s="18"/>
      <c r="HWU57" s="18"/>
      <c r="HWV57" s="18"/>
      <c r="HWW57" s="18"/>
      <c r="HWX57" s="18"/>
      <c r="HWY57" s="18"/>
      <c r="HWZ57" s="18"/>
      <c r="HXA57" s="18"/>
      <c r="HXB57" s="18"/>
      <c r="HXC57" s="18"/>
      <c r="HXD57" s="18"/>
      <c r="HXE57" s="18"/>
      <c r="HXF57" s="18"/>
      <c r="HXG57" s="18"/>
      <c r="HXH57" s="18"/>
      <c r="HXI57" s="18"/>
      <c r="HXJ57" s="18"/>
      <c r="HXK57" s="18"/>
      <c r="HXL57" s="18"/>
      <c r="HXM57" s="18"/>
      <c r="HXN57" s="18"/>
      <c r="HXO57" s="18"/>
      <c r="HXP57" s="18"/>
      <c r="HXQ57" s="18"/>
      <c r="HXR57" s="18"/>
      <c r="HXS57" s="18"/>
      <c r="HXT57" s="18"/>
      <c r="HXU57" s="18"/>
      <c r="HXV57" s="18"/>
      <c r="HXW57" s="18"/>
      <c r="HXX57" s="18"/>
      <c r="HXY57" s="18"/>
      <c r="HXZ57" s="18"/>
      <c r="HYA57" s="18"/>
      <c r="HYB57" s="18"/>
      <c r="HYC57" s="18"/>
      <c r="HYD57" s="18"/>
      <c r="HYE57" s="18"/>
      <c r="HYF57" s="18"/>
      <c r="HYG57" s="18"/>
      <c r="HYH57" s="18"/>
      <c r="HYI57" s="18"/>
      <c r="HYJ57" s="18"/>
      <c r="HYK57" s="18"/>
      <c r="HYL57" s="18"/>
      <c r="HYM57" s="18"/>
      <c r="HYN57" s="18"/>
      <c r="HYO57" s="18"/>
      <c r="HYP57" s="18"/>
      <c r="HYQ57" s="18"/>
      <c r="HYR57" s="18"/>
      <c r="HYS57" s="18"/>
      <c r="HYT57" s="18"/>
      <c r="HYU57" s="18"/>
      <c r="HYV57" s="18"/>
      <c r="HYW57" s="18"/>
      <c r="HYX57" s="18"/>
      <c r="HYY57" s="18"/>
      <c r="HYZ57" s="18"/>
      <c r="HZA57" s="18"/>
      <c r="HZB57" s="18"/>
      <c r="HZC57" s="18"/>
      <c r="HZD57" s="18"/>
      <c r="HZE57" s="18"/>
      <c r="HZF57" s="18"/>
      <c r="HZG57" s="18"/>
      <c r="HZH57" s="18"/>
      <c r="HZI57" s="18"/>
      <c r="HZJ57" s="18"/>
      <c r="HZK57" s="18"/>
      <c r="HZL57" s="18"/>
      <c r="HZM57" s="18"/>
      <c r="HZN57" s="18"/>
      <c r="HZO57" s="18"/>
      <c r="HZP57" s="18"/>
      <c r="HZQ57" s="18"/>
      <c r="HZR57" s="18"/>
      <c r="HZS57" s="18"/>
      <c r="HZT57" s="18"/>
      <c r="HZU57" s="18"/>
      <c r="HZV57" s="18"/>
      <c r="HZW57" s="18"/>
      <c r="HZX57" s="18"/>
      <c r="HZY57" s="18"/>
      <c r="HZZ57" s="18"/>
      <c r="IAA57" s="18"/>
      <c r="IAB57" s="18"/>
      <c r="IAC57" s="18"/>
      <c r="IAD57" s="18"/>
      <c r="IAE57" s="18"/>
      <c r="IAF57" s="18"/>
      <c r="IAG57" s="18"/>
      <c r="IAH57" s="18"/>
      <c r="IAI57" s="18"/>
      <c r="IAJ57" s="18"/>
      <c r="IAK57" s="18"/>
      <c r="IAL57" s="18"/>
      <c r="IAM57" s="18"/>
      <c r="IAN57" s="18"/>
      <c r="IAO57" s="18"/>
      <c r="IAP57" s="18"/>
      <c r="IAQ57" s="18"/>
      <c r="IAR57" s="18"/>
      <c r="IAS57" s="18"/>
      <c r="IAT57" s="18"/>
      <c r="IAU57" s="18"/>
      <c r="IAV57" s="18"/>
      <c r="IAW57" s="18"/>
      <c r="IAX57" s="18"/>
      <c r="IAY57" s="18"/>
      <c r="IAZ57" s="18"/>
      <c r="IBA57" s="18"/>
      <c r="IBB57" s="18"/>
      <c r="IBC57" s="18"/>
      <c r="IBD57" s="18"/>
      <c r="IBE57" s="18"/>
      <c r="IBF57" s="18"/>
      <c r="IBG57" s="18"/>
      <c r="IBH57" s="18"/>
      <c r="IBI57" s="18"/>
      <c r="IBJ57" s="18"/>
      <c r="IBK57" s="18"/>
      <c r="IBL57" s="18"/>
      <c r="IBM57" s="18"/>
      <c r="IBN57" s="18"/>
      <c r="IBO57" s="18"/>
      <c r="IBP57" s="18"/>
      <c r="IBQ57" s="18"/>
      <c r="IBR57" s="18"/>
      <c r="IBS57" s="18"/>
      <c r="IBT57" s="18"/>
      <c r="IBU57" s="18"/>
      <c r="IBV57" s="18"/>
      <c r="IBW57" s="18"/>
      <c r="IBX57" s="18"/>
      <c r="IBY57" s="18"/>
      <c r="IBZ57" s="18"/>
      <c r="ICA57" s="18"/>
      <c r="ICB57" s="18"/>
      <c r="ICC57" s="18"/>
      <c r="ICD57" s="18"/>
      <c r="ICE57" s="18"/>
      <c r="ICF57" s="18"/>
      <c r="ICG57" s="18"/>
      <c r="ICH57" s="18"/>
      <c r="ICI57" s="18"/>
      <c r="ICJ57" s="18"/>
      <c r="ICK57" s="18"/>
      <c r="ICL57" s="18"/>
      <c r="ICM57" s="18"/>
      <c r="ICN57" s="18"/>
      <c r="ICO57" s="18"/>
      <c r="ICP57" s="18"/>
      <c r="ICQ57" s="18"/>
      <c r="ICR57" s="18"/>
      <c r="ICS57" s="18"/>
      <c r="ICT57" s="18"/>
      <c r="ICU57" s="18"/>
      <c r="ICV57" s="18"/>
      <c r="ICW57" s="18"/>
      <c r="ICX57" s="18"/>
      <c r="ICY57" s="18"/>
      <c r="ICZ57" s="18"/>
      <c r="IDA57" s="18"/>
      <c r="IDB57" s="18"/>
      <c r="IDC57" s="18"/>
      <c r="IDD57" s="18"/>
      <c r="IDE57" s="18"/>
      <c r="IDF57" s="18"/>
      <c r="IDG57" s="18"/>
      <c r="IDH57" s="18"/>
      <c r="IDI57" s="18"/>
      <c r="IDJ57" s="18"/>
      <c r="IDK57" s="18"/>
      <c r="IDL57" s="18"/>
      <c r="IDM57" s="18"/>
      <c r="IDN57" s="18"/>
      <c r="IDO57" s="18"/>
      <c r="IDP57" s="18"/>
      <c r="IDQ57" s="18"/>
      <c r="IDR57" s="18"/>
      <c r="IDS57" s="18"/>
      <c r="IDT57" s="18"/>
      <c r="IDU57" s="18"/>
      <c r="IDV57" s="18"/>
      <c r="IDW57" s="18"/>
      <c r="IDX57" s="18"/>
      <c r="IDY57" s="18"/>
      <c r="IDZ57" s="18"/>
      <c r="IEA57" s="18"/>
      <c r="IEB57" s="18"/>
      <c r="IEC57" s="18"/>
      <c r="IED57" s="18"/>
      <c r="IEE57" s="18"/>
      <c r="IEF57" s="18"/>
      <c r="IEG57" s="18"/>
      <c r="IEH57" s="18"/>
      <c r="IEI57" s="18"/>
      <c r="IEJ57" s="18"/>
      <c r="IEK57" s="18"/>
      <c r="IEL57" s="18"/>
      <c r="IEM57" s="18"/>
      <c r="IEN57" s="18"/>
      <c r="IEO57" s="18"/>
      <c r="IEP57" s="18"/>
      <c r="IEQ57" s="18"/>
      <c r="IER57" s="18"/>
      <c r="IES57" s="18"/>
      <c r="IET57" s="18"/>
      <c r="IEU57" s="18"/>
      <c r="IEV57" s="18"/>
      <c r="IEW57" s="18"/>
      <c r="IEX57" s="18"/>
      <c r="IEY57" s="18"/>
      <c r="IEZ57" s="18"/>
      <c r="IFA57" s="18"/>
      <c r="IFB57" s="18"/>
      <c r="IFC57" s="18"/>
      <c r="IFD57" s="18"/>
      <c r="IFE57" s="18"/>
      <c r="IFF57" s="18"/>
      <c r="IFG57" s="18"/>
      <c r="IFH57" s="18"/>
      <c r="IFI57" s="18"/>
      <c r="IFJ57" s="18"/>
      <c r="IFK57" s="18"/>
      <c r="IFL57" s="18"/>
      <c r="IFM57" s="18"/>
      <c r="IFN57" s="18"/>
      <c r="IFO57" s="18"/>
      <c r="IFP57" s="18"/>
      <c r="IFQ57" s="18"/>
      <c r="IFR57" s="18"/>
      <c r="IFS57" s="18"/>
      <c r="IFT57" s="18"/>
      <c r="IFU57" s="18"/>
      <c r="IFV57" s="18"/>
      <c r="IFW57" s="18"/>
      <c r="IFX57" s="18"/>
      <c r="IFY57" s="18"/>
      <c r="IFZ57" s="18"/>
      <c r="IGA57" s="18"/>
      <c r="IGB57" s="18"/>
      <c r="IGC57" s="18"/>
      <c r="IGD57" s="18"/>
      <c r="IGE57" s="18"/>
      <c r="IGF57" s="18"/>
      <c r="IGG57" s="18"/>
      <c r="IGH57" s="18"/>
      <c r="IGI57" s="18"/>
      <c r="IGJ57" s="18"/>
      <c r="IGK57" s="18"/>
      <c r="IGL57" s="18"/>
      <c r="IGM57" s="18"/>
      <c r="IGN57" s="18"/>
      <c r="IGO57" s="18"/>
      <c r="IGP57" s="18"/>
      <c r="IGQ57" s="18"/>
      <c r="IGR57" s="18"/>
      <c r="IGS57" s="18"/>
      <c r="IGT57" s="18"/>
      <c r="IGU57" s="18"/>
      <c r="IGV57" s="18"/>
      <c r="IGW57" s="18"/>
      <c r="IGX57" s="18"/>
      <c r="IGY57" s="18"/>
      <c r="IGZ57" s="18"/>
      <c r="IHA57" s="18"/>
      <c r="IHB57" s="18"/>
      <c r="IHC57" s="18"/>
      <c r="IHD57" s="18"/>
      <c r="IHE57" s="18"/>
      <c r="IHF57" s="18"/>
      <c r="IHG57" s="18"/>
      <c r="IHH57" s="18"/>
      <c r="IHI57" s="18"/>
      <c r="IHJ57" s="18"/>
      <c r="IHK57" s="18"/>
      <c r="IHL57" s="18"/>
      <c r="IHM57" s="18"/>
      <c r="IHN57" s="18"/>
      <c r="IHO57" s="18"/>
      <c r="IHP57" s="18"/>
      <c r="IHQ57" s="18"/>
      <c r="IHR57" s="18"/>
      <c r="IHS57" s="18"/>
      <c r="IHT57" s="18"/>
      <c r="IHU57" s="18"/>
      <c r="IHV57" s="18"/>
      <c r="IHW57" s="18"/>
      <c r="IHX57" s="18"/>
      <c r="IHY57" s="18"/>
      <c r="IHZ57" s="18"/>
      <c r="IIA57" s="18"/>
      <c r="IIB57" s="18"/>
      <c r="IIC57" s="18"/>
      <c r="IID57" s="18"/>
      <c r="IIE57" s="18"/>
      <c r="IIF57" s="18"/>
      <c r="IIG57" s="18"/>
      <c r="IIH57" s="18"/>
      <c r="III57" s="18"/>
      <c r="IIJ57" s="18"/>
      <c r="IIK57" s="18"/>
      <c r="IIL57" s="18"/>
      <c r="IIM57" s="18"/>
      <c r="IIN57" s="18"/>
      <c r="IIO57" s="18"/>
      <c r="IIP57" s="18"/>
      <c r="IIQ57" s="18"/>
      <c r="IIR57" s="18"/>
      <c r="IIS57" s="18"/>
      <c r="IIT57" s="18"/>
      <c r="IIU57" s="18"/>
      <c r="IIV57" s="18"/>
      <c r="IIW57" s="18"/>
      <c r="IIX57" s="18"/>
      <c r="IIY57" s="18"/>
      <c r="IIZ57" s="18"/>
      <c r="IJA57" s="18"/>
      <c r="IJB57" s="18"/>
      <c r="IJC57" s="18"/>
      <c r="IJD57" s="18"/>
      <c r="IJE57" s="18"/>
      <c r="IJF57" s="18"/>
      <c r="IJG57" s="18"/>
      <c r="IJH57" s="18"/>
      <c r="IJI57" s="18"/>
      <c r="IJJ57" s="18"/>
      <c r="IJK57" s="18"/>
      <c r="IJL57" s="18"/>
      <c r="IJM57" s="18"/>
      <c r="IJN57" s="18"/>
      <c r="IJO57" s="18"/>
      <c r="IJP57" s="18"/>
      <c r="IJQ57" s="18"/>
      <c r="IJR57" s="18"/>
      <c r="IJS57" s="18"/>
      <c r="IJT57" s="18"/>
      <c r="IJU57" s="18"/>
      <c r="IJV57" s="18"/>
      <c r="IJW57" s="18"/>
      <c r="IJX57" s="18"/>
      <c r="IJY57" s="18"/>
      <c r="IJZ57" s="18"/>
      <c r="IKA57" s="18"/>
      <c r="IKB57" s="18"/>
      <c r="IKC57" s="18"/>
      <c r="IKD57" s="18"/>
      <c r="IKE57" s="18"/>
      <c r="IKF57" s="18"/>
      <c r="IKG57" s="18"/>
      <c r="IKH57" s="18"/>
      <c r="IKI57" s="18"/>
      <c r="IKJ57" s="18"/>
      <c r="IKK57" s="18"/>
      <c r="IKL57" s="18"/>
      <c r="IKM57" s="18"/>
      <c r="IKN57" s="18"/>
      <c r="IKO57" s="18"/>
      <c r="IKP57" s="18"/>
      <c r="IKQ57" s="18"/>
      <c r="IKR57" s="18"/>
      <c r="IKS57" s="18"/>
      <c r="IKT57" s="18"/>
      <c r="IKU57" s="18"/>
      <c r="IKV57" s="18"/>
      <c r="IKW57" s="18"/>
      <c r="IKX57" s="18"/>
      <c r="IKY57" s="18"/>
      <c r="IKZ57" s="18"/>
      <c r="ILA57" s="18"/>
      <c r="ILB57" s="18"/>
      <c r="ILC57" s="18"/>
      <c r="ILD57" s="18"/>
      <c r="ILE57" s="18"/>
      <c r="ILF57" s="18"/>
      <c r="ILG57" s="18"/>
      <c r="ILH57" s="18"/>
      <c r="ILI57" s="18"/>
      <c r="ILJ57" s="18"/>
      <c r="ILK57" s="18"/>
      <c r="ILL57" s="18"/>
      <c r="ILM57" s="18"/>
      <c r="ILN57" s="18"/>
      <c r="ILO57" s="18"/>
      <c r="ILP57" s="18"/>
      <c r="ILQ57" s="18"/>
      <c r="ILR57" s="18"/>
      <c r="ILS57" s="18"/>
      <c r="ILT57" s="18"/>
      <c r="ILU57" s="18"/>
      <c r="ILV57" s="18"/>
      <c r="ILW57" s="18"/>
      <c r="ILX57" s="18"/>
      <c r="ILY57" s="18"/>
      <c r="ILZ57" s="18"/>
      <c r="IMA57" s="18"/>
      <c r="IMB57" s="18"/>
      <c r="IMC57" s="18"/>
      <c r="IMD57" s="18"/>
      <c r="IME57" s="18"/>
      <c r="IMF57" s="18"/>
      <c r="IMG57" s="18"/>
      <c r="IMH57" s="18"/>
      <c r="IMI57" s="18"/>
      <c r="IMJ57" s="18"/>
      <c r="IMK57" s="18"/>
      <c r="IML57" s="18"/>
      <c r="IMM57" s="18"/>
      <c r="IMN57" s="18"/>
      <c r="IMO57" s="18"/>
      <c r="IMP57" s="18"/>
      <c r="IMQ57" s="18"/>
      <c r="IMR57" s="18"/>
      <c r="IMS57" s="18"/>
      <c r="IMT57" s="18"/>
      <c r="IMU57" s="18"/>
      <c r="IMV57" s="18"/>
      <c r="IMW57" s="18"/>
      <c r="IMX57" s="18"/>
      <c r="IMY57" s="18"/>
      <c r="IMZ57" s="18"/>
      <c r="INA57" s="18"/>
      <c r="INB57" s="18"/>
      <c r="INC57" s="18"/>
      <c r="IND57" s="18"/>
      <c r="INE57" s="18"/>
      <c r="INF57" s="18"/>
      <c r="ING57" s="18"/>
      <c r="INH57" s="18"/>
      <c r="INI57" s="18"/>
      <c r="INJ57" s="18"/>
      <c r="INK57" s="18"/>
      <c r="INL57" s="18"/>
      <c r="INM57" s="18"/>
      <c r="INN57" s="18"/>
      <c r="INO57" s="18"/>
      <c r="INP57" s="18"/>
      <c r="INQ57" s="18"/>
      <c r="INR57" s="18"/>
      <c r="INS57" s="18"/>
      <c r="INT57" s="18"/>
      <c r="INU57" s="18"/>
      <c r="INV57" s="18"/>
      <c r="INW57" s="18"/>
      <c r="INX57" s="18"/>
      <c r="INY57" s="18"/>
      <c r="INZ57" s="18"/>
      <c r="IOA57" s="18"/>
      <c r="IOB57" s="18"/>
      <c r="IOC57" s="18"/>
      <c r="IOD57" s="18"/>
      <c r="IOE57" s="18"/>
      <c r="IOF57" s="18"/>
      <c r="IOG57" s="18"/>
      <c r="IOH57" s="18"/>
      <c r="IOI57" s="18"/>
      <c r="IOJ57" s="18"/>
      <c r="IOK57" s="18"/>
      <c r="IOL57" s="18"/>
      <c r="IOM57" s="18"/>
      <c r="ION57" s="18"/>
      <c r="IOO57" s="18"/>
      <c r="IOP57" s="18"/>
      <c r="IOQ57" s="18"/>
      <c r="IOR57" s="18"/>
      <c r="IOS57" s="18"/>
      <c r="IOT57" s="18"/>
      <c r="IOU57" s="18"/>
      <c r="IOV57" s="18"/>
      <c r="IOW57" s="18"/>
      <c r="IOX57" s="18"/>
      <c r="IOY57" s="18"/>
      <c r="IOZ57" s="18"/>
      <c r="IPA57" s="18"/>
      <c r="IPB57" s="18"/>
      <c r="IPC57" s="18"/>
      <c r="IPD57" s="18"/>
      <c r="IPE57" s="18"/>
      <c r="IPF57" s="18"/>
      <c r="IPG57" s="18"/>
      <c r="IPH57" s="18"/>
      <c r="IPI57" s="18"/>
      <c r="IPJ57" s="18"/>
      <c r="IPK57" s="18"/>
      <c r="IPL57" s="18"/>
      <c r="IPM57" s="18"/>
      <c r="IPN57" s="18"/>
      <c r="IPO57" s="18"/>
      <c r="IPP57" s="18"/>
      <c r="IPQ57" s="18"/>
      <c r="IPR57" s="18"/>
      <c r="IPS57" s="18"/>
      <c r="IPT57" s="18"/>
      <c r="IPU57" s="18"/>
      <c r="IPV57" s="18"/>
      <c r="IPW57" s="18"/>
      <c r="IPX57" s="18"/>
      <c r="IPY57" s="18"/>
      <c r="IPZ57" s="18"/>
      <c r="IQA57" s="18"/>
      <c r="IQB57" s="18"/>
      <c r="IQC57" s="18"/>
      <c r="IQD57" s="18"/>
      <c r="IQE57" s="18"/>
      <c r="IQF57" s="18"/>
      <c r="IQG57" s="18"/>
      <c r="IQH57" s="18"/>
      <c r="IQI57" s="18"/>
      <c r="IQJ57" s="18"/>
      <c r="IQK57" s="18"/>
      <c r="IQL57" s="18"/>
      <c r="IQM57" s="18"/>
      <c r="IQN57" s="18"/>
      <c r="IQO57" s="18"/>
      <c r="IQP57" s="18"/>
      <c r="IQQ57" s="18"/>
      <c r="IQR57" s="18"/>
      <c r="IQS57" s="18"/>
      <c r="IQT57" s="18"/>
      <c r="IQU57" s="18"/>
      <c r="IQV57" s="18"/>
      <c r="IQW57" s="18"/>
      <c r="IQX57" s="18"/>
      <c r="IQY57" s="18"/>
      <c r="IQZ57" s="18"/>
      <c r="IRA57" s="18"/>
      <c r="IRB57" s="18"/>
      <c r="IRC57" s="18"/>
      <c r="IRD57" s="18"/>
      <c r="IRE57" s="18"/>
      <c r="IRF57" s="18"/>
      <c r="IRG57" s="18"/>
      <c r="IRH57" s="18"/>
      <c r="IRI57" s="18"/>
      <c r="IRJ57" s="18"/>
      <c r="IRK57" s="18"/>
      <c r="IRL57" s="18"/>
      <c r="IRM57" s="18"/>
      <c r="IRN57" s="18"/>
      <c r="IRO57" s="18"/>
      <c r="IRP57" s="18"/>
      <c r="IRQ57" s="18"/>
      <c r="IRR57" s="18"/>
      <c r="IRS57" s="18"/>
      <c r="IRT57" s="18"/>
      <c r="IRU57" s="18"/>
      <c r="IRV57" s="18"/>
      <c r="IRW57" s="18"/>
      <c r="IRX57" s="18"/>
      <c r="IRY57" s="18"/>
      <c r="IRZ57" s="18"/>
      <c r="ISA57" s="18"/>
      <c r="ISB57" s="18"/>
      <c r="ISC57" s="18"/>
      <c r="ISD57" s="18"/>
      <c r="ISE57" s="18"/>
      <c r="ISF57" s="18"/>
      <c r="ISG57" s="18"/>
      <c r="ISH57" s="18"/>
      <c r="ISI57" s="18"/>
      <c r="ISJ57" s="18"/>
      <c r="ISK57" s="18"/>
      <c r="ISL57" s="18"/>
      <c r="ISM57" s="18"/>
      <c r="ISN57" s="18"/>
      <c r="ISO57" s="18"/>
      <c r="ISP57" s="18"/>
      <c r="ISQ57" s="18"/>
      <c r="ISR57" s="18"/>
      <c r="ISS57" s="18"/>
      <c r="IST57" s="18"/>
      <c r="ISU57" s="18"/>
      <c r="ISV57" s="18"/>
      <c r="ISW57" s="18"/>
      <c r="ISX57" s="18"/>
      <c r="ISY57" s="18"/>
      <c r="ISZ57" s="18"/>
      <c r="ITA57" s="18"/>
      <c r="ITB57" s="18"/>
      <c r="ITC57" s="18"/>
      <c r="ITD57" s="18"/>
      <c r="ITE57" s="18"/>
      <c r="ITF57" s="18"/>
      <c r="ITG57" s="18"/>
      <c r="ITH57" s="18"/>
      <c r="ITI57" s="18"/>
      <c r="ITJ57" s="18"/>
      <c r="ITK57" s="18"/>
      <c r="ITL57" s="18"/>
      <c r="ITM57" s="18"/>
      <c r="ITN57" s="18"/>
      <c r="ITO57" s="18"/>
      <c r="ITP57" s="18"/>
      <c r="ITQ57" s="18"/>
      <c r="ITR57" s="18"/>
      <c r="ITS57" s="18"/>
      <c r="ITT57" s="18"/>
      <c r="ITU57" s="18"/>
      <c r="ITV57" s="18"/>
      <c r="ITW57" s="18"/>
      <c r="ITX57" s="18"/>
      <c r="ITY57" s="18"/>
      <c r="ITZ57" s="18"/>
      <c r="IUA57" s="18"/>
      <c r="IUB57" s="18"/>
      <c r="IUC57" s="18"/>
      <c r="IUD57" s="18"/>
      <c r="IUE57" s="18"/>
      <c r="IUF57" s="18"/>
      <c r="IUG57" s="18"/>
      <c r="IUH57" s="18"/>
      <c r="IUI57" s="18"/>
      <c r="IUJ57" s="18"/>
      <c r="IUK57" s="18"/>
      <c r="IUL57" s="18"/>
      <c r="IUM57" s="18"/>
      <c r="IUN57" s="18"/>
      <c r="IUO57" s="18"/>
      <c r="IUP57" s="18"/>
      <c r="IUQ57" s="18"/>
      <c r="IUR57" s="18"/>
      <c r="IUS57" s="18"/>
      <c r="IUT57" s="18"/>
      <c r="IUU57" s="18"/>
      <c r="IUV57" s="18"/>
      <c r="IUW57" s="18"/>
      <c r="IUX57" s="18"/>
      <c r="IUY57" s="18"/>
      <c r="IUZ57" s="18"/>
      <c r="IVA57" s="18"/>
      <c r="IVB57" s="18"/>
      <c r="IVC57" s="18"/>
      <c r="IVD57" s="18"/>
      <c r="IVE57" s="18"/>
      <c r="IVF57" s="18"/>
      <c r="IVG57" s="18"/>
      <c r="IVH57" s="18"/>
      <c r="IVI57" s="18"/>
      <c r="IVJ57" s="18"/>
      <c r="IVK57" s="18"/>
      <c r="IVL57" s="18"/>
      <c r="IVM57" s="18"/>
      <c r="IVN57" s="18"/>
      <c r="IVO57" s="18"/>
      <c r="IVP57" s="18"/>
      <c r="IVQ57" s="18"/>
      <c r="IVR57" s="18"/>
      <c r="IVS57" s="18"/>
      <c r="IVT57" s="18"/>
      <c r="IVU57" s="18"/>
      <c r="IVV57" s="18"/>
      <c r="IVW57" s="18"/>
      <c r="IVX57" s="18"/>
      <c r="IVY57" s="18"/>
      <c r="IVZ57" s="18"/>
      <c r="IWA57" s="18"/>
      <c r="IWB57" s="18"/>
      <c r="IWC57" s="18"/>
      <c r="IWD57" s="18"/>
      <c r="IWE57" s="18"/>
      <c r="IWF57" s="18"/>
      <c r="IWG57" s="18"/>
      <c r="IWH57" s="18"/>
      <c r="IWI57" s="18"/>
      <c r="IWJ57" s="18"/>
      <c r="IWK57" s="18"/>
      <c r="IWL57" s="18"/>
      <c r="IWM57" s="18"/>
      <c r="IWN57" s="18"/>
      <c r="IWO57" s="18"/>
      <c r="IWP57" s="18"/>
      <c r="IWQ57" s="18"/>
      <c r="IWR57" s="18"/>
      <c r="IWS57" s="18"/>
      <c r="IWT57" s="18"/>
      <c r="IWU57" s="18"/>
      <c r="IWV57" s="18"/>
      <c r="IWW57" s="18"/>
      <c r="IWX57" s="18"/>
      <c r="IWY57" s="18"/>
      <c r="IWZ57" s="18"/>
      <c r="IXA57" s="18"/>
      <c r="IXB57" s="18"/>
      <c r="IXC57" s="18"/>
      <c r="IXD57" s="18"/>
      <c r="IXE57" s="18"/>
      <c r="IXF57" s="18"/>
      <c r="IXG57" s="18"/>
      <c r="IXH57" s="18"/>
      <c r="IXI57" s="18"/>
      <c r="IXJ57" s="18"/>
      <c r="IXK57" s="18"/>
      <c r="IXL57" s="18"/>
      <c r="IXM57" s="18"/>
      <c r="IXN57" s="18"/>
      <c r="IXO57" s="18"/>
      <c r="IXP57" s="18"/>
      <c r="IXQ57" s="18"/>
      <c r="IXR57" s="18"/>
      <c r="IXS57" s="18"/>
      <c r="IXT57" s="18"/>
      <c r="IXU57" s="18"/>
      <c r="IXV57" s="18"/>
      <c r="IXW57" s="18"/>
      <c r="IXX57" s="18"/>
      <c r="IXY57" s="18"/>
      <c r="IXZ57" s="18"/>
      <c r="IYA57" s="18"/>
      <c r="IYB57" s="18"/>
      <c r="IYC57" s="18"/>
      <c r="IYD57" s="18"/>
      <c r="IYE57" s="18"/>
      <c r="IYF57" s="18"/>
      <c r="IYG57" s="18"/>
      <c r="IYH57" s="18"/>
      <c r="IYI57" s="18"/>
      <c r="IYJ57" s="18"/>
      <c r="IYK57" s="18"/>
      <c r="IYL57" s="18"/>
      <c r="IYM57" s="18"/>
      <c r="IYN57" s="18"/>
      <c r="IYO57" s="18"/>
      <c r="IYP57" s="18"/>
      <c r="IYQ57" s="18"/>
      <c r="IYR57" s="18"/>
      <c r="IYS57" s="18"/>
      <c r="IYT57" s="18"/>
      <c r="IYU57" s="18"/>
      <c r="IYV57" s="18"/>
      <c r="IYW57" s="18"/>
      <c r="IYX57" s="18"/>
      <c r="IYY57" s="18"/>
      <c r="IYZ57" s="18"/>
      <c r="IZA57" s="18"/>
      <c r="IZB57" s="18"/>
      <c r="IZC57" s="18"/>
      <c r="IZD57" s="18"/>
      <c r="IZE57" s="18"/>
      <c r="IZF57" s="18"/>
      <c r="IZG57" s="18"/>
      <c r="IZH57" s="18"/>
      <c r="IZI57" s="18"/>
      <c r="IZJ57" s="18"/>
      <c r="IZK57" s="18"/>
      <c r="IZL57" s="18"/>
      <c r="IZM57" s="18"/>
      <c r="IZN57" s="18"/>
      <c r="IZO57" s="18"/>
      <c r="IZP57" s="18"/>
      <c r="IZQ57" s="18"/>
      <c r="IZR57" s="18"/>
      <c r="IZS57" s="18"/>
      <c r="IZT57" s="18"/>
      <c r="IZU57" s="18"/>
      <c r="IZV57" s="18"/>
      <c r="IZW57" s="18"/>
      <c r="IZX57" s="18"/>
      <c r="IZY57" s="18"/>
      <c r="IZZ57" s="18"/>
      <c r="JAA57" s="18"/>
      <c r="JAB57" s="18"/>
      <c r="JAC57" s="18"/>
      <c r="JAD57" s="18"/>
      <c r="JAE57" s="18"/>
      <c r="JAF57" s="18"/>
      <c r="JAG57" s="18"/>
      <c r="JAH57" s="18"/>
      <c r="JAI57" s="18"/>
      <c r="JAJ57" s="18"/>
      <c r="JAK57" s="18"/>
      <c r="JAL57" s="18"/>
      <c r="JAM57" s="18"/>
      <c r="JAN57" s="18"/>
      <c r="JAO57" s="18"/>
      <c r="JAP57" s="18"/>
      <c r="JAQ57" s="18"/>
      <c r="JAR57" s="18"/>
      <c r="JAS57" s="18"/>
      <c r="JAT57" s="18"/>
      <c r="JAU57" s="18"/>
      <c r="JAV57" s="18"/>
      <c r="JAW57" s="18"/>
      <c r="JAX57" s="18"/>
      <c r="JAY57" s="18"/>
      <c r="JAZ57" s="18"/>
      <c r="JBA57" s="18"/>
      <c r="JBB57" s="18"/>
      <c r="JBC57" s="18"/>
      <c r="JBD57" s="18"/>
      <c r="JBE57" s="18"/>
      <c r="JBF57" s="18"/>
      <c r="JBG57" s="18"/>
      <c r="JBH57" s="18"/>
      <c r="JBI57" s="18"/>
      <c r="JBJ57" s="18"/>
      <c r="JBK57" s="18"/>
      <c r="JBL57" s="18"/>
      <c r="JBM57" s="18"/>
      <c r="JBN57" s="18"/>
      <c r="JBO57" s="18"/>
      <c r="JBP57" s="18"/>
      <c r="JBQ57" s="18"/>
      <c r="JBR57" s="18"/>
      <c r="JBS57" s="18"/>
      <c r="JBT57" s="18"/>
      <c r="JBU57" s="18"/>
      <c r="JBV57" s="18"/>
      <c r="JBW57" s="18"/>
      <c r="JBX57" s="18"/>
      <c r="JBY57" s="18"/>
      <c r="JBZ57" s="18"/>
      <c r="JCA57" s="18"/>
      <c r="JCB57" s="18"/>
      <c r="JCC57" s="18"/>
      <c r="JCD57" s="18"/>
      <c r="JCE57" s="18"/>
      <c r="JCF57" s="18"/>
      <c r="JCG57" s="18"/>
      <c r="JCH57" s="18"/>
      <c r="JCI57" s="18"/>
      <c r="JCJ57" s="18"/>
      <c r="JCK57" s="18"/>
      <c r="JCL57" s="18"/>
      <c r="JCM57" s="18"/>
      <c r="JCN57" s="18"/>
      <c r="JCO57" s="18"/>
      <c r="JCP57" s="18"/>
      <c r="JCQ57" s="18"/>
      <c r="JCR57" s="18"/>
      <c r="JCS57" s="18"/>
      <c r="JCT57" s="18"/>
      <c r="JCU57" s="18"/>
      <c r="JCV57" s="18"/>
      <c r="JCW57" s="18"/>
      <c r="JCX57" s="18"/>
      <c r="JCY57" s="18"/>
      <c r="JCZ57" s="18"/>
      <c r="JDA57" s="18"/>
      <c r="JDB57" s="18"/>
      <c r="JDC57" s="18"/>
      <c r="JDD57" s="18"/>
      <c r="JDE57" s="18"/>
      <c r="JDF57" s="18"/>
      <c r="JDG57" s="18"/>
      <c r="JDH57" s="18"/>
      <c r="JDI57" s="18"/>
      <c r="JDJ57" s="18"/>
      <c r="JDK57" s="18"/>
      <c r="JDL57" s="18"/>
      <c r="JDM57" s="18"/>
      <c r="JDN57" s="18"/>
      <c r="JDO57" s="18"/>
      <c r="JDP57" s="18"/>
      <c r="JDQ57" s="18"/>
      <c r="JDR57" s="18"/>
      <c r="JDS57" s="18"/>
      <c r="JDT57" s="18"/>
      <c r="JDU57" s="18"/>
      <c r="JDV57" s="18"/>
      <c r="JDW57" s="18"/>
      <c r="JDX57" s="18"/>
      <c r="JDY57" s="18"/>
      <c r="JDZ57" s="18"/>
      <c r="JEA57" s="18"/>
      <c r="JEB57" s="18"/>
      <c r="JEC57" s="18"/>
      <c r="JED57" s="18"/>
      <c r="JEE57" s="18"/>
      <c r="JEF57" s="18"/>
      <c r="JEG57" s="18"/>
      <c r="JEH57" s="18"/>
      <c r="JEI57" s="18"/>
      <c r="JEJ57" s="18"/>
      <c r="JEK57" s="18"/>
      <c r="JEL57" s="18"/>
      <c r="JEM57" s="18"/>
      <c r="JEN57" s="18"/>
      <c r="JEO57" s="18"/>
      <c r="JEP57" s="18"/>
      <c r="JEQ57" s="18"/>
      <c r="JER57" s="18"/>
      <c r="JES57" s="18"/>
      <c r="JET57" s="18"/>
      <c r="JEU57" s="18"/>
      <c r="JEV57" s="18"/>
      <c r="JEW57" s="18"/>
      <c r="JEX57" s="18"/>
      <c r="JEY57" s="18"/>
      <c r="JEZ57" s="18"/>
      <c r="JFA57" s="18"/>
      <c r="JFB57" s="18"/>
      <c r="JFC57" s="18"/>
      <c r="JFD57" s="18"/>
      <c r="JFE57" s="18"/>
      <c r="JFF57" s="18"/>
      <c r="JFG57" s="18"/>
      <c r="JFH57" s="18"/>
      <c r="JFI57" s="18"/>
      <c r="JFJ57" s="18"/>
      <c r="JFK57" s="18"/>
      <c r="JFL57" s="18"/>
      <c r="JFM57" s="18"/>
      <c r="JFN57" s="18"/>
      <c r="JFO57" s="18"/>
      <c r="JFP57" s="18"/>
      <c r="JFQ57" s="18"/>
      <c r="JFR57" s="18"/>
      <c r="JFS57" s="18"/>
      <c r="JFT57" s="18"/>
      <c r="JFU57" s="18"/>
      <c r="JFV57" s="18"/>
      <c r="JFW57" s="18"/>
      <c r="JFX57" s="18"/>
      <c r="JFY57" s="18"/>
      <c r="JFZ57" s="18"/>
      <c r="JGA57" s="18"/>
      <c r="JGB57" s="18"/>
      <c r="JGC57" s="18"/>
      <c r="JGD57" s="18"/>
      <c r="JGE57" s="18"/>
      <c r="JGF57" s="18"/>
      <c r="JGG57" s="18"/>
      <c r="JGH57" s="18"/>
      <c r="JGI57" s="18"/>
      <c r="JGJ57" s="18"/>
      <c r="JGK57" s="18"/>
      <c r="JGL57" s="18"/>
      <c r="JGM57" s="18"/>
      <c r="JGN57" s="18"/>
      <c r="JGO57" s="18"/>
      <c r="JGP57" s="18"/>
      <c r="JGQ57" s="18"/>
      <c r="JGR57" s="18"/>
      <c r="JGS57" s="18"/>
      <c r="JGT57" s="18"/>
      <c r="JGU57" s="18"/>
      <c r="JGV57" s="18"/>
      <c r="JGW57" s="18"/>
      <c r="JGX57" s="18"/>
      <c r="JGY57" s="18"/>
      <c r="JGZ57" s="18"/>
      <c r="JHA57" s="18"/>
      <c r="JHB57" s="18"/>
      <c r="JHC57" s="18"/>
      <c r="JHD57" s="18"/>
      <c r="JHE57" s="18"/>
      <c r="JHF57" s="18"/>
      <c r="JHG57" s="18"/>
      <c r="JHH57" s="18"/>
      <c r="JHI57" s="18"/>
      <c r="JHJ57" s="18"/>
      <c r="JHK57" s="18"/>
      <c r="JHL57" s="18"/>
      <c r="JHM57" s="18"/>
      <c r="JHN57" s="18"/>
      <c r="JHO57" s="18"/>
      <c r="JHP57" s="18"/>
      <c r="JHQ57" s="18"/>
      <c r="JHR57" s="18"/>
      <c r="JHS57" s="18"/>
      <c r="JHT57" s="18"/>
      <c r="JHU57" s="18"/>
      <c r="JHV57" s="18"/>
      <c r="JHW57" s="18"/>
      <c r="JHX57" s="18"/>
      <c r="JHY57" s="18"/>
      <c r="JHZ57" s="18"/>
      <c r="JIA57" s="18"/>
      <c r="JIB57" s="18"/>
      <c r="JIC57" s="18"/>
      <c r="JID57" s="18"/>
      <c r="JIE57" s="18"/>
      <c r="JIF57" s="18"/>
      <c r="JIG57" s="18"/>
      <c r="JIH57" s="18"/>
      <c r="JII57" s="18"/>
      <c r="JIJ57" s="18"/>
      <c r="JIK57" s="18"/>
      <c r="JIL57" s="18"/>
      <c r="JIM57" s="18"/>
      <c r="JIN57" s="18"/>
      <c r="JIO57" s="18"/>
      <c r="JIP57" s="18"/>
      <c r="JIQ57" s="18"/>
      <c r="JIR57" s="18"/>
      <c r="JIS57" s="18"/>
      <c r="JIT57" s="18"/>
      <c r="JIU57" s="18"/>
      <c r="JIV57" s="18"/>
      <c r="JIW57" s="18"/>
      <c r="JIX57" s="18"/>
      <c r="JIY57" s="18"/>
      <c r="JIZ57" s="18"/>
      <c r="JJA57" s="18"/>
      <c r="JJB57" s="18"/>
      <c r="JJC57" s="18"/>
      <c r="JJD57" s="18"/>
      <c r="JJE57" s="18"/>
      <c r="JJF57" s="18"/>
      <c r="JJG57" s="18"/>
      <c r="JJH57" s="18"/>
      <c r="JJI57" s="18"/>
      <c r="JJJ57" s="18"/>
      <c r="JJK57" s="18"/>
      <c r="JJL57" s="18"/>
      <c r="JJM57" s="18"/>
      <c r="JJN57" s="18"/>
      <c r="JJO57" s="18"/>
      <c r="JJP57" s="18"/>
      <c r="JJQ57" s="18"/>
      <c r="JJR57" s="18"/>
      <c r="JJS57" s="18"/>
      <c r="JJT57" s="18"/>
      <c r="JJU57" s="18"/>
      <c r="JJV57" s="18"/>
      <c r="JJW57" s="18"/>
      <c r="JJX57" s="18"/>
      <c r="JJY57" s="18"/>
      <c r="JJZ57" s="18"/>
      <c r="JKA57" s="18"/>
      <c r="JKB57" s="18"/>
      <c r="JKC57" s="18"/>
      <c r="JKD57" s="18"/>
      <c r="JKE57" s="18"/>
      <c r="JKF57" s="18"/>
      <c r="JKG57" s="18"/>
      <c r="JKH57" s="18"/>
      <c r="JKI57" s="18"/>
      <c r="JKJ57" s="18"/>
      <c r="JKK57" s="18"/>
      <c r="JKL57" s="18"/>
      <c r="JKM57" s="18"/>
      <c r="JKN57" s="18"/>
      <c r="JKO57" s="18"/>
      <c r="JKP57" s="18"/>
      <c r="JKQ57" s="18"/>
      <c r="JKR57" s="18"/>
      <c r="JKS57" s="18"/>
      <c r="JKT57" s="18"/>
      <c r="JKU57" s="18"/>
      <c r="JKV57" s="18"/>
      <c r="JKW57" s="18"/>
      <c r="JKX57" s="18"/>
      <c r="JKY57" s="18"/>
      <c r="JKZ57" s="18"/>
      <c r="JLA57" s="18"/>
      <c r="JLB57" s="18"/>
      <c r="JLC57" s="18"/>
      <c r="JLD57" s="18"/>
      <c r="JLE57" s="18"/>
      <c r="JLF57" s="18"/>
      <c r="JLG57" s="18"/>
      <c r="JLH57" s="18"/>
      <c r="JLI57" s="18"/>
      <c r="JLJ57" s="18"/>
      <c r="JLK57" s="18"/>
      <c r="JLL57" s="18"/>
      <c r="JLM57" s="18"/>
      <c r="JLN57" s="18"/>
      <c r="JLO57" s="18"/>
      <c r="JLP57" s="18"/>
      <c r="JLQ57" s="18"/>
      <c r="JLR57" s="18"/>
      <c r="JLS57" s="18"/>
      <c r="JLT57" s="18"/>
      <c r="JLU57" s="18"/>
      <c r="JLV57" s="18"/>
      <c r="JLW57" s="18"/>
      <c r="JLX57" s="18"/>
      <c r="JLY57" s="18"/>
      <c r="JLZ57" s="18"/>
      <c r="JMA57" s="18"/>
      <c r="JMB57" s="18"/>
      <c r="JMC57" s="18"/>
      <c r="JMD57" s="18"/>
      <c r="JME57" s="18"/>
      <c r="JMF57" s="18"/>
      <c r="JMG57" s="18"/>
      <c r="JMH57" s="18"/>
      <c r="JMI57" s="18"/>
      <c r="JMJ57" s="18"/>
      <c r="JMK57" s="18"/>
      <c r="JML57" s="18"/>
      <c r="JMM57" s="18"/>
      <c r="JMN57" s="18"/>
      <c r="JMO57" s="18"/>
      <c r="JMP57" s="18"/>
      <c r="JMQ57" s="18"/>
      <c r="JMR57" s="18"/>
      <c r="JMS57" s="18"/>
      <c r="JMT57" s="18"/>
      <c r="JMU57" s="18"/>
      <c r="JMV57" s="18"/>
      <c r="JMW57" s="18"/>
      <c r="JMX57" s="18"/>
      <c r="JMY57" s="18"/>
      <c r="JMZ57" s="18"/>
      <c r="JNA57" s="18"/>
      <c r="JNB57" s="18"/>
      <c r="JNC57" s="18"/>
      <c r="JND57" s="18"/>
      <c r="JNE57" s="18"/>
      <c r="JNF57" s="18"/>
      <c r="JNG57" s="18"/>
      <c r="JNH57" s="18"/>
      <c r="JNI57" s="18"/>
      <c r="JNJ57" s="18"/>
      <c r="JNK57" s="18"/>
      <c r="JNL57" s="18"/>
      <c r="JNM57" s="18"/>
      <c r="JNN57" s="18"/>
      <c r="JNO57" s="18"/>
      <c r="JNP57" s="18"/>
      <c r="JNQ57" s="18"/>
      <c r="JNR57" s="18"/>
      <c r="JNS57" s="18"/>
      <c r="JNT57" s="18"/>
      <c r="JNU57" s="18"/>
      <c r="JNV57" s="18"/>
      <c r="JNW57" s="18"/>
      <c r="JNX57" s="18"/>
      <c r="JNY57" s="18"/>
      <c r="JNZ57" s="18"/>
      <c r="JOA57" s="18"/>
      <c r="JOB57" s="18"/>
      <c r="JOC57" s="18"/>
      <c r="JOD57" s="18"/>
      <c r="JOE57" s="18"/>
      <c r="JOF57" s="18"/>
      <c r="JOG57" s="18"/>
      <c r="JOH57" s="18"/>
      <c r="JOI57" s="18"/>
      <c r="JOJ57" s="18"/>
      <c r="JOK57" s="18"/>
      <c r="JOL57" s="18"/>
      <c r="JOM57" s="18"/>
      <c r="JON57" s="18"/>
      <c r="JOO57" s="18"/>
      <c r="JOP57" s="18"/>
      <c r="JOQ57" s="18"/>
      <c r="JOR57" s="18"/>
      <c r="JOS57" s="18"/>
      <c r="JOT57" s="18"/>
      <c r="JOU57" s="18"/>
      <c r="JOV57" s="18"/>
      <c r="JOW57" s="18"/>
      <c r="JOX57" s="18"/>
      <c r="JOY57" s="18"/>
      <c r="JOZ57" s="18"/>
      <c r="JPA57" s="18"/>
      <c r="JPB57" s="18"/>
      <c r="JPC57" s="18"/>
      <c r="JPD57" s="18"/>
      <c r="JPE57" s="18"/>
      <c r="JPF57" s="18"/>
      <c r="JPG57" s="18"/>
      <c r="JPH57" s="18"/>
      <c r="JPI57" s="18"/>
      <c r="JPJ57" s="18"/>
      <c r="JPK57" s="18"/>
      <c r="JPL57" s="18"/>
      <c r="JPM57" s="18"/>
      <c r="JPN57" s="18"/>
      <c r="JPO57" s="18"/>
      <c r="JPP57" s="18"/>
      <c r="JPQ57" s="18"/>
      <c r="JPR57" s="18"/>
      <c r="JPS57" s="18"/>
      <c r="JPT57" s="18"/>
      <c r="JPU57" s="18"/>
      <c r="JPV57" s="18"/>
      <c r="JPW57" s="18"/>
      <c r="JPX57" s="18"/>
      <c r="JPY57" s="18"/>
      <c r="JPZ57" s="18"/>
      <c r="JQA57" s="18"/>
      <c r="JQB57" s="18"/>
      <c r="JQC57" s="18"/>
      <c r="JQD57" s="18"/>
      <c r="JQE57" s="18"/>
      <c r="JQF57" s="18"/>
      <c r="JQG57" s="18"/>
      <c r="JQH57" s="18"/>
      <c r="JQI57" s="18"/>
      <c r="JQJ57" s="18"/>
      <c r="JQK57" s="18"/>
      <c r="JQL57" s="18"/>
      <c r="JQM57" s="18"/>
      <c r="JQN57" s="18"/>
      <c r="JQO57" s="18"/>
      <c r="JQP57" s="18"/>
      <c r="JQQ57" s="18"/>
      <c r="JQR57" s="18"/>
      <c r="JQS57" s="18"/>
      <c r="JQT57" s="18"/>
      <c r="JQU57" s="18"/>
      <c r="JQV57" s="18"/>
      <c r="JQW57" s="18"/>
      <c r="JQX57" s="18"/>
      <c r="JQY57" s="18"/>
      <c r="JQZ57" s="18"/>
      <c r="JRA57" s="18"/>
      <c r="JRB57" s="18"/>
      <c r="JRC57" s="18"/>
      <c r="JRD57" s="18"/>
      <c r="JRE57" s="18"/>
      <c r="JRF57" s="18"/>
      <c r="JRG57" s="18"/>
      <c r="JRH57" s="18"/>
      <c r="JRI57" s="18"/>
      <c r="JRJ57" s="18"/>
      <c r="JRK57" s="18"/>
      <c r="JRL57" s="18"/>
      <c r="JRM57" s="18"/>
      <c r="JRN57" s="18"/>
      <c r="JRO57" s="18"/>
      <c r="JRP57" s="18"/>
      <c r="JRQ57" s="18"/>
      <c r="JRR57" s="18"/>
      <c r="JRS57" s="18"/>
      <c r="JRT57" s="18"/>
      <c r="JRU57" s="18"/>
      <c r="JRV57" s="18"/>
      <c r="JRW57" s="18"/>
      <c r="JRX57" s="18"/>
      <c r="JRY57" s="18"/>
      <c r="JRZ57" s="18"/>
      <c r="JSA57" s="18"/>
      <c r="JSB57" s="18"/>
      <c r="JSC57" s="18"/>
      <c r="JSD57" s="18"/>
      <c r="JSE57" s="18"/>
      <c r="JSF57" s="18"/>
      <c r="JSG57" s="18"/>
      <c r="JSH57" s="18"/>
      <c r="JSI57" s="18"/>
      <c r="JSJ57" s="18"/>
      <c r="JSK57" s="18"/>
      <c r="JSL57" s="18"/>
      <c r="JSM57" s="18"/>
      <c r="JSN57" s="18"/>
      <c r="JSO57" s="18"/>
      <c r="JSP57" s="18"/>
      <c r="JSQ57" s="18"/>
      <c r="JSR57" s="18"/>
      <c r="JSS57" s="18"/>
      <c r="JST57" s="18"/>
      <c r="JSU57" s="18"/>
      <c r="JSV57" s="18"/>
      <c r="JSW57" s="18"/>
      <c r="JSX57" s="18"/>
      <c r="JSY57" s="18"/>
      <c r="JSZ57" s="18"/>
      <c r="JTA57" s="18"/>
      <c r="JTB57" s="18"/>
      <c r="JTC57" s="18"/>
      <c r="JTD57" s="18"/>
      <c r="JTE57" s="18"/>
      <c r="JTF57" s="18"/>
      <c r="JTG57" s="18"/>
      <c r="JTH57" s="18"/>
      <c r="JTI57" s="18"/>
      <c r="JTJ57" s="18"/>
      <c r="JTK57" s="18"/>
      <c r="JTL57" s="18"/>
      <c r="JTM57" s="18"/>
      <c r="JTN57" s="18"/>
      <c r="JTO57" s="18"/>
      <c r="JTP57" s="18"/>
      <c r="JTQ57" s="18"/>
      <c r="JTR57" s="18"/>
      <c r="JTS57" s="18"/>
      <c r="JTT57" s="18"/>
      <c r="JTU57" s="18"/>
      <c r="JTV57" s="18"/>
      <c r="JTW57" s="18"/>
      <c r="JTX57" s="18"/>
      <c r="JTY57" s="18"/>
      <c r="JTZ57" s="18"/>
      <c r="JUA57" s="18"/>
      <c r="JUB57" s="18"/>
      <c r="JUC57" s="18"/>
      <c r="JUD57" s="18"/>
      <c r="JUE57" s="18"/>
      <c r="JUF57" s="18"/>
      <c r="JUG57" s="18"/>
      <c r="JUH57" s="18"/>
      <c r="JUI57" s="18"/>
      <c r="JUJ57" s="18"/>
      <c r="JUK57" s="18"/>
      <c r="JUL57" s="18"/>
      <c r="JUM57" s="18"/>
      <c r="JUN57" s="18"/>
      <c r="JUO57" s="18"/>
      <c r="JUP57" s="18"/>
      <c r="JUQ57" s="18"/>
      <c r="JUR57" s="18"/>
      <c r="JUS57" s="18"/>
      <c r="JUT57" s="18"/>
      <c r="JUU57" s="18"/>
      <c r="JUV57" s="18"/>
      <c r="JUW57" s="18"/>
      <c r="JUX57" s="18"/>
      <c r="JUY57" s="18"/>
      <c r="JUZ57" s="18"/>
      <c r="JVA57" s="18"/>
      <c r="JVB57" s="18"/>
      <c r="JVC57" s="18"/>
      <c r="JVD57" s="18"/>
      <c r="JVE57" s="18"/>
      <c r="JVF57" s="18"/>
      <c r="JVG57" s="18"/>
      <c r="JVH57" s="18"/>
      <c r="JVI57" s="18"/>
      <c r="JVJ57" s="18"/>
      <c r="JVK57" s="18"/>
      <c r="JVL57" s="18"/>
      <c r="JVM57" s="18"/>
      <c r="JVN57" s="18"/>
      <c r="JVO57" s="18"/>
      <c r="JVP57" s="18"/>
      <c r="JVQ57" s="18"/>
      <c r="JVR57" s="18"/>
      <c r="JVS57" s="18"/>
      <c r="JVT57" s="18"/>
      <c r="JVU57" s="18"/>
      <c r="JVV57" s="18"/>
      <c r="JVW57" s="18"/>
      <c r="JVX57" s="18"/>
      <c r="JVY57" s="18"/>
      <c r="JVZ57" s="18"/>
      <c r="JWA57" s="18"/>
      <c r="JWB57" s="18"/>
      <c r="JWC57" s="18"/>
      <c r="JWD57" s="18"/>
      <c r="JWE57" s="18"/>
      <c r="JWF57" s="18"/>
      <c r="JWG57" s="18"/>
      <c r="JWH57" s="18"/>
      <c r="JWI57" s="18"/>
      <c r="JWJ57" s="18"/>
      <c r="JWK57" s="18"/>
      <c r="JWL57" s="18"/>
      <c r="JWM57" s="18"/>
      <c r="JWN57" s="18"/>
      <c r="JWO57" s="18"/>
      <c r="JWP57" s="18"/>
      <c r="JWQ57" s="18"/>
      <c r="JWR57" s="18"/>
      <c r="JWS57" s="18"/>
      <c r="JWT57" s="18"/>
      <c r="JWU57" s="18"/>
      <c r="JWV57" s="18"/>
      <c r="JWW57" s="18"/>
      <c r="JWX57" s="18"/>
      <c r="JWY57" s="18"/>
      <c r="JWZ57" s="18"/>
      <c r="JXA57" s="18"/>
      <c r="JXB57" s="18"/>
      <c r="JXC57" s="18"/>
      <c r="JXD57" s="18"/>
      <c r="JXE57" s="18"/>
      <c r="JXF57" s="18"/>
      <c r="JXG57" s="18"/>
      <c r="JXH57" s="18"/>
      <c r="JXI57" s="18"/>
      <c r="JXJ57" s="18"/>
      <c r="JXK57" s="18"/>
      <c r="JXL57" s="18"/>
      <c r="JXM57" s="18"/>
      <c r="JXN57" s="18"/>
      <c r="JXO57" s="18"/>
      <c r="JXP57" s="18"/>
      <c r="JXQ57" s="18"/>
      <c r="JXR57" s="18"/>
      <c r="JXS57" s="18"/>
      <c r="JXT57" s="18"/>
      <c r="JXU57" s="18"/>
      <c r="JXV57" s="18"/>
      <c r="JXW57" s="18"/>
      <c r="JXX57" s="18"/>
      <c r="JXY57" s="18"/>
      <c r="JXZ57" s="18"/>
      <c r="JYA57" s="18"/>
      <c r="JYB57" s="18"/>
      <c r="JYC57" s="18"/>
      <c r="JYD57" s="18"/>
      <c r="JYE57" s="18"/>
      <c r="JYF57" s="18"/>
      <c r="JYG57" s="18"/>
      <c r="JYH57" s="18"/>
      <c r="JYI57" s="18"/>
      <c r="JYJ57" s="18"/>
      <c r="JYK57" s="18"/>
      <c r="JYL57" s="18"/>
      <c r="JYM57" s="18"/>
      <c r="JYN57" s="18"/>
      <c r="JYO57" s="18"/>
      <c r="JYP57" s="18"/>
      <c r="JYQ57" s="18"/>
      <c r="JYR57" s="18"/>
      <c r="JYS57" s="18"/>
      <c r="JYT57" s="18"/>
      <c r="JYU57" s="18"/>
      <c r="JYV57" s="18"/>
      <c r="JYW57" s="18"/>
      <c r="JYX57" s="18"/>
      <c r="JYY57" s="18"/>
      <c r="JYZ57" s="18"/>
      <c r="JZA57" s="18"/>
      <c r="JZB57" s="18"/>
      <c r="JZC57" s="18"/>
      <c r="JZD57" s="18"/>
      <c r="JZE57" s="18"/>
      <c r="JZF57" s="18"/>
      <c r="JZG57" s="18"/>
      <c r="JZH57" s="18"/>
      <c r="JZI57" s="18"/>
      <c r="JZJ57" s="18"/>
      <c r="JZK57" s="18"/>
      <c r="JZL57" s="18"/>
      <c r="JZM57" s="18"/>
      <c r="JZN57" s="18"/>
      <c r="JZO57" s="18"/>
      <c r="JZP57" s="18"/>
      <c r="JZQ57" s="18"/>
      <c r="JZR57" s="18"/>
      <c r="JZS57" s="18"/>
      <c r="JZT57" s="18"/>
      <c r="JZU57" s="18"/>
      <c r="JZV57" s="18"/>
      <c r="JZW57" s="18"/>
      <c r="JZX57" s="18"/>
      <c r="JZY57" s="18"/>
      <c r="JZZ57" s="18"/>
      <c r="KAA57" s="18"/>
      <c r="KAB57" s="18"/>
      <c r="KAC57" s="18"/>
      <c r="KAD57" s="18"/>
      <c r="KAE57" s="18"/>
      <c r="KAF57" s="18"/>
      <c r="KAG57" s="18"/>
      <c r="KAH57" s="18"/>
      <c r="KAI57" s="18"/>
      <c r="KAJ57" s="18"/>
      <c r="KAK57" s="18"/>
      <c r="KAL57" s="18"/>
      <c r="KAM57" s="18"/>
      <c r="KAN57" s="18"/>
      <c r="KAO57" s="18"/>
      <c r="KAP57" s="18"/>
      <c r="KAQ57" s="18"/>
      <c r="KAR57" s="18"/>
      <c r="KAS57" s="18"/>
      <c r="KAT57" s="18"/>
      <c r="KAU57" s="18"/>
      <c r="KAV57" s="18"/>
      <c r="KAW57" s="18"/>
      <c r="KAX57" s="18"/>
      <c r="KAY57" s="18"/>
      <c r="KAZ57" s="18"/>
      <c r="KBA57" s="18"/>
      <c r="KBB57" s="18"/>
      <c r="KBC57" s="18"/>
      <c r="KBD57" s="18"/>
      <c r="KBE57" s="18"/>
      <c r="KBF57" s="18"/>
      <c r="KBG57" s="18"/>
      <c r="KBH57" s="18"/>
      <c r="KBI57" s="18"/>
      <c r="KBJ57" s="18"/>
      <c r="KBK57" s="18"/>
      <c r="KBL57" s="18"/>
      <c r="KBM57" s="18"/>
      <c r="KBN57" s="18"/>
      <c r="KBO57" s="18"/>
      <c r="KBP57" s="18"/>
      <c r="KBQ57" s="18"/>
      <c r="KBR57" s="18"/>
      <c r="KBS57" s="18"/>
      <c r="KBT57" s="18"/>
      <c r="KBU57" s="18"/>
      <c r="KBV57" s="18"/>
      <c r="KBW57" s="18"/>
      <c r="KBX57" s="18"/>
      <c r="KBY57" s="18"/>
      <c r="KBZ57" s="18"/>
      <c r="KCA57" s="18"/>
      <c r="KCB57" s="18"/>
      <c r="KCC57" s="18"/>
      <c r="KCD57" s="18"/>
      <c r="KCE57" s="18"/>
      <c r="KCF57" s="18"/>
      <c r="KCG57" s="18"/>
      <c r="KCH57" s="18"/>
      <c r="KCI57" s="18"/>
      <c r="KCJ57" s="18"/>
      <c r="KCK57" s="18"/>
      <c r="KCL57" s="18"/>
      <c r="KCM57" s="18"/>
      <c r="KCN57" s="18"/>
      <c r="KCO57" s="18"/>
      <c r="KCP57" s="18"/>
      <c r="KCQ57" s="18"/>
      <c r="KCR57" s="18"/>
      <c r="KCS57" s="18"/>
      <c r="KCT57" s="18"/>
      <c r="KCU57" s="18"/>
      <c r="KCV57" s="18"/>
      <c r="KCW57" s="18"/>
      <c r="KCX57" s="18"/>
      <c r="KCY57" s="18"/>
      <c r="KCZ57" s="18"/>
      <c r="KDA57" s="18"/>
      <c r="KDB57" s="18"/>
      <c r="KDC57" s="18"/>
      <c r="KDD57" s="18"/>
      <c r="KDE57" s="18"/>
      <c r="KDF57" s="18"/>
      <c r="KDG57" s="18"/>
      <c r="KDH57" s="18"/>
      <c r="KDI57" s="18"/>
      <c r="KDJ57" s="18"/>
      <c r="KDK57" s="18"/>
      <c r="KDL57" s="18"/>
      <c r="KDM57" s="18"/>
      <c r="KDN57" s="18"/>
      <c r="KDO57" s="18"/>
      <c r="KDP57" s="18"/>
      <c r="KDQ57" s="18"/>
      <c r="KDR57" s="18"/>
      <c r="KDS57" s="18"/>
      <c r="KDT57" s="18"/>
      <c r="KDU57" s="18"/>
      <c r="KDV57" s="18"/>
      <c r="KDW57" s="18"/>
      <c r="KDX57" s="18"/>
      <c r="KDY57" s="18"/>
      <c r="KDZ57" s="18"/>
      <c r="KEA57" s="18"/>
      <c r="KEB57" s="18"/>
      <c r="KEC57" s="18"/>
      <c r="KED57" s="18"/>
      <c r="KEE57" s="18"/>
      <c r="KEF57" s="18"/>
      <c r="KEG57" s="18"/>
      <c r="KEH57" s="18"/>
      <c r="KEI57" s="18"/>
      <c r="KEJ57" s="18"/>
      <c r="KEK57" s="18"/>
      <c r="KEL57" s="18"/>
      <c r="KEM57" s="18"/>
      <c r="KEN57" s="18"/>
      <c r="KEO57" s="18"/>
      <c r="KEP57" s="18"/>
      <c r="KEQ57" s="18"/>
      <c r="KER57" s="18"/>
      <c r="KES57" s="18"/>
      <c r="KET57" s="18"/>
      <c r="KEU57" s="18"/>
      <c r="KEV57" s="18"/>
      <c r="KEW57" s="18"/>
      <c r="KEX57" s="18"/>
      <c r="KEY57" s="18"/>
      <c r="KEZ57" s="18"/>
      <c r="KFA57" s="18"/>
      <c r="KFB57" s="18"/>
      <c r="KFC57" s="18"/>
      <c r="KFD57" s="18"/>
      <c r="KFE57" s="18"/>
      <c r="KFF57" s="18"/>
      <c r="KFG57" s="18"/>
      <c r="KFH57" s="18"/>
      <c r="KFI57" s="18"/>
      <c r="KFJ57" s="18"/>
      <c r="KFK57" s="18"/>
      <c r="KFL57" s="18"/>
      <c r="KFM57" s="18"/>
      <c r="KFN57" s="18"/>
      <c r="KFO57" s="18"/>
      <c r="KFP57" s="18"/>
      <c r="KFQ57" s="18"/>
      <c r="KFR57" s="18"/>
      <c r="KFS57" s="18"/>
      <c r="KFT57" s="18"/>
      <c r="KFU57" s="18"/>
      <c r="KFV57" s="18"/>
      <c r="KFW57" s="18"/>
      <c r="KFX57" s="18"/>
      <c r="KFY57" s="18"/>
      <c r="KFZ57" s="18"/>
      <c r="KGA57" s="18"/>
      <c r="KGB57" s="18"/>
      <c r="KGC57" s="18"/>
      <c r="KGD57" s="18"/>
      <c r="KGE57" s="18"/>
      <c r="KGF57" s="18"/>
      <c r="KGG57" s="18"/>
      <c r="KGH57" s="18"/>
      <c r="KGI57" s="18"/>
      <c r="KGJ57" s="18"/>
      <c r="KGK57" s="18"/>
      <c r="KGL57" s="18"/>
      <c r="KGM57" s="18"/>
      <c r="KGN57" s="18"/>
      <c r="KGO57" s="18"/>
      <c r="KGP57" s="18"/>
      <c r="KGQ57" s="18"/>
      <c r="KGR57" s="18"/>
      <c r="KGS57" s="18"/>
      <c r="KGT57" s="18"/>
      <c r="KGU57" s="18"/>
      <c r="KGV57" s="18"/>
      <c r="KGW57" s="18"/>
      <c r="KGX57" s="18"/>
      <c r="KGY57" s="18"/>
      <c r="KGZ57" s="18"/>
      <c r="KHA57" s="18"/>
      <c r="KHB57" s="18"/>
      <c r="KHC57" s="18"/>
      <c r="KHD57" s="18"/>
      <c r="KHE57" s="18"/>
      <c r="KHF57" s="18"/>
      <c r="KHG57" s="18"/>
      <c r="KHH57" s="18"/>
      <c r="KHI57" s="18"/>
      <c r="KHJ57" s="18"/>
      <c r="KHK57" s="18"/>
      <c r="KHL57" s="18"/>
      <c r="KHM57" s="18"/>
      <c r="KHN57" s="18"/>
      <c r="KHO57" s="18"/>
      <c r="KHP57" s="18"/>
      <c r="KHQ57" s="18"/>
      <c r="KHR57" s="18"/>
      <c r="KHS57" s="18"/>
      <c r="KHT57" s="18"/>
      <c r="KHU57" s="18"/>
      <c r="KHV57" s="18"/>
      <c r="KHW57" s="18"/>
      <c r="KHX57" s="18"/>
      <c r="KHY57" s="18"/>
      <c r="KHZ57" s="18"/>
      <c r="KIA57" s="18"/>
      <c r="KIB57" s="18"/>
      <c r="KIC57" s="18"/>
      <c r="KID57" s="18"/>
      <c r="KIE57" s="18"/>
      <c r="KIF57" s="18"/>
      <c r="KIG57" s="18"/>
      <c r="KIH57" s="18"/>
      <c r="KII57" s="18"/>
      <c r="KIJ57" s="18"/>
      <c r="KIK57" s="18"/>
      <c r="KIL57" s="18"/>
      <c r="KIM57" s="18"/>
      <c r="KIN57" s="18"/>
      <c r="KIO57" s="18"/>
      <c r="KIP57" s="18"/>
      <c r="KIQ57" s="18"/>
      <c r="KIR57" s="18"/>
      <c r="KIS57" s="18"/>
      <c r="KIT57" s="18"/>
      <c r="KIU57" s="18"/>
      <c r="KIV57" s="18"/>
      <c r="KIW57" s="18"/>
      <c r="KIX57" s="18"/>
      <c r="KIY57" s="18"/>
      <c r="KIZ57" s="18"/>
      <c r="KJA57" s="18"/>
      <c r="KJB57" s="18"/>
      <c r="KJC57" s="18"/>
      <c r="KJD57" s="18"/>
      <c r="KJE57" s="18"/>
      <c r="KJF57" s="18"/>
      <c r="KJG57" s="18"/>
      <c r="KJH57" s="18"/>
      <c r="KJI57" s="18"/>
      <c r="KJJ57" s="18"/>
      <c r="KJK57" s="18"/>
      <c r="KJL57" s="18"/>
      <c r="KJM57" s="18"/>
      <c r="KJN57" s="18"/>
      <c r="KJO57" s="18"/>
      <c r="KJP57" s="18"/>
      <c r="KJQ57" s="18"/>
      <c r="KJR57" s="18"/>
      <c r="KJS57" s="18"/>
      <c r="KJT57" s="18"/>
      <c r="KJU57" s="18"/>
      <c r="KJV57" s="18"/>
      <c r="KJW57" s="18"/>
      <c r="KJX57" s="18"/>
      <c r="KJY57" s="18"/>
      <c r="KJZ57" s="18"/>
      <c r="KKA57" s="18"/>
      <c r="KKB57" s="18"/>
      <c r="KKC57" s="18"/>
      <c r="KKD57" s="18"/>
      <c r="KKE57" s="18"/>
      <c r="KKF57" s="18"/>
      <c r="KKG57" s="18"/>
      <c r="KKH57" s="18"/>
      <c r="KKI57" s="18"/>
      <c r="KKJ57" s="18"/>
      <c r="KKK57" s="18"/>
      <c r="KKL57" s="18"/>
      <c r="KKM57" s="18"/>
      <c r="KKN57" s="18"/>
      <c r="KKO57" s="18"/>
      <c r="KKP57" s="18"/>
      <c r="KKQ57" s="18"/>
      <c r="KKR57" s="18"/>
      <c r="KKS57" s="18"/>
      <c r="KKT57" s="18"/>
      <c r="KKU57" s="18"/>
      <c r="KKV57" s="18"/>
      <c r="KKW57" s="18"/>
      <c r="KKX57" s="18"/>
      <c r="KKY57" s="18"/>
      <c r="KKZ57" s="18"/>
      <c r="KLA57" s="18"/>
      <c r="KLB57" s="18"/>
      <c r="KLC57" s="18"/>
      <c r="KLD57" s="18"/>
      <c r="KLE57" s="18"/>
      <c r="KLF57" s="18"/>
      <c r="KLG57" s="18"/>
      <c r="KLH57" s="18"/>
      <c r="KLI57" s="18"/>
      <c r="KLJ57" s="18"/>
      <c r="KLK57" s="18"/>
      <c r="KLL57" s="18"/>
      <c r="KLM57" s="18"/>
      <c r="KLN57" s="18"/>
      <c r="KLO57" s="18"/>
      <c r="KLP57" s="18"/>
      <c r="KLQ57" s="18"/>
      <c r="KLR57" s="18"/>
      <c r="KLS57" s="18"/>
      <c r="KLT57" s="18"/>
      <c r="KLU57" s="18"/>
      <c r="KLV57" s="18"/>
      <c r="KLW57" s="18"/>
      <c r="KLX57" s="18"/>
      <c r="KLY57" s="18"/>
      <c r="KLZ57" s="18"/>
      <c r="KMA57" s="18"/>
      <c r="KMB57" s="18"/>
      <c r="KMC57" s="18"/>
      <c r="KMD57" s="18"/>
      <c r="KME57" s="18"/>
      <c r="KMF57" s="18"/>
      <c r="KMG57" s="18"/>
      <c r="KMH57" s="18"/>
      <c r="KMI57" s="18"/>
      <c r="KMJ57" s="18"/>
      <c r="KMK57" s="18"/>
      <c r="KML57" s="18"/>
      <c r="KMM57" s="18"/>
      <c r="KMN57" s="18"/>
      <c r="KMO57" s="18"/>
      <c r="KMP57" s="18"/>
      <c r="KMQ57" s="18"/>
      <c r="KMR57" s="18"/>
      <c r="KMS57" s="18"/>
      <c r="KMT57" s="18"/>
      <c r="KMU57" s="18"/>
      <c r="KMV57" s="18"/>
      <c r="KMW57" s="18"/>
      <c r="KMX57" s="18"/>
      <c r="KMY57" s="18"/>
      <c r="KMZ57" s="18"/>
      <c r="KNA57" s="18"/>
      <c r="KNB57" s="18"/>
      <c r="KNC57" s="18"/>
      <c r="KND57" s="18"/>
      <c r="KNE57" s="18"/>
      <c r="KNF57" s="18"/>
      <c r="KNG57" s="18"/>
      <c r="KNH57" s="18"/>
      <c r="KNI57" s="18"/>
      <c r="KNJ57" s="18"/>
      <c r="KNK57" s="18"/>
      <c r="KNL57" s="18"/>
      <c r="KNM57" s="18"/>
      <c r="KNN57" s="18"/>
      <c r="KNO57" s="18"/>
      <c r="KNP57" s="18"/>
      <c r="KNQ57" s="18"/>
      <c r="KNR57" s="18"/>
      <c r="KNS57" s="18"/>
      <c r="KNT57" s="18"/>
      <c r="KNU57" s="18"/>
      <c r="KNV57" s="18"/>
      <c r="KNW57" s="18"/>
      <c r="KNX57" s="18"/>
      <c r="KNY57" s="18"/>
      <c r="KNZ57" s="18"/>
      <c r="KOA57" s="18"/>
      <c r="KOB57" s="18"/>
      <c r="KOC57" s="18"/>
      <c r="KOD57" s="18"/>
      <c r="KOE57" s="18"/>
      <c r="KOF57" s="18"/>
      <c r="KOG57" s="18"/>
      <c r="KOH57" s="18"/>
      <c r="KOI57" s="18"/>
      <c r="KOJ57" s="18"/>
      <c r="KOK57" s="18"/>
      <c r="KOL57" s="18"/>
      <c r="KOM57" s="18"/>
      <c r="KON57" s="18"/>
      <c r="KOO57" s="18"/>
      <c r="KOP57" s="18"/>
      <c r="KOQ57" s="18"/>
      <c r="KOR57" s="18"/>
      <c r="KOS57" s="18"/>
      <c r="KOT57" s="18"/>
      <c r="KOU57" s="18"/>
      <c r="KOV57" s="18"/>
      <c r="KOW57" s="18"/>
      <c r="KOX57" s="18"/>
      <c r="KOY57" s="18"/>
      <c r="KOZ57" s="18"/>
      <c r="KPA57" s="18"/>
      <c r="KPB57" s="18"/>
      <c r="KPC57" s="18"/>
      <c r="KPD57" s="18"/>
      <c r="KPE57" s="18"/>
      <c r="KPF57" s="18"/>
      <c r="KPG57" s="18"/>
      <c r="KPH57" s="18"/>
      <c r="KPI57" s="18"/>
      <c r="KPJ57" s="18"/>
      <c r="KPK57" s="18"/>
      <c r="KPL57" s="18"/>
      <c r="KPM57" s="18"/>
      <c r="KPN57" s="18"/>
      <c r="KPO57" s="18"/>
      <c r="KPP57" s="18"/>
      <c r="KPQ57" s="18"/>
      <c r="KPR57" s="18"/>
      <c r="KPS57" s="18"/>
      <c r="KPT57" s="18"/>
      <c r="KPU57" s="18"/>
      <c r="KPV57" s="18"/>
      <c r="KPW57" s="18"/>
      <c r="KPX57" s="18"/>
      <c r="KPY57" s="18"/>
      <c r="KPZ57" s="18"/>
      <c r="KQA57" s="18"/>
      <c r="KQB57" s="18"/>
      <c r="KQC57" s="18"/>
      <c r="KQD57" s="18"/>
      <c r="KQE57" s="18"/>
      <c r="KQF57" s="18"/>
      <c r="KQG57" s="18"/>
      <c r="KQH57" s="18"/>
      <c r="KQI57" s="18"/>
      <c r="KQJ57" s="18"/>
      <c r="KQK57" s="18"/>
      <c r="KQL57" s="18"/>
      <c r="KQM57" s="18"/>
      <c r="KQN57" s="18"/>
      <c r="KQO57" s="18"/>
      <c r="KQP57" s="18"/>
      <c r="KQQ57" s="18"/>
      <c r="KQR57" s="18"/>
      <c r="KQS57" s="18"/>
      <c r="KQT57" s="18"/>
      <c r="KQU57" s="18"/>
      <c r="KQV57" s="18"/>
      <c r="KQW57" s="18"/>
      <c r="KQX57" s="18"/>
      <c r="KQY57" s="18"/>
      <c r="KQZ57" s="18"/>
      <c r="KRA57" s="18"/>
      <c r="KRB57" s="18"/>
      <c r="KRC57" s="18"/>
      <c r="KRD57" s="18"/>
      <c r="KRE57" s="18"/>
      <c r="KRF57" s="18"/>
      <c r="KRG57" s="18"/>
      <c r="KRH57" s="18"/>
      <c r="KRI57" s="18"/>
      <c r="KRJ57" s="18"/>
      <c r="KRK57" s="18"/>
      <c r="KRL57" s="18"/>
      <c r="KRM57" s="18"/>
      <c r="KRN57" s="18"/>
      <c r="KRO57" s="18"/>
      <c r="KRP57" s="18"/>
      <c r="KRQ57" s="18"/>
      <c r="KRR57" s="18"/>
      <c r="KRS57" s="18"/>
      <c r="KRT57" s="18"/>
      <c r="KRU57" s="18"/>
      <c r="KRV57" s="18"/>
      <c r="KRW57" s="18"/>
      <c r="KRX57" s="18"/>
      <c r="KRY57" s="18"/>
      <c r="KRZ57" s="18"/>
      <c r="KSA57" s="18"/>
      <c r="KSB57" s="18"/>
      <c r="KSC57" s="18"/>
      <c r="KSD57" s="18"/>
      <c r="KSE57" s="18"/>
      <c r="KSF57" s="18"/>
      <c r="KSG57" s="18"/>
      <c r="KSH57" s="18"/>
      <c r="KSI57" s="18"/>
      <c r="KSJ57" s="18"/>
      <c r="KSK57" s="18"/>
      <c r="KSL57" s="18"/>
      <c r="KSM57" s="18"/>
      <c r="KSN57" s="18"/>
      <c r="KSO57" s="18"/>
      <c r="KSP57" s="18"/>
      <c r="KSQ57" s="18"/>
      <c r="KSR57" s="18"/>
      <c r="KSS57" s="18"/>
      <c r="KST57" s="18"/>
      <c r="KSU57" s="18"/>
      <c r="KSV57" s="18"/>
      <c r="KSW57" s="18"/>
      <c r="KSX57" s="18"/>
      <c r="KSY57" s="18"/>
      <c r="KSZ57" s="18"/>
      <c r="KTA57" s="18"/>
      <c r="KTB57" s="18"/>
      <c r="KTC57" s="18"/>
      <c r="KTD57" s="18"/>
      <c r="KTE57" s="18"/>
      <c r="KTF57" s="18"/>
      <c r="KTG57" s="18"/>
      <c r="KTH57" s="18"/>
      <c r="KTI57" s="18"/>
      <c r="KTJ57" s="18"/>
      <c r="KTK57" s="18"/>
      <c r="KTL57" s="18"/>
      <c r="KTM57" s="18"/>
      <c r="KTN57" s="18"/>
      <c r="KTO57" s="18"/>
      <c r="KTP57" s="18"/>
      <c r="KTQ57" s="18"/>
      <c r="KTR57" s="18"/>
      <c r="KTS57" s="18"/>
      <c r="KTT57" s="18"/>
      <c r="KTU57" s="18"/>
      <c r="KTV57" s="18"/>
      <c r="KTW57" s="18"/>
      <c r="KTX57" s="18"/>
      <c r="KTY57" s="18"/>
      <c r="KTZ57" s="18"/>
      <c r="KUA57" s="18"/>
      <c r="KUB57" s="18"/>
      <c r="KUC57" s="18"/>
      <c r="KUD57" s="18"/>
      <c r="KUE57" s="18"/>
      <c r="KUF57" s="18"/>
      <c r="KUG57" s="18"/>
      <c r="KUH57" s="18"/>
      <c r="KUI57" s="18"/>
      <c r="KUJ57" s="18"/>
      <c r="KUK57" s="18"/>
      <c r="KUL57" s="18"/>
      <c r="KUM57" s="18"/>
      <c r="KUN57" s="18"/>
      <c r="KUO57" s="18"/>
      <c r="KUP57" s="18"/>
      <c r="KUQ57" s="18"/>
      <c r="KUR57" s="18"/>
      <c r="KUS57" s="18"/>
      <c r="KUT57" s="18"/>
      <c r="KUU57" s="18"/>
      <c r="KUV57" s="18"/>
      <c r="KUW57" s="18"/>
      <c r="KUX57" s="18"/>
      <c r="KUY57" s="18"/>
      <c r="KUZ57" s="18"/>
      <c r="KVA57" s="18"/>
      <c r="KVB57" s="18"/>
      <c r="KVC57" s="18"/>
      <c r="KVD57" s="18"/>
      <c r="KVE57" s="18"/>
      <c r="KVF57" s="18"/>
      <c r="KVG57" s="18"/>
      <c r="KVH57" s="18"/>
      <c r="KVI57" s="18"/>
      <c r="KVJ57" s="18"/>
      <c r="KVK57" s="18"/>
      <c r="KVL57" s="18"/>
      <c r="KVM57" s="18"/>
      <c r="KVN57" s="18"/>
      <c r="KVO57" s="18"/>
      <c r="KVP57" s="18"/>
      <c r="KVQ57" s="18"/>
      <c r="KVR57" s="18"/>
      <c r="KVS57" s="18"/>
      <c r="KVT57" s="18"/>
      <c r="KVU57" s="18"/>
      <c r="KVV57" s="18"/>
      <c r="KVW57" s="18"/>
      <c r="KVX57" s="18"/>
      <c r="KVY57" s="18"/>
      <c r="KVZ57" s="18"/>
      <c r="KWA57" s="18"/>
      <c r="KWB57" s="18"/>
      <c r="KWC57" s="18"/>
      <c r="KWD57" s="18"/>
      <c r="KWE57" s="18"/>
      <c r="KWF57" s="18"/>
      <c r="KWG57" s="18"/>
      <c r="KWH57" s="18"/>
      <c r="KWI57" s="18"/>
      <c r="KWJ57" s="18"/>
      <c r="KWK57" s="18"/>
      <c r="KWL57" s="18"/>
      <c r="KWM57" s="18"/>
      <c r="KWN57" s="18"/>
      <c r="KWO57" s="18"/>
      <c r="KWP57" s="18"/>
      <c r="KWQ57" s="18"/>
      <c r="KWR57" s="18"/>
      <c r="KWS57" s="18"/>
      <c r="KWT57" s="18"/>
      <c r="KWU57" s="18"/>
      <c r="KWV57" s="18"/>
      <c r="KWW57" s="18"/>
      <c r="KWX57" s="18"/>
      <c r="KWY57" s="18"/>
      <c r="KWZ57" s="18"/>
      <c r="KXA57" s="18"/>
      <c r="KXB57" s="18"/>
      <c r="KXC57" s="18"/>
      <c r="KXD57" s="18"/>
      <c r="KXE57" s="18"/>
      <c r="KXF57" s="18"/>
      <c r="KXG57" s="18"/>
      <c r="KXH57" s="18"/>
      <c r="KXI57" s="18"/>
      <c r="KXJ57" s="18"/>
      <c r="KXK57" s="18"/>
      <c r="KXL57" s="18"/>
      <c r="KXM57" s="18"/>
      <c r="KXN57" s="18"/>
      <c r="KXO57" s="18"/>
      <c r="KXP57" s="18"/>
      <c r="KXQ57" s="18"/>
      <c r="KXR57" s="18"/>
      <c r="KXS57" s="18"/>
      <c r="KXT57" s="18"/>
      <c r="KXU57" s="18"/>
      <c r="KXV57" s="18"/>
      <c r="KXW57" s="18"/>
      <c r="KXX57" s="18"/>
      <c r="KXY57" s="18"/>
      <c r="KXZ57" s="18"/>
      <c r="KYA57" s="18"/>
      <c r="KYB57" s="18"/>
      <c r="KYC57" s="18"/>
      <c r="KYD57" s="18"/>
      <c r="KYE57" s="18"/>
      <c r="KYF57" s="18"/>
      <c r="KYG57" s="18"/>
      <c r="KYH57" s="18"/>
      <c r="KYI57" s="18"/>
      <c r="KYJ57" s="18"/>
      <c r="KYK57" s="18"/>
      <c r="KYL57" s="18"/>
      <c r="KYM57" s="18"/>
      <c r="KYN57" s="18"/>
      <c r="KYO57" s="18"/>
      <c r="KYP57" s="18"/>
      <c r="KYQ57" s="18"/>
      <c r="KYR57" s="18"/>
      <c r="KYS57" s="18"/>
      <c r="KYT57" s="18"/>
      <c r="KYU57" s="18"/>
      <c r="KYV57" s="18"/>
      <c r="KYW57" s="18"/>
      <c r="KYX57" s="18"/>
      <c r="KYY57" s="18"/>
      <c r="KYZ57" s="18"/>
      <c r="KZA57" s="18"/>
      <c r="KZB57" s="18"/>
      <c r="KZC57" s="18"/>
      <c r="KZD57" s="18"/>
      <c r="KZE57" s="18"/>
      <c r="KZF57" s="18"/>
      <c r="KZG57" s="18"/>
      <c r="KZH57" s="18"/>
      <c r="KZI57" s="18"/>
      <c r="KZJ57" s="18"/>
      <c r="KZK57" s="18"/>
      <c r="KZL57" s="18"/>
      <c r="KZM57" s="18"/>
      <c r="KZN57" s="18"/>
      <c r="KZO57" s="18"/>
      <c r="KZP57" s="18"/>
      <c r="KZQ57" s="18"/>
      <c r="KZR57" s="18"/>
      <c r="KZS57" s="18"/>
      <c r="KZT57" s="18"/>
      <c r="KZU57" s="18"/>
      <c r="KZV57" s="18"/>
      <c r="KZW57" s="18"/>
      <c r="KZX57" s="18"/>
      <c r="KZY57" s="18"/>
      <c r="KZZ57" s="18"/>
      <c r="LAA57" s="18"/>
      <c r="LAB57" s="18"/>
      <c r="LAC57" s="18"/>
      <c r="LAD57" s="18"/>
      <c r="LAE57" s="18"/>
      <c r="LAF57" s="18"/>
      <c r="LAG57" s="18"/>
      <c r="LAH57" s="18"/>
      <c r="LAI57" s="18"/>
      <c r="LAJ57" s="18"/>
      <c r="LAK57" s="18"/>
      <c r="LAL57" s="18"/>
      <c r="LAM57" s="18"/>
      <c r="LAN57" s="18"/>
      <c r="LAO57" s="18"/>
      <c r="LAP57" s="18"/>
      <c r="LAQ57" s="18"/>
      <c r="LAR57" s="18"/>
      <c r="LAS57" s="18"/>
      <c r="LAT57" s="18"/>
      <c r="LAU57" s="18"/>
      <c r="LAV57" s="18"/>
      <c r="LAW57" s="18"/>
      <c r="LAX57" s="18"/>
      <c r="LAY57" s="18"/>
      <c r="LAZ57" s="18"/>
      <c r="LBA57" s="18"/>
      <c r="LBB57" s="18"/>
      <c r="LBC57" s="18"/>
      <c r="LBD57" s="18"/>
      <c r="LBE57" s="18"/>
      <c r="LBF57" s="18"/>
      <c r="LBG57" s="18"/>
      <c r="LBH57" s="18"/>
      <c r="LBI57" s="18"/>
      <c r="LBJ57" s="18"/>
      <c r="LBK57" s="18"/>
      <c r="LBL57" s="18"/>
      <c r="LBM57" s="18"/>
      <c r="LBN57" s="18"/>
      <c r="LBO57" s="18"/>
      <c r="LBP57" s="18"/>
      <c r="LBQ57" s="18"/>
      <c r="LBR57" s="18"/>
      <c r="LBS57" s="18"/>
      <c r="LBT57" s="18"/>
      <c r="LBU57" s="18"/>
      <c r="LBV57" s="18"/>
      <c r="LBW57" s="18"/>
      <c r="LBX57" s="18"/>
      <c r="LBY57" s="18"/>
      <c r="LBZ57" s="18"/>
      <c r="LCA57" s="18"/>
      <c r="LCB57" s="18"/>
      <c r="LCC57" s="18"/>
      <c r="LCD57" s="18"/>
      <c r="LCE57" s="18"/>
      <c r="LCF57" s="18"/>
      <c r="LCG57" s="18"/>
      <c r="LCH57" s="18"/>
      <c r="LCI57" s="18"/>
      <c r="LCJ57" s="18"/>
      <c r="LCK57" s="18"/>
      <c r="LCL57" s="18"/>
      <c r="LCM57" s="18"/>
      <c r="LCN57" s="18"/>
      <c r="LCO57" s="18"/>
      <c r="LCP57" s="18"/>
      <c r="LCQ57" s="18"/>
      <c r="LCR57" s="18"/>
      <c r="LCS57" s="18"/>
      <c r="LCT57" s="18"/>
      <c r="LCU57" s="18"/>
      <c r="LCV57" s="18"/>
      <c r="LCW57" s="18"/>
      <c r="LCX57" s="18"/>
      <c r="LCY57" s="18"/>
      <c r="LCZ57" s="18"/>
      <c r="LDA57" s="18"/>
      <c r="LDB57" s="18"/>
      <c r="LDC57" s="18"/>
      <c r="LDD57" s="18"/>
      <c r="LDE57" s="18"/>
      <c r="LDF57" s="18"/>
      <c r="LDG57" s="18"/>
      <c r="LDH57" s="18"/>
      <c r="LDI57" s="18"/>
      <c r="LDJ57" s="18"/>
      <c r="LDK57" s="18"/>
      <c r="LDL57" s="18"/>
      <c r="LDM57" s="18"/>
      <c r="LDN57" s="18"/>
      <c r="LDO57" s="18"/>
      <c r="LDP57" s="18"/>
      <c r="LDQ57" s="18"/>
      <c r="LDR57" s="18"/>
      <c r="LDS57" s="18"/>
      <c r="LDT57" s="18"/>
      <c r="LDU57" s="18"/>
      <c r="LDV57" s="18"/>
      <c r="LDW57" s="18"/>
      <c r="LDX57" s="18"/>
      <c r="LDY57" s="18"/>
      <c r="LDZ57" s="18"/>
      <c r="LEA57" s="18"/>
      <c r="LEB57" s="18"/>
      <c r="LEC57" s="18"/>
      <c r="LED57" s="18"/>
      <c r="LEE57" s="18"/>
      <c r="LEF57" s="18"/>
      <c r="LEG57" s="18"/>
      <c r="LEH57" s="18"/>
      <c r="LEI57" s="18"/>
      <c r="LEJ57" s="18"/>
      <c r="LEK57" s="18"/>
      <c r="LEL57" s="18"/>
      <c r="LEM57" s="18"/>
      <c r="LEN57" s="18"/>
      <c r="LEO57" s="18"/>
      <c r="LEP57" s="18"/>
      <c r="LEQ57" s="18"/>
      <c r="LER57" s="18"/>
      <c r="LES57" s="18"/>
      <c r="LET57" s="18"/>
      <c r="LEU57" s="18"/>
      <c r="LEV57" s="18"/>
      <c r="LEW57" s="18"/>
      <c r="LEX57" s="18"/>
      <c r="LEY57" s="18"/>
      <c r="LEZ57" s="18"/>
      <c r="LFA57" s="18"/>
      <c r="LFB57" s="18"/>
      <c r="LFC57" s="18"/>
      <c r="LFD57" s="18"/>
      <c r="LFE57" s="18"/>
      <c r="LFF57" s="18"/>
      <c r="LFG57" s="18"/>
      <c r="LFH57" s="18"/>
      <c r="LFI57" s="18"/>
      <c r="LFJ57" s="18"/>
      <c r="LFK57" s="18"/>
      <c r="LFL57" s="18"/>
      <c r="LFM57" s="18"/>
      <c r="LFN57" s="18"/>
      <c r="LFO57" s="18"/>
      <c r="LFP57" s="18"/>
      <c r="LFQ57" s="18"/>
      <c r="LFR57" s="18"/>
      <c r="LFS57" s="18"/>
      <c r="LFT57" s="18"/>
      <c r="LFU57" s="18"/>
      <c r="LFV57" s="18"/>
      <c r="LFW57" s="18"/>
      <c r="LFX57" s="18"/>
      <c r="LFY57" s="18"/>
      <c r="LFZ57" s="18"/>
      <c r="LGA57" s="18"/>
      <c r="LGB57" s="18"/>
      <c r="LGC57" s="18"/>
      <c r="LGD57" s="18"/>
      <c r="LGE57" s="18"/>
      <c r="LGF57" s="18"/>
      <c r="LGG57" s="18"/>
      <c r="LGH57" s="18"/>
      <c r="LGI57" s="18"/>
      <c r="LGJ57" s="18"/>
      <c r="LGK57" s="18"/>
      <c r="LGL57" s="18"/>
      <c r="LGM57" s="18"/>
      <c r="LGN57" s="18"/>
      <c r="LGO57" s="18"/>
      <c r="LGP57" s="18"/>
      <c r="LGQ57" s="18"/>
      <c r="LGR57" s="18"/>
      <c r="LGS57" s="18"/>
      <c r="LGT57" s="18"/>
      <c r="LGU57" s="18"/>
      <c r="LGV57" s="18"/>
      <c r="LGW57" s="18"/>
      <c r="LGX57" s="18"/>
      <c r="LGY57" s="18"/>
      <c r="LGZ57" s="18"/>
      <c r="LHA57" s="18"/>
      <c r="LHB57" s="18"/>
      <c r="LHC57" s="18"/>
      <c r="LHD57" s="18"/>
      <c r="LHE57" s="18"/>
      <c r="LHF57" s="18"/>
      <c r="LHG57" s="18"/>
      <c r="LHH57" s="18"/>
      <c r="LHI57" s="18"/>
      <c r="LHJ57" s="18"/>
      <c r="LHK57" s="18"/>
      <c r="LHL57" s="18"/>
      <c r="LHM57" s="18"/>
      <c r="LHN57" s="18"/>
      <c r="LHO57" s="18"/>
      <c r="LHP57" s="18"/>
      <c r="LHQ57" s="18"/>
      <c r="LHR57" s="18"/>
      <c r="LHS57" s="18"/>
      <c r="LHT57" s="18"/>
      <c r="LHU57" s="18"/>
      <c r="LHV57" s="18"/>
      <c r="LHW57" s="18"/>
      <c r="LHX57" s="18"/>
      <c r="LHY57" s="18"/>
      <c r="LHZ57" s="18"/>
      <c r="LIA57" s="18"/>
      <c r="LIB57" s="18"/>
      <c r="LIC57" s="18"/>
      <c r="LID57" s="18"/>
      <c r="LIE57" s="18"/>
      <c r="LIF57" s="18"/>
      <c r="LIG57" s="18"/>
      <c r="LIH57" s="18"/>
      <c r="LII57" s="18"/>
      <c r="LIJ57" s="18"/>
      <c r="LIK57" s="18"/>
      <c r="LIL57" s="18"/>
      <c r="LIM57" s="18"/>
      <c r="LIN57" s="18"/>
      <c r="LIO57" s="18"/>
      <c r="LIP57" s="18"/>
      <c r="LIQ57" s="18"/>
      <c r="LIR57" s="18"/>
      <c r="LIS57" s="18"/>
      <c r="LIT57" s="18"/>
      <c r="LIU57" s="18"/>
      <c r="LIV57" s="18"/>
      <c r="LIW57" s="18"/>
      <c r="LIX57" s="18"/>
      <c r="LIY57" s="18"/>
      <c r="LIZ57" s="18"/>
      <c r="LJA57" s="18"/>
      <c r="LJB57" s="18"/>
      <c r="LJC57" s="18"/>
      <c r="LJD57" s="18"/>
      <c r="LJE57" s="18"/>
      <c r="LJF57" s="18"/>
      <c r="LJG57" s="18"/>
      <c r="LJH57" s="18"/>
      <c r="LJI57" s="18"/>
      <c r="LJJ57" s="18"/>
      <c r="LJK57" s="18"/>
      <c r="LJL57" s="18"/>
      <c r="LJM57" s="18"/>
      <c r="LJN57" s="18"/>
      <c r="LJO57" s="18"/>
      <c r="LJP57" s="18"/>
      <c r="LJQ57" s="18"/>
      <c r="LJR57" s="18"/>
      <c r="LJS57" s="18"/>
      <c r="LJT57" s="18"/>
      <c r="LJU57" s="18"/>
      <c r="LJV57" s="18"/>
      <c r="LJW57" s="18"/>
      <c r="LJX57" s="18"/>
      <c r="LJY57" s="18"/>
      <c r="LJZ57" s="18"/>
      <c r="LKA57" s="18"/>
      <c r="LKB57" s="18"/>
      <c r="LKC57" s="18"/>
      <c r="LKD57" s="18"/>
      <c r="LKE57" s="18"/>
      <c r="LKF57" s="18"/>
      <c r="LKG57" s="18"/>
      <c r="LKH57" s="18"/>
      <c r="LKI57" s="18"/>
      <c r="LKJ57" s="18"/>
      <c r="LKK57" s="18"/>
      <c r="LKL57" s="18"/>
      <c r="LKM57" s="18"/>
      <c r="LKN57" s="18"/>
      <c r="LKO57" s="18"/>
      <c r="LKP57" s="18"/>
      <c r="LKQ57" s="18"/>
      <c r="LKR57" s="18"/>
      <c r="LKS57" s="18"/>
      <c r="LKT57" s="18"/>
      <c r="LKU57" s="18"/>
      <c r="LKV57" s="18"/>
      <c r="LKW57" s="18"/>
      <c r="LKX57" s="18"/>
      <c r="LKY57" s="18"/>
      <c r="LKZ57" s="18"/>
      <c r="LLA57" s="18"/>
      <c r="LLB57" s="18"/>
      <c r="LLC57" s="18"/>
      <c r="LLD57" s="18"/>
      <c r="LLE57" s="18"/>
      <c r="LLF57" s="18"/>
      <c r="LLG57" s="18"/>
      <c r="LLH57" s="18"/>
      <c r="LLI57" s="18"/>
      <c r="LLJ57" s="18"/>
      <c r="LLK57" s="18"/>
      <c r="LLL57" s="18"/>
      <c r="LLM57" s="18"/>
      <c r="LLN57" s="18"/>
      <c r="LLO57" s="18"/>
      <c r="LLP57" s="18"/>
      <c r="LLQ57" s="18"/>
      <c r="LLR57" s="18"/>
      <c r="LLS57" s="18"/>
      <c r="LLT57" s="18"/>
      <c r="LLU57" s="18"/>
      <c r="LLV57" s="18"/>
      <c r="LLW57" s="18"/>
      <c r="LLX57" s="18"/>
      <c r="LLY57" s="18"/>
      <c r="LLZ57" s="18"/>
      <c r="LMA57" s="18"/>
      <c r="LMB57" s="18"/>
      <c r="LMC57" s="18"/>
      <c r="LMD57" s="18"/>
      <c r="LME57" s="18"/>
      <c r="LMF57" s="18"/>
      <c r="LMG57" s="18"/>
      <c r="LMH57" s="18"/>
      <c r="LMI57" s="18"/>
      <c r="LMJ57" s="18"/>
      <c r="LMK57" s="18"/>
      <c r="LML57" s="18"/>
      <c r="LMM57" s="18"/>
      <c r="LMN57" s="18"/>
      <c r="LMO57" s="18"/>
      <c r="LMP57" s="18"/>
      <c r="LMQ57" s="18"/>
      <c r="LMR57" s="18"/>
      <c r="LMS57" s="18"/>
      <c r="LMT57" s="18"/>
      <c r="LMU57" s="18"/>
      <c r="LMV57" s="18"/>
      <c r="LMW57" s="18"/>
      <c r="LMX57" s="18"/>
      <c r="LMY57" s="18"/>
      <c r="LMZ57" s="18"/>
      <c r="LNA57" s="18"/>
      <c r="LNB57" s="18"/>
      <c r="LNC57" s="18"/>
      <c r="LND57" s="18"/>
      <c r="LNE57" s="18"/>
      <c r="LNF57" s="18"/>
      <c r="LNG57" s="18"/>
      <c r="LNH57" s="18"/>
      <c r="LNI57" s="18"/>
      <c r="LNJ57" s="18"/>
      <c r="LNK57" s="18"/>
      <c r="LNL57" s="18"/>
      <c r="LNM57" s="18"/>
      <c r="LNN57" s="18"/>
      <c r="LNO57" s="18"/>
      <c r="LNP57" s="18"/>
      <c r="LNQ57" s="18"/>
      <c r="LNR57" s="18"/>
      <c r="LNS57" s="18"/>
      <c r="LNT57" s="18"/>
      <c r="LNU57" s="18"/>
      <c r="LNV57" s="18"/>
      <c r="LNW57" s="18"/>
      <c r="LNX57" s="18"/>
      <c r="LNY57" s="18"/>
      <c r="LNZ57" s="18"/>
      <c r="LOA57" s="18"/>
      <c r="LOB57" s="18"/>
      <c r="LOC57" s="18"/>
      <c r="LOD57" s="18"/>
      <c r="LOE57" s="18"/>
      <c r="LOF57" s="18"/>
      <c r="LOG57" s="18"/>
      <c r="LOH57" s="18"/>
      <c r="LOI57" s="18"/>
      <c r="LOJ57" s="18"/>
      <c r="LOK57" s="18"/>
      <c r="LOL57" s="18"/>
      <c r="LOM57" s="18"/>
      <c r="LON57" s="18"/>
      <c r="LOO57" s="18"/>
      <c r="LOP57" s="18"/>
      <c r="LOQ57" s="18"/>
      <c r="LOR57" s="18"/>
      <c r="LOS57" s="18"/>
      <c r="LOT57" s="18"/>
      <c r="LOU57" s="18"/>
      <c r="LOV57" s="18"/>
      <c r="LOW57" s="18"/>
      <c r="LOX57" s="18"/>
      <c r="LOY57" s="18"/>
      <c r="LOZ57" s="18"/>
      <c r="LPA57" s="18"/>
      <c r="LPB57" s="18"/>
      <c r="LPC57" s="18"/>
      <c r="LPD57" s="18"/>
      <c r="LPE57" s="18"/>
      <c r="LPF57" s="18"/>
      <c r="LPG57" s="18"/>
      <c r="LPH57" s="18"/>
      <c r="LPI57" s="18"/>
      <c r="LPJ57" s="18"/>
      <c r="LPK57" s="18"/>
      <c r="LPL57" s="18"/>
      <c r="LPM57" s="18"/>
      <c r="LPN57" s="18"/>
      <c r="LPO57" s="18"/>
      <c r="LPP57" s="18"/>
      <c r="LPQ57" s="18"/>
      <c r="LPR57" s="18"/>
      <c r="LPS57" s="18"/>
      <c r="LPT57" s="18"/>
      <c r="LPU57" s="18"/>
      <c r="LPV57" s="18"/>
      <c r="LPW57" s="18"/>
      <c r="LPX57" s="18"/>
      <c r="LPY57" s="18"/>
      <c r="LPZ57" s="18"/>
      <c r="LQA57" s="18"/>
      <c r="LQB57" s="18"/>
      <c r="LQC57" s="18"/>
      <c r="LQD57" s="18"/>
      <c r="LQE57" s="18"/>
      <c r="LQF57" s="18"/>
      <c r="LQG57" s="18"/>
      <c r="LQH57" s="18"/>
      <c r="LQI57" s="18"/>
      <c r="LQJ57" s="18"/>
      <c r="LQK57" s="18"/>
      <c r="LQL57" s="18"/>
      <c r="LQM57" s="18"/>
      <c r="LQN57" s="18"/>
      <c r="LQO57" s="18"/>
      <c r="LQP57" s="18"/>
      <c r="LQQ57" s="18"/>
      <c r="LQR57" s="18"/>
      <c r="LQS57" s="18"/>
      <c r="LQT57" s="18"/>
      <c r="LQU57" s="18"/>
      <c r="LQV57" s="18"/>
      <c r="LQW57" s="18"/>
      <c r="LQX57" s="18"/>
      <c r="LQY57" s="18"/>
      <c r="LQZ57" s="18"/>
      <c r="LRA57" s="18"/>
      <c r="LRB57" s="18"/>
      <c r="LRC57" s="18"/>
      <c r="LRD57" s="18"/>
      <c r="LRE57" s="18"/>
      <c r="LRF57" s="18"/>
      <c r="LRG57" s="18"/>
      <c r="LRH57" s="18"/>
      <c r="LRI57" s="18"/>
      <c r="LRJ57" s="18"/>
      <c r="LRK57" s="18"/>
      <c r="LRL57" s="18"/>
      <c r="LRM57" s="18"/>
      <c r="LRN57" s="18"/>
      <c r="LRO57" s="18"/>
      <c r="LRP57" s="18"/>
      <c r="LRQ57" s="18"/>
      <c r="LRR57" s="18"/>
      <c r="LRS57" s="18"/>
      <c r="LRT57" s="18"/>
      <c r="LRU57" s="18"/>
      <c r="LRV57" s="18"/>
      <c r="LRW57" s="18"/>
      <c r="LRX57" s="18"/>
      <c r="LRY57" s="18"/>
      <c r="LRZ57" s="18"/>
      <c r="LSA57" s="18"/>
      <c r="LSB57" s="18"/>
      <c r="LSC57" s="18"/>
      <c r="LSD57" s="18"/>
      <c r="LSE57" s="18"/>
      <c r="LSF57" s="18"/>
      <c r="LSG57" s="18"/>
      <c r="LSH57" s="18"/>
      <c r="LSI57" s="18"/>
      <c r="LSJ57" s="18"/>
      <c r="LSK57" s="18"/>
      <c r="LSL57" s="18"/>
      <c r="LSM57" s="18"/>
      <c r="LSN57" s="18"/>
      <c r="LSO57" s="18"/>
      <c r="LSP57" s="18"/>
      <c r="LSQ57" s="18"/>
      <c r="LSR57" s="18"/>
      <c r="LSS57" s="18"/>
      <c r="LST57" s="18"/>
      <c r="LSU57" s="18"/>
      <c r="LSV57" s="18"/>
      <c r="LSW57" s="18"/>
      <c r="LSX57" s="18"/>
      <c r="LSY57" s="18"/>
      <c r="LSZ57" s="18"/>
      <c r="LTA57" s="18"/>
      <c r="LTB57" s="18"/>
      <c r="LTC57" s="18"/>
      <c r="LTD57" s="18"/>
      <c r="LTE57" s="18"/>
      <c r="LTF57" s="18"/>
      <c r="LTG57" s="18"/>
      <c r="LTH57" s="18"/>
      <c r="LTI57" s="18"/>
      <c r="LTJ57" s="18"/>
      <c r="LTK57" s="18"/>
      <c r="LTL57" s="18"/>
      <c r="LTM57" s="18"/>
      <c r="LTN57" s="18"/>
      <c r="LTO57" s="18"/>
      <c r="LTP57" s="18"/>
      <c r="LTQ57" s="18"/>
      <c r="LTR57" s="18"/>
      <c r="LTS57" s="18"/>
      <c r="LTT57" s="18"/>
      <c r="LTU57" s="18"/>
      <c r="LTV57" s="18"/>
      <c r="LTW57" s="18"/>
      <c r="LTX57" s="18"/>
      <c r="LTY57" s="18"/>
      <c r="LTZ57" s="18"/>
      <c r="LUA57" s="18"/>
      <c r="LUB57" s="18"/>
      <c r="LUC57" s="18"/>
      <c r="LUD57" s="18"/>
      <c r="LUE57" s="18"/>
      <c r="LUF57" s="18"/>
      <c r="LUG57" s="18"/>
      <c r="LUH57" s="18"/>
      <c r="LUI57" s="18"/>
      <c r="LUJ57" s="18"/>
      <c r="LUK57" s="18"/>
      <c r="LUL57" s="18"/>
      <c r="LUM57" s="18"/>
      <c r="LUN57" s="18"/>
      <c r="LUO57" s="18"/>
      <c r="LUP57" s="18"/>
      <c r="LUQ57" s="18"/>
      <c r="LUR57" s="18"/>
      <c r="LUS57" s="18"/>
      <c r="LUT57" s="18"/>
      <c r="LUU57" s="18"/>
      <c r="LUV57" s="18"/>
      <c r="LUW57" s="18"/>
      <c r="LUX57" s="18"/>
      <c r="LUY57" s="18"/>
      <c r="LUZ57" s="18"/>
      <c r="LVA57" s="18"/>
      <c r="LVB57" s="18"/>
      <c r="LVC57" s="18"/>
      <c r="LVD57" s="18"/>
      <c r="LVE57" s="18"/>
      <c r="LVF57" s="18"/>
      <c r="LVG57" s="18"/>
      <c r="LVH57" s="18"/>
      <c r="LVI57" s="18"/>
      <c r="LVJ57" s="18"/>
      <c r="LVK57" s="18"/>
      <c r="LVL57" s="18"/>
      <c r="LVM57" s="18"/>
      <c r="LVN57" s="18"/>
      <c r="LVO57" s="18"/>
      <c r="LVP57" s="18"/>
      <c r="LVQ57" s="18"/>
      <c r="LVR57" s="18"/>
      <c r="LVS57" s="18"/>
      <c r="LVT57" s="18"/>
      <c r="LVU57" s="18"/>
      <c r="LVV57" s="18"/>
      <c r="LVW57" s="18"/>
      <c r="LVX57" s="18"/>
      <c r="LVY57" s="18"/>
      <c r="LVZ57" s="18"/>
      <c r="LWA57" s="18"/>
      <c r="LWB57" s="18"/>
      <c r="LWC57" s="18"/>
      <c r="LWD57" s="18"/>
      <c r="LWE57" s="18"/>
      <c r="LWF57" s="18"/>
      <c r="LWG57" s="18"/>
      <c r="LWH57" s="18"/>
      <c r="LWI57" s="18"/>
      <c r="LWJ57" s="18"/>
      <c r="LWK57" s="18"/>
      <c r="LWL57" s="18"/>
      <c r="LWM57" s="18"/>
      <c r="LWN57" s="18"/>
      <c r="LWO57" s="18"/>
      <c r="LWP57" s="18"/>
      <c r="LWQ57" s="18"/>
      <c r="LWR57" s="18"/>
      <c r="LWS57" s="18"/>
      <c r="LWT57" s="18"/>
      <c r="LWU57" s="18"/>
      <c r="LWV57" s="18"/>
      <c r="LWW57" s="18"/>
      <c r="LWX57" s="18"/>
      <c r="LWY57" s="18"/>
      <c r="LWZ57" s="18"/>
      <c r="LXA57" s="18"/>
      <c r="LXB57" s="18"/>
      <c r="LXC57" s="18"/>
      <c r="LXD57" s="18"/>
      <c r="LXE57" s="18"/>
      <c r="LXF57" s="18"/>
      <c r="LXG57" s="18"/>
      <c r="LXH57" s="18"/>
      <c r="LXI57" s="18"/>
      <c r="LXJ57" s="18"/>
      <c r="LXK57" s="18"/>
      <c r="LXL57" s="18"/>
      <c r="LXM57" s="18"/>
      <c r="LXN57" s="18"/>
      <c r="LXO57" s="18"/>
      <c r="LXP57" s="18"/>
      <c r="LXQ57" s="18"/>
      <c r="LXR57" s="18"/>
      <c r="LXS57" s="18"/>
      <c r="LXT57" s="18"/>
      <c r="LXU57" s="18"/>
      <c r="LXV57" s="18"/>
      <c r="LXW57" s="18"/>
      <c r="LXX57" s="18"/>
      <c r="LXY57" s="18"/>
      <c r="LXZ57" s="18"/>
      <c r="LYA57" s="18"/>
      <c r="LYB57" s="18"/>
      <c r="LYC57" s="18"/>
      <c r="LYD57" s="18"/>
      <c r="LYE57" s="18"/>
      <c r="LYF57" s="18"/>
      <c r="LYG57" s="18"/>
      <c r="LYH57" s="18"/>
      <c r="LYI57" s="18"/>
      <c r="LYJ57" s="18"/>
      <c r="LYK57" s="18"/>
      <c r="LYL57" s="18"/>
      <c r="LYM57" s="18"/>
      <c r="LYN57" s="18"/>
      <c r="LYO57" s="18"/>
      <c r="LYP57" s="18"/>
      <c r="LYQ57" s="18"/>
      <c r="LYR57" s="18"/>
      <c r="LYS57" s="18"/>
      <c r="LYT57" s="18"/>
      <c r="LYU57" s="18"/>
      <c r="LYV57" s="18"/>
      <c r="LYW57" s="18"/>
      <c r="LYX57" s="18"/>
      <c r="LYY57" s="18"/>
      <c r="LYZ57" s="18"/>
      <c r="LZA57" s="18"/>
      <c r="LZB57" s="18"/>
      <c r="LZC57" s="18"/>
      <c r="LZD57" s="18"/>
      <c r="LZE57" s="18"/>
      <c r="LZF57" s="18"/>
      <c r="LZG57" s="18"/>
      <c r="LZH57" s="18"/>
      <c r="LZI57" s="18"/>
      <c r="LZJ57" s="18"/>
      <c r="LZK57" s="18"/>
      <c r="LZL57" s="18"/>
      <c r="LZM57" s="18"/>
      <c r="LZN57" s="18"/>
      <c r="LZO57" s="18"/>
      <c r="LZP57" s="18"/>
      <c r="LZQ57" s="18"/>
      <c r="LZR57" s="18"/>
      <c r="LZS57" s="18"/>
      <c r="LZT57" s="18"/>
      <c r="LZU57" s="18"/>
      <c r="LZV57" s="18"/>
      <c r="LZW57" s="18"/>
      <c r="LZX57" s="18"/>
      <c r="LZY57" s="18"/>
      <c r="LZZ57" s="18"/>
      <c r="MAA57" s="18"/>
      <c r="MAB57" s="18"/>
      <c r="MAC57" s="18"/>
      <c r="MAD57" s="18"/>
      <c r="MAE57" s="18"/>
      <c r="MAF57" s="18"/>
      <c r="MAG57" s="18"/>
      <c r="MAH57" s="18"/>
      <c r="MAI57" s="18"/>
      <c r="MAJ57" s="18"/>
      <c r="MAK57" s="18"/>
      <c r="MAL57" s="18"/>
      <c r="MAM57" s="18"/>
      <c r="MAN57" s="18"/>
      <c r="MAO57" s="18"/>
      <c r="MAP57" s="18"/>
      <c r="MAQ57" s="18"/>
      <c r="MAR57" s="18"/>
      <c r="MAS57" s="18"/>
      <c r="MAT57" s="18"/>
      <c r="MAU57" s="18"/>
      <c r="MAV57" s="18"/>
      <c r="MAW57" s="18"/>
      <c r="MAX57" s="18"/>
      <c r="MAY57" s="18"/>
      <c r="MAZ57" s="18"/>
      <c r="MBA57" s="18"/>
      <c r="MBB57" s="18"/>
      <c r="MBC57" s="18"/>
      <c r="MBD57" s="18"/>
      <c r="MBE57" s="18"/>
      <c r="MBF57" s="18"/>
      <c r="MBG57" s="18"/>
      <c r="MBH57" s="18"/>
      <c r="MBI57" s="18"/>
      <c r="MBJ57" s="18"/>
      <c r="MBK57" s="18"/>
      <c r="MBL57" s="18"/>
      <c r="MBM57" s="18"/>
      <c r="MBN57" s="18"/>
      <c r="MBO57" s="18"/>
      <c r="MBP57" s="18"/>
      <c r="MBQ57" s="18"/>
      <c r="MBR57" s="18"/>
      <c r="MBS57" s="18"/>
      <c r="MBT57" s="18"/>
      <c r="MBU57" s="18"/>
      <c r="MBV57" s="18"/>
      <c r="MBW57" s="18"/>
      <c r="MBX57" s="18"/>
      <c r="MBY57" s="18"/>
      <c r="MBZ57" s="18"/>
      <c r="MCA57" s="18"/>
      <c r="MCB57" s="18"/>
      <c r="MCC57" s="18"/>
      <c r="MCD57" s="18"/>
      <c r="MCE57" s="18"/>
      <c r="MCF57" s="18"/>
      <c r="MCG57" s="18"/>
      <c r="MCH57" s="18"/>
      <c r="MCI57" s="18"/>
      <c r="MCJ57" s="18"/>
      <c r="MCK57" s="18"/>
      <c r="MCL57" s="18"/>
      <c r="MCM57" s="18"/>
      <c r="MCN57" s="18"/>
      <c r="MCO57" s="18"/>
      <c r="MCP57" s="18"/>
      <c r="MCQ57" s="18"/>
      <c r="MCR57" s="18"/>
      <c r="MCS57" s="18"/>
      <c r="MCT57" s="18"/>
      <c r="MCU57" s="18"/>
      <c r="MCV57" s="18"/>
      <c r="MCW57" s="18"/>
      <c r="MCX57" s="18"/>
      <c r="MCY57" s="18"/>
      <c r="MCZ57" s="18"/>
      <c r="MDA57" s="18"/>
      <c r="MDB57" s="18"/>
      <c r="MDC57" s="18"/>
      <c r="MDD57" s="18"/>
      <c r="MDE57" s="18"/>
      <c r="MDF57" s="18"/>
      <c r="MDG57" s="18"/>
      <c r="MDH57" s="18"/>
      <c r="MDI57" s="18"/>
      <c r="MDJ57" s="18"/>
      <c r="MDK57" s="18"/>
      <c r="MDL57" s="18"/>
      <c r="MDM57" s="18"/>
      <c r="MDN57" s="18"/>
      <c r="MDO57" s="18"/>
      <c r="MDP57" s="18"/>
      <c r="MDQ57" s="18"/>
      <c r="MDR57" s="18"/>
      <c r="MDS57" s="18"/>
      <c r="MDT57" s="18"/>
      <c r="MDU57" s="18"/>
      <c r="MDV57" s="18"/>
      <c r="MDW57" s="18"/>
      <c r="MDX57" s="18"/>
      <c r="MDY57" s="18"/>
      <c r="MDZ57" s="18"/>
      <c r="MEA57" s="18"/>
      <c r="MEB57" s="18"/>
      <c r="MEC57" s="18"/>
      <c r="MED57" s="18"/>
      <c r="MEE57" s="18"/>
      <c r="MEF57" s="18"/>
      <c r="MEG57" s="18"/>
      <c r="MEH57" s="18"/>
      <c r="MEI57" s="18"/>
      <c r="MEJ57" s="18"/>
      <c r="MEK57" s="18"/>
      <c r="MEL57" s="18"/>
      <c r="MEM57" s="18"/>
      <c r="MEN57" s="18"/>
      <c r="MEO57" s="18"/>
      <c r="MEP57" s="18"/>
      <c r="MEQ57" s="18"/>
      <c r="MER57" s="18"/>
      <c r="MES57" s="18"/>
      <c r="MET57" s="18"/>
      <c r="MEU57" s="18"/>
      <c r="MEV57" s="18"/>
      <c r="MEW57" s="18"/>
      <c r="MEX57" s="18"/>
      <c r="MEY57" s="18"/>
      <c r="MEZ57" s="18"/>
      <c r="MFA57" s="18"/>
      <c r="MFB57" s="18"/>
      <c r="MFC57" s="18"/>
      <c r="MFD57" s="18"/>
      <c r="MFE57" s="18"/>
      <c r="MFF57" s="18"/>
      <c r="MFG57" s="18"/>
      <c r="MFH57" s="18"/>
      <c r="MFI57" s="18"/>
      <c r="MFJ57" s="18"/>
      <c r="MFK57" s="18"/>
      <c r="MFL57" s="18"/>
      <c r="MFM57" s="18"/>
      <c r="MFN57" s="18"/>
      <c r="MFO57" s="18"/>
      <c r="MFP57" s="18"/>
      <c r="MFQ57" s="18"/>
      <c r="MFR57" s="18"/>
      <c r="MFS57" s="18"/>
      <c r="MFT57" s="18"/>
      <c r="MFU57" s="18"/>
      <c r="MFV57" s="18"/>
      <c r="MFW57" s="18"/>
      <c r="MFX57" s="18"/>
      <c r="MFY57" s="18"/>
      <c r="MFZ57" s="18"/>
      <c r="MGA57" s="18"/>
      <c r="MGB57" s="18"/>
      <c r="MGC57" s="18"/>
      <c r="MGD57" s="18"/>
      <c r="MGE57" s="18"/>
      <c r="MGF57" s="18"/>
      <c r="MGG57" s="18"/>
      <c r="MGH57" s="18"/>
      <c r="MGI57" s="18"/>
      <c r="MGJ57" s="18"/>
      <c r="MGK57" s="18"/>
      <c r="MGL57" s="18"/>
      <c r="MGM57" s="18"/>
      <c r="MGN57" s="18"/>
      <c r="MGO57" s="18"/>
      <c r="MGP57" s="18"/>
      <c r="MGQ57" s="18"/>
      <c r="MGR57" s="18"/>
      <c r="MGS57" s="18"/>
      <c r="MGT57" s="18"/>
      <c r="MGU57" s="18"/>
      <c r="MGV57" s="18"/>
      <c r="MGW57" s="18"/>
      <c r="MGX57" s="18"/>
      <c r="MGY57" s="18"/>
      <c r="MGZ57" s="18"/>
      <c r="MHA57" s="18"/>
      <c r="MHB57" s="18"/>
      <c r="MHC57" s="18"/>
      <c r="MHD57" s="18"/>
      <c r="MHE57" s="18"/>
      <c r="MHF57" s="18"/>
      <c r="MHG57" s="18"/>
      <c r="MHH57" s="18"/>
      <c r="MHI57" s="18"/>
      <c r="MHJ57" s="18"/>
      <c r="MHK57" s="18"/>
      <c r="MHL57" s="18"/>
      <c r="MHM57" s="18"/>
      <c r="MHN57" s="18"/>
      <c r="MHO57" s="18"/>
      <c r="MHP57" s="18"/>
      <c r="MHQ57" s="18"/>
      <c r="MHR57" s="18"/>
      <c r="MHS57" s="18"/>
      <c r="MHT57" s="18"/>
      <c r="MHU57" s="18"/>
      <c r="MHV57" s="18"/>
      <c r="MHW57" s="18"/>
      <c r="MHX57" s="18"/>
      <c r="MHY57" s="18"/>
      <c r="MHZ57" s="18"/>
      <c r="MIA57" s="18"/>
      <c r="MIB57" s="18"/>
      <c r="MIC57" s="18"/>
      <c r="MID57" s="18"/>
      <c r="MIE57" s="18"/>
      <c r="MIF57" s="18"/>
      <c r="MIG57" s="18"/>
      <c r="MIH57" s="18"/>
      <c r="MII57" s="18"/>
      <c r="MIJ57" s="18"/>
      <c r="MIK57" s="18"/>
      <c r="MIL57" s="18"/>
      <c r="MIM57" s="18"/>
      <c r="MIN57" s="18"/>
      <c r="MIO57" s="18"/>
      <c r="MIP57" s="18"/>
      <c r="MIQ57" s="18"/>
      <c r="MIR57" s="18"/>
      <c r="MIS57" s="18"/>
      <c r="MIT57" s="18"/>
      <c r="MIU57" s="18"/>
      <c r="MIV57" s="18"/>
      <c r="MIW57" s="18"/>
      <c r="MIX57" s="18"/>
      <c r="MIY57" s="18"/>
      <c r="MIZ57" s="18"/>
      <c r="MJA57" s="18"/>
      <c r="MJB57" s="18"/>
      <c r="MJC57" s="18"/>
      <c r="MJD57" s="18"/>
      <c r="MJE57" s="18"/>
      <c r="MJF57" s="18"/>
      <c r="MJG57" s="18"/>
      <c r="MJH57" s="18"/>
      <c r="MJI57" s="18"/>
      <c r="MJJ57" s="18"/>
      <c r="MJK57" s="18"/>
      <c r="MJL57" s="18"/>
      <c r="MJM57" s="18"/>
      <c r="MJN57" s="18"/>
      <c r="MJO57" s="18"/>
      <c r="MJP57" s="18"/>
      <c r="MJQ57" s="18"/>
      <c r="MJR57" s="18"/>
      <c r="MJS57" s="18"/>
      <c r="MJT57" s="18"/>
      <c r="MJU57" s="18"/>
      <c r="MJV57" s="18"/>
      <c r="MJW57" s="18"/>
      <c r="MJX57" s="18"/>
      <c r="MJY57" s="18"/>
      <c r="MJZ57" s="18"/>
      <c r="MKA57" s="18"/>
      <c r="MKB57" s="18"/>
      <c r="MKC57" s="18"/>
      <c r="MKD57" s="18"/>
      <c r="MKE57" s="18"/>
      <c r="MKF57" s="18"/>
      <c r="MKG57" s="18"/>
      <c r="MKH57" s="18"/>
      <c r="MKI57" s="18"/>
      <c r="MKJ57" s="18"/>
      <c r="MKK57" s="18"/>
      <c r="MKL57" s="18"/>
      <c r="MKM57" s="18"/>
      <c r="MKN57" s="18"/>
      <c r="MKO57" s="18"/>
      <c r="MKP57" s="18"/>
      <c r="MKQ57" s="18"/>
      <c r="MKR57" s="18"/>
      <c r="MKS57" s="18"/>
      <c r="MKT57" s="18"/>
      <c r="MKU57" s="18"/>
      <c r="MKV57" s="18"/>
      <c r="MKW57" s="18"/>
      <c r="MKX57" s="18"/>
      <c r="MKY57" s="18"/>
      <c r="MKZ57" s="18"/>
      <c r="MLA57" s="18"/>
      <c r="MLB57" s="18"/>
      <c r="MLC57" s="18"/>
      <c r="MLD57" s="18"/>
      <c r="MLE57" s="18"/>
      <c r="MLF57" s="18"/>
      <c r="MLG57" s="18"/>
      <c r="MLH57" s="18"/>
      <c r="MLI57" s="18"/>
      <c r="MLJ57" s="18"/>
      <c r="MLK57" s="18"/>
      <c r="MLL57" s="18"/>
      <c r="MLM57" s="18"/>
      <c r="MLN57" s="18"/>
      <c r="MLO57" s="18"/>
      <c r="MLP57" s="18"/>
      <c r="MLQ57" s="18"/>
      <c r="MLR57" s="18"/>
      <c r="MLS57" s="18"/>
      <c r="MLT57" s="18"/>
      <c r="MLU57" s="18"/>
      <c r="MLV57" s="18"/>
      <c r="MLW57" s="18"/>
      <c r="MLX57" s="18"/>
      <c r="MLY57" s="18"/>
      <c r="MLZ57" s="18"/>
      <c r="MMA57" s="18"/>
      <c r="MMB57" s="18"/>
      <c r="MMC57" s="18"/>
      <c r="MMD57" s="18"/>
      <c r="MME57" s="18"/>
      <c r="MMF57" s="18"/>
      <c r="MMG57" s="18"/>
      <c r="MMH57" s="18"/>
      <c r="MMI57" s="18"/>
      <c r="MMJ57" s="18"/>
      <c r="MMK57" s="18"/>
      <c r="MML57" s="18"/>
      <c r="MMM57" s="18"/>
      <c r="MMN57" s="18"/>
      <c r="MMO57" s="18"/>
      <c r="MMP57" s="18"/>
      <c r="MMQ57" s="18"/>
      <c r="MMR57" s="18"/>
      <c r="MMS57" s="18"/>
      <c r="MMT57" s="18"/>
      <c r="MMU57" s="18"/>
      <c r="MMV57" s="18"/>
      <c r="MMW57" s="18"/>
      <c r="MMX57" s="18"/>
      <c r="MMY57" s="18"/>
      <c r="MMZ57" s="18"/>
      <c r="MNA57" s="18"/>
      <c r="MNB57" s="18"/>
      <c r="MNC57" s="18"/>
      <c r="MND57" s="18"/>
      <c r="MNE57" s="18"/>
      <c r="MNF57" s="18"/>
      <c r="MNG57" s="18"/>
      <c r="MNH57" s="18"/>
      <c r="MNI57" s="18"/>
      <c r="MNJ57" s="18"/>
      <c r="MNK57" s="18"/>
      <c r="MNL57" s="18"/>
      <c r="MNM57" s="18"/>
      <c r="MNN57" s="18"/>
      <c r="MNO57" s="18"/>
      <c r="MNP57" s="18"/>
      <c r="MNQ57" s="18"/>
      <c r="MNR57" s="18"/>
      <c r="MNS57" s="18"/>
      <c r="MNT57" s="18"/>
      <c r="MNU57" s="18"/>
      <c r="MNV57" s="18"/>
      <c r="MNW57" s="18"/>
      <c r="MNX57" s="18"/>
      <c r="MNY57" s="18"/>
      <c r="MNZ57" s="18"/>
      <c r="MOA57" s="18"/>
      <c r="MOB57" s="18"/>
      <c r="MOC57" s="18"/>
      <c r="MOD57" s="18"/>
      <c r="MOE57" s="18"/>
      <c r="MOF57" s="18"/>
      <c r="MOG57" s="18"/>
      <c r="MOH57" s="18"/>
      <c r="MOI57" s="18"/>
      <c r="MOJ57" s="18"/>
      <c r="MOK57" s="18"/>
      <c r="MOL57" s="18"/>
      <c r="MOM57" s="18"/>
      <c r="MON57" s="18"/>
      <c r="MOO57" s="18"/>
      <c r="MOP57" s="18"/>
      <c r="MOQ57" s="18"/>
      <c r="MOR57" s="18"/>
      <c r="MOS57" s="18"/>
      <c r="MOT57" s="18"/>
      <c r="MOU57" s="18"/>
      <c r="MOV57" s="18"/>
      <c r="MOW57" s="18"/>
      <c r="MOX57" s="18"/>
      <c r="MOY57" s="18"/>
      <c r="MOZ57" s="18"/>
      <c r="MPA57" s="18"/>
      <c r="MPB57" s="18"/>
      <c r="MPC57" s="18"/>
      <c r="MPD57" s="18"/>
      <c r="MPE57" s="18"/>
      <c r="MPF57" s="18"/>
      <c r="MPG57" s="18"/>
      <c r="MPH57" s="18"/>
      <c r="MPI57" s="18"/>
      <c r="MPJ57" s="18"/>
      <c r="MPK57" s="18"/>
      <c r="MPL57" s="18"/>
      <c r="MPM57" s="18"/>
      <c r="MPN57" s="18"/>
      <c r="MPO57" s="18"/>
      <c r="MPP57" s="18"/>
      <c r="MPQ57" s="18"/>
      <c r="MPR57" s="18"/>
      <c r="MPS57" s="18"/>
      <c r="MPT57" s="18"/>
      <c r="MPU57" s="18"/>
      <c r="MPV57" s="18"/>
      <c r="MPW57" s="18"/>
      <c r="MPX57" s="18"/>
      <c r="MPY57" s="18"/>
      <c r="MPZ57" s="18"/>
      <c r="MQA57" s="18"/>
      <c r="MQB57" s="18"/>
      <c r="MQC57" s="18"/>
      <c r="MQD57" s="18"/>
      <c r="MQE57" s="18"/>
      <c r="MQF57" s="18"/>
      <c r="MQG57" s="18"/>
      <c r="MQH57" s="18"/>
      <c r="MQI57" s="18"/>
      <c r="MQJ57" s="18"/>
      <c r="MQK57" s="18"/>
      <c r="MQL57" s="18"/>
      <c r="MQM57" s="18"/>
      <c r="MQN57" s="18"/>
      <c r="MQO57" s="18"/>
      <c r="MQP57" s="18"/>
      <c r="MQQ57" s="18"/>
      <c r="MQR57" s="18"/>
      <c r="MQS57" s="18"/>
      <c r="MQT57" s="18"/>
      <c r="MQU57" s="18"/>
      <c r="MQV57" s="18"/>
      <c r="MQW57" s="18"/>
      <c r="MQX57" s="18"/>
      <c r="MQY57" s="18"/>
      <c r="MQZ57" s="18"/>
      <c r="MRA57" s="18"/>
      <c r="MRB57" s="18"/>
      <c r="MRC57" s="18"/>
      <c r="MRD57" s="18"/>
      <c r="MRE57" s="18"/>
      <c r="MRF57" s="18"/>
      <c r="MRG57" s="18"/>
      <c r="MRH57" s="18"/>
      <c r="MRI57" s="18"/>
      <c r="MRJ57" s="18"/>
      <c r="MRK57" s="18"/>
      <c r="MRL57" s="18"/>
      <c r="MRM57" s="18"/>
      <c r="MRN57" s="18"/>
      <c r="MRO57" s="18"/>
      <c r="MRP57" s="18"/>
      <c r="MRQ57" s="18"/>
      <c r="MRR57" s="18"/>
      <c r="MRS57" s="18"/>
      <c r="MRT57" s="18"/>
      <c r="MRU57" s="18"/>
      <c r="MRV57" s="18"/>
      <c r="MRW57" s="18"/>
      <c r="MRX57" s="18"/>
      <c r="MRY57" s="18"/>
      <c r="MRZ57" s="18"/>
      <c r="MSA57" s="18"/>
      <c r="MSB57" s="18"/>
      <c r="MSC57" s="18"/>
      <c r="MSD57" s="18"/>
      <c r="MSE57" s="18"/>
      <c r="MSF57" s="18"/>
      <c r="MSG57" s="18"/>
      <c r="MSH57" s="18"/>
      <c r="MSI57" s="18"/>
      <c r="MSJ57" s="18"/>
      <c r="MSK57" s="18"/>
      <c r="MSL57" s="18"/>
      <c r="MSM57" s="18"/>
      <c r="MSN57" s="18"/>
      <c r="MSO57" s="18"/>
      <c r="MSP57" s="18"/>
      <c r="MSQ57" s="18"/>
      <c r="MSR57" s="18"/>
      <c r="MSS57" s="18"/>
      <c r="MST57" s="18"/>
      <c r="MSU57" s="18"/>
      <c r="MSV57" s="18"/>
      <c r="MSW57" s="18"/>
      <c r="MSX57" s="18"/>
      <c r="MSY57" s="18"/>
      <c r="MSZ57" s="18"/>
      <c r="MTA57" s="18"/>
      <c r="MTB57" s="18"/>
      <c r="MTC57" s="18"/>
      <c r="MTD57" s="18"/>
      <c r="MTE57" s="18"/>
      <c r="MTF57" s="18"/>
      <c r="MTG57" s="18"/>
      <c r="MTH57" s="18"/>
      <c r="MTI57" s="18"/>
      <c r="MTJ57" s="18"/>
      <c r="MTK57" s="18"/>
      <c r="MTL57" s="18"/>
      <c r="MTM57" s="18"/>
      <c r="MTN57" s="18"/>
      <c r="MTO57" s="18"/>
      <c r="MTP57" s="18"/>
      <c r="MTQ57" s="18"/>
      <c r="MTR57" s="18"/>
      <c r="MTS57" s="18"/>
      <c r="MTT57" s="18"/>
      <c r="MTU57" s="18"/>
      <c r="MTV57" s="18"/>
      <c r="MTW57" s="18"/>
      <c r="MTX57" s="18"/>
      <c r="MTY57" s="18"/>
      <c r="MTZ57" s="18"/>
      <c r="MUA57" s="18"/>
      <c r="MUB57" s="18"/>
      <c r="MUC57" s="18"/>
      <c r="MUD57" s="18"/>
      <c r="MUE57" s="18"/>
      <c r="MUF57" s="18"/>
      <c r="MUG57" s="18"/>
      <c r="MUH57" s="18"/>
      <c r="MUI57" s="18"/>
      <c r="MUJ57" s="18"/>
      <c r="MUK57" s="18"/>
      <c r="MUL57" s="18"/>
      <c r="MUM57" s="18"/>
      <c r="MUN57" s="18"/>
      <c r="MUO57" s="18"/>
      <c r="MUP57" s="18"/>
      <c r="MUQ57" s="18"/>
      <c r="MUR57" s="18"/>
      <c r="MUS57" s="18"/>
      <c r="MUT57" s="18"/>
      <c r="MUU57" s="18"/>
      <c r="MUV57" s="18"/>
      <c r="MUW57" s="18"/>
      <c r="MUX57" s="18"/>
      <c r="MUY57" s="18"/>
      <c r="MUZ57" s="18"/>
      <c r="MVA57" s="18"/>
      <c r="MVB57" s="18"/>
      <c r="MVC57" s="18"/>
      <c r="MVD57" s="18"/>
      <c r="MVE57" s="18"/>
      <c r="MVF57" s="18"/>
      <c r="MVG57" s="18"/>
      <c r="MVH57" s="18"/>
      <c r="MVI57" s="18"/>
      <c r="MVJ57" s="18"/>
      <c r="MVK57" s="18"/>
      <c r="MVL57" s="18"/>
      <c r="MVM57" s="18"/>
      <c r="MVN57" s="18"/>
      <c r="MVO57" s="18"/>
      <c r="MVP57" s="18"/>
      <c r="MVQ57" s="18"/>
      <c r="MVR57" s="18"/>
      <c r="MVS57" s="18"/>
      <c r="MVT57" s="18"/>
      <c r="MVU57" s="18"/>
      <c r="MVV57" s="18"/>
      <c r="MVW57" s="18"/>
      <c r="MVX57" s="18"/>
      <c r="MVY57" s="18"/>
      <c r="MVZ57" s="18"/>
      <c r="MWA57" s="18"/>
      <c r="MWB57" s="18"/>
      <c r="MWC57" s="18"/>
      <c r="MWD57" s="18"/>
      <c r="MWE57" s="18"/>
      <c r="MWF57" s="18"/>
      <c r="MWG57" s="18"/>
      <c r="MWH57" s="18"/>
      <c r="MWI57" s="18"/>
      <c r="MWJ57" s="18"/>
      <c r="MWK57" s="18"/>
      <c r="MWL57" s="18"/>
      <c r="MWM57" s="18"/>
      <c r="MWN57" s="18"/>
      <c r="MWO57" s="18"/>
      <c r="MWP57" s="18"/>
      <c r="MWQ57" s="18"/>
      <c r="MWR57" s="18"/>
      <c r="MWS57" s="18"/>
      <c r="MWT57" s="18"/>
      <c r="MWU57" s="18"/>
      <c r="MWV57" s="18"/>
      <c r="MWW57" s="18"/>
      <c r="MWX57" s="18"/>
      <c r="MWY57" s="18"/>
      <c r="MWZ57" s="18"/>
      <c r="MXA57" s="18"/>
      <c r="MXB57" s="18"/>
      <c r="MXC57" s="18"/>
      <c r="MXD57" s="18"/>
      <c r="MXE57" s="18"/>
      <c r="MXF57" s="18"/>
      <c r="MXG57" s="18"/>
      <c r="MXH57" s="18"/>
      <c r="MXI57" s="18"/>
      <c r="MXJ57" s="18"/>
      <c r="MXK57" s="18"/>
      <c r="MXL57" s="18"/>
      <c r="MXM57" s="18"/>
      <c r="MXN57" s="18"/>
      <c r="MXO57" s="18"/>
      <c r="MXP57" s="18"/>
      <c r="MXQ57" s="18"/>
      <c r="MXR57" s="18"/>
      <c r="MXS57" s="18"/>
      <c r="MXT57" s="18"/>
      <c r="MXU57" s="18"/>
      <c r="MXV57" s="18"/>
      <c r="MXW57" s="18"/>
      <c r="MXX57" s="18"/>
      <c r="MXY57" s="18"/>
      <c r="MXZ57" s="18"/>
      <c r="MYA57" s="18"/>
      <c r="MYB57" s="18"/>
      <c r="MYC57" s="18"/>
      <c r="MYD57" s="18"/>
      <c r="MYE57" s="18"/>
      <c r="MYF57" s="18"/>
      <c r="MYG57" s="18"/>
      <c r="MYH57" s="18"/>
      <c r="MYI57" s="18"/>
      <c r="MYJ57" s="18"/>
      <c r="MYK57" s="18"/>
      <c r="MYL57" s="18"/>
      <c r="MYM57" s="18"/>
      <c r="MYN57" s="18"/>
      <c r="MYO57" s="18"/>
      <c r="MYP57" s="18"/>
      <c r="MYQ57" s="18"/>
      <c r="MYR57" s="18"/>
      <c r="MYS57" s="18"/>
      <c r="MYT57" s="18"/>
      <c r="MYU57" s="18"/>
      <c r="MYV57" s="18"/>
      <c r="MYW57" s="18"/>
      <c r="MYX57" s="18"/>
      <c r="MYY57" s="18"/>
      <c r="MYZ57" s="18"/>
      <c r="MZA57" s="18"/>
      <c r="MZB57" s="18"/>
      <c r="MZC57" s="18"/>
      <c r="MZD57" s="18"/>
      <c r="MZE57" s="18"/>
      <c r="MZF57" s="18"/>
      <c r="MZG57" s="18"/>
      <c r="MZH57" s="18"/>
      <c r="MZI57" s="18"/>
      <c r="MZJ57" s="18"/>
      <c r="MZK57" s="18"/>
      <c r="MZL57" s="18"/>
      <c r="MZM57" s="18"/>
      <c r="MZN57" s="18"/>
      <c r="MZO57" s="18"/>
      <c r="MZP57" s="18"/>
      <c r="MZQ57" s="18"/>
      <c r="MZR57" s="18"/>
      <c r="MZS57" s="18"/>
      <c r="MZT57" s="18"/>
      <c r="MZU57" s="18"/>
      <c r="MZV57" s="18"/>
      <c r="MZW57" s="18"/>
      <c r="MZX57" s="18"/>
      <c r="MZY57" s="18"/>
      <c r="MZZ57" s="18"/>
      <c r="NAA57" s="18"/>
      <c r="NAB57" s="18"/>
      <c r="NAC57" s="18"/>
      <c r="NAD57" s="18"/>
      <c r="NAE57" s="18"/>
      <c r="NAF57" s="18"/>
      <c r="NAG57" s="18"/>
      <c r="NAH57" s="18"/>
      <c r="NAI57" s="18"/>
      <c r="NAJ57" s="18"/>
      <c r="NAK57" s="18"/>
      <c r="NAL57" s="18"/>
      <c r="NAM57" s="18"/>
      <c r="NAN57" s="18"/>
      <c r="NAO57" s="18"/>
      <c r="NAP57" s="18"/>
      <c r="NAQ57" s="18"/>
      <c r="NAR57" s="18"/>
      <c r="NAS57" s="18"/>
      <c r="NAT57" s="18"/>
      <c r="NAU57" s="18"/>
      <c r="NAV57" s="18"/>
      <c r="NAW57" s="18"/>
      <c r="NAX57" s="18"/>
      <c r="NAY57" s="18"/>
      <c r="NAZ57" s="18"/>
      <c r="NBA57" s="18"/>
      <c r="NBB57" s="18"/>
      <c r="NBC57" s="18"/>
      <c r="NBD57" s="18"/>
      <c r="NBE57" s="18"/>
      <c r="NBF57" s="18"/>
      <c r="NBG57" s="18"/>
      <c r="NBH57" s="18"/>
      <c r="NBI57" s="18"/>
      <c r="NBJ57" s="18"/>
      <c r="NBK57" s="18"/>
      <c r="NBL57" s="18"/>
      <c r="NBM57" s="18"/>
      <c r="NBN57" s="18"/>
      <c r="NBO57" s="18"/>
      <c r="NBP57" s="18"/>
      <c r="NBQ57" s="18"/>
      <c r="NBR57" s="18"/>
      <c r="NBS57" s="18"/>
      <c r="NBT57" s="18"/>
      <c r="NBU57" s="18"/>
      <c r="NBV57" s="18"/>
      <c r="NBW57" s="18"/>
      <c r="NBX57" s="18"/>
      <c r="NBY57" s="18"/>
      <c r="NBZ57" s="18"/>
      <c r="NCA57" s="18"/>
      <c r="NCB57" s="18"/>
      <c r="NCC57" s="18"/>
      <c r="NCD57" s="18"/>
      <c r="NCE57" s="18"/>
      <c r="NCF57" s="18"/>
      <c r="NCG57" s="18"/>
      <c r="NCH57" s="18"/>
      <c r="NCI57" s="18"/>
      <c r="NCJ57" s="18"/>
      <c r="NCK57" s="18"/>
      <c r="NCL57" s="18"/>
      <c r="NCM57" s="18"/>
      <c r="NCN57" s="18"/>
      <c r="NCO57" s="18"/>
      <c r="NCP57" s="18"/>
      <c r="NCQ57" s="18"/>
      <c r="NCR57" s="18"/>
      <c r="NCS57" s="18"/>
      <c r="NCT57" s="18"/>
      <c r="NCU57" s="18"/>
      <c r="NCV57" s="18"/>
      <c r="NCW57" s="18"/>
      <c r="NCX57" s="18"/>
      <c r="NCY57" s="18"/>
      <c r="NCZ57" s="18"/>
      <c r="NDA57" s="18"/>
      <c r="NDB57" s="18"/>
      <c r="NDC57" s="18"/>
      <c r="NDD57" s="18"/>
      <c r="NDE57" s="18"/>
      <c r="NDF57" s="18"/>
      <c r="NDG57" s="18"/>
      <c r="NDH57" s="18"/>
      <c r="NDI57" s="18"/>
      <c r="NDJ57" s="18"/>
      <c r="NDK57" s="18"/>
      <c r="NDL57" s="18"/>
      <c r="NDM57" s="18"/>
      <c r="NDN57" s="18"/>
      <c r="NDO57" s="18"/>
      <c r="NDP57" s="18"/>
      <c r="NDQ57" s="18"/>
      <c r="NDR57" s="18"/>
      <c r="NDS57" s="18"/>
      <c r="NDT57" s="18"/>
      <c r="NDU57" s="18"/>
      <c r="NDV57" s="18"/>
      <c r="NDW57" s="18"/>
      <c r="NDX57" s="18"/>
      <c r="NDY57" s="18"/>
      <c r="NDZ57" s="18"/>
      <c r="NEA57" s="18"/>
      <c r="NEB57" s="18"/>
      <c r="NEC57" s="18"/>
      <c r="NED57" s="18"/>
      <c r="NEE57" s="18"/>
      <c r="NEF57" s="18"/>
      <c r="NEG57" s="18"/>
      <c r="NEH57" s="18"/>
      <c r="NEI57" s="18"/>
      <c r="NEJ57" s="18"/>
      <c r="NEK57" s="18"/>
      <c r="NEL57" s="18"/>
      <c r="NEM57" s="18"/>
      <c r="NEN57" s="18"/>
      <c r="NEO57" s="18"/>
      <c r="NEP57" s="18"/>
      <c r="NEQ57" s="18"/>
      <c r="NER57" s="18"/>
      <c r="NES57" s="18"/>
      <c r="NET57" s="18"/>
      <c r="NEU57" s="18"/>
      <c r="NEV57" s="18"/>
      <c r="NEW57" s="18"/>
      <c r="NEX57" s="18"/>
      <c r="NEY57" s="18"/>
      <c r="NEZ57" s="18"/>
      <c r="NFA57" s="18"/>
      <c r="NFB57" s="18"/>
      <c r="NFC57" s="18"/>
      <c r="NFD57" s="18"/>
      <c r="NFE57" s="18"/>
      <c r="NFF57" s="18"/>
      <c r="NFG57" s="18"/>
      <c r="NFH57" s="18"/>
      <c r="NFI57" s="18"/>
      <c r="NFJ57" s="18"/>
      <c r="NFK57" s="18"/>
      <c r="NFL57" s="18"/>
      <c r="NFM57" s="18"/>
      <c r="NFN57" s="18"/>
      <c r="NFO57" s="18"/>
      <c r="NFP57" s="18"/>
      <c r="NFQ57" s="18"/>
      <c r="NFR57" s="18"/>
      <c r="NFS57" s="18"/>
      <c r="NFT57" s="18"/>
      <c r="NFU57" s="18"/>
      <c r="NFV57" s="18"/>
      <c r="NFW57" s="18"/>
      <c r="NFX57" s="18"/>
      <c r="NFY57" s="18"/>
      <c r="NFZ57" s="18"/>
      <c r="NGA57" s="18"/>
      <c r="NGB57" s="18"/>
      <c r="NGC57" s="18"/>
      <c r="NGD57" s="18"/>
      <c r="NGE57" s="18"/>
      <c r="NGF57" s="18"/>
      <c r="NGG57" s="18"/>
      <c r="NGH57" s="18"/>
      <c r="NGI57" s="18"/>
      <c r="NGJ57" s="18"/>
      <c r="NGK57" s="18"/>
      <c r="NGL57" s="18"/>
      <c r="NGM57" s="18"/>
      <c r="NGN57" s="18"/>
      <c r="NGO57" s="18"/>
      <c r="NGP57" s="18"/>
      <c r="NGQ57" s="18"/>
      <c r="NGR57" s="18"/>
      <c r="NGS57" s="18"/>
      <c r="NGT57" s="18"/>
      <c r="NGU57" s="18"/>
      <c r="NGV57" s="18"/>
      <c r="NGW57" s="18"/>
      <c r="NGX57" s="18"/>
      <c r="NGY57" s="18"/>
      <c r="NGZ57" s="18"/>
      <c r="NHA57" s="18"/>
      <c r="NHB57" s="18"/>
      <c r="NHC57" s="18"/>
      <c r="NHD57" s="18"/>
      <c r="NHE57" s="18"/>
      <c r="NHF57" s="18"/>
      <c r="NHG57" s="18"/>
      <c r="NHH57" s="18"/>
      <c r="NHI57" s="18"/>
      <c r="NHJ57" s="18"/>
      <c r="NHK57" s="18"/>
      <c r="NHL57" s="18"/>
      <c r="NHM57" s="18"/>
      <c r="NHN57" s="18"/>
      <c r="NHO57" s="18"/>
      <c r="NHP57" s="18"/>
      <c r="NHQ57" s="18"/>
      <c r="NHR57" s="18"/>
      <c r="NHS57" s="18"/>
      <c r="NHT57" s="18"/>
      <c r="NHU57" s="18"/>
      <c r="NHV57" s="18"/>
      <c r="NHW57" s="18"/>
      <c r="NHX57" s="18"/>
      <c r="NHY57" s="18"/>
      <c r="NHZ57" s="18"/>
      <c r="NIA57" s="18"/>
      <c r="NIB57" s="18"/>
      <c r="NIC57" s="18"/>
      <c r="NID57" s="18"/>
      <c r="NIE57" s="18"/>
      <c r="NIF57" s="18"/>
      <c r="NIG57" s="18"/>
      <c r="NIH57" s="18"/>
      <c r="NII57" s="18"/>
      <c r="NIJ57" s="18"/>
      <c r="NIK57" s="18"/>
      <c r="NIL57" s="18"/>
      <c r="NIM57" s="18"/>
      <c r="NIN57" s="18"/>
      <c r="NIO57" s="18"/>
      <c r="NIP57" s="18"/>
      <c r="NIQ57" s="18"/>
      <c r="NIR57" s="18"/>
      <c r="NIS57" s="18"/>
      <c r="NIT57" s="18"/>
      <c r="NIU57" s="18"/>
      <c r="NIV57" s="18"/>
      <c r="NIW57" s="18"/>
      <c r="NIX57" s="18"/>
      <c r="NIY57" s="18"/>
      <c r="NIZ57" s="18"/>
      <c r="NJA57" s="18"/>
      <c r="NJB57" s="18"/>
      <c r="NJC57" s="18"/>
      <c r="NJD57" s="18"/>
      <c r="NJE57" s="18"/>
      <c r="NJF57" s="18"/>
      <c r="NJG57" s="18"/>
      <c r="NJH57" s="18"/>
      <c r="NJI57" s="18"/>
      <c r="NJJ57" s="18"/>
      <c r="NJK57" s="18"/>
      <c r="NJL57" s="18"/>
      <c r="NJM57" s="18"/>
      <c r="NJN57" s="18"/>
      <c r="NJO57" s="18"/>
      <c r="NJP57" s="18"/>
      <c r="NJQ57" s="18"/>
      <c r="NJR57" s="18"/>
      <c r="NJS57" s="18"/>
      <c r="NJT57" s="18"/>
      <c r="NJU57" s="18"/>
      <c r="NJV57" s="18"/>
      <c r="NJW57" s="18"/>
      <c r="NJX57" s="18"/>
      <c r="NJY57" s="18"/>
      <c r="NJZ57" s="18"/>
      <c r="NKA57" s="18"/>
      <c r="NKB57" s="18"/>
      <c r="NKC57" s="18"/>
      <c r="NKD57" s="18"/>
      <c r="NKE57" s="18"/>
      <c r="NKF57" s="18"/>
      <c r="NKG57" s="18"/>
      <c r="NKH57" s="18"/>
      <c r="NKI57" s="18"/>
      <c r="NKJ57" s="18"/>
      <c r="NKK57" s="18"/>
      <c r="NKL57" s="18"/>
      <c r="NKM57" s="18"/>
      <c r="NKN57" s="18"/>
      <c r="NKO57" s="18"/>
      <c r="NKP57" s="18"/>
      <c r="NKQ57" s="18"/>
      <c r="NKR57" s="18"/>
      <c r="NKS57" s="18"/>
      <c r="NKT57" s="18"/>
      <c r="NKU57" s="18"/>
      <c r="NKV57" s="18"/>
      <c r="NKW57" s="18"/>
      <c r="NKX57" s="18"/>
      <c r="NKY57" s="18"/>
      <c r="NKZ57" s="18"/>
      <c r="NLA57" s="18"/>
      <c r="NLB57" s="18"/>
      <c r="NLC57" s="18"/>
      <c r="NLD57" s="18"/>
      <c r="NLE57" s="18"/>
      <c r="NLF57" s="18"/>
      <c r="NLG57" s="18"/>
      <c r="NLH57" s="18"/>
      <c r="NLI57" s="18"/>
      <c r="NLJ57" s="18"/>
      <c r="NLK57" s="18"/>
      <c r="NLL57" s="18"/>
      <c r="NLM57" s="18"/>
      <c r="NLN57" s="18"/>
      <c r="NLO57" s="18"/>
      <c r="NLP57" s="18"/>
      <c r="NLQ57" s="18"/>
      <c r="NLR57" s="18"/>
      <c r="NLS57" s="18"/>
      <c r="NLT57" s="18"/>
      <c r="NLU57" s="18"/>
      <c r="NLV57" s="18"/>
      <c r="NLW57" s="18"/>
      <c r="NLX57" s="18"/>
      <c r="NLY57" s="18"/>
      <c r="NLZ57" s="18"/>
      <c r="NMA57" s="18"/>
      <c r="NMB57" s="18"/>
      <c r="NMC57" s="18"/>
      <c r="NMD57" s="18"/>
      <c r="NME57" s="18"/>
      <c r="NMF57" s="18"/>
      <c r="NMG57" s="18"/>
      <c r="NMH57" s="18"/>
      <c r="NMI57" s="18"/>
      <c r="NMJ57" s="18"/>
      <c r="NMK57" s="18"/>
      <c r="NML57" s="18"/>
      <c r="NMM57" s="18"/>
      <c r="NMN57" s="18"/>
      <c r="NMO57" s="18"/>
      <c r="NMP57" s="18"/>
      <c r="NMQ57" s="18"/>
      <c r="NMR57" s="18"/>
      <c r="NMS57" s="18"/>
      <c r="NMT57" s="18"/>
      <c r="NMU57" s="18"/>
      <c r="NMV57" s="18"/>
      <c r="NMW57" s="18"/>
      <c r="NMX57" s="18"/>
      <c r="NMY57" s="18"/>
      <c r="NMZ57" s="18"/>
      <c r="NNA57" s="18"/>
      <c r="NNB57" s="18"/>
      <c r="NNC57" s="18"/>
      <c r="NND57" s="18"/>
      <c r="NNE57" s="18"/>
      <c r="NNF57" s="18"/>
      <c r="NNG57" s="18"/>
      <c r="NNH57" s="18"/>
      <c r="NNI57" s="18"/>
      <c r="NNJ57" s="18"/>
      <c r="NNK57" s="18"/>
      <c r="NNL57" s="18"/>
      <c r="NNM57" s="18"/>
      <c r="NNN57" s="18"/>
      <c r="NNO57" s="18"/>
      <c r="NNP57" s="18"/>
      <c r="NNQ57" s="18"/>
      <c r="NNR57" s="18"/>
      <c r="NNS57" s="18"/>
      <c r="NNT57" s="18"/>
      <c r="NNU57" s="18"/>
      <c r="NNV57" s="18"/>
      <c r="NNW57" s="18"/>
      <c r="NNX57" s="18"/>
      <c r="NNY57" s="18"/>
      <c r="NNZ57" s="18"/>
      <c r="NOA57" s="18"/>
      <c r="NOB57" s="18"/>
      <c r="NOC57" s="18"/>
      <c r="NOD57" s="18"/>
      <c r="NOE57" s="18"/>
      <c r="NOF57" s="18"/>
      <c r="NOG57" s="18"/>
      <c r="NOH57" s="18"/>
      <c r="NOI57" s="18"/>
      <c r="NOJ57" s="18"/>
      <c r="NOK57" s="18"/>
      <c r="NOL57" s="18"/>
      <c r="NOM57" s="18"/>
      <c r="NON57" s="18"/>
      <c r="NOO57" s="18"/>
      <c r="NOP57" s="18"/>
      <c r="NOQ57" s="18"/>
      <c r="NOR57" s="18"/>
      <c r="NOS57" s="18"/>
      <c r="NOT57" s="18"/>
      <c r="NOU57" s="18"/>
      <c r="NOV57" s="18"/>
      <c r="NOW57" s="18"/>
      <c r="NOX57" s="18"/>
      <c r="NOY57" s="18"/>
      <c r="NOZ57" s="18"/>
      <c r="NPA57" s="18"/>
      <c r="NPB57" s="18"/>
      <c r="NPC57" s="18"/>
      <c r="NPD57" s="18"/>
      <c r="NPE57" s="18"/>
      <c r="NPF57" s="18"/>
      <c r="NPG57" s="18"/>
      <c r="NPH57" s="18"/>
      <c r="NPI57" s="18"/>
      <c r="NPJ57" s="18"/>
      <c r="NPK57" s="18"/>
      <c r="NPL57" s="18"/>
      <c r="NPM57" s="18"/>
      <c r="NPN57" s="18"/>
      <c r="NPO57" s="18"/>
      <c r="NPP57" s="18"/>
      <c r="NPQ57" s="18"/>
      <c r="NPR57" s="18"/>
      <c r="NPS57" s="18"/>
      <c r="NPT57" s="18"/>
      <c r="NPU57" s="18"/>
      <c r="NPV57" s="18"/>
      <c r="NPW57" s="18"/>
      <c r="NPX57" s="18"/>
      <c r="NPY57" s="18"/>
      <c r="NPZ57" s="18"/>
      <c r="NQA57" s="18"/>
      <c r="NQB57" s="18"/>
      <c r="NQC57" s="18"/>
      <c r="NQD57" s="18"/>
      <c r="NQE57" s="18"/>
      <c r="NQF57" s="18"/>
      <c r="NQG57" s="18"/>
      <c r="NQH57" s="18"/>
      <c r="NQI57" s="18"/>
      <c r="NQJ57" s="18"/>
      <c r="NQK57" s="18"/>
      <c r="NQL57" s="18"/>
      <c r="NQM57" s="18"/>
      <c r="NQN57" s="18"/>
      <c r="NQO57" s="18"/>
      <c r="NQP57" s="18"/>
      <c r="NQQ57" s="18"/>
      <c r="NQR57" s="18"/>
      <c r="NQS57" s="18"/>
      <c r="NQT57" s="18"/>
      <c r="NQU57" s="18"/>
      <c r="NQV57" s="18"/>
      <c r="NQW57" s="18"/>
      <c r="NQX57" s="18"/>
      <c r="NQY57" s="18"/>
      <c r="NQZ57" s="18"/>
      <c r="NRA57" s="18"/>
      <c r="NRB57" s="18"/>
      <c r="NRC57" s="18"/>
      <c r="NRD57" s="18"/>
      <c r="NRE57" s="18"/>
      <c r="NRF57" s="18"/>
      <c r="NRG57" s="18"/>
      <c r="NRH57" s="18"/>
      <c r="NRI57" s="18"/>
      <c r="NRJ57" s="18"/>
      <c r="NRK57" s="18"/>
      <c r="NRL57" s="18"/>
      <c r="NRM57" s="18"/>
      <c r="NRN57" s="18"/>
      <c r="NRO57" s="18"/>
      <c r="NRP57" s="18"/>
      <c r="NRQ57" s="18"/>
      <c r="NRR57" s="18"/>
      <c r="NRS57" s="18"/>
      <c r="NRT57" s="18"/>
      <c r="NRU57" s="18"/>
      <c r="NRV57" s="18"/>
      <c r="NRW57" s="18"/>
      <c r="NRX57" s="18"/>
      <c r="NRY57" s="18"/>
      <c r="NRZ57" s="18"/>
      <c r="NSA57" s="18"/>
      <c r="NSB57" s="18"/>
      <c r="NSC57" s="18"/>
      <c r="NSD57" s="18"/>
      <c r="NSE57" s="18"/>
      <c r="NSF57" s="18"/>
      <c r="NSG57" s="18"/>
      <c r="NSH57" s="18"/>
      <c r="NSI57" s="18"/>
      <c r="NSJ57" s="18"/>
      <c r="NSK57" s="18"/>
      <c r="NSL57" s="18"/>
      <c r="NSM57" s="18"/>
      <c r="NSN57" s="18"/>
      <c r="NSO57" s="18"/>
      <c r="NSP57" s="18"/>
      <c r="NSQ57" s="18"/>
      <c r="NSR57" s="18"/>
      <c r="NSS57" s="18"/>
      <c r="NST57" s="18"/>
      <c r="NSU57" s="18"/>
      <c r="NSV57" s="18"/>
      <c r="NSW57" s="18"/>
      <c r="NSX57" s="18"/>
      <c r="NSY57" s="18"/>
      <c r="NSZ57" s="18"/>
      <c r="NTA57" s="18"/>
      <c r="NTB57" s="18"/>
      <c r="NTC57" s="18"/>
      <c r="NTD57" s="18"/>
      <c r="NTE57" s="18"/>
      <c r="NTF57" s="18"/>
      <c r="NTG57" s="18"/>
      <c r="NTH57" s="18"/>
      <c r="NTI57" s="18"/>
      <c r="NTJ57" s="18"/>
      <c r="NTK57" s="18"/>
      <c r="NTL57" s="18"/>
      <c r="NTM57" s="18"/>
      <c r="NTN57" s="18"/>
      <c r="NTO57" s="18"/>
      <c r="NTP57" s="18"/>
      <c r="NTQ57" s="18"/>
      <c r="NTR57" s="18"/>
      <c r="NTS57" s="18"/>
      <c r="NTT57" s="18"/>
      <c r="NTU57" s="18"/>
      <c r="NTV57" s="18"/>
      <c r="NTW57" s="18"/>
      <c r="NTX57" s="18"/>
      <c r="NTY57" s="18"/>
      <c r="NTZ57" s="18"/>
      <c r="NUA57" s="18"/>
      <c r="NUB57" s="18"/>
      <c r="NUC57" s="18"/>
      <c r="NUD57" s="18"/>
      <c r="NUE57" s="18"/>
      <c r="NUF57" s="18"/>
      <c r="NUG57" s="18"/>
      <c r="NUH57" s="18"/>
      <c r="NUI57" s="18"/>
      <c r="NUJ57" s="18"/>
      <c r="NUK57" s="18"/>
      <c r="NUL57" s="18"/>
      <c r="NUM57" s="18"/>
      <c r="NUN57" s="18"/>
      <c r="NUO57" s="18"/>
      <c r="NUP57" s="18"/>
      <c r="NUQ57" s="18"/>
      <c r="NUR57" s="18"/>
      <c r="NUS57" s="18"/>
      <c r="NUT57" s="18"/>
      <c r="NUU57" s="18"/>
      <c r="NUV57" s="18"/>
      <c r="NUW57" s="18"/>
      <c r="NUX57" s="18"/>
      <c r="NUY57" s="18"/>
      <c r="NUZ57" s="18"/>
      <c r="NVA57" s="18"/>
      <c r="NVB57" s="18"/>
      <c r="NVC57" s="18"/>
      <c r="NVD57" s="18"/>
      <c r="NVE57" s="18"/>
      <c r="NVF57" s="18"/>
      <c r="NVG57" s="18"/>
      <c r="NVH57" s="18"/>
      <c r="NVI57" s="18"/>
      <c r="NVJ57" s="18"/>
      <c r="NVK57" s="18"/>
      <c r="NVL57" s="18"/>
      <c r="NVM57" s="18"/>
      <c r="NVN57" s="18"/>
      <c r="NVO57" s="18"/>
      <c r="NVP57" s="18"/>
      <c r="NVQ57" s="18"/>
      <c r="NVR57" s="18"/>
      <c r="NVS57" s="18"/>
      <c r="NVT57" s="18"/>
      <c r="NVU57" s="18"/>
      <c r="NVV57" s="18"/>
      <c r="NVW57" s="18"/>
      <c r="NVX57" s="18"/>
      <c r="NVY57" s="18"/>
      <c r="NVZ57" s="18"/>
      <c r="NWA57" s="18"/>
      <c r="NWB57" s="18"/>
      <c r="NWC57" s="18"/>
      <c r="NWD57" s="18"/>
      <c r="NWE57" s="18"/>
      <c r="NWF57" s="18"/>
      <c r="NWG57" s="18"/>
      <c r="NWH57" s="18"/>
      <c r="NWI57" s="18"/>
      <c r="NWJ57" s="18"/>
      <c r="NWK57" s="18"/>
      <c r="NWL57" s="18"/>
      <c r="NWM57" s="18"/>
      <c r="NWN57" s="18"/>
      <c r="NWO57" s="18"/>
      <c r="NWP57" s="18"/>
      <c r="NWQ57" s="18"/>
      <c r="NWR57" s="18"/>
      <c r="NWS57" s="18"/>
      <c r="NWT57" s="18"/>
      <c r="NWU57" s="18"/>
      <c r="NWV57" s="18"/>
      <c r="NWW57" s="18"/>
      <c r="NWX57" s="18"/>
      <c r="NWY57" s="18"/>
      <c r="NWZ57" s="18"/>
      <c r="NXA57" s="18"/>
      <c r="NXB57" s="18"/>
      <c r="NXC57" s="18"/>
      <c r="NXD57" s="18"/>
      <c r="NXE57" s="18"/>
      <c r="NXF57" s="18"/>
      <c r="NXG57" s="18"/>
      <c r="NXH57" s="18"/>
      <c r="NXI57" s="18"/>
      <c r="NXJ57" s="18"/>
      <c r="NXK57" s="18"/>
      <c r="NXL57" s="18"/>
      <c r="NXM57" s="18"/>
      <c r="NXN57" s="18"/>
      <c r="NXO57" s="18"/>
      <c r="NXP57" s="18"/>
      <c r="NXQ57" s="18"/>
      <c r="NXR57" s="18"/>
      <c r="NXS57" s="18"/>
      <c r="NXT57" s="18"/>
      <c r="NXU57" s="18"/>
      <c r="NXV57" s="18"/>
      <c r="NXW57" s="18"/>
      <c r="NXX57" s="18"/>
      <c r="NXY57" s="18"/>
      <c r="NXZ57" s="18"/>
      <c r="NYA57" s="18"/>
      <c r="NYB57" s="18"/>
      <c r="NYC57" s="18"/>
      <c r="NYD57" s="18"/>
      <c r="NYE57" s="18"/>
      <c r="NYF57" s="18"/>
      <c r="NYG57" s="18"/>
      <c r="NYH57" s="18"/>
      <c r="NYI57" s="18"/>
      <c r="NYJ57" s="18"/>
      <c r="NYK57" s="18"/>
      <c r="NYL57" s="18"/>
      <c r="NYM57" s="18"/>
      <c r="NYN57" s="18"/>
      <c r="NYO57" s="18"/>
      <c r="NYP57" s="18"/>
      <c r="NYQ57" s="18"/>
      <c r="NYR57" s="18"/>
      <c r="NYS57" s="18"/>
      <c r="NYT57" s="18"/>
      <c r="NYU57" s="18"/>
      <c r="NYV57" s="18"/>
      <c r="NYW57" s="18"/>
      <c r="NYX57" s="18"/>
      <c r="NYY57" s="18"/>
      <c r="NYZ57" s="18"/>
      <c r="NZA57" s="18"/>
      <c r="NZB57" s="18"/>
      <c r="NZC57" s="18"/>
      <c r="NZD57" s="18"/>
      <c r="NZE57" s="18"/>
      <c r="NZF57" s="18"/>
      <c r="NZG57" s="18"/>
      <c r="NZH57" s="18"/>
      <c r="NZI57" s="18"/>
      <c r="NZJ57" s="18"/>
      <c r="NZK57" s="18"/>
      <c r="NZL57" s="18"/>
      <c r="NZM57" s="18"/>
      <c r="NZN57" s="18"/>
      <c r="NZO57" s="18"/>
      <c r="NZP57" s="18"/>
      <c r="NZQ57" s="18"/>
      <c r="NZR57" s="18"/>
      <c r="NZS57" s="18"/>
      <c r="NZT57" s="18"/>
      <c r="NZU57" s="18"/>
      <c r="NZV57" s="18"/>
      <c r="NZW57" s="18"/>
      <c r="NZX57" s="18"/>
      <c r="NZY57" s="18"/>
      <c r="NZZ57" s="18"/>
      <c r="OAA57" s="18"/>
      <c r="OAB57" s="18"/>
      <c r="OAC57" s="18"/>
      <c r="OAD57" s="18"/>
      <c r="OAE57" s="18"/>
      <c r="OAF57" s="18"/>
      <c r="OAG57" s="18"/>
      <c r="OAH57" s="18"/>
      <c r="OAI57" s="18"/>
      <c r="OAJ57" s="18"/>
      <c r="OAK57" s="18"/>
      <c r="OAL57" s="18"/>
      <c r="OAM57" s="18"/>
      <c r="OAN57" s="18"/>
      <c r="OAO57" s="18"/>
      <c r="OAP57" s="18"/>
      <c r="OAQ57" s="18"/>
      <c r="OAR57" s="18"/>
      <c r="OAS57" s="18"/>
      <c r="OAT57" s="18"/>
      <c r="OAU57" s="18"/>
      <c r="OAV57" s="18"/>
      <c r="OAW57" s="18"/>
      <c r="OAX57" s="18"/>
      <c r="OAY57" s="18"/>
      <c r="OAZ57" s="18"/>
      <c r="OBA57" s="18"/>
      <c r="OBB57" s="18"/>
      <c r="OBC57" s="18"/>
      <c r="OBD57" s="18"/>
      <c r="OBE57" s="18"/>
      <c r="OBF57" s="18"/>
      <c r="OBG57" s="18"/>
      <c r="OBH57" s="18"/>
      <c r="OBI57" s="18"/>
      <c r="OBJ57" s="18"/>
      <c r="OBK57" s="18"/>
      <c r="OBL57" s="18"/>
      <c r="OBM57" s="18"/>
      <c r="OBN57" s="18"/>
      <c r="OBO57" s="18"/>
      <c r="OBP57" s="18"/>
      <c r="OBQ57" s="18"/>
      <c r="OBR57" s="18"/>
      <c r="OBS57" s="18"/>
      <c r="OBT57" s="18"/>
      <c r="OBU57" s="18"/>
      <c r="OBV57" s="18"/>
      <c r="OBW57" s="18"/>
      <c r="OBX57" s="18"/>
      <c r="OBY57" s="18"/>
      <c r="OBZ57" s="18"/>
      <c r="OCA57" s="18"/>
      <c r="OCB57" s="18"/>
      <c r="OCC57" s="18"/>
      <c r="OCD57" s="18"/>
      <c r="OCE57" s="18"/>
      <c r="OCF57" s="18"/>
      <c r="OCG57" s="18"/>
      <c r="OCH57" s="18"/>
      <c r="OCI57" s="18"/>
      <c r="OCJ57" s="18"/>
      <c r="OCK57" s="18"/>
      <c r="OCL57" s="18"/>
      <c r="OCM57" s="18"/>
      <c r="OCN57" s="18"/>
      <c r="OCO57" s="18"/>
      <c r="OCP57" s="18"/>
      <c r="OCQ57" s="18"/>
      <c r="OCR57" s="18"/>
      <c r="OCS57" s="18"/>
      <c r="OCT57" s="18"/>
      <c r="OCU57" s="18"/>
      <c r="OCV57" s="18"/>
      <c r="OCW57" s="18"/>
      <c r="OCX57" s="18"/>
      <c r="OCY57" s="18"/>
      <c r="OCZ57" s="18"/>
      <c r="ODA57" s="18"/>
      <c r="ODB57" s="18"/>
      <c r="ODC57" s="18"/>
      <c r="ODD57" s="18"/>
      <c r="ODE57" s="18"/>
      <c r="ODF57" s="18"/>
      <c r="ODG57" s="18"/>
      <c r="ODH57" s="18"/>
      <c r="ODI57" s="18"/>
      <c r="ODJ57" s="18"/>
      <c r="ODK57" s="18"/>
      <c r="ODL57" s="18"/>
      <c r="ODM57" s="18"/>
      <c r="ODN57" s="18"/>
      <c r="ODO57" s="18"/>
      <c r="ODP57" s="18"/>
      <c r="ODQ57" s="18"/>
      <c r="ODR57" s="18"/>
      <c r="ODS57" s="18"/>
      <c r="ODT57" s="18"/>
      <c r="ODU57" s="18"/>
      <c r="ODV57" s="18"/>
      <c r="ODW57" s="18"/>
      <c r="ODX57" s="18"/>
      <c r="ODY57" s="18"/>
      <c r="ODZ57" s="18"/>
      <c r="OEA57" s="18"/>
      <c r="OEB57" s="18"/>
      <c r="OEC57" s="18"/>
      <c r="OED57" s="18"/>
      <c r="OEE57" s="18"/>
      <c r="OEF57" s="18"/>
      <c r="OEG57" s="18"/>
      <c r="OEH57" s="18"/>
      <c r="OEI57" s="18"/>
      <c r="OEJ57" s="18"/>
      <c r="OEK57" s="18"/>
      <c r="OEL57" s="18"/>
      <c r="OEM57" s="18"/>
      <c r="OEN57" s="18"/>
      <c r="OEO57" s="18"/>
      <c r="OEP57" s="18"/>
      <c r="OEQ57" s="18"/>
      <c r="OER57" s="18"/>
      <c r="OES57" s="18"/>
      <c r="OET57" s="18"/>
      <c r="OEU57" s="18"/>
      <c r="OEV57" s="18"/>
      <c r="OEW57" s="18"/>
      <c r="OEX57" s="18"/>
      <c r="OEY57" s="18"/>
      <c r="OEZ57" s="18"/>
      <c r="OFA57" s="18"/>
      <c r="OFB57" s="18"/>
      <c r="OFC57" s="18"/>
      <c r="OFD57" s="18"/>
      <c r="OFE57" s="18"/>
      <c r="OFF57" s="18"/>
      <c r="OFG57" s="18"/>
      <c r="OFH57" s="18"/>
      <c r="OFI57" s="18"/>
      <c r="OFJ57" s="18"/>
      <c r="OFK57" s="18"/>
      <c r="OFL57" s="18"/>
      <c r="OFM57" s="18"/>
      <c r="OFN57" s="18"/>
      <c r="OFO57" s="18"/>
      <c r="OFP57" s="18"/>
      <c r="OFQ57" s="18"/>
      <c r="OFR57" s="18"/>
      <c r="OFS57" s="18"/>
      <c r="OFT57" s="18"/>
      <c r="OFU57" s="18"/>
      <c r="OFV57" s="18"/>
      <c r="OFW57" s="18"/>
      <c r="OFX57" s="18"/>
      <c r="OFY57" s="18"/>
      <c r="OFZ57" s="18"/>
      <c r="OGA57" s="18"/>
      <c r="OGB57" s="18"/>
      <c r="OGC57" s="18"/>
      <c r="OGD57" s="18"/>
      <c r="OGE57" s="18"/>
      <c r="OGF57" s="18"/>
      <c r="OGG57" s="18"/>
      <c r="OGH57" s="18"/>
      <c r="OGI57" s="18"/>
      <c r="OGJ57" s="18"/>
      <c r="OGK57" s="18"/>
      <c r="OGL57" s="18"/>
      <c r="OGM57" s="18"/>
      <c r="OGN57" s="18"/>
      <c r="OGO57" s="18"/>
      <c r="OGP57" s="18"/>
      <c r="OGQ57" s="18"/>
      <c r="OGR57" s="18"/>
      <c r="OGS57" s="18"/>
      <c r="OGT57" s="18"/>
      <c r="OGU57" s="18"/>
      <c r="OGV57" s="18"/>
      <c r="OGW57" s="18"/>
      <c r="OGX57" s="18"/>
      <c r="OGY57" s="18"/>
      <c r="OGZ57" s="18"/>
      <c r="OHA57" s="18"/>
      <c r="OHB57" s="18"/>
      <c r="OHC57" s="18"/>
      <c r="OHD57" s="18"/>
      <c r="OHE57" s="18"/>
      <c r="OHF57" s="18"/>
      <c r="OHG57" s="18"/>
      <c r="OHH57" s="18"/>
      <c r="OHI57" s="18"/>
      <c r="OHJ57" s="18"/>
      <c r="OHK57" s="18"/>
      <c r="OHL57" s="18"/>
      <c r="OHM57" s="18"/>
      <c r="OHN57" s="18"/>
      <c r="OHO57" s="18"/>
      <c r="OHP57" s="18"/>
      <c r="OHQ57" s="18"/>
      <c r="OHR57" s="18"/>
      <c r="OHS57" s="18"/>
      <c r="OHT57" s="18"/>
      <c r="OHU57" s="18"/>
      <c r="OHV57" s="18"/>
      <c r="OHW57" s="18"/>
      <c r="OHX57" s="18"/>
      <c r="OHY57" s="18"/>
      <c r="OHZ57" s="18"/>
      <c r="OIA57" s="18"/>
      <c r="OIB57" s="18"/>
      <c r="OIC57" s="18"/>
      <c r="OID57" s="18"/>
      <c r="OIE57" s="18"/>
      <c r="OIF57" s="18"/>
      <c r="OIG57" s="18"/>
      <c r="OIH57" s="18"/>
      <c r="OII57" s="18"/>
      <c r="OIJ57" s="18"/>
      <c r="OIK57" s="18"/>
      <c r="OIL57" s="18"/>
      <c r="OIM57" s="18"/>
      <c r="OIN57" s="18"/>
      <c r="OIO57" s="18"/>
      <c r="OIP57" s="18"/>
      <c r="OIQ57" s="18"/>
      <c r="OIR57" s="18"/>
      <c r="OIS57" s="18"/>
      <c r="OIT57" s="18"/>
      <c r="OIU57" s="18"/>
      <c r="OIV57" s="18"/>
      <c r="OIW57" s="18"/>
      <c r="OIX57" s="18"/>
      <c r="OIY57" s="18"/>
      <c r="OIZ57" s="18"/>
      <c r="OJA57" s="18"/>
      <c r="OJB57" s="18"/>
      <c r="OJC57" s="18"/>
      <c r="OJD57" s="18"/>
      <c r="OJE57" s="18"/>
      <c r="OJF57" s="18"/>
      <c r="OJG57" s="18"/>
      <c r="OJH57" s="18"/>
      <c r="OJI57" s="18"/>
      <c r="OJJ57" s="18"/>
      <c r="OJK57" s="18"/>
      <c r="OJL57" s="18"/>
      <c r="OJM57" s="18"/>
      <c r="OJN57" s="18"/>
      <c r="OJO57" s="18"/>
      <c r="OJP57" s="18"/>
      <c r="OJQ57" s="18"/>
      <c r="OJR57" s="18"/>
      <c r="OJS57" s="18"/>
      <c r="OJT57" s="18"/>
      <c r="OJU57" s="18"/>
      <c r="OJV57" s="18"/>
      <c r="OJW57" s="18"/>
      <c r="OJX57" s="18"/>
      <c r="OJY57" s="18"/>
      <c r="OJZ57" s="18"/>
      <c r="OKA57" s="18"/>
      <c r="OKB57" s="18"/>
      <c r="OKC57" s="18"/>
      <c r="OKD57" s="18"/>
      <c r="OKE57" s="18"/>
      <c r="OKF57" s="18"/>
      <c r="OKG57" s="18"/>
      <c r="OKH57" s="18"/>
      <c r="OKI57" s="18"/>
      <c r="OKJ57" s="18"/>
      <c r="OKK57" s="18"/>
      <c r="OKL57" s="18"/>
      <c r="OKM57" s="18"/>
      <c r="OKN57" s="18"/>
      <c r="OKO57" s="18"/>
      <c r="OKP57" s="18"/>
      <c r="OKQ57" s="18"/>
      <c r="OKR57" s="18"/>
      <c r="OKS57" s="18"/>
      <c r="OKT57" s="18"/>
      <c r="OKU57" s="18"/>
      <c r="OKV57" s="18"/>
      <c r="OKW57" s="18"/>
      <c r="OKX57" s="18"/>
      <c r="OKY57" s="18"/>
      <c r="OKZ57" s="18"/>
      <c r="OLA57" s="18"/>
      <c r="OLB57" s="18"/>
      <c r="OLC57" s="18"/>
      <c r="OLD57" s="18"/>
      <c r="OLE57" s="18"/>
      <c r="OLF57" s="18"/>
      <c r="OLG57" s="18"/>
      <c r="OLH57" s="18"/>
      <c r="OLI57" s="18"/>
      <c r="OLJ57" s="18"/>
      <c r="OLK57" s="18"/>
      <c r="OLL57" s="18"/>
      <c r="OLM57" s="18"/>
      <c r="OLN57" s="18"/>
      <c r="OLO57" s="18"/>
      <c r="OLP57" s="18"/>
      <c r="OLQ57" s="18"/>
      <c r="OLR57" s="18"/>
      <c r="OLS57" s="18"/>
      <c r="OLT57" s="18"/>
      <c r="OLU57" s="18"/>
      <c r="OLV57" s="18"/>
      <c r="OLW57" s="18"/>
      <c r="OLX57" s="18"/>
      <c r="OLY57" s="18"/>
      <c r="OLZ57" s="18"/>
      <c r="OMA57" s="18"/>
      <c r="OMB57" s="18"/>
      <c r="OMC57" s="18"/>
      <c r="OMD57" s="18"/>
      <c r="OME57" s="18"/>
      <c r="OMF57" s="18"/>
      <c r="OMG57" s="18"/>
      <c r="OMH57" s="18"/>
      <c r="OMI57" s="18"/>
      <c r="OMJ57" s="18"/>
      <c r="OMK57" s="18"/>
      <c r="OML57" s="18"/>
      <c r="OMM57" s="18"/>
      <c r="OMN57" s="18"/>
      <c r="OMO57" s="18"/>
      <c r="OMP57" s="18"/>
      <c r="OMQ57" s="18"/>
      <c r="OMR57" s="18"/>
      <c r="OMS57" s="18"/>
      <c r="OMT57" s="18"/>
      <c r="OMU57" s="18"/>
      <c r="OMV57" s="18"/>
      <c r="OMW57" s="18"/>
      <c r="OMX57" s="18"/>
      <c r="OMY57" s="18"/>
      <c r="OMZ57" s="18"/>
      <c r="ONA57" s="18"/>
      <c r="ONB57" s="18"/>
      <c r="ONC57" s="18"/>
      <c r="OND57" s="18"/>
      <c r="ONE57" s="18"/>
      <c r="ONF57" s="18"/>
      <c r="ONG57" s="18"/>
      <c r="ONH57" s="18"/>
      <c r="ONI57" s="18"/>
      <c r="ONJ57" s="18"/>
      <c r="ONK57" s="18"/>
      <c r="ONL57" s="18"/>
      <c r="ONM57" s="18"/>
      <c r="ONN57" s="18"/>
      <c r="ONO57" s="18"/>
      <c r="ONP57" s="18"/>
      <c r="ONQ57" s="18"/>
      <c r="ONR57" s="18"/>
      <c r="ONS57" s="18"/>
      <c r="ONT57" s="18"/>
      <c r="ONU57" s="18"/>
      <c r="ONV57" s="18"/>
      <c r="ONW57" s="18"/>
      <c r="ONX57" s="18"/>
      <c r="ONY57" s="18"/>
      <c r="ONZ57" s="18"/>
      <c r="OOA57" s="18"/>
      <c r="OOB57" s="18"/>
      <c r="OOC57" s="18"/>
      <c r="OOD57" s="18"/>
      <c r="OOE57" s="18"/>
      <c r="OOF57" s="18"/>
      <c r="OOG57" s="18"/>
      <c r="OOH57" s="18"/>
      <c r="OOI57" s="18"/>
      <c r="OOJ57" s="18"/>
      <c r="OOK57" s="18"/>
      <c r="OOL57" s="18"/>
      <c r="OOM57" s="18"/>
      <c r="OON57" s="18"/>
      <c r="OOO57" s="18"/>
      <c r="OOP57" s="18"/>
      <c r="OOQ57" s="18"/>
      <c r="OOR57" s="18"/>
      <c r="OOS57" s="18"/>
      <c r="OOT57" s="18"/>
      <c r="OOU57" s="18"/>
      <c r="OOV57" s="18"/>
      <c r="OOW57" s="18"/>
      <c r="OOX57" s="18"/>
      <c r="OOY57" s="18"/>
      <c r="OOZ57" s="18"/>
      <c r="OPA57" s="18"/>
      <c r="OPB57" s="18"/>
      <c r="OPC57" s="18"/>
      <c r="OPD57" s="18"/>
      <c r="OPE57" s="18"/>
      <c r="OPF57" s="18"/>
      <c r="OPG57" s="18"/>
      <c r="OPH57" s="18"/>
      <c r="OPI57" s="18"/>
      <c r="OPJ57" s="18"/>
      <c r="OPK57" s="18"/>
      <c r="OPL57" s="18"/>
      <c r="OPM57" s="18"/>
      <c r="OPN57" s="18"/>
      <c r="OPO57" s="18"/>
      <c r="OPP57" s="18"/>
      <c r="OPQ57" s="18"/>
      <c r="OPR57" s="18"/>
      <c r="OPS57" s="18"/>
      <c r="OPT57" s="18"/>
      <c r="OPU57" s="18"/>
      <c r="OPV57" s="18"/>
      <c r="OPW57" s="18"/>
      <c r="OPX57" s="18"/>
      <c r="OPY57" s="18"/>
      <c r="OPZ57" s="18"/>
      <c r="OQA57" s="18"/>
      <c r="OQB57" s="18"/>
      <c r="OQC57" s="18"/>
      <c r="OQD57" s="18"/>
      <c r="OQE57" s="18"/>
      <c r="OQF57" s="18"/>
      <c r="OQG57" s="18"/>
      <c r="OQH57" s="18"/>
      <c r="OQI57" s="18"/>
      <c r="OQJ57" s="18"/>
      <c r="OQK57" s="18"/>
      <c r="OQL57" s="18"/>
      <c r="OQM57" s="18"/>
      <c r="OQN57" s="18"/>
      <c r="OQO57" s="18"/>
      <c r="OQP57" s="18"/>
      <c r="OQQ57" s="18"/>
      <c r="OQR57" s="18"/>
      <c r="OQS57" s="18"/>
      <c r="OQT57" s="18"/>
      <c r="OQU57" s="18"/>
      <c r="OQV57" s="18"/>
      <c r="OQW57" s="18"/>
      <c r="OQX57" s="18"/>
      <c r="OQY57" s="18"/>
      <c r="OQZ57" s="18"/>
      <c r="ORA57" s="18"/>
      <c r="ORB57" s="18"/>
      <c r="ORC57" s="18"/>
      <c r="ORD57" s="18"/>
      <c r="ORE57" s="18"/>
      <c r="ORF57" s="18"/>
      <c r="ORG57" s="18"/>
      <c r="ORH57" s="18"/>
      <c r="ORI57" s="18"/>
      <c r="ORJ57" s="18"/>
      <c r="ORK57" s="18"/>
      <c r="ORL57" s="18"/>
      <c r="ORM57" s="18"/>
      <c r="ORN57" s="18"/>
      <c r="ORO57" s="18"/>
      <c r="ORP57" s="18"/>
      <c r="ORQ57" s="18"/>
      <c r="ORR57" s="18"/>
      <c r="ORS57" s="18"/>
      <c r="ORT57" s="18"/>
      <c r="ORU57" s="18"/>
      <c r="ORV57" s="18"/>
      <c r="ORW57" s="18"/>
      <c r="ORX57" s="18"/>
      <c r="ORY57" s="18"/>
      <c r="ORZ57" s="18"/>
      <c r="OSA57" s="18"/>
      <c r="OSB57" s="18"/>
      <c r="OSC57" s="18"/>
      <c r="OSD57" s="18"/>
      <c r="OSE57" s="18"/>
      <c r="OSF57" s="18"/>
      <c r="OSG57" s="18"/>
      <c r="OSH57" s="18"/>
      <c r="OSI57" s="18"/>
      <c r="OSJ57" s="18"/>
      <c r="OSK57" s="18"/>
      <c r="OSL57" s="18"/>
      <c r="OSM57" s="18"/>
      <c r="OSN57" s="18"/>
      <c r="OSO57" s="18"/>
      <c r="OSP57" s="18"/>
      <c r="OSQ57" s="18"/>
      <c r="OSR57" s="18"/>
      <c r="OSS57" s="18"/>
      <c r="OST57" s="18"/>
      <c r="OSU57" s="18"/>
      <c r="OSV57" s="18"/>
      <c r="OSW57" s="18"/>
      <c r="OSX57" s="18"/>
      <c r="OSY57" s="18"/>
      <c r="OSZ57" s="18"/>
      <c r="OTA57" s="18"/>
      <c r="OTB57" s="18"/>
      <c r="OTC57" s="18"/>
      <c r="OTD57" s="18"/>
      <c r="OTE57" s="18"/>
      <c r="OTF57" s="18"/>
      <c r="OTG57" s="18"/>
      <c r="OTH57" s="18"/>
      <c r="OTI57" s="18"/>
      <c r="OTJ57" s="18"/>
      <c r="OTK57" s="18"/>
      <c r="OTL57" s="18"/>
      <c r="OTM57" s="18"/>
      <c r="OTN57" s="18"/>
      <c r="OTO57" s="18"/>
      <c r="OTP57" s="18"/>
      <c r="OTQ57" s="18"/>
      <c r="OTR57" s="18"/>
      <c r="OTS57" s="18"/>
      <c r="OTT57" s="18"/>
      <c r="OTU57" s="18"/>
      <c r="OTV57" s="18"/>
      <c r="OTW57" s="18"/>
      <c r="OTX57" s="18"/>
      <c r="OTY57" s="18"/>
      <c r="OTZ57" s="18"/>
      <c r="OUA57" s="18"/>
      <c r="OUB57" s="18"/>
      <c r="OUC57" s="18"/>
      <c r="OUD57" s="18"/>
      <c r="OUE57" s="18"/>
      <c r="OUF57" s="18"/>
      <c r="OUG57" s="18"/>
      <c r="OUH57" s="18"/>
      <c r="OUI57" s="18"/>
      <c r="OUJ57" s="18"/>
      <c r="OUK57" s="18"/>
      <c r="OUL57" s="18"/>
      <c r="OUM57" s="18"/>
      <c r="OUN57" s="18"/>
      <c r="OUO57" s="18"/>
      <c r="OUP57" s="18"/>
      <c r="OUQ57" s="18"/>
      <c r="OUR57" s="18"/>
      <c r="OUS57" s="18"/>
      <c r="OUT57" s="18"/>
      <c r="OUU57" s="18"/>
      <c r="OUV57" s="18"/>
      <c r="OUW57" s="18"/>
      <c r="OUX57" s="18"/>
      <c r="OUY57" s="18"/>
      <c r="OUZ57" s="18"/>
      <c r="OVA57" s="18"/>
      <c r="OVB57" s="18"/>
      <c r="OVC57" s="18"/>
      <c r="OVD57" s="18"/>
      <c r="OVE57" s="18"/>
      <c r="OVF57" s="18"/>
      <c r="OVG57" s="18"/>
      <c r="OVH57" s="18"/>
      <c r="OVI57" s="18"/>
      <c r="OVJ57" s="18"/>
      <c r="OVK57" s="18"/>
      <c r="OVL57" s="18"/>
      <c r="OVM57" s="18"/>
      <c r="OVN57" s="18"/>
      <c r="OVO57" s="18"/>
      <c r="OVP57" s="18"/>
      <c r="OVQ57" s="18"/>
      <c r="OVR57" s="18"/>
      <c r="OVS57" s="18"/>
      <c r="OVT57" s="18"/>
      <c r="OVU57" s="18"/>
      <c r="OVV57" s="18"/>
      <c r="OVW57" s="18"/>
      <c r="OVX57" s="18"/>
      <c r="OVY57" s="18"/>
      <c r="OVZ57" s="18"/>
      <c r="OWA57" s="18"/>
      <c r="OWB57" s="18"/>
      <c r="OWC57" s="18"/>
      <c r="OWD57" s="18"/>
      <c r="OWE57" s="18"/>
      <c r="OWF57" s="18"/>
      <c r="OWG57" s="18"/>
      <c r="OWH57" s="18"/>
      <c r="OWI57" s="18"/>
      <c r="OWJ57" s="18"/>
      <c r="OWK57" s="18"/>
      <c r="OWL57" s="18"/>
      <c r="OWM57" s="18"/>
      <c r="OWN57" s="18"/>
      <c r="OWO57" s="18"/>
      <c r="OWP57" s="18"/>
      <c r="OWQ57" s="18"/>
      <c r="OWR57" s="18"/>
      <c r="OWS57" s="18"/>
      <c r="OWT57" s="18"/>
      <c r="OWU57" s="18"/>
      <c r="OWV57" s="18"/>
      <c r="OWW57" s="18"/>
      <c r="OWX57" s="18"/>
      <c r="OWY57" s="18"/>
      <c r="OWZ57" s="18"/>
      <c r="OXA57" s="18"/>
      <c r="OXB57" s="18"/>
      <c r="OXC57" s="18"/>
      <c r="OXD57" s="18"/>
      <c r="OXE57" s="18"/>
      <c r="OXF57" s="18"/>
      <c r="OXG57" s="18"/>
      <c r="OXH57" s="18"/>
      <c r="OXI57" s="18"/>
      <c r="OXJ57" s="18"/>
      <c r="OXK57" s="18"/>
      <c r="OXL57" s="18"/>
      <c r="OXM57" s="18"/>
      <c r="OXN57" s="18"/>
      <c r="OXO57" s="18"/>
      <c r="OXP57" s="18"/>
      <c r="OXQ57" s="18"/>
      <c r="OXR57" s="18"/>
      <c r="OXS57" s="18"/>
      <c r="OXT57" s="18"/>
      <c r="OXU57" s="18"/>
      <c r="OXV57" s="18"/>
      <c r="OXW57" s="18"/>
      <c r="OXX57" s="18"/>
      <c r="OXY57" s="18"/>
      <c r="OXZ57" s="18"/>
      <c r="OYA57" s="18"/>
      <c r="OYB57" s="18"/>
      <c r="OYC57" s="18"/>
      <c r="OYD57" s="18"/>
      <c r="OYE57" s="18"/>
      <c r="OYF57" s="18"/>
      <c r="OYG57" s="18"/>
      <c r="OYH57" s="18"/>
      <c r="OYI57" s="18"/>
      <c r="OYJ57" s="18"/>
      <c r="OYK57" s="18"/>
      <c r="OYL57" s="18"/>
      <c r="OYM57" s="18"/>
      <c r="OYN57" s="18"/>
      <c r="OYO57" s="18"/>
      <c r="OYP57" s="18"/>
      <c r="OYQ57" s="18"/>
      <c r="OYR57" s="18"/>
      <c r="OYS57" s="18"/>
      <c r="OYT57" s="18"/>
      <c r="OYU57" s="18"/>
      <c r="OYV57" s="18"/>
      <c r="OYW57" s="18"/>
      <c r="OYX57" s="18"/>
      <c r="OYY57" s="18"/>
      <c r="OYZ57" s="18"/>
      <c r="OZA57" s="18"/>
      <c r="OZB57" s="18"/>
      <c r="OZC57" s="18"/>
      <c r="OZD57" s="18"/>
      <c r="OZE57" s="18"/>
      <c r="OZF57" s="18"/>
      <c r="OZG57" s="18"/>
      <c r="OZH57" s="18"/>
      <c r="OZI57" s="18"/>
      <c r="OZJ57" s="18"/>
      <c r="OZK57" s="18"/>
      <c r="OZL57" s="18"/>
      <c r="OZM57" s="18"/>
      <c r="OZN57" s="18"/>
      <c r="OZO57" s="18"/>
      <c r="OZP57" s="18"/>
      <c r="OZQ57" s="18"/>
      <c r="OZR57" s="18"/>
      <c r="OZS57" s="18"/>
      <c r="OZT57" s="18"/>
      <c r="OZU57" s="18"/>
      <c r="OZV57" s="18"/>
      <c r="OZW57" s="18"/>
      <c r="OZX57" s="18"/>
      <c r="OZY57" s="18"/>
      <c r="OZZ57" s="18"/>
      <c r="PAA57" s="18"/>
      <c r="PAB57" s="18"/>
      <c r="PAC57" s="18"/>
      <c r="PAD57" s="18"/>
      <c r="PAE57" s="18"/>
      <c r="PAF57" s="18"/>
      <c r="PAG57" s="18"/>
      <c r="PAH57" s="18"/>
      <c r="PAI57" s="18"/>
      <c r="PAJ57" s="18"/>
      <c r="PAK57" s="18"/>
      <c r="PAL57" s="18"/>
      <c r="PAM57" s="18"/>
      <c r="PAN57" s="18"/>
      <c r="PAO57" s="18"/>
      <c r="PAP57" s="18"/>
      <c r="PAQ57" s="18"/>
      <c r="PAR57" s="18"/>
      <c r="PAS57" s="18"/>
      <c r="PAT57" s="18"/>
      <c r="PAU57" s="18"/>
      <c r="PAV57" s="18"/>
      <c r="PAW57" s="18"/>
      <c r="PAX57" s="18"/>
      <c r="PAY57" s="18"/>
      <c r="PAZ57" s="18"/>
      <c r="PBA57" s="18"/>
      <c r="PBB57" s="18"/>
      <c r="PBC57" s="18"/>
      <c r="PBD57" s="18"/>
      <c r="PBE57" s="18"/>
      <c r="PBF57" s="18"/>
      <c r="PBG57" s="18"/>
      <c r="PBH57" s="18"/>
      <c r="PBI57" s="18"/>
      <c r="PBJ57" s="18"/>
      <c r="PBK57" s="18"/>
      <c r="PBL57" s="18"/>
      <c r="PBM57" s="18"/>
      <c r="PBN57" s="18"/>
      <c r="PBO57" s="18"/>
      <c r="PBP57" s="18"/>
      <c r="PBQ57" s="18"/>
      <c r="PBR57" s="18"/>
      <c r="PBS57" s="18"/>
      <c r="PBT57" s="18"/>
      <c r="PBU57" s="18"/>
      <c r="PBV57" s="18"/>
      <c r="PBW57" s="18"/>
      <c r="PBX57" s="18"/>
      <c r="PBY57" s="18"/>
      <c r="PBZ57" s="18"/>
      <c r="PCA57" s="18"/>
      <c r="PCB57" s="18"/>
      <c r="PCC57" s="18"/>
      <c r="PCD57" s="18"/>
      <c r="PCE57" s="18"/>
      <c r="PCF57" s="18"/>
      <c r="PCG57" s="18"/>
      <c r="PCH57" s="18"/>
      <c r="PCI57" s="18"/>
      <c r="PCJ57" s="18"/>
      <c r="PCK57" s="18"/>
      <c r="PCL57" s="18"/>
      <c r="PCM57" s="18"/>
      <c r="PCN57" s="18"/>
      <c r="PCO57" s="18"/>
      <c r="PCP57" s="18"/>
      <c r="PCQ57" s="18"/>
      <c r="PCR57" s="18"/>
      <c r="PCS57" s="18"/>
      <c r="PCT57" s="18"/>
      <c r="PCU57" s="18"/>
      <c r="PCV57" s="18"/>
      <c r="PCW57" s="18"/>
      <c r="PCX57" s="18"/>
      <c r="PCY57" s="18"/>
      <c r="PCZ57" s="18"/>
      <c r="PDA57" s="18"/>
      <c r="PDB57" s="18"/>
      <c r="PDC57" s="18"/>
      <c r="PDD57" s="18"/>
      <c r="PDE57" s="18"/>
      <c r="PDF57" s="18"/>
      <c r="PDG57" s="18"/>
      <c r="PDH57" s="18"/>
      <c r="PDI57" s="18"/>
      <c r="PDJ57" s="18"/>
      <c r="PDK57" s="18"/>
      <c r="PDL57" s="18"/>
      <c r="PDM57" s="18"/>
      <c r="PDN57" s="18"/>
      <c r="PDO57" s="18"/>
      <c r="PDP57" s="18"/>
      <c r="PDQ57" s="18"/>
      <c r="PDR57" s="18"/>
      <c r="PDS57" s="18"/>
      <c r="PDT57" s="18"/>
      <c r="PDU57" s="18"/>
      <c r="PDV57" s="18"/>
      <c r="PDW57" s="18"/>
      <c r="PDX57" s="18"/>
      <c r="PDY57" s="18"/>
      <c r="PDZ57" s="18"/>
      <c r="PEA57" s="18"/>
      <c r="PEB57" s="18"/>
      <c r="PEC57" s="18"/>
      <c r="PED57" s="18"/>
      <c r="PEE57" s="18"/>
      <c r="PEF57" s="18"/>
      <c r="PEG57" s="18"/>
      <c r="PEH57" s="18"/>
      <c r="PEI57" s="18"/>
      <c r="PEJ57" s="18"/>
      <c r="PEK57" s="18"/>
      <c r="PEL57" s="18"/>
      <c r="PEM57" s="18"/>
      <c r="PEN57" s="18"/>
      <c r="PEO57" s="18"/>
      <c r="PEP57" s="18"/>
      <c r="PEQ57" s="18"/>
      <c r="PER57" s="18"/>
      <c r="PES57" s="18"/>
      <c r="PET57" s="18"/>
      <c r="PEU57" s="18"/>
      <c r="PEV57" s="18"/>
      <c r="PEW57" s="18"/>
      <c r="PEX57" s="18"/>
      <c r="PEY57" s="18"/>
      <c r="PEZ57" s="18"/>
      <c r="PFA57" s="18"/>
      <c r="PFB57" s="18"/>
      <c r="PFC57" s="18"/>
      <c r="PFD57" s="18"/>
      <c r="PFE57" s="18"/>
      <c r="PFF57" s="18"/>
      <c r="PFG57" s="18"/>
      <c r="PFH57" s="18"/>
      <c r="PFI57" s="18"/>
      <c r="PFJ57" s="18"/>
      <c r="PFK57" s="18"/>
      <c r="PFL57" s="18"/>
      <c r="PFM57" s="18"/>
      <c r="PFN57" s="18"/>
      <c r="PFO57" s="18"/>
      <c r="PFP57" s="18"/>
      <c r="PFQ57" s="18"/>
      <c r="PFR57" s="18"/>
      <c r="PFS57" s="18"/>
      <c r="PFT57" s="18"/>
      <c r="PFU57" s="18"/>
      <c r="PFV57" s="18"/>
      <c r="PFW57" s="18"/>
      <c r="PFX57" s="18"/>
      <c r="PFY57" s="18"/>
      <c r="PFZ57" s="18"/>
      <c r="PGA57" s="18"/>
      <c r="PGB57" s="18"/>
      <c r="PGC57" s="18"/>
      <c r="PGD57" s="18"/>
      <c r="PGE57" s="18"/>
      <c r="PGF57" s="18"/>
      <c r="PGG57" s="18"/>
      <c r="PGH57" s="18"/>
      <c r="PGI57" s="18"/>
      <c r="PGJ57" s="18"/>
      <c r="PGK57" s="18"/>
      <c r="PGL57" s="18"/>
      <c r="PGM57" s="18"/>
      <c r="PGN57" s="18"/>
      <c r="PGO57" s="18"/>
      <c r="PGP57" s="18"/>
      <c r="PGQ57" s="18"/>
      <c r="PGR57" s="18"/>
      <c r="PGS57" s="18"/>
      <c r="PGT57" s="18"/>
      <c r="PGU57" s="18"/>
      <c r="PGV57" s="18"/>
      <c r="PGW57" s="18"/>
      <c r="PGX57" s="18"/>
      <c r="PGY57" s="18"/>
      <c r="PGZ57" s="18"/>
      <c r="PHA57" s="18"/>
      <c r="PHB57" s="18"/>
      <c r="PHC57" s="18"/>
      <c r="PHD57" s="18"/>
      <c r="PHE57" s="18"/>
      <c r="PHF57" s="18"/>
      <c r="PHG57" s="18"/>
      <c r="PHH57" s="18"/>
      <c r="PHI57" s="18"/>
      <c r="PHJ57" s="18"/>
      <c r="PHK57" s="18"/>
      <c r="PHL57" s="18"/>
      <c r="PHM57" s="18"/>
      <c r="PHN57" s="18"/>
      <c r="PHO57" s="18"/>
      <c r="PHP57" s="18"/>
      <c r="PHQ57" s="18"/>
      <c r="PHR57" s="18"/>
      <c r="PHS57" s="18"/>
      <c r="PHT57" s="18"/>
      <c r="PHU57" s="18"/>
      <c r="PHV57" s="18"/>
      <c r="PHW57" s="18"/>
      <c r="PHX57" s="18"/>
      <c r="PHY57" s="18"/>
      <c r="PHZ57" s="18"/>
      <c r="PIA57" s="18"/>
      <c r="PIB57" s="18"/>
      <c r="PIC57" s="18"/>
      <c r="PID57" s="18"/>
      <c r="PIE57" s="18"/>
      <c r="PIF57" s="18"/>
      <c r="PIG57" s="18"/>
      <c r="PIH57" s="18"/>
      <c r="PII57" s="18"/>
      <c r="PIJ57" s="18"/>
      <c r="PIK57" s="18"/>
      <c r="PIL57" s="18"/>
      <c r="PIM57" s="18"/>
      <c r="PIN57" s="18"/>
      <c r="PIO57" s="18"/>
      <c r="PIP57" s="18"/>
      <c r="PIQ57" s="18"/>
      <c r="PIR57" s="18"/>
      <c r="PIS57" s="18"/>
      <c r="PIT57" s="18"/>
      <c r="PIU57" s="18"/>
      <c r="PIV57" s="18"/>
      <c r="PIW57" s="18"/>
      <c r="PIX57" s="18"/>
      <c r="PIY57" s="18"/>
      <c r="PIZ57" s="18"/>
      <c r="PJA57" s="18"/>
      <c r="PJB57" s="18"/>
      <c r="PJC57" s="18"/>
      <c r="PJD57" s="18"/>
      <c r="PJE57" s="18"/>
      <c r="PJF57" s="18"/>
      <c r="PJG57" s="18"/>
      <c r="PJH57" s="18"/>
      <c r="PJI57" s="18"/>
      <c r="PJJ57" s="18"/>
      <c r="PJK57" s="18"/>
      <c r="PJL57" s="18"/>
      <c r="PJM57" s="18"/>
      <c r="PJN57" s="18"/>
      <c r="PJO57" s="18"/>
      <c r="PJP57" s="18"/>
      <c r="PJQ57" s="18"/>
      <c r="PJR57" s="18"/>
      <c r="PJS57" s="18"/>
      <c r="PJT57" s="18"/>
      <c r="PJU57" s="18"/>
      <c r="PJV57" s="18"/>
      <c r="PJW57" s="18"/>
      <c r="PJX57" s="18"/>
      <c r="PJY57" s="18"/>
      <c r="PJZ57" s="18"/>
      <c r="PKA57" s="18"/>
      <c r="PKB57" s="18"/>
      <c r="PKC57" s="18"/>
      <c r="PKD57" s="18"/>
      <c r="PKE57" s="18"/>
      <c r="PKF57" s="18"/>
      <c r="PKG57" s="18"/>
      <c r="PKH57" s="18"/>
      <c r="PKI57" s="18"/>
      <c r="PKJ57" s="18"/>
      <c r="PKK57" s="18"/>
      <c r="PKL57" s="18"/>
      <c r="PKM57" s="18"/>
      <c r="PKN57" s="18"/>
      <c r="PKO57" s="18"/>
      <c r="PKP57" s="18"/>
      <c r="PKQ57" s="18"/>
      <c r="PKR57" s="18"/>
      <c r="PKS57" s="18"/>
      <c r="PKT57" s="18"/>
      <c r="PKU57" s="18"/>
      <c r="PKV57" s="18"/>
      <c r="PKW57" s="18"/>
      <c r="PKX57" s="18"/>
      <c r="PKY57" s="18"/>
      <c r="PKZ57" s="18"/>
      <c r="PLA57" s="18"/>
      <c r="PLB57" s="18"/>
      <c r="PLC57" s="18"/>
      <c r="PLD57" s="18"/>
      <c r="PLE57" s="18"/>
      <c r="PLF57" s="18"/>
      <c r="PLG57" s="18"/>
      <c r="PLH57" s="18"/>
      <c r="PLI57" s="18"/>
      <c r="PLJ57" s="18"/>
      <c r="PLK57" s="18"/>
      <c r="PLL57" s="18"/>
      <c r="PLM57" s="18"/>
      <c r="PLN57" s="18"/>
      <c r="PLO57" s="18"/>
      <c r="PLP57" s="18"/>
      <c r="PLQ57" s="18"/>
      <c r="PLR57" s="18"/>
      <c r="PLS57" s="18"/>
      <c r="PLT57" s="18"/>
      <c r="PLU57" s="18"/>
      <c r="PLV57" s="18"/>
      <c r="PLW57" s="18"/>
      <c r="PLX57" s="18"/>
      <c r="PLY57" s="18"/>
      <c r="PLZ57" s="18"/>
      <c r="PMA57" s="18"/>
      <c r="PMB57" s="18"/>
      <c r="PMC57" s="18"/>
      <c r="PMD57" s="18"/>
      <c r="PME57" s="18"/>
      <c r="PMF57" s="18"/>
      <c r="PMG57" s="18"/>
      <c r="PMH57" s="18"/>
      <c r="PMI57" s="18"/>
      <c r="PMJ57" s="18"/>
      <c r="PMK57" s="18"/>
      <c r="PML57" s="18"/>
      <c r="PMM57" s="18"/>
      <c r="PMN57" s="18"/>
      <c r="PMO57" s="18"/>
      <c r="PMP57" s="18"/>
      <c r="PMQ57" s="18"/>
      <c r="PMR57" s="18"/>
      <c r="PMS57" s="18"/>
      <c r="PMT57" s="18"/>
      <c r="PMU57" s="18"/>
      <c r="PMV57" s="18"/>
      <c r="PMW57" s="18"/>
      <c r="PMX57" s="18"/>
      <c r="PMY57" s="18"/>
      <c r="PMZ57" s="18"/>
      <c r="PNA57" s="18"/>
      <c r="PNB57" s="18"/>
      <c r="PNC57" s="18"/>
      <c r="PND57" s="18"/>
      <c r="PNE57" s="18"/>
      <c r="PNF57" s="18"/>
      <c r="PNG57" s="18"/>
      <c r="PNH57" s="18"/>
      <c r="PNI57" s="18"/>
      <c r="PNJ57" s="18"/>
      <c r="PNK57" s="18"/>
      <c r="PNL57" s="18"/>
      <c r="PNM57" s="18"/>
      <c r="PNN57" s="18"/>
      <c r="PNO57" s="18"/>
      <c r="PNP57" s="18"/>
      <c r="PNQ57" s="18"/>
      <c r="PNR57" s="18"/>
      <c r="PNS57" s="18"/>
      <c r="PNT57" s="18"/>
      <c r="PNU57" s="18"/>
      <c r="PNV57" s="18"/>
      <c r="PNW57" s="18"/>
      <c r="PNX57" s="18"/>
      <c r="PNY57" s="18"/>
      <c r="PNZ57" s="18"/>
      <c r="POA57" s="18"/>
      <c r="POB57" s="18"/>
      <c r="POC57" s="18"/>
      <c r="POD57" s="18"/>
      <c r="POE57" s="18"/>
      <c r="POF57" s="18"/>
      <c r="POG57" s="18"/>
      <c r="POH57" s="18"/>
      <c r="POI57" s="18"/>
      <c r="POJ57" s="18"/>
      <c r="POK57" s="18"/>
      <c r="POL57" s="18"/>
      <c r="POM57" s="18"/>
      <c r="PON57" s="18"/>
      <c r="POO57" s="18"/>
      <c r="POP57" s="18"/>
      <c r="POQ57" s="18"/>
      <c r="POR57" s="18"/>
      <c r="POS57" s="18"/>
      <c r="POT57" s="18"/>
      <c r="POU57" s="18"/>
      <c r="POV57" s="18"/>
      <c r="POW57" s="18"/>
      <c r="POX57" s="18"/>
      <c r="POY57" s="18"/>
      <c r="POZ57" s="18"/>
      <c r="PPA57" s="18"/>
      <c r="PPB57" s="18"/>
      <c r="PPC57" s="18"/>
      <c r="PPD57" s="18"/>
      <c r="PPE57" s="18"/>
      <c r="PPF57" s="18"/>
      <c r="PPG57" s="18"/>
      <c r="PPH57" s="18"/>
      <c r="PPI57" s="18"/>
      <c r="PPJ57" s="18"/>
      <c r="PPK57" s="18"/>
      <c r="PPL57" s="18"/>
      <c r="PPM57" s="18"/>
      <c r="PPN57" s="18"/>
      <c r="PPO57" s="18"/>
      <c r="PPP57" s="18"/>
      <c r="PPQ57" s="18"/>
      <c r="PPR57" s="18"/>
      <c r="PPS57" s="18"/>
      <c r="PPT57" s="18"/>
      <c r="PPU57" s="18"/>
      <c r="PPV57" s="18"/>
      <c r="PPW57" s="18"/>
      <c r="PPX57" s="18"/>
      <c r="PPY57" s="18"/>
      <c r="PPZ57" s="18"/>
      <c r="PQA57" s="18"/>
      <c r="PQB57" s="18"/>
      <c r="PQC57" s="18"/>
      <c r="PQD57" s="18"/>
      <c r="PQE57" s="18"/>
      <c r="PQF57" s="18"/>
      <c r="PQG57" s="18"/>
      <c r="PQH57" s="18"/>
      <c r="PQI57" s="18"/>
      <c r="PQJ57" s="18"/>
      <c r="PQK57" s="18"/>
      <c r="PQL57" s="18"/>
      <c r="PQM57" s="18"/>
      <c r="PQN57" s="18"/>
      <c r="PQO57" s="18"/>
      <c r="PQP57" s="18"/>
      <c r="PQQ57" s="18"/>
      <c r="PQR57" s="18"/>
      <c r="PQS57" s="18"/>
      <c r="PQT57" s="18"/>
      <c r="PQU57" s="18"/>
      <c r="PQV57" s="18"/>
      <c r="PQW57" s="18"/>
      <c r="PQX57" s="18"/>
      <c r="PQY57" s="18"/>
      <c r="PQZ57" s="18"/>
      <c r="PRA57" s="18"/>
      <c r="PRB57" s="18"/>
      <c r="PRC57" s="18"/>
      <c r="PRD57" s="18"/>
      <c r="PRE57" s="18"/>
      <c r="PRF57" s="18"/>
      <c r="PRG57" s="18"/>
      <c r="PRH57" s="18"/>
      <c r="PRI57" s="18"/>
      <c r="PRJ57" s="18"/>
      <c r="PRK57" s="18"/>
      <c r="PRL57" s="18"/>
      <c r="PRM57" s="18"/>
      <c r="PRN57" s="18"/>
      <c r="PRO57" s="18"/>
      <c r="PRP57" s="18"/>
      <c r="PRQ57" s="18"/>
      <c r="PRR57" s="18"/>
      <c r="PRS57" s="18"/>
      <c r="PRT57" s="18"/>
      <c r="PRU57" s="18"/>
      <c r="PRV57" s="18"/>
      <c r="PRW57" s="18"/>
      <c r="PRX57" s="18"/>
      <c r="PRY57" s="18"/>
      <c r="PRZ57" s="18"/>
      <c r="PSA57" s="18"/>
      <c r="PSB57" s="18"/>
      <c r="PSC57" s="18"/>
      <c r="PSD57" s="18"/>
      <c r="PSE57" s="18"/>
      <c r="PSF57" s="18"/>
      <c r="PSG57" s="18"/>
      <c r="PSH57" s="18"/>
      <c r="PSI57" s="18"/>
      <c r="PSJ57" s="18"/>
      <c r="PSK57" s="18"/>
      <c r="PSL57" s="18"/>
      <c r="PSM57" s="18"/>
      <c r="PSN57" s="18"/>
      <c r="PSO57" s="18"/>
      <c r="PSP57" s="18"/>
      <c r="PSQ57" s="18"/>
      <c r="PSR57" s="18"/>
      <c r="PSS57" s="18"/>
      <c r="PST57" s="18"/>
      <c r="PSU57" s="18"/>
      <c r="PSV57" s="18"/>
      <c r="PSW57" s="18"/>
      <c r="PSX57" s="18"/>
      <c r="PSY57" s="18"/>
      <c r="PSZ57" s="18"/>
      <c r="PTA57" s="18"/>
      <c r="PTB57" s="18"/>
      <c r="PTC57" s="18"/>
      <c r="PTD57" s="18"/>
      <c r="PTE57" s="18"/>
      <c r="PTF57" s="18"/>
      <c r="PTG57" s="18"/>
      <c r="PTH57" s="18"/>
      <c r="PTI57" s="18"/>
      <c r="PTJ57" s="18"/>
      <c r="PTK57" s="18"/>
      <c r="PTL57" s="18"/>
      <c r="PTM57" s="18"/>
      <c r="PTN57" s="18"/>
      <c r="PTO57" s="18"/>
      <c r="PTP57" s="18"/>
      <c r="PTQ57" s="18"/>
      <c r="PTR57" s="18"/>
      <c r="PTS57" s="18"/>
      <c r="PTT57" s="18"/>
      <c r="PTU57" s="18"/>
      <c r="PTV57" s="18"/>
      <c r="PTW57" s="18"/>
      <c r="PTX57" s="18"/>
      <c r="PTY57" s="18"/>
      <c r="PTZ57" s="18"/>
      <c r="PUA57" s="18"/>
      <c r="PUB57" s="18"/>
      <c r="PUC57" s="18"/>
      <c r="PUD57" s="18"/>
      <c r="PUE57" s="18"/>
      <c r="PUF57" s="18"/>
      <c r="PUG57" s="18"/>
      <c r="PUH57" s="18"/>
      <c r="PUI57" s="18"/>
      <c r="PUJ57" s="18"/>
      <c r="PUK57" s="18"/>
      <c r="PUL57" s="18"/>
      <c r="PUM57" s="18"/>
      <c r="PUN57" s="18"/>
      <c r="PUO57" s="18"/>
      <c r="PUP57" s="18"/>
      <c r="PUQ57" s="18"/>
      <c r="PUR57" s="18"/>
      <c r="PUS57" s="18"/>
      <c r="PUT57" s="18"/>
      <c r="PUU57" s="18"/>
      <c r="PUV57" s="18"/>
      <c r="PUW57" s="18"/>
      <c r="PUX57" s="18"/>
      <c r="PUY57" s="18"/>
      <c r="PUZ57" s="18"/>
      <c r="PVA57" s="18"/>
      <c r="PVB57" s="18"/>
      <c r="PVC57" s="18"/>
      <c r="PVD57" s="18"/>
      <c r="PVE57" s="18"/>
      <c r="PVF57" s="18"/>
      <c r="PVG57" s="18"/>
      <c r="PVH57" s="18"/>
      <c r="PVI57" s="18"/>
      <c r="PVJ57" s="18"/>
      <c r="PVK57" s="18"/>
      <c r="PVL57" s="18"/>
      <c r="PVM57" s="18"/>
      <c r="PVN57" s="18"/>
      <c r="PVO57" s="18"/>
      <c r="PVP57" s="18"/>
      <c r="PVQ57" s="18"/>
      <c r="PVR57" s="18"/>
      <c r="PVS57" s="18"/>
      <c r="PVT57" s="18"/>
      <c r="PVU57" s="18"/>
      <c r="PVV57" s="18"/>
      <c r="PVW57" s="18"/>
      <c r="PVX57" s="18"/>
      <c r="PVY57" s="18"/>
      <c r="PVZ57" s="18"/>
      <c r="PWA57" s="18"/>
      <c r="PWB57" s="18"/>
      <c r="PWC57" s="18"/>
      <c r="PWD57" s="18"/>
      <c r="PWE57" s="18"/>
      <c r="PWF57" s="18"/>
      <c r="PWG57" s="18"/>
      <c r="PWH57" s="18"/>
      <c r="PWI57" s="18"/>
      <c r="PWJ57" s="18"/>
      <c r="PWK57" s="18"/>
      <c r="PWL57" s="18"/>
      <c r="PWM57" s="18"/>
      <c r="PWN57" s="18"/>
      <c r="PWO57" s="18"/>
      <c r="PWP57" s="18"/>
      <c r="PWQ57" s="18"/>
      <c r="PWR57" s="18"/>
      <c r="PWS57" s="18"/>
      <c r="PWT57" s="18"/>
      <c r="PWU57" s="18"/>
      <c r="PWV57" s="18"/>
      <c r="PWW57" s="18"/>
      <c r="PWX57" s="18"/>
      <c r="PWY57" s="18"/>
      <c r="PWZ57" s="18"/>
      <c r="PXA57" s="18"/>
      <c r="PXB57" s="18"/>
      <c r="PXC57" s="18"/>
      <c r="PXD57" s="18"/>
      <c r="PXE57" s="18"/>
      <c r="PXF57" s="18"/>
      <c r="PXG57" s="18"/>
      <c r="PXH57" s="18"/>
      <c r="PXI57" s="18"/>
      <c r="PXJ57" s="18"/>
      <c r="PXK57" s="18"/>
      <c r="PXL57" s="18"/>
      <c r="PXM57" s="18"/>
      <c r="PXN57" s="18"/>
      <c r="PXO57" s="18"/>
      <c r="PXP57" s="18"/>
      <c r="PXQ57" s="18"/>
      <c r="PXR57" s="18"/>
      <c r="PXS57" s="18"/>
      <c r="PXT57" s="18"/>
      <c r="PXU57" s="18"/>
      <c r="PXV57" s="18"/>
      <c r="PXW57" s="18"/>
      <c r="PXX57" s="18"/>
      <c r="PXY57" s="18"/>
      <c r="PXZ57" s="18"/>
      <c r="PYA57" s="18"/>
      <c r="PYB57" s="18"/>
      <c r="PYC57" s="18"/>
      <c r="PYD57" s="18"/>
      <c r="PYE57" s="18"/>
      <c r="PYF57" s="18"/>
      <c r="PYG57" s="18"/>
      <c r="PYH57" s="18"/>
      <c r="PYI57" s="18"/>
      <c r="PYJ57" s="18"/>
      <c r="PYK57" s="18"/>
      <c r="PYL57" s="18"/>
      <c r="PYM57" s="18"/>
      <c r="PYN57" s="18"/>
      <c r="PYO57" s="18"/>
      <c r="PYP57" s="18"/>
      <c r="PYQ57" s="18"/>
      <c r="PYR57" s="18"/>
      <c r="PYS57" s="18"/>
      <c r="PYT57" s="18"/>
      <c r="PYU57" s="18"/>
      <c r="PYV57" s="18"/>
      <c r="PYW57" s="18"/>
      <c r="PYX57" s="18"/>
      <c r="PYY57" s="18"/>
      <c r="PYZ57" s="18"/>
      <c r="PZA57" s="18"/>
      <c r="PZB57" s="18"/>
      <c r="PZC57" s="18"/>
      <c r="PZD57" s="18"/>
      <c r="PZE57" s="18"/>
      <c r="PZF57" s="18"/>
      <c r="PZG57" s="18"/>
      <c r="PZH57" s="18"/>
      <c r="PZI57" s="18"/>
      <c r="PZJ57" s="18"/>
      <c r="PZK57" s="18"/>
      <c r="PZL57" s="18"/>
      <c r="PZM57" s="18"/>
      <c r="PZN57" s="18"/>
      <c r="PZO57" s="18"/>
      <c r="PZP57" s="18"/>
      <c r="PZQ57" s="18"/>
      <c r="PZR57" s="18"/>
      <c r="PZS57" s="18"/>
      <c r="PZT57" s="18"/>
      <c r="PZU57" s="18"/>
      <c r="PZV57" s="18"/>
      <c r="PZW57" s="18"/>
      <c r="PZX57" s="18"/>
      <c r="PZY57" s="18"/>
      <c r="PZZ57" s="18"/>
      <c r="QAA57" s="18"/>
      <c r="QAB57" s="18"/>
      <c r="QAC57" s="18"/>
      <c r="QAD57" s="18"/>
      <c r="QAE57" s="18"/>
      <c r="QAF57" s="18"/>
      <c r="QAG57" s="18"/>
      <c r="QAH57" s="18"/>
      <c r="QAI57" s="18"/>
      <c r="QAJ57" s="18"/>
      <c r="QAK57" s="18"/>
      <c r="QAL57" s="18"/>
      <c r="QAM57" s="18"/>
      <c r="QAN57" s="18"/>
      <c r="QAO57" s="18"/>
      <c r="QAP57" s="18"/>
      <c r="QAQ57" s="18"/>
      <c r="QAR57" s="18"/>
      <c r="QAS57" s="18"/>
      <c r="QAT57" s="18"/>
      <c r="QAU57" s="18"/>
      <c r="QAV57" s="18"/>
      <c r="QAW57" s="18"/>
      <c r="QAX57" s="18"/>
      <c r="QAY57" s="18"/>
      <c r="QAZ57" s="18"/>
      <c r="QBA57" s="18"/>
      <c r="QBB57" s="18"/>
      <c r="QBC57" s="18"/>
      <c r="QBD57" s="18"/>
      <c r="QBE57" s="18"/>
      <c r="QBF57" s="18"/>
      <c r="QBG57" s="18"/>
      <c r="QBH57" s="18"/>
      <c r="QBI57" s="18"/>
      <c r="QBJ57" s="18"/>
      <c r="QBK57" s="18"/>
      <c r="QBL57" s="18"/>
      <c r="QBM57" s="18"/>
      <c r="QBN57" s="18"/>
      <c r="QBO57" s="18"/>
      <c r="QBP57" s="18"/>
      <c r="QBQ57" s="18"/>
      <c r="QBR57" s="18"/>
      <c r="QBS57" s="18"/>
      <c r="QBT57" s="18"/>
      <c r="QBU57" s="18"/>
      <c r="QBV57" s="18"/>
      <c r="QBW57" s="18"/>
      <c r="QBX57" s="18"/>
      <c r="QBY57" s="18"/>
      <c r="QBZ57" s="18"/>
      <c r="QCA57" s="18"/>
      <c r="QCB57" s="18"/>
      <c r="QCC57" s="18"/>
      <c r="QCD57" s="18"/>
      <c r="QCE57" s="18"/>
      <c r="QCF57" s="18"/>
      <c r="QCG57" s="18"/>
      <c r="QCH57" s="18"/>
      <c r="QCI57" s="18"/>
      <c r="QCJ57" s="18"/>
      <c r="QCK57" s="18"/>
      <c r="QCL57" s="18"/>
      <c r="QCM57" s="18"/>
      <c r="QCN57" s="18"/>
      <c r="QCO57" s="18"/>
      <c r="QCP57" s="18"/>
      <c r="QCQ57" s="18"/>
      <c r="QCR57" s="18"/>
      <c r="QCS57" s="18"/>
      <c r="QCT57" s="18"/>
      <c r="QCU57" s="18"/>
      <c r="QCV57" s="18"/>
      <c r="QCW57" s="18"/>
      <c r="QCX57" s="18"/>
      <c r="QCY57" s="18"/>
      <c r="QCZ57" s="18"/>
      <c r="QDA57" s="18"/>
      <c r="QDB57" s="18"/>
      <c r="QDC57" s="18"/>
      <c r="QDD57" s="18"/>
      <c r="QDE57" s="18"/>
      <c r="QDF57" s="18"/>
      <c r="QDG57" s="18"/>
      <c r="QDH57" s="18"/>
      <c r="QDI57" s="18"/>
      <c r="QDJ57" s="18"/>
      <c r="QDK57" s="18"/>
      <c r="QDL57" s="18"/>
      <c r="QDM57" s="18"/>
      <c r="QDN57" s="18"/>
      <c r="QDO57" s="18"/>
      <c r="QDP57" s="18"/>
      <c r="QDQ57" s="18"/>
      <c r="QDR57" s="18"/>
      <c r="QDS57" s="18"/>
      <c r="QDT57" s="18"/>
      <c r="QDU57" s="18"/>
      <c r="QDV57" s="18"/>
      <c r="QDW57" s="18"/>
      <c r="QDX57" s="18"/>
      <c r="QDY57" s="18"/>
      <c r="QDZ57" s="18"/>
      <c r="QEA57" s="18"/>
      <c r="QEB57" s="18"/>
      <c r="QEC57" s="18"/>
      <c r="QED57" s="18"/>
      <c r="QEE57" s="18"/>
      <c r="QEF57" s="18"/>
      <c r="QEG57" s="18"/>
      <c r="QEH57" s="18"/>
      <c r="QEI57" s="18"/>
      <c r="QEJ57" s="18"/>
      <c r="QEK57" s="18"/>
      <c r="QEL57" s="18"/>
      <c r="QEM57" s="18"/>
      <c r="QEN57" s="18"/>
      <c r="QEO57" s="18"/>
      <c r="QEP57" s="18"/>
      <c r="QEQ57" s="18"/>
      <c r="QER57" s="18"/>
      <c r="QES57" s="18"/>
      <c r="QET57" s="18"/>
      <c r="QEU57" s="18"/>
      <c r="QEV57" s="18"/>
      <c r="QEW57" s="18"/>
      <c r="QEX57" s="18"/>
      <c r="QEY57" s="18"/>
      <c r="QEZ57" s="18"/>
      <c r="QFA57" s="18"/>
      <c r="QFB57" s="18"/>
      <c r="QFC57" s="18"/>
      <c r="QFD57" s="18"/>
      <c r="QFE57" s="18"/>
      <c r="QFF57" s="18"/>
      <c r="QFG57" s="18"/>
      <c r="QFH57" s="18"/>
      <c r="QFI57" s="18"/>
      <c r="QFJ57" s="18"/>
      <c r="QFK57" s="18"/>
      <c r="QFL57" s="18"/>
      <c r="QFM57" s="18"/>
      <c r="QFN57" s="18"/>
      <c r="QFO57" s="18"/>
      <c r="QFP57" s="18"/>
      <c r="QFQ57" s="18"/>
      <c r="QFR57" s="18"/>
      <c r="QFS57" s="18"/>
      <c r="QFT57" s="18"/>
      <c r="QFU57" s="18"/>
      <c r="QFV57" s="18"/>
      <c r="QFW57" s="18"/>
      <c r="QFX57" s="18"/>
      <c r="QFY57" s="18"/>
      <c r="QFZ57" s="18"/>
      <c r="QGA57" s="18"/>
      <c r="QGB57" s="18"/>
      <c r="QGC57" s="18"/>
      <c r="QGD57" s="18"/>
      <c r="QGE57" s="18"/>
      <c r="QGF57" s="18"/>
      <c r="QGG57" s="18"/>
      <c r="QGH57" s="18"/>
      <c r="QGI57" s="18"/>
      <c r="QGJ57" s="18"/>
      <c r="QGK57" s="18"/>
      <c r="QGL57" s="18"/>
      <c r="QGM57" s="18"/>
      <c r="QGN57" s="18"/>
      <c r="QGO57" s="18"/>
      <c r="QGP57" s="18"/>
      <c r="QGQ57" s="18"/>
      <c r="QGR57" s="18"/>
      <c r="QGS57" s="18"/>
      <c r="QGT57" s="18"/>
      <c r="QGU57" s="18"/>
      <c r="QGV57" s="18"/>
      <c r="QGW57" s="18"/>
      <c r="QGX57" s="18"/>
      <c r="QGY57" s="18"/>
      <c r="QGZ57" s="18"/>
      <c r="QHA57" s="18"/>
      <c r="QHB57" s="18"/>
      <c r="QHC57" s="18"/>
      <c r="QHD57" s="18"/>
      <c r="QHE57" s="18"/>
      <c r="QHF57" s="18"/>
      <c r="QHG57" s="18"/>
      <c r="QHH57" s="18"/>
      <c r="QHI57" s="18"/>
      <c r="QHJ57" s="18"/>
      <c r="QHK57" s="18"/>
      <c r="QHL57" s="18"/>
      <c r="QHM57" s="18"/>
      <c r="QHN57" s="18"/>
      <c r="QHO57" s="18"/>
      <c r="QHP57" s="18"/>
      <c r="QHQ57" s="18"/>
      <c r="QHR57" s="18"/>
      <c r="QHS57" s="18"/>
      <c r="QHT57" s="18"/>
      <c r="QHU57" s="18"/>
      <c r="QHV57" s="18"/>
      <c r="QHW57" s="18"/>
      <c r="QHX57" s="18"/>
      <c r="QHY57" s="18"/>
      <c r="QHZ57" s="18"/>
      <c r="QIA57" s="18"/>
      <c r="QIB57" s="18"/>
      <c r="QIC57" s="18"/>
      <c r="QID57" s="18"/>
      <c r="QIE57" s="18"/>
      <c r="QIF57" s="18"/>
      <c r="QIG57" s="18"/>
      <c r="QIH57" s="18"/>
      <c r="QII57" s="18"/>
      <c r="QIJ57" s="18"/>
      <c r="QIK57" s="18"/>
      <c r="QIL57" s="18"/>
      <c r="QIM57" s="18"/>
      <c r="QIN57" s="18"/>
      <c r="QIO57" s="18"/>
      <c r="QIP57" s="18"/>
      <c r="QIQ57" s="18"/>
      <c r="QIR57" s="18"/>
      <c r="QIS57" s="18"/>
      <c r="QIT57" s="18"/>
      <c r="QIU57" s="18"/>
      <c r="QIV57" s="18"/>
      <c r="QIW57" s="18"/>
      <c r="QIX57" s="18"/>
      <c r="QIY57" s="18"/>
      <c r="QIZ57" s="18"/>
      <c r="QJA57" s="18"/>
      <c r="QJB57" s="18"/>
      <c r="QJC57" s="18"/>
      <c r="QJD57" s="18"/>
      <c r="QJE57" s="18"/>
      <c r="QJF57" s="18"/>
      <c r="QJG57" s="18"/>
      <c r="QJH57" s="18"/>
      <c r="QJI57" s="18"/>
      <c r="QJJ57" s="18"/>
      <c r="QJK57" s="18"/>
      <c r="QJL57" s="18"/>
      <c r="QJM57" s="18"/>
      <c r="QJN57" s="18"/>
      <c r="QJO57" s="18"/>
      <c r="QJP57" s="18"/>
      <c r="QJQ57" s="18"/>
      <c r="QJR57" s="18"/>
      <c r="QJS57" s="18"/>
      <c r="QJT57" s="18"/>
      <c r="QJU57" s="18"/>
      <c r="QJV57" s="18"/>
      <c r="QJW57" s="18"/>
      <c r="QJX57" s="18"/>
      <c r="QJY57" s="18"/>
      <c r="QJZ57" s="18"/>
      <c r="QKA57" s="18"/>
      <c r="QKB57" s="18"/>
      <c r="QKC57" s="18"/>
      <c r="QKD57" s="18"/>
      <c r="QKE57" s="18"/>
      <c r="QKF57" s="18"/>
      <c r="QKG57" s="18"/>
      <c r="QKH57" s="18"/>
      <c r="QKI57" s="18"/>
      <c r="QKJ57" s="18"/>
      <c r="QKK57" s="18"/>
      <c r="QKL57" s="18"/>
      <c r="QKM57" s="18"/>
      <c r="QKN57" s="18"/>
      <c r="QKO57" s="18"/>
      <c r="QKP57" s="18"/>
      <c r="QKQ57" s="18"/>
      <c r="QKR57" s="18"/>
      <c r="QKS57" s="18"/>
      <c r="QKT57" s="18"/>
      <c r="QKU57" s="18"/>
      <c r="QKV57" s="18"/>
      <c r="QKW57" s="18"/>
      <c r="QKX57" s="18"/>
      <c r="QKY57" s="18"/>
      <c r="QKZ57" s="18"/>
      <c r="QLA57" s="18"/>
      <c r="QLB57" s="18"/>
      <c r="QLC57" s="18"/>
      <c r="QLD57" s="18"/>
      <c r="QLE57" s="18"/>
      <c r="QLF57" s="18"/>
      <c r="QLG57" s="18"/>
      <c r="QLH57" s="18"/>
      <c r="QLI57" s="18"/>
      <c r="QLJ57" s="18"/>
      <c r="QLK57" s="18"/>
      <c r="QLL57" s="18"/>
      <c r="QLM57" s="18"/>
      <c r="QLN57" s="18"/>
      <c r="QLO57" s="18"/>
      <c r="QLP57" s="18"/>
      <c r="QLQ57" s="18"/>
      <c r="QLR57" s="18"/>
      <c r="QLS57" s="18"/>
      <c r="QLT57" s="18"/>
      <c r="QLU57" s="18"/>
      <c r="QLV57" s="18"/>
      <c r="QLW57" s="18"/>
      <c r="QLX57" s="18"/>
      <c r="QLY57" s="18"/>
      <c r="QLZ57" s="18"/>
      <c r="QMA57" s="18"/>
      <c r="QMB57" s="18"/>
      <c r="QMC57" s="18"/>
      <c r="QMD57" s="18"/>
      <c r="QME57" s="18"/>
      <c r="QMF57" s="18"/>
      <c r="QMG57" s="18"/>
      <c r="QMH57" s="18"/>
      <c r="QMI57" s="18"/>
      <c r="QMJ57" s="18"/>
      <c r="QMK57" s="18"/>
      <c r="QML57" s="18"/>
      <c r="QMM57" s="18"/>
      <c r="QMN57" s="18"/>
      <c r="QMO57" s="18"/>
      <c r="QMP57" s="18"/>
      <c r="QMQ57" s="18"/>
      <c r="QMR57" s="18"/>
      <c r="QMS57" s="18"/>
      <c r="QMT57" s="18"/>
      <c r="QMU57" s="18"/>
      <c r="QMV57" s="18"/>
      <c r="QMW57" s="18"/>
      <c r="QMX57" s="18"/>
      <c r="QMY57" s="18"/>
      <c r="QMZ57" s="18"/>
      <c r="QNA57" s="18"/>
      <c r="QNB57" s="18"/>
      <c r="QNC57" s="18"/>
      <c r="QND57" s="18"/>
      <c r="QNE57" s="18"/>
      <c r="QNF57" s="18"/>
      <c r="QNG57" s="18"/>
      <c r="QNH57" s="18"/>
      <c r="QNI57" s="18"/>
      <c r="QNJ57" s="18"/>
      <c r="QNK57" s="18"/>
      <c r="QNL57" s="18"/>
      <c r="QNM57" s="18"/>
      <c r="QNN57" s="18"/>
      <c r="QNO57" s="18"/>
      <c r="QNP57" s="18"/>
      <c r="QNQ57" s="18"/>
      <c r="QNR57" s="18"/>
      <c r="QNS57" s="18"/>
      <c r="QNT57" s="18"/>
      <c r="QNU57" s="18"/>
      <c r="QNV57" s="18"/>
      <c r="QNW57" s="18"/>
      <c r="QNX57" s="18"/>
      <c r="QNY57" s="18"/>
      <c r="QNZ57" s="18"/>
      <c r="QOA57" s="18"/>
      <c r="QOB57" s="18"/>
      <c r="QOC57" s="18"/>
      <c r="QOD57" s="18"/>
      <c r="QOE57" s="18"/>
      <c r="QOF57" s="18"/>
      <c r="QOG57" s="18"/>
      <c r="QOH57" s="18"/>
      <c r="QOI57" s="18"/>
      <c r="QOJ57" s="18"/>
      <c r="QOK57" s="18"/>
      <c r="QOL57" s="18"/>
      <c r="QOM57" s="18"/>
      <c r="QON57" s="18"/>
      <c r="QOO57" s="18"/>
      <c r="QOP57" s="18"/>
      <c r="QOQ57" s="18"/>
      <c r="QOR57" s="18"/>
      <c r="QOS57" s="18"/>
      <c r="QOT57" s="18"/>
      <c r="QOU57" s="18"/>
      <c r="QOV57" s="18"/>
      <c r="QOW57" s="18"/>
      <c r="QOX57" s="18"/>
      <c r="QOY57" s="18"/>
      <c r="QOZ57" s="18"/>
      <c r="QPA57" s="18"/>
      <c r="QPB57" s="18"/>
      <c r="QPC57" s="18"/>
      <c r="QPD57" s="18"/>
      <c r="QPE57" s="18"/>
      <c r="QPF57" s="18"/>
      <c r="QPG57" s="18"/>
      <c r="QPH57" s="18"/>
      <c r="QPI57" s="18"/>
      <c r="QPJ57" s="18"/>
      <c r="QPK57" s="18"/>
      <c r="QPL57" s="18"/>
      <c r="QPM57" s="18"/>
      <c r="QPN57" s="18"/>
      <c r="QPO57" s="18"/>
      <c r="QPP57" s="18"/>
      <c r="QPQ57" s="18"/>
      <c r="QPR57" s="18"/>
      <c r="QPS57" s="18"/>
      <c r="QPT57" s="18"/>
      <c r="QPU57" s="18"/>
      <c r="QPV57" s="18"/>
      <c r="QPW57" s="18"/>
      <c r="QPX57" s="18"/>
      <c r="QPY57" s="18"/>
      <c r="QPZ57" s="18"/>
      <c r="QQA57" s="18"/>
      <c r="QQB57" s="18"/>
      <c r="QQC57" s="18"/>
      <c r="QQD57" s="18"/>
      <c r="QQE57" s="18"/>
      <c r="QQF57" s="18"/>
      <c r="QQG57" s="18"/>
      <c r="QQH57" s="18"/>
      <c r="QQI57" s="18"/>
      <c r="QQJ57" s="18"/>
      <c r="QQK57" s="18"/>
      <c r="QQL57" s="18"/>
      <c r="QQM57" s="18"/>
      <c r="QQN57" s="18"/>
      <c r="QQO57" s="18"/>
      <c r="QQP57" s="18"/>
      <c r="QQQ57" s="18"/>
      <c r="QQR57" s="18"/>
      <c r="QQS57" s="18"/>
      <c r="QQT57" s="18"/>
      <c r="QQU57" s="18"/>
      <c r="QQV57" s="18"/>
      <c r="QQW57" s="18"/>
      <c r="QQX57" s="18"/>
      <c r="QQY57" s="18"/>
      <c r="QQZ57" s="18"/>
      <c r="QRA57" s="18"/>
      <c r="QRB57" s="18"/>
      <c r="QRC57" s="18"/>
      <c r="QRD57" s="18"/>
      <c r="QRE57" s="18"/>
      <c r="QRF57" s="18"/>
      <c r="QRG57" s="18"/>
      <c r="QRH57" s="18"/>
      <c r="QRI57" s="18"/>
      <c r="QRJ57" s="18"/>
      <c r="QRK57" s="18"/>
      <c r="QRL57" s="18"/>
      <c r="QRM57" s="18"/>
      <c r="QRN57" s="18"/>
      <c r="QRO57" s="18"/>
      <c r="QRP57" s="18"/>
      <c r="QRQ57" s="18"/>
      <c r="QRR57" s="18"/>
      <c r="QRS57" s="18"/>
      <c r="QRT57" s="18"/>
      <c r="QRU57" s="18"/>
      <c r="QRV57" s="18"/>
      <c r="QRW57" s="18"/>
      <c r="QRX57" s="18"/>
      <c r="QRY57" s="18"/>
      <c r="QRZ57" s="18"/>
      <c r="QSA57" s="18"/>
      <c r="QSB57" s="18"/>
      <c r="QSC57" s="18"/>
      <c r="QSD57" s="18"/>
      <c r="QSE57" s="18"/>
      <c r="QSF57" s="18"/>
      <c r="QSG57" s="18"/>
      <c r="QSH57" s="18"/>
      <c r="QSI57" s="18"/>
      <c r="QSJ57" s="18"/>
      <c r="QSK57" s="18"/>
      <c r="QSL57" s="18"/>
      <c r="QSM57" s="18"/>
      <c r="QSN57" s="18"/>
      <c r="QSO57" s="18"/>
      <c r="QSP57" s="18"/>
      <c r="QSQ57" s="18"/>
      <c r="QSR57" s="18"/>
      <c r="QSS57" s="18"/>
      <c r="QST57" s="18"/>
      <c r="QSU57" s="18"/>
      <c r="QSV57" s="18"/>
      <c r="QSW57" s="18"/>
      <c r="QSX57" s="18"/>
      <c r="QSY57" s="18"/>
      <c r="QSZ57" s="18"/>
      <c r="QTA57" s="18"/>
      <c r="QTB57" s="18"/>
      <c r="QTC57" s="18"/>
      <c r="QTD57" s="18"/>
      <c r="QTE57" s="18"/>
      <c r="QTF57" s="18"/>
      <c r="QTG57" s="18"/>
      <c r="QTH57" s="18"/>
      <c r="QTI57" s="18"/>
      <c r="QTJ57" s="18"/>
      <c r="QTK57" s="18"/>
      <c r="QTL57" s="18"/>
      <c r="QTM57" s="18"/>
      <c r="QTN57" s="18"/>
      <c r="QTO57" s="18"/>
      <c r="QTP57" s="18"/>
      <c r="QTQ57" s="18"/>
      <c r="QTR57" s="18"/>
      <c r="QTS57" s="18"/>
      <c r="QTT57" s="18"/>
      <c r="QTU57" s="18"/>
      <c r="QTV57" s="18"/>
      <c r="QTW57" s="18"/>
      <c r="QTX57" s="18"/>
      <c r="QTY57" s="18"/>
      <c r="QTZ57" s="18"/>
      <c r="QUA57" s="18"/>
      <c r="QUB57" s="18"/>
      <c r="QUC57" s="18"/>
      <c r="QUD57" s="18"/>
      <c r="QUE57" s="18"/>
      <c r="QUF57" s="18"/>
      <c r="QUG57" s="18"/>
      <c r="QUH57" s="18"/>
      <c r="QUI57" s="18"/>
      <c r="QUJ57" s="18"/>
      <c r="QUK57" s="18"/>
      <c r="QUL57" s="18"/>
      <c r="QUM57" s="18"/>
      <c r="QUN57" s="18"/>
      <c r="QUO57" s="18"/>
      <c r="QUP57" s="18"/>
      <c r="QUQ57" s="18"/>
      <c r="QUR57" s="18"/>
      <c r="QUS57" s="18"/>
      <c r="QUT57" s="18"/>
      <c r="QUU57" s="18"/>
      <c r="QUV57" s="18"/>
      <c r="QUW57" s="18"/>
      <c r="QUX57" s="18"/>
      <c r="QUY57" s="18"/>
      <c r="QUZ57" s="18"/>
      <c r="QVA57" s="18"/>
      <c r="QVB57" s="18"/>
      <c r="QVC57" s="18"/>
      <c r="QVD57" s="18"/>
      <c r="QVE57" s="18"/>
      <c r="QVF57" s="18"/>
      <c r="QVG57" s="18"/>
      <c r="QVH57" s="18"/>
      <c r="QVI57" s="18"/>
      <c r="QVJ57" s="18"/>
      <c r="QVK57" s="18"/>
      <c r="QVL57" s="18"/>
      <c r="QVM57" s="18"/>
      <c r="QVN57" s="18"/>
      <c r="QVO57" s="18"/>
      <c r="QVP57" s="18"/>
      <c r="QVQ57" s="18"/>
      <c r="QVR57" s="18"/>
      <c r="QVS57" s="18"/>
      <c r="QVT57" s="18"/>
      <c r="QVU57" s="18"/>
      <c r="QVV57" s="18"/>
      <c r="QVW57" s="18"/>
      <c r="QVX57" s="18"/>
      <c r="QVY57" s="18"/>
      <c r="QVZ57" s="18"/>
      <c r="QWA57" s="18"/>
      <c r="QWB57" s="18"/>
      <c r="QWC57" s="18"/>
      <c r="QWD57" s="18"/>
      <c r="QWE57" s="18"/>
      <c r="QWF57" s="18"/>
      <c r="QWG57" s="18"/>
      <c r="QWH57" s="18"/>
      <c r="QWI57" s="18"/>
      <c r="QWJ57" s="18"/>
      <c r="QWK57" s="18"/>
      <c r="QWL57" s="18"/>
      <c r="QWM57" s="18"/>
      <c r="QWN57" s="18"/>
      <c r="QWO57" s="18"/>
      <c r="QWP57" s="18"/>
      <c r="QWQ57" s="18"/>
      <c r="QWR57" s="18"/>
      <c r="QWS57" s="18"/>
      <c r="QWT57" s="18"/>
      <c r="QWU57" s="18"/>
      <c r="QWV57" s="18"/>
      <c r="QWW57" s="18"/>
      <c r="QWX57" s="18"/>
      <c r="QWY57" s="18"/>
      <c r="QWZ57" s="18"/>
      <c r="QXA57" s="18"/>
      <c r="QXB57" s="18"/>
      <c r="QXC57" s="18"/>
      <c r="QXD57" s="18"/>
      <c r="QXE57" s="18"/>
      <c r="QXF57" s="18"/>
      <c r="QXG57" s="18"/>
      <c r="QXH57" s="18"/>
      <c r="QXI57" s="18"/>
      <c r="QXJ57" s="18"/>
      <c r="QXK57" s="18"/>
      <c r="QXL57" s="18"/>
      <c r="QXM57" s="18"/>
      <c r="QXN57" s="18"/>
      <c r="QXO57" s="18"/>
      <c r="QXP57" s="18"/>
      <c r="QXQ57" s="18"/>
      <c r="QXR57" s="18"/>
      <c r="QXS57" s="18"/>
      <c r="QXT57" s="18"/>
      <c r="QXU57" s="18"/>
      <c r="QXV57" s="18"/>
      <c r="QXW57" s="18"/>
      <c r="QXX57" s="18"/>
      <c r="QXY57" s="18"/>
      <c r="QXZ57" s="18"/>
      <c r="QYA57" s="18"/>
      <c r="QYB57" s="18"/>
      <c r="QYC57" s="18"/>
      <c r="QYD57" s="18"/>
      <c r="QYE57" s="18"/>
      <c r="QYF57" s="18"/>
      <c r="QYG57" s="18"/>
      <c r="QYH57" s="18"/>
      <c r="QYI57" s="18"/>
      <c r="QYJ57" s="18"/>
      <c r="QYK57" s="18"/>
      <c r="QYL57" s="18"/>
      <c r="QYM57" s="18"/>
      <c r="QYN57" s="18"/>
      <c r="QYO57" s="18"/>
      <c r="QYP57" s="18"/>
      <c r="QYQ57" s="18"/>
      <c r="QYR57" s="18"/>
      <c r="QYS57" s="18"/>
      <c r="QYT57" s="18"/>
      <c r="QYU57" s="18"/>
      <c r="QYV57" s="18"/>
      <c r="QYW57" s="18"/>
      <c r="QYX57" s="18"/>
      <c r="QYY57" s="18"/>
      <c r="QYZ57" s="18"/>
      <c r="QZA57" s="18"/>
      <c r="QZB57" s="18"/>
      <c r="QZC57" s="18"/>
      <c r="QZD57" s="18"/>
      <c r="QZE57" s="18"/>
      <c r="QZF57" s="18"/>
      <c r="QZG57" s="18"/>
      <c r="QZH57" s="18"/>
      <c r="QZI57" s="18"/>
      <c r="QZJ57" s="18"/>
      <c r="QZK57" s="18"/>
      <c r="QZL57" s="18"/>
      <c r="QZM57" s="18"/>
      <c r="QZN57" s="18"/>
      <c r="QZO57" s="18"/>
      <c r="QZP57" s="18"/>
      <c r="QZQ57" s="18"/>
      <c r="QZR57" s="18"/>
      <c r="QZS57" s="18"/>
      <c r="QZT57" s="18"/>
      <c r="QZU57" s="18"/>
      <c r="QZV57" s="18"/>
      <c r="QZW57" s="18"/>
      <c r="QZX57" s="18"/>
      <c r="QZY57" s="18"/>
      <c r="QZZ57" s="18"/>
      <c r="RAA57" s="18"/>
      <c r="RAB57" s="18"/>
      <c r="RAC57" s="18"/>
      <c r="RAD57" s="18"/>
      <c r="RAE57" s="18"/>
      <c r="RAF57" s="18"/>
      <c r="RAG57" s="18"/>
      <c r="RAH57" s="18"/>
      <c r="RAI57" s="18"/>
      <c r="RAJ57" s="18"/>
      <c r="RAK57" s="18"/>
      <c r="RAL57" s="18"/>
      <c r="RAM57" s="18"/>
      <c r="RAN57" s="18"/>
      <c r="RAO57" s="18"/>
      <c r="RAP57" s="18"/>
      <c r="RAQ57" s="18"/>
      <c r="RAR57" s="18"/>
      <c r="RAS57" s="18"/>
      <c r="RAT57" s="18"/>
      <c r="RAU57" s="18"/>
      <c r="RAV57" s="18"/>
      <c r="RAW57" s="18"/>
      <c r="RAX57" s="18"/>
      <c r="RAY57" s="18"/>
      <c r="RAZ57" s="18"/>
      <c r="RBA57" s="18"/>
      <c r="RBB57" s="18"/>
      <c r="RBC57" s="18"/>
      <c r="RBD57" s="18"/>
      <c r="RBE57" s="18"/>
      <c r="RBF57" s="18"/>
      <c r="RBG57" s="18"/>
      <c r="RBH57" s="18"/>
      <c r="RBI57" s="18"/>
      <c r="RBJ57" s="18"/>
      <c r="RBK57" s="18"/>
      <c r="RBL57" s="18"/>
      <c r="RBM57" s="18"/>
      <c r="RBN57" s="18"/>
      <c r="RBO57" s="18"/>
      <c r="RBP57" s="18"/>
      <c r="RBQ57" s="18"/>
      <c r="RBR57" s="18"/>
      <c r="RBS57" s="18"/>
      <c r="RBT57" s="18"/>
      <c r="RBU57" s="18"/>
      <c r="RBV57" s="18"/>
      <c r="RBW57" s="18"/>
      <c r="RBX57" s="18"/>
      <c r="RBY57" s="18"/>
      <c r="RBZ57" s="18"/>
      <c r="RCA57" s="18"/>
      <c r="RCB57" s="18"/>
      <c r="RCC57" s="18"/>
      <c r="RCD57" s="18"/>
      <c r="RCE57" s="18"/>
      <c r="RCF57" s="18"/>
      <c r="RCG57" s="18"/>
      <c r="RCH57" s="18"/>
      <c r="RCI57" s="18"/>
      <c r="RCJ57" s="18"/>
      <c r="RCK57" s="18"/>
      <c r="RCL57" s="18"/>
      <c r="RCM57" s="18"/>
      <c r="RCN57" s="18"/>
      <c r="RCO57" s="18"/>
      <c r="RCP57" s="18"/>
      <c r="RCQ57" s="18"/>
      <c r="RCR57" s="18"/>
      <c r="RCS57" s="18"/>
      <c r="RCT57" s="18"/>
      <c r="RCU57" s="18"/>
      <c r="RCV57" s="18"/>
      <c r="RCW57" s="18"/>
      <c r="RCX57" s="18"/>
      <c r="RCY57" s="18"/>
      <c r="RCZ57" s="18"/>
      <c r="RDA57" s="18"/>
      <c r="RDB57" s="18"/>
      <c r="RDC57" s="18"/>
      <c r="RDD57" s="18"/>
      <c r="RDE57" s="18"/>
      <c r="RDF57" s="18"/>
      <c r="RDG57" s="18"/>
      <c r="RDH57" s="18"/>
      <c r="RDI57" s="18"/>
      <c r="RDJ57" s="18"/>
      <c r="RDK57" s="18"/>
      <c r="RDL57" s="18"/>
      <c r="RDM57" s="18"/>
      <c r="RDN57" s="18"/>
      <c r="RDO57" s="18"/>
      <c r="RDP57" s="18"/>
      <c r="RDQ57" s="18"/>
      <c r="RDR57" s="18"/>
      <c r="RDS57" s="18"/>
      <c r="RDT57" s="18"/>
      <c r="RDU57" s="18"/>
      <c r="RDV57" s="18"/>
      <c r="RDW57" s="18"/>
      <c r="RDX57" s="18"/>
      <c r="RDY57" s="18"/>
      <c r="RDZ57" s="18"/>
      <c r="REA57" s="18"/>
      <c r="REB57" s="18"/>
      <c r="REC57" s="18"/>
      <c r="RED57" s="18"/>
      <c r="REE57" s="18"/>
      <c r="REF57" s="18"/>
      <c r="REG57" s="18"/>
      <c r="REH57" s="18"/>
      <c r="REI57" s="18"/>
      <c r="REJ57" s="18"/>
      <c r="REK57" s="18"/>
      <c r="REL57" s="18"/>
      <c r="REM57" s="18"/>
      <c r="REN57" s="18"/>
      <c r="REO57" s="18"/>
      <c r="REP57" s="18"/>
      <c r="REQ57" s="18"/>
      <c r="RER57" s="18"/>
      <c r="RES57" s="18"/>
      <c r="RET57" s="18"/>
      <c r="REU57" s="18"/>
      <c r="REV57" s="18"/>
      <c r="REW57" s="18"/>
      <c r="REX57" s="18"/>
      <c r="REY57" s="18"/>
      <c r="REZ57" s="18"/>
      <c r="RFA57" s="18"/>
      <c r="RFB57" s="18"/>
      <c r="RFC57" s="18"/>
      <c r="RFD57" s="18"/>
      <c r="RFE57" s="18"/>
      <c r="RFF57" s="18"/>
      <c r="RFG57" s="18"/>
      <c r="RFH57" s="18"/>
      <c r="RFI57" s="18"/>
      <c r="RFJ57" s="18"/>
      <c r="RFK57" s="18"/>
      <c r="RFL57" s="18"/>
      <c r="RFM57" s="18"/>
      <c r="RFN57" s="18"/>
      <c r="RFO57" s="18"/>
      <c r="RFP57" s="18"/>
      <c r="RFQ57" s="18"/>
      <c r="RFR57" s="18"/>
      <c r="RFS57" s="18"/>
      <c r="RFT57" s="18"/>
      <c r="RFU57" s="18"/>
      <c r="RFV57" s="18"/>
      <c r="RFW57" s="18"/>
      <c r="RFX57" s="18"/>
      <c r="RFY57" s="18"/>
      <c r="RFZ57" s="18"/>
      <c r="RGA57" s="18"/>
      <c r="RGB57" s="18"/>
      <c r="RGC57" s="18"/>
      <c r="RGD57" s="18"/>
      <c r="RGE57" s="18"/>
      <c r="RGF57" s="18"/>
      <c r="RGG57" s="18"/>
      <c r="RGH57" s="18"/>
      <c r="RGI57" s="18"/>
      <c r="RGJ57" s="18"/>
      <c r="RGK57" s="18"/>
      <c r="RGL57" s="18"/>
      <c r="RGM57" s="18"/>
      <c r="RGN57" s="18"/>
      <c r="RGO57" s="18"/>
      <c r="RGP57" s="18"/>
      <c r="RGQ57" s="18"/>
      <c r="RGR57" s="18"/>
      <c r="RGS57" s="18"/>
      <c r="RGT57" s="18"/>
      <c r="RGU57" s="18"/>
      <c r="RGV57" s="18"/>
      <c r="RGW57" s="18"/>
      <c r="RGX57" s="18"/>
      <c r="RGY57" s="18"/>
      <c r="RGZ57" s="18"/>
      <c r="RHA57" s="18"/>
      <c r="RHB57" s="18"/>
      <c r="RHC57" s="18"/>
      <c r="RHD57" s="18"/>
      <c r="RHE57" s="18"/>
      <c r="RHF57" s="18"/>
      <c r="RHG57" s="18"/>
      <c r="RHH57" s="18"/>
      <c r="RHI57" s="18"/>
      <c r="RHJ57" s="18"/>
      <c r="RHK57" s="18"/>
      <c r="RHL57" s="18"/>
      <c r="RHM57" s="18"/>
      <c r="RHN57" s="18"/>
      <c r="RHO57" s="18"/>
      <c r="RHP57" s="18"/>
      <c r="RHQ57" s="18"/>
      <c r="RHR57" s="18"/>
      <c r="RHS57" s="18"/>
      <c r="RHT57" s="18"/>
      <c r="RHU57" s="18"/>
      <c r="RHV57" s="18"/>
      <c r="RHW57" s="18"/>
      <c r="RHX57" s="18"/>
      <c r="RHY57" s="18"/>
      <c r="RHZ57" s="18"/>
      <c r="RIA57" s="18"/>
      <c r="RIB57" s="18"/>
      <c r="RIC57" s="18"/>
      <c r="RID57" s="18"/>
      <c r="RIE57" s="18"/>
      <c r="RIF57" s="18"/>
      <c r="RIG57" s="18"/>
      <c r="RIH57" s="18"/>
      <c r="RII57" s="18"/>
      <c r="RIJ57" s="18"/>
      <c r="RIK57" s="18"/>
      <c r="RIL57" s="18"/>
      <c r="RIM57" s="18"/>
      <c r="RIN57" s="18"/>
      <c r="RIO57" s="18"/>
      <c r="RIP57" s="18"/>
      <c r="RIQ57" s="18"/>
      <c r="RIR57" s="18"/>
      <c r="RIS57" s="18"/>
      <c r="RIT57" s="18"/>
      <c r="RIU57" s="18"/>
      <c r="RIV57" s="18"/>
      <c r="RIW57" s="18"/>
      <c r="RIX57" s="18"/>
      <c r="RIY57" s="18"/>
      <c r="RIZ57" s="18"/>
      <c r="RJA57" s="18"/>
      <c r="RJB57" s="18"/>
      <c r="RJC57" s="18"/>
      <c r="RJD57" s="18"/>
      <c r="RJE57" s="18"/>
      <c r="RJF57" s="18"/>
      <c r="RJG57" s="18"/>
      <c r="RJH57" s="18"/>
      <c r="RJI57" s="18"/>
      <c r="RJJ57" s="18"/>
      <c r="RJK57" s="18"/>
      <c r="RJL57" s="18"/>
      <c r="RJM57" s="18"/>
      <c r="RJN57" s="18"/>
      <c r="RJO57" s="18"/>
      <c r="RJP57" s="18"/>
      <c r="RJQ57" s="18"/>
      <c r="RJR57" s="18"/>
      <c r="RJS57" s="18"/>
      <c r="RJT57" s="18"/>
      <c r="RJU57" s="18"/>
      <c r="RJV57" s="18"/>
      <c r="RJW57" s="18"/>
      <c r="RJX57" s="18"/>
      <c r="RJY57" s="18"/>
      <c r="RJZ57" s="18"/>
      <c r="RKA57" s="18"/>
      <c r="RKB57" s="18"/>
      <c r="RKC57" s="18"/>
      <c r="RKD57" s="18"/>
      <c r="RKE57" s="18"/>
      <c r="RKF57" s="18"/>
      <c r="RKG57" s="18"/>
      <c r="RKH57" s="18"/>
      <c r="RKI57" s="18"/>
      <c r="RKJ57" s="18"/>
      <c r="RKK57" s="18"/>
      <c r="RKL57" s="18"/>
      <c r="RKM57" s="18"/>
      <c r="RKN57" s="18"/>
      <c r="RKO57" s="18"/>
      <c r="RKP57" s="18"/>
      <c r="RKQ57" s="18"/>
      <c r="RKR57" s="18"/>
      <c r="RKS57" s="18"/>
      <c r="RKT57" s="18"/>
      <c r="RKU57" s="18"/>
      <c r="RKV57" s="18"/>
      <c r="RKW57" s="18"/>
      <c r="RKX57" s="18"/>
      <c r="RKY57" s="18"/>
      <c r="RKZ57" s="18"/>
      <c r="RLA57" s="18"/>
      <c r="RLB57" s="18"/>
      <c r="RLC57" s="18"/>
      <c r="RLD57" s="18"/>
      <c r="RLE57" s="18"/>
      <c r="RLF57" s="18"/>
      <c r="RLG57" s="18"/>
      <c r="RLH57" s="18"/>
      <c r="RLI57" s="18"/>
      <c r="RLJ57" s="18"/>
      <c r="RLK57" s="18"/>
      <c r="RLL57" s="18"/>
      <c r="RLM57" s="18"/>
      <c r="RLN57" s="18"/>
      <c r="RLO57" s="18"/>
      <c r="RLP57" s="18"/>
      <c r="RLQ57" s="18"/>
      <c r="RLR57" s="18"/>
      <c r="RLS57" s="18"/>
      <c r="RLT57" s="18"/>
      <c r="RLU57" s="18"/>
      <c r="RLV57" s="18"/>
      <c r="RLW57" s="18"/>
      <c r="RLX57" s="18"/>
      <c r="RLY57" s="18"/>
      <c r="RLZ57" s="18"/>
      <c r="RMA57" s="18"/>
      <c r="RMB57" s="18"/>
      <c r="RMC57" s="18"/>
      <c r="RMD57" s="18"/>
      <c r="RME57" s="18"/>
      <c r="RMF57" s="18"/>
      <c r="RMG57" s="18"/>
      <c r="RMH57" s="18"/>
      <c r="RMI57" s="18"/>
      <c r="RMJ57" s="18"/>
      <c r="RMK57" s="18"/>
      <c r="RML57" s="18"/>
      <c r="RMM57" s="18"/>
      <c r="RMN57" s="18"/>
      <c r="RMO57" s="18"/>
      <c r="RMP57" s="18"/>
      <c r="RMQ57" s="18"/>
      <c r="RMR57" s="18"/>
      <c r="RMS57" s="18"/>
      <c r="RMT57" s="18"/>
      <c r="RMU57" s="18"/>
      <c r="RMV57" s="18"/>
      <c r="RMW57" s="18"/>
      <c r="RMX57" s="18"/>
      <c r="RMY57" s="18"/>
      <c r="RMZ57" s="18"/>
      <c r="RNA57" s="18"/>
      <c r="RNB57" s="18"/>
      <c r="RNC57" s="18"/>
      <c r="RND57" s="18"/>
      <c r="RNE57" s="18"/>
      <c r="RNF57" s="18"/>
      <c r="RNG57" s="18"/>
      <c r="RNH57" s="18"/>
      <c r="RNI57" s="18"/>
      <c r="RNJ57" s="18"/>
      <c r="RNK57" s="18"/>
      <c r="RNL57" s="18"/>
      <c r="RNM57" s="18"/>
      <c r="RNN57" s="18"/>
      <c r="RNO57" s="18"/>
      <c r="RNP57" s="18"/>
      <c r="RNQ57" s="18"/>
      <c r="RNR57" s="18"/>
      <c r="RNS57" s="18"/>
      <c r="RNT57" s="18"/>
      <c r="RNU57" s="18"/>
      <c r="RNV57" s="18"/>
      <c r="RNW57" s="18"/>
      <c r="RNX57" s="18"/>
      <c r="RNY57" s="18"/>
      <c r="RNZ57" s="18"/>
      <c r="ROA57" s="18"/>
      <c r="ROB57" s="18"/>
      <c r="ROC57" s="18"/>
      <c r="ROD57" s="18"/>
      <c r="ROE57" s="18"/>
      <c r="ROF57" s="18"/>
      <c r="ROG57" s="18"/>
      <c r="ROH57" s="18"/>
      <c r="ROI57" s="18"/>
      <c r="ROJ57" s="18"/>
      <c r="ROK57" s="18"/>
      <c r="ROL57" s="18"/>
      <c r="ROM57" s="18"/>
      <c r="RON57" s="18"/>
      <c r="ROO57" s="18"/>
      <c r="ROP57" s="18"/>
      <c r="ROQ57" s="18"/>
      <c r="ROR57" s="18"/>
      <c r="ROS57" s="18"/>
      <c r="ROT57" s="18"/>
      <c r="ROU57" s="18"/>
      <c r="ROV57" s="18"/>
      <c r="ROW57" s="18"/>
      <c r="ROX57" s="18"/>
      <c r="ROY57" s="18"/>
      <c r="ROZ57" s="18"/>
      <c r="RPA57" s="18"/>
      <c r="RPB57" s="18"/>
      <c r="RPC57" s="18"/>
      <c r="RPD57" s="18"/>
      <c r="RPE57" s="18"/>
      <c r="RPF57" s="18"/>
      <c r="RPG57" s="18"/>
      <c r="RPH57" s="18"/>
      <c r="RPI57" s="18"/>
      <c r="RPJ57" s="18"/>
      <c r="RPK57" s="18"/>
      <c r="RPL57" s="18"/>
      <c r="RPM57" s="18"/>
      <c r="RPN57" s="18"/>
      <c r="RPO57" s="18"/>
      <c r="RPP57" s="18"/>
      <c r="RPQ57" s="18"/>
      <c r="RPR57" s="18"/>
      <c r="RPS57" s="18"/>
      <c r="RPT57" s="18"/>
      <c r="RPU57" s="18"/>
      <c r="RPV57" s="18"/>
      <c r="RPW57" s="18"/>
      <c r="RPX57" s="18"/>
      <c r="RPY57" s="18"/>
      <c r="RPZ57" s="18"/>
      <c r="RQA57" s="18"/>
      <c r="RQB57" s="18"/>
      <c r="RQC57" s="18"/>
      <c r="RQD57" s="18"/>
      <c r="RQE57" s="18"/>
      <c r="RQF57" s="18"/>
      <c r="RQG57" s="18"/>
      <c r="RQH57" s="18"/>
      <c r="RQI57" s="18"/>
      <c r="RQJ57" s="18"/>
      <c r="RQK57" s="18"/>
      <c r="RQL57" s="18"/>
      <c r="RQM57" s="18"/>
      <c r="RQN57" s="18"/>
      <c r="RQO57" s="18"/>
      <c r="RQP57" s="18"/>
      <c r="RQQ57" s="18"/>
      <c r="RQR57" s="18"/>
      <c r="RQS57" s="18"/>
      <c r="RQT57" s="18"/>
      <c r="RQU57" s="18"/>
      <c r="RQV57" s="18"/>
      <c r="RQW57" s="18"/>
      <c r="RQX57" s="18"/>
      <c r="RQY57" s="18"/>
      <c r="RQZ57" s="18"/>
      <c r="RRA57" s="18"/>
      <c r="RRB57" s="18"/>
      <c r="RRC57" s="18"/>
      <c r="RRD57" s="18"/>
      <c r="RRE57" s="18"/>
      <c r="RRF57" s="18"/>
      <c r="RRG57" s="18"/>
      <c r="RRH57" s="18"/>
      <c r="RRI57" s="18"/>
      <c r="RRJ57" s="18"/>
      <c r="RRK57" s="18"/>
      <c r="RRL57" s="18"/>
      <c r="RRM57" s="18"/>
      <c r="RRN57" s="18"/>
      <c r="RRO57" s="18"/>
      <c r="RRP57" s="18"/>
      <c r="RRQ57" s="18"/>
      <c r="RRR57" s="18"/>
      <c r="RRS57" s="18"/>
      <c r="RRT57" s="18"/>
      <c r="RRU57" s="18"/>
      <c r="RRV57" s="18"/>
      <c r="RRW57" s="18"/>
      <c r="RRX57" s="18"/>
      <c r="RRY57" s="18"/>
      <c r="RRZ57" s="18"/>
      <c r="RSA57" s="18"/>
      <c r="RSB57" s="18"/>
      <c r="RSC57" s="18"/>
      <c r="RSD57" s="18"/>
      <c r="RSE57" s="18"/>
      <c r="RSF57" s="18"/>
      <c r="RSG57" s="18"/>
      <c r="RSH57" s="18"/>
      <c r="RSI57" s="18"/>
      <c r="RSJ57" s="18"/>
      <c r="RSK57" s="18"/>
      <c r="RSL57" s="18"/>
      <c r="RSM57" s="18"/>
      <c r="RSN57" s="18"/>
      <c r="RSO57" s="18"/>
      <c r="RSP57" s="18"/>
      <c r="RSQ57" s="18"/>
      <c r="RSR57" s="18"/>
      <c r="RSS57" s="18"/>
      <c r="RST57" s="18"/>
      <c r="RSU57" s="18"/>
      <c r="RSV57" s="18"/>
      <c r="RSW57" s="18"/>
      <c r="RSX57" s="18"/>
      <c r="RSY57" s="18"/>
      <c r="RSZ57" s="18"/>
      <c r="RTA57" s="18"/>
      <c r="RTB57" s="18"/>
      <c r="RTC57" s="18"/>
      <c r="RTD57" s="18"/>
      <c r="RTE57" s="18"/>
      <c r="RTF57" s="18"/>
      <c r="RTG57" s="18"/>
      <c r="RTH57" s="18"/>
      <c r="RTI57" s="18"/>
      <c r="RTJ57" s="18"/>
      <c r="RTK57" s="18"/>
      <c r="RTL57" s="18"/>
      <c r="RTM57" s="18"/>
      <c r="RTN57" s="18"/>
      <c r="RTO57" s="18"/>
      <c r="RTP57" s="18"/>
      <c r="RTQ57" s="18"/>
      <c r="RTR57" s="18"/>
      <c r="RTS57" s="18"/>
      <c r="RTT57" s="18"/>
      <c r="RTU57" s="18"/>
      <c r="RTV57" s="18"/>
      <c r="RTW57" s="18"/>
      <c r="RTX57" s="18"/>
      <c r="RTY57" s="18"/>
      <c r="RTZ57" s="18"/>
      <c r="RUA57" s="18"/>
      <c r="RUB57" s="18"/>
      <c r="RUC57" s="18"/>
      <c r="RUD57" s="18"/>
      <c r="RUE57" s="18"/>
      <c r="RUF57" s="18"/>
      <c r="RUG57" s="18"/>
      <c r="RUH57" s="18"/>
      <c r="RUI57" s="18"/>
      <c r="RUJ57" s="18"/>
      <c r="RUK57" s="18"/>
      <c r="RUL57" s="18"/>
      <c r="RUM57" s="18"/>
      <c r="RUN57" s="18"/>
      <c r="RUO57" s="18"/>
      <c r="RUP57" s="18"/>
      <c r="RUQ57" s="18"/>
      <c r="RUR57" s="18"/>
      <c r="RUS57" s="18"/>
      <c r="RUT57" s="18"/>
      <c r="RUU57" s="18"/>
      <c r="RUV57" s="18"/>
      <c r="RUW57" s="18"/>
      <c r="RUX57" s="18"/>
      <c r="RUY57" s="18"/>
      <c r="RUZ57" s="18"/>
      <c r="RVA57" s="18"/>
      <c r="RVB57" s="18"/>
      <c r="RVC57" s="18"/>
      <c r="RVD57" s="18"/>
      <c r="RVE57" s="18"/>
      <c r="RVF57" s="18"/>
      <c r="RVG57" s="18"/>
      <c r="RVH57" s="18"/>
      <c r="RVI57" s="18"/>
      <c r="RVJ57" s="18"/>
      <c r="RVK57" s="18"/>
      <c r="RVL57" s="18"/>
      <c r="RVM57" s="18"/>
      <c r="RVN57" s="18"/>
      <c r="RVO57" s="18"/>
      <c r="RVP57" s="18"/>
      <c r="RVQ57" s="18"/>
      <c r="RVR57" s="18"/>
      <c r="RVS57" s="18"/>
      <c r="RVT57" s="18"/>
      <c r="RVU57" s="18"/>
      <c r="RVV57" s="18"/>
      <c r="RVW57" s="18"/>
      <c r="RVX57" s="18"/>
      <c r="RVY57" s="18"/>
      <c r="RVZ57" s="18"/>
      <c r="RWA57" s="18"/>
      <c r="RWB57" s="18"/>
      <c r="RWC57" s="18"/>
      <c r="RWD57" s="18"/>
      <c r="RWE57" s="18"/>
      <c r="RWF57" s="18"/>
      <c r="RWG57" s="18"/>
      <c r="RWH57" s="18"/>
      <c r="RWI57" s="18"/>
      <c r="RWJ57" s="18"/>
      <c r="RWK57" s="18"/>
      <c r="RWL57" s="18"/>
      <c r="RWM57" s="18"/>
      <c r="RWN57" s="18"/>
      <c r="RWO57" s="18"/>
      <c r="RWP57" s="18"/>
      <c r="RWQ57" s="18"/>
      <c r="RWR57" s="18"/>
      <c r="RWS57" s="18"/>
      <c r="RWT57" s="18"/>
      <c r="RWU57" s="18"/>
      <c r="RWV57" s="18"/>
      <c r="RWW57" s="18"/>
      <c r="RWX57" s="18"/>
      <c r="RWY57" s="18"/>
      <c r="RWZ57" s="18"/>
      <c r="RXA57" s="18"/>
      <c r="RXB57" s="18"/>
      <c r="RXC57" s="18"/>
      <c r="RXD57" s="18"/>
      <c r="RXE57" s="18"/>
      <c r="RXF57" s="18"/>
      <c r="RXG57" s="18"/>
      <c r="RXH57" s="18"/>
      <c r="RXI57" s="18"/>
      <c r="RXJ57" s="18"/>
      <c r="RXK57" s="18"/>
      <c r="RXL57" s="18"/>
      <c r="RXM57" s="18"/>
      <c r="RXN57" s="18"/>
      <c r="RXO57" s="18"/>
      <c r="RXP57" s="18"/>
      <c r="RXQ57" s="18"/>
      <c r="RXR57" s="18"/>
      <c r="RXS57" s="18"/>
      <c r="RXT57" s="18"/>
      <c r="RXU57" s="18"/>
      <c r="RXV57" s="18"/>
      <c r="RXW57" s="18"/>
      <c r="RXX57" s="18"/>
      <c r="RXY57" s="18"/>
      <c r="RXZ57" s="18"/>
      <c r="RYA57" s="18"/>
      <c r="RYB57" s="18"/>
      <c r="RYC57" s="18"/>
      <c r="RYD57" s="18"/>
      <c r="RYE57" s="18"/>
      <c r="RYF57" s="18"/>
      <c r="RYG57" s="18"/>
      <c r="RYH57" s="18"/>
      <c r="RYI57" s="18"/>
      <c r="RYJ57" s="18"/>
      <c r="RYK57" s="18"/>
      <c r="RYL57" s="18"/>
      <c r="RYM57" s="18"/>
      <c r="RYN57" s="18"/>
      <c r="RYO57" s="18"/>
      <c r="RYP57" s="18"/>
      <c r="RYQ57" s="18"/>
      <c r="RYR57" s="18"/>
      <c r="RYS57" s="18"/>
      <c r="RYT57" s="18"/>
      <c r="RYU57" s="18"/>
      <c r="RYV57" s="18"/>
      <c r="RYW57" s="18"/>
      <c r="RYX57" s="18"/>
      <c r="RYY57" s="18"/>
      <c r="RYZ57" s="18"/>
      <c r="RZA57" s="18"/>
      <c r="RZB57" s="18"/>
      <c r="RZC57" s="18"/>
      <c r="RZD57" s="18"/>
      <c r="RZE57" s="18"/>
      <c r="RZF57" s="18"/>
      <c r="RZG57" s="18"/>
      <c r="RZH57" s="18"/>
      <c r="RZI57" s="18"/>
      <c r="RZJ57" s="18"/>
      <c r="RZK57" s="18"/>
      <c r="RZL57" s="18"/>
      <c r="RZM57" s="18"/>
      <c r="RZN57" s="18"/>
      <c r="RZO57" s="18"/>
      <c r="RZP57" s="18"/>
      <c r="RZQ57" s="18"/>
      <c r="RZR57" s="18"/>
      <c r="RZS57" s="18"/>
      <c r="RZT57" s="18"/>
      <c r="RZU57" s="18"/>
      <c r="RZV57" s="18"/>
      <c r="RZW57" s="18"/>
      <c r="RZX57" s="18"/>
      <c r="RZY57" s="18"/>
      <c r="RZZ57" s="18"/>
      <c r="SAA57" s="18"/>
      <c r="SAB57" s="18"/>
      <c r="SAC57" s="18"/>
      <c r="SAD57" s="18"/>
      <c r="SAE57" s="18"/>
      <c r="SAF57" s="18"/>
      <c r="SAG57" s="18"/>
      <c r="SAH57" s="18"/>
      <c r="SAI57" s="18"/>
      <c r="SAJ57" s="18"/>
      <c r="SAK57" s="18"/>
      <c r="SAL57" s="18"/>
      <c r="SAM57" s="18"/>
      <c r="SAN57" s="18"/>
      <c r="SAO57" s="18"/>
      <c r="SAP57" s="18"/>
      <c r="SAQ57" s="18"/>
      <c r="SAR57" s="18"/>
      <c r="SAS57" s="18"/>
      <c r="SAT57" s="18"/>
      <c r="SAU57" s="18"/>
      <c r="SAV57" s="18"/>
      <c r="SAW57" s="18"/>
      <c r="SAX57" s="18"/>
      <c r="SAY57" s="18"/>
      <c r="SAZ57" s="18"/>
      <c r="SBA57" s="18"/>
      <c r="SBB57" s="18"/>
      <c r="SBC57" s="18"/>
      <c r="SBD57" s="18"/>
      <c r="SBE57" s="18"/>
      <c r="SBF57" s="18"/>
      <c r="SBG57" s="18"/>
      <c r="SBH57" s="18"/>
      <c r="SBI57" s="18"/>
      <c r="SBJ57" s="18"/>
      <c r="SBK57" s="18"/>
      <c r="SBL57" s="18"/>
      <c r="SBM57" s="18"/>
      <c r="SBN57" s="18"/>
      <c r="SBO57" s="18"/>
      <c r="SBP57" s="18"/>
      <c r="SBQ57" s="18"/>
      <c r="SBR57" s="18"/>
      <c r="SBS57" s="18"/>
      <c r="SBT57" s="18"/>
      <c r="SBU57" s="18"/>
      <c r="SBV57" s="18"/>
      <c r="SBW57" s="18"/>
      <c r="SBX57" s="18"/>
      <c r="SBY57" s="18"/>
      <c r="SBZ57" s="18"/>
      <c r="SCA57" s="18"/>
      <c r="SCB57" s="18"/>
      <c r="SCC57" s="18"/>
      <c r="SCD57" s="18"/>
      <c r="SCE57" s="18"/>
      <c r="SCF57" s="18"/>
      <c r="SCG57" s="18"/>
      <c r="SCH57" s="18"/>
      <c r="SCI57" s="18"/>
      <c r="SCJ57" s="18"/>
      <c r="SCK57" s="18"/>
      <c r="SCL57" s="18"/>
      <c r="SCM57" s="18"/>
      <c r="SCN57" s="18"/>
      <c r="SCO57" s="18"/>
      <c r="SCP57" s="18"/>
      <c r="SCQ57" s="18"/>
      <c r="SCR57" s="18"/>
      <c r="SCS57" s="18"/>
      <c r="SCT57" s="18"/>
      <c r="SCU57" s="18"/>
      <c r="SCV57" s="18"/>
      <c r="SCW57" s="18"/>
      <c r="SCX57" s="18"/>
      <c r="SCY57" s="18"/>
      <c r="SCZ57" s="18"/>
      <c r="SDA57" s="18"/>
      <c r="SDB57" s="18"/>
      <c r="SDC57" s="18"/>
      <c r="SDD57" s="18"/>
      <c r="SDE57" s="18"/>
      <c r="SDF57" s="18"/>
      <c r="SDG57" s="18"/>
      <c r="SDH57" s="18"/>
      <c r="SDI57" s="18"/>
      <c r="SDJ57" s="18"/>
      <c r="SDK57" s="18"/>
      <c r="SDL57" s="18"/>
      <c r="SDM57" s="18"/>
      <c r="SDN57" s="18"/>
      <c r="SDO57" s="18"/>
      <c r="SDP57" s="18"/>
      <c r="SDQ57" s="18"/>
      <c r="SDR57" s="18"/>
      <c r="SDS57" s="18"/>
      <c r="SDT57" s="18"/>
      <c r="SDU57" s="18"/>
      <c r="SDV57" s="18"/>
      <c r="SDW57" s="18"/>
      <c r="SDX57" s="18"/>
      <c r="SDY57" s="18"/>
      <c r="SDZ57" s="18"/>
      <c r="SEA57" s="18"/>
      <c r="SEB57" s="18"/>
      <c r="SEC57" s="18"/>
      <c r="SED57" s="18"/>
      <c r="SEE57" s="18"/>
      <c r="SEF57" s="18"/>
      <c r="SEG57" s="18"/>
      <c r="SEH57" s="18"/>
      <c r="SEI57" s="18"/>
      <c r="SEJ57" s="18"/>
      <c r="SEK57" s="18"/>
      <c r="SEL57" s="18"/>
      <c r="SEM57" s="18"/>
      <c r="SEN57" s="18"/>
      <c r="SEO57" s="18"/>
      <c r="SEP57" s="18"/>
      <c r="SEQ57" s="18"/>
      <c r="SER57" s="18"/>
      <c r="SES57" s="18"/>
      <c r="SET57" s="18"/>
      <c r="SEU57" s="18"/>
      <c r="SEV57" s="18"/>
      <c r="SEW57" s="18"/>
      <c r="SEX57" s="18"/>
      <c r="SEY57" s="18"/>
      <c r="SEZ57" s="18"/>
      <c r="SFA57" s="18"/>
      <c r="SFB57" s="18"/>
      <c r="SFC57" s="18"/>
      <c r="SFD57" s="18"/>
      <c r="SFE57" s="18"/>
      <c r="SFF57" s="18"/>
      <c r="SFG57" s="18"/>
      <c r="SFH57" s="18"/>
      <c r="SFI57" s="18"/>
      <c r="SFJ57" s="18"/>
      <c r="SFK57" s="18"/>
      <c r="SFL57" s="18"/>
      <c r="SFM57" s="18"/>
      <c r="SFN57" s="18"/>
      <c r="SFO57" s="18"/>
      <c r="SFP57" s="18"/>
      <c r="SFQ57" s="18"/>
      <c r="SFR57" s="18"/>
      <c r="SFS57" s="18"/>
      <c r="SFT57" s="18"/>
      <c r="SFU57" s="18"/>
      <c r="SFV57" s="18"/>
      <c r="SFW57" s="18"/>
      <c r="SFX57" s="18"/>
      <c r="SFY57" s="18"/>
      <c r="SFZ57" s="18"/>
      <c r="SGA57" s="18"/>
      <c r="SGB57" s="18"/>
      <c r="SGC57" s="18"/>
      <c r="SGD57" s="18"/>
      <c r="SGE57" s="18"/>
      <c r="SGF57" s="18"/>
      <c r="SGG57" s="18"/>
      <c r="SGH57" s="18"/>
      <c r="SGI57" s="18"/>
      <c r="SGJ57" s="18"/>
      <c r="SGK57" s="18"/>
      <c r="SGL57" s="18"/>
      <c r="SGM57" s="18"/>
      <c r="SGN57" s="18"/>
      <c r="SGO57" s="18"/>
      <c r="SGP57" s="18"/>
      <c r="SGQ57" s="18"/>
      <c r="SGR57" s="18"/>
      <c r="SGS57" s="18"/>
      <c r="SGT57" s="18"/>
      <c r="SGU57" s="18"/>
      <c r="SGV57" s="18"/>
      <c r="SGW57" s="18"/>
      <c r="SGX57" s="18"/>
      <c r="SGY57" s="18"/>
      <c r="SGZ57" s="18"/>
      <c r="SHA57" s="18"/>
      <c r="SHB57" s="18"/>
      <c r="SHC57" s="18"/>
      <c r="SHD57" s="18"/>
      <c r="SHE57" s="18"/>
      <c r="SHF57" s="18"/>
      <c r="SHG57" s="18"/>
      <c r="SHH57" s="18"/>
      <c r="SHI57" s="18"/>
      <c r="SHJ57" s="18"/>
      <c r="SHK57" s="18"/>
      <c r="SHL57" s="18"/>
      <c r="SHM57" s="18"/>
      <c r="SHN57" s="18"/>
      <c r="SHO57" s="18"/>
      <c r="SHP57" s="18"/>
      <c r="SHQ57" s="18"/>
      <c r="SHR57" s="18"/>
      <c r="SHS57" s="18"/>
      <c r="SHT57" s="18"/>
      <c r="SHU57" s="18"/>
      <c r="SHV57" s="18"/>
      <c r="SHW57" s="18"/>
      <c r="SHX57" s="18"/>
      <c r="SHY57" s="18"/>
      <c r="SHZ57" s="18"/>
      <c r="SIA57" s="18"/>
      <c r="SIB57" s="18"/>
      <c r="SIC57" s="18"/>
      <c r="SID57" s="18"/>
      <c r="SIE57" s="18"/>
      <c r="SIF57" s="18"/>
      <c r="SIG57" s="18"/>
      <c r="SIH57" s="18"/>
      <c r="SII57" s="18"/>
      <c r="SIJ57" s="18"/>
      <c r="SIK57" s="18"/>
      <c r="SIL57" s="18"/>
      <c r="SIM57" s="18"/>
      <c r="SIN57" s="18"/>
      <c r="SIO57" s="18"/>
      <c r="SIP57" s="18"/>
      <c r="SIQ57" s="18"/>
      <c r="SIR57" s="18"/>
      <c r="SIS57" s="18"/>
      <c r="SIT57" s="18"/>
      <c r="SIU57" s="18"/>
      <c r="SIV57" s="18"/>
      <c r="SIW57" s="18"/>
      <c r="SIX57" s="18"/>
      <c r="SIY57" s="18"/>
      <c r="SIZ57" s="18"/>
      <c r="SJA57" s="18"/>
      <c r="SJB57" s="18"/>
      <c r="SJC57" s="18"/>
      <c r="SJD57" s="18"/>
      <c r="SJE57" s="18"/>
      <c r="SJF57" s="18"/>
      <c r="SJG57" s="18"/>
      <c r="SJH57" s="18"/>
      <c r="SJI57" s="18"/>
      <c r="SJJ57" s="18"/>
      <c r="SJK57" s="18"/>
      <c r="SJL57" s="18"/>
      <c r="SJM57" s="18"/>
      <c r="SJN57" s="18"/>
      <c r="SJO57" s="18"/>
      <c r="SJP57" s="18"/>
      <c r="SJQ57" s="18"/>
      <c r="SJR57" s="18"/>
      <c r="SJS57" s="18"/>
      <c r="SJT57" s="18"/>
      <c r="SJU57" s="18"/>
      <c r="SJV57" s="18"/>
      <c r="SJW57" s="18"/>
      <c r="SJX57" s="18"/>
      <c r="SJY57" s="18"/>
      <c r="SJZ57" s="18"/>
      <c r="SKA57" s="18"/>
      <c r="SKB57" s="18"/>
      <c r="SKC57" s="18"/>
      <c r="SKD57" s="18"/>
      <c r="SKE57" s="18"/>
      <c r="SKF57" s="18"/>
      <c r="SKG57" s="18"/>
      <c r="SKH57" s="18"/>
      <c r="SKI57" s="18"/>
      <c r="SKJ57" s="18"/>
      <c r="SKK57" s="18"/>
      <c r="SKL57" s="18"/>
      <c r="SKM57" s="18"/>
      <c r="SKN57" s="18"/>
      <c r="SKO57" s="18"/>
      <c r="SKP57" s="18"/>
      <c r="SKQ57" s="18"/>
      <c r="SKR57" s="18"/>
      <c r="SKS57" s="18"/>
      <c r="SKT57" s="18"/>
      <c r="SKU57" s="18"/>
      <c r="SKV57" s="18"/>
      <c r="SKW57" s="18"/>
      <c r="SKX57" s="18"/>
      <c r="SKY57" s="18"/>
      <c r="SKZ57" s="18"/>
      <c r="SLA57" s="18"/>
      <c r="SLB57" s="18"/>
      <c r="SLC57" s="18"/>
      <c r="SLD57" s="18"/>
      <c r="SLE57" s="18"/>
      <c r="SLF57" s="18"/>
      <c r="SLG57" s="18"/>
      <c r="SLH57" s="18"/>
      <c r="SLI57" s="18"/>
      <c r="SLJ57" s="18"/>
      <c r="SLK57" s="18"/>
      <c r="SLL57" s="18"/>
      <c r="SLM57" s="18"/>
      <c r="SLN57" s="18"/>
      <c r="SLO57" s="18"/>
      <c r="SLP57" s="18"/>
      <c r="SLQ57" s="18"/>
      <c r="SLR57" s="18"/>
      <c r="SLS57" s="18"/>
      <c r="SLT57" s="18"/>
      <c r="SLU57" s="18"/>
      <c r="SLV57" s="18"/>
      <c r="SLW57" s="18"/>
      <c r="SLX57" s="18"/>
      <c r="SLY57" s="18"/>
      <c r="SLZ57" s="18"/>
      <c r="SMA57" s="18"/>
      <c r="SMB57" s="18"/>
      <c r="SMC57" s="18"/>
      <c r="SMD57" s="18"/>
      <c r="SME57" s="18"/>
      <c r="SMF57" s="18"/>
      <c r="SMG57" s="18"/>
      <c r="SMH57" s="18"/>
      <c r="SMI57" s="18"/>
      <c r="SMJ57" s="18"/>
      <c r="SMK57" s="18"/>
      <c r="SML57" s="18"/>
      <c r="SMM57" s="18"/>
      <c r="SMN57" s="18"/>
      <c r="SMO57" s="18"/>
      <c r="SMP57" s="18"/>
      <c r="SMQ57" s="18"/>
      <c r="SMR57" s="18"/>
      <c r="SMS57" s="18"/>
      <c r="SMT57" s="18"/>
      <c r="SMU57" s="18"/>
      <c r="SMV57" s="18"/>
      <c r="SMW57" s="18"/>
      <c r="SMX57" s="18"/>
      <c r="SMY57" s="18"/>
      <c r="SMZ57" s="18"/>
      <c r="SNA57" s="18"/>
      <c r="SNB57" s="18"/>
      <c r="SNC57" s="18"/>
      <c r="SND57" s="18"/>
      <c r="SNE57" s="18"/>
      <c r="SNF57" s="18"/>
      <c r="SNG57" s="18"/>
      <c r="SNH57" s="18"/>
      <c r="SNI57" s="18"/>
      <c r="SNJ57" s="18"/>
      <c r="SNK57" s="18"/>
      <c r="SNL57" s="18"/>
      <c r="SNM57" s="18"/>
      <c r="SNN57" s="18"/>
      <c r="SNO57" s="18"/>
      <c r="SNP57" s="18"/>
      <c r="SNQ57" s="18"/>
      <c r="SNR57" s="18"/>
      <c r="SNS57" s="18"/>
      <c r="SNT57" s="18"/>
      <c r="SNU57" s="18"/>
      <c r="SNV57" s="18"/>
      <c r="SNW57" s="18"/>
      <c r="SNX57" s="18"/>
      <c r="SNY57" s="18"/>
      <c r="SNZ57" s="18"/>
      <c r="SOA57" s="18"/>
      <c r="SOB57" s="18"/>
      <c r="SOC57" s="18"/>
      <c r="SOD57" s="18"/>
      <c r="SOE57" s="18"/>
      <c r="SOF57" s="18"/>
      <c r="SOG57" s="18"/>
      <c r="SOH57" s="18"/>
      <c r="SOI57" s="18"/>
      <c r="SOJ57" s="18"/>
      <c r="SOK57" s="18"/>
      <c r="SOL57" s="18"/>
      <c r="SOM57" s="18"/>
      <c r="SON57" s="18"/>
      <c r="SOO57" s="18"/>
      <c r="SOP57" s="18"/>
      <c r="SOQ57" s="18"/>
      <c r="SOR57" s="18"/>
      <c r="SOS57" s="18"/>
      <c r="SOT57" s="18"/>
      <c r="SOU57" s="18"/>
      <c r="SOV57" s="18"/>
      <c r="SOW57" s="18"/>
      <c r="SOX57" s="18"/>
      <c r="SOY57" s="18"/>
      <c r="SOZ57" s="18"/>
      <c r="SPA57" s="18"/>
      <c r="SPB57" s="18"/>
      <c r="SPC57" s="18"/>
      <c r="SPD57" s="18"/>
      <c r="SPE57" s="18"/>
      <c r="SPF57" s="18"/>
      <c r="SPG57" s="18"/>
      <c r="SPH57" s="18"/>
      <c r="SPI57" s="18"/>
      <c r="SPJ57" s="18"/>
      <c r="SPK57" s="18"/>
      <c r="SPL57" s="18"/>
      <c r="SPM57" s="18"/>
      <c r="SPN57" s="18"/>
      <c r="SPO57" s="18"/>
      <c r="SPP57" s="18"/>
      <c r="SPQ57" s="18"/>
      <c r="SPR57" s="18"/>
      <c r="SPS57" s="18"/>
      <c r="SPT57" s="18"/>
      <c r="SPU57" s="18"/>
      <c r="SPV57" s="18"/>
      <c r="SPW57" s="18"/>
      <c r="SPX57" s="18"/>
      <c r="SPY57" s="18"/>
      <c r="SPZ57" s="18"/>
      <c r="SQA57" s="18"/>
      <c r="SQB57" s="18"/>
      <c r="SQC57" s="18"/>
      <c r="SQD57" s="18"/>
      <c r="SQE57" s="18"/>
      <c r="SQF57" s="18"/>
      <c r="SQG57" s="18"/>
      <c r="SQH57" s="18"/>
      <c r="SQI57" s="18"/>
      <c r="SQJ57" s="18"/>
      <c r="SQK57" s="18"/>
      <c r="SQL57" s="18"/>
      <c r="SQM57" s="18"/>
      <c r="SQN57" s="18"/>
      <c r="SQO57" s="18"/>
      <c r="SQP57" s="18"/>
      <c r="SQQ57" s="18"/>
      <c r="SQR57" s="18"/>
      <c r="SQS57" s="18"/>
      <c r="SQT57" s="18"/>
      <c r="SQU57" s="18"/>
      <c r="SQV57" s="18"/>
      <c r="SQW57" s="18"/>
      <c r="SQX57" s="18"/>
      <c r="SQY57" s="18"/>
      <c r="SQZ57" s="18"/>
      <c r="SRA57" s="18"/>
      <c r="SRB57" s="18"/>
      <c r="SRC57" s="18"/>
      <c r="SRD57" s="18"/>
      <c r="SRE57" s="18"/>
      <c r="SRF57" s="18"/>
      <c r="SRG57" s="18"/>
      <c r="SRH57" s="18"/>
      <c r="SRI57" s="18"/>
      <c r="SRJ57" s="18"/>
      <c r="SRK57" s="18"/>
      <c r="SRL57" s="18"/>
      <c r="SRM57" s="18"/>
      <c r="SRN57" s="18"/>
      <c r="SRO57" s="18"/>
      <c r="SRP57" s="18"/>
      <c r="SRQ57" s="18"/>
      <c r="SRR57" s="18"/>
      <c r="SRS57" s="18"/>
      <c r="SRT57" s="18"/>
      <c r="SRU57" s="18"/>
      <c r="SRV57" s="18"/>
      <c r="SRW57" s="18"/>
      <c r="SRX57" s="18"/>
      <c r="SRY57" s="18"/>
      <c r="SRZ57" s="18"/>
      <c r="SSA57" s="18"/>
      <c r="SSB57" s="18"/>
      <c r="SSC57" s="18"/>
      <c r="SSD57" s="18"/>
      <c r="SSE57" s="18"/>
      <c r="SSF57" s="18"/>
      <c r="SSG57" s="18"/>
      <c r="SSH57" s="18"/>
      <c r="SSI57" s="18"/>
      <c r="SSJ57" s="18"/>
      <c r="SSK57" s="18"/>
      <c r="SSL57" s="18"/>
      <c r="SSM57" s="18"/>
      <c r="SSN57" s="18"/>
      <c r="SSO57" s="18"/>
      <c r="SSP57" s="18"/>
      <c r="SSQ57" s="18"/>
      <c r="SSR57" s="18"/>
      <c r="SSS57" s="18"/>
      <c r="SST57" s="18"/>
      <c r="SSU57" s="18"/>
      <c r="SSV57" s="18"/>
      <c r="SSW57" s="18"/>
      <c r="SSX57" s="18"/>
      <c r="SSY57" s="18"/>
      <c r="SSZ57" s="18"/>
      <c r="STA57" s="18"/>
      <c r="STB57" s="18"/>
      <c r="STC57" s="18"/>
      <c r="STD57" s="18"/>
      <c r="STE57" s="18"/>
      <c r="STF57" s="18"/>
      <c r="STG57" s="18"/>
      <c r="STH57" s="18"/>
      <c r="STI57" s="18"/>
      <c r="STJ57" s="18"/>
      <c r="STK57" s="18"/>
      <c r="STL57" s="18"/>
      <c r="STM57" s="18"/>
      <c r="STN57" s="18"/>
      <c r="STO57" s="18"/>
      <c r="STP57" s="18"/>
      <c r="STQ57" s="18"/>
      <c r="STR57" s="18"/>
      <c r="STS57" s="18"/>
      <c r="STT57" s="18"/>
      <c r="STU57" s="18"/>
      <c r="STV57" s="18"/>
      <c r="STW57" s="18"/>
      <c r="STX57" s="18"/>
      <c r="STY57" s="18"/>
      <c r="STZ57" s="18"/>
      <c r="SUA57" s="18"/>
      <c r="SUB57" s="18"/>
      <c r="SUC57" s="18"/>
      <c r="SUD57" s="18"/>
      <c r="SUE57" s="18"/>
      <c r="SUF57" s="18"/>
      <c r="SUG57" s="18"/>
      <c r="SUH57" s="18"/>
      <c r="SUI57" s="18"/>
      <c r="SUJ57" s="18"/>
      <c r="SUK57" s="18"/>
      <c r="SUL57" s="18"/>
      <c r="SUM57" s="18"/>
      <c r="SUN57" s="18"/>
      <c r="SUO57" s="18"/>
      <c r="SUP57" s="18"/>
      <c r="SUQ57" s="18"/>
      <c r="SUR57" s="18"/>
      <c r="SUS57" s="18"/>
      <c r="SUT57" s="18"/>
      <c r="SUU57" s="18"/>
      <c r="SUV57" s="18"/>
      <c r="SUW57" s="18"/>
      <c r="SUX57" s="18"/>
      <c r="SUY57" s="18"/>
      <c r="SUZ57" s="18"/>
      <c r="SVA57" s="18"/>
      <c r="SVB57" s="18"/>
      <c r="SVC57" s="18"/>
      <c r="SVD57" s="18"/>
      <c r="SVE57" s="18"/>
      <c r="SVF57" s="18"/>
      <c r="SVG57" s="18"/>
      <c r="SVH57" s="18"/>
      <c r="SVI57" s="18"/>
      <c r="SVJ57" s="18"/>
      <c r="SVK57" s="18"/>
      <c r="SVL57" s="18"/>
      <c r="SVM57" s="18"/>
      <c r="SVN57" s="18"/>
      <c r="SVO57" s="18"/>
      <c r="SVP57" s="18"/>
      <c r="SVQ57" s="18"/>
      <c r="SVR57" s="18"/>
      <c r="SVS57" s="18"/>
      <c r="SVT57" s="18"/>
      <c r="SVU57" s="18"/>
      <c r="SVV57" s="18"/>
      <c r="SVW57" s="18"/>
      <c r="SVX57" s="18"/>
      <c r="SVY57" s="18"/>
      <c r="SVZ57" s="18"/>
      <c r="SWA57" s="18"/>
      <c r="SWB57" s="18"/>
      <c r="SWC57" s="18"/>
      <c r="SWD57" s="18"/>
      <c r="SWE57" s="18"/>
      <c r="SWF57" s="18"/>
      <c r="SWG57" s="18"/>
      <c r="SWH57" s="18"/>
      <c r="SWI57" s="18"/>
      <c r="SWJ57" s="18"/>
      <c r="SWK57" s="18"/>
      <c r="SWL57" s="18"/>
      <c r="SWM57" s="18"/>
      <c r="SWN57" s="18"/>
      <c r="SWO57" s="18"/>
      <c r="SWP57" s="18"/>
      <c r="SWQ57" s="18"/>
      <c r="SWR57" s="18"/>
      <c r="SWS57" s="18"/>
      <c r="SWT57" s="18"/>
      <c r="SWU57" s="18"/>
      <c r="SWV57" s="18"/>
      <c r="SWW57" s="18"/>
      <c r="SWX57" s="18"/>
      <c r="SWY57" s="18"/>
      <c r="SWZ57" s="18"/>
      <c r="SXA57" s="18"/>
      <c r="SXB57" s="18"/>
      <c r="SXC57" s="18"/>
      <c r="SXD57" s="18"/>
      <c r="SXE57" s="18"/>
      <c r="SXF57" s="18"/>
      <c r="SXG57" s="18"/>
      <c r="SXH57" s="18"/>
      <c r="SXI57" s="18"/>
      <c r="SXJ57" s="18"/>
      <c r="SXK57" s="18"/>
      <c r="SXL57" s="18"/>
      <c r="SXM57" s="18"/>
      <c r="SXN57" s="18"/>
      <c r="SXO57" s="18"/>
      <c r="SXP57" s="18"/>
      <c r="SXQ57" s="18"/>
      <c r="SXR57" s="18"/>
      <c r="SXS57" s="18"/>
      <c r="SXT57" s="18"/>
      <c r="SXU57" s="18"/>
      <c r="SXV57" s="18"/>
      <c r="SXW57" s="18"/>
      <c r="SXX57" s="18"/>
      <c r="SXY57" s="18"/>
      <c r="SXZ57" s="18"/>
      <c r="SYA57" s="18"/>
      <c r="SYB57" s="18"/>
      <c r="SYC57" s="18"/>
      <c r="SYD57" s="18"/>
      <c r="SYE57" s="18"/>
      <c r="SYF57" s="18"/>
      <c r="SYG57" s="18"/>
      <c r="SYH57" s="18"/>
      <c r="SYI57" s="18"/>
      <c r="SYJ57" s="18"/>
      <c r="SYK57" s="18"/>
      <c r="SYL57" s="18"/>
      <c r="SYM57" s="18"/>
      <c r="SYN57" s="18"/>
      <c r="SYO57" s="18"/>
      <c r="SYP57" s="18"/>
      <c r="SYQ57" s="18"/>
      <c r="SYR57" s="18"/>
      <c r="SYS57" s="18"/>
      <c r="SYT57" s="18"/>
      <c r="SYU57" s="18"/>
      <c r="SYV57" s="18"/>
      <c r="SYW57" s="18"/>
      <c r="SYX57" s="18"/>
      <c r="SYY57" s="18"/>
      <c r="SYZ57" s="18"/>
      <c r="SZA57" s="18"/>
      <c r="SZB57" s="18"/>
      <c r="SZC57" s="18"/>
      <c r="SZD57" s="18"/>
      <c r="SZE57" s="18"/>
      <c r="SZF57" s="18"/>
      <c r="SZG57" s="18"/>
      <c r="SZH57" s="18"/>
      <c r="SZI57" s="18"/>
      <c r="SZJ57" s="18"/>
      <c r="SZK57" s="18"/>
      <c r="SZL57" s="18"/>
      <c r="SZM57" s="18"/>
      <c r="SZN57" s="18"/>
      <c r="SZO57" s="18"/>
      <c r="SZP57" s="18"/>
      <c r="SZQ57" s="18"/>
      <c r="SZR57" s="18"/>
      <c r="SZS57" s="18"/>
      <c r="SZT57" s="18"/>
      <c r="SZU57" s="18"/>
      <c r="SZV57" s="18"/>
      <c r="SZW57" s="18"/>
      <c r="SZX57" s="18"/>
      <c r="SZY57" s="18"/>
      <c r="SZZ57" s="18"/>
      <c r="TAA57" s="18"/>
      <c r="TAB57" s="18"/>
      <c r="TAC57" s="18"/>
      <c r="TAD57" s="18"/>
      <c r="TAE57" s="18"/>
      <c r="TAF57" s="18"/>
      <c r="TAG57" s="18"/>
      <c r="TAH57" s="18"/>
      <c r="TAI57" s="18"/>
      <c r="TAJ57" s="18"/>
      <c r="TAK57" s="18"/>
      <c r="TAL57" s="18"/>
      <c r="TAM57" s="18"/>
      <c r="TAN57" s="18"/>
      <c r="TAO57" s="18"/>
      <c r="TAP57" s="18"/>
      <c r="TAQ57" s="18"/>
      <c r="TAR57" s="18"/>
      <c r="TAS57" s="18"/>
      <c r="TAT57" s="18"/>
      <c r="TAU57" s="18"/>
      <c r="TAV57" s="18"/>
      <c r="TAW57" s="18"/>
      <c r="TAX57" s="18"/>
      <c r="TAY57" s="18"/>
      <c r="TAZ57" s="18"/>
      <c r="TBA57" s="18"/>
      <c r="TBB57" s="18"/>
      <c r="TBC57" s="18"/>
      <c r="TBD57" s="18"/>
      <c r="TBE57" s="18"/>
      <c r="TBF57" s="18"/>
      <c r="TBG57" s="18"/>
      <c r="TBH57" s="18"/>
      <c r="TBI57" s="18"/>
      <c r="TBJ57" s="18"/>
      <c r="TBK57" s="18"/>
      <c r="TBL57" s="18"/>
      <c r="TBM57" s="18"/>
      <c r="TBN57" s="18"/>
      <c r="TBO57" s="18"/>
      <c r="TBP57" s="18"/>
      <c r="TBQ57" s="18"/>
      <c r="TBR57" s="18"/>
      <c r="TBS57" s="18"/>
      <c r="TBT57" s="18"/>
      <c r="TBU57" s="18"/>
      <c r="TBV57" s="18"/>
      <c r="TBW57" s="18"/>
      <c r="TBX57" s="18"/>
      <c r="TBY57" s="18"/>
      <c r="TBZ57" s="18"/>
      <c r="TCA57" s="18"/>
      <c r="TCB57" s="18"/>
      <c r="TCC57" s="18"/>
      <c r="TCD57" s="18"/>
      <c r="TCE57" s="18"/>
      <c r="TCF57" s="18"/>
      <c r="TCG57" s="18"/>
      <c r="TCH57" s="18"/>
      <c r="TCI57" s="18"/>
      <c r="TCJ57" s="18"/>
      <c r="TCK57" s="18"/>
      <c r="TCL57" s="18"/>
      <c r="TCM57" s="18"/>
      <c r="TCN57" s="18"/>
      <c r="TCO57" s="18"/>
      <c r="TCP57" s="18"/>
      <c r="TCQ57" s="18"/>
      <c r="TCR57" s="18"/>
      <c r="TCS57" s="18"/>
      <c r="TCT57" s="18"/>
      <c r="TCU57" s="18"/>
      <c r="TCV57" s="18"/>
      <c r="TCW57" s="18"/>
      <c r="TCX57" s="18"/>
      <c r="TCY57" s="18"/>
      <c r="TCZ57" s="18"/>
      <c r="TDA57" s="18"/>
      <c r="TDB57" s="18"/>
      <c r="TDC57" s="18"/>
      <c r="TDD57" s="18"/>
      <c r="TDE57" s="18"/>
      <c r="TDF57" s="18"/>
      <c r="TDG57" s="18"/>
      <c r="TDH57" s="18"/>
      <c r="TDI57" s="18"/>
      <c r="TDJ57" s="18"/>
      <c r="TDK57" s="18"/>
      <c r="TDL57" s="18"/>
      <c r="TDM57" s="18"/>
      <c r="TDN57" s="18"/>
      <c r="TDO57" s="18"/>
      <c r="TDP57" s="18"/>
      <c r="TDQ57" s="18"/>
      <c r="TDR57" s="18"/>
      <c r="TDS57" s="18"/>
      <c r="TDT57" s="18"/>
      <c r="TDU57" s="18"/>
      <c r="TDV57" s="18"/>
      <c r="TDW57" s="18"/>
      <c r="TDX57" s="18"/>
      <c r="TDY57" s="18"/>
      <c r="TDZ57" s="18"/>
      <c r="TEA57" s="18"/>
      <c r="TEB57" s="18"/>
      <c r="TEC57" s="18"/>
      <c r="TED57" s="18"/>
      <c r="TEE57" s="18"/>
      <c r="TEF57" s="18"/>
      <c r="TEG57" s="18"/>
      <c r="TEH57" s="18"/>
      <c r="TEI57" s="18"/>
      <c r="TEJ57" s="18"/>
      <c r="TEK57" s="18"/>
      <c r="TEL57" s="18"/>
      <c r="TEM57" s="18"/>
      <c r="TEN57" s="18"/>
      <c r="TEO57" s="18"/>
      <c r="TEP57" s="18"/>
      <c r="TEQ57" s="18"/>
      <c r="TER57" s="18"/>
      <c r="TES57" s="18"/>
      <c r="TET57" s="18"/>
      <c r="TEU57" s="18"/>
      <c r="TEV57" s="18"/>
      <c r="TEW57" s="18"/>
      <c r="TEX57" s="18"/>
      <c r="TEY57" s="18"/>
      <c r="TEZ57" s="18"/>
      <c r="TFA57" s="18"/>
      <c r="TFB57" s="18"/>
      <c r="TFC57" s="18"/>
      <c r="TFD57" s="18"/>
      <c r="TFE57" s="18"/>
      <c r="TFF57" s="18"/>
      <c r="TFG57" s="18"/>
      <c r="TFH57" s="18"/>
      <c r="TFI57" s="18"/>
      <c r="TFJ57" s="18"/>
      <c r="TFK57" s="18"/>
      <c r="TFL57" s="18"/>
      <c r="TFM57" s="18"/>
      <c r="TFN57" s="18"/>
      <c r="TFO57" s="18"/>
      <c r="TFP57" s="18"/>
      <c r="TFQ57" s="18"/>
      <c r="TFR57" s="18"/>
      <c r="TFS57" s="18"/>
      <c r="TFT57" s="18"/>
      <c r="TFU57" s="18"/>
      <c r="TFV57" s="18"/>
      <c r="TFW57" s="18"/>
      <c r="TFX57" s="18"/>
      <c r="TFY57" s="18"/>
      <c r="TFZ57" s="18"/>
      <c r="TGA57" s="18"/>
      <c r="TGB57" s="18"/>
      <c r="TGC57" s="18"/>
      <c r="TGD57" s="18"/>
      <c r="TGE57" s="18"/>
      <c r="TGF57" s="18"/>
      <c r="TGG57" s="18"/>
      <c r="TGH57" s="18"/>
      <c r="TGI57" s="18"/>
      <c r="TGJ57" s="18"/>
      <c r="TGK57" s="18"/>
      <c r="TGL57" s="18"/>
      <c r="TGM57" s="18"/>
      <c r="TGN57" s="18"/>
      <c r="TGO57" s="18"/>
      <c r="TGP57" s="18"/>
      <c r="TGQ57" s="18"/>
      <c r="TGR57" s="18"/>
      <c r="TGS57" s="18"/>
      <c r="TGT57" s="18"/>
      <c r="TGU57" s="18"/>
      <c r="TGV57" s="18"/>
      <c r="TGW57" s="18"/>
      <c r="TGX57" s="18"/>
      <c r="TGY57" s="18"/>
      <c r="TGZ57" s="18"/>
      <c r="THA57" s="18"/>
      <c r="THB57" s="18"/>
      <c r="THC57" s="18"/>
      <c r="THD57" s="18"/>
      <c r="THE57" s="18"/>
      <c r="THF57" s="18"/>
      <c r="THG57" s="18"/>
      <c r="THH57" s="18"/>
      <c r="THI57" s="18"/>
      <c r="THJ57" s="18"/>
      <c r="THK57" s="18"/>
      <c r="THL57" s="18"/>
      <c r="THM57" s="18"/>
      <c r="THN57" s="18"/>
      <c r="THO57" s="18"/>
      <c r="THP57" s="18"/>
      <c r="THQ57" s="18"/>
      <c r="THR57" s="18"/>
      <c r="THS57" s="18"/>
      <c r="THT57" s="18"/>
      <c r="THU57" s="18"/>
      <c r="THV57" s="18"/>
      <c r="THW57" s="18"/>
      <c r="THX57" s="18"/>
      <c r="THY57" s="18"/>
      <c r="THZ57" s="18"/>
      <c r="TIA57" s="18"/>
      <c r="TIB57" s="18"/>
      <c r="TIC57" s="18"/>
      <c r="TID57" s="18"/>
      <c r="TIE57" s="18"/>
      <c r="TIF57" s="18"/>
      <c r="TIG57" s="18"/>
      <c r="TIH57" s="18"/>
      <c r="TII57" s="18"/>
      <c r="TIJ57" s="18"/>
      <c r="TIK57" s="18"/>
      <c r="TIL57" s="18"/>
      <c r="TIM57" s="18"/>
      <c r="TIN57" s="18"/>
      <c r="TIO57" s="18"/>
      <c r="TIP57" s="18"/>
      <c r="TIQ57" s="18"/>
      <c r="TIR57" s="18"/>
      <c r="TIS57" s="18"/>
      <c r="TIT57" s="18"/>
      <c r="TIU57" s="18"/>
      <c r="TIV57" s="18"/>
      <c r="TIW57" s="18"/>
      <c r="TIX57" s="18"/>
      <c r="TIY57" s="18"/>
      <c r="TIZ57" s="18"/>
      <c r="TJA57" s="18"/>
      <c r="TJB57" s="18"/>
      <c r="TJC57" s="18"/>
      <c r="TJD57" s="18"/>
      <c r="TJE57" s="18"/>
      <c r="TJF57" s="18"/>
      <c r="TJG57" s="18"/>
      <c r="TJH57" s="18"/>
      <c r="TJI57" s="18"/>
      <c r="TJJ57" s="18"/>
      <c r="TJK57" s="18"/>
      <c r="TJL57" s="18"/>
      <c r="TJM57" s="18"/>
      <c r="TJN57" s="18"/>
      <c r="TJO57" s="18"/>
      <c r="TJP57" s="18"/>
      <c r="TJQ57" s="18"/>
      <c r="TJR57" s="18"/>
      <c r="TJS57" s="18"/>
      <c r="TJT57" s="18"/>
      <c r="TJU57" s="18"/>
      <c r="TJV57" s="18"/>
      <c r="TJW57" s="18"/>
      <c r="TJX57" s="18"/>
      <c r="TJY57" s="18"/>
      <c r="TJZ57" s="18"/>
      <c r="TKA57" s="18"/>
      <c r="TKB57" s="18"/>
      <c r="TKC57" s="18"/>
      <c r="TKD57" s="18"/>
      <c r="TKE57" s="18"/>
      <c r="TKF57" s="18"/>
      <c r="TKG57" s="18"/>
      <c r="TKH57" s="18"/>
      <c r="TKI57" s="18"/>
      <c r="TKJ57" s="18"/>
      <c r="TKK57" s="18"/>
      <c r="TKL57" s="18"/>
      <c r="TKM57" s="18"/>
      <c r="TKN57" s="18"/>
      <c r="TKO57" s="18"/>
      <c r="TKP57" s="18"/>
      <c r="TKQ57" s="18"/>
      <c r="TKR57" s="18"/>
      <c r="TKS57" s="18"/>
      <c r="TKT57" s="18"/>
      <c r="TKU57" s="18"/>
      <c r="TKV57" s="18"/>
      <c r="TKW57" s="18"/>
      <c r="TKX57" s="18"/>
      <c r="TKY57" s="18"/>
      <c r="TKZ57" s="18"/>
      <c r="TLA57" s="18"/>
      <c r="TLB57" s="18"/>
      <c r="TLC57" s="18"/>
      <c r="TLD57" s="18"/>
      <c r="TLE57" s="18"/>
      <c r="TLF57" s="18"/>
      <c r="TLG57" s="18"/>
      <c r="TLH57" s="18"/>
      <c r="TLI57" s="18"/>
      <c r="TLJ57" s="18"/>
      <c r="TLK57" s="18"/>
      <c r="TLL57" s="18"/>
      <c r="TLM57" s="18"/>
      <c r="TLN57" s="18"/>
      <c r="TLO57" s="18"/>
      <c r="TLP57" s="18"/>
      <c r="TLQ57" s="18"/>
      <c r="TLR57" s="18"/>
      <c r="TLS57" s="18"/>
      <c r="TLT57" s="18"/>
      <c r="TLU57" s="18"/>
      <c r="TLV57" s="18"/>
      <c r="TLW57" s="18"/>
      <c r="TLX57" s="18"/>
      <c r="TLY57" s="18"/>
      <c r="TLZ57" s="18"/>
      <c r="TMA57" s="18"/>
      <c r="TMB57" s="18"/>
      <c r="TMC57" s="18"/>
      <c r="TMD57" s="18"/>
      <c r="TME57" s="18"/>
      <c r="TMF57" s="18"/>
      <c r="TMG57" s="18"/>
      <c r="TMH57" s="18"/>
      <c r="TMI57" s="18"/>
      <c r="TMJ57" s="18"/>
      <c r="TMK57" s="18"/>
      <c r="TML57" s="18"/>
      <c r="TMM57" s="18"/>
      <c r="TMN57" s="18"/>
      <c r="TMO57" s="18"/>
      <c r="TMP57" s="18"/>
      <c r="TMQ57" s="18"/>
      <c r="TMR57" s="18"/>
      <c r="TMS57" s="18"/>
      <c r="TMT57" s="18"/>
      <c r="TMU57" s="18"/>
      <c r="TMV57" s="18"/>
      <c r="TMW57" s="18"/>
      <c r="TMX57" s="18"/>
      <c r="TMY57" s="18"/>
      <c r="TMZ57" s="18"/>
      <c r="TNA57" s="18"/>
      <c r="TNB57" s="18"/>
      <c r="TNC57" s="18"/>
      <c r="TND57" s="18"/>
      <c r="TNE57" s="18"/>
      <c r="TNF57" s="18"/>
      <c r="TNG57" s="18"/>
      <c r="TNH57" s="18"/>
      <c r="TNI57" s="18"/>
      <c r="TNJ57" s="18"/>
      <c r="TNK57" s="18"/>
      <c r="TNL57" s="18"/>
      <c r="TNM57" s="18"/>
      <c r="TNN57" s="18"/>
      <c r="TNO57" s="18"/>
      <c r="TNP57" s="18"/>
      <c r="TNQ57" s="18"/>
      <c r="TNR57" s="18"/>
      <c r="TNS57" s="18"/>
      <c r="TNT57" s="18"/>
      <c r="TNU57" s="18"/>
      <c r="TNV57" s="18"/>
      <c r="TNW57" s="18"/>
      <c r="TNX57" s="18"/>
      <c r="TNY57" s="18"/>
      <c r="TNZ57" s="18"/>
      <c r="TOA57" s="18"/>
      <c r="TOB57" s="18"/>
      <c r="TOC57" s="18"/>
      <c r="TOD57" s="18"/>
      <c r="TOE57" s="18"/>
      <c r="TOF57" s="18"/>
      <c r="TOG57" s="18"/>
      <c r="TOH57" s="18"/>
      <c r="TOI57" s="18"/>
      <c r="TOJ57" s="18"/>
      <c r="TOK57" s="18"/>
      <c r="TOL57" s="18"/>
      <c r="TOM57" s="18"/>
      <c r="TON57" s="18"/>
      <c r="TOO57" s="18"/>
      <c r="TOP57" s="18"/>
      <c r="TOQ57" s="18"/>
      <c r="TOR57" s="18"/>
      <c r="TOS57" s="18"/>
      <c r="TOT57" s="18"/>
      <c r="TOU57" s="18"/>
      <c r="TOV57" s="18"/>
      <c r="TOW57" s="18"/>
      <c r="TOX57" s="18"/>
      <c r="TOY57" s="18"/>
      <c r="TOZ57" s="18"/>
      <c r="TPA57" s="18"/>
      <c r="TPB57" s="18"/>
      <c r="TPC57" s="18"/>
      <c r="TPD57" s="18"/>
      <c r="TPE57" s="18"/>
      <c r="TPF57" s="18"/>
      <c r="TPG57" s="18"/>
      <c r="TPH57" s="18"/>
      <c r="TPI57" s="18"/>
      <c r="TPJ57" s="18"/>
      <c r="TPK57" s="18"/>
      <c r="TPL57" s="18"/>
      <c r="TPM57" s="18"/>
      <c r="TPN57" s="18"/>
      <c r="TPO57" s="18"/>
      <c r="TPP57" s="18"/>
      <c r="TPQ57" s="18"/>
      <c r="TPR57" s="18"/>
      <c r="TPS57" s="18"/>
      <c r="TPT57" s="18"/>
      <c r="TPU57" s="18"/>
      <c r="TPV57" s="18"/>
      <c r="TPW57" s="18"/>
      <c r="TPX57" s="18"/>
      <c r="TPY57" s="18"/>
      <c r="TPZ57" s="18"/>
      <c r="TQA57" s="18"/>
      <c r="TQB57" s="18"/>
      <c r="TQC57" s="18"/>
      <c r="TQD57" s="18"/>
      <c r="TQE57" s="18"/>
      <c r="TQF57" s="18"/>
      <c r="TQG57" s="18"/>
      <c r="TQH57" s="18"/>
      <c r="TQI57" s="18"/>
      <c r="TQJ57" s="18"/>
      <c r="TQK57" s="18"/>
      <c r="TQL57" s="18"/>
      <c r="TQM57" s="18"/>
      <c r="TQN57" s="18"/>
      <c r="TQO57" s="18"/>
      <c r="TQP57" s="18"/>
      <c r="TQQ57" s="18"/>
      <c r="TQR57" s="18"/>
      <c r="TQS57" s="18"/>
      <c r="TQT57" s="18"/>
      <c r="TQU57" s="18"/>
      <c r="TQV57" s="18"/>
      <c r="TQW57" s="18"/>
      <c r="TQX57" s="18"/>
      <c r="TQY57" s="18"/>
      <c r="TQZ57" s="18"/>
      <c r="TRA57" s="18"/>
      <c r="TRB57" s="18"/>
      <c r="TRC57" s="18"/>
      <c r="TRD57" s="18"/>
      <c r="TRE57" s="18"/>
      <c r="TRF57" s="18"/>
      <c r="TRG57" s="18"/>
      <c r="TRH57" s="18"/>
      <c r="TRI57" s="18"/>
      <c r="TRJ57" s="18"/>
      <c r="TRK57" s="18"/>
      <c r="TRL57" s="18"/>
      <c r="TRM57" s="18"/>
      <c r="TRN57" s="18"/>
      <c r="TRO57" s="18"/>
      <c r="TRP57" s="18"/>
      <c r="TRQ57" s="18"/>
      <c r="TRR57" s="18"/>
      <c r="TRS57" s="18"/>
      <c r="TRT57" s="18"/>
      <c r="TRU57" s="18"/>
      <c r="TRV57" s="18"/>
      <c r="TRW57" s="18"/>
      <c r="TRX57" s="18"/>
      <c r="TRY57" s="18"/>
      <c r="TRZ57" s="18"/>
      <c r="TSA57" s="18"/>
      <c r="TSB57" s="18"/>
      <c r="TSC57" s="18"/>
      <c r="TSD57" s="18"/>
      <c r="TSE57" s="18"/>
      <c r="TSF57" s="18"/>
      <c r="TSG57" s="18"/>
      <c r="TSH57" s="18"/>
      <c r="TSI57" s="18"/>
      <c r="TSJ57" s="18"/>
      <c r="TSK57" s="18"/>
      <c r="TSL57" s="18"/>
      <c r="TSM57" s="18"/>
      <c r="TSN57" s="18"/>
      <c r="TSO57" s="18"/>
      <c r="TSP57" s="18"/>
      <c r="TSQ57" s="18"/>
      <c r="TSR57" s="18"/>
      <c r="TSS57" s="18"/>
      <c r="TST57" s="18"/>
      <c r="TSU57" s="18"/>
      <c r="TSV57" s="18"/>
      <c r="TSW57" s="18"/>
      <c r="TSX57" s="18"/>
      <c r="TSY57" s="18"/>
      <c r="TSZ57" s="18"/>
      <c r="TTA57" s="18"/>
      <c r="TTB57" s="18"/>
      <c r="TTC57" s="18"/>
      <c r="TTD57" s="18"/>
      <c r="TTE57" s="18"/>
      <c r="TTF57" s="18"/>
      <c r="TTG57" s="18"/>
      <c r="TTH57" s="18"/>
      <c r="TTI57" s="18"/>
      <c r="TTJ57" s="18"/>
      <c r="TTK57" s="18"/>
      <c r="TTL57" s="18"/>
      <c r="TTM57" s="18"/>
      <c r="TTN57" s="18"/>
      <c r="TTO57" s="18"/>
      <c r="TTP57" s="18"/>
      <c r="TTQ57" s="18"/>
      <c r="TTR57" s="18"/>
      <c r="TTS57" s="18"/>
      <c r="TTT57" s="18"/>
      <c r="TTU57" s="18"/>
      <c r="TTV57" s="18"/>
      <c r="TTW57" s="18"/>
      <c r="TTX57" s="18"/>
      <c r="TTY57" s="18"/>
      <c r="TTZ57" s="18"/>
      <c r="TUA57" s="18"/>
      <c r="TUB57" s="18"/>
      <c r="TUC57" s="18"/>
      <c r="TUD57" s="18"/>
      <c r="TUE57" s="18"/>
      <c r="TUF57" s="18"/>
      <c r="TUG57" s="18"/>
      <c r="TUH57" s="18"/>
      <c r="TUI57" s="18"/>
      <c r="TUJ57" s="18"/>
      <c r="TUK57" s="18"/>
      <c r="TUL57" s="18"/>
      <c r="TUM57" s="18"/>
      <c r="TUN57" s="18"/>
      <c r="TUO57" s="18"/>
      <c r="TUP57" s="18"/>
      <c r="TUQ57" s="18"/>
      <c r="TUR57" s="18"/>
      <c r="TUS57" s="18"/>
      <c r="TUT57" s="18"/>
      <c r="TUU57" s="18"/>
      <c r="TUV57" s="18"/>
      <c r="TUW57" s="18"/>
      <c r="TUX57" s="18"/>
      <c r="TUY57" s="18"/>
      <c r="TUZ57" s="18"/>
      <c r="TVA57" s="18"/>
      <c r="TVB57" s="18"/>
      <c r="TVC57" s="18"/>
      <c r="TVD57" s="18"/>
      <c r="TVE57" s="18"/>
      <c r="TVF57" s="18"/>
      <c r="TVG57" s="18"/>
      <c r="TVH57" s="18"/>
      <c r="TVI57" s="18"/>
      <c r="TVJ57" s="18"/>
      <c r="TVK57" s="18"/>
      <c r="TVL57" s="18"/>
      <c r="TVM57" s="18"/>
      <c r="TVN57" s="18"/>
      <c r="TVO57" s="18"/>
      <c r="TVP57" s="18"/>
      <c r="TVQ57" s="18"/>
      <c r="TVR57" s="18"/>
      <c r="TVS57" s="18"/>
      <c r="TVT57" s="18"/>
      <c r="TVU57" s="18"/>
      <c r="TVV57" s="18"/>
      <c r="TVW57" s="18"/>
      <c r="TVX57" s="18"/>
      <c r="TVY57" s="18"/>
      <c r="TVZ57" s="18"/>
      <c r="TWA57" s="18"/>
      <c r="TWB57" s="18"/>
      <c r="TWC57" s="18"/>
      <c r="TWD57" s="18"/>
      <c r="TWE57" s="18"/>
      <c r="TWF57" s="18"/>
      <c r="TWG57" s="18"/>
      <c r="TWH57" s="18"/>
      <c r="TWI57" s="18"/>
      <c r="TWJ57" s="18"/>
      <c r="TWK57" s="18"/>
      <c r="TWL57" s="18"/>
      <c r="TWM57" s="18"/>
      <c r="TWN57" s="18"/>
      <c r="TWO57" s="18"/>
      <c r="TWP57" s="18"/>
      <c r="TWQ57" s="18"/>
      <c r="TWR57" s="18"/>
      <c r="TWS57" s="18"/>
      <c r="TWT57" s="18"/>
      <c r="TWU57" s="18"/>
      <c r="TWV57" s="18"/>
      <c r="TWW57" s="18"/>
      <c r="TWX57" s="18"/>
      <c r="TWY57" s="18"/>
      <c r="TWZ57" s="18"/>
      <c r="TXA57" s="18"/>
      <c r="TXB57" s="18"/>
      <c r="TXC57" s="18"/>
      <c r="TXD57" s="18"/>
      <c r="TXE57" s="18"/>
      <c r="TXF57" s="18"/>
      <c r="TXG57" s="18"/>
      <c r="TXH57" s="18"/>
      <c r="TXI57" s="18"/>
      <c r="TXJ57" s="18"/>
      <c r="TXK57" s="18"/>
      <c r="TXL57" s="18"/>
      <c r="TXM57" s="18"/>
      <c r="TXN57" s="18"/>
      <c r="TXO57" s="18"/>
      <c r="TXP57" s="18"/>
      <c r="TXQ57" s="18"/>
      <c r="TXR57" s="18"/>
      <c r="TXS57" s="18"/>
      <c r="TXT57" s="18"/>
      <c r="TXU57" s="18"/>
      <c r="TXV57" s="18"/>
      <c r="TXW57" s="18"/>
      <c r="TXX57" s="18"/>
      <c r="TXY57" s="18"/>
      <c r="TXZ57" s="18"/>
      <c r="TYA57" s="18"/>
      <c r="TYB57" s="18"/>
      <c r="TYC57" s="18"/>
      <c r="TYD57" s="18"/>
      <c r="TYE57" s="18"/>
      <c r="TYF57" s="18"/>
      <c r="TYG57" s="18"/>
      <c r="TYH57" s="18"/>
      <c r="TYI57" s="18"/>
      <c r="TYJ57" s="18"/>
      <c r="TYK57" s="18"/>
      <c r="TYL57" s="18"/>
      <c r="TYM57" s="18"/>
      <c r="TYN57" s="18"/>
      <c r="TYO57" s="18"/>
      <c r="TYP57" s="18"/>
      <c r="TYQ57" s="18"/>
      <c r="TYR57" s="18"/>
      <c r="TYS57" s="18"/>
      <c r="TYT57" s="18"/>
      <c r="TYU57" s="18"/>
      <c r="TYV57" s="18"/>
      <c r="TYW57" s="18"/>
      <c r="TYX57" s="18"/>
      <c r="TYY57" s="18"/>
      <c r="TYZ57" s="18"/>
      <c r="TZA57" s="18"/>
      <c r="TZB57" s="18"/>
      <c r="TZC57" s="18"/>
      <c r="TZD57" s="18"/>
      <c r="TZE57" s="18"/>
      <c r="TZF57" s="18"/>
      <c r="TZG57" s="18"/>
      <c r="TZH57" s="18"/>
      <c r="TZI57" s="18"/>
      <c r="TZJ57" s="18"/>
      <c r="TZK57" s="18"/>
      <c r="TZL57" s="18"/>
      <c r="TZM57" s="18"/>
      <c r="TZN57" s="18"/>
      <c r="TZO57" s="18"/>
      <c r="TZP57" s="18"/>
      <c r="TZQ57" s="18"/>
      <c r="TZR57" s="18"/>
      <c r="TZS57" s="18"/>
      <c r="TZT57" s="18"/>
      <c r="TZU57" s="18"/>
      <c r="TZV57" s="18"/>
      <c r="TZW57" s="18"/>
      <c r="TZX57" s="18"/>
      <c r="TZY57" s="18"/>
      <c r="TZZ57" s="18"/>
      <c r="UAA57" s="18"/>
      <c r="UAB57" s="18"/>
      <c r="UAC57" s="18"/>
      <c r="UAD57" s="18"/>
      <c r="UAE57" s="18"/>
      <c r="UAF57" s="18"/>
      <c r="UAG57" s="18"/>
      <c r="UAH57" s="18"/>
      <c r="UAI57" s="18"/>
      <c r="UAJ57" s="18"/>
      <c r="UAK57" s="18"/>
      <c r="UAL57" s="18"/>
      <c r="UAM57" s="18"/>
      <c r="UAN57" s="18"/>
      <c r="UAO57" s="18"/>
      <c r="UAP57" s="18"/>
      <c r="UAQ57" s="18"/>
      <c r="UAR57" s="18"/>
      <c r="UAS57" s="18"/>
      <c r="UAT57" s="18"/>
      <c r="UAU57" s="18"/>
      <c r="UAV57" s="18"/>
      <c r="UAW57" s="18"/>
      <c r="UAX57" s="18"/>
      <c r="UAY57" s="18"/>
      <c r="UAZ57" s="18"/>
      <c r="UBA57" s="18"/>
      <c r="UBB57" s="18"/>
      <c r="UBC57" s="18"/>
      <c r="UBD57" s="18"/>
      <c r="UBE57" s="18"/>
      <c r="UBF57" s="18"/>
      <c r="UBG57" s="18"/>
      <c r="UBH57" s="18"/>
      <c r="UBI57" s="18"/>
      <c r="UBJ57" s="18"/>
      <c r="UBK57" s="18"/>
      <c r="UBL57" s="18"/>
      <c r="UBM57" s="18"/>
      <c r="UBN57" s="18"/>
      <c r="UBO57" s="18"/>
      <c r="UBP57" s="18"/>
      <c r="UBQ57" s="18"/>
      <c r="UBR57" s="18"/>
      <c r="UBS57" s="18"/>
      <c r="UBT57" s="18"/>
      <c r="UBU57" s="18"/>
      <c r="UBV57" s="18"/>
      <c r="UBW57" s="18"/>
      <c r="UBX57" s="18"/>
      <c r="UBY57" s="18"/>
      <c r="UBZ57" s="18"/>
      <c r="UCA57" s="18"/>
      <c r="UCB57" s="18"/>
      <c r="UCC57" s="18"/>
      <c r="UCD57" s="18"/>
      <c r="UCE57" s="18"/>
      <c r="UCF57" s="18"/>
      <c r="UCG57" s="18"/>
      <c r="UCH57" s="18"/>
      <c r="UCI57" s="18"/>
      <c r="UCJ57" s="18"/>
      <c r="UCK57" s="18"/>
      <c r="UCL57" s="18"/>
      <c r="UCM57" s="18"/>
      <c r="UCN57" s="18"/>
      <c r="UCO57" s="18"/>
      <c r="UCP57" s="18"/>
      <c r="UCQ57" s="18"/>
      <c r="UCR57" s="18"/>
      <c r="UCS57" s="18"/>
      <c r="UCT57" s="18"/>
      <c r="UCU57" s="18"/>
      <c r="UCV57" s="18"/>
      <c r="UCW57" s="18"/>
      <c r="UCX57" s="18"/>
      <c r="UCY57" s="18"/>
      <c r="UCZ57" s="18"/>
      <c r="UDA57" s="18"/>
      <c r="UDB57" s="18"/>
      <c r="UDC57" s="18"/>
      <c r="UDD57" s="18"/>
      <c r="UDE57" s="18"/>
      <c r="UDF57" s="18"/>
      <c r="UDG57" s="18"/>
      <c r="UDH57" s="18"/>
      <c r="UDI57" s="18"/>
      <c r="UDJ57" s="18"/>
      <c r="UDK57" s="18"/>
      <c r="UDL57" s="18"/>
      <c r="UDM57" s="18"/>
      <c r="UDN57" s="18"/>
      <c r="UDO57" s="18"/>
      <c r="UDP57" s="18"/>
      <c r="UDQ57" s="18"/>
      <c r="UDR57" s="18"/>
      <c r="UDS57" s="18"/>
      <c r="UDT57" s="18"/>
      <c r="UDU57" s="18"/>
      <c r="UDV57" s="18"/>
      <c r="UDW57" s="18"/>
      <c r="UDX57" s="18"/>
      <c r="UDY57" s="18"/>
      <c r="UDZ57" s="18"/>
      <c r="UEA57" s="18"/>
      <c r="UEB57" s="18"/>
      <c r="UEC57" s="18"/>
      <c r="UED57" s="18"/>
      <c r="UEE57" s="18"/>
      <c r="UEF57" s="18"/>
      <c r="UEG57" s="18"/>
      <c r="UEH57" s="18"/>
      <c r="UEI57" s="18"/>
      <c r="UEJ57" s="18"/>
      <c r="UEK57" s="18"/>
      <c r="UEL57" s="18"/>
      <c r="UEM57" s="18"/>
      <c r="UEN57" s="18"/>
      <c r="UEO57" s="18"/>
      <c r="UEP57" s="18"/>
      <c r="UEQ57" s="18"/>
      <c r="UER57" s="18"/>
      <c r="UES57" s="18"/>
      <c r="UET57" s="18"/>
      <c r="UEU57" s="18"/>
      <c r="UEV57" s="18"/>
      <c r="UEW57" s="18"/>
      <c r="UEX57" s="18"/>
      <c r="UEY57" s="18"/>
      <c r="UEZ57" s="18"/>
      <c r="UFA57" s="18"/>
      <c r="UFB57" s="18"/>
      <c r="UFC57" s="18"/>
      <c r="UFD57" s="18"/>
      <c r="UFE57" s="18"/>
      <c r="UFF57" s="18"/>
      <c r="UFG57" s="18"/>
      <c r="UFH57" s="18"/>
      <c r="UFI57" s="18"/>
      <c r="UFJ57" s="18"/>
      <c r="UFK57" s="18"/>
      <c r="UFL57" s="18"/>
      <c r="UFM57" s="18"/>
      <c r="UFN57" s="18"/>
      <c r="UFO57" s="18"/>
      <c r="UFP57" s="18"/>
      <c r="UFQ57" s="18"/>
      <c r="UFR57" s="18"/>
      <c r="UFS57" s="18"/>
      <c r="UFT57" s="18"/>
      <c r="UFU57" s="18"/>
      <c r="UFV57" s="18"/>
      <c r="UFW57" s="18"/>
      <c r="UFX57" s="18"/>
      <c r="UFY57" s="18"/>
      <c r="UFZ57" s="18"/>
      <c r="UGA57" s="18"/>
      <c r="UGB57" s="18"/>
      <c r="UGC57" s="18"/>
      <c r="UGD57" s="18"/>
      <c r="UGE57" s="18"/>
      <c r="UGF57" s="18"/>
      <c r="UGG57" s="18"/>
      <c r="UGH57" s="18"/>
      <c r="UGI57" s="18"/>
      <c r="UGJ57" s="18"/>
      <c r="UGK57" s="18"/>
      <c r="UGL57" s="18"/>
      <c r="UGM57" s="18"/>
      <c r="UGN57" s="18"/>
      <c r="UGO57" s="18"/>
      <c r="UGP57" s="18"/>
      <c r="UGQ57" s="18"/>
      <c r="UGR57" s="18"/>
      <c r="UGS57" s="18"/>
      <c r="UGT57" s="18"/>
      <c r="UGU57" s="18"/>
      <c r="UGV57" s="18"/>
      <c r="UGW57" s="18"/>
      <c r="UGX57" s="18"/>
      <c r="UGY57" s="18"/>
      <c r="UGZ57" s="18"/>
      <c r="UHA57" s="18"/>
      <c r="UHB57" s="18"/>
      <c r="UHC57" s="18"/>
      <c r="UHD57" s="18"/>
      <c r="UHE57" s="18"/>
      <c r="UHF57" s="18"/>
      <c r="UHG57" s="18"/>
      <c r="UHH57" s="18"/>
      <c r="UHI57" s="18"/>
      <c r="UHJ57" s="18"/>
      <c r="UHK57" s="18"/>
      <c r="UHL57" s="18"/>
      <c r="UHM57" s="18"/>
      <c r="UHN57" s="18"/>
      <c r="UHO57" s="18"/>
      <c r="UHP57" s="18"/>
      <c r="UHQ57" s="18"/>
      <c r="UHR57" s="18"/>
      <c r="UHS57" s="18"/>
      <c r="UHT57" s="18"/>
      <c r="UHU57" s="18"/>
      <c r="UHV57" s="18"/>
      <c r="UHW57" s="18"/>
      <c r="UHX57" s="18"/>
      <c r="UHY57" s="18"/>
      <c r="UHZ57" s="18"/>
      <c r="UIA57" s="18"/>
      <c r="UIB57" s="18"/>
      <c r="UIC57" s="18"/>
      <c r="UID57" s="18"/>
      <c r="UIE57" s="18"/>
      <c r="UIF57" s="18"/>
      <c r="UIG57" s="18"/>
      <c r="UIH57" s="18"/>
      <c r="UII57" s="18"/>
      <c r="UIJ57" s="18"/>
      <c r="UIK57" s="18"/>
      <c r="UIL57" s="18"/>
      <c r="UIM57" s="18"/>
      <c r="UIN57" s="18"/>
      <c r="UIO57" s="18"/>
      <c r="UIP57" s="18"/>
      <c r="UIQ57" s="18"/>
      <c r="UIR57" s="18"/>
      <c r="UIS57" s="18"/>
      <c r="UIT57" s="18"/>
      <c r="UIU57" s="18"/>
      <c r="UIV57" s="18"/>
      <c r="UIW57" s="18"/>
      <c r="UIX57" s="18"/>
      <c r="UIY57" s="18"/>
      <c r="UIZ57" s="18"/>
      <c r="UJA57" s="18"/>
      <c r="UJB57" s="18"/>
      <c r="UJC57" s="18"/>
      <c r="UJD57" s="18"/>
      <c r="UJE57" s="18"/>
      <c r="UJF57" s="18"/>
      <c r="UJG57" s="18"/>
      <c r="UJH57" s="18"/>
      <c r="UJI57" s="18"/>
      <c r="UJJ57" s="18"/>
      <c r="UJK57" s="18"/>
      <c r="UJL57" s="18"/>
      <c r="UJM57" s="18"/>
      <c r="UJN57" s="18"/>
      <c r="UJO57" s="18"/>
      <c r="UJP57" s="18"/>
      <c r="UJQ57" s="18"/>
      <c r="UJR57" s="18"/>
      <c r="UJS57" s="18"/>
      <c r="UJT57" s="18"/>
      <c r="UJU57" s="18"/>
      <c r="UJV57" s="18"/>
      <c r="UJW57" s="18"/>
      <c r="UJX57" s="18"/>
      <c r="UJY57" s="18"/>
      <c r="UJZ57" s="18"/>
      <c r="UKA57" s="18"/>
      <c r="UKB57" s="18"/>
      <c r="UKC57" s="18"/>
      <c r="UKD57" s="18"/>
      <c r="UKE57" s="18"/>
      <c r="UKF57" s="18"/>
      <c r="UKG57" s="18"/>
      <c r="UKH57" s="18"/>
      <c r="UKI57" s="18"/>
      <c r="UKJ57" s="18"/>
      <c r="UKK57" s="18"/>
      <c r="UKL57" s="18"/>
      <c r="UKM57" s="18"/>
      <c r="UKN57" s="18"/>
      <c r="UKO57" s="18"/>
      <c r="UKP57" s="18"/>
      <c r="UKQ57" s="18"/>
      <c r="UKR57" s="18"/>
      <c r="UKS57" s="18"/>
      <c r="UKT57" s="18"/>
      <c r="UKU57" s="18"/>
      <c r="UKV57" s="18"/>
      <c r="UKW57" s="18"/>
      <c r="UKX57" s="18"/>
      <c r="UKY57" s="18"/>
      <c r="UKZ57" s="18"/>
      <c r="ULA57" s="18"/>
      <c r="ULB57" s="18"/>
      <c r="ULC57" s="18"/>
      <c r="ULD57" s="18"/>
      <c r="ULE57" s="18"/>
      <c r="ULF57" s="18"/>
      <c r="ULG57" s="18"/>
      <c r="ULH57" s="18"/>
      <c r="ULI57" s="18"/>
      <c r="ULJ57" s="18"/>
      <c r="ULK57" s="18"/>
      <c r="ULL57" s="18"/>
      <c r="ULM57" s="18"/>
      <c r="ULN57" s="18"/>
      <c r="ULO57" s="18"/>
      <c r="ULP57" s="18"/>
      <c r="ULQ57" s="18"/>
      <c r="ULR57" s="18"/>
      <c r="ULS57" s="18"/>
      <c r="ULT57" s="18"/>
      <c r="ULU57" s="18"/>
      <c r="ULV57" s="18"/>
      <c r="ULW57" s="18"/>
      <c r="ULX57" s="18"/>
      <c r="ULY57" s="18"/>
      <c r="ULZ57" s="18"/>
      <c r="UMA57" s="18"/>
      <c r="UMB57" s="18"/>
      <c r="UMC57" s="18"/>
      <c r="UMD57" s="18"/>
      <c r="UME57" s="18"/>
      <c r="UMF57" s="18"/>
      <c r="UMG57" s="18"/>
      <c r="UMH57" s="18"/>
      <c r="UMI57" s="18"/>
      <c r="UMJ57" s="18"/>
      <c r="UMK57" s="18"/>
      <c r="UML57" s="18"/>
      <c r="UMM57" s="18"/>
      <c r="UMN57" s="18"/>
      <c r="UMO57" s="18"/>
      <c r="UMP57" s="18"/>
      <c r="UMQ57" s="18"/>
      <c r="UMR57" s="18"/>
      <c r="UMS57" s="18"/>
      <c r="UMT57" s="18"/>
      <c r="UMU57" s="18"/>
      <c r="UMV57" s="18"/>
      <c r="UMW57" s="18"/>
      <c r="UMX57" s="18"/>
      <c r="UMY57" s="18"/>
      <c r="UMZ57" s="18"/>
      <c r="UNA57" s="18"/>
      <c r="UNB57" s="18"/>
      <c r="UNC57" s="18"/>
      <c r="UND57" s="18"/>
      <c r="UNE57" s="18"/>
      <c r="UNF57" s="18"/>
      <c r="UNG57" s="18"/>
      <c r="UNH57" s="18"/>
      <c r="UNI57" s="18"/>
      <c r="UNJ57" s="18"/>
      <c r="UNK57" s="18"/>
      <c r="UNL57" s="18"/>
      <c r="UNM57" s="18"/>
      <c r="UNN57" s="18"/>
      <c r="UNO57" s="18"/>
      <c r="UNP57" s="18"/>
      <c r="UNQ57" s="18"/>
      <c r="UNR57" s="18"/>
      <c r="UNS57" s="18"/>
      <c r="UNT57" s="18"/>
      <c r="UNU57" s="18"/>
      <c r="UNV57" s="18"/>
      <c r="UNW57" s="18"/>
      <c r="UNX57" s="18"/>
      <c r="UNY57" s="18"/>
      <c r="UNZ57" s="18"/>
      <c r="UOA57" s="18"/>
      <c r="UOB57" s="18"/>
      <c r="UOC57" s="18"/>
      <c r="UOD57" s="18"/>
      <c r="UOE57" s="18"/>
      <c r="UOF57" s="18"/>
      <c r="UOG57" s="18"/>
      <c r="UOH57" s="18"/>
      <c r="UOI57" s="18"/>
      <c r="UOJ57" s="18"/>
      <c r="UOK57" s="18"/>
      <c r="UOL57" s="18"/>
      <c r="UOM57" s="18"/>
      <c r="UON57" s="18"/>
      <c r="UOO57" s="18"/>
      <c r="UOP57" s="18"/>
      <c r="UOQ57" s="18"/>
      <c r="UOR57" s="18"/>
      <c r="UOS57" s="18"/>
      <c r="UOT57" s="18"/>
      <c r="UOU57" s="18"/>
      <c r="UOV57" s="18"/>
      <c r="UOW57" s="18"/>
      <c r="UOX57" s="18"/>
      <c r="UOY57" s="18"/>
      <c r="UOZ57" s="18"/>
      <c r="UPA57" s="18"/>
      <c r="UPB57" s="18"/>
      <c r="UPC57" s="18"/>
      <c r="UPD57" s="18"/>
      <c r="UPE57" s="18"/>
      <c r="UPF57" s="18"/>
      <c r="UPG57" s="18"/>
      <c r="UPH57" s="18"/>
      <c r="UPI57" s="18"/>
      <c r="UPJ57" s="18"/>
      <c r="UPK57" s="18"/>
      <c r="UPL57" s="18"/>
      <c r="UPM57" s="18"/>
      <c r="UPN57" s="18"/>
      <c r="UPO57" s="18"/>
      <c r="UPP57" s="18"/>
      <c r="UPQ57" s="18"/>
      <c r="UPR57" s="18"/>
      <c r="UPS57" s="18"/>
      <c r="UPT57" s="18"/>
      <c r="UPU57" s="18"/>
      <c r="UPV57" s="18"/>
      <c r="UPW57" s="18"/>
      <c r="UPX57" s="18"/>
      <c r="UPY57" s="18"/>
      <c r="UPZ57" s="18"/>
      <c r="UQA57" s="18"/>
      <c r="UQB57" s="18"/>
      <c r="UQC57" s="18"/>
      <c r="UQD57" s="18"/>
      <c r="UQE57" s="18"/>
      <c r="UQF57" s="18"/>
      <c r="UQG57" s="18"/>
      <c r="UQH57" s="18"/>
      <c r="UQI57" s="18"/>
      <c r="UQJ57" s="18"/>
      <c r="UQK57" s="18"/>
      <c r="UQL57" s="18"/>
      <c r="UQM57" s="18"/>
      <c r="UQN57" s="18"/>
      <c r="UQO57" s="18"/>
      <c r="UQP57" s="18"/>
      <c r="UQQ57" s="18"/>
      <c r="UQR57" s="18"/>
      <c r="UQS57" s="18"/>
      <c r="UQT57" s="18"/>
      <c r="UQU57" s="18"/>
      <c r="UQV57" s="18"/>
      <c r="UQW57" s="18"/>
      <c r="UQX57" s="18"/>
      <c r="UQY57" s="18"/>
      <c r="UQZ57" s="18"/>
      <c r="URA57" s="18"/>
      <c r="URB57" s="18"/>
      <c r="URC57" s="18"/>
      <c r="URD57" s="18"/>
      <c r="URE57" s="18"/>
      <c r="URF57" s="18"/>
      <c r="URG57" s="18"/>
      <c r="URH57" s="18"/>
      <c r="URI57" s="18"/>
      <c r="URJ57" s="18"/>
      <c r="URK57" s="18"/>
      <c r="URL57" s="18"/>
      <c r="URM57" s="18"/>
      <c r="URN57" s="18"/>
      <c r="URO57" s="18"/>
      <c r="URP57" s="18"/>
      <c r="URQ57" s="18"/>
      <c r="URR57" s="18"/>
      <c r="URS57" s="18"/>
      <c r="URT57" s="18"/>
      <c r="URU57" s="18"/>
      <c r="URV57" s="18"/>
      <c r="URW57" s="18"/>
      <c r="URX57" s="18"/>
      <c r="URY57" s="18"/>
      <c r="URZ57" s="18"/>
      <c r="USA57" s="18"/>
      <c r="USB57" s="18"/>
      <c r="USC57" s="18"/>
      <c r="USD57" s="18"/>
      <c r="USE57" s="18"/>
      <c r="USF57" s="18"/>
      <c r="USG57" s="18"/>
      <c r="USH57" s="18"/>
      <c r="USI57" s="18"/>
      <c r="USJ57" s="18"/>
      <c r="USK57" s="18"/>
      <c r="USL57" s="18"/>
      <c r="USM57" s="18"/>
      <c r="USN57" s="18"/>
      <c r="USO57" s="18"/>
      <c r="USP57" s="18"/>
      <c r="USQ57" s="18"/>
      <c r="USR57" s="18"/>
      <c r="USS57" s="18"/>
      <c r="UST57" s="18"/>
      <c r="USU57" s="18"/>
      <c r="USV57" s="18"/>
      <c r="USW57" s="18"/>
      <c r="USX57" s="18"/>
      <c r="USY57" s="18"/>
      <c r="USZ57" s="18"/>
      <c r="UTA57" s="18"/>
      <c r="UTB57" s="18"/>
      <c r="UTC57" s="18"/>
      <c r="UTD57" s="18"/>
      <c r="UTE57" s="18"/>
      <c r="UTF57" s="18"/>
      <c r="UTG57" s="18"/>
      <c r="UTH57" s="18"/>
      <c r="UTI57" s="18"/>
      <c r="UTJ57" s="18"/>
      <c r="UTK57" s="18"/>
      <c r="UTL57" s="18"/>
      <c r="UTM57" s="18"/>
      <c r="UTN57" s="18"/>
      <c r="UTO57" s="18"/>
      <c r="UTP57" s="18"/>
      <c r="UTQ57" s="18"/>
      <c r="UTR57" s="18"/>
      <c r="UTS57" s="18"/>
      <c r="UTT57" s="18"/>
      <c r="UTU57" s="18"/>
      <c r="UTV57" s="18"/>
      <c r="UTW57" s="18"/>
      <c r="UTX57" s="18"/>
      <c r="UTY57" s="18"/>
      <c r="UTZ57" s="18"/>
      <c r="UUA57" s="18"/>
      <c r="UUB57" s="18"/>
      <c r="UUC57" s="18"/>
      <c r="UUD57" s="18"/>
      <c r="UUE57" s="18"/>
      <c r="UUF57" s="18"/>
      <c r="UUG57" s="18"/>
      <c r="UUH57" s="18"/>
      <c r="UUI57" s="18"/>
      <c r="UUJ57" s="18"/>
      <c r="UUK57" s="18"/>
      <c r="UUL57" s="18"/>
      <c r="UUM57" s="18"/>
      <c r="UUN57" s="18"/>
      <c r="UUO57" s="18"/>
      <c r="UUP57" s="18"/>
      <c r="UUQ57" s="18"/>
      <c r="UUR57" s="18"/>
      <c r="UUS57" s="18"/>
      <c r="UUT57" s="18"/>
      <c r="UUU57" s="18"/>
      <c r="UUV57" s="18"/>
      <c r="UUW57" s="18"/>
      <c r="UUX57" s="18"/>
      <c r="UUY57" s="18"/>
      <c r="UUZ57" s="18"/>
      <c r="UVA57" s="18"/>
      <c r="UVB57" s="18"/>
      <c r="UVC57" s="18"/>
      <c r="UVD57" s="18"/>
      <c r="UVE57" s="18"/>
      <c r="UVF57" s="18"/>
      <c r="UVG57" s="18"/>
      <c r="UVH57" s="18"/>
      <c r="UVI57" s="18"/>
      <c r="UVJ57" s="18"/>
      <c r="UVK57" s="18"/>
      <c r="UVL57" s="18"/>
      <c r="UVM57" s="18"/>
      <c r="UVN57" s="18"/>
      <c r="UVO57" s="18"/>
      <c r="UVP57" s="18"/>
      <c r="UVQ57" s="18"/>
      <c r="UVR57" s="18"/>
      <c r="UVS57" s="18"/>
      <c r="UVT57" s="18"/>
      <c r="UVU57" s="18"/>
      <c r="UVV57" s="18"/>
      <c r="UVW57" s="18"/>
      <c r="UVX57" s="18"/>
      <c r="UVY57" s="18"/>
      <c r="UVZ57" s="18"/>
      <c r="UWA57" s="18"/>
      <c r="UWB57" s="18"/>
      <c r="UWC57" s="18"/>
      <c r="UWD57" s="18"/>
      <c r="UWE57" s="18"/>
      <c r="UWF57" s="18"/>
      <c r="UWG57" s="18"/>
      <c r="UWH57" s="18"/>
      <c r="UWI57" s="18"/>
      <c r="UWJ57" s="18"/>
      <c r="UWK57" s="18"/>
      <c r="UWL57" s="18"/>
      <c r="UWM57" s="18"/>
      <c r="UWN57" s="18"/>
      <c r="UWO57" s="18"/>
      <c r="UWP57" s="18"/>
      <c r="UWQ57" s="18"/>
      <c r="UWR57" s="18"/>
      <c r="UWS57" s="18"/>
      <c r="UWT57" s="18"/>
      <c r="UWU57" s="18"/>
      <c r="UWV57" s="18"/>
      <c r="UWW57" s="18"/>
      <c r="UWX57" s="18"/>
      <c r="UWY57" s="18"/>
      <c r="UWZ57" s="18"/>
      <c r="UXA57" s="18"/>
      <c r="UXB57" s="18"/>
      <c r="UXC57" s="18"/>
      <c r="UXD57" s="18"/>
      <c r="UXE57" s="18"/>
      <c r="UXF57" s="18"/>
      <c r="UXG57" s="18"/>
      <c r="UXH57" s="18"/>
      <c r="UXI57" s="18"/>
      <c r="UXJ57" s="18"/>
      <c r="UXK57" s="18"/>
      <c r="UXL57" s="18"/>
      <c r="UXM57" s="18"/>
      <c r="UXN57" s="18"/>
      <c r="UXO57" s="18"/>
      <c r="UXP57" s="18"/>
      <c r="UXQ57" s="18"/>
      <c r="UXR57" s="18"/>
      <c r="UXS57" s="18"/>
      <c r="UXT57" s="18"/>
      <c r="UXU57" s="18"/>
      <c r="UXV57" s="18"/>
      <c r="UXW57" s="18"/>
      <c r="UXX57" s="18"/>
      <c r="UXY57" s="18"/>
      <c r="UXZ57" s="18"/>
      <c r="UYA57" s="18"/>
      <c r="UYB57" s="18"/>
      <c r="UYC57" s="18"/>
      <c r="UYD57" s="18"/>
      <c r="UYE57" s="18"/>
      <c r="UYF57" s="18"/>
      <c r="UYG57" s="18"/>
      <c r="UYH57" s="18"/>
      <c r="UYI57" s="18"/>
      <c r="UYJ57" s="18"/>
      <c r="UYK57" s="18"/>
      <c r="UYL57" s="18"/>
      <c r="UYM57" s="18"/>
      <c r="UYN57" s="18"/>
      <c r="UYO57" s="18"/>
      <c r="UYP57" s="18"/>
      <c r="UYQ57" s="18"/>
      <c r="UYR57" s="18"/>
      <c r="UYS57" s="18"/>
      <c r="UYT57" s="18"/>
      <c r="UYU57" s="18"/>
      <c r="UYV57" s="18"/>
      <c r="UYW57" s="18"/>
      <c r="UYX57" s="18"/>
      <c r="UYY57" s="18"/>
      <c r="UYZ57" s="18"/>
      <c r="UZA57" s="18"/>
      <c r="UZB57" s="18"/>
      <c r="UZC57" s="18"/>
      <c r="UZD57" s="18"/>
      <c r="UZE57" s="18"/>
      <c r="UZF57" s="18"/>
      <c r="UZG57" s="18"/>
      <c r="UZH57" s="18"/>
      <c r="UZI57" s="18"/>
      <c r="UZJ57" s="18"/>
      <c r="UZK57" s="18"/>
      <c r="UZL57" s="18"/>
      <c r="UZM57" s="18"/>
      <c r="UZN57" s="18"/>
      <c r="UZO57" s="18"/>
      <c r="UZP57" s="18"/>
      <c r="UZQ57" s="18"/>
      <c r="UZR57" s="18"/>
      <c r="UZS57" s="18"/>
      <c r="UZT57" s="18"/>
      <c r="UZU57" s="18"/>
      <c r="UZV57" s="18"/>
      <c r="UZW57" s="18"/>
      <c r="UZX57" s="18"/>
      <c r="UZY57" s="18"/>
      <c r="UZZ57" s="18"/>
      <c r="VAA57" s="18"/>
      <c r="VAB57" s="18"/>
      <c r="VAC57" s="18"/>
      <c r="VAD57" s="18"/>
      <c r="VAE57" s="18"/>
      <c r="VAF57" s="18"/>
      <c r="VAG57" s="18"/>
      <c r="VAH57" s="18"/>
      <c r="VAI57" s="18"/>
      <c r="VAJ57" s="18"/>
      <c r="VAK57" s="18"/>
      <c r="VAL57" s="18"/>
      <c r="VAM57" s="18"/>
      <c r="VAN57" s="18"/>
      <c r="VAO57" s="18"/>
      <c r="VAP57" s="18"/>
      <c r="VAQ57" s="18"/>
      <c r="VAR57" s="18"/>
      <c r="VAS57" s="18"/>
      <c r="VAT57" s="18"/>
      <c r="VAU57" s="18"/>
      <c r="VAV57" s="18"/>
      <c r="VAW57" s="18"/>
      <c r="VAX57" s="18"/>
      <c r="VAY57" s="18"/>
      <c r="VAZ57" s="18"/>
      <c r="VBA57" s="18"/>
      <c r="VBB57" s="18"/>
      <c r="VBC57" s="18"/>
      <c r="VBD57" s="18"/>
      <c r="VBE57" s="18"/>
      <c r="VBF57" s="18"/>
      <c r="VBG57" s="18"/>
      <c r="VBH57" s="18"/>
      <c r="VBI57" s="18"/>
      <c r="VBJ57" s="18"/>
      <c r="VBK57" s="18"/>
      <c r="VBL57" s="18"/>
      <c r="VBM57" s="18"/>
      <c r="VBN57" s="18"/>
      <c r="VBO57" s="18"/>
      <c r="VBP57" s="18"/>
      <c r="VBQ57" s="18"/>
      <c r="VBR57" s="18"/>
      <c r="VBS57" s="18"/>
      <c r="VBT57" s="18"/>
      <c r="VBU57" s="18"/>
      <c r="VBV57" s="18"/>
      <c r="VBW57" s="18"/>
      <c r="VBX57" s="18"/>
      <c r="VBY57" s="18"/>
      <c r="VBZ57" s="18"/>
      <c r="VCA57" s="18"/>
      <c r="VCB57" s="18"/>
      <c r="VCC57" s="18"/>
      <c r="VCD57" s="18"/>
      <c r="VCE57" s="18"/>
      <c r="VCF57" s="18"/>
      <c r="VCG57" s="18"/>
      <c r="VCH57" s="18"/>
      <c r="VCI57" s="18"/>
      <c r="VCJ57" s="18"/>
      <c r="VCK57" s="18"/>
      <c r="VCL57" s="18"/>
      <c r="VCM57" s="18"/>
      <c r="VCN57" s="18"/>
      <c r="VCO57" s="18"/>
      <c r="VCP57" s="18"/>
      <c r="VCQ57" s="18"/>
      <c r="VCR57" s="18"/>
      <c r="VCS57" s="18"/>
      <c r="VCT57" s="18"/>
      <c r="VCU57" s="18"/>
      <c r="VCV57" s="18"/>
      <c r="VCW57" s="18"/>
      <c r="VCX57" s="18"/>
      <c r="VCY57" s="18"/>
      <c r="VCZ57" s="18"/>
      <c r="VDA57" s="18"/>
      <c r="VDB57" s="18"/>
      <c r="VDC57" s="18"/>
      <c r="VDD57" s="18"/>
      <c r="VDE57" s="18"/>
      <c r="VDF57" s="18"/>
      <c r="VDG57" s="18"/>
      <c r="VDH57" s="18"/>
      <c r="VDI57" s="18"/>
      <c r="VDJ57" s="18"/>
      <c r="VDK57" s="18"/>
      <c r="VDL57" s="18"/>
      <c r="VDM57" s="18"/>
      <c r="VDN57" s="18"/>
      <c r="VDO57" s="18"/>
      <c r="VDP57" s="18"/>
      <c r="VDQ57" s="18"/>
      <c r="VDR57" s="18"/>
      <c r="VDS57" s="18"/>
      <c r="VDT57" s="18"/>
      <c r="VDU57" s="18"/>
      <c r="VDV57" s="18"/>
      <c r="VDW57" s="18"/>
      <c r="VDX57" s="18"/>
      <c r="VDY57" s="18"/>
      <c r="VDZ57" s="18"/>
      <c r="VEA57" s="18"/>
      <c r="VEB57" s="18"/>
      <c r="VEC57" s="18"/>
      <c r="VED57" s="18"/>
      <c r="VEE57" s="18"/>
      <c r="VEF57" s="18"/>
      <c r="VEG57" s="18"/>
      <c r="VEH57" s="18"/>
      <c r="VEI57" s="18"/>
      <c r="VEJ57" s="18"/>
      <c r="VEK57" s="18"/>
      <c r="VEL57" s="18"/>
      <c r="VEM57" s="18"/>
      <c r="VEN57" s="18"/>
      <c r="VEO57" s="18"/>
      <c r="VEP57" s="18"/>
      <c r="VEQ57" s="18"/>
      <c r="VER57" s="18"/>
      <c r="VES57" s="18"/>
      <c r="VET57" s="18"/>
      <c r="VEU57" s="18"/>
      <c r="VEV57" s="18"/>
      <c r="VEW57" s="18"/>
      <c r="VEX57" s="18"/>
      <c r="VEY57" s="18"/>
      <c r="VEZ57" s="18"/>
      <c r="VFA57" s="18"/>
      <c r="VFB57" s="18"/>
      <c r="VFC57" s="18"/>
      <c r="VFD57" s="18"/>
      <c r="VFE57" s="18"/>
      <c r="VFF57" s="18"/>
      <c r="VFG57" s="18"/>
      <c r="VFH57" s="18"/>
      <c r="VFI57" s="18"/>
      <c r="VFJ57" s="18"/>
      <c r="VFK57" s="18"/>
      <c r="VFL57" s="18"/>
      <c r="VFM57" s="18"/>
      <c r="VFN57" s="18"/>
      <c r="VFO57" s="18"/>
      <c r="VFP57" s="18"/>
      <c r="VFQ57" s="18"/>
      <c r="VFR57" s="18"/>
      <c r="VFS57" s="18"/>
      <c r="VFT57" s="18"/>
      <c r="VFU57" s="18"/>
      <c r="VFV57" s="18"/>
      <c r="VFW57" s="18"/>
      <c r="VFX57" s="18"/>
      <c r="VFY57" s="18"/>
      <c r="VFZ57" s="18"/>
      <c r="VGA57" s="18"/>
      <c r="VGB57" s="18"/>
      <c r="VGC57" s="18"/>
      <c r="VGD57" s="18"/>
      <c r="VGE57" s="18"/>
      <c r="VGF57" s="18"/>
      <c r="VGG57" s="18"/>
      <c r="VGH57" s="18"/>
      <c r="VGI57" s="18"/>
      <c r="VGJ57" s="18"/>
      <c r="VGK57" s="18"/>
      <c r="VGL57" s="18"/>
      <c r="VGM57" s="18"/>
      <c r="VGN57" s="18"/>
      <c r="VGO57" s="18"/>
      <c r="VGP57" s="18"/>
      <c r="VGQ57" s="18"/>
      <c r="VGR57" s="18"/>
      <c r="VGS57" s="18"/>
      <c r="VGT57" s="18"/>
      <c r="VGU57" s="18"/>
      <c r="VGV57" s="18"/>
      <c r="VGW57" s="18"/>
      <c r="VGX57" s="18"/>
      <c r="VGY57" s="18"/>
      <c r="VGZ57" s="18"/>
      <c r="VHA57" s="18"/>
      <c r="VHB57" s="18"/>
      <c r="VHC57" s="18"/>
      <c r="VHD57" s="18"/>
      <c r="VHE57" s="18"/>
      <c r="VHF57" s="18"/>
      <c r="VHG57" s="18"/>
      <c r="VHH57" s="18"/>
      <c r="VHI57" s="18"/>
      <c r="VHJ57" s="18"/>
      <c r="VHK57" s="18"/>
      <c r="VHL57" s="18"/>
      <c r="VHM57" s="18"/>
      <c r="VHN57" s="18"/>
      <c r="VHO57" s="18"/>
      <c r="VHP57" s="18"/>
      <c r="VHQ57" s="18"/>
      <c r="VHR57" s="18"/>
      <c r="VHS57" s="18"/>
      <c r="VHT57" s="18"/>
      <c r="VHU57" s="18"/>
      <c r="VHV57" s="18"/>
      <c r="VHW57" s="18"/>
      <c r="VHX57" s="18"/>
      <c r="VHY57" s="18"/>
      <c r="VHZ57" s="18"/>
      <c r="VIA57" s="18"/>
      <c r="VIB57" s="18"/>
      <c r="VIC57" s="18"/>
      <c r="VID57" s="18"/>
      <c r="VIE57" s="18"/>
      <c r="VIF57" s="18"/>
      <c r="VIG57" s="18"/>
      <c r="VIH57" s="18"/>
      <c r="VII57" s="18"/>
      <c r="VIJ57" s="18"/>
      <c r="VIK57" s="18"/>
      <c r="VIL57" s="18"/>
      <c r="VIM57" s="18"/>
      <c r="VIN57" s="18"/>
      <c r="VIO57" s="18"/>
      <c r="VIP57" s="18"/>
      <c r="VIQ57" s="18"/>
      <c r="VIR57" s="18"/>
      <c r="VIS57" s="18"/>
      <c r="VIT57" s="18"/>
      <c r="VIU57" s="18"/>
      <c r="VIV57" s="18"/>
      <c r="VIW57" s="18"/>
      <c r="VIX57" s="18"/>
      <c r="VIY57" s="18"/>
      <c r="VIZ57" s="18"/>
      <c r="VJA57" s="18"/>
      <c r="VJB57" s="18"/>
      <c r="VJC57" s="18"/>
      <c r="VJD57" s="18"/>
      <c r="VJE57" s="18"/>
      <c r="VJF57" s="18"/>
      <c r="VJG57" s="18"/>
      <c r="VJH57" s="18"/>
      <c r="VJI57" s="18"/>
      <c r="VJJ57" s="18"/>
      <c r="VJK57" s="18"/>
      <c r="VJL57" s="18"/>
      <c r="VJM57" s="18"/>
      <c r="VJN57" s="18"/>
      <c r="VJO57" s="18"/>
      <c r="VJP57" s="18"/>
      <c r="VJQ57" s="18"/>
      <c r="VJR57" s="18"/>
      <c r="VJS57" s="18"/>
      <c r="VJT57" s="18"/>
      <c r="VJU57" s="18"/>
      <c r="VJV57" s="18"/>
      <c r="VJW57" s="18"/>
      <c r="VJX57" s="18"/>
      <c r="VJY57" s="18"/>
      <c r="VJZ57" s="18"/>
      <c r="VKA57" s="18"/>
      <c r="VKB57" s="18"/>
      <c r="VKC57" s="18"/>
      <c r="VKD57" s="18"/>
      <c r="VKE57" s="18"/>
      <c r="VKF57" s="18"/>
      <c r="VKG57" s="18"/>
      <c r="VKH57" s="18"/>
      <c r="VKI57" s="18"/>
      <c r="VKJ57" s="18"/>
      <c r="VKK57" s="18"/>
      <c r="VKL57" s="18"/>
      <c r="VKM57" s="18"/>
      <c r="VKN57" s="18"/>
      <c r="VKO57" s="18"/>
      <c r="VKP57" s="18"/>
      <c r="VKQ57" s="18"/>
      <c r="VKR57" s="18"/>
      <c r="VKS57" s="18"/>
      <c r="VKT57" s="18"/>
      <c r="VKU57" s="18"/>
      <c r="VKV57" s="18"/>
      <c r="VKW57" s="18"/>
      <c r="VKX57" s="18"/>
      <c r="VKY57" s="18"/>
      <c r="VKZ57" s="18"/>
      <c r="VLA57" s="18"/>
      <c r="VLB57" s="18"/>
      <c r="VLC57" s="18"/>
      <c r="VLD57" s="18"/>
      <c r="VLE57" s="18"/>
      <c r="VLF57" s="18"/>
      <c r="VLG57" s="18"/>
      <c r="VLH57" s="18"/>
      <c r="VLI57" s="18"/>
      <c r="VLJ57" s="18"/>
      <c r="VLK57" s="18"/>
      <c r="VLL57" s="18"/>
      <c r="VLM57" s="18"/>
      <c r="VLN57" s="18"/>
      <c r="VLO57" s="18"/>
      <c r="VLP57" s="18"/>
      <c r="VLQ57" s="18"/>
      <c r="VLR57" s="18"/>
      <c r="VLS57" s="18"/>
      <c r="VLT57" s="18"/>
      <c r="VLU57" s="18"/>
      <c r="VLV57" s="18"/>
      <c r="VLW57" s="18"/>
      <c r="VLX57" s="18"/>
      <c r="VLY57" s="18"/>
      <c r="VLZ57" s="18"/>
      <c r="VMA57" s="18"/>
      <c r="VMB57" s="18"/>
      <c r="VMC57" s="18"/>
      <c r="VMD57" s="18"/>
      <c r="VME57" s="18"/>
      <c r="VMF57" s="18"/>
      <c r="VMG57" s="18"/>
      <c r="VMH57" s="18"/>
      <c r="VMI57" s="18"/>
      <c r="VMJ57" s="18"/>
      <c r="VMK57" s="18"/>
      <c r="VML57" s="18"/>
      <c r="VMM57" s="18"/>
      <c r="VMN57" s="18"/>
      <c r="VMO57" s="18"/>
      <c r="VMP57" s="18"/>
      <c r="VMQ57" s="18"/>
      <c r="VMR57" s="18"/>
      <c r="VMS57" s="18"/>
      <c r="VMT57" s="18"/>
      <c r="VMU57" s="18"/>
      <c r="VMV57" s="18"/>
      <c r="VMW57" s="18"/>
      <c r="VMX57" s="18"/>
      <c r="VMY57" s="18"/>
      <c r="VMZ57" s="18"/>
      <c r="VNA57" s="18"/>
      <c r="VNB57" s="18"/>
      <c r="VNC57" s="18"/>
      <c r="VND57" s="18"/>
      <c r="VNE57" s="18"/>
      <c r="VNF57" s="18"/>
      <c r="VNG57" s="18"/>
      <c r="VNH57" s="18"/>
      <c r="VNI57" s="18"/>
      <c r="VNJ57" s="18"/>
      <c r="VNK57" s="18"/>
      <c r="VNL57" s="18"/>
      <c r="VNM57" s="18"/>
      <c r="VNN57" s="18"/>
      <c r="VNO57" s="18"/>
      <c r="VNP57" s="18"/>
      <c r="VNQ57" s="18"/>
      <c r="VNR57" s="18"/>
      <c r="VNS57" s="18"/>
      <c r="VNT57" s="18"/>
      <c r="VNU57" s="18"/>
      <c r="VNV57" s="18"/>
      <c r="VNW57" s="18"/>
      <c r="VNX57" s="18"/>
      <c r="VNY57" s="18"/>
      <c r="VNZ57" s="18"/>
      <c r="VOA57" s="18"/>
      <c r="VOB57" s="18"/>
      <c r="VOC57" s="18"/>
      <c r="VOD57" s="18"/>
      <c r="VOE57" s="18"/>
      <c r="VOF57" s="18"/>
      <c r="VOG57" s="18"/>
      <c r="VOH57" s="18"/>
      <c r="VOI57" s="18"/>
      <c r="VOJ57" s="18"/>
      <c r="VOK57" s="18"/>
      <c r="VOL57" s="18"/>
      <c r="VOM57" s="18"/>
      <c r="VON57" s="18"/>
      <c r="VOO57" s="18"/>
      <c r="VOP57" s="18"/>
      <c r="VOQ57" s="18"/>
      <c r="VOR57" s="18"/>
      <c r="VOS57" s="18"/>
      <c r="VOT57" s="18"/>
      <c r="VOU57" s="18"/>
      <c r="VOV57" s="18"/>
      <c r="VOW57" s="18"/>
      <c r="VOX57" s="18"/>
      <c r="VOY57" s="18"/>
      <c r="VOZ57" s="18"/>
      <c r="VPA57" s="18"/>
      <c r="VPB57" s="18"/>
      <c r="VPC57" s="18"/>
      <c r="VPD57" s="18"/>
      <c r="VPE57" s="18"/>
      <c r="VPF57" s="18"/>
      <c r="VPG57" s="18"/>
      <c r="VPH57" s="18"/>
      <c r="VPI57" s="18"/>
      <c r="VPJ57" s="18"/>
      <c r="VPK57" s="18"/>
      <c r="VPL57" s="18"/>
      <c r="VPM57" s="18"/>
      <c r="VPN57" s="18"/>
      <c r="VPO57" s="18"/>
      <c r="VPP57" s="18"/>
      <c r="VPQ57" s="18"/>
      <c r="VPR57" s="18"/>
      <c r="VPS57" s="18"/>
      <c r="VPT57" s="18"/>
      <c r="VPU57" s="18"/>
      <c r="VPV57" s="18"/>
      <c r="VPW57" s="18"/>
      <c r="VPX57" s="18"/>
      <c r="VPY57" s="18"/>
      <c r="VPZ57" s="18"/>
      <c r="VQA57" s="18"/>
      <c r="VQB57" s="18"/>
      <c r="VQC57" s="18"/>
      <c r="VQD57" s="18"/>
      <c r="VQE57" s="18"/>
      <c r="VQF57" s="18"/>
      <c r="VQG57" s="18"/>
      <c r="VQH57" s="18"/>
      <c r="VQI57" s="18"/>
      <c r="VQJ57" s="18"/>
      <c r="VQK57" s="18"/>
      <c r="VQL57" s="18"/>
      <c r="VQM57" s="18"/>
      <c r="VQN57" s="18"/>
      <c r="VQO57" s="18"/>
      <c r="VQP57" s="18"/>
      <c r="VQQ57" s="18"/>
      <c r="VQR57" s="18"/>
      <c r="VQS57" s="18"/>
      <c r="VQT57" s="18"/>
      <c r="VQU57" s="18"/>
      <c r="VQV57" s="18"/>
      <c r="VQW57" s="18"/>
      <c r="VQX57" s="18"/>
      <c r="VQY57" s="18"/>
      <c r="VQZ57" s="18"/>
      <c r="VRA57" s="18"/>
      <c r="VRB57" s="18"/>
      <c r="VRC57" s="18"/>
      <c r="VRD57" s="18"/>
      <c r="VRE57" s="18"/>
      <c r="VRF57" s="18"/>
      <c r="VRG57" s="18"/>
      <c r="VRH57" s="18"/>
      <c r="VRI57" s="18"/>
      <c r="VRJ57" s="18"/>
      <c r="VRK57" s="18"/>
      <c r="VRL57" s="18"/>
      <c r="VRM57" s="18"/>
      <c r="VRN57" s="18"/>
      <c r="VRO57" s="18"/>
      <c r="VRP57" s="18"/>
      <c r="VRQ57" s="18"/>
      <c r="VRR57" s="18"/>
      <c r="VRS57" s="18"/>
      <c r="VRT57" s="18"/>
      <c r="VRU57" s="18"/>
      <c r="VRV57" s="18"/>
      <c r="VRW57" s="18"/>
      <c r="VRX57" s="18"/>
      <c r="VRY57" s="18"/>
      <c r="VRZ57" s="18"/>
      <c r="VSA57" s="18"/>
      <c r="VSB57" s="18"/>
      <c r="VSC57" s="18"/>
      <c r="VSD57" s="18"/>
      <c r="VSE57" s="18"/>
      <c r="VSF57" s="18"/>
      <c r="VSG57" s="18"/>
      <c r="VSH57" s="18"/>
      <c r="VSI57" s="18"/>
      <c r="VSJ57" s="18"/>
      <c r="VSK57" s="18"/>
      <c r="VSL57" s="18"/>
      <c r="VSM57" s="18"/>
      <c r="VSN57" s="18"/>
      <c r="VSO57" s="18"/>
      <c r="VSP57" s="18"/>
      <c r="VSQ57" s="18"/>
      <c r="VSR57" s="18"/>
      <c r="VSS57" s="18"/>
      <c r="VST57" s="18"/>
      <c r="VSU57" s="18"/>
      <c r="VSV57" s="18"/>
      <c r="VSW57" s="18"/>
      <c r="VSX57" s="18"/>
      <c r="VSY57" s="18"/>
      <c r="VSZ57" s="18"/>
      <c r="VTA57" s="18"/>
      <c r="VTB57" s="18"/>
      <c r="VTC57" s="18"/>
      <c r="VTD57" s="18"/>
      <c r="VTE57" s="18"/>
      <c r="VTF57" s="18"/>
      <c r="VTG57" s="18"/>
      <c r="VTH57" s="18"/>
      <c r="VTI57" s="18"/>
      <c r="VTJ57" s="18"/>
      <c r="VTK57" s="18"/>
      <c r="VTL57" s="18"/>
      <c r="VTM57" s="18"/>
      <c r="VTN57" s="18"/>
      <c r="VTO57" s="18"/>
      <c r="VTP57" s="18"/>
      <c r="VTQ57" s="18"/>
      <c r="VTR57" s="18"/>
      <c r="VTS57" s="18"/>
      <c r="VTT57" s="18"/>
      <c r="VTU57" s="18"/>
      <c r="VTV57" s="18"/>
      <c r="VTW57" s="18"/>
      <c r="VTX57" s="18"/>
      <c r="VTY57" s="18"/>
      <c r="VTZ57" s="18"/>
      <c r="VUA57" s="18"/>
      <c r="VUB57" s="18"/>
      <c r="VUC57" s="18"/>
      <c r="VUD57" s="18"/>
      <c r="VUE57" s="18"/>
      <c r="VUF57" s="18"/>
      <c r="VUG57" s="18"/>
      <c r="VUH57" s="18"/>
      <c r="VUI57" s="18"/>
      <c r="VUJ57" s="18"/>
      <c r="VUK57" s="18"/>
      <c r="VUL57" s="18"/>
      <c r="VUM57" s="18"/>
      <c r="VUN57" s="18"/>
      <c r="VUO57" s="18"/>
      <c r="VUP57" s="18"/>
      <c r="VUQ57" s="18"/>
      <c r="VUR57" s="18"/>
      <c r="VUS57" s="18"/>
      <c r="VUT57" s="18"/>
      <c r="VUU57" s="18"/>
      <c r="VUV57" s="18"/>
      <c r="VUW57" s="18"/>
      <c r="VUX57" s="18"/>
      <c r="VUY57" s="18"/>
      <c r="VUZ57" s="18"/>
      <c r="VVA57" s="18"/>
      <c r="VVB57" s="18"/>
      <c r="VVC57" s="18"/>
      <c r="VVD57" s="18"/>
      <c r="VVE57" s="18"/>
      <c r="VVF57" s="18"/>
      <c r="VVG57" s="18"/>
      <c r="VVH57" s="18"/>
      <c r="VVI57" s="18"/>
      <c r="VVJ57" s="18"/>
      <c r="VVK57" s="18"/>
      <c r="VVL57" s="18"/>
      <c r="VVM57" s="18"/>
      <c r="VVN57" s="18"/>
      <c r="VVO57" s="18"/>
      <c r="VVP57" s="18"/>
      <c r="VVQ57" s="18"/>
      <c r="VVR57" s="18"/>
      <c r="VVS57" s="18"/>
      <c r="VVT57" s="18"/>
      <c r="VVU57" s="18"/>
      <c r="VVV57" s="18"/>
      <c r="VVW57" s="18"/>
      <c r="VVX57" s="18"/>
      <c r="VVY57" s="18"/>
      <c r="VVZ57" s="18"/>
      <c r="VWA57" s="18"/>
      <c r="VWB57" s="18"/>
      <c r="VWC57" s="18"/>
      <c r="VWD57" s="18"/>
      <c r="VWE57" s="18"/>
      <c r="VWF57" s="18"/>
      <c r="VWG57" s="18"/>
      <c r="VWH57" s="18"/>
      <c r="VWI57" s="18"/>
      <c r="VWJ57" s="18"/>
      <c r="VWK57" s="18"/>
      <c r="VWL57" s="18"/>
      <c r="VWM57" s="18"/>
      <c r="VWN57" s="18"/>
      <c r="VWO57" s="18"/>
      <c r="VWP57" s="18"/>
      <c r="VWQ57" s="18"/>
      <c r="VWR57" s="18"/>
      <c r="VWS57" s="18"/>
      <c r="VWT57" s="18"/>
      <c r="VWU57" s="18"/>
      <c r="VWV57" s="18"/>
      <c r="VWW57" s="18"/>
      <c r="VWX57" s="18"/>
      <c r="VWY57" s="18"/>
      <c r="VWZ57" s="18"/>
      <c r="VXA57" s="18"/>
      <c r="VXB57" s="18"/>
      <c r="VXC57" s="18"/>
      <c r="VXD57" s="18"/>
      <c r="VXE57" s="18"/>
      <c r="VXF57" s="18"/>
      <c r="VXG57" s="18"/>
      <c r="VXH57" s="18"/>
      <c r="VXI57" s="18"/>
      <c r="VXJ57" s="18"/>
      <c r="VXK57" s="18"/>
      <c r="VXL57" s="18"/>
      <c r="VXM57" s="18"/>
      <c r="VXN57" s="18"/>
      <c r="VXO57" s="18"/>
      <c r="VXP57" s="18"/>
      <c r="VXQ57" s="18"/>
      <c r="VXR57" s="18"/>
      <c r="VXS57" s="18"/>
      <c r="VXT57" s="18"/>
      <c r="VXU57" s="18"/>
      <c r="VXV57" s="18"/>
      <c r="VXW57" s="18"/>
      <c r="VXX57" s="18"/>
      <c r="VXY57" s="18"/>
      <c r="VXZ57" s="18"/>
      <c r="VYA57" s="18"/>
      <c r="VYB57" s="18"/>
      <c r="VYC57" s="18"/>
      <c r="VYD57" s="18"/>
      <c r="VYE57" s="18"/>
      <c r="VYF57" s="18"/>
      <c r="VYG57" s="18"/>
      <c r="VYH57" s="18"/>
      <c r="VYI57" s="18"/>
      <c r="VYJ57" s="18"/>
      <c r="VYK57" s="18"/>
      <c r="VYL57" s="18"/>
      <c r="VYM57" s="18"/>
      <c r="VYN57" s="18"/>
      <c r="VYO57" s="18"/>
      <c r="VYP57" s="18"/>
      <c r="VYQ57" s="18"/>
      <c r="VYR57" s="18"/>
      <c r="VYS57" s="18"/>
      <c r="VYT57" s="18"/>
      <c r="VYU57" s="18"/>
      <c r="VYV57" s="18"/>
      <c r="VYW57" s="18"/>
      <c r="VYX57" s="18"/>
      <c r="VYY57" s="18"/>
      <c r="VYZ57" s="18"/>
      <c r="VZA57" s="18"/>
      <c r="VZB57" s="18"/>
      <c r="VZC57" s="18"/>
      <c r="VZD57" s="18"/>
      <c r="VZE57" s="18"/>
      <c r="VZF57" s="18"/>
      <c r="VZG57" s="18"/>
      <c r="VZH57" s="18"/>
      <c r="VZI57" s="18"/>
      <c r="VZJ57" s="18"/>
      <c r="VZK57" s="18"/>
      <c r="VZL57" s="18"/>
      <c r="VZM57" s="18"/>
      <c r="VZN57" s="18"/>
      <c r="VZO57" s="18"/>
      <c r="VZP57" s="18"/>
      <c r="VZQ57" s="18"/>
      <c r="VZR57" s="18"/>
      <c r="VZS57" s="18"/>
      <c r="VZT57" s="18"/>
      <c r="VZU57" s="18"/>
      <c r="VZV57" s="18"/>
      <c r="VZW57" s="18"/>
      <c r="VZX57" s="18"/>
      <c r="VZY57" s="18"/>
      <c r="VZZ57" s="18"/>
      <c r="WAA57" s="18"/>
      <c r="WAB57" s="18"/>
      <c r="WAC57" s="18"/>
      <c r="WAD57" s="18"/>
      <c r="WAE57" s="18"/>
      <c r="WAF57" s="18"/>
      <c r="WAG57" s="18"/>
      <c r="WAH57" s="18"/>
      <c r="WAI57" s="18"/>
      <c r="WAJ57" s="18"/>
      <c r="WAK57" s="18"/>
      <c r="WAL57" s="18"/>
      <c r="WAM57" s="18"/>
      <c r="WAN57" s="18"/>
      <c r="WAO57" s="18"/>
      <c r="WAP57" s="18"/>
      <c r="WAQ57" s="18"/>
      <c r="WAR57" s="18"/>
      <c r="WAS57" s="18"/>
      <c r="WAT57" s="18"/>
      <c r="WAU57" s="18"/>
      <c r="WAV57" s="18"/>
      <c r="WAW57" s="18"/>
      <c r="WAX57" s="18"/>
      <c r="WAY57" s="18"/>
      <c r="WAZ57" s="18"/>
      <c r="WBA57" s="18"/>
      <c r="WBB57" s="18"/>
      <c r="WBC57" s="18"/>
      <c r="WBD57" s="18"/>
      <c r="WBE57" s="18"/>
      <c r="WBF57" s="18"/>
      <c r="WBG57" s="18"/>
      <c r="WBH57" s="18"/>
      <c r="WBI57" s="18"/>
      <c r="WBJ57" s="18"/>
      <c r="WBK57" s="18"/>
      <c r="WBL57" s="18"/>
      <c r="WBM57" s="18"/>
      <c r="WBN57" s="18"/>
      <c r="WBO57" s="18"/>
      <c r="WBP57" s="18"/>
      <c r="WBQ57" s="18"/>
      <c r="WBR57" s="18"/>
      <c r="WBS57" s="18"/>
      <c r="WBT57" s="18"/>
      <c r="WBU57" s="18"/>
      <c r="WBV57" s="18"/>
      <c r="WBW57" s="18"/>
      <c r="WBX57" s="18"/>
      <c r="WBY57" s="18"/>
      <c r="WBZ57" s="18"/>
      <c r="WCA57" s="18"/>
      <c r="WCB57" s="18"/>
      <c r="WCC57" s="18"/>
      <c r="WCD57" s="18"/>
      <c r="WCE57" s="18"/>
      <c r="WCF57" s="18"/>
      <c r="WCG57" s="18"/>
      <c r="WCH57" s="18"/>
      <c r="WCI57" s="18"/>
      <c r="WCJ57" s="18"/>
      <c r="WCK57" s="18"/>
      <c r="WCL57" s="18"/>
      <c r="WCM57" s="18"/>
      <c r="WCN57" s="18"/>
      <c r="WCO57" s="18"/>
      <c r="WCP57" s="18"/>
      <c r="WCQ57" s="18"/>
      <c r="WCR57" s="18"/>
      <c r="WCS57" s="18"/>
      <c r="WCT57" s="18"/>
      <c r="WCU57" s="18"/>
      <c r="WCV57" s="18"/>
      <c r="WCW57" s="18"/>
      <c r="WCX57" s="18"/>
      <c r="WCY57" s="18"/>
      <c r="WCZ57" s="18"/>
      <c r="WDA57" s="18"/>
      <c r="WDB57" s="18"/>
      <c r="WDC57" s="18"/>
      <c r="WDD57" s="18"/>
      <c r="WDE57" s="18"/>
      <c r="WDF57" s="18"/>
      <c r="WDG57" s="18"/>
      <c r="WDH57" s="18"/>
      <c r="WDI57" s="18"/>
      <c r="WDJ57" s="18"/>
      <c r="WDK57" s="18"/>
      <c r="WDL57" s="18"/>
      <c r="WDM57" s="18"/>
      <c r="WDN57" s="18"/>
      <c r="WDO57" s="18"/>
      <c r="WDP57" s="18"/>
      <c r="WDQ57" s="18"/>
      <c r="WDR57" s="18"/>
      <c r="WDS57" s="18"/>
      <c r="WDT57" s="18"/>
      <c r="WDU57" s="18"/>
      <c r="WDV57" s="18"/>
      <c r="WDW57" s="18"/>
      <c r="WDX57" s="18"/>
      <c r="WDY57" s="18"/>
      <c r="WDZ57" s="18"/>
      <c r="WEA57" s="18"/>
      <c r="WEB57" s="18"/>
      <c r="WEC57" s="18"/>
      <c r="WED57" s="18"/>
      <c r="WEE57" s="18"/>
      <c r="WEF57" s="18"/>
      <c r="WEG57" s="18"/>
      <c r="WEH57" s="18"/>
      <c r="WEI57" s="18"/>
      <c r="WEJ57" s="18"/>
      <c r="WEK57" s="18"/>
      <c r="WEL57" s="18"/>
      <c r="WEM57" s="18"/>
      <c r="WEN57" s="18"/>
      <c r="WEO57" s="18"/>
      <c r="WEP57" s="18"/>
      <c r="WEQ57" s="18"/>
      <c r="WER57" s="18"/>
      <c r="WES57" s="18"/>
      <c r="WET57" s="18"/>
      <c r="WEU57" s="18"/>
      <c r="WEV57" s="18"/>
      <c r="WEW57" s="18"/>
      <c r="WEX57" s="18"/>
      <c r="WEY57" s="18"/>
      <c r="WEZ57" s="18"/>
      <c r="WFA57" s="18"/>
      <c r="WFB57" s="18"/>
      <c r="WFC57" s="18"/>
      <c r="WFD57" s="18"/>
      <c r="WFE57" s="18"/>
      <c r="WFF57" s="18"/>
      <c r="WFG57" s="18"/>
      <c r="WFH57" s="18"/>
      <c r="WFI57" s="18"/>
      <c r="WFJ57" s="18"/>
      <c r="WFK57" s="18"/>
      <c r="WFL57" s="18"/>
      <c r="WFM57" s="18"/>
      <c r="WFN57" s="18"/>
      <c r="WFO57" s="18"/>
      <c r="WFP57" s="18"/>
      <c r="WFQ57" s="18"/>
      <c r="WFR57" s="18"/>
      <c r="WFS57" s="18"/>
      <c r="WFT57" s="18"/>
      <c r="WFU57" s="18"/>
      <c r="WFV57" s="18"/>
      <c r="WFW57" s="18"/>
      <c r="WFX57" s="18"/>
      <c r="WFY57" s="18"/>
      <c r="WFZ57" s="18"/>
      <c r="WGA57" s="18"/>
      <c r="WGB57" s="18"/>
      <c r="WGC57" s="18"/>
      <c r="WGD57" s="18"/>
      <c r="WGE57" s="18"/>
      <c r="WGF57" s="18"/>
      <c r="WGG57" s="18"/>
      <c r="WGH57" s="18"/>
      <c r="WGI57" s="18"/>
      <c r="WGJ57" s="18"/>
      <c r="WGK57" s="18"/>
      <c r="WGL57" s="18"/>
      <c r="WGM57" s="18"/>
      <c r="WGN57" s="18"/>
      <c r="WGO57" s="18"/>
      <c r="WGP57" s="18"/>
      <c r="WGQ57" s="18"/>
      <c r="WGR57" s="18"/>
      <c r="WGS57" s="18"/>
      <c r="WGT57" s="18"/>
      <c r="WGU57" s="18"/>
      <c r="WGV57" s="18"/>
      <c r="WGW57" s="18"/>
      <c r="WGX57" s="18"/>
      <c r="WGY57" s="18"/>
      <c r="WGZ57" s="18"/>
      <c r="WHA57" s="18"/>
      <c r="WHB57" s="18"/>
      <c r="WHC57" s="18"/>
      <c r="WHD57" s="18"/>
      <c r="WHE57" s="18"/>
      <c r="WHF57" s="18"/>
      <c r="WHG57" s="18"/>
      <c r="WHH57" s="18"/>
      <c r="WHI57" s="18"/>
      <c r="WHJ57" s="18"/>
      <c r="WHK57" s="18"/>
      <c r="WHL57" s="18"/>
      <c r="WHM57" s="18"/>
      <c r="WHN57" s="18"/>
      <c r="WHO57" s="18"/>
      <c r="WHP57" s="18"/>
      <c r="WHQ57" s="18"/>
      <c r="WHR57" s="18"/>
      <c r="WHS57" s="18"/>
      <c r="WHT57" s="18"/>
      <c r="WHU57" s="18"/>
      <c r="WHV57" s="18"/>
      <c r="WHW57" s="18"/>
      <c r="WHX57" s="18"/>
      <c r="WHY57" s="18"/>
      <c r="WHZ57" s="18"/>
      <c r="WIA57" s="18"/>
      <c r="WIB57" s="18"/>
      <c r="WIC57" s="18"/>
      <c r="WID57" s="18"/>
      <c r="WIE57" s="18"/>
      <c r="WIF57" s="18"/>
      <c r="WIG57" s="18"/>
      <c r="WIH57" s="18"/>
      <c r="WII57" s="18"/>
      <c r="WIJ57" s="18"/>
      <c r="WIK57" s="18"/>
      <c r="WIL57" s="18"/>
      <c r="WIM57" s="18"/>
      <c r="WIN57" s="18"/>
      <c r="WIO57" s="18"/>
      <c r="WIP57" s="18"/>
      <c r="WIQ57" s="18"/>
      <c r="WIR57" s="18"/>
      <c r="WIS57" s="18"/>
      <c r="WIT57" s="18"/>
      <c r="WIU57" s="18"/>
      <c r="WIV57" s="18"/>
      <c r="WIW57" s="18"/>
      <c r="WIX57" s="18"/>
      <c r="WIY57" s="18"/>
      <c r="WIZ57" s="18"/>
      <c r="WJA57" s="18"/>
      <c r="WJB57" s="18"/>
      <c r="WJC57" s="18"/>
      <c r="WJD57" s="18"/>
      <c r="WJE57" s="18"/>
      <c r="WJF57" s="18"/>
      <c r="WJG57" s="18"/>
      <c r="WJH57" s="18"/>
      <c r="WJI57" s="18"/>
      <c r="WJJ57" s="18"/>
      <c r="WJK57" s="18"/>
      <c r="WJL57" s="18"/>
      <c r="WJM57" s="18"/>
      <c r="WJN57" s="18"/>
      <c r="WJO57" s="18"/>
      <c r="WJP57" s="18"/>
      <c r="WJQ57" s="18"/>
      <c r="WJR57" s="18"/>
      <c r="WJS57" s="18"/>
      <c r="WJT57" s="18"/>
      <c r="WJU57" s="18"/>
      <c r="WJV57" s="18"/>
      <c r="WJW57" s="18"/>
      <c r="WJX57" s="18"/>
      <c r="WJY57" s="18"/>
      <c r="WJZ57" s="18"/>
      <c r="WKA57" s="18"/>
      <c r="WKB57" s="18"/>
      <c r="WKC57" s="18"/>
      <c r="WKD57" s="18"/>
      <c r="WKE57" s="18"/>
      <c r="WKF57" s="18"/>
      <c r="WKG57" s="18"/>
      <c r="WKH57" s="18"/>
      <c r="WKI57" s="18"/>
      <c r="WKJ57" s="18"/>
      <c r="WKK57" s="18"/>
      <c r="WKL57" s="18"/>
      <c r="WKM57" s="18"/>
      <c r="WKN57" s="18"/>
      <c r="WKO57" s="18"/>
      <c r="WKP57" s="18"/>
      <c r="WKQ57" s="18"/>
      <c r="WKR57" s="18"/>
      <c r="WKS57" s="18"/>
      <c r="WKT57" s="18"/>
      <c r="WKU57" s="18"/>
      <c r="WKV57" s="18"/>
      <c r="WKW57" s="18"/>
      <c r="WKX57" s="18"/>
      <c r="WKY57" s="18"/>
      <c r="WKZ57" s="18"/>
      <c r="WLA57" s="18"/>
      <c r="WLB57" s="18"/>
      <c r="WLC57" s="18"/>
      <c r="WLD57" s="18"/>
      <c r="WLE57" s="18"/>
      <c r="WLF57" s="18"/>
      <c r="WLG57" s="18"/>
      <c r="WLH57" s="18"/>
      <c r="WLI57" s="18"/>
      <c r="WLJ57" s="18"/>
      <c r="WLK57" s="18"/>
      <c r="WLL57" s="18"/>
      <c r="WLM57" s="18"/>
      <c r="WLN57" s="18"/>
      <c r="WLO57" s="18"/>
      <c r="WLP57" s="18"/>
      <c r="WLQ57" s="18"/>
      <c r="WLR57" s="18"/>
      <c r="WLS57" s="18"/>
      <c r="WLT57" s="18"/>
      <c r="WLU57" s="18"/>
      <c r="WLV57" s="18"/>
      <c r="WLW57" s="18"/>
      <c r="WLX57" s="18"/>
      <c r="WLY57" s="18"/>
      <c r="WLZ57" s="18"/>
      <c r="WMA57" s="18"/>
      <c r="WMB57" s="18"/>
      <c r="WMC57" s="18"/>
      <c r="WMD57" s="18"/>
      <c r="WME57" s="18"/>
      <c r="WMF57" s="18"/>
      <c r="WMG57" s="18"/>
      <c r="WMH57" s="18"/>
      <c r="WMI57" s="18"/>
      <c r="WMJ57" s="18"/>
      <c r="WMK57" s="18"/>
      <c r="WML57" s="18"/>
      <c r="WMM57" s="18"/>
      <c r="WMN57" s="18"/>
      <c r="WMO57" s="18"/>
      <c r="WMP57" s="18"/>
      <c r="WMQ57" s="18"/>
      <c r="WMR57" s="18"/>
      <c r="WMS57" s="18"/>
      <c r="WMT57" s="18"/>
      <c r="WMU57" s="18"/>
      <c r="WMV57" s="18"/>
      <c r="WMW57" s="18"/>
      <c r="WMX57" s="18"/>
      <c r="WMY57" s="18"/>
      <c r="WMZ57" s="18"/>
      <c r="WNA57" s="18"/>
      <c r="WNB57" s="18"/>
      <c r="WNC57" s="18"/>
      <c r="WND57" s="18"/>
      <c r="WNE57" s="18"/>
      <c r="WNF57" s="18"/>
      <c r="WNG57" s="18"/>
      <c r="WNH57" s="18"/>
      <c r="WNI57" s="18"/>
      <c r="WNJ57" s="18"/>
      <c r="WNK57" s="18"/>
      <c r="WNL57" s="18"/>
      <c r="WNM57" s="18"/>
      <c r="WNN57" s="18"/>
      <c r="WNO57" s="18"/>
      <c r="WNP57" s="18"/>
      <c r="WNQ57" s="18"/>
      <c r="WNR57" s="18"/>
      <c r="WNS57" s="18"/>
      <c r="WNT57" s="18"/>
      <c r="WNU57" s="18"/>
      <c r="WNV57" s="18"/>
      <c r="WNW57" s="18"/>
      <c r="WNX57" s="18"/>
      <c r="WNY57" s="18"/>
      <c r="WNZ57" s="18"/>
      <c r="WOA57" s="18"/>
      <c r="WOB57" s="18"/>
      <c r="WOC57" s="18"/>
      <c r="WOD57" s="18"/>
      <c r="WOE57" s="18"/>
      <c r="WOF57" s="18"/>
      <c r="WOG57" s="18"/>
      <c r="WOH57" s="18"/>
      <c r="WOI57" s="18"/>
      <c r="WOJ57" s="18"/>
      <c r="WOK57" s="18"/>
      <c r="WOL57" s="18"/>
      <c r="WOM57" s="18"/>
      <c r="WON57" s="18"/>
      <c r="WOO57" s="18"/>
      <c r="WOP57" s="18"/>
      <c r="WOQ57" s="18"/>
      <c r="WOR57" s="18"/>
      <c r="WOS57" s="18"/>
      <c r="WOT57" s="18"/>
      <c r="WOU57" s="18"/>
      <c r="WOV57" s="18"/>
      <c r="WOW57" s="18"/>
      <c r="WOX57" s="18"/>
      <c r="WOY57" s="18"/>
      <c r="WOZ57" s="18"/>
      <c r="WPA57" s="18"/>
      <c r="WPB57" s="18"/>
      <c r="WPC57" s="18"/>
      <c r="WPD57" s="18"/>
      <c r="WPE57" s="18"/>
      <c r="WPF57" s="18"/>
      <c r="WPG57" s="18"/>
      <c r="WPH57" s="18"/>
      <c r="WPI57" s="18"/>
      <c r="WPJ57" s="18"/>
      <c r="WPK57" s="18"/>
      <c r="WPL57" s="18"/>
      <c r="WPM57" s="18"/>
      <c r="WPN57" s="18"/>
      <c r="WPO57" s="18"/>
      <c r="WPP57" s="18"/>
      <c r="WPQ57" s="18"/>
      <c r="WPR57" s="18"/>
      <c r="WPS57" s="18"/>
      <c r="WPT57" s="18"/>
      <c r="WPU57" s="18"/>
      <c r="WPV57" s="18"/>
      <c r="WPW57" s="18"/>
      <c r="WPX57" s="18"/>
      <c r="WPY57" s="18"/>
      <c r="WPZ57" s="18"/>
      <c r="WQA57" s="18"/>
      <c r="WQB57" s="18"/>
      <c r="WQC57" s="18"/>
      <c r="WQD57" s="18"/>
      <c r="WQE57" s="18"/>
      <c r="WQF57" s="18"/>
      <c r="WQG57" s="18"/>
      <c r="WQH57" s="18"/>
      <c r="WQI57" s="18"/>
      <c r="WQJ57" s="18"/>
      <c r="WQK57" s="18"/>
      <c r="WQL57" s="18"/>
      <c r="WQM57" s="18"/>
      <c r="WQN57" s="18"/>
      <c r="WQO57" s="18"/>
      <c r="WQP57" s="18"/>
      <c r="WQQ57" s="18"/>
      <c r="WQR57" s="18"/>
      <c r="WQS57" s="18"/>
      <c r="WQT57" s="18"/>
      <c r="WQU57" s="18"/>
      <c r="WQV57" s="18"/>
      <c r="WQW57" s="18"/>
      <c r="WQX57" s="18"/>
      <c r="WQY57" s="18"/>
      <c r="WQZ57" s="18"/>
      <c r="WRA57" s="18"/>
      <c r="WRB57" s="18"/>
      <c r="WRC57" s="18"/>
      <c r="WRD57" s="18"/>
      <c r="WRE57" s="18"/>
      <c r="WRF57" s="18"/>
      <c r="WRG57" s="18"/>
      <c r="WRH57" s="18"/>
      <c r="WRI57" s="18"/>
      <c r="WRJ57" s="18"/>
      <c r="WRK57" s="18"/>
      <c r="WRL57" s="18"/>
      <c r="WRM57" s="18"/>
      <c r="WRN57" s="18"/>
      <c r="WRO57" s="18"/>
      <c r="WRP57" s="18"/>
      <c r="WRQ57" s="18"/>
      <c r="WRR57" s="18"/>
      <c r="WRS57" s="18"/>
      <c r="WRT57" s="18"/>
      <c r="WRU57" s="18"/>
      <c r="WRV57" s="18"/>
      <c r="WRW57" s="18"/>
      <c r="WRX57" s="18"/>
      <c r="WRY57" s="18"/>
      <c r="WRZ57" s="18"/>
      <c r="WSA57" s="18"/>
      <c r="WSB57" s="18"/>
      <c r="WSC57" s="18"/>
      <c r="WSD57" s="18"/>
      <c r="WSE57" s="18"/>
      <c r="WSF57" s="18"/>
      <c r="WSG57" s="18"/>
      <c r="WSH57" s="18"/>
      <c r="WSI57" s="18"/>
      <c r="WSJ57" s="18"/>
      <c r="WSK57" s="18"/>
      <c r="WSL57" s="18"/>
      <c r="WSM57" s="18"/>
      <c r="WSN57" s="18"/>
      <c r="WSO57" s="18"/>
      <c r="WSP57" s="18"/>
      <c r="WSQ57" s="18"/>
      <c r="WSR57" s="18"/>
      <c r="WSS57" s="18"/>
      <c r="WST57" s="18"/>
      <c r="WSU57" s="18"/>
      <c r="WSV57" s="18"/>
      <c r="WSW57" s="18"/>
      <c r="WSX57" s="18"/>
      <c r="WSY57" s="18"/>
      <c r="WSZ57" s="18"/>
      <c r="WTA57" s="18"/>
      <c r="WTB57" s="18"/>
      <c r="WTC57" s="18"/>
      <c r="WTD57" s="18"/>
      <c r="WTE57" s="18"/>
      <c r="WTF57" s="18"/>
      <c r="WTG57" s="18"/>
      <c r="WTH57" s="18"/>
      <c r="WTI57" s="18"/>
      <c r="WTJ57" s="18"/>
      <c r="WTK57" s="18"/>
      <c r="WTL57" s="18"/>
      <c r="WTM57" s="18"/>
      <c r="WTN57" s="18"/>
      <c r="WTO57" s="18"/>
      <c r="WTP57" s="18"/>
      <c r="WTQ57" s="18"/>
      <c r="WTR57" s="18"/>
      <c r="WTS57" s="18"/>
      <c r="WTT57" s="18"/>
      <c r="WTU57" s="18"/>
      <c r="WTV57" s="18"/>
      <c r="WTW57" s="18"/>
      <c r="WTX57" s="18"/>
      <c r="WTY57" s="18"/>
      <c r="WTZ57" s="18"/>
      <c r="WUA57" s="18"/>
      <c r="WUB57" s="18"/>
      <c r="WUC57" s="18"/>
      <c r="WUD57" s="18"/>
      <c r="WUE57" s="18"/>
      <c r="WUF57" s="18"/>
      <c r="WUG57" s="18"/>
      <c r="WUH57" s="18"/>
      <c r="WUI57" s="18"/>
      <c r="WUJ57" s="18"/>
      <c r="WUK57" s="18"/>
      <c r="WUL57" s="18"/>
      <c r="WUM57" s="18"/>
      <c r="WUN57" s="18"/>
      <c r="WUO57" s="18"/>
      <c r="WUP57" s="18"/>
      <c r="WUQ57" s="18"/>
      <c r="WUR57" s="18"/>
      <c r="WUS57" s="18"/>
      <c r="WUT57" s="18"/>
      <c r="WUU57" s="18"/>
      <c r="WUV57" s="18"/>
      <c r="WUW57" s="18"/>
      <c r="WUX57" s="18"/>
      <c r="WUY57" s="18"/>
      <c r="WUZ57" s="18"/>
      <c r="WVA57" s="18"/>
      <c r="WVB57" s="18"/>
      <c r="WVC57" s="18"/>
      <c r="WVD57" s="18"/>
      <c r="WVE57" s="18"/>
      <c r="WVF57" s="18"/>
      <c r="WVG57" s="18"/>
      <c r="WVH57" s="18"/>
      <c r="WVI57" s="18"/>
      <c r="WVJ57" s="18"/>
      <c r="WVK57" s="18"/>
      <c r="WVL57" s="18"/>
      <c r="WVM57" s="18"/>
      <c r="WVN57" s="18"/>
      <c r="WVO57" s="18"/>
      <c r="WVP57" s="18"/>
      <c r="WVQ57" s="18"/>
      <c r="WVR57" s="18"/>
      <c r="WVS57" s="18"/>
      <c r="WVT57" s="18"/>
      <c r="WVU57" s="18"/>
      <c r="WVV57" s="18"/>
      <c r="WVW57" s="18"/>
      <c r="WVX57" s="18"/>
      <c r="WVY57" s="18"/>
      <c r="WVZ57" s="18"/>
      <c r="WWA57" s="18"/>
      <c r="WWB57" s="18"/>
      <c r="WWC57" s="18"/>
      <c r="WWD57" s="18"/>
      <c r="WWE57" s="18"/>
      <c r="WWF57" s="18"/>
      <c r="WWG57" s="18"/>
      <c r="WWH57" s="18"/>
      <c r="WWI57" s="18"/>
      <c r="WWJ57" s="18"/>
      <c r="WWK57" s="18"/>
      <c r="WWL57" s="18"/>
      <c r="WWM57" s="18"/>
      <c r="WWN57" s="18"/>
      <c r="WWO57" s="18"/>
      <c r="WWP57" s="18"/>
      <c r="WWQ57" s="18"/>
      <c r="WWR57" s="18"/>
      <c r="WWS57" s="18"/>
      <c r="WWT57" s="18"/>
      <c r="WWU57" s="18"/>
      <c r="WWV57" s="18"/>
      <c r="WWW57" s="18"/>
      <c r="WWX57" s="18"/>
      <c r="WWY57" s="18"/>
      <c r="WWZ57" s="18"/>
      <c r="WXA57" s="18"/>
      <c r="WXB57" s="18"/>
      <c r="WXC57" s="18"/>
      <c r="WXD57" s="18"/>
      <c r="WXE57" s="18"/>
      <c r="WXF57" s="18"/>
      <c r="WXG57" s="18"/>
      <c r="WXH57" s="18"/>
      <c r="WXI57" s="18"/>
      <c r="WXJ57" s="18"/>
      <c r="WXK57" s="18"/>
      <c r="WXL57" s="18"/>
      <c r="WXM57" s="18"/>
      <c r="WXN57" s="18"/>
      <c r="WXO57" s="18"/>
      <c r="WXP57" s="18"/>
      <c r="WXQ57" s="18"/>
      <c r="WXR57" s="18"/>
      <c r="WXS57" s="18"/>
      <c r="WXT57" s="18"/>
      <c r="WXU57" s="18"/>
      <c r="WXV57" s="18"/>
      <c r="WXW57" s="18"/>
      <c r="WXX57" s="18"/>
      <c r="WXY57" s="18"/>
      <c r="WXZ57" s="18"/>
      <c r="WYA57" s="18"/>
      <c r="WYB57" s="18"/>
      <c r="WYC57" s="18"/>
      <c r="WYD57" s="18"/>
      <c r="WYE57" s="18"/>
      <c r="WYF57" s="18"/>
      <c r="WYG57" s="18"/>
      <c r="WYH57" s="18"/>
      <c r="WYI57" s="18"/>
      <c r="WYJ57" s="18"/>
      <c r="WYK57" s="18"/>
      <c r="WYL57" s="18"/>
      <c r="WYM57" s="18"/>
      <c r="WYN57" s="18"/>
      <c r="WYO57" s="18"/>
      <c r="WYP57" s="18"/>
      <c r="WYQ57" s="18"/>
      <c r="WYR57" s="18"/>
      <c r="WYS57" s="18"/>
      <c r="WYT57" s="18"/>
      <c r="WYU57" s="18"/>
      <c r="WYV57" s="18"/>
      <c r="WYW57" s="18"/>
      <c r="WYX57" s="18"/>
      <c r="WYY57" s="18"/>
      <c r="WYZ57" s="18"/>
      <c r="WZA57" s="18"/>
      <c r="WZB57" s="18"/>
      <c r="WZC57" s="18"/>
      <c r="WZD57" s="18"/>
      <c r="WZE57" s="18"/>
      <c r="WZF57" s="18"/>
      <c r="WZG57" s="18"/>
      <c r="WZH57" s="18"/>
      <c r="WZI57" s="18"/>
      <c r="WZJ57" s="18"/>
      <c r="WZK57" s="18"/>
      <c r="WZL57" s="18"/>
      <c r="WZM57" s="18"/>
      <c r="WZN57" s="18"/>
      <c r="WZO57" s="18"/>
      <c r="WZP57" s="18"/>
      <c r="WZQ57" s="18"/>
      <c r="WZR57" s="18"/>
      <c r="WZS57" s="18"/>
      <c r="WZT57" s="18"/>
      <c r="WZU57" s="18"/>
      <c r="WZV57" s="18"/>
      <c r="WZW57" s="18"/>
      <c r="WZX57" s="18"/>
      <c r="WZY57" s="18"/>
      <c r="WZZ57" s="18"/>
      <c r="XAA57" s="18"/>
      <c r="XAB57" s="18"/>
      <c r="XAC57" s="18"/>
      <c r="XAD57" s="18"/>
      <c r="XAE57" s="18"/>
      <c r="XAF57" s="18"/>
      <c r="XAG57" s="18"/>
      <c r="XAH57" s="18"/>
      <c r="XAI57" s="18"/>
      <c r="XAJ57" s="18"/>
      <c r="XAK57" s="18"/>
      <c r="XAL57" s="18"/>
      <c r="XAM57" s="18"/>
      <c r="XAN57" s="18"/>
      <c r="XAO57" s="18"/>
      <c r="XAP57" s="18"/>
      <c r="XAQ57" s="18"/>
      <c r="XAR57" s="18"/>
      <c r="XAS57" s="18"/>
      <c r="XAT57" s="18"/>
      <c r="XAU57" s="18"/>
      <c r="XAV57" s="18"/>
      <c r="XAW57" s="18"/>
      <c r="XAX57" s="18"/>
      <c r="XAY57" s="18"/>
      <c r="XAZ57" s="18"/>
      <c r="XBA57" s="18"/>
      <c r="XBB57" s="18"/>
      <c r="XBC57" s="18"/>
      <c r="XBD57" s="18"/>
      <c r="XBE57" s="18"/>
      <c r="XBF57" s="18"/>
      <c r="XBG57" s="18"/>
      <c r="XBH57" s="18"/>
      <c r="XBI57" s="18"/>
      <c r="XBJ57" s="18"/>
      <c r="XBK57" s="18"/>
      <c r="XBL57" s="18"/>
      <c r="XBM57" s="18"/>
      <c r="XBN57" s="18"/>
      <c r="XBO57" s="18"/>
      <c r="XBP57" s="18"/>
      <c r="XBQ57" s="18"/>
      <c r="XBR57" s="18"/>
      <c r="XBS57" s="18"/>
      <c r="XBT57" s="18"/>
      <c r="XBU57" s="18"/>
      <c r="XBV57" s="18"/>
      <c r="XBW57" s="18"/>
      <c r="XBX57" s="18"/>
      <c r="XBY57" s="18"/>
      <c r="XBZ57" s="18"/>
      <c r="XCA57" s="18"/>
      <c r="XCB57" s="18"/>
      <c r="XCC57" s="18"/>
      <c r="XCD57" s="18"/>
      <c r="XCE57" s="18"/>
      <c r="XCF57" s="18"/>
      <c r="XCG57" s="18"/>
      <c r="XCH57" s="18"/>
      <c r="XCI57" s="18"/>
      <c r="XCJ57" s="18"/>
      <c r="XCK57" s="18"/>
      <c r="XCL57" s="18"/>
      <c r="XCM57" s="18"/>
      <c r="XCN57" s="18"/>
      <c r="XCO57" s="18"/>
      <c r="XCP57" s="18"/>
      <c r="XCQ57" s="18"/>
      <c r="XCR57" s="18"/>
      <c r="XCS57" s="18"/>
      <c r="XCT57" s="18"/>
      <c r="XCU57" s="18"/>
      <c r="XCV57" s="18"/>
      <c r="XCW57" s="18"/>
      <c r="XCX57" s="18"/>
      <c r="XCY57" s="18"/>
      <c r="XCZ57" s="18"/>
      <c r="XDA57" s="18"/>
      <c r="XDB57" s="18"/>
      <c r="XDC57" s="18"/>
      <c r="XDD57" s="18"/>
      <c r="XDE57" s="18"/>
      <c r="XDF57" s="18"/>
      <c r="XDG57" s="18"/>
      <c r="XDH57" s="18"/>
      <c r="XDI57" s="18"/>
      <c r="XDJ57" s="18"/>
      <c r="XDK57" s="18"/>
      <c r="XDL57" s="18"/>
      <c r="XDM57" s="18"/>
      <c r="XDN57" s="18"/>
      <c r="XDO57" s="18"/>
      <c r="XDP57" s="18"/>
      <c r="XDQ57" s="18"/>
      <c r="XDR57" s="18"/>
      <c r="XDS57" s="18"/>
      <c r="XDT57" s="18"/>
      <c r="XDU57" s="18"/>
      <c r="XDV57" s="18"/>
      <c r="XDW57" s="18"/>
      <c r="XDX57" s="18"/>
      <c r="XDY57" s="18"/>
      <c r="XDZ57" s="18"/>
      <c r="XEA57" s="18"/>
      <c r="XEB57" s="18"/>
      <c r="XEC57" s="18"/>
      <c r="XED57" s="18"/>
      <c r="XEE57" s="18"/>
      <c r="XEF57" s="18"/>
      <c r="XEG57" s="18"/>
      <c r="XEH57" s="18"/>
      <c r="XEI57" s="18"/>
      <c r="XEJ57" s="18"/>
      <c r="XEK57" s="18"/>
      <c r="XEL57" s="18"/>
      <c r="XEM57" s="18"/>
      <c r="XEN57" s="18"/>
      <c r="XEO57" s="18"/>
      <c r="XEP57" s="18"/>
      <c r="XEQ57" s="18"/>
      <c r="XER57" s="18"/>
      <c r="XES57" s="18"/>
      <c r="XET57" s="18"/>
      <c r="XEU57" s="18"/>
      <c r="XEV57" s="18"/>
      <c r="XEW57" s="18"/>
      <c r="XEX57" s="18"/>
    </row>
    <row r="58" spans="1:16378">
      <c r="A58" s="28" t="s">
        <v>82</v>
      </c>
      <c r="B58" s="28" t="s">
        <v>83</v>
      </c>
      <c r="C58" s="28" t="s">
        <v>0</v>
      </c>
      <c r="D58" s="77" t="s">
        <v>14</v>
      </c>
      <c r="E58" s="28" t="s">
        <v>84</v>
      </c>
      <c r="F58" s="28" t="s">
        <v>2</v>
      </c>
      <c r="G58" s="28">
        <v>2347612</v>
      </c>
      <c r="H58" s="77" t="s">
        <v>117</v>
      </c>
      <c r="I58" s="77" t="s">
        <v>118</v>
      </c>
      <c r="J58" s="18" t="s">
        <v>87</v>
      </c>
      <c r="K58" s="18"/>
      <c r="L58" s="18"/>
      <c r="M58" s="18" t="s">
        <v>88</v>
      </c>
      <c r="N58" s="18" t="s">
        <v>89</v>
      </c>
      <c r="O58" s="18" t="s">
        <v>90</v>
      </c>
      <c r="P58" s="76" t="s">
        <v>91</v>
      </c>
      <c r="Q58" s="256" t="s">
        <v>18</v>
      </c>
      <c r="R58" s="169" t="s">
        <v>92</v>
      </c>
      <c r="S58" s="18">
        <v>15</v>
      </c>
      <c r="T58" s="135">
        <v>46136</v>
      </c>
      <c r="U58" s="135">
        <v>46139</v>
      </c>
      <c r="V58" s="135">
        <v>46147</v>
      </c>
      <c r="W58" s="135">
        <v>46148</v>
      </c>
      <c r="X58" s="135">
        <v>46174</v>
      </c>
      <c r="Y58" s="135">
        <v>46175</v>
      </c>
      <c r="Z58" s="135">
        <v>46188</v>
      </c>
      <c r="AA58" s="135">
        <v>46189</v>
      </c>
      <c r="AB58" s="135">
        <v>46244</v>
      </c>
      <c r="AC58" s="135">
        <v>46245</v>
      </c>
      <c r="AD58" s="18" t="s">
        <v>119</v>
      </c>
      <c r="AE58" s="18" t="s">
        <v>119</v>
      </c>
      <c r="AF58" s="18" t="s">
        <v>3</v>
      </c>
      <c r="AG58" s="18">
        <v>1</v>
      </c>
      <c r="AH58" s="77" t="s">
        <v>120</v>
      </c>
      <c r="AI58" s="77" t="s">
        <v>120</v>
      </c>
      <c r="AJ58" s="77" t="s">
        <v>120</v>
      </c>
      <c r="AK58" s="77" t="s">
        <v>121</v>
      </c>
      <c r="AL58" s="77" t="s">
        <v>121</v>
      </c>
      <c r="AM58" s="77" t="s">
        <v>122</v>
      </c>
      <c r="AN58" s="18" t="s">
        <v>99</v>
      </c>
      <c r="AO58" s="77" t="s">
        <v>123</v>
      </c>
      <c r="AP58" s="18" t="s">
        <v>22</v>
      </c>
      <c r="AQ58" s="4" t="s">
        <v>124</v>
      </c>
      <c r="AR58" s="18"/>
      <c r="BE58" s="268" t="s">
        <v>102</v>
      </c>
      <c r="BF58" s="268" t="s">
        <v>102</v>
      </c>
      <c r="BG58" s="272" t="s">
        <v>125</v>
      </c>
      <c r="BH58" s="269" t="s">
        <v>103</v>
      </c>
      <c r="BI58" s="270">
        <v>1</v>
      </c>
      <c r="BJ58" s="270">
        <v>2</v>
      </c>
      <c r="BK58" s="270">
        <v>3</v>
      </c>
      <c r="BL58" s="270">
        <v>4</v>
      </c>
      <c r="BM58" s="271" t="s">
        <v>104</v>
      </c>
      <c r="BN58" s="271" t="s">
        <v>104</v>
      </c>
      <c r="BO58" s="275" t="s">
        <v>105</v>
      </c>
      <c r="BP58" s="275" t="s">
        <v>105</v>
      </c>
      <c r="BQ58" s="275" t="s">
        <v>105</v>
      </c>
      <c r="BR58" s="275" t="s">
        <v>105</v>
      </c>
      <c r="BS58" s="275" t="s">
        <v>105</v>
      </c>
      <c r="BT58" s="32" t="s">
        <v>105</v>
      </c>
      <c r="BU58" s="32" t="s">
        <v>105</v>
      </c>
      <c r="BV58" s="32" t="s">
        <v>105</v>
      </c>
      <c r="BW58" s="33" t="s">
        <v>106</v>
      </c>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c r="HU58" s="18"/>
      <c r="HV58" s="18"/>
      <c r="HW58" s="18"/>
      <c r="HX58" s="18"/>
      <c r="HY58" s="18"/>
      <c r="HZ58" s="18"/>
      <c r="IA58" s="18"/>
      <c r="IB58" s="18"/>
      <c r="IC58" s="18"/>
      <c r="ID58" s="18"/>
      <c r="IE58" s="18"/>
      <c r="IF58" s="18"/>
      <c r="IG58" s="18"/>
      <c r="IH58" s="18"/>
      <c r="II58" s="18"/>
      <c r="IJ58" s="18"/>
      <c r="IK58" s="18"/>
      <c r="IL58" s="18"/>
      <c r="IM58" s="18"/>
      <c r="IN58" s="18"/>
      <c r="IO58" s="18"/>
      <c r="IP58" s="18"/>
      <c r="IQ58" s="18"/>
      <c r="IR58" s="18"/>
      <c r="IS58" s="18"/>
      <c r="IT58" s="18"/>
      <c r="IU58" s="18"/>
      <c r="IV58" s="18"/>
      <c r="IW58" s="18"/>
      <c r="IX58" s="18"/>
      <c r="IY58" s="18"/>
      <c r="IZ58" s="18"/>
      <c r="JA58" s="18"/>
      <c r="JB58" s="18"/>
      <c r="JC58" s="18"/>
      <c r="JD58" s="18"/>
      <c r="JE58" s="18"/>
      <c r="JF58" s="18"/>
      <c r="JG58" s="18"/>
      <c r="JH58" s="18"/>
      <c r="JI58" s="18"/>
      <c r="JJ58" s="18"/>
      <c r="JK58" s="18"/>
      <c r="JL58" s="18"/>
      <c r="JM58" s="18"/>
      <c r="JN58" s="18"/>
      <c r="JO58" s="18"/>
      <c r="JP58" s="18"/>
      <c r="JQ58" s="18"/>
      <c r="JR58" s="18"/>
      <c r="JS58" s="18"/>
      <c r="JT58" s="18"/>
      <c r="JU58" s="18"/>
      <c r="JV58" s="18"/>
      <c r="JW58" s="18"/>
      <c r="JX58" s="18"/>
      <c r="JY58" s="18"/>
      <c r="JZ58" s="18"/>
      <c r="KA58" s="18"/>
      <c r="KB58" s="18"/>
      <c r="KC58" s="18"/>
      <c r="KD58" s="18"/>
      <c r="KE58" s="18"/>
      <c r="KF58" s="18"/>
      <c r="KG58" s="18"/>
      <c r="KH58" s="18"/>
      <c r="KI58" s="18"/>
      <c r="KJ58" s="18"/>
      <c r="KK58" s="18"/>
      <c r="KL58" s="18"/>
      <c r="KM58" s="18"/>
      <c r="KN58" s="18"/>
      <c r="KO58" s="18"/>
      <c r="KP58" s="18"/>
      <c r="KQ58" s="18"/>
      <c r="KR58" s="18"/>
      <c r="KS58" s="18"/>
      <c r="KT58" s="18"/>
      <c r="KU58" s="18"/>
      <c r="KV58" s="18"/>
      <c r="KW58" s="18"/>
      <c r="KX58" s="18"/>
      <c r="KY58" s="18"/>
      <c r="KZ58" s="18"/>
      <c r="LA58" s="18"/>
      <c r="LB58" s="18"/>
      <c r="LC58" s="18"/>
      <c r="LD58" s="18"/>
      <c r="LE58" s="18"/>
      <c r="LF58" s="18"/>
      <c r="LG58" s="18"/>
      <c r="LH58" s="18"/>
      <c r="LI58" s="18"/>
      <c r="LJ58" s="18"/>
      <c r="LK58" s="18"/>
      <c r="LL58" s="18"/>
      <c r="LM58" s="18"/>
      <c r="LN58" s="18"/>
      <c r="LO58" s="18"/>
      <c r="LP58" s="18"/>
      <c r="LQ58" s="18"/>
      <c r="LR58" s="18"/>
      <c r="LS58" s="18"/>
      <c r="LT58" s="18"/>
      <c r="LU58" s="18"/>
      <c r="LV58" s="18"/>
      <c r="LW58" s="18"/>
      <c r="LX58" s="18"/>
      <c r="LY58" s="18"/>
      <c r="LZ58" s="18"/>
      <c r="MA58" s="18"/>
      <c r="MB58" s="18"/>
      <c r="MC58" s="18"/>
      <c r="MD58" s="18"/>
      <c r="ME58" s="18"/>
      <c r="MF58" s="18"/>
      <c r="MG58" s="18"/>
      <c r="MH58" s="18"/>
      <c r="MI58" s="18"/>
      <c r="MJ58" s="18"/>
      <c r="MK58" s="18"/>
      <c r="ML58" s="18"/>
      <c r="MM58" s="18"/>
      <c r="MN58" s="18"/>
      <c r="MO58" s="18"/>
      <c r="MP58" s="18"/>
      <c r="MQ58" s="18"/>
      <c r="MR58" s="18"/>
      <c r="MS58" s="18"/>
      <c r="MT58" s="18"/>
      <c r="MU58" s="18"/>
      <c r="MV58" s="18"/>
      <c r="MW58" s="18"/>
      <c r="MX58" s="18"/>
      <c r="MY58" s="18"/>
      <c r="MZ58" s="18"/>
      <c r="NA58" s="18"/>
      <c r="NB58" s="18"/>
      <c r="NC58" s="18"/>
      <c r="ND58" s="18"/>
      <c r="NE58" s="18"/>
      <c r="NF58" s="18"/>
      <c r="NG58" s="18"/>
      <c r="NH58" s="18"/>
      <c r="NI58" s="18"/>
      <c r="NJ58" s="18"/>
      <c r="NK58" s="18"/>
      <c r="NL58" s="18"/>
      <c r="NM58" s="18"/>
      <c r="NN58" s="18"/>
      <c r="NO58" s="18"/>
      <c r="NP58" s="18"/>
      <c r="NQ58" s="18"/>
      <c r="NR58" s="18"/>
      <c r="NS58" s="18"/>
      <c r="NT58" s="18"/>
      <c r="NU58" s="18"/>
      <c r="NV58" s="18"/>
      <c r="NW58" s="18"/>
      <c r="NX58" s="18"/>
      <c r="NY58" s="18"/>
      <c r="NZ58" s="18"/>
      <c r="OA58" s="18"/>
      <c r="OB58" s="18"/>
      <c r="OC58" s="18"/>
      <c r="OD58" s="18"/>
      <c r="OE58" s="18"/>
      <c r="OF58" s="18"/>
      <c r="OG58" s="18"/>
      <c r="OH58" s="18"/>
      <c r="OI58" s="18"/>
      <c r="OJ58" s="18"/>
      <c r="OK58" s="18"/>
      <c r="OL58" s="18"/>
      <c r="OM58" s="18"/>
      <c r="ON58" s="18"/>
      <c r="OO58" s="18"/>
      <c r="OP58" s="18"/>
      <c r="OQ58" s="18"/>
      <c r="OR58" s="18"/>
      <c r="OS58" s="18"/>
      <c r="OT58" s="18"/>
      <c r="OU58" s="18"/>
      <c r="OV58" s="18"/>
      <c r="OW58" s="18"/>
      <c r="OX58" s="18"/>
      <c r="OY58" s="18"/>
      <c r="OZ58" s="18"/>
      <c r="PA58" s="18"/>
      <c r="PB58" s="18"/>
      <c r="PC58" s="18"/>
      <c r="PD58" s="18"/>
      <c r="PE58" s="18"/>
      <c r="PF58" s="18"/>
      <c r="PG58" s="18"/>
      <c r="PH58" s="18"/>
      <c r="PI58" s="18"/>
      <c r="PJ58" s="18"/>
      <c r="PK58" s="18"/>
      <c r="PL58" s="18"/>
      <c r="PM58" s="18"/>
      <c r="PN58" s="18"/>
      <c r="PO58" s="18"/>
      <c r="PP58" s="18"/>
      <c r="PQ58" s="18"/>
      <c r="PR58" s="18"/>
      <c r="PS58" s="18"/>
      <c r="PT58" s="18"/>
      <c r="PU58" s="18"/>
      <c r="PV58" s="18"/>
      <c r="PW58" s="18"/>
      <c r="PX58" s="18"/>
      <c r="PY58" s="18"/>
      <c r="PZ58" s="18"/>
      <c r="QA58" s="18"/>
      <c r="QB58" s="18"/>
      <c r="QC58" s="18"/>
      <c r="QD58" s="18"/>
      <c r="QE58" s="18"/>
      <c r="QF58" s="18"/>
      <c r="QG58" s="18"/>
      <c r="QH58" s="18"/>
      <c r="QI58" s="18"/>
      <c r="QJ58" s="18"/>
      <c r="QK58" s="18"/>
      <c r="QL58" s="18"/>
      <c r="QM58" s="18"/>
      <c r="QN58" s="18"/>
      <c r="QO58" s="18"/>
      <c r="QP58" s="18"/>
      <c r="QQ58" s="18"/>
      <c r="QR58" s="18"/>
      <c r="QS58" s="18"/>
      <c r="QT58" s="18"/>
      <c r="QU58" s="18"/>
      <c r="QV58" s="18"/>
      <c r="QW58" s="18"/>
      <c r="QX58" s="18"/>
      <c r="QY58" s="18"/>
      <c r="QZ58" s="18"/>
      <c r="RA58" s="18"/>
      <c r="RB58" s="18"/>
      <c r="RC58" s="18"/>
      <c r="RD58" s="18"/>
      <c r="RE58" s="18"/>
      <c r="RF58" s="18"/>
      <c r="RG58" s="18"/>
      <c r="RH58" s="18"/>
      <c r="RI58" s="18"/>
      <c r="RJ58" s="18"/>
      <c r="RK58" s="18"/>
      <c r="RL58" s="18"/>
      <c r="RM58" s="18"/>
      <c r="RN58" s="18"/>
      <c r="RO58" s="18"/>
      <c r="RP58" s="18"/>
      <c r="RQ58" s="18"/>
      <c r="RR58" s="18"/>
      <c r="RS58" s="18"/>
      <c r="RT58" s="18"/>
      <c r="RU58" s="18"/>
      <c r="RV58" s="18"/>
      <c r="RW58" s="18"/>
      <c r="RX58" s="18"/>
      <c r="RY58" s="18"/>
      <c r="RZ58" s="18"/>
      <c r="SA58" s="18"/>
      <c r="SB58" s="18"/>
      <c r="SC58" s="18"/>
      <c r="SD58" s="18"/>
      <c r="SE58" s="18"/>
      <c r="SF58" s="18"/>
      <c r="SG58" s="18"/>
      <c r="SH58" s="18"/>
      <c r="SI58" s="18"/>
      <c r="SJ58" s="18"/>
      <c r="SK58" s="18"/>
      <c r="SL58" s="18"/>
      <c r="SM58" s="18"/>
      <c r="SN58" s="18"/>
      <c r="SO58" s="18"/>
      <c r="SP58" s="18"/>
      <c r="SQ58" s="18"/>
      <c r="SR58" s="18"/>
      <c r="SS58" s="18"/>
      <c r="ST58" s="18"/>
      <c r="SU58" s="18"/>
      <c r="SV58" s="18"/>
      <c r="SW58" s="18"/>
      <c r="SX58" s="18"/>
      <c r="SY58" s="18"/>
      <c r="SZ58" s="18"/>
      <c r="TA58" s="18"/>
      <c r="TB58" s="18"/>
      <c r="TC58" s="18"/>
      <c r="TD58" s="18"/>
      <c r="TE58" s="18"/>
      <c r="TF58" s="18"/>
      <c r="TG58" s="18"/>
      <c r="TH58" s="18"/>
      <c r="TI58" s="18"/>
      <c r="TJ58" s="18"/>
      <c r="TK58" s="18"/>
      <c r="TL58" s="18"/>
      <c r="TM58" s="18"/>
      <c r="TN58" s="18"/>
      <c r="TO58" s="18"/>
      <c r="TP58" s="18"/>
      <c r="TQ58" s="18"/>
      <c r="TR58" s="18"/>
      <c r="TS58" s="18"/>
      <c r="TT58" s="18"/>
      <c r="TU58" s="18"/>
      <c r="TV58" s="18"/>
      <c r="TW58" s="18"/>
      <c r="TX58" s="18"/>
      <c r="TY58" s="18"/>
      <c r="TZ58" s="18"/>
      <c r="UA58" s="18"/>
      <c r="UB58" s="18"/>
      <c r="UC58" s="18"/>
      <c r="UD58" s="18"/>
      <c r="UE58" s="18"/>
      <c r="UF58" s="18"/>
      <c r="UG58" s="18"/>
      <c r="UH58" s="18"/>
      <c r="UI58" s="18"/>
      <c r="UJ58" s="18"/>
      <c r="UK58" s="18"/>
      <c r="UL58" s="18"/>
      <c r="UM58" s="18"/>
      <c r="UN58" s="18"/>
      <c r="UO58" s="18"/>
      <c r="UP58" s="18"/>
      <c r="UQ58" s="18"/>
      <c r="UR58" s="18"/>
      <c r="US58" s="18"/>
      <c r="UT58" s="18"/>
      <c r="UU58" s="18"/>
      <c r="UV58" s="18"/>
      <c r="UW58" s="18"/>
      <c r="UX58" s="18"/>
      <c r="UY58" s="18"/>
      <c r="UZ58" s="18"/>
      <c r="VA58" s="18"/>
      <c r="VB58" s="18"/>
      <c r="VC58" s="18"/>
      <c r="VD58" s="18"/>
      <c r="VE58" s="18"/>
      <c r="VF58" s="18"/>
      <c r="VG58" s="18"/>
      <c r="VH58" s="18"/>
      <c r="VI58" s="18"/>
      <c r="VJ58" s="18"/>
      <c r="VK58" s="18"/>
      <c r="VL58" s="18"/>
      <c r="VM58" s="18"/>
      <c r="VN58" s="18"/>
      <c r="VO58" s="18"/>
      <c r="VP58" s="18"/>
      <c r="VQ58" s="18"/>
      <c r="VR58" s="18"/>
      <c r="VS58" s="18"/>
      <c r="VT58" s="18"/>
      <c r="VU58" s="18"/>
      <c r="VV58" s="18"/>
      <c r="VW58" s="18"/>
      <c r="VX58" s="18"/>
      <c r="VY58" s="18"/>
      <c r="VZ58" s="18"/>
      <c r="WA58" s="18"/>
      <c r="WB58" s="18"/>
      <c r="WC58" s="18"/>
      <c r="WD58" s="18"/>
      <c r="WE58" s="18"/>
      <c r="WF58" s="18"/>
      <c r="WG58" s="18"/>
      <c r="WH58" s="18"/>
      <c r="WI58" s="18"/>
      <c r="WJ58" s="18"/>
      <c r="WK58" s="18"/>
      <c r="WL58" s="18"/>
      <c r="WM58" s="18"/>
      <c r="WN58" s="18"/>
      <c r="WO58" s="18"/>
      <c r="WP58" s="18"/>
      <c r="WQ58" s="18"/>
      <c r="WR58" s="18"/>
      <c r="WS58" s="18"/>
      <c r="WT58" s="18"/>
      <c r="WU58" s="18"/>
      <c r="WV58" s="18"/>
      <c r="WW58" s="18"/>
      <c r="WX58" s="18"/>
      <c r="WY58" s="18"/>
      <c r="WZ58" s="18"/>
      <c r="XA58" s="18"/>
      <c r="XB58" s="18"/>
      <c r="XC58" s="18"/>
      <c r="XD58" s="18"/>
      <c r="XE58" s="18"/>
      <c r="XF58" s="18"/>
      <c r="XG58" s="18"/>
      <c r="XH58" s="18"/>
      <c r="XI58" s="18"/>
      <c r="XJ58" s="18"/>
      <c r="XK58" s="18"/>
      <c r="XL58" s="18"/>
      <c r="XM58" s="18"/>
      <c r="XN58" s="18"/>
      <c r="XO58" s="18"/>
      <c r="XP58" s="18"/>
      <c r="XQ58" s="18"/>
      <c r="XR58" s="18"/>
      <c r="XS58" s="18"/>
      <c r="XT58" s="18"/>
      <c r="XU58" s="18"/>
      <c r="XV58" s="18"/>
      <c r="XW58" s="18"/>
      <c r="XX58" s="18"/>
      <c r="XY58" s="18"/>
      <c r="XZ58" s="18"/>
      <c r="YA58" s="18"/>
      <c r="YB58" s="18"/>
      <c r="YC58" s="18"/>
      <c r="YD58" s="18"/>
      <c r="YE58" s="18"/>
      <c r="YF58" s="18"/>
      <c r="YG58" s="18"/>
      <c r="YH58" s="18"/>
      <c r="YI58" s="18"/>
      <c r="YJ58" s="18"/>
      <c r="YK58" s="18"/>
      <c r="YL58" s="18"/>
      <c r="YM58" s="18"/>
      <c r="YN58" s="18"/>
      <c r="YO58" s="18"/>
      <c r="YP58" s="18"/>
      <c r="YQ58" s="18"/>
      <c r="YR58" s="18"/>
      <c r="YS58" s="18"/>
      <c r="YT58" s="18"/>
      <c r="YU58" s="18"/>
      <c r="YV58" s="18"/>
      <c r="YW58" s="18"/>
      <c r="YX58" s="18"/>
      <c r="YY58" s="18"/>
      <c r="YZ58" s="18"/>
      <c r="ZA58" s="18"/>
      <c r="ZB58" s="18"/>
      <c r="ZC58" s="18"/>
      <c r="ZD58" s="18"/>
      <c r="ZE58" s="18"/>
      <c r="ZF58" s="18"/>
      <c r="ZG58" s="18"/>
      <c r="ZH58" s="18"/>
      <c r="ZI58" s="18"/>
      <c r="ZJ58" s="18"/>
      <c r="ZK58" s="18"/>
      <c r="ZL58" s="18"/>
      <c r="ZM58" s="18"/>
      <c r="ZN58" s="18"/>
      <c r="ZO58" s="18"/>
      <c r="ZP58" s="18"/>
      <c r="ZQ58" s="18"/>
      <c r="ZR58" s="18"/>
      <c r="ZS58" s="18"/>
      <c r="ZT58" s="18"/>
      <c r="ZU58" s="18"/>
      <c r="ZV58" s="18"/>
      <c r="ZW58" s="18"/>
      <c r="ZX58" s="18"/>
      <c r="ZY58" s="18"/>
      <c r="ZZ58" s="18"/>
      <c r="AAA58" s="18"/>
      <c r="AAB58" s="18"/>
      <c r="AAC58" s="18"/>
      <c r="AAD58" s="18"/>
      <c r="AAE58" s="18"/>
      <c r="AAF58" s="18"/>
      <c r="AAG58" s="18"/>
      <c r="AAH58" s="18"/>
      <c r="AAI58" s="18"/>
      <c r="AAJ58" s="18"/>
      <c r="AAK58" s="18"/>
      <c r="AAL58" s="18"/>
      <c r="AAM58" s="18"/>
      <c r="AAN58" s="18"/>
      <c r="AAO58" s="18"/>
      <c r="AAP58" s="18"/>
      <c r="AAQ58" s="18"/>
      <c r="AAR58" s="18"/>
      <c r="AAS58" s="18"/>
      <c r="AAT58" s="18"/>
      <c r="AAU58" s="18"/>
      <c r="AAV58" s="18"/>
      <c r="AAW58" s="18"/>
      <c r="AAX58" s="18"/>
      <c r="AAY58" s="18"/>
      <c r="AAZ58" s="18"/>
      <c r="ABA58" s="18"/>
      <c r="ABB58" s="18"/>
      <c r="ABC58" s="18"/>
      <c r="ABD58" s="18"/>
      <c r="ABE58" s="18"/>
      <c r="ABF58" s="18"/>
      <c r="ABG58" s="18"/>
      <c r="ABH58" s="18"/>
      <c r="ABI58" s="18"/>
      <c r="ABJ58" s="18"/>
      <c r="ABK58" s="18"/>
      <c r="ABL58" s="18"/>
      <c r="ABM58" s="18"/>
      <c r="ABN58" s="18"/>
      <c r="ABO58" s="18"/>
      <c r="ABP58" s="18"/>
      <c r="ABQ58" s="18"/>
      <c r="ABR58" s="18"/>
      <c r="ABS58" s="18"/>
      <c r="ABT58" s="18"/>
      <c r="ABU58" s="18"/>
      <c r="ABV58" s="18"/>
      <c r="ABW58" s="18"/>
      <c r="ABX58" s="18"/>
      <c r="ABY58" s="18"/>
      <c r="ABZ58" s="18"/>
      <c r="ACA58" s="18"/>
      <c r="ACB58" s="18"/>
      <c r="ACC58" s="18"/>
      <c r="ACD58" s="18"/>
      <c r="ACE58" s="18"/>
      <c r="ACF58" s="18"/>
      <c r="ACG58" s="18"/>
      <c r="ACH58" s="18"/>
      <c r="ACI58" s="18"/>
      <c r="ACJ58" s="18"/>
      <c r="ACK58" s="18"/>
      <c r="ACL58" s="18"/>
      <c r="ACM58" s="18"/>
      <c r="ACN58" s="18"/>
      <c r="ACO58" s="18"/>
      <c r="ACP58" s="18"/>
      <c r="ACQ58" s="18"/>
      <c r="ACR58" s="18"/>
      <c r="ACS58" s="18"/>
      <c r="ACT58" s="18"/>
      <c r="ACU58" s="18"/>
      <c r="ACV58" s="18"/>
      <c r="ACW58" s="18"/>
      <c r="ACX58" s="18"/>
      <c r="ACY58" s="18"/>
      <c r="ACZ58" s="18"/>
      <c r="ADA58" s="18"/>
      <c r="ADB58" s="18"/>
      <c r="ADC58" s="18"/>
      <c r="ADD58" s="18"/>
      <c r="ADE58" s="18"/>
      <c r="ADF58" s="18"/>
      <c r="ADG58" s="18"/>
      <c r="ADH58" s="18"/>
      <c r="ADI58" s="18"/>
      <c r="ADJ58" s="18"/>
      <c r="ADK58" s="18"/>
      <c r="ADL58" s="18"/>
      <c r="ADM58" s="18"/>
      <c r="ADN58" s="18"/>
      <c r="ADO58" s="18"/>
      <c r="ADP58" s="18"/>
      <c r="ADQ58" s="18"/>
      <c r="ADR58" s="18"/>
      <c r="ADS58" s="18"/>
      <c r="ADT58" s="18"/>
      <c r="ADU58" s="18"/>
      <c r="ADV58" s="18"/>
      <c r="ADW58" s="18"/>
      <c r="ADX58" s="18"/>
      <c r="ADY58" s="18"/>
      <c r="ADZ58" s="18"/>
      <c r="AEA58" s="18"/>
      <c r="AEB58" s="18"/>
      <c r="AEC58" s="18"/>
      <c r="AED58" s="18"/>
      <c r="AEE58" s="18"/>
      <c r="AEF58" s="18"/>
      <c r="AEG58" s="18"/>
      <c r="AEH58" s="18"/>
      <c r="AEI58" s="18"/>
      <c r="AEJ58" s="18"/>
      <c r="AEK58" s="18"/>
      <c r="AEL58" s="18"/>
      <c r="AEM58" s="18"/>
      <c r="AEN58" s="18"/>
      <c r="AEO58" s="18"/>
      <c r="AEP58" s="18"/>
      <c r="AEQ58" s="18"/>
      <c r="AER58" s="18"/>
      <c r="AES58" s="18"/>
      <c r="AET58" s="18"/>
      <c r="AEU58" s="18"/>
      <c r="AEV58" s="18"/>
      <c r="AEW58" s="18"/>
      <c r="AEX58" s="18"/>
      <c r="AEY58" s="18"/>
      <c r="AEZ58" s="18"/>
      <c r="AFA58" s="18"/>
      <c r="AFB58" s="18"/>
      <c r="AFC58" s="18"/>
      <c r="AFD58" s="18"/>
      <c r="AFE58" s="18"/>
      <c r="AFF58" s="18"/>
      <c r="AFG58" s="18"/>
      <c r="AFH58" s="18"/>
      <c r="AFI58" s="18"/>
      <c r="AFJ58" s="18"/>
      <c r="AFK58" s="18"/>
      <c r="AFL58" s="18"/>
      <c r="AFM58" s="18"/>
      <c r="AFN58" s="18"/>
      <c r="AFO58" s="18"/>
      <c r="AFP58" s="18"/>
      <c r="AFQ58" s="18"/>
      <c r="AFR58" s="18"/>
      <c r="AFS58" s="18"/>
      <c r="AFT58" s="18"/>
      <c r="AFU58" s="18"/>
      <c r="AFV58" s="18"/>
      <c r="AFW58" s="18"/>
      <c r="AFX58" s="18"/>
      <c r="AFY58" s="18"/>
      <c r="AFZ58" s="18"/>
      <c r="AGA58" s="18"/>
      <c r="AGB58" s="18"/>
      <c r="AGC58" s="18"/>
      <c r="AGD58" s="18"/>
      <c r="AGE58" s="18"/>
      <c r="AGF58" s="18"/>
      <c r="AGG58" s="18"/>
      <c r="AGH58" s="18"/>
      <c r="AGI58" s="18"/>
      <c r="AGJ58" s="18"/>
      <c r="AGK58" s="18"/>
      <c r="AGL58" s="18"/>
      <c r="AGM58" s="18"/>
      <c r="AGN58" s="18"/>
      <c r="AGO58" s="18"/>
      <c r="AGP58" s="18"/>
      <c r="AGQ58" s="18"/>
      <c r="AGR58" s="18"/>
      <c r="AGS58" s="18"/>
      <c r="AGT58" s="18"/>
      <c r="AGU58" s="18"/>
      <c r="AGV58" s="18"/>
      <c r="AGW58" s="18"/>
      <c r="AGX58" s="18"/>
      <c r="AGY58" s="18"/>
      <c r="AGZ58" s="18"/>
      <c r="AHA58" s="18"/>
      <c r="AHB58" s="18"/>
      <c r="AHC58" s="18"/>
      <c r="AHD58" s="18"/>
      <c r="AHE58" s="18"/>
      <c r="AHF58" s="18"/>
      <c r="AHG58" s="18"/>
      <c r="AHH58" s="18"/>
      <c r="AHI58" s="18"/>
      <c r="AHJ58" s="18"/>
      <c r="AHK58" s="18"/>
      <c r="AHL58" s="18"/>
      <c r="AHM58" s="18"/>
      <c r="AHN58" s="18"/>
      <c r="AHO58" s="18"/>
      <c r="AHP58" s="18"/>
      <c r="AHQ58" s="18"/>
      <c r="AHR58" s="18"/>
      <c r="AHS58" s="18"/>
      <c r="AHT58" s="18"/>
      <c r="AHU58" s="18"/>
      <c r="AHV58" s="18"/>
      <c r="AHW58" s="18"/>
      <c r="AHX58" s="18"/>
      <c r="AHY58" s="18"/>
      <c r="AHZ58" s="18"/>
      <c r="AIA58" s="18"/>
      <c r="AIB58" s="18"/>
      <c r="AIC58" s="18"/>
      <c r="AID58" s="18"/>
      <c r="AIE58" s="18"/>
      <c r="AIF58" s="18"/>
      <c r="AIG58" s="18"/>
      <c r="AIH58" s="18"/>
      <c r="AII58" s="18"/>
      <c r="AIJ58" s="18"/>
      <c r="AIK58" s="18"/>
      <c r="AIL58" s="18"/>
      <c r="AIM58" s="18"/>
      <c r="AIN58" s="18"/>
      <c r="AIO58" s="18"/>
      <c r="AIP58" s="18"/>
      <c r="AIQ58" s="18"/>
      <c r="AIR58" s="18"/>
      <c r="AIS58" s="18"/>
      <c r="AIT58" s="18"/>
      <c r="AIU58" s="18"/>
      <c r="AIV58" s="18"/>
      <c r="AIW58" s="18"/>
      <c r="AIX58" s="18"/>
      <c r="AIY58" s="18"/>
      <c r="AIZ58" s="18"/>
      <c r="AJA58" s="18"/>
      <c r="AJB58" s="18"/>
      <c r="AJC58" s="18"/>
      <c r="AJD58" s="18"/>
      <c r="AJE58" s="18"/>
      <c r="AJF58" s="18"/>
      <c r="AJG58" s="18"/>
      <c r="AJH58" s="18"/>
      <c r="AJI58" s="18"/>
      <c r="AJJ58" s="18"/>
      <c r="AJK58" s="18"/>
      <c r="AJL58" s="18"/>
      <c r="AJM58" s="18"/>
      <c r="AJN58" s="18"/>
      <c r="AJO58" s="18"/>
      <c r="AJP58" s="18"/>
      <c r="AJQ58" s="18"/>
      <c r="AJR58" s="18"/>
      <c r="AJS58" s="18"/>
      <c r="AJT58" s="18"/>
      <c r="AJU58" s="18"/>
      <c r="AJV58" s="18"/>
      <c r="AJW58" s="18"/>
      <c r="AJX58" s="18"/>
      <c r="AJY58" s="18"/>
      <c r="AJZ58" s="18"/>
      <c r="AKA58" s="18"/>
      <c r="AKB58" s="18"/>
      <c r="AKC58" s="18"/>
      <c r="AKD58" s="18"/>
      <c r="AKE58" s="18"/>
      <c r="AKF58" s="18"/>
      <c r="AKG58" s="18"/>
      <c r="AKH58" s="18"/>
      <c r="AKI58" s="18"/>
      <c r="AKJ58" s="18"/>
      <c r="AKK58" s="18"/>
      <c r="AKL58" s="18"/>
      <c r="AKM58" s="18"/>
      <c r="AKN58" s="18"/>
      <c r="AKO58" s="18"/>
      <c r="AKP58" s="18"/>
      <c r="AKQ58" s="18"/>
      <c r="AKR58" s="18"/>
      <c r="AKS58" s="18"/>
      <c r="AKT58" s="18"/>
      <c r="AKU58" s="18"/>
      <c r="AKV58" s="18"/>
      <c r="AKW58" s="18"/>
      <c r="AKX58" s="18"/>
      <c r="AKY58" s="18"/>
      <c r="AKZ58" s="18"/>
      <c r="ALA58" s="18"/>
      <c r="ALB58" s="18"/>
      <c r="ALC58" s="18"/>
      <c r="ALD58" s="18"/>
      <c r="ALE58" s="18"/>
      <c r="ALF58" s="18"/>
      <c r="ALG58" s="18"/>
      <c r="ALH58" s="18"/>
      <c r="ALI58" s="18"/>
      <c r="ALJ58" s="18"/>
      <c r="ALK58" s="18"/>
      <c r="ALL58" s="18"/>
      <c r="ALM58" s="18"/>
      <c r="ALN58" s="18"/>
      <c r="ALO58" s="18"/>
      <c r="ALP58" s="18"/>
      <c r="ALQ58" s="18"/>
      <c r="ALR58" s="18"/>
      <c r="ALS58" s="18"/>
      <c r="ALT58" s="18"/>
      <c r="ALU58" s="18"/>
      <c r="ALV58" s="18"/>
      <c r="ALW58" s="18"/>
      <c r="ALX58" s="18"/>
      <c r="ALY58" s="18"/>
      <c r="ALZ58" s="18"/>
      <c r="AMA58" s="18"/>
      <c r="AMB58" s="18"/>
      <c r="AMC58" s="18"/>
      <c r="AMD58" s="18"/>
      <c r="AME58" s="18"/>
      <c r="AMF58" s="18"/>
      <c r="AMG58" s="18"/>
      <c r="AMH58" s="18"/>
      <c r="AMI58" s="18"/>
      <c r="AMJ58" s="18"/>
      <c r="AMK58" s="18"/>
      <c r="AML58" s="18"/>
      <c r="AMM58" s="18"/>
      <c r="AMN58" s="18"/>
      <c r="AMO58" s="18"/>
      <c r="AMP58" s="18"/>
      <c r="AMQ58" s="18"/>
      <c r="AMR58" s="18"/>
      <c r="AMS58" s="18"/>
      <c r="AMT58" s="18"/>
      <c r="AMU58" s="18"/>
      <c r="AMV58" s="18"/>
      <c r="AMW58" s="18"/>
      <c r="AMX58" s="18"/>
      <c r="AMY58" s="18"/>
      <c r="AMZ58" s="18"/>
      <c r="ANA58" s="18"/>
      <c r="ANB58" s="18"/>
      <c r="ANC58" s="18"/>
      <c r="AND58" s="18"/>
      <c r="ANE58" s="18"/>
      <c r="ANF58" s="18"/>
      <c r="ANG58" s="18"/>
      <c r="ANH58" s="18"/>
      <c r="ANI58" s="18"/>
      <c r="ANJ58" s="18"/>
      <c r="ANK58" s="18"/>
      <c r="ANL58" s="18"/>
      <c r="ANM58" s="18"/>
      <c r="ANN58" s="18"/>
      <c r="ANO58" s="18"/>
      <c r="ANP58" s="18"/>
      <c r="ANQ58" s="18"/>
      <c r="ANR58" s="18"/>
      <c r="ANS58" s="18"/>
      <c r="ANT58" s="18"/>
      <c r="ANU58" s="18"/>
      <c r="ANV58" s="18"/>
      <c r="ANW58" s="18"/>
      <c r="ANX58" s="18"/>
      <c r="ANY58" s="18"/>
      <c r="ANZ58" s="18"/>
      <c r="AOA58" s="18"/>
      <c r="AOB58" s="18"/>
      <c r="AOC58" s="18"/>
      <c r="AOD58" s="18"/>
      <c r="AOE58" s="18"/>
      <c r="AOF58" s="18"/>
      <c r="AOG58" s="18"/>
      <c r="AOH58" s="18"/>
      <c r="AOI58" s="18"/>
      <c r="AOJ58" s="18"/>
      <c r="AOK58" s="18"/>
      <c r="AOL58" s="18"/>
      <c r="AOM58" s="18"/>
      <c r="AON58" s="18"/>
      <c r="AOO58" s="18"/>
      <c r="AOP58" s="18"/>
      <c r="AOQ58" s="18"/>
      <c r="AOR58" s="18"/>
      <c r="AOS58" s="18"/>
      <c r="AOT58" s="18"/>
      <c r="AOU58" s="18"/>
      <c r="AOV58" s="18"/>
      <c r="AOW58" s="18"/>
      <c r="AOX58" s="18"/>
      <c r="AOY58" s="18"/>
      <c r="AOZ58" s="18"/>
      <c r="APA58" s="18"/>
      <c r="APB58" s="18"/>
      <c r="APC58" s="18"/>
      <c r="APD58" s="18"/>
      <c r="APE58" s="18"/>
      <c r="APF58" s="18"/>
      <c r="APG58" s="18"/>
      <c r="APH58" s="18"/>
      <c r="API58" s="18"/>
      <c r="APJ58" s="18"/>
      <c r="APK58" s="18"/>
      <c r="APL58" s="18"/>
      <c r="APM58" s="18"/>
      <c r="APN58" s="18"/>
      <c r="APO58" s="18"/>
      <c r="APP58" s="18"/>
      <c r="APQ58" s="18"/>
      <c r="APR58" s="18"/>
      <c r="APS58" s="18"/>
      <c r="APT58" s="18"/>
      <c r="APU58" s="18"/>
      <c r="APV58" s="18"/>
      <c r="APW58" s="18"/>
      <c r="APX58" s="18"/>
      <c r="APY58" s="18"/>
      <c r="APZ58" s="18"/>
      <c r="AQA58" s="18"/>
      <c r="AQB58" s="18"/>
      <c r="AQC58" s="18"/>
      <c r="AQD58" s="18"/>
      <c r="AQE58" s="18"/>
      <c r="AQF58" s="18"/>
      <c r="AQG58" s="18"/>
      <c r="AQH58" s="18"/>
      <c r="AQI58" s="18"/>
      <c r="AQJ58" s="18"/>
      <c r="AQK58" s="18"/>
      <c r="AQL58" s="18"/>
      <c r="AQM58" s="18"/>
      <c r="AQN58" s="18"/>
      <c r="AQO58" s="18"/>
      <c r="AQP58" s="18"/>
      <c r="AQQ58" s="18"/>
      <c r="AQR58" s="18"/>
      <c r="AQS58" s="18"/>
      <c r="AQT58" s="18"/>
      <c r="AQU58" s="18"/>
      <c r="AQV58" s="18"/>
      <c r="AQW58" s="18"/>
      <c r="AQX58" s="18"/>
      <c r="AQY58" s="18"/>
      <c r="AQZ58" s="18"/>
      <c r="ARA58" s="18"/>
      <c r="ARB58" s="18"/>
      <c r="ARC58" s="18"/>
      <c r="ARD58" s="18"/>
      <c r="ARE58" s="18"/>
      <c r="ARF58" s="18"/>
      <c r="ARG58" s="18"/>
      <c r="ARH58" s="18"/>
      <c r="ARI58" s="18"/>
      <c r="ARJ58" s="18"/>
      <c r="ARK58" s="18"/>
      <c r="ARL58" s="18"/>
      <c r="ARM58" s="18"/>
      <c r="ARN58" s="18"/>
      <c r="ARO58" s="18"/>
      <c r="ARP58" s="18"/>
      <c r="ARQ58" s="18"/>
      <c r="ARR58" s="18"/>
      <c r="ARS58" s="18"/>
      <c r="ART58" s="18"/>
      <c r="ARU58" s="18"/>
      <c r="ARV58" s="18"/>
      <c r="ARW58" s="18"/>
      <c r="ARX58" s="18"/>
      <c r="ARY58" s="18"/>
      <c r="ARZ58" s="18"/>
      <c r="ASA58" s="18"/>
      <c r="ASB58" s="18"/>
      <c r="ASC58" s="18"/>
      <c r="ASD58" s="18"/>
      <c r="ASE58" s="18"/>
      <c r="ASF58" s="18"/>
      <c r="ASG58" s="18"/>
      <c r="ASH58" s="18"/>
      <c r="ASI58" s="18"/>
      <c r="ASJ58" s="18"/>
      <c r="ASK58" s="18"/>
      <c r="ASL58" s="18"/>
      <c r="ASM58" s="18"/>
      <c r="ASN58" s="18"/>
      <c r="ASO58" s="18"/>
      <c r="ASP58" s="18"/>
      <c r="ASQ58" s="18"/>
      <c r="ASR58" s="18"/>
      <c r="ASS58" s="18"/>
      <c r="AST58" s="18"/>
      <c r="ASU58" s="18"/>
      <c r="ASV58" s="18"/>
      <c r="ASW58" s="18"/>
      <c r="ASX58" s="18"/>
      <c r="ASY58" s="18"/>
      <c r="ASZ58" s="18"/>
      <c r="ATA58" s="18"/>
      <c r="ATB58" s="18"/>
      <c r="ATC58" s="18"/>
      <c r="ATD58" s="18"/>
      <c r="ATE58" s="18"/>
      <c r="ATF58" s="18"/>
      <c r="ATG58" s="18"/>
      <c r="ATH58" s="18"/>
      <c r="ATI58" s="18"/>
      <c r="ATJ58" s="18"/>
      <c r="ATK58" s="18"/>
      <c r="ATL58" s="18"/>
      <c r="ATM58" s="18"/>
      <c r="ATN58" s="18"/>
      <c r="ATO58" s="18"/>
      <c r="ATP58" s="18"/>
      <c r="ATQ58" s="18"/>
      <c r="ATR58" s="18"/>
      <c r="ATS58" s="18"/>
      <c r="ATT58" s="18"/>
      <c r="ATU58" s="18"/>
      <c r="ATV58" s="18"/>
      <c r="ATW58" s="18"/>
      <c r="ATX58" s="18"/>
      <c r="ATY58" s="18"/>
      <c r="ATZ58" s="18"/>
      <c r="AUA58" s="18"/>
      <c r="AUB58" s="18"/>
      <c r="AUC58" s="18"/>
      <c r="AUD58" s="18"/>
      <c r="AUE58" s="18"/>
      <c r="AUF58" s="18"/>
      <c r="AUG58" s="18"/>
      <c r="AUH58" s="18"/>
      <c r="AUI58" s="18"/>
      <c r="AUJ58" s="18"/>
      <c r="AUK58" s="18"/>
      <c r="AUL58" s="18"/>
      <c r="AUM58" s="18"/>
      <c r="AUN58" s="18"/>
      <c r="AUO58" s="18"/>
      <c r="AUP58" s="18"/>
      <c r="AUQ58" s="18"/>
      <c r="AUR58" s="18"/>
      <c r="AUS58" s="18"/>
      <c r="AUT58" s="18"/>
      <c r="AUU58" s="18"/>
      <c r="AUV58" s="18"/>
      <c r="AUW58" s="18"/>
      <c r="AUX58" s="18"/>
      <c r="AUY58" s="18"/>
      <c r="AUZ58" s="18"/>
      <c r="AVA58" s="18"/>
      <c r="AVB58" s="18"/>
      <c r="AVC58" s="18"/>
      <c r="AVD58" s="18"/>
      <c r="AVE58" s="18"/>
      <c r="AVF58" s="18"/>
      <c r="AVG58" s="18"/>
      <c r="AVH58" s="18"/>
      <c r="AVI58" s="18"/>
      <c r="AVJ58" s="18"/>
      <c r="AVK58" s="18"/>
      <c r="AVL58" s="18"/>
      <c r="AVM58" s="18"/>
      <c r="AVN58" s="18"/>
      <c r="AVO58" s="18"/>
      <c r="AVP58" s="18"/>
      <c r="AVQ58" s="18"/>
      <c r="AVR58" s="18"/>
      <c r="AVS58" s="18"/>
      <c r="AVT58" s="18"/>
      <c r="AVU58" s="18"/>
      <c r="AVV58" s="18"/>
      <c r="AVW58" s="18"/>
      <c r="AVX58" s="18"/>
      <c r="AVY58" s="18"/>
      <c r="AVZ58" s="18"/>
      <c r="AWA58" s="18"/>
      <c r="AWB58" s="18"/>
      <c r="AWC58" s="18"/>
      <c r="AWD58" s="18"/>
      <c r="AWE58" s="18"/>
      <c r="AWF58" s="18"/>
      <c r="AWG58" s="18"/>
      <c r="AWH58" s="18"/>
      <c r="AWI58" s="18"/>
      <c r="AWJ58" s="18"/>
      <c r="AWK58" s="18"/>
      <c r="AWL58" s="18"/>
      <c r="AWM58" s="18"/>
      <c r="AWN58" s="18"/>
      <c r="AWO58" s="18"/>
      <c r="AWP58" s="18"/>
      <c r="AWQ58" s="18"/>
      <c r="AWR58" s="18"/>
      <c r="AWS58" s="18"/>
      <c r="AWT58" s="18"/>
      <c r="AWU58" s="18"/>
      <c r="AWV58" s="18"/>
      <c r="AWW58" s="18"/>
      <c r="AWX58" s="18"/>
      <c r="AWY58" s="18"/>
      <c r="AWZ58" s="18"/>
      <c r="AXA58" s="18"/>
      <c r="AXB58" s="18"/>
      <c r="AXC58" s="18"/>
      <c r="AXD58" s="18"/>
      <c r="AXE58" s="18"/>
      <c r="AXF58" s="18"/>
      <c r="AXG58" s="18"/>
      <c r="AXH58" s="18"/>
      <c r="AXI58" s="18"/>
      <c r="AXJ58" s="18"/>
      <c r="AXK58" s="18"/>
      <c r="AXL58" s="18"/>
      <c r="AXM58" s="18"/>
      <c r="AXN58" s="18"/>
      <c r="AXO58" s="18"/>
      <c r="AXP58" s="18"/>
      <c r="AXQ58" s="18"/>
      <c r="AXR58" s="18"/>
      <c r="AXS58" s="18"/>
      <c r="AXT58" s="18"/>
      <c r="AXU58" s="18"/>
      <c r="AXV58" s="18"/>
      <c r="AXW58" s="18"/>
      <c r="AXX58" s="18"/>
      <c r="AXY58" s="18"/>
      <c r="AXZ58" s="18"/>
      <c r="AYA58" s="18"/>
      <c r="AYB58" s="18"/>
      <c r="AYC58" s="18"/>
      <c r="AYD58" s="18"/>
      <c r="AYE58" s="18"/>
      <c r="AYF58" s="18"/>
      <c r="AYG58" s="18"/>
      <c r="AYH58" s="18"/>
      <c r="AYI58" s="18"/>
      <c r="AYJ58" s="18"/>
      <c r="AYK58" s="18"/>
      <c r="AYL58" s="18"/>
      <c r="AYM58" s="18"/>
      <c r="AYN58" s="18"/>
      <c r="AYO58" s="18"/>
      <c r="AYP58" s="18"/>
      <c r="AYQ58" s="18"/>
      <c r="AYR58" s="18"/>
      <c r="AYS58" s="18"/>
      <c r="AYT58" s="18"/>
      <c r="AYU58" s="18"/>
      <c r="AYV58" s="18"/>
      <c r="AYW58" s="18"/>
      <c r="AYX58" s="18"/>
      <c r="AYY58" s="18"/>
      <c r="AYZ58" s="18"/>
      <c r="AZA58" s="18"/>
      <c r="AZB58" s="18"/>
      <c r="AZC58" s="18"/>
      <c r="AZD58" s="18"/>
      <c r="AZE58" s="18"/>
      <c r="AZF58" s="18"/>
      <c r="AZG58" s="18"/>
      <c r="AZH58" s="18"/>
      <c r="AZI58" s="18"/>
      <c r="AZJ58" s="18"/>
      <c r="AZK58" s="18"/>
      <c r="AZL58" s="18"/>
      <c r="AZM58" s="18"/>
      <c r="AZN58" s="18"/>
      <c r="AZO58" s="18"/>
      <c r="AZP58" s="18"/>
      <c r="AZQ58" s="18"/>
      <c r="AZR58" s="18"/>
      <c r="AZS58" s="18"/>
      <c r="AZT58" s="18"/>
      <c r="AZU58" s="18"/>
      <c r="AZV58" s="18"/>
      <c r="AZW58" s="18"/>
      <c r="AZX58" s="18"/>
      <c r="AZY58" s="18"/>
      <c r="AZZ58" s="18"/>
      <c r="BAA58" s="18"/>
      <c r="BAB58" s="18"/>
      <c r="BAC58" s="18"/>
      <c r="BAD58" s="18"/>
      <c r="BAE58" s="18"/>
      <c r="BAF58" s="18"/>
      <c r="BAG58" s="18"/>
      <c r="BAH58" s="18"/>
      <c r="BAI58" s="18"/>
      <c r="BAJ58" s="18"/>
      <c r="BAK58" s="18"/>
      <c r="BAL58" s="18"/>
      <c r="BAM58" s="18"/>
      <c r="BAN58" s="18"/>
      <c r="BAO58" s="18"/>
      <c r="BAP58" s="18"/>
      <c r="BAQ58" s="18"/>
      <c r="BAR58" s="18"/>
      <c r="BAS58" s="18"/>
      <c r="BAT58" s="18"/>
      <c r="BAU58" s="18"/>
      <c r="BAV58" s="18"/>
      <c r="BAW58" s="18"/>
      <c r="BAX58" s="18"/>
      <c r="BAY58" s="18"/>
      <c r="BAZ58" s="18"/>
      <c r="BBA58" s="18"/>
      <c r="BBB58" s="18"/>
      <c r="BBC58" s="18"/>
      <c r="BBD58" s="18"/>
      <c r="BBE58" s="18"/>
      <c r="BBF58" s="18"/>
      <c r="BBG58" s="18"/>
      <c r="BBH58" s="18"/>
      <c r="BBI58" s="18"/>
      <c r="BBJ58" s="18"/>
      <c r="BBK58" s="18"/>
      <c r="BBL58" s="18"/>
      <c r="BBM58" s="18"/>
      <c r="BBN58" s="18"/>
      <c r="BBO58" s="18"/>
      <c r="BBP58" s="18"/>
      <c r="BBQ58" s="18"/>
      <c r="BBR58" s="18"/>
      <c r="BBS58" s="18"/>
      <c r="BBT58" s="18"/>
      <c r="BBU58" s="18"/>
      <c r="BBV58" s="18"/>
      <c r="BBW58" s="18"/>
      <c r="BBX58" s="18"/>
      <c r="BBY58" s="18"/>
      <c r="BBZ58" s="18"/>
      <c r="BCA58" s="18"/>
      <c r="BCB58" s="18"/>
      <c r="BCC58" s="18"/>
      <c r="BCD58" s="18"/>
      <c r="BCE58" s="18"/>
      <c r="BCF58" s="18"/>
      <c r="BCG58" s="18"/>
      <c r="BCH58" s="18"/>
      <c r="BCI58" s="18"/>
      <c r="BCJ58" s="18"/>
      <c r="BCK58" s="18"/>
      <c r="BCL58" s="18"/>
      <c r="BCM58" s="18"/>
      <c r="BCN58" s="18"/>
      <c r="BCO58" s="18"/>
      <c r="BCP58" s="18"/>
      <c r="BCQ58" s="18"/>
      <c r="BCR58" s="18"/>
      <c r="BCS58" s="18"/>
      <c r="BCT58" s="18"/>
      <c r="BCU58" s="18"/>
      <c r="BCV58" s="18"/>
      <c r="BCW58" s="18"/>
      <c r="BCX58" s="18"/>
      <c r="BCY58" s="18"/>
      <c r="BCZ58" s="18"/>
      <c r="BDA58" s="18"/>
      <c r="BDB58" s="18"/>
      <c r="BDC58" s="18"/>
      <c r="BDD58" s="18"/>
      <c r="BDE58" s="18"/>
      <c r="BDF58" s="18"/>
      <c r="BDG58" s="18"/>
      <c r="BDH58" s="18"/>
      <c r="BDI58" s="18"/>
      <c r="BDJ58" s="18"/>
      <c r="BDK58" s="18"/>
      <c r="BDL58" s="18"/>
      <c r="BDM58" s="18"/>
      <c r="BDN58" s="18"/>
      <c r="BDO58" s="18"/>
      <c r="BDP58" s="18"/>
      <c r="BDQ58" s="18"/>
      <c r="BDR58" s="18"/>
      <c r="BDS58" s="18"/>
      <c r="BDT58" s="18"/>
      <c r="BDU58" s="18"/>
      <c r="BDV58" s="18"/>
      <c r="BDW58" s="18"/>
      <c r="BDX58" s="18"/>
      <c r="BDY58" s="18"/>
      <c r="BDZ58" s="18"/>
      <c r="BEA58" s="18"/>
      <c r="BEB58" s="18"/>
      <c r="BEC58" s="18"/>
      <c r="BED58" s="18"/>
      <c r="BEE58" s="18"/>
      <c r="BEF58" s="18"/>
      <c r="BEG58" s="18"/>
      <c r="BEH58" s="18"/>
      <c r="BEI58" s="18"/>
      <c r="BEJ58" s="18"/>
      <c r="BEK58" s="18"/>
      <c r="BEL58" s="18"/>
      <c r="BEM58" s="18"/>
      <c r="BEN58" s="18"/>
      <c r="BEO58" s="18"/>
      <c r="BEP58" s="18"/>
      <c r="BEQ58" s="18"/>
      <c r="BER58" s="18"/>
      <c r="BES58" s="18"/>
      <c r="BET58" s="18"/>
      <c r="BEU58" s="18"/>
      <c r="BEV58" s="18"/>
      <c r="BEW58" s="18"/>
      <c r="BEX58" s="18"/>
      <c r="BEY58" s="18"/>
      <c r="BEZ58" s="18"/>
      <c r="BFA58" s="18"/>
      <c r="BFB58" s="18"/>
      <c r="BFC58" s="18"/>
      <c r="BFD58" s="18"/>
      <c r="BFE58" s="18"/>
      <c r="BFF58" s="18"/>
      <c r="BFG58" s="18"/>
      <c r="BFH58" s="18"/>
      <c r="BFI58" s="18"/>
      <c r="BFJ58" s="18"/>
      <c r="BFK58" s="18"/>
      <c r="BFL58" s="18"/>
      <c r="BFM58" s="18"/>
      <c r="BFN58" s="18"/>
      <c r="BFO58" s="18"/>
      <c r="BFP58" s="18"/>
      <c r="BFQ58" s="18"/>
      <c r="BFR58" s="18"/>
      <c r="BFS58" s="18"/>
      <c r="BFT58" s="18"/>
      <c r="BFU58" s="18"/>
      <c r="BFV58" s="18"/>
      <c r="BFW58" s="18"/>
      <c r="BFX58" s="18"/>
      <c r="BFY58" s="18"/>
      <c r="BFZ58" s="18"/>
      <c r="BGA58" s="18"/>
      <c r="BGB58" s="18"/>
      <c r="BGC58" s="18"/>
      <c r="BGD58" s="18"/>
      <c r="BGE58" s="18"/>
      <c r="BGF58" s="18"/>
      <c r="BGG58" s="18"/>
      <c r="BGH58" s="18"/>
      <c r="BGI58" s="18"/>
      <c r="BGJ58" s="18"/>
      <c r="BGK58" s="18"/>
      <c r="BGL58" s="18"/>
      <c r="BGM58" s="18"/>
      <c r="BGN58" s="18"/>
      <c r="BGO58" s="18"/>
      <c r="BGP58" s="18"/>
      <c r="BGQ58" s="18"/>
      <c r="BGR58" s="18"/>
      <c r="BGS58" s="18"/>
      <c r="BGT58" s="18"/>
      <c r="BGU58" s="18"/>
      <c r="BGV58" s="18"/>
      <c r="BGW58" s="18"/>
      <c r="BGX58" s="18"/>
      <c r="BGY58" s="18"/>
      <c r="BGZ58" s="18"/>
      <c r="BHA58" s="18"/>
      <c r="BHB58" s="18"/>
      <c r="BHC58" s="18"/>
      <c r="BHD58" s="18"/>
      <c r="BHE58" s="18"/>
      <c r="BHF58" s="18"/>
      <c r="BHG58" s="18"/>
      <c r="BHH58" s="18"/>
      <c r="BHI58" s="18"/>
      <c r="BHJ58" s="18"/>
      <c r="BHK58" s="18"/>
      <c r="BHL58" s="18"/>
      <c r="BHM58" s="18"/>
      <c r="BHN58" s="18"/>
      <c r="BHO58" s="18"/>
      <c r="BHP58" s="18"/>
      <c r="BHQ58" s="18"/>
      <c r="BHR58" s="18"/>
      <c r="BHS58" s="18"/>
      <c r="BHT58" s="18"/>
      <c r="BHU58" s="18"/>
      <c r="BHV58" s="18"/>
      <c r="BHW58" s="18"/>
      <c r="BHX58" s="18"/>
      <c r="BHY58" s="18"/>
      <c r="BHZ58" s="18"/>
      <c r="BIA58" s="18"/>
      <c r="BIB58" s="18"/>
      <c r="BIC58" s="18"/>
      <c r="BID58" s="18"/>
      <c r="BIE58" s="18"/>
      <c r="BIF58" s="18"/>
      <c r="BIG58" s="18"/>
      <c r="BIH58" s="18"/>
      <c r="BII58" s="18"/>
      <c r="BIJ58" s="18"/>
      <c r="BIK58" s="18"/>
      <c r="BIL58" s="18"/>
      <c r="BIM58" s="18"/>
      <c r="BIN58" s="18"/>
      <c r="BIO58" s="18"/>
      <c r="BIP58" s="18"/>
      <c r="BIQ58" s="18"/>
      <c r="BIR58" s="18"/>
      <c r="BIS58" s="18"/>
      <c r="BIT58" s="18"/>
      <c r="BIU58" s="18"/>
      <c r="BIV58" s="18"/>
      <c r="BIW58" s="18"/>
      <c r="BIX58" s="18"/>
      <c r="BIY58" s="18"/>
      <c r="BIZ58" s="18"/>
      <c r="BJA58" s="18"/>
      <c r="BJB58" s="18"/>
      <c r="BJC58" s="18"/>
      <c r="BJD58" s="18"/>
      <c r="BJE58" s="18"/>
      <c r="BJF58" s="18"/>
      <c r="BJG58" s="18"/>
      <c r="BJH58" s="18"/>
      <c r="BJI58" s="18"/>
      <c r="BJJ58" s="18"/>
      <c r="BJK58" s="18"/>
      <c r="BJL58" s="18"/>
      <c r="BJM58" s="18"/>
      <c r="BJN58" s="18"/>
      <c r="BJO58" s="18"/>
      <c r="BJP58" s="18"/>
      <c r="BJQ58" s="18"/>
      <c r="BJR58" s="18"/>
      <c r="BJS58" s="18"/>
      <c r="BJT58" s="18"/>
      <c r="BJU58" s="18"/>
      <c r="BJV58" s="18"/>
      <c r="BJW58" s="18"/>
      <c r="BJX58" s="18"/>
      <c r="BJY58" s="18"/>
      <c r="BJZ58" s="18"/>
      <c r="BKA58" s="18"/>
      <c r="BKB58" s="18"/>
      <c r="BKC58" s="18"/>
      <c r="BKD58" s="18"/>
      <c r="BKE58" s="18"/>
      <c r="BKF58" s="18"/>
      <c r="BKG58" s="18"/>
      <c r="BKH58" s="18"/>
      <c r="BKI58" s="18"/>
      <c r="BKJ58" s="18"/>
      <c r="BKK58" s="18"/>
      <c r="BKL58" s="18"/>
      <c r="BKM58" s="18"/>
      <c r="BKN58" s="18"/>
      <c r="BKO58" s="18"/>
      <c r="BKP58" s="18"/>
      <c r="BKQ58" s="18"/>
      <c r="BKR58" s="18"/>
      <c r="BKS58" s="18"/>
      <c r="BKT58" s="18"/>
      <c r="BKU58" s="18"/>
      <c r="BKV58" s="18"/>
      <c r="BKW58" s="18"/>
      <c r="BKX58" s="18"/>
      <c r="BKY58" s="18"/>
      <c r="BKZ58" s="18"/>
      <c r="BLA58" s="18"/>
      <c r="BLB58" s="18"/>
      <c r="BLC58" s="18"/>
      <c r="BLD58" s="18"/>
      <c r="BLE58" s="18"/>
      <c r="BLF58" s="18"/>
      <c r="BLG58" s="18"/>
      <c r="BLH58" s="18"/>
      <c r="BLI58" s="18"/>
      <c r="BLJ58" s="18"/>
      <c r="BLK58" s="18"/>
      <c r="BLL58" s="18"/>
      <c r="BLM58" s="18"/>
      <c r="BLN58" s="18"/>
      <c r="BLO58" s="18"/>
      <c r="BLP58" s="18"/>
      <c r="BLQ58" s="18"/>
      <c r="BLR58" s="18"/>
      <c r="BLS58" s="18"/>
      <c r="BLT58" s="18"/>
      <c r="BLU58" s="18"/>
      <c r="BLV58" s="18"/>
      <c r="BLW58" s="18"/>
      <c r="BLX58" s="18"/>
      <c r="BLY58" s="18"/>
      <c r="BLZ58" s="18"/>
      <c r="BMA58" s="18"/>
      <c r="BMB58" s="18"/>
      <c r="BMC58" s="18"/>
      <c r="BMD58" s="18"/>
      <c r="BME58" s="18"/>
      <c r="BMF58" s="18"/>
      <c r="BMG58" s="18"/>
      <c r="BMH58" s="18"/>
      <c r="BMI58" s="18"/>
      <c r="BMJ58" s="18"/>
      <c r="BMK58" s="18"/>
      <c r="BML58" s="18"/>
      <c r="BMM58" s="18"/>
      <c r="BMN58" s="18"/>
      <c r="BMO58" s="18"/>
      <c r="BMP58" s="18"/>
      <c r="BMQ58" s="18"/>
      <c r="BMR58" s="18"/>
      <c r="BMS58" s="18"/>
      <c r="BMT58" s="18"/>
      <c r="BMU58" s="18"/>
      <c r="BMV58" s="18"/>
      <c r="BMW58" s="18"/>
      <c r="BMX58" s="18"/>
      <c r="BMY58" s="18"/>
      <c r="BMZ58" s="18"/>
      <c r="BNA58" s="18"/>
      <c r="BNB58" s="18"/>
      <c r="BNC58" s="18"/>
      <c r="BND58" s="18"/>
      <c r="BNE58" s="18"/>
      <c r="BNF58" s="18"/>
      <c r="BNG58" s="18"/>
      <c r="BNH58" s="18"/>
      <c r="BNI58" s="18"/>
      <c r="BNJ58" s="18"/>
      <c r="BNK58" s="18"/>
      <c r="BNL58" s="18"/>
      <c r="BNM58" s="18"/>
      <c r="BNN58" s="18"/>
      <c r="BNO58" s="18"/>
      <c r="BNP58" s="18"/>
      <c r="BNQ58" s="18"/>
      <c r="BNR58" s="18"/>
      <c r="BNS58" s="18"/>
      <c r="BNT58" s="18"/>
      <c r="BNU58" s="18"/>
      <c r="BNV58" s="18"/>
      <c r="BNW58" s="18"/>
      <c r="BNX58" s="18"/>
      <c r="BNY58" s="18"/>
      <c r="BNZ58" s="18"/>
      <c r="BOA58" s="18"/>
      <c r="BOB58" s="18"/>
      <c r="BOC58" s="18"/>
      <c r="BOD58" s="18"/>
      <c r="BOE58" s="18"/>
      <c r="BOF58" s="18"/>
      <c r="BOG58" s="18"/>
      <c r="BOH58" s="18"/>
      <c r="BOI58" s="18"/>
      <c r="BOJ58" s="18"/>
      <c r="BOK58" s="18"/>
      <c r="BOL58" s="18"/>
      <c r="BOM58" s="18"/>
      <c r="BON58" s="18"/>
      <c r="BOO58" s="18"/>
      <c r="BOP58" s="18"/>
      <c r="BOQ58" s="18"/>
      <c r="BOR58" s="18"/>
      <c r="BOS58" s="18"/>
      <c r="BOT58" s="18"/>
      <c r="BOU58" s="18"/>
      <c r="BOV58" s="18"/>
      <c r="BOW58" s="18"/>
      <c r="BOX58" s="18"/>
      <c r="BOY58" s="18"/>
      <c r="BOZ58" s="18"/>
      <c r="BPA58" s="18"/>
      <c r="BPB58" s="18"/>
      <c r="BPC58" s="18"/>
      <c r="BPD58" s="18"/>
      <c r="BPE58" s="18"/>
      <c r="BPF58" s="18"/>
      <c r="BPG58" s="18"/>
      <c r="BPH58" s="18"/>
      <c r="BPI58" s="18"/>
      <c r="BPJ58" s="18"/>
      <c r="BPK58" s="18"/>
      <c r="BPL58" s="18"/>
      <c r="BPM58" s="18"/>
      <c r="BPN58" s="18"/>
      <c r="BPO58" s="18"/>
      <c r="BPP58" s="18"/>
      <c r="BPQ58" s="18"/>
      <c r="BPR58" s="18"/>
      <c r="BPS58" s="18"/>
      <c r="BPT58" s="18"/>
      <c r="BPU58" s="18"/>
      <c r="BPV58" s="18"/>
      <c r="BPW58" s="18"/>
      <c r="BPX58" s="18"/>
      <c r="BPY58" s="18"/>
      <c r="BPZ58" s="18"/>
      <c r="BQA58" s="18"/>
      <c r="BQB58" s="18"/>
      <c r="BQC58" s="18"/>
      <c r="BQD58" s="18"/>
      <c r="BQE58" s="18"/>
      <c r="BQF58" s="18"/>
      <c r="BQG58" s="18"/>
      <c r="BQH58" s="18"/>
      <c r="BQI58" s="18"/>
      <c r="BQJ58" s="18"/>
      <c r="BQK58" s="18"/>
      <c r="BQL58" s="18"/>
      <c r="BQM58" s="18"/>
      <c r="BQN58" s="18"/>
      <c r="BQO58" s="18"/>
      <c r="BQP58" s="18"/>
      <c r="BQQ58" s="18"/>
      <c r="BQR58" s="18"/>
      <c r="BQS58" s="18"/>
      <c r="BQT58" s="18"/>
      <c r="BQU58" s="18"/>
      <c r="BQV58" s="18"/>
      <c r="BQW58" s="18"/>
      <c r="BQX58" s="18"/>
      <c r="BQY58" s="18"/>
      <c r="BQZ58" s="18"/>
      <c r="BRA58" s="18"/>
      <c r="BRB58" s="18"/>
      <c r="BRC58" s="18"/>
      <c r="BRD58" s="18"/>
      <c r="BRE58" s="18"/>
      <c r="BRF58" s="18"/>
      <c r="BRG58" s="18"/>
      <c r="BRH58" s="18"/>
      <c r="BRI58" s="18"/>
      <c r="BRJ58" s="18"/>
      <c r="BRK58" s="18"/>
      <c r="BRL58" s="18"/>
      <c r="BRM58" s="18"/>
      <c r="BRN58" s="18"/>
      <c r="BRO58" s="18"/>
      <c r="BRP58" s="18"/>
      <c r="BRQ58" s="18"/>
      <c r="BRR58" s="18"/>
      <c r="BRS58" s="18"/>
      <c r="BRT58" s="18"/>
      <c r="BRU58" s="18"/>
      <c r="BRV58" s="18"/>
      <c r="BRW58" s="18"/>
      <c r="BRX58" s="18"/>
      <c r="BRY58" s="18"/>
      <c r="BRZ58" s="18"/>
      <c r="BSA58" s="18"/>
      <c r="BSB58" s="18"/>
      <c r="BSC58" s="18"/>
      <c r="BSD58" s="18"/>
      <c r="BSE58" s="18"/>
      <c r="BSF58" s="18"/>
      <c r="BSG58" s="18"/>
      <c r="BSH58" s="18"/>
      <c r="BSI58" s="18"/>
      <c r="BSJ58" s="18"/>
      <c r="BSK58" s="18"/>
      <c r="BSL58" s="18"/>
      <c r="BSM58" s="18"/>
      <c r="BSN58" s="18"/>
      <c r="BSO58" s="18"/>
      <c r="BSP58" s="18"/>
      <c r="BSQ58" s="18"/>
      <c r="BSR58" s="18"/>
      <c r="BSS58" s="18"/>
      <c r="BST58" s="18"/>
      <c r="BSU58" s="18"/>
      <c r="BSV58" s="18"/>
      <c r="BSW58" s="18"/>
      <c r="BSX58" s="18"/>
      <c r="BSY58" s="18"/>
      <c r="BSZ58" s="18"/>
      <c r="BTA58" s="18"/>
      <c r="BTB58" s="18"/>
      <c r="BTC58" s="18"/>
      <c r="BTD58" s="18"/>
      <c r="BTE58" s="18"/>
      <c r="BTF58" s="18"/>
      <c r="BTG58" s="18"/>
      <c r="BTH58" s="18"/>
      <c r="BTI58" s="18"/>
      <c r="BTJ58" s="18"/>
      <c r="BTK58" s="18"/>
      <c r="BTL58" s="18"/>
      <c r="BTM58" s="18"/>
      <c r="BTN58" s="18"/>
      <c r="BTO58" s="18"/>
      <c r="BTP58" s="18"/>
      <c r="BTQ58" s="18"/>
      <c r="BTR58" s="18"/>
      <c r="BTS58" s="18"/>
      <c r="BTT58" s="18"/>
      <c r="BTU58" s="18"/>
      <c r="BTV58" s="18"/>
      <c r="BTW58" s="18"/>
      <c r="BTX58" s="18"/>
      <c r="BTY58" s="18"/>
      <c r="BTZ58" s="18"/>
      <c r="BUA58" s="18"/>
      <c r="BUB58" s="18"/>
      <c r="BUC58" s="18"/>
      <c r="BUD58" s="18"/>
      <c r="BUE58" s="18"/>
      <c r="BUF58" s="18"/>
      <c r="BUG58" s="18"/>
      <c r="BUH58" s="18"/>
      <c r="BUI58" s="18"/>
      <c r="BUJ58" s="18"/>
      <c r="BUK58" s="18"/>
      <c r="BUL58" s="18"/>
      <c r="BUM58" s="18"/>
      <c r="BUN58" s="18"/>
      <c r="BUO58" s="18"/>
      <c r="BUP58" s="18"/>
      <c r="BUQ58" s="18"/>
      <c r="BUR58" s="18"/>
      <c r="BUS58" s="18"/>
      <c r="BUT58" s="18"/>
      <c r="BUU58" s="18"/>
      <c r="BUV58" s="18"/>
      <c r="BUW58" s="18"/>
      <c r="BUX58" s="18"/>
      <c r="BUY58" s="18"/>
      <c r="BUZ58" s="18"/>
      <c r="BVA58" s="18"/>
      <c r="BVB58" s="18"/>
      <c r="BVC58" s="18"/>
      <c r="BVD58" s="18"/>
      <c r="BVE58" s="18"/>
      <c r="BVF58" s="18"/>
      <c r="BVG58" s="18"/>
      <c r="BVH58" s="18"/>
      <c r="BVI58" s="18"/>
      <c r="BVJ58" s="18"/>
      <c r="BVK58" s="18"/>
      <c r="BVL58" s="18"/>
      <c r="BVM58" s="18"/>
      <c r="BVN58" s="18"/>
      <c r="BVO58" s="18"/>
      <c r="BVP58" s="18"/>
      <c r="BVQ58" s="18"/>
      <c r="BVR58" s="18"/>
      <c r="BVS58" s="18"/>
      <c r="BVT58" s="18"/>
      <c r="BVU58" s="18"/>
      <c r="BVV58" s="18"/>
      <c r="BVW58" s="18"/>
      <c r="BVX58" s="18"/>
      <c r="BVY58" s="18"/>
      <c r="BVZ58" s="18"/>
      <c r="BWA58" s="18"/>
      <c r="BWB58" s="18"/>
      <c r="BWC58" s="18"/>
      <c r="BWD58" s="18"/>
      <c r="BWE58" s="18"/>
      <c r="BWF58" s="18"/>
      <c r="BWG58" s="18"/>
      <c r="BWH58" s="18"/>
      <c r="BWI58" s="18"/>
      <c r="BWJ58" s="18"/>
      <c r="BWK58" s="18"/>
      <c r="BWL58" s="18"/>
      <c r="BWM58" s="18"/>
      <c r="BWN58" s="18"/>
      <c r="BWO58" s="18"/>
      <c r="BWP58" s="18"/>
      <c r="BWQ58" s="18"/>
      <c r="BWR58" s="18"/>
      <c r="BWS58" s="18"/>
      <c r="BWT58" s="18"/>
      <c r="BWU58" s="18"/>
      <c r="BWV58" s="18"/>
      <c r="BWW58" s="18"/>
      <c r="BWX58" s="18"/>
      <c r="BWY58" s="18"/>
      <c r="BWZ58" s="18"/>
      <c r="BXA58" s="18"/>
      <c r="BXB58" s="18"/>
      <c r="BXC58" s="18"/>
      <c r="BXD58" s="18"/>
      <c r="BXE58" s="18"/>
      <c r="BXF58" s="18"/>
      <c r="BXG58" s="18"/>
      <c r="BXH58" s="18"/>
      <c r="BXI58" s="18"/>
      <c r="BXJ58" s="18"/>
      <c r="BXK58" s="18"/>
      <c r="BXL58" s="18"/>
      <c r="BXM58" s="18"/>
      <c r="BXN58" s="18"/>
      <c r="BXO58" s="18"/>
      <c r="BXP58" s="18"/>
      <c r="BXQ58" s="18"/>
      <c r="BXR58" s="18"/>
      <c r="BXS58" s="18"/>
      <c r="BXT58" s="18"/>
      <c r="BXU58" s="18"/>
      <c r="BXV58" s="18"/>
      <c r="BXW58" s="18"/>
      <c r="BXX58" s="18"/>
      <c r="BXY58" s="18"/>
      <c r="BXZ58" s="18"/>
      <c r="BYA58" s="18"/>
      <c r="BYB58" s="18"/>
      <c r="BYC58" s="18"/>
      <c r="BYD58" s="18"/>
      <c r="BYE58" s="18"/>
      <c r="BYF58" s="18"/>
      <c r="BYG58" s="18"/>
      <c r="BYH58" s="18"/>
      <c r="BYI58" s="18"/>
      <c r="BYJ58" s="18"/>
      <c r="BYK58" s="18"/>
      <c r="BYL58" s="18"/>
      <c r="BYM58" s="18"/>
      <c r="BYN58" s="18"/>
      <c r="BYO58" s="18"/>
      <c r="BYP58" s="18"/>
      <c r="BYQ58" s="18"/>
      <c r="BYR58" s="18"/>
      <c r="BYS58" s="18"/>
      <c r="BYT58" s="18"/>
      <c r="BYU58" s="18"/>
      <c r="BYV58" s="18"/>
      <c r="BYW58" s="18"/>
      <c r="BYX58" s="18"/>
      <c r="BYY58" s="18"/>
      <c r="BYZ58" s="18"/>
      <c r="BZA58" s="18"/>
      <c r="BZB58" s="18"/>
      <c r="BZC58" s="18"/>
      <c r="BZD58" s="18"/>
      <c r="BZE58" s="18"/>
      <c r="BZF58" s="18"/>
      <c r="BZG58" s="18"/>
      <c r="BZH58" s="18"/>
      <c r="BZI58" s="18"/>
      <c r="BZJ58" s="18"/>
      <c r="BZK58" s="18"/>
      <c r="BZL58" s="18"/>
      <c r="BZM58" s="18"/>
      <c r="BZN58" s="18"/>
      <c r="BZO58" s="18"/>
      <c r="BZP58" s="18"/>
      <c r="BZQ58" s="18"/>
      <c r="BZR58" s="18"/>
      <c r="BZS58" s="18"/>
      <c r="BZT58" s="18"/>
      <c r="BZU58" s="18"/>
      <c r="BZV58" s="18"/>
      <c r="BZW58" s="18"/>
      <c r="BZX58" s="18"/>
      <c r="BZY58" s="18"/>
      <c r="BZZ58" s="18"/>
      <c r="CAA58" s="18"/>
      <c r="CAB58" s="18"/>
      <c r="CAC58" s="18"/>
      <c r="CAD58" s="18"/>
      <c r="CAE58" s="18"/>
      <c r="CAF58" s="18"/>
      <c r="CAG58" s="18"/>
      <c r="CAH58" s="18"/>
      <c r="CAI58" s="18"/>
      <c r="CAJ58" s="18"/>
      <c r="CAK58" s="18"/>
      <c r="CAL58" s="18"/>
      <c r="CAM58" s="18"/>
      <c r="CAN58" s="18"/>
      <c r="CAO58" s="18"/>
      <c r="CAP58" s="18"/>
      <c r="CAQ58" s="18"/>
      <c r="CAR58" s="18"/>
      <c r="CAS58" s="18"/>
      <c r="CAT58" s="18"/>
      <c r="CAU58" s="18"/>
      <c r="CAV58" s="18"/>
      <c r="CAW58" s="18"/>
      <c r="CAX58" s="18"/>
      <c r="CAY58" s="18"/>
      <c r="CAZ58" s="18"/>
      <c r="CBA58" s="18"/>
      <c r="CBB58" s="18"/>
      <c r="CBC58" s="18"/>
      <c r="CBD58" s="18"/>
      <c r="CBE58" s="18"/>
      <c r="CBF58" s="18"/>
      <c r="CBG58" s="18"/>
      <c r="CBH58" s="18"/>
      <c r="CBI58" s="18"/>
      <c r="CBJ58" s="18"/>
      <c r="CBK58" s="18"/>
      <c r="CBL58" s="18"/>
      <c r="CBM58" s="18"/>
      <c r="CBN58" s="18"/>
      <c r="CBO58" s="18"/>
      <c r="CBP58" s="18"/>
      <c r="CBQ58" s="18"/>
      <c r="CBR58" s="18"/>
      <c r="CBS58" s="18"/>
      <c r="CBT58" s="18"/>
      <c r="CBU58" s="18"/>
      <c r="CBV58" s="18"/>
      <c r="CBW58" s="18"/>
      <c r="CBX58" s="18"/>
      <c r="CBY58" s="18"/>
      <c r="CBZ58" s="18"/>
      <c r="CCA58" s="18"/>
      <c r="CCB58" s="18"/>
      <c r="CCC58" s="18"/>
      <c r="CCD58" s="18"/>
      <c r="CCE58" s="18"/>
      <c r="CCF58" s="18"/>
      <c r="CCG58" s="18"/>
      <c r="CCH58" s="18"/>
      <c r="CCI58" s="18"/>
      <c r="CCJ58" s="18"/>
      <c r="CCK58" s="18"/>
      <c r="CCL58" s="18"/>
      <c r="CCM58" s="18"/>
      <c r="CCN58" s="18"/>
      <c r="CCO58" s="18"/>
      <c r="CCP58" s="18"/>
      <c r="CCQ58" s="18"/>
      <c r="CCR58" s="18"/>
      <c r="CCS58" s="18"/>
      <c r="CCT58" s="18"/>
      <c r="CCU58" s="18"/>
      <c r="CCV58" s="18"/>
      <c r="CCW58" s="18"/>
      <c r="CCX58" s="18"/>
      <c r="CCY58" s="18"/>
      <c r="CCZ58" s="18"/>
      <c r="CDA58" s="18"/>
      <c r="CDB58" s="18"/>
      <c r="CDC58" s="18"/>
      <c r="CDD58" s="18"/>
      <c r="CDE58" s="18"/>
      <c r="CDF58" s="18"/>
      <c r="CDG58" s="18"/>
      <c r="CDH58" s="18"/>
      <c r="CDI58" s="18"/>
      <c r="CDJ58" s="18"/>
      <c r="CDK58" s="18"/>
      <c r="CDL58" s="18"/>
      <c r="CDM58" s="18"/>
      <c r="CDN58" s="18"/>
      <c r="CDO58" s="18"/>
      <c r="CDP58" s="18"/>
      <c r="CDQ58" s="18"/>
      <c r="CDR58" s="18"/>
      <c r="CDS58" s="18"/>
      <c r="CDT58" s="18"/>
      <c r="CDU58" s="18"/>
      <c r="CDV58" s="18"/>
      <c r="CDW58" s="18"/>
      <c r="CDX58" s="18"/>
      <c r="CDY58" s="18"/>
      <c r="CDZ58" s="18"/>
      <c r="CEA58" s="18"/>
      <c r="CEB58" s="18"/>
      <c r="CEC58" s="18"/>
      <c r="CED58" s="18"/>
      <c r="CEE58" s="18"/>
      <c r="CEF58" s="18"/>
      <c r="CEG58" s="18"/>
      <c r="CEH58" s="18"/>
      <c r="CEI58" s="18"/>
      <c r="CEJ58" s="18"/>
      <c r="CEK58" s="18"/>
      <c r="CEL58" s="18"/>
      <c r="CEM58" s="18"/>
      <c r="CEN58" s="18"/>
      <c r="CEO58" s="18"/>
      <c r="CEP58" s="18"/>
      <c r="CEQ58" s="18"/>
      <c r="CER58" s="18"/>
      <c r="CES58" s="18"/>
      <c r="CET58" s="18"/>
      <c r="CEU58" s="18"/>
      <c r="CEV58" s="18"/>
      <c r="CEW58" s="18"/>
      <c r="CEX58" s="18"/>
      <c r="CEY58" s="18"/>
      <c r="CEZ58" s="18"/>
      <c r="CFA58" s="18"/>
      <c r="CFB58" s="18"/>
      <c r="CFC58" s="18"/>
      <c r="CFD58" s="18"/>
      <c r="CFE58" s="18"/>
      <c r="CFF58" s="18"/>
      <c r="CFG58" s="18"/>
      <c r="CFH58" s="18"/>
      <c r="CFI58" s="18"/>
      <c r="CFJ58" s="18"/>
      <c r="CFK58" s="18"/>
      <c r="CFL58" s="18"/>
      <c r="CFM58" s="18"/>
      <c r="CFN58" s="18"/>
      <c r="CFO58" s="18"/>
      <c r="CFP58" s="18"/>
      <c r="CFQ58" s="18"/>
      <c r="CFR58" s="18"/>
      <c r="CFS58" s="18"/>
      <c r="CFT58" s="18"/>
      <c r="CFU58" s="18"/>
      <c r="CFV58" s="18"/>
      <c r="CFW58" s="18"/>
      <c r="CFX58" s="18"/>
      <c r="CFY58" s="18"/>
      <c r="CFZ58" s="18"/>
      <c r="CGA58" s="18"/>
      <c r="CGB58" s="18"/>
      <c r="CGC58" s="18"/>
      <c r="CGD58" s="18"/>
      <c r="CGE58" s="18"/>
      <c r="CGF58" s="18"/>
      <c r="CGG58" s="18"/>
      <c r="CGH58" s="18"/>
      <c r="CGI58" s="18"/>
      <c r="CGJ58" s="18"/>
      <c r="CGK58" s="18"/>
      <c r="CGL58" s="18"/>
      <c r="CGM58" s="18"/>
      <c r="CGN58" s="18"/>
      <c r="CGO58" s="18"/>
      <c r="CGP58" s="18"/>
      <c r="CGQ58" s="18"/>
      <c r="CGR58" s="18"/>
      <c r="CGS58" s="18"/>
      <c r="CGT58" s="18"/>
      <c r="CGU58" s="18"/>
      <c r="CGV58" s="18"/>
      <c r="CGW58" s="18"/>
      <c r="CGX58" s="18"/>
      <c r="CGY58" s="18"/>
      <c r="CGZ58" s="18"/>
      <c r="CHA58" s="18"/>
      <c r="CHB58" s="18"/>
      <c r="CHC58" s="18"/>
      <c r="CHD58" s="18"/>
      <c r="CHE58" s="18"/>
      <c r="CHF58" s="18"/>
      <c r="CHG58" s="18"/>
      <c r="CHH58" s="18"/>
      <c r="CHI58" s="18"/>
      <c r="CHJ58" s="18"/>
      <c r="CHK58" s="18"/>
      <c r="CHL58" s="18"/>
      <c r="CHM58" s="18"/>
      <c r="CHN58" s="18"/>
      <c r="CHO58" s="18"/>
      <c r="CHP58" s="18"/>
      <c r="CHQ58" s="18"/>
      <c r="CHR58" s="18"/>
      <c r="CHS58" s="18"/>
      <c r="CHT58" s="18"/>
      <c r="CHU58" s="18"/>
      <c r="CHV58" s="18"/>
      <c r="CHW58" s="18"/>
      <c r="CHX58" s="18"/>
      <c r="CHY58" s="18"/>
      <c r="CHZ58" s="18"/>
      <c r="CIA58" s="18"/>
      <c r="CIB58" s="18"/>
      <c r="CIC58" s="18"/>
      <c r="CID58" s="18"/>
      <c r="CIE58" s="18"/>
      <c r="CIF58" s="18"/>
      <c r="CIG58" s="18"/>
      <c r="CIH58" s="18"/>
      <c r="CII58" s="18"/>
      <c r="CIJ58" s="18"/>
      <c r="CIK58" s="18"/>
      <c r="CIL58" s="18"/>
      <c r="CIM58" s="18"/>
      <c r="CIN58" s="18"/>
      <c r="CIO58" s="18"/>
      <c r="CIP58" s="18"/>
      <c r="CIQ58" s="18"/>
      <c r="CIR58" s="18"/>
      <c r="CIS58" s="18"/>
      <c r="CIT58" s="18"/>
      <c r="CIU58" s="18"/>
      <c r="CIV58" s="18"/>
      <c r="CIW58" s="18"/>
      <c r="CIX58" s="18"/>
      <c r="CIY58" s="18"/>
      <c r="CIZ58" s="18"/>
      <c r="CJA58" s="18"/>
      <c r="CJB58" s="18"/>
      <c r="CJC58" s="18"/>
      <c r="CJD58" s="18"/>
      <c r="CJE58" s="18"/>
      <c r="CJF58" s="18"/>
      <c r="CJG58" s="18"/>
      <c r="CJH58" s="18"/>
      <c r="CJI58" s="18"/>
      <c r="CJJ58" s="18"/>
      <c r="CJK58" s="18"/>
      <c r="CJL58" s="18"/>
      <c r="CJM58" s="18"/>
      <c r="CJN58" s="18"/>
      <c r="CJO58" s="18"/>
      <c r="CJP58" s="18"/>
      <c r="CJQ58" s="18"/>
      <c r="CJR58" s="18"/>
      <c r="CJS58" s="18"/>
      <c r="CJT58" s="18"/>
      <c r="CJU58" s="18"/>
      <c r="CJV58" s="18"/>
      <c r="CJW58" s="18"/>
      <c r="CJX58" s="18"/>
      <c r="CJY58" s="18"/>
      <c r="CJZ58" s="18"/>
      <c r="CKA58" s="18"/>
      <c r="CKB58" s="18"/>
      <c r="CKC58" s="18"/>
      <c r="CKD58" s="18"/>
      <c r="CKE58" s="18"/>
      <c r="CKF58" s="18"/>
      <c r="CKG58" s="18"/>
      <c r="CKH58" s="18"/>
      <c r="CKI58" s="18"/>
      <c r="CKJ58" s="18"/>
      <c r="CKK58" s="18"/>
      <c r="CKL58" s="18"/>
      <c r="CKM58" s="18"/>
      <c r="CKN58" s="18"/>
      <c r="CKO58" s="18"/>
      <c r="CKP58" s="18"/>
      <c r="CKQ58" s="18"/>
      <c r="CKR58" s="18"/>
      <c r="CKS58" s="18"/>
      <c r="CKT58" s="18"/>
      <c r="CKU58" s="18"/>
      <c r="CKV58" s="18"/>
      <c r="CKW58" s="18"/>
      <c r="CKX58" s="18"/>
      <c r="CKY58" s="18"/>
      <c r="CKZ58" s="18"/>
      <c r="CLA58" s="18"/>
      <c r="CLB58" s="18"/>
      <c r="CLC58" s="18"/>
      <c r="CLD58" s="18"/>
      <c r="CLE58" s="18"/>
      <c r="CLF58" s="18"/>
      <c r="CLG58" s="18"/>
      <c r="CLH58" s="18"/>
      <c r="CLI58" s="18"/>
      <c r="CLJ58" s="18"/>
      <c r="CLK58" s="18"/>
      <c r="CLL58" s="18"/>
      <c r="CLM58" s="18"/>
      <c r="CLN58" s="18"/>
      <c r="CLO58" s="18"/>
      <c r="CLP58" s="18"/>
      <c r="CLQ58" s="18"/>
      <c r="CLR58" s="18"/>
      <c r="CLS58" s="18"/>
      <c r="CLT58" s="18"/>
      <c r="CLU58" s="18"/>
      <c r="CLV58" s="18"/>
      <c r="CLW58" s="18"/>
      <c r="CLX58" s="18"/>
      <c r="CLY58" s="18"/>
      <c r="CLZ58" s="18"/>
      <c r="CMA58" s="18"/>
      <c r="CMB58" s="18"/>
      <c r="CMC58" s="18"/>
      <c r="CMD58" s="18"/>
      <c r="CME58" s="18"/>
      <c r="CMF58" s="18"/>
      <c r="CMG58" s="18"/>
      <c r="CMH58" s="18"/>
      <c r="CMI58" s="18"/>
      <c r="CMJ58" s="18"/>
      <c r="CMK58" s="18"/>
      <c r="CML58" s="18"/>
      <c r="CMM58" s="18"/>
      <c r="CMN58" s="18"/>
      <c r="CMO58" s="18"/>
      <c r="CMP58" s="18"/>
      <c r="CMQ58" s="18"/>
      <c r="CMR58" s="18"/>
      <c r="CMS58" s="18"/>
      <c r="CMT58" s="18"/>
      <c r="CMU58" s="18"/>
      <c r="CMV58" s="18"/>
      <c r="CMW58" s="18"/>
      <c r="CMX58" s="18"/>
      <c r="CMY58" s="18"/>
      <c r="CMZ58" s="18"/>
      <c r="CNA58" s="18"/>
      <c r="CNB58" s="18"/>
      <c r="CNC58" s="18"/>
      <c r="CND58" s="18"/>
      <c r="CNE58" s="18"/>
      <c r="CNF58" s="18"/>
      <c r="CNG58" s="18"/>
      <c r="CNH58" s="18"/>
      <c r="CNI58" s="18"/>
      <c r="CNJ58" s="18"/>
      <c r="CNK58" s="18"/>
      <c r="CNL58" s="18"/>
      <c r="CNM58" s="18"/>
      <c r="CNN58" s="18"/>
      <c r="CNO58" s="18"/>
      <c r="CNP58" s="18"/>
      <c r="CNQ58" s="18"/>
      <c r="CNR58" s="18"/>
      <c r="CNS58" s="18"/>
      <c r="CNT58" s="18"/>
      <c r="CNU58" s="18"/>
      <c r="CNV58" s="18"/>
      <c r="CNW58" s="18"/>
      <c r="CNX58" s="18"/>
      <c r="CNY58" s="18"/>
      <c r="CNZ58" s="18"/>
      <c r="COA58" s="18"/>
      <c r="COB58" s="18"/>
      <c r="COC58" s="18"/>
      <c r="COD58" s="18"/>
      <c r="COE58" s="18"/>
      <c r="COF58" s="18"/>
      <c r="COG58" s="18"/>
      <c r="COH58" s="18"/>
      <c r="COI58" s="18"/>
      <c r="COJ58" s="18"/>
      <c r="COK58" s="18"/>
      <c r="COL58" s="18"/>
      <c r="COM58" s="18"/>
      <c r="CON58" s="18"/>
      <c r="COO58" s="18"/>
      <c r="COP58" s="18"/>
      <c r="COQ58" s="18"/>
      <c r="COR58" s="18"/>
      <c r="COS58" s="18"/>
      <c r="COT58" s="18"/>
      <c r="COU58" s="18"/>
      <c r="COV58" s="18"/>
      <c r="COW58" s="18"/>
      <c r="COX58" s="18"/>
      <c r="COY58" s="18"/>
      <c r="COZ58" s="18"/>
      <c r="CPA58" s="18"/>
      <c r="CPB58" s="18"/>
      <c r="CPC58" s="18"/>
      <c r="CPD58" s="18"/>
      <c r="CPE58" s="18"/>
      <c r="CPF58" s="18"/>
      <c r="CPG58" s="18"/>
      <c r="CPH58" s="18"/>
      <c r="CPI58" s="18"/>
      <c r="CPJ58" s="18"/>
      <c r="CPK58" s="18"/>
      <c r="CPL58" s="18"/>
      <c r="CPM58" s="18"/>
      <c r="CPN58" s="18"/>
      <c r="CPO58" s="18"/>
      <c r="CPP58" s="18"/>
      <c r="CPQ58" s="18"/>
      <c r="CPR58" s="18"/>
      <c r="CPS58" s="18"/>
      <c r="CPT58" s="18"/>
      <c r="CPU58" s="18"/>
      <c r="CPV58" s="18"/>
      <c r="CPW58" s="18"/>
      <c r="CPX58" s="18"/>
      <c r="CPY58" s="18"/>
      <c r="CPZ58" s="18"/>
      <c r="CQA58" s="18"/>
      <c r="CQB58" s="18"/>
      <c r="CQC58" s="18"/>
      <c r="CQD58" s="18"/>
      <c r="CQE58" s="18"/>
      <c r="CQF58" s="18"/>
      <c r="CQG58" s="18"/>
      <c r="CQH58" s="18"/>
      <c r="CQI58" s="18"/>
      <c r="CQJ58" s="18"/>
      <c r="CQK58" s="18"/>
      <c r="CQL58" s="18"/>
      <c r="CQM58" s="18"/>
      <c r="CQN58" s="18"/>
      <c r="CQO58" s="18"/>
      <c r="CQP58" s="18"/>
      <c r="CQQ58" s="18"/>
      <c r="CQR58" s="18"/>
      <c r="CQS58" s="18"/>
      <c r="CQT58" s="18"/>
      <c r="CQU58" s="18"/>
      <c r="CQV58" s="18"/>
      <c r="CQW58" s="18"/>
      <c r="CQX58" s="18"/>
      <c r="CQY58" s="18"/>
      <c r="CQZ58" s="18"/>
      <c r="CRA58" s="18"/>
      <c r="CRB58" s="18"/>
      <c r="CRC58" s="18"/>
      <c r="CRD58" s="18"/>
      <c r="CRE58" s="18"/>
      <c r="CRF58" s="18"/>
      <c r="CRG58" s="18"/>
      <c r="CRH58" s="18"/>
      <c r="CRI58" s="18"/>
      <c r="CRJ58" s="18"/>
      <c r="CRK58" s="18"/>
      <c r="CRL58" s="18"/>
      <c r="CRM58" s="18"/>
      <c r="CRN58" s="18"/>
      <c r="CRO58" s="18"/>
      <c r="CRP58" s="18"/>
      <c r="CRQ58" s="18"/>
      <c r="CRR58" s="18"/>
      <c r="CRS58" s="18"/>
      <c r="CRT58" s="18"/>
      <c r="CRU58" s="18"/>
      <c r="CRV58" s="18"/>
      <c r="CRW58" s="18"/>
      <c r="CRX58" s="18"/>
      <c r="CRY58" s="18"/>
      <c r="CRZ58" s="18"/>
      <c r="CSA58" s="18"/>
      <c r="CSB58" s="18"/>
      <c r="CSC58" s="18"/>
      <c r="CSD58" s="18"/>
      <c r="CSE58" s="18"/>
      <c r="CSF58" s="18"/>
      <c r="CSG58" s="18"/>
      <c r="CSH58" s="18"/>
      <c r="CSI58" s="18"/>
      <c r="CSJ58" s="18"/>
      <c r="CSK58" s="18"/>
      <c r="CSL58" s="18"/>
      <c r="CSM58" s="18"/>
      <c r="CSN58" s="18"/>
      <c r="CSO58" s="18"/>
      <c r="CSP58" s="18"/>
      <c r="CSQ58" s="18"/>
      <c r="CSR58" s="18"/>
      <c r="CSS58" s="18"/>
      <c r="CST58" s="18"/>
      <c r="CSU58" s="18"/>
      <c r="CSV58" s="18"/>
      <c r="CSW58" s="18"/>
      <c r="CSX58" s="18"/>
      <c r="CSY58" s="18"/>
      <c r="CSZ58" s="18"/>
      <c r="CTA58" s="18"/>
      <c r="CTB58" s="18"/>
      <c r="CTC58" s="18"/>
      <c r="CTD58" s="18"/>
      <c r="CTE58" s="18"/>
      <c r="CTF58" s="18"/>
      <c r="CTG58" s="18"/>
      <c r="CTH58" s="18"/>
      <c r="CTI58" s="18"/>
      <c r="CTJ58" s="18"/>
      <c r="CTK58" s="18"/>
      <c r="CTL58" s="18"/>
      <c r="CTM58" s="18"/>
      <c r="CTN58" s="18"/>
      <c r="CTO58" s="18"/>
      <c r="CTP58" s="18"/>
      <c r="CTQ58" s="18"/>
      <c r="CTR58" s="18"/>
      <c r="CTS58" s="18"/>
      <c r="CTT58" s="18"/>
      <c r="CTU58" s="18"/>
      <c r="CTV58" s="18"/>
      <c r="CTW58" s="18"/>
      <c r="CTX58" s="18"/>
      <c r="CTY58" s="18"/>
      <c r="CTZ58" s="18"/>
      <c r="CUA58" s="18"/>
      <c r="CUB58" s="18"/>
      <c r="CUC58" s="18"/>
      <c r="CUD58" s="18"/>
      <c r="CUE58" s="18"/>
      <c r="CUF58" s="18"/>
      <c r="CUG58" s="18"/>
      <c r="CUH58" s="18"/>
      <c r="CUI58" s="18"/>
      <c r="CUJ58" s="18"/>
      <c r="CUK58" s="18"/>
      <c r="CUL58" s="18"/>
      <c r="CUM58" s="18"/>
      <c r="CUN58" s="18"/>
      <c r="CUO58" s="18"/>
      <c r="CUP58" s="18"/>
      <c r="CUQ58" s="18"/>
      <c r="CUR58" s="18"/>
      <c r="CUS58" s="18"/>
      <c r="CUT58" s="18"/>
      <c r="CUU58" s="18"/>
      <c r="CUV58" s="18"/>
      <c r="CUW58" s="18"/>
      <c r="CUX58" s="18"/>
      <c r="CUY58" s="18"/>
      <c r="CUZ58" s="18"/>
      <c r="CVA58" s="18"/>
      <c r="CVB58" s="18"/>
      <c r="CVC58" s="18"/>
      <c r="CVD58" s="18"/>
      <c r="CVE58" s="18"/>
      <c r="CVF58" s="18"/>
      <c r="CVG58" s="18"/>
      <c r="CVH58" s="18"/>
      <c r="CVI58" s="18"/>
      <c r="CVJ58" s="18"/>
      <c r="CVK58" s="18"/>
      <c r="CVL58" s="18"/>
      <c r="CVM58" s="18"/>
      <c r="CVN58" s="18"/>
      <c r="CVO58" s="18"/>
      <c r="CVP58" s="18"/>
      <c r="CVQ58" s="18"/>
      <c r="CVR58" s="18"/>
      <c r="CVS58" s="18"/>
      <c r="CVT58" s="18"/>
      <c r="CVU58" s="18"/>
      <c r="CVV58" s="18"/>
      <c r="CVW58" s="18"/>
      <c r="CVX58" s="18"/>
      <c r="CVY58" s="18"/>
      <c r="CVZ58" s="18"/>
      <c r="CWA58" s="18"/>
      <c r="CWB58" s="18"/>
      <c r="CWC58" s="18"/>
      <c r="CWD58" s="18"/>
      <c r="CWE58" s="18"/>
      <c r="CWF58" s="18"/>
      <c r="CWG58" s="18"/>
      <c r="CWH58" s="18"/>
      <c r="CWI58" s="18"/>
      <c r="CWJ58" s="18"/>
      <c r="CWK58" s="18"/>
      <c r="CWL58" s="18"/>
      <c r="CWM58" s="18"/>
      <c r="CWN58" s="18"/>
      <c r="CWO58" s="18"/>
      <c r="CWP58" s="18"/>
      <c r="CWQ58" s="18"/>
      <c r="CWR58" s="18"/>
      <c r="CWS58" s="18"/>
      <c r="CWT58" s="18"/>
      <c r="CWU58" s="18"/>
      <c r="CWV58" s="18"/>
      <c r="CWW58" s="18"/>
      <c r="CWX58" s="18"/>
      <c r="CWY58" s="18"/>
      <c r="CWZ58" s="18"/>
      <c r="CXA58" s="18"/>
      <c r="CXB58" s="18"/>
      <c r="CXC58" s="18"/>
      <c r="CXD58" s="18"/>
      <c r="CXE58" s="18"/>
      <c r="CXF58" s="18"/>
      <c r="CXG58" s="18"/>
      <c r="CXH58" s="18"/>
      <c r="CXI58" s="18"/>
      <c r="CXJ58" s="18"/>
      <c r="CXK58" s="18"/>
      <c r="CXL58" s="18"/>
      <c r="CXM58" s="18"/>
      <c r="CXN58" s="18"/>
      <c r="CXO58" s="18"/>
      <c r="CXP58" s="18"/>
      <c r="CXQ58" s="18"/>
      <c r="CXR58" s="18"/>
      <c r="CXS58" s="18"/>
      <c r="CXT58" s="18"/>
      <c r="CXU58" s="18"/>
      <c r="CXV58" s="18"/>
      <c r="CXW58" s="18"/>
      <c r="CXX58" s="18"/>
      <c r="CXY58" s="18"/>
      <c r="CXZ58" s="18"/>
      <c r="CYA58" s="18"/>
      <c r="CYB58" s="18"/>
      <c r="CYC58" s="18"/>
      <c r="CYD58" s="18"/>
      <c r="CYE58" s="18"/>
      <c r="CYF58" s="18"/>
      <c r="CYG58" s="18"/>
      <c r="CYH58" s="18"/>
      <c r="CYI58" s="18"/>
      <c r="CYJ58" s="18"/>
      <c r="CYK58" s="18"/>
      <c r="CYL58" s="18"/>
      <c r="CYM58" s="18"/>
      <c r="CYN58" s="18"/>
      <c r="CYO58" s="18"/>
      <c r="CYP58" s="18"/>
      <c r="CYQ58" s="18"/>
      <c r="CYR58" s="18"/>
      <c r="CYS58" s="18"/>
      <c r="CYT58" s="18"/>
      <c r="CYU58" s="18"/>
      <c r="CYV58" s="18"/>
      <c r="CYW58" s="18"/>
      <c r="CYX58" s="18"/>
      <c r="CYY58" s="18"/>
      <c r="CYZ58" s="18"/>
      <c r="CZA58" s="18"/>
      <c r="CZB58" s="18"/>
      <c r="CZC58" s="18"/>
      <c r="CZD58" s="18"/>
      <c r="CZE58" s="18"/>
      <c r="CZF58" s="18"/>
      <c r="CZG58" s="18"/>
      <c r="CZH58" s="18"/>
      <c r="CZI58" s="18"/>
      <c r="CZJ58" s="18"/>
      <c r="CZK58" s="18"/>
      <c r="CZL58" s="18"/>
      <c r="CZM58" s="18"/>
      <c r="CZN58" s="18"/>
      <c r="CZO58" s="18"/>
      <c r="CZP58" s="18"/>
      <c r="CZQ58" s="18"/>
      <c r="CZR58" s="18"/>
      <c r="CZS58" s="18"/>
      <c r="CZT58" s="18"/>
      <c r="CZU58" s="18"/>
      <c r="CZV58" s="18"/>
      <c r="CZW58" s="18"/>
      <c r="CZX58" s="18"/>
      <c r="CZY58" s="18"/>
      <c r="CZZ58" s="18"/>
      <c r="DAA58" s="18"/>
      <c r="DAB58" s="18"/>
      <c r="DAC58" s="18"/>
      <c r="DAD58" s="18"/>
      <c r="DAE58" s="18"/>
      <c r="DAF58" s="18"/>
      <c r="DAG58" s="18"/>
      <c r="DAH58" s="18"/>
      <c r="DAI58" s="18"/>
      <c r="DAJ58" s="18"/>
      <c r="DAK58" s="18"/>
      <c r="DAL58" s="18"/>
      <c r="DAM58" s="18"/>
      <c r="DAN58" s="18"/>
      <c r="DAO58" s="18"/>
      <c r="DAP58" s="18"/>
      <c r="DAQ58" s="18"/>
      <c r="DAR58" s="18"/>
      <c r="DAS58" s="18"/>
      <c r="DAT58" s="18"/>
      <c r="DAU58" s="18"/>
      <c r="DAV58" s="18"/>
      <c r="DAW58" s="18"/>
      <c r="DAX58" s="18"/>
      <c r="DAY58" s="18"/>
      <c r="DAZ58" s="18"/>
      <c r="DBA58" s="18"/>
      <c r="DBB58" s="18"/>
      <c r="DBC58" s="18"/>
      <c r="DBD58" s="18"/>
      <c r="DBE58" s="18"/>
      <c r="DBF58" s="18"/>
      <c r="DBG58" s="18"/>
      <c r="DBH58" s="18"/>
      <c r="DBI58" s="18"/>
      <c r="DBJ58" s="18"/>
      <c r="DBK58" s="18"/>
      <c r="DBL58" s="18"/>
      <c r="DBM58" s="18"/>
      <c r="DBN58" s="18"/>
      <c r="DBO58" s="18"/>
      <c r="DBP58" s="18"/>
      <c r="DBQ58" s="18"/>
      <c r="DBR58" s="18"/>
      <c r="DBS58" s="18"/>
      <c r="DBT58" s="18"/>
      <c r="DBU58" s="18"/>
      <c r="DBV58" s="18"/>
      <c r="DBW58" s="18"/>
      <c r="DBX58" s="18"/>
      <c r="DBY58" s="18"/>
      <c r="DBZ58" s="18"/>
      <c r="DCA58" s="18"/>
      <c r="DCB58" s="18"/>
      <c r="DCC58" s="18"/>
      <c r="DCD58" s="18"/>
      <c r="DCE58" s="18"/>
      <c r="DCF58" s="18"/>
      <c r="DCG58" s="18"/>
      <c r="DCH58" s="18"/>
      <c r="DCI58" s="18"/>
      <c r="DCJ58" s="18"/>
      <c r="DCK58" s="18"/>
      <c r="DCL58" s="18"/>
      <c r="DCM58" s="18"/>
      <c r="DCN58" s="18"/>
      <c r="DCO58" s="18"/>
      <c r="DCP58" s="18"/>
      <c r="DCQ58" s="18"/>
      <c r="DCR58" s="18"/>
      <c r="DCS58" s="18"/>
      <c r="DCT58" s="18"/>
      <c r="DCU58" s="18"/>
      <c r="DCV58" s="18"/>
      <c r="DCW58" s="18"/>
      <c r="DCX58" s="18"/>
      <c r="DCY58" s="18"/>
      <c r="DCZ58" s="18"/>
      <c r="DDA58" s="18"/>
      <c r="DDB58" s="18"/>
      <c r="DDC58" s="18"/>
      <c r="DDD58" s="18"/>
      <c r="DDE58" s="18"/>
      <c r="DDF58" s="18"/>
      <c r="DDG58" s="18"/>
      <c r="DDH58" s="18"/>
      <c r="DDI58" s="18"/>
      <c r="DDJ58" s="18"/>
      <c r="DDK58" s="18"/>
      <c r="DDL58" s="18"/>
      <c r="DDM58" s="18"/>
      <c r="DDN58" s="18"/>
      <c r="DDO58" s="18"/>
      <c r="DDP58" s="18"/>
      <c r="DDQ58" s="18"/>
      <c r="DDR58" s="18"/>
      <c r="DDS58" s="18"/>
      <c r="DDT58" s="18"/>
      <c r="DDU58" s="18"/>
      <c r="DDV58" s="18"/>
      <c r="DDW58" s="18"/>
      <c r="DDX58" s="18"/>
      <c r="DDY58" s="18"/>
      <c r="DDZ58" s="18"/>
      <c r="DEA58" s="18"/>
      <c r="DEB58" s="18"/>
      <c r="DEC58" s="18"/>
      <c r="DED58" s="18"/>
      <c r="DEE58" s="18"/>
      <c r="DEF58" s="18"/>
      <c r="DEG58" s="18"/>
      <c r="DEH58" s="18"/>
      <c r="DEI58" s="18"/>
      <c r="DEJ58" s="18"/>
      <c r="DEK58" s="18"/>
      <c r="DEL58" s="18"/>
      <c r="DEM58" s="18"/>
      <c r="DEN58" s="18"/>
      <c r="DEO58" s="18"/>
      <c r="DEP58" s="18"/>
      <c r="DEQ58" s="18"/>
      <c r="DER58" s="18"/>
      <c r="DES58" s="18"/>
      <c r="DET58" s="18"/>
      <c r="DEU58" s="18"/>
      <c r="DEV58" s="18"/>
      <c r="DEW58" s="18"/>
      <c r="DEX58" s="18"/>
      <c r="DEY58" s="18"/>
      <c r="DEZ58" s="18"/>
      <c r="DFA58" s="18"/>
      <c r="DFB58" s="18"/>
      <c r="DFC58" s="18"/>
      <c r="DFD58" s="18"/>
      <c r="DFE58" s="18"/>
      <c r="DFF58" s="18"/>
      <c r="DFG58" s="18"/>
      <c r="DFH58" s="18"/>
      <c r="DFI58" s="18"/>
      <c r="DFJ58" s="18"/>
      <c r="DFK58" s="18"/>
      <c r="DFL58" s="18"/>
      <c r="DFM58" s="18"/>
      <c r="DFN58" s="18"/>
      <c r="DFO58" s="18"/>
      <c r="DFP58" s="18"/>
      <c r="DFQ58" s="18"/>
      <c r="DFR58" s="18"/>
      <c r="DFS58" s="18"/>
      <c r="DFT58" s="18"/>
      <c r="DFU58" s="18"/>
      <c r="DFV58" s="18"/>
      <c r="DFW58" s="18"/>
      <c r="DFX58" s="18"/>
      <c r="DFY58" s="18"/>
      <c r="DFZ58" s="18"/>
      <c r="DGA58" s="18"/>
      <c r="DGB58" s="18"/>
      <c r="DGC58" s="18"/>
      <c r="DGD58" s="18"/>
      <c r="DGE58" s="18"/>
      <c r="DGF58" s="18"/>
      <c r="DGG58" s="18"/>
      <c r="DGH58" s="18"/>
      <c r="DGI58" s="18"/>
      <c r="DGJ58" s="18"/>
      <c r="DGK58" s="18"/>
      <c r="DGL58" s="18"/>
      <c r="DGM58" s="18"/>
      <c r="DGN58" s="18"/>
      <c r="DGO58" s="18"/>
      <c r="DGP58" s="18"/>
      <c r="DGQ58" s="18"/>
      <c r="DGR58" s="18"/>
      <c r="DGS58" s="18"/>
      <c r="DGT58" s="18"/>
      <c r="DGU58" s="18"/>
      <c r="DGV58" s="18"/>
      <c r="DGW58" s="18"/>
      <c r="DGX58" s="18"/>
      <c r="DGY58" s="18"/>
      <c r="DGZ58" s="18"/>
      <c r="DHA58" s="18"/>
      <c r="DHB58" s="18"/>
      <c r="DHC58" s="18"/>
      <c r="DHD58" s="18"/>
      <c r="DHE58" s="18"/>
      <c r="DHF58" s="18"/>
      <c r="DHG58" s="18"/>
      <c r="DHH58" s="18"/>
      <c r="DHI58" s="18"/>
      <c r="DHJ58" s="18"/>
      <c r="DHK58" s="18"/>
      <c r="DHL58" s="18"/>
      <c r="DHM58" s="18"/>
      <c r="DHN58" s="18"/>
      <c r="DHO58" s="18"/>
      <c r="DHP58" s="18"/>
      <c r="DHQ58" s="18"/>
      <c r="DHR58" s="18"/>
      <c r="DHS58" s="18"/>
      <c r="DHT58" s="18"/>
      <c r="DHU58" s="18"/>
      <c r="DHV58" s="18"/>
      <c r="DHW58" s="18"/>
      <c r="DHX58" s="18"/>
      <c r="DHY58" s="18"/>
      <c r="DHZ58" s="18"/>
      <c r="DIA58" s="18"/>
      <c r="DIB58" s="18"/>
      <c r="DIC58" s="18"/>
      <c r="DID58" s="18"/>
      <c r="DIE58" s="18"/>
      <c r="DIF58" s="18"/>
      <c r="DIG58" s="18"/>
      <c r="DIH58" s="18"/>
      <c r="DII58" s="18"/>
      <c r="DIJ58" s="18"/>
      <c r="DIK58" s="18"/>
      <c r="DIL58" s="18"/>
      <c r="DIM58" s="18"/>
      <c r="DIN58" s="18"/>
      <c r="DIO58" s="18"/>
      <c r="DIP58" s="18"/>
      <c r="DIQ58" s="18"/>
      <c r="DIR58" s="18"/>
      <c r="DIS58" s="18"/>
      <c r="DIT58" s="18"/>
      <c r="DIU58" s="18"/>
      <c r="DIV58" s="18"/>
      <c r="DIW58" s="18"/>
      <c r="DIX58" s="18"/>
      <c r="DIY58" s="18"/>
      <c r="DIZ58" s="18"/>
      <c r="DJA58" s="18"/>
      <c r="DJB58" s="18"/>
      <c r="DJC58" s="18"/>
      <c r="DJD58" s="18"/>
      <c r="DJE58" s="18"/>
      <c r="DJF58" s="18"/>
      <c r="DJG58" s="18"/>
      <c r="DJH58" s="18"/>
      <c r="DJI58" s="18"/>
      <c r="DJJ58" s="18"/>
      <c r="DJK58" s="18"/>
      <c r="DJL58" s="18"/>
      <c r="DJM58" s="18"/>
      <c r="DJN58" s="18"/>
      <c r="DJO58" s="18"/>
      <c r="DJP58" s="18"/>
      <c r="DJQ58" s="18"/>
      <c r="DJR58" s="18"/>
      <c r="DJS58" s="18"/>
      <c r="DJT58" s="18"/>
      <c r="DJU58" s="18"/>
      <c r="DJV58" s="18"/>
      <c r="DJW58" s="18"/>
      <c r="DJX58" s="18"/>
      <c r="DJY58" s="18"/>
      <c r="DJZ58" s="18"/>
      <c r="DKA58" s="18"/>
      <c r="DKB58" s="18"/>
      <c r="DKC58" s="18"/>
      <c r="DKD58" s="18"/>
      <c r="DKE58" s="18"/>
      <c r="DKF58" s="18"/>
      <c r="DKG58" s="18"/>
      <c r="DKH58" s="18"/>
      <c r="DKI58" s="18"/>
      <c r="DKJ58" s="18"/>
      <c r="DKK58" s="18"/>
      <c r="DKL58" s="18"/>
      <c r="DKM58" s="18"/>
      <c r="DKN58" s="18"/>
      <c r="DKO58" s="18"/>
      <c r="DKP58" s="18"/>
      <c r="DKQ58" s="18"/>
      <c r="DKR58" s="18"/>
      <c r="DKS58" s="18"/>
      <c r="DKT58" s="18"/>
      <c r="DKU58" s="18"/>
      <c r="DKV58" s="18"/>
      <c r="DKW58" s="18"/>
      <c r="DKX58" s="18"/>
      <c r="DKY58" s="18"/>
      <c r="DKZ58" s="18"/>
      <c r="DLA58" s="18"/>
      <c r="DLB58" s="18"/>
      <c r="DLC58" s="18"/>
      <c r="DLD58" s="18"/>
      <c r="DLE58" s="18"/>
      <c r="DLF58" s="18"/>
      <c r="DLG58" s="18"/>
      <c r="DLH58" s="18"/>
      <c r="DLI58" s="18"/>
      <c r="DLJ58" s="18"/>
      <c r="DLK58" s="18"/>
      <c r="DLL58" s="18"/>
      <c r="DLM58" s="18"/>
      <c r="DLN58" s="18"/>
      <c r="DLO58" s="18"/>
      <c r="DLP58" s="18"/>
      <c r="DLQ58" s="18"/>
      <c r="DLR58" s="18"/>
      <c r="DLS58" s="18"/>
      <c r="DLT58" s="18"/>
      <c r="DLU58" s="18"/>
      <c r="DLV58" s="18"/>
      <c r="DLW58" s="18"/>
      <c r="DLX58" s="18"/>
      <c r="DLY58" s="18"/>
      <c r="DLZ58" s="18"/>
      <c r="DMA58" s="18"/>
      <c r="DMB58" s="18"/>
      <c r="DMC58" s="18"/>
      <c r="DMD58" s="18"/>
      <c r="DME58" s="18"/>
      <c r="DMF58" s="18"/>
      <c r="DMG58" s="18"/>
      <c r="DMH58" s="18"/>
      <c r="DMI58" s="18"/>
      <c r="DMJ58" s="18"/>
      <c r="DMK58" s="18"/>
      <c r="DML58" s="18"/>
      <c r="DMM58" s="18"/>
      <c r="DMN58" s="18"/>
      <c r="DMO58" s="18"/>
      <c r="DMP58" s="18"/>
      <c r="DMQ58" s="18"/>
      <c r="DMR58" s="18"/>
      <c r="DMS58" s="18"/>
      <c r="DMT58" s="18"/>
      <c r="DMU58" s="18"/>
      <c r="DMV58" s="18"/>
      <c r="DMW58" s="18"/>
      <c r="DMX58" s="18"/>
      <c r="DMY58" s="18"/>
      <c r="DMZ58" s="18"/>
      <c r="DNA58" s="18"/>
      <c r="DNB58" s="18"/>
      <c r="DNC58" s="18"/>
      <c r="DND58" s="18"/>
      <c r="DNE58" s="18"/>
      <c r="DNF58" s="18"/>
      <c r="DNG58" s="18"/>
      <c r="DNH58" s="18"/>
      <c r="DNI58" s="18"/>
      <c r="DNJ58" s="18"/>
      <c r="DNK58" s="18"/>
      <c r="DNL58" s="18"/>
      <c r="DNM58" s="18"/>
      <c r="DNN58" s="18"/>
      <c r="DNO58" s="18"/>
      <c r="DNP58" s="18"/>
      <c r="DNQ58" s="18"/>
      <c r="DNR58" s="18"/>
      <c r="DNS58" s="18"/>
      <c r="DNT58" s="18"/>
      <c r="DNU58" s="18"/>
      <c r="DNV58" s="18"/>
      <c r="DNW58" s="18"/>
      <c r="DNX58" s="18"/>
      <c r="DNY58" s="18"/>
      <c r="DNZ58" s="18"/>
      <c r="DOA58" s="18"/>
      <c r="DOB58" s="18"/>
      <c r="DOC58" s="18"/>
      <c r="DOD58" s="18"/>
      <c r="DOE58" s="18"/>
      <c r="DOF58" s="18"/>
      <c r="DOG58" s="18"/>
      <c r="DOH58" s="18"/>
      <c r="DOI58" s="18"/>
      <c r="DOJ58" s="18"/>
      <c r="DOK58" s="18"/>
      <c r="DOL58" s="18"/>
      <c r="DOM58" s="18"/>
      <c r="DON58" s="18"/>
      <c r="DOO58" s="18"/>
      <c r="DOP58" s="18"/>
      <c r="DOQ58" s="18"/>
      <c r="DOR58" s="18"/>
      <c r="DOS58" s="18"/>
      <c r="DOT58" s="18"/>
      <c r="DOU58" s="18"/>
      <c r="DOV58" s="18"/>
      <c r="DOW58" s="18"/>
      <c r="DOX58" s="18"/>
      <c r="DOY58" s="18"/>
      <c r="DOZ58" s="18"/>
      <c r="DPA58" s="18"/>
      <c r="DPB58" s="18"/>
      <c r="DPC58" s="18"/>
      <c r="DPD58" s="18"/>
      <c r="DPE58" s="18"/>
      <c r="DPF58" s="18"/>
      <c r="DPG58" s="18"/>
      <c r="DPH58" s="18"/>
      <c r="DPI58" s="18"/>
      <c r="DPJ58" s="18"/>
      <c r="DPK58" s="18"/>
      <c r="DPL58" s="18"/>
      <c r="DPM58" s="18"/>
      <c r="DPN58" s="18"/>
      <c r="DPO58" s="18"/>
      <c r="DPP58" s="18"/>
      <c r="DPQ58" s="18"/>
      <c r="DPR58" s="18"/>
      <c r="DPS58" s="18"/>
      <c r="DPT58" s="18"/>
      <c r="DPU58" s="18"/>
      <c r="DPV58" s="18"/>
      <c r="DPW58" s="18"/>
      <c r="DPX58" s="18"/>
      <c r="DPY58" s="18"/>
      <c r="DPZ58" s="18"/>
      <c r="DQA58" s="18"/>
      <c r="DQB58" s="18"/>
      <c r="DQC58" s="18"/>
      <c r="DQD58" s="18"/>
      <c r="DQE58" s="18"/>
      <c r="DQF58" s="18"/>
      <c r="DQG58" s="18"/>
      <c r="DQH58" s="18"/>
      <c r="DQI58" s="18"/>
      <c r="DQJ58" s="18"/>
      <c r="DQK58" s="18"/>
      <c r="DQL58" s="18"/>
      <c r="DQM58" s="18"/>
      <c r="DQN58" s="18"/>
      <c r="DQO58" s="18"/>
      <c r="DQP58" s="18"/>
      <c r="DQQ58" s="18"/>
      <c r="DQR58" s="18"/>
      <c r="DQS58" s="18"/>
      <c r="DQT58" s="18"/>
      <c r="DQU58" s="18"/>
      <c r="DQV58" s="18"/>
      <c r="DQW58" s="18"/>
      <c r="DQX58" s="18"/>
      <c r="DQY58" s="18"/>
      <c r="DQZ58" s="18"/>
      <c r="DRA58" s="18"/>
      <c r="DRB58" s="18"/>
      <c r="DRC58" s="18"/>
      <c r="DRD58" s="18"/>
      <c r="DRE58" s="18"/>
      <c r="DRF58" s="18"/>
      <c r="DRG58" s="18"/>
      <c r="DRH58" s="18"/>
      <c r="DRI58" s="18"/>
      <c r="DRJ58" s="18"/>
      <c r="DRK58" s="18"/>
      <c r="DRL58" s="18"/>
      <c r="DRM58" s="18"/>
      <c r="DRN58" s="18"/>
      <c r="DRO58" s="18"/>
      <c r="DRP58" s="18"/>
      <c r="DRQ58" s="18"/>
      <c r="DRR58" s="18"/>
      <c r="DRS58" s="18"/>
      <c r="DRT58" s="18"/>
      <c r="DRU58" s="18"/>
      <c r="DRV58" s="18"/>
      <c r="DRW58" s="18"/>
      <c r="DRX58" s="18"/>
      <c r="DRY58" s="18"/>
      <c r="DRZ58" s="18"/>
      <c r="DSA58" s="18"/>
      <c r="DSB58" s="18"/>
      <c r="DSC58" s="18"/>
      <c r="DSD58" s="18"/>
      <c r="DSE58" s="18"/>
      <c r="DSF58" s="18"/>
      <c r="DSG58" s="18"/>
      <c r="DSH58" s="18"/>
      <c r="DSI58" s="18"/>
      <c r="DSJ58" s="18"/>
      <c r="DSK58" s="18"/>
      <c r="DSL58" s="18"/>
      <c r="DSM58" s="18"/>
      <c r="DSN58" s="18"/>
      <c r="DSO58" s="18"/>
      <c r="DSP58" s="18"/>
      <c r="DSQ58" s="18"/>
      <c r="DSR58" s="18"/>
      <c r="DSS58" s="18"/>
      <c r="DST58" s="18"/>
      <c r="DSU58" s="18"/>
      <c r="DSV58" s="18"/>
      <c r="DSW58" s="18"/>
      <c r="DSX58" s="18"/>
      <c r="DSY58" s="18"/>
      <c r="DSZ58" s="18"/>
      <c r="DTA58" s="18"/>
      <c r="DTB58" s="18"/>
      <c r="DTC58" s="18"/>
      <c r="DTD58" s="18"/>
      <c r="DTE58" s="18"/>
      <c r="DTF58" s="18"/>
      <c r="DTG58" s="18"/>
      <c r="DTH58" s="18"/>
      <c r="DTI58" s="18"/>
      <c r="DTJ58" s="18"/>
      <c r="DTK58" s="18"/>
      <c r="DTL58" s="18"/>
      <c r="DTM58" s="18"/>
      <c r="DTN58" s="18"/>
      <c r="DTO58" s="18"/>
      <c r="DTP58" s="18"/>
      <c r="DTQ58" s="18"/>
      <c r="DTR58" s="18"/>
      <c r="DTS58" s="18"/>
      <c r="DTT58" s="18"/>
      <c r="DTU58" s="18"/>
      <c r="DTV58" s="18"/>
      <c r="DTW58" s="18"/>
      <c r="DTX58" s="18"/>
      <c r="DTY58" s="18"/>
      <c r="DTZ58" s="18"/>
      <c r="DUA58" s="18"/>
      <c r="DUB58" s="18"/>
      <c r="DUC58" s="18"/>
      <c r="DUD58" s="18"/>
      <c r="DUE58" s="18"/>
      <c r="DUF58" s="18"/>
      <c r="DUG58" s="18"/>
      <c r="DUH58" s="18"/>
      <c r="DUI58" s="18"/>
      <c r="DUJ58" s="18"/>
      <c r="DUK58" s="18"/>
      <c r="DUL58" s="18"/>
      <c r="DUM58" s="18"/>
      <c r="DUN58" s="18"/>
      <c r="DUO58" s="18"/>
      <c r="DUP58" s="18"/>
      <c r="DUQ58" s="18"/>
      <c r="DUR58" s="18"/>
      <c r="DUS58" s="18"/>
      <c r="DUT58" s="18"/>
      <c r="DUU58" s="18"/>
      <c r="DUV58" s="18"/>
      <c r="DUW58" s="18"/>
      <c r="DUX58" s="18"/>
      <c r="DUY58" s="18"/>
      <c r="DUZ58" s="18"/>
      <c r="DVA58" s="18"/>
      <c r="DVB58" s="18"/>
      <c r="DVC58" s="18"/>
      <c r="DVD58" s="18"/>
      <c r="DVE58" s="18"/>
      <c r="DVF58" s="18"/>
      <c r="DVG58" s="18"/>
      <c r="DVH58" s="18"/>
      <c r="DVI58" s="18"/>
      <c r="DVJ58" s="18"/>
      <c r="DVK58" s="18"/>
      <c r="DVL58" s="18"/>
      <c r="DVM58" s="18"/>
      <c r="DVN58" s="18"/>
      <c r="DVO58" s="18"/>
      <c r="DVP58" s="18"/>
      <c r="DVQ58" s="18"/>
      <c r="DVR58" s="18"/>
      <c r="DVS58" s="18"/>
      <c r="DVT58" s="18"/>
      <c r="DVU58" s="18"/>
      <c r="DVV58" s="18"/>
      <c r="DVW58" s="18"/>
      <c r="DVX58" s="18"/>
      <c r="DVY58" s="18"/>
      <c r="DVZ58" s="18"/>
      <c r="DWA58" s="18"/>
      <c r="DWB58" s="18"/>
      <c r="DWC58" s="18"/>
      <c r="DWD58" s="18"/>
      <c r="DWE58" s="18"/>
      <c r="DWF58" s="18"/>
      <c r="DWG58" s="18"/>
      <c r="DWH58" s="18"/>
      <c r="DWI58" s="18"/>
      <c r="DWJ58" s="18"/>
      <c r="DWK58" s="18"/>
      <c r="DWL58" s="18"/>
      <c r="DWM58" s="18"/>
      <c r="DWN58" s="18"/>
      <c r="DWO58" s="18"/>
      <c r="DWP58" s="18"/>
      <c r="DWQ58" s="18"/>
      <c r="DWR58" s="18"/>
      <c r="DWS58" s="18"/>
      <c r="DWT58" s="18"/>
      <c r="DWU58" s="18"/>
      <c r="DWV58" s="18"/>
      <c r="DWW58" s="18"/>
      <c r="DWX58" s="18"/>
      <c r="DWY58" s="18"/>
      <c r="DWZ58" s="18"/>
      <c r="DXA58" s="18"/>
      <c r="DXB58" s="18"/>
      <c r="DXC58" s="18"/>
      <c r="DXD58" s="18"/>
      <c r="DXE58" s="18"/>
      <c r="DXF58" s="18"/>
      <c r="DXG58" s="18"/>
      <c r="DXH58" s="18"/>
      <c r="DXI58" s="18"/>
      <c r="DXJ58" s="18"/>
      <c r="DXK58" s="18"/>
      <c r="DXL58" s="18"/>
      <c r="DXM58" s="18"/>
      <c r="DXN58" s="18"/>
      <c r="DXO58" s="18"/>
      <c r="DXP58" s="18"/>
      <c r="DXQ58" s="18"/>
      <c r="DXR58" s="18"/>
      <c r="DXS58" s="18"/>
      <c r="DXT58" s="18"/>
      <c r="DXU58" s="18"/>
      <c r="DXV58" s="18"/>
      <c r="DXW58" s="18"/>
      <c r="DXX58" s="18"/>
      <c r="DXY58" s="18"/>
      <c r="DXZ58" s="18"/>
      <c r="DYA58" s="18"/>
      <c r="DYB58" s="18"/>
      <c r="DYC58" s="18"/>
      <c r="DYD58" s="18"/>
      <c r="DYE58" s="18"/>
      <c r="DYF58" s="18"/>
      <c r="DYG58" s="18"/>
      <c r="DYH58" s="18"/>
      <c r="DYI58" s="18"/>
      <c r="DYJ58" s="18"/>
      <c r="DYK58" s="18"/>
      <c r="DYL58" s="18"/>
      <c r="DYM58" s="18"/>
      <c r="DYN58" s="18"/>
      <c r="DYO58" s="18"/>
      <c r="DYP58" s="18"/>
      <c r="DYQ58" s="18"/>
      <c r="DYR58" s="18"/>
      <c r="DYS58" s="18"/>
      <c r="DYT58" s="18"/>
      <c r="DYU58" s="18"/>
      <c r="DYV58" s="18"/>
      <c r="DYW58" s="18"/>
      <c r="DYX58" s="18"/>
      <c r="DYY58" s="18"/>
      <c r="DYZ58" s="18"/>
      <c r="DZA58" s="18"/>
      <c r="DZB58" s="18"/>
      <c r="DZC58" s="18"/>
      <c r="DZD58" s="18"/>
      <c r="DZE58" s="18"/>
      <c r="DZF58" s="18"/>
      <c r="DZG58" s="18"/>
      <c r="DZH58" s="18"/>
      <c r="DZI58" s="18"/>
      <c r="DZJ58" s="18"/>
      <c r="DZK58" s="18"/>
      <c r="DZL58" s="18"/>
      <c r="DZM58" s="18"/>
      <c r="DZN58" s="18"/>
      <c r="DZO58" s="18"/>
      <c r="DZP58" s="18"/>
      <c r="DZQ58" s="18"/>
      <c r="DZR58" s="18"/>
      <c r="DZS58" s="18"/>
      <c r="DZT58" s="18"/>
      <c r="DZU58" s="18"/>
      <c r="DZV58" s="18"/>
      <c r="DZW58" s="18"/>
      <c r="DZX58" s="18"/>
      <c r="DZY58" s="18"/>
      <c r="DZZ58" s="18"/>
      <c r="EAA58" s="18"/>
      <c r="EAB58" s="18"/>
      <c r="EAC58" s="18"/>
      <c r="EAD58" s="18"/>
      <c r="EAE58" s="18"/>
      <c r="EAF58" s="18"/>
      <c r="EAG58" s="18"/>
      <c r="EAH58" s="18"/>
      <c r="EAI58" s="18"/>
      <c r="EAJ58" s="18"/>
      <c r="EAK58" s="18"/>
      <c r="EAL58" s="18"/>
      <c r="EAM58" s="18"/>
      <c r="EAN58" s="18"/>
      <c r="EAO58" s="18"/>
      <c r="EAP58" s="18"/>
      <c r="EAQ58" s="18"/>
      <c r="EAR58" s="18"/>
      <c r="EAS58" s="18"/>
      <c r="EAT58" s="18"/>
      <c r="EAU58" s="18"/>
      <c r="EAV58" s="18"/>
      <c r="EAW58" s="18"/>
      <c r="EAX58" s="18"/>
      <c r="EAY58" s="18"/>
      <c r="EAZ58" s="18"/>
      <c r="EBA58" s="18"/>
      <c r="EBB58" s="18"/>
      <c r="EBC58" s="18"/>
      <c r="EBD58" s="18"/>
      <c r="EBE58" s="18"/>
      <c r="EBF58" s="18"/>
      <c r="EBG58" s="18"/>
      <c r="EBH58" s="18"/>
      <c r="EBI58" s="18"/>
      <c r="EBJ58" s="18"/>
      <c r="EBK58" s="18"/>
      <c r="EBL58" s="18"/>
      <c r="EBM58" s="18"/>
      <c r="EBN58" s="18"/>
      <c r="EBO58" s="18"/>
      <c r="EBP58" s="18"/>
      <c r="EBQ58" s="18"/>
      <c r="EBR58" s="18"/>
      <c r="EBS58" s="18"/>
      <c r="EBT58" s="18"/>
      <c r="EBU58" s="18"/>
      <c r="EBV58" s="18"/>
      <c r="EBW58" s="18"/>
      <c r="EBX58" s="18"/>
      <c r="EBY58" s="18"/>
      <c r="EBZ58" s="18"/>
      <c r="ECA58" s="18"/>
      <c r="ECB58" s="18"/>
      <c r="ECC58" s="18"/>
      <c r="ECD58" s="18"/>
      <c r="ECE58" s="18"/>
      <c r="ECF58" s="18"/>
      <c r="ECG58" s="18"/>
      <c r="ECH58" s="18"/>
      <c r="ECI58" s="18"/>
      <c r="ECJ58" s="18"/>
      <c r="ECK58" s="18"/>
      <c r="ECL58" s="18"/>
      <c r="ECM58" s="18"/>
      <c r="ECN58" s="18"/>
      <c r="ECO58" s="18"/>
      <c r="ECP58" s="18"/>
      <c r="ECQ58" s="18"/>
      <c r="ECR58" s="18"/>
      <c r="ECS58" s="18"/>
      <c r="ECT58" s="18"/>
      <c r="ECU58" s="18"/>
      <c r="ECV58" s="18"/>
      <c r="ECW58" s="18"/>
      <c r="ECX58" s="18"/>
      <c r="ECY58" s="18"/>
      <c r="ECZ58" s="18"/>
      <c r="EDA58" s="18"/>
      <c r="EDB58" s="18"/>
      <c r="EDC58" s="18"/>
      <c r="EDD58" s="18"/>
      <c r="EDE58" s="18"/>
      <c r="EDF58" s="18"/>
      <c r="EDG58" s="18"/>
      <c r="EDH58" s="18"/>
      <c r="EDI58" s="18"/>
      <c r="EDJ58" s="18"/>
      <c r="EDK58" s="18"/>
      <c r="EDL58" s="18"/>
      <c r="EDM58" s="18"/>
      <c r="EDN58" s="18"/>
      <c r="EDO58" s="18"/>
      <c r="EDP58" s="18"/>
      <c r="EDQ58" s="18"/>
      <c r="EDR58" s="18"/>
      <c r="EDS58" s="18"/>
      <c r="EDT58" s="18"/>
      <c r="EDU58" s="18"/>
      <c r="EDV58" s="18"/>
      <c r="EDW58" s="18"/>
      <c r="EDX58" s="18"/>
      <c r="EDY58" s="18"/>
      <c r="EDZ58" s="18"/>
      <c r="EEA58" s="18"/>
      <c r="EEB58" s="18"/>
      <c r="EEC58" s="18"/>
      <c r="EED58" s="18"/>
      <c r="EEE58" s="18"/>
      <c r="EEF58" s="18"/>
      <c r="EEG58" s="18"/>
      <c r="EEH58" s="18"/>
      <c r="EEI58" s="18"/>
      <c r="EEJ58" s="18"/>
      <c r="EEK58" s="18"/>
      <c r="EEL58" s="18"/>
      <c r="EEM58" s="18"/>
      <c r="EEN58" s="18"/>
      <c r="EEO58" s="18"/>
      <c r="EEP58" s="18"/>
      <c r="EEQ58" s="18"/>
      <c r="EER58" s="18"/>
      <c r="EES58" s="18"/>
      <c r="EET58" s="18"/>
      <c r="EEU58" s="18"/>
      <c r="EEV58" s="18"/>
      <c r="EEW58" s="18"/>
      <c r="EEX58" s="18"/>
      <c r="EEY58" s="18"/>
      <c r="EEZ58" s="18"/>
      <c r="EFA58" s="18"/>
      <c r="EFB58" s="18"/>
      <c r="EFC58" s="18"/>
      <c r="EFD58" s="18"/>
      <c r="EFE58" s="18"/>
      <c r="EFF58" s="18"/>
      <c r="EFG58" s="18"/>
      <c r="EFH58" s="18"/>
      <c r="EFI58" s="18"/>
      <c r="EFJ58" s="18"/>
      <c r="EFK58" s="18"/>
      <c r="EFL58" s="18"/>
      <c r="EFM58" s="18"/>
      <c r="EFN58" s="18"/>
      <c r="EFO58" s="18"/>
      <c r="EFP58" s="18"/>
      <c r="EFQ58" s="18"/>
      <c r="EFR58" s="18"/>
      <c r="EFS58" s="18"/>
      <c r="EFT58" s="18"/>
      <c r="EFU58" s="18"/>
      <c r="EFV58" s="18"/>
      <c r="EFW58" s="18"/>
      <c r="EFX58" s="18"/>
      <c r="EFY58" s="18"/>
      <c r="EFZ58" s="18"/>
      <c r="EGA58" s="18"/>
      <c r="EGB58" s="18"/>
      <c r="EGC58" s="18"/>
      <c r="EGD58" s="18"/>
      <c r="EGE58" s="18"/>
      <c r="EGF58" s="18"/>
      <c r="EGG58" s="18"/>
      <c r="EGH58" s="18"/>
      <c r="EGI58" s="18"/>
      <c r="EGJ58" s="18"/>
      <c r="EGK58" s="18"/>
      <c r="EGL58" s="18"/>
      <c r="EGM58" s="18"/>
      <c r="EGN58" s="18"/>
      <c r="EGO58" s="18"/>
      <c r="EGP58" s="18"/>
      <c r="EGQ58" s="18"/>
      <c r="EGR58" s="18"/>
      <c r="EGS58" s="18"/>
      <c r="EGT58" s="18"/>
      <c r="EGU58" s="18"/>
      <c r="EGV58" s="18"/>
      <c r="EGW58" s="18"/>
      <c r="EGX58" s="18"/>
      <c r="EGY58" s="18"/>
      <c r="EGZ58" s="18"/>
      <c r="EHA58" s="18"/>
      <c r="EHB58" s="18"/>
      <c r="EHC58" s="18"/>
      <c r="EHD58" s="18"/>
      <c r="EHE58" s="18"/>
      <c r="EHF58" s="18"/>
      <c r="EHG58" s="18"/>
      <c r="EHH58" s="18"/>
      <c r="EHI58" s="18"/>
      <c r="EHJ58" s="18"/>
      <c r="EHK58" s="18"/>
      <c r="EHL58" s="18"/>
      <c r="EHM58" s="18"/>
      <c r="EHN58" s="18"/>
      <c r="EHO58" s="18"/>
      <c r="EHP58" s="18"/>
      <c r="EHQ58" s="18"/>
      <c r="EHR58" s="18"/>
      <c r="EHS58" s="18"/>
      <c r="EHT58" s="18"/>
      <c r="EHU58" s="18"/>
      <c r="EHV58" s="18"/>
      <c r="EHW58" s="18"/>
      <c r="EHX58" s="18"/>
      <c r="EHY58" s="18"/>
      <c r="EHZ58" s="18"/>
      <c r="EIA58" s="18"/>
      <c r="EIB58" s="18"/>
      <c r="EIC58" s="18"/>
      <c r="EID58" s="18"/>
      <c r="EIE58" s="18"/>
      <c r="EIF58" s="18"/>
      <c r="EIG58" s="18"/>
      <c r="EIH58" s="18"/>
      <c r="EII58" s="18"/>
      <c r="EIJ58" s="18"/>
      <c r="EIK58" s="18"/>
      <c r="EIL58" s="18"/>
      <c r="EIM58" s="18"/>
      <c r="EIN58" s="18"/>
      <c r="EIO58" s="18"/>
      <c r="EIP58" s="18"/>
      <c r="EIQ58" s="18"/>
      <c r="EIR58" s="18"/>
      <c r="EIS58" s="18"/>
      <c r="EIT58" s="18"/>
      <c r="EIU58" s="18"/>
      <c r="EIV58" s="18"/>
      <c r="EIW58" s="18"/>
      <c r="EIX58" s="18"/>
      <c r="EIY58" s="18"/>
      <c r="EIZ58" s="18"/>
      <c r="EJA58" s="18"/>
      <c r="EJB58" s="18"/>
      <c r="EJC58" s="18"/>
      <c r="EJD58" s="18"/>
      <c r="EJE58" s="18"/>
      <c r="EJF58" s="18"/>
      <c r="EJG58" s="18"/>
      <c r="EJH58" s="18"/>
      <c r="EJI58" s="18"/>
      <c r="EJJ58" s="18"/>
      <c r="EJK58" s="18"/>
      <c r="EJL58" s="18"/>
      <c r="EJM58" s="18"/>
      <c r="EJN58" s="18"/>
      <c r="EJO58" s="18"/>
      <c r="EJP58" s="18"/>
      <c r="EJQ58" s="18"/>
      <c r="EJR58" s="18"/>
      <c r="EJS58" s="18"/>
      <c r="EJT58" s="18"/>
      <c r="EJU58" s="18"/>
      <c r="EJV58" s="18"/>
      <c r="EJW58" s="18"/>
      <c r="EJX58" s="18"/>
      <c r="EJY58" s="18"/>
      <c r="EJZ58" s="18"/>
      <c r="EKA58" s="18"/>
      <c r="EKB58" s="18"/>
      <c r="EKC58" s="18"/>
      <c r="EKD58" s="18"/>
      <c r="EKE58" s="18"/>
      <c r="EKF58" s="18"/>
      <c r="EKG58" s="18"/>
      <c r="EKH58" s="18"/>
      <c r="EKI58" s="18"/>
      <c r="EKJ58" s="18"/>
      <c r="EKK58" s="18"/>
      <c r="EKL58" s="18"/>
      <c r="EKM58" s="18"/>
      <c r="EKN58" s="18"/>
      <c r="EKO58" s="18"/>
      <c r="EKP58" s="18"/>
      <c r="EKQ58" s="18"/>
      <c r="EKR58" s="18"/>
      <c r="EKS58" s="18"/>
      <c r="EKT58" s="18"/>
      <c r="EKU58" s="18"/>
      <c r="EKV58" s="18"/>
      <c r="EKW58" s="18"/>
      <c r="EKX58" s="18"/>
      <c r="EKY58" s="18"/>
      <c r="EKZ58" s="18"/>
      <c r="ELA58" s="18"/>
      <c r="ELB58" s="18"/>
      <c r="ELC58" s="18"/>
      <c r="ELD58" s="18"/>
      <c r="ELE58" s="18"/>
      <c r="ELF58" s="18"/>
      <c r="ELG58" s="18"/>
      <c r="ELH58" s="18"/>
      <c r="ELI58" s="18"/>
      <c r="ELJ58" s="18"/>
      <c r="ELK58" s="18"/>
      <c r="ELL58" s="18"/>
      <c r="ELM58" s="18"/>
      <c r="ELN58" s="18"/>
      <c r="ELO58" s="18"/>
      <c r="ELP58" s="18"/>
      <c r="ELQ58" s="18"/>
      <c r="ELR58" s="18"/>
      <c r="ELS58" s="18"/>
      <c r="ELT58" s="18"/>
      <c r="ELU58" s="18"/>
      <c r="ELV58" s="18"/>
      <c r="ELW58" s="18"/>
      <c r="ELX58" s="18"/>
      <c r="ELY58" s="18"/>
      <c r="ELZ58" s="18"/>
      <c r="EMA58" s="18"/>
      <c r="EMB58" s="18"/>
      <c r="EMC58" s="18"/>
      <c r="EMD58" s="18"/>
      <c r="EME58" s="18"/>
      <c r="EMF58" s="18"/>
      <c r="EMG58" s="18"/>
      <c r="EMH58" s="18"/>
      <c r="EMI58" s="18"/>
      <c r="EMJ58" s="18"/>
      <c r="EMK58" s="18"/>
      <c r="EML58" s="18"/>
      <c r="EMM58" s="18"/>
      <c r="EMN58" s="18"/>
      <c r="EMO58" s="18"/>
      <c r="EMP58" s="18"/>
      <c r="EMQ58" s="18"/>
      <c r="EMR58" s="18"/>
      <c r="EMS58" s="18"/>
      <c r="EMT58" s="18"/>
      <c r="EMU58" s="18"/>
      <c r="EMV58" s="18"/>
      <c r="EMW58" s="18"/>
      <c r="EMX58" s="18"/>
      <c r="EMY58" s="18"/>
      <c r="EMZ58" s="18"/>
      <c r="ENA58" s="18"/>
      <c r="ENB58" s="18"/>
      <c r="ENC58" s="18"/>
      <c r="END58" s="18"/>
      <c r="ENE58" s="18"/>
      <c r="ENF58" s="18"/>
      <c r="ENG58" s="18"/>
      <c r="ENH58" s="18"/>
      <c r="ENI58" s="18"/>
      <c r="ENJ58" s="18"/>
      <c r="ENK58" s="18"/>
      <c r="ENL58" s="18"/>
      <c r="ENM58" s="18"/>
      <c r="ENN58" s="18"/>
      <c r="ENO58" s="18"/>
      <c r="ENP58" s="18"/>
      <c r="ENQ58" s="18"/>
      <c r="ENR58" s="18"/>
      <c r="ENS58" s="18"/>
      <c r="ENT58" s="18"/>
      <c r="ENU58" s="18"/>
      <c r="ENV58" s="18"/>
      <c r="ENW58" s="18"/>
      <c r="ENX58" s="18"/>
      <c r="ENY58" s="18"/>
      <c r="ENZ58" s="18"/>
      <c r="EOA58" s="18"/>
      <c r="EOB58" s="18"/>
      <c r="EOC58" s="18"/>
      <c r="EOD58" s="18"/>
      <c r="EOE58" s="18"/>
      <c r="EOF58" s="18"/>
      <c r="EOG58" s="18"/>
      <c r="EOH58" s="18"/>
      <c r="EOI58" s="18"/>
      <c r="EOJ58" s="18"/>
      <c r="EOK58" s="18"/>
      <c r="EOL58" s="18"/>
      <c r="EOM58" s="18"/>
      <c r="EON58" s="18"/>
      <c r="EOO58" s="18"/>
      <c r="EOP58" s="18"/>
      <c r="EOQ58" s="18"/>
      <c r="EOR58" s="18"/>
      <c r="EOS58" s="18"/>
      <c r="EOT58" s="18"/>
      <c r="EOU58" s="18"/>
      <c r="EOV58" s="18"/>
      <c r="EOW58" s="18"/>
      <c r="EOX58" s="18"/>
      <c r="EOY58" s="18"/>
      <c r="EOZ58" s="18"/>
      <c r="EPA58" s="18"/>
      <c r="EPB58" s="18"/>
      <c r="EPC58" s="18"/>
      <c r="EPD58" s="18"/>
      <c r="EPE58" s="18"/>
      <c r="EPF58" s="18"/>
      <c r="EPG58" s="18"/>
      <c r="EPH58" s="18"/>
      <c r="EPI58" s="18"/>
      <c r="EPJ58" s="18"/>
      <c r="EPK58" s="18"/>
      <c r="EPL58" s="18"/>
      <c r="EPM58" s="18"/>
      <c r="EPN58" s="18"/>
      <c r="EPO58" s="18"/>
      <c r="EPP58" s="18"/>
      <c r="EPQ58" s="18"/>
      <c r="EPR58" s="18"/>
      <c r="EPS58" s="18"/>
      <c r="EPT58" s="18"/>
      <c r="EPU58" s="18"/>
      <c r="EPV58" s="18"/>
      <c r="EPW58" s="18"/>
      <c r="EPX58" s="18"/>
      <c r="EPY58" s="18"/>
      <c r="EPZ58" s="18"/>
      <c r="EQA58" s="18"/>
      <c r="EQB58" s="18"/>
      <c r="EQC58" s="18"/>
      <c r="EQD58" s="18"/>
      <c r="EQE58" s="18"/>
      <c r="EQF58" s="18"/>
      <c r="EQG58" s="18"/>
      <c r="EQH58" s="18"/>
      <c r="EQI58" s="18"/>
      <c r="EQJ58" s="18"/>
      <c r="EQK58" s="18"/>
      <c r="EQL58" s="18"/>
      <c r="EQM58" s="18"/>
      <c r="EQN58" s="18"/>
      <c r="EQO58" s="18"/>
      <c r="EQP58" s="18"/>
      <c r="EQQ58" s="18"/>
      <c r="EQR58" s="18"/>
      <c r="EQS58" s="18"/>
      <c r="EQT58" s="18"/>
      <c r="EQU58" s="18"/>
      <c r="EQV58" s="18"/>
      <c r="EQW58" s="18"/>
      <c r="EQX58" s="18"/>
      <c r="EQY58" s="18"/>
      <c r="EQZ58" s="18"/>
      <c r="ERA58" s="18"/>
      <c r="ERB58" s="18"/>
      <c r="ERC58" s="18"/>
      <c r="ERD58" s="18"/>
      <c r="ERE58" s="18"/>
      <c r="ERF58" s="18"/>
      <c r="ERG58" s="18"/>
      <c r="ERH58" s="18"/>
      <c r="ERI58" s="18"/>
      <c r="ERJ58" s="18"/>
      <c r="ERK58" s="18"/>
      <c r="ERL58" s="18"/>
      <c r="ERM58" s="18"/>
      <c r="ERN58" s="18"/>
      <c r="ERO58" s="18"/>
      <c r="ERP58" s="18"/>
      <c r="ERQ58" s="18"/>
      <c r="ERR58" s="18"/>
      <c r="ERS58" s="18"/>
      <c r="ERT58" s="18"/>
      <c r="ERU58" s="18"/>
      <c r="ERV58" s="18"/>
      <c r="ERW58" s="18"/>
      <c r="ERX58" s="18"/>
      <c r="ERY58" s="18"/>
      <c r="ERZ58" s="18"/>
      <c r="ESA58" s="18"/>
      <c r="ESB58" s="18"/>
      <c r="ESC58" s="18"/>
      <c r="ESD58" s="18"/>
      <c r="ESE58" s="18"/>
      <c r="ESF58" s="18"/>
      <c r="ESG58" s="18"/>
      <c r="ESH58" s="18"/>
      <c r="ESI58" s="18"/>
      <c r="ESJ58" s="18"/>
      <c r="ESK58" s="18"/>
      <c r="ESL58" s="18"/>
      <c r="ESM58" s="18"/>
      <c r="ESN58" s="18"/>
      <c r="ESO58" s="18"/>
      <c r="ESP58" s="18"/>
      <c r="ESQ58" s="18"/>
      <c r="ESR58" s="18"/>
      <c r="ESS58" s="18"/>
      <c r="EST58" s="18"/>
      <c r="ESU58" s="18"/>
      <c r="ESV58" s="18"/>
      <c r="ESW58" s="18"/>
      <c r="ESX58" s="18"/>
      <c r="ESY58" s="18"/>
      <c r="ESZ58" s="18"/>
      <c r="ETA58" s="18"/>
      <c r="ETB58" s="18"/>
      <c r="ETC58" s="18"/>
      <c r="ETD58" s="18"/>
      <c r="ETE58" s="18"/>
      <c r="ETF58" s="18"/>
      <c r="ETG58" s="18"/>
      <c r="ETH58" s="18"/>
      <c r="ETI58" s="18"/>
      <c r="ETJ58" s="18"/>
      <c r="ETK58" s="18"/>
      <c r="ETL58" s="18"/>
      <c r="ETM58" s="18"/>
      <c r="ETN58" s="18"/>
      <c r="ETO58" s="18"/>
      <c r="ETP58" s="18"/>
      <c r="ETQ58" s="18"/>
      <c r="ETR58" s="18"/>
      <c r="ETS58" s="18"/>
      <c r="ETT58" s="18"/>
      <c r="ETU58" s="18"/>
      <c r="ETV58" s="18"/>
      <c r="ETW58" s="18"/>
      <c r="ETX58" s="18"/>
      <c r="ETY58" s="18"/>
      <c r="ETZ58" s="18"/>
      <c r="EUA58" s="18"/>
      <c r="EUB58" s="18"/>
      <c r="EUC58" s="18"/>
      <c r="EUD58" s="18"/>
      <c r="EUE58" s="18"/>
      <c r="EUF58" s="18"/>
      <c r="EUG58" s="18"/>
      <c r="EUH58" s="18"/>
      <c r="EUI58" s="18"/>
      <c r="EUJ58" s="18"/>
      <c r="EUK58" s="18"/>
      <c r="EUL58" s="18"/>
      <c r="EUM58" s="18"/>
      <c r="EUN58" s="18"/>
      <c r="EUO58" s="18"/>
      <c r="EUP58" s="18"/>
      <c r="EUQ58" s="18"/>
      <c r="EUR58" s="18"/>
      <c r="EUS58" s="18"/>
      <c r="EUT58" s="18"/>
      <c r="EUU58" s="18"/>
      <c r="EUV58" s="18"/>
      <c r="EUW58" s="18"/>
      <c r="EUX58" s="18"/>
      <c r="EUY58" s="18"/>
      <c r="EUZ58" s="18"/>
      <c r="EVA58" s="18"/>
      <c r="EVB58" s="18"/>
      <c r="EVC58" s="18"/>
      <c r="EVD58" s="18"/>
      <c r="EVE58" s="18"/>
      <c r="EVF58" s="18"/>
      <c r="EVG58" s="18"/>
      <c r="EVH58" s="18"/>
      <c r="EVI58" s="18"/>
      <c r="EVJ58" s="18"/>
      <c r="EVK58" s="18"/>
      <c r="EVL58" s="18"/>
      <c r="EVM58" s="18"/>
      <c r="EVN58" s="18"/>
      <c r="EVO58" s="18"/>
      <c r="EVP58" s="18"/>
      <c r="EVQ58" s="18"/>
      <c r="EVR58" s="18"/>
      <c r="EVS58" s="18"/>
      <c r="EVT58" s="18"/>
      <c r="EVU58" s="18"/>
      <c r="EVV58" s="18"/>
      <c r="EVW58" s="18"/>
      <c r="EVX58" s="18"/>
      <c r="EVY58" s="18"/>
      <c r="EVZ58" s="18"/>
      <c r="EWA58" s="18"/>
      <c r="EWB58" s="18"/>
      <c r="EWC58" s="18"/>
      <c r="EWD58" s="18"/>
      <c r="EWE58" s="18"/>
      <c r="EWF58" s="18"/>
      <c r="EWG58" s="18"/>
      <c r="EWH58" s="18"/>
      <c r="EWI58" s="18"/>
      <c r="EWJ58" s="18"/>
      <c r="EWK58" s="18"/>
      <c r="EWL58" s="18"/>
      <c r="EWM58" s="18"/>
      <c r="EWN58" s="18"/>
      <c r="EWO58" s="18"/>
      <c r="EWP58" s="18"/>
      <c r="EWQ58" s="18"/>
      <c r="EWR58" s="18"/>
      <c r="EWS58" s="18"/>
      <c r="EWT58" s="18"/>
      <c r="EWU58" s="18"/>
      <c r="EWV58" s="18"/>
      <c r="EWW58" s="18"/>
      <c r="EWX58" s="18"/>
      <c r="EWY58" s="18"/>
      <c r="EWZ58" s="18"/>
      <c r="EXA58" s="18"/>
      <c r="EXB58" s="18"/>
      <c r="EXC58" s="18"/>
      <c r="EXD58" s="18"/>
      <c r="EXE58" s="18"/>
      <c r="EXF58" s="18"/>
      <c r="EXG58" s="18"/>
      <c r="EXH58" s="18"/>
      <c r="EXI58" s="18"/>
      <c r="EXJ58" s="18"/>
      <c r="EXK58" s="18"/>
      <c r="EXL58" s="18"/>
      <c r="EXM58" s="18"/>
      <c r="EXN58" s="18"/>
      <c r="EXO58" s="18"/>
      <c r="EXP58" s="18"/>
      <c r="EXQ58" s="18"/>
      <c r="EXR58" s="18"/>
      <c r="EXS58" s="18"/>
      <c r="EXT58" s="18"/>
      <c r="EXU58" s="18"/>
      <c r="EXV58" s="18"/>
      <c r="EXW58" s="18"/>
      <c r="EXX58" s="18"/>
      <c r="EXY58" s="18"/>
      <c r="EXZ58" s="18"/>
      <c r="EYA58" s="18"/>
      <c r="EYB58" s="18"/>
      <c r="EYC58" s="18"/>
      <c r="EYD58" s="18"/>
      <c r="EYE58" s="18"/>
      <c r="EYF58" s="18"/>
      <c r="EYG58" s="18"/>
      <c r="EYH58" s="18"/>
      <c r="EYI58" s="18"/>
      <c r="EYJ58" s="18"/>
      <c r="EYK58" s="18"/>
      <c r="EYL58" s="18"/>
      <c r="EYM58" s="18"/>
      <c r="EYN58" s="18"/>
      <c r="EYO58" s="18"/>
      <c r="EYP58" s="18"/>
      <c r="EYQ58" s="18"/>
      <c r="EYR58" s="18"/>
      <c r="EYS58" s="18"/>
      <c r="EYT58" s="18"/>
      <c r="EYU58" s="18"/>
      <c r="EYV58" s="18"/>
      <c r="EYW58" s="18"/>
      <c r="EYX58" s="18"/>
      <c r="EYY58" s="18"/>
      <c r="EYZ58" s="18"/>
      <c r="EZA58" s="18"/>
      <c r="EZB58" s="18"/>
      <c r="EZC58" s="18"/>
      <c r="EZD58" s="18"/>
      <c r="EZE58" s="18"/>
      <c r="EZF58" s="18"/>
      <c r="EZG58" s="18"/>
      <c r="EZH58" s="18"/>
      <c r="EZI58" s="18"/>
      <c r="EZJ58" s="18"/>
      <c r="EZK58" s="18"/>
      <c r="EZL58" s="18"/>
      <c r="EZM58" s="18"/>
      <c r="EZN58" s="18"/>
      <c r="EZO58" s="18"/>
      <c r="EZP58" s="18"/>
      <c r="EZQ58" s="18"/>
      <c r="EZR58" s="18"/>
      <c r="EZS58" s="18"/>
      <c r="EZT58" s="18"/>
      <c r="EZU58" s="18"/>
      <c r="EZV58" s="18"/>
      <c r="EZW58" s="18"/>
      <c r="EZX58" s="18"/>
      <c r="EZY58" s="18"/>
      <c r="EZZ58" s="18"/>
      <c r="FAA58" s="18"/>
      <c r="FAB58" s="18"/>
      <c r="FAC58" s="18"/>
      <c r="FAD58" s="18"/>
      <c r="FAE58" s="18"/>
      <c r="FAF58" s="18"/>
      <c r="FAG58" s="18"/>
      <c r="FAH58" s="18"/>
      <c r="FAI58" s="18"/>
      <c r="FAJ58" s="18"/>
      <c r="FAK58" s="18"/>
      <c r="FAL58" s="18"/>
      <c r="FAM58" s="18"/>
      <c r="FAN58" s="18"/>
      <c r="FAO58" s="18"/>
      <c r="FAP58" s="18"/>
      <c r="FAQ58" s="18"/>
      <c r="FAR58" s="18"/>
      <c r="FAS58" s="18"/>
      <c r="FAT58" s="18"/>
      <c r="FAU58" s="18"/>
      <c r="FAV58" s="18"/>
      <c r="FAW58" s="18"/>
      <c r="FAX58" s="18"/>
      <c r="FAY58" s="18"/>
      <c r="FAZ58" s="18"/>
      <c r="FBA58" s="18"/>
      <c r="FBB58" s="18"/>
      <c r="FBC58" s="18"/>
      <c r="FBD58" s="18"/>
      <c r="FBE58" s="18"/>
      <c r="FBF58" s="18"/>
      <c r="FBG58" s="18"/>
      <c r="FBH58" s="18"/>
      <c r="FBI58" s="18"/>
      <c r="FBJ58" s="18"/>
      <c r="FBK58" s="18"/>
      <c r="FBL58" s="18"/>
      <c r="FBM58" s="18"/>
      <c r="FBN58" s="18"/>
      <c r="FBO58" s="18"/>
      <c r="FBP58" s="18"/>
      <c r="FBQ58" s="18"/>
      <c r="FBR58" s="18"/>
      <c r="FBS58" s="18"/>
      <c r="FBT58" s="18"/>
      <c r="FBU58" s="18"/>
      <c r="FBV58" s="18"/>
      <c r="FBW58" s="18"/>
      <c r="FBX58" s="18"/>
      <c r="FBY58" s="18"/>
      <c r="FBZ58" s="18"/>
      <c r="FCA58" s="18"/>
      <c r="FCB58" s="18"/>
      <c r="FCC58" s="18"/>
      <c r="FCD58" s="18"/>
      <c r="FCE58" s="18"/>
      <c r="FCF58" s="18"/>
      <c r="FCG58" s="18"/>
      <c r="FCH58" s="18"/>
      <c r="FCI58" s="18"/>
      <c r="FCJ58" s="18"/>
      <c r="FCK58" s="18"/>
      <c r="FCL58" s="18"/>
      <c r="FCM58" s="18"/>
      <c r="FCN58" s="18"/>
      <c r="FCO58" s="18"/>
      <c r="FCP58" s="18"/>
      <c r="FCQ58" s="18"/>
      <c r="FCR58" s="18"/>
      <c r="FCS58" s="18"/>
      <c r="FCT58" s="18"/>
      <c r="FCU58" s="18"/>
      <c r="FCV58" s="18"/>
      <c r="FCW58" s="18"/>
      <c r="FCX58" s="18"/>
      <c r="FCY58" s="18"/>
      <c r="FCZ58" s="18"/>
      <c r="FDA58" s="18"/>
      <c r="FDB58" s="18"/>
      <c r="FDC58" s="18"/>
      <c r="FDD58" s="18"/>
      <c r="FDE58" s="18"/>
      <c r="FDF58" s="18"/>
      <c r="FDG58" s="18"/>
      <c r="FDH58" s="18"/>
      <c r="FDI58" s="18"/>
      <c r="FDJ58" s="18"/>
      <c r="FDK58" s="18"/>
      <c r="FDL58" s="18"/>
      <c r="FDM58" s="18"/>
      <c r="FDN58" s="18"/>
      <c r="FDO58" s="18"/>
      <c r="FDP58" s="18"/>
      <c r="FDQ58" s="18"/>
      <c r="FDR58" s="18"/>
      <c r="FDS58" s="18"/>
      <c r="FDT58" s="18"/>
      <c r="FDU58" s="18"/>
      <c r="FDV58" s="18"/>
      <c r="FDW58" s="18"/>
      <c r="FDX58" s="18"/>
      <c r="FDY58" s="18"/>
      <c r="FDZ58" s="18"/>
      <c r="FEA58" s="18"/>
      <c r="FEB58" s="18"/>
      <c r="FEC58" s="18"/>
      <c r="FED58" s="18"/>
      <c r="FEE58" s="18"/>
      <c r="FEF58" s="18"/>
      <c r="FEG58" s="18"/>
      <c r="FEH58" s="18"/>
      <c r="FEI58" s="18"/>
      <c r="FEJ58" s="18"/>
      <c r="FEK58" s="18"/>
      <c r="FEL58" s="18"/>
      <c r="FEM58" s="18"/>
      <c r="FEN58" s="18"/>
      <c r="FEO58" s="18"/>
      <c r="FEP58" s="18"/>
      <c r="FEQ58" s="18"/>
      <c r="FER58" s="18"/>
      <c r="FES58" s="18"/>
      <c r="FET58" s="18"/>
      <c r="FEU58" s="18"/>
      <c r="FEV58" s="18"/>
      <c r="FEW58" s="18"/>
      <c r="FEX58" s="18"/>
      <c r="FEY58" s="18"/>
      <c r="FEZ58" s="18"/>
      <c r="FFA58" s="18"/>
      <c r="FFB58" s="18"/>
      <c r="FFC58" s="18"/>
      <c r="FFD58" s="18"/>
      <c r="FFE58" s="18"/>
      <c r="FFF58" s="18"/>
      <c r="FFG58" s="18"/>
      <c r="FFH58" s="18"/>
      <c r="FFI58" s="18"/>
      <c r="FFJ58" s="18"/>
      <c r="FFK58" s="18"/>
      <c r="FFL58" s="18"/>
      <c r="FFM58" s="18"/>
      <c r="FFN58" s="18"/>
      <c r="FFO58" s="18"/>
      <c r="FFP58" s="18"/>
      <c r="FFQ58" s="18"/>
      <c r="FFR58" s="18"/>
      <c r="FFS58" s="18"/>
      <c r="FFT58" s="18"/>
      <c r="FFU58" s="18"/>
      <c r="FFV58" s="18"/>
      <c r="FFW58" s="18"/>
      <c r="FFX58" s="18"/>
      <c r="FFY58" s="18"/>
      <c r="FFZ58" s="18"/>
      <c r="FGA58" s="18"/>
      <c r="FGB58" s="18"/>
      <c r="FGC58" s="18"/>
      <c r="FGD58" s="18"/>
      <c r="FGE58" s="18"/>
      <c r="FGF58" s="18"/>
      <c r="FGG58" s="18"/>
      <c r="FGH58" s="18"/>
      <c r="FGI58" s="18"/>
      <c r="FGJ58" s="18"/>
      <c r="FGK58" s="18"/>
      <c r="FGL58" s="18"/>
      <c r="FGM58" s="18"/>
      <c r="FGN58" s="18"/>
      <c r="FGO58" s="18"/>
      <c r="FGP58" s="18"/>
      <c r="FGQ58" s="18"/>
      <c r="FGR58" s="18"/>
      <c r="FGS58" s="18"/>
      <c r="FGT58" s="18"/>
      <c r="FGU58" s="18"/>
      <c r="FGV58" s="18"/>
      <c r="FGW58" s="18"/>
      <c r="FGX58" s="18"/>
      <c r="FGY58" s="18"/>
      <c r="FGZ58" s="18"/>
      <c r="FHA58" s="18"/>
      <c r="FHB58" s="18"/>
      <c r="FHC58" s="18"/>
      <c r="FHD58" s="18"/>
      <c r="FHE58" s="18"/>
      <c r="FHF58" s="18"/>
      <c r="FHG58" s="18"/>
      <c r="FHH58" s="18"/>
      <c r="FHI58" s="18"/>
      <c r="FHJ58" s="18"/>
      <c r="FHK58" s="18"/>
      <c r="FHL58" s="18"/>
      <c r="FHM58" s="18"/>
      <c r="FHN58" s="18"/>
      <c r="FHO58" s="18"/>
      <c r="FHP58" s="18"/>
      <c r="FHQ58" s="18"/>
      <c r="FHR58" s="18"/>
      <c r="FHS58" s="18"/>
      <c r="FHT58" s="18"/>
      <c r="FHU58" s="18"/>
      <c r="FHV58" s="18"/>
      <c r="FHW58" s="18"/>
      <c r="FHX58" s="18"/>
      <c r="FHY58" s="18"/>
      <c r="FHZ58" s="18"/>
      <c r="FIA58" s="18"/>
      <c r="FIB58" s="18"/>
      <c r="FIC58" s="18"/>
      <c r="FID58" s="18"/>
      <c r="FIE58" s="18"/>
      <c r="FIF58" s="18"/>
      <c r="FIG58" s="18"/>
      <c r="FIH58" s="18"/>
      <c r="FII58" s="18"/>
      <c r="FIJ58" s="18"/>
      <c r="FIK58" s="18"/>
      <c r="FIL58" s="18"/>
      <c r="FIM58" s="18"/>
      <c r="FIN58" s="18"/>
      <c r="FIO58" s="18"/>
      <c r="FIP58" s="18"/>
      <c r="FIQ58" s="18"/>
      <c r="FIR58" s="18"/>
      <c r="FIS58" s="18"/>
      <c r="FIT58" s="18"/>
      <c r="FIU58" s="18"/>
      <c r="FIV58" s="18"/>
      <c r="FIW58" s="18"/>
      <c r="FIX58" s="18"/>
      <c r="FIY58" s="18"/>
      <c r="FIZ58" s="18"/>
      <c r="FJA58" s="18"/>
      <c r="FJB58" s="18"/>
      <c r="FJC58" s="18"/>
      <c r="FJD58" s="18"/>
      <c r="FJE58" s="18"/>
      <c r="FJF58" s="18"/>
      <c r="FJG58" s="18"/>
      <c r="FJH58" s="18"/>
      <c r="FJI58" s="18"/>
      <c r="FJJ58" s="18"/>
      <c r="FJK58" s="18"/>
      <c r="FJL58" s="18"/>
      <c r="FJM58" s="18"/>
      <c r="FJN58" s="18"/>
      <c r="FJO58" s="18"/>
      <c r="FJP58" s="18"/>
      <c r="FJQ58" s="18"/>
      <c r="FJR58" s="18"/>
      <c r="FJS58" s="18"/>
      <c r="FJT58" s="18"/>
      <c r="FJU58" s="18"/>
      <c r="FJV58" s="18"/>
      <c r="FJW58" s="18"/>
      <c r="FJX58" s="18"/>
      <c r="FJY58" s="18"/>
      <c r="FJZ58" s="18"/>
      <c r="FKA58" s="18"/>
      <c r="FKB58" s="18"/>
      <c r="FKC58" s="18"/>
      <c r="FKD58" s="18"/>
      <c r="FKE58" s="18"/>
      <c r="FKF58" s="18"/>
      <c r="FKG58" s="18"/>
      <c r="FKH58" s="18"/>
      <c r="FKI58" s="18"/>
      <c r="FKJ58" s="18"/>
      <c r="FKK58" s="18"/>
      <c r="FKL58" s="18"/>
      <c r="FKM58" s="18"/>
      <c r="FKN58" s="18"/>
      <c r="FKO58" s="18"/>
      <c r="FKP58" s="18"/>
      <c r="FKQ58" s="18"/>
      <c r="FKR58" s="18"/>
      <c r="FKS58" s="18"/>
      <c r="FKT58" s="18"/>
      <c r="FKU58" s="18"/>
      <c r="FKV58" s="18"/>
      <c r="FKW58" s="18"/>
      <c r="FKX58" s="18"/>
      <c r="FKY58" s="18"/>
      <c r="FKZ58" s="18"/>
      <c r="FLA58" s="18"/>
      <c r="FLB58" s="18"/>
      <c r="FLC58" s="18"/>
      <c r="FLD58" s="18"/>
      <c r="FLE58" s="18"/>
      <c r="FLF58" s="18"/>
      <c r="FLG58" s="18"/>
      <c r="FLH58" s="18"/>
      <c r="FLI58" s="18"/>
      <c r="FLJ58" s="18"/>
      <c r="FLK58" s="18"/>
      <c r="FLL58" s="18"/>
      <c r="FLM58" s="18"/>
      <c r="FLN58" s="18"/>
      <c r="FLO58" s="18"/>
      <c r="FLP58" s="18"/>
      <c r="FLQ58" s="18"/>
      <c r="FLR58" s="18"/>
      <c r="FLS58" s="18"/>
      <c r="FLT58" s="18"/>
      <c r="FLU58" s="18"/>
      <c r="FLV58" s="18"/>
      <c r="FLW58" s="18"/>
      <c r="FLX58" s="18"/>
      <c r="FLY58" s="18"/>
      <c r="FLZ58" s="18"/>
      <c r="FMA58" s="18"/>
      <c r="FMB58" s="18"/>
      <c r="FMC58" s="18"/>
      <c r="FMD58" s="18"/>
      <c r="FME58" s="18"/>
      <c r="FMF58" s="18"/>
      <c r="FMG58" s="18"/>
      <c r="FMH58" s="18"/>
      <c r="FMI58" s="18"/>
      <c r="FMJ58" s="18"/>
      <c r="FMK58" s="18"/>
      <c r="FML58" s="18"/>
      <c r="FMM58" s="18"/>
      <c r="FMN58" s="18"/>
      <c r="FMO58" s="18"/>
      <c r="FMP58" s="18"/>
      <c r="FMQ58" s="18"/>
      <c r="FMR58" s="18"/>
      <c r="FMS58" s="18"/>
      <c r="FMT58" s="18"/>
      <c r="FMU58" s="18"/>
      <c r="FMV58" s="18"/>
      <c r="FMW58" s="18"/>
      <c r="FMX58" s="18"/>
      <c r="FMY58" s="18"/>
      <c r="FMZ58" s="18"/>
      <c r="FNA58" s="18"/>
      <c r="FNB58" s="18"/>
      <c r="FNC58" s="18"/>
      <c r="FND58" s="18"/>
      <c r="FNE58" s="18"/>
      <c r="FNF58" s="18"/>
      <c r="FNG58" s="18"/>
      <c r="FNH58" s="18"/>
      <c r="FNI58" s="18"/>
      <c r="FNJ58" s="18"/>
      <c r="FNK58" s="18"/>
      <c r="FNL58" s="18"/>
      <c r="FNM58" s="18"/>
      <c r="FNN58" s="18"/>
      <c r="FNO58" s="18"/>
      <c r="FNP58" s="18"/>
      <c r="FNQ58" s="18"/>
      <c r="FNR58" s="18"/>
      <c r="FNS58" s="18"/>
      <c r="FNT58" s="18"/>
      <c r="FNU58" s="18"/>
      <c r="FNV58" s="18"/>
      <c r="FNW58" s="18"/>
      <c r="FNX58" s="18"/>
      <c r="FNY58" s="18"/>
      <c r="FNZ58" s="18"/>
      <c r="FOA58" s="18"/>
      <c r="FOB58" s="18"/>
      <c r="FOC58" s="18"/>
      <c r="FOD58" s="18"/>
      <c r="FOE58" s="18"/>
      <c r="FOF58" s="18"/>
      <c r="FOG58" s="18"/>
      <c r="FOH58" s="18"/>
      <c r="FOI58" s="18"/>
      <c r="FOJ58" s="18"/>
      <c r="FOK58" s="18"/>
      <c r="FOL58" s="18"/>
      <c r="FOM58" s="18"/>
      <c r="FON58" s="18"/>
      <c r="FOO58" s="18"/>
      <c r="FOP58" s="18"/>
      <c r="FOQ58" s="18"/>
      <c r="FOR58" s="18"/>
      <c r="FOS58" s="18"/>
      <c r="FOT58" s="18"/>
      <c r="FOU58" s="18"/>
      <c r="FOV58" s="18"/>
      <c r="FOW58" s="18"/>
      <c r="FOX58" s="18"/>
      <c r="FOY58" s="18"/>
      <c r="FOZ58" s="18"/>
      <c r="FPA58" s="18"/>
      <c r="FPB58" s="18"/>
      <c r="FPC58" s="18"/>
      <c r="FPD58" s="18"/>
      <c r="FPE58" s="18"/>
      <c r="FPF58" s="18"/>
      <c r="FPG58" s="18"/>
      <c r="FPH58" s="18"/>
      <c r="FPI58" s="18"/>
      <c r="FPJ58" s="18"/>
      <c r="FPK58" s="18"/>
      <c r="FPL58" s="18"/>
      <c r="FPM58" s="18"/>
      <c r="FPN58" s="18"/>
      <c r="FPO58" s="18"/>
      <c r="FPP58" s="18"/>
      <c r="FPQ58" s="18"/>
      <c r="FPR58" s="18"/>
      <c r="FPS58" s="18"/>
      <c r="FPT58" s="18"/>
      <c r="FPU58" s="18"/>
      <c r="FPV58" s="18"/>
      <c r="FPW58" s="18"/>
      <c r="FPX58" s="18"/>
      <c r="FPY58" s="18"/>
      <c r="FPZ58" s="18"/>
      <c r="FQA58" s="18"/>
      <c r="FQB58" s="18"/>
      <c r="FQC58" s="18"/>
      <c r="FQD58" s="18"/>
      <c r="FQE58" s="18"/>
      <c r="FQF58" s="18"/>
      <c r="FQG58" s="18"/>
      <c r="FQH58" s="18"/>
      <c r="FQI58" s="18"/>
      <c r="FQJ58" s="18"/>
      <c r="FQK58" s="18"/>
      <c r="FQL58" s="18"/>
      <c r="FQM58" s="18"/>
      <c r="FQN58" s="18"/>
      <c r="FQO58" s="18"/>
      <c r="FQP58" s="18"/>
      <c r="FQQ58" s="18"/>
      <c r="FQR58" s="18"/>
      <c r="FQS58" s="18"/>
      <c r="FQT58" s="18"/>
      <c r="FQU58" s="18"/>
      <c r="FQV58" s="18"/>
      <c r="FQW58" s="18"/>
      <c r="FQX58" s="18"/>
      <c r="FQY58" s="18"/>
      <c r="FQZ58" s="18"/>
      <c r="FRA58" s="18"/>
      <c r="FRB58" s="18"/>
      <c r="FRC58" s="18"/>
      <c r="FRD58" s="18"/>
      <c r="FRE58" s="18"/>
      <c r="FRF58" s="18"/>
      <c r="FRG58" s="18"/>
      <c r="FRH58" s="18"/>
      <c r="FRI58" s="18"/>
      <c r="FRJ58" s="18"/>
      <c r="FRK58" s="18"/>
      <c r="FRL58" s="18"/>
      <c r="FRM58" s="18"/>
      <c r="FRN58" s="18"/>
      <c r="FRO58" s="18"/>
      <c r="FRP58" s="18"/>
      <c r="FRQ58" s="18"/>
      <c r="FRR58" s="18"/>
      <c r="FRS58" s="18"/>
      <c r="FRT58" s="18"/>
      <c r="FRU58" s="18"/>
      <c r="FRV58" s="18"/>
      <c r="FRW58" s="18"/>
      <c r="FRX58" s="18"/>
      <c r="FRY58" s="18"/>
      <c r="FRZ58" s="18"/>
      <c r="FSA58" s="18"/>
      <c r="FSB58" s="18"/>
      <c r="FSC58" s="18"/>
      <c r="FSD58" s="18"/>
      <c r="FSE58" s="18"/>
      <c r="FSF58" s="18"/>
      <c r="FSG58" s="18"/>
      <c r="FSH58" s="18"/>
      <c r="FSI58" s="18"/>
      <c r="FSJ58" s="18"/>
      <c r="FSK58" s="18"/>
      <c r="FSL58" s="18"/>
      <c r="FSM58" s="18"/>
      <c r="FSN58" s="18"/>
      <c r="FSO58" s="18"/>
      <c r="FSP58" s="18"/>
      <c r="FSQ58" s="18"/>
      <c r="FSR58" s="18"/>
      <c r="FSS58" s="18"/>
      <c r="FST58" s="18"/>
      <c r="FSU58" s="18"/>
      <c r="FSV58" s="18"/>
      <c r="FSW58" s="18"/>
      <c r="FSX58" s="18"/>
      <c r="FSY58" s="18"/>
      <c r="FSZ58" s="18"/>
      <c r="FTA58" s="18"/>
      <c r="FTB58" s="18"/>
      <c r="FTC58" s="18"/>
      <c r="FTD58" s="18"/>
      <c r="FTE58" s="18"/>
      <c r="FTF58" s="18"/>
      <c r="FTG58" s="18"/>
      <c r="FTH58" s="18"/>
      <c r="FTI58" s="18"/>
      <c r="FTJ58" s="18"/>
      <c r="FTK58" s="18"/>
      <c r="FTL58" s="18"/>
      <c r="FTM58" s="18"/>
      <c r="FTN58" s="18"/>
      <c r="FTO58" s="18"/>
      <c r="FTP58" s="18"/>
      <c r="FTQ58" s="18"/>
      <c r="FTR58" s="18"/>
      <c r="FTS58" s="18"/>
      <c r="FTT58" s="18"/>
      <c r="FTU58" s="18"/>
      <c r="FTV58" s="18"/>
      <c r="FTW58" s="18"/>
      <c r="FTX58" s="18"/>
      <c r="FTY58" s="18"/>
      <c r="FTZ58" s="18"/>
      <c r="FUA58" s="18"/>
      <c r="FUB58" s="18"/>
      <c r="FUC58" s="18"/>
      <c r="FUD58" s="18"/>
      <c r="FUE58" s="18"/>
      <c r="FUF58" s="18"/>
      <c r="FUG58" s="18"/>
      <c r="FUH58" s="18"/>
      <c r="FUI58" s="18"/>
      <c r="FUJ58" s="18"/>
      <c r="FUK58" s="18"/>
      <c r="FUL58" s="18"/>
      <c r="FUM58" s="18"/>
      <c r="FUN58" s="18"/>
      <c r="FUO58" s="18"/>
      <c r="FUP58" s="18"/>
      <c r="FUQ58" s="18"/>
      <c r="FUR58" s="18"/>
      <c r="FUS58" s="18"/>
      <c r="FUT58" s="18"/>
      <c r="FUU58" s="18"/>
      <c r="FUV58" s="18"/>
      <c r="FUW58" s="18"/>
      <c r="FUX58" s="18"/>
      <c r="FUY58" s="18"/>
      <c r="FUZ58" s="18"/>
      <c r="FVA58" s="18"/>
      <c r="FVB58" s="18"/>
      <c r="FVC58" s="18"/>
      <c r="FVD58" s="18"/>
      <c r="FVE58" s="18"/>
      <c r="FVF58" s="18"/>
      <c r="FVG58" s="18"/>
      <c r="FVH58" s="18"/>
      <c r="FVI58" s="18"/>
      <c r="FVJ58" s="18"/>
      <c r="FVK58" s="18"/>
      <c r="FVL58" s="18"/>
      <c r="FVM58" s="18"/>
      <c r="FVN58" s="18"/>
      <c r="FVO58" s="18"/>
      <c r="FVP58" s="18"/>
      <c r="FVQ58" s="18"/>
      <c r="FVR58" s="18"/>
      <c r="FVS58" s="18"/>
      <c r="FVT58" s="18"/>
      <c r="FVU58" s="18"/>
      <c r="FVV58" s="18"/>
      <c r="FVW58" s="18"/>
      <c r="FVX58" s="18"/>
      <c r="FVY58" s="18"/>
      <c r="FVZ58" s="18"/>
      <c r="FWA58" s="18"/>
      <c r="FWB58" s="18"/>
      <c r="FWC58" s="18"/>
      <c r="FWD58" s="18"/>
      <c r="FWE58" s="18"/>
      <c r="FWF58" s="18"/>
      <c r="FWG58" s="18"/>
      <c r="FWH58" s="18"/>
      <c r="FWI58" s="18"/>
      <c r="FWJ58" s="18"/>
      <c r="FWK58" s="18"/>
      <c r="FWL58" s="18"/>
      <c r="FWM58" s="18"/>
      <c r="FWN58" s="18"/>
      <c r="FWO58" s="18"/>
      <c r="FWP58" s="18"/>
      <c r="FWQ58" s="18"/>
      <c r="FWR58" s="18"/>
      <c r="FWS58" s="18"/>
      <c r="FWT58" s="18"/>
      <c r="FWU58" s="18"/>
      <c r="FWV58" s="18"/>
      <c r="FWW58" s="18"/>
      <c r="FWX58" s="18"/>
      <c r="FWY58" s="18"/>
      <c r="FWZ58" s="18"/>
      <c r="FXA58" s="18"/>
      <c r="FXB58" s="18"/>
      <c r="FXC58" s="18"/>
      <c r="FXD58" s="18"/>
      <c r="FXE58" s="18"/>
      <c r="FXF58" s="18"/>
      <c r="FXG58" s="18"/>
      <c r="FXH58" s="18"/>
      <c r="FXI58" s="18"/>
      <c r="FXJ58" s="18"/>
      <c r="FXK58" s="18"/>
      <c r="FXL58" s="18"/>
      <c r="FXM58" s="18"/>
      <c r="FXN58" s="18"/>
      <c r="FXO58" s="18"/>
      <c r="FXP58" s="18"/>
      <c r="FXQ58" s="18"/>
      <c r="FXR58" s="18"/>
      <c r="FXS58" s="18"/>
      <c r="FXT58" s="18"/>
      <c r="FXU58" s="18"/>
      <c r="FXV58" s="18"/>
      <c r="FXW58" s="18"/>
      <c r="FXX58" s="18"/>
      <c r="FXY58" s="18"/>
      <c r="FXZ58" s="18"/>
      <c r="FYA58" s="18"/>
      <c r="FYB58" s="18"/>
      <c r="FYC58" s="18"/>
      <c r="FYD58" s="18"/>
      <c r="FYE58" s="18"/>
      <c r="FYF58" s="18"/>
      <c r="FYG58" s="18"/>
      <c r="FYH58" s="18"/>
      <c r="FYI58" s="18"/>
      <c r="FYJ58" s="18"/>
      <c r="FYK58" s="18"/>
      <c r="FYL58" s="18"/>
      <c r="FYM58" s="18"/>
      <c r="FYN58" s="18"/>
      <c r="FYO58" s="18"/>
      <c r="FYP58" s="18"/>
      <c r="FYQ58" s="18"/>
      <c r="FYR58" s="18"/>
      <c r="FYS58" s="18"/>
      <c r="FYT58" s="18"/>
      <c r="FYU58" s="18"/>
      <c r="FYV58" s="18"/>
      <c r="FYW58" s="18"/>
      <c r="FYX58" s="18"/>
      <c r="FYY58" s="18"/>
      <c r="FYZ58" s="18"/>
      <c r="FZA58" s="18"/>
      <c r="FZB58" s="18"/>
      <c r="FZC58" s="18"/>
      <c r="FZD58" s="18"/>
      <c r="FZE58" s="18"/>
      <c r="FZF58" s="18"/>
      <c r="FZG58" s="18"/>
      <c r="FZH58" s="18"/>
      <c r="FZI58" s="18"/>
      <c r="FZJ58" s="18"/>
      <c r="FZK58" s="18"/>
      <c r="FZL58" s="18"/>
      <c r="FZM58" s="18"/>
      <c r="FZN58" s="18"/>
      <c r="FZO58" s="18"/>
      <c r="FZP58" s="18"/>
      <c r="FZQ58" s="18"/>
      <c r="FZR58" s="18"/>
      <c r="FZS58" s="18"/>
      <c r="FZT58" s="18"/>
      <c r="FZU58" s="18"/>
      <c r="FZV58" s="18"/>
      <c r="FZW58" s="18"/>
      <c r="FZX58" s="18"/>
      <c r="FZY58" s="18"/>
      <c r="FZZ58" s="18"/>
      <c r="GAA58" s="18"/>
      <c r="GAB58" s="18"/>
      <c r="GAC58" s="18"/>
      <c r="GAD58" s="18"/>
      <c r="GAE58" s="18"/>
      <c r="GAF58" s="18"/>
      <c r="GAG58" s="18"/>
      <c r="GAH58" s="18"/>
      <c r="GAI58" s="18"/>
      <c r="GAJ58" s="18"/>
      <c r="GAK58" s="18"/>
      <c r="GAL58" s="18"/>
      <c r="GAM58" s="18"/>
      <c r="GAN58" s="18"/>
      <c r="GAO58" s="18"/>
      <c r="GAP58" s="18"/>
      <c r="GAQ58" s="18"/>
      <c r="GAR58" s="18"/>
      <c r="GAS58" s="18"/>
      <c r="GAT58" s="18"/>
      <c r="GAU58" s="18"/>
      <c r="GAV58" s="18"/>
      <c r="GAW58" s="18"/>
      <c r="GAX58" s="18"/>
      <c r="GAY58" s="18"/>
      <c r="GAZ58" s="18"/>
      <c r="GBA58" s="18"/>
      <c r="GBB58" s="18"/>
      <c r="GBC58" s="18"/>
      <c r="GBD58" s="18"/>
      <c r="GBE58" s="18"/>
      <c r="GBF58" s="18"/>
      <c r="GBG58" s="18"/>
      <c r="GBH58" s="18"/>
      <c r="GBI58" s="18"/>
      <c r="GBJ58" s="18"/>
      <c r="GBK58" s="18"/>
      <c r="GBL58" s="18"/>
      <c r="GBM58" s="18"/>
      <c r="GBN58" s="18"/>
      <c r="GBO58" s="18"/>
      <c r="GBP58" s="18"/>
      <c r="GBQ58" s="18"/>
      <c r="GBR58" s="18"/>
      <c r="GBS58" s="18"/>
      <c r="GBT58" s="18"/>
      <c r="GBU58" s="18"/>
      <c r="GBV58" s="18"/>
      <c r="GBW58" s="18"/>
      <c r="GBX58" s="18"/>
      <c r="GBY58" s="18"/>
      <c r="GBZ58" s="18"/>
      <c r="GCA58" s="18"/>
      <c r="GCB58" s="18"/>
      <c r="GCC58" s="18"/>
      <c r="GCD58" s="18"/>
      <c r="GCE58" s="18"/>
      <c r="GCF58" s="18"/>
      <c r="GCG58" s="18"/>
      <c r="GCH58" s="18"/>
      <c r="GCI58" s="18"/>
      <c r="GCJ58" s="18"/>
      <c r="GCK58" s="18"/>
      <c r="GCL58" s="18"/>
      <c r="GCM58" s="18"/>
      <c r="GCN58" s="18"/>
      <c r="GCO58" s="18"/>
      <c r="GCP58" s="18"/>
      <c r="GCQ58" s="18"/>
      <c r="GCR58" s="18"/>
      <c r="GCS58" s="18"/>
      <c r="GCT58" s="18"/>
      <c r="GCU58" s="18"/>
      <c r="GCV58" s="18"/>
      <c r="GCW58" s="18"/>
      <c r="GCX58" s="18"/>
      <c r="GCY58" s="18"/>
      <c r="GCZ58" s="18"/>
      <c r="GDA58" s="18"/>
      <c r="GDB58" s="18"/>
      <c r="GDC58" s="18"/>
      <c r="GDD58" s="18"/>
      <c r="GDE58" s="18"/>
      <c r="GDF58" s="18"/>
      <c r="GDG58" s="18"/>
      <c r="GDH58" s="18"/>
      <c r="GDI58" s="18"/>
      <c r="GDJ58" s="18"/>
      <c r="GDK58" s="18"/>
      <c r="GDL58" s="18"/>
      <c r="GDM58" s="18"/>
      <c r="GDN58" s="18"/>
      <c r="GDO58" s="18"/>
      <c r="GDP58" s="18"/>
      <c r="GDQ58" s="18"/>
      <c r="GDR58" s="18"/>
      <c r="GDS58" s="18"/>
      <c r="GDT58" s="18"/>
      <c r="GDU58" s="18"/>
      <c r="GDV58" s="18"/>
      <c r="GDW58" s="18"/>
      <c r="GDX58" s="18"/>
      <c r="GDY58" s="18"/>
      <c r="GDZ58" s="18"/>
      <c r="GEA58" s="18"/>
      <c r="GEB58" s="18"/>
      <c r="GEC58" s="18"/>
      <c r="GED58" s="18"/>
      <c r="GEE58" s="18"/>
      <c r="GEF58" s="18"/>
      <c r="GEG58" s="18"/>
      <c r="GEH58" s="18"/>
      <c r="GEI58" s="18"/>
      <c r="GEJ58" s="18"/>
      <c r="GEK58" s="18"/>
      <c r="GEL58" s="18"/>
      <c r="GEM58" s="18"/>
      <c r="GEN58" s="18"/>
      <c r="GEO58" s="18"/>
      <c r="GEP58" s="18"/>
      <c r="GEQ58" s="18"/>
      <c r="GER58" s="18"/>
      <c r="GES58" s="18"/>
      <c r="GET58" s="18"/>
      <c r="GEU58" s="18"/>
      <c r="GEV58" s="18"/>
      <c r="GEW58" s="18"/>
      <c r="GEX58" s="18"/>
      <c r="GEY58" s="18"/>
      <c r="GEZ58" s="18"/>
      <c r="GFA58" s="18"/>
      <c r="GFB58" s="18"/>
      <c r="GFC58" s="18"/>
      <c r="GFD58" s="18"/>
      <c r="GFE58" s="18"/>
      <c r="GFF58" s="18"/>
      <c r="GFG58" s="18"/>
      <c r="GFH58" s="18"/>
      <c r="GFI58" s="18"/>
      <c r="GFJ58" s="18"/>
      <c r="GFK58" s="18"/>
      <c r="GFL58" s="18"/>
      <c r="GFM58" s="18"/>
      <c r="GFN58" s="18"/>
      <c r="GFO58" s="18"/>
      <c r="GFP58" s="18"/>
      <c r="GFQ58" s="18"/>
      <c r="GFR58" s="18"/>
      <c r="GFS58" s="18"/>
      <c r="GFT58" s="18"/>
      <c r="GFU58" s="18"/>
      <c r="GFV58" s="18"/>
      <c r="GFW58" s="18"/>
      <c r="GFX58" s="18"/>
      <c r="GFY58" s="18"/>
      <c r="GFZ58" s="18"/>
      <c r="GGA58" s="18"/>
      <c r="GGB58" s="18"/>
      <c r="GGC58" s="18"/>
      <c r="GGD58" s="18"/>
      <c r="GGE58" s="18"/>
      <c r="GGF58" s="18"/>
      <c r="GGG58" s="18"/>
      <c r="GGH58" s="18"/>
      <c r="GGI58" s="18"/>
      <c r="GGJ58" s="18"/>
      <c r="GGK58" s="18"/>
      <c r="GGL58" s="18"/>
      <c r="GGM58" s="18"/>
      <c r="GGN58" s="18"/>
      <c r="GGO58" s="18"/>
      <c r="GGP58" s="18"/>
      <c r="GGQ58" s="18"/>
      <c r="GGR58" s="18"/>
      <c r="GGS58" s="18"/>
      <c r="GGT58" s="18"/>
      <c r="GGU58" s="18"/>
      <c r="GGV58" s="18"/>
      <c r="GGW58" s="18"/>
      <c r="GGX58" s="18"/>
      <c r="GGY58" s="18"/>
      <c r="GGZ58" s="18"/>
      <c r="GHA58" s="18"/>
      <c r="GHB58" s="18"/>
      <c r="GHC58" s="18"/>
      <c r="GHD58" s="18"/>
      <c r="GHE58" s="18"/>
      <c r="GHF58" s="18"/>
      <c r="GHG58" s="18"/>
      <c r="GHH58" s="18"/>
      <c r="GHI58" s="18"/>
      <c r="GHJ58" s="18"/>
      <c r="GHK58" s="18"/>
      <c r="GHL58" s="18"/>
      <c r="GHM58" s="18"/>
      <c r="GHN58" s="18"/>
      <c r="GHO58" s="18"/>
      <c r="GHP58" s="18"/>
      <c r="GHQ58" s="18"/>
      <c r="GHR58" s="18"/>
      <c r="GHS58" s="18"/>
      <c r="GHT58" s="18"/>
      <c r="GHU58" s="18"/>
      <c r="GHV58" s="18"/>
      <c r="GHW58" s="18"/>
      <c r="GHX58" s="18"/>
      <c r="GHY58" s="18"/>
      <c r="GHZ58" s="18"/>
      <c r="GIA58" s="18"/>
      <c r="GIB58" s="18"/>
      <c r="GIC58" s="18"/>
      <c r="GID58" s="18"/>
      <c r="GIE58" s="18"/>
      <c r="GIF58" s="18"/>
      <c r="GIG58" s="18"/>
      <c r="GIH58" s="18"/>
      <c r="GII58" s="18"/>
      <c r="GIJ58" s="18"/>
      <c r="GIK58" s="18"/>
      <c r="GIL58" s="18"/>
      <c r="GIM58" s="18"/>
      <c r="GIN58" s="18"/>
      <c r="GIO58" s="18"/>
      <c r="GIP58" s="18"/>
      <c r="GIQ58" s="18"/>
      <c r="GIR58" s="18"/>
      <c r="GIS58" s="18"/>
      <c r="GIT58" s="18"/>
      <c r="GIU58" s="18"/>
      <c r="GIV58" s="18"/>
      <c r="GIW58" s="18"/>
      <c r="GIX58" s="18"/>
      <c r="GIY58" s="18"/>
      <c r="GIZ58" s="18"/>
      <c r="GJA58" s="18"/>
      <c r="GJB58" s="18"/>
      <c r="GJC58" s="18"/>
      <c r="GJD58" s="18"/>
      <c r="GJE58" s="18"/>
      <c r="GJF58" s="18"/>
      <c r="GJG58" s="18"/>
      <c r="GJH58" s="18"/>
      <c r="GJI58" s="18"/>
      <c r="GJJ58" s="18"/>
      <c r="GJK58" s="18"/>
      <c r="GJL58" s="18"/>
      <c r="GJM58" s="18"/>
      <c r="GJN58" s="18"/>
      <c r="GJO58" s="18"/>
      <c r="GJP58" s="18"/>
      <c r="GJQ58" s="18"/>
      <c r="GJR58" s="18"/>
      <c r="GJS58" s="18"/>
      <c r="GJT58" s="18"/>
      <c r="GJU58" s="18"/>
      <c r="GJV58" s="18"/>
      <c r="GJW58" s="18"/>
      <c r="GJX58" s="18"/>
      <c r="GJY58" s="18"/>
      <c r="GJZ58" s="18"/>
      <c r="GKA58" s="18"/>
      <c r="GKB58" s="18"/>
      <c r="GKC58" s="18"/>
      <c r="GKD58" s="18"/>
      <c r="GKE58" s="18"/>
      <c r="GKF58" s="18"/>
      <c r="GKG58" s="18"/>
      <c r="GKH58" s="18"/>
      <c r="GKI58" s="18"/>
      <c r="GKJ58" s="18"/>
      <c r="GKK58" s="18"/>
      <c r="GKL58" s="18"/>
      <c r="GKM58" s="18"/>
      <c r="GKN58" s="18"/>
      <c r="GKO58" s="18"/>
      <c r="GKP58" s="18"/>
      <c r="GKQ58" s="18"/>
      <c r="GKR58" s="18"/>
      <c r="GKS58" s="18"/>
      <c r="GKT58" s="18"/>
      <c r="GKU58" s="18"/>
      <c r="GKV58" s="18"/>
      <c r="GKW58" s="18"/>
      <c r="GKX58" s="18"/>
      <c r="GKY58" s="18"/>
      <c r="GKZ58" s="18"/>
      <c r="GLA58" s="18"/>
      <c r="GLB58" s="18"/>
      <c r="GLC58" s="18"/>
      <c r="GLD58" s="18"/>
      <c r="GLE58" s="18"/>
      <c r="GLF58" s="18"/>
      <c r="GLG58" s="18"/>
      <c r="GLH58" s="18"/>
      <c r="GLI58" s="18"/>
      <c r="GLJ58" s="18"/>
      <c r="GLK58" s="18"/>
      <c r="GLL58" s="18"/>
      <c r="GLM58" s="18"/>
      <c r="GLN58" s="18"/>
      <c r="GLO58" s="18"/>
      <c r="GLP58" s="18"/>
      <c r="GLQ58" s="18"/>
      <c r="GLR58" s="18"/>
      <c r="GLS58" s="18"/>
      <c r="GLT58" s="18"/>
      <c r="GLU58" s="18"/>
      <c r="GLV58" s="18"/>
      <c r="GLW58" s="18"/>
      <c r="GLX58" s="18"/>
      <c r="GLY58" s="18"/>
      <c r="GLZ58" s="18"/>
      <c r="GMA58" s="18"/>
      <c r="GMB58" s="18"/>
      <c r="GMC58" s="18"/>
      <c r="GMD58" s="18"/>
      <c r="GME58" s="18"/>
      <c r="GMF58" s="18"/>
      <c r="GMG58" s="18"/>
      <c r="GMH58" s="18"/>
      <c r="GMI58" s="18"/>
      <c r="GMJ58" s="18"/>
      <c r="GMK58" s="18"/>
      <c r="GML58" s="18"/>
      <c r="GMM58" s="18"/>
      <c r="GMN58" s="18"/>
      <c r="GMO58" s="18"/>
      <c r="GMP58" s="18"/>
      <c r="GMQ58" s="18"/>
      <c r="GMR58" s="18"/>
      <c r="GMS58" s="18"/>
      <c r="GMT58" s="18"/>
      <c r="GMU58" s="18"/>
      <c r="GMV58" s="18"/>
      <c r="GMW58" s="18"/>
      <c r="GMX58" s="18"/>
      <c r="GMY58" s="18"/>
      <c r="GMZ58" s="18"/>
      <c r="GNA58" s="18"/>
      <c r="GNB58" s="18"/>
      <c r="GNC58" s="18"/>
      <c r="GND58" s="18"/>
      <c r="GNE58" s="18"/>
      <c r="GNF58" s="18"/>
      <c r="GNG58" s="18"/>
      <c r="GNH58" s="18"/>
      <c r="GNI58" s="18"/>
      <c r="GNJ58" s="18"/>
      <c r="GNK58" s="18"/>
      <c r="GNL58" s="18"/>
      <c r="GNM58" s="18"/>
      <c r="GNN58" s="18"/>
      <c r="GNO58" s="18"/>
      <c r="GNP58" s="18"/>
      <c r="GNQ58" s="18"/>
      <c r="GNR58" s="18"/>
      <c r="GNS58" s="18"/>
      <c r="GNT58" s="18"/>
      <c r="GNU58" s="18"/>
      <c r="GNV58" s="18"/>
      <c r="GNW58" s="18"/>
      <c r="GNX58" s="18"/>
      <c r="GNY58" s="18"/>
      <c r="GNZ58" s="18"/>
      <c r="GOA58" s="18"/>
      <c r="GOB58" s="18"/>
      <c r="GOC58" s="18"/>
      <c r="GOD58" s="18"/>
      <c r="GOE58" s="18"/>
      <c r="GOF58" s="18"/>
      <c r="GOG58" s="18"/>
      <c r="GOH58" s="18"/>
      <c r="GOI58" s="18"/>
      <c r="GOJ58" s="18"/>
      <c r="GOK58" s="18"/>
      <c r="GOL58" s="18"/>
      <c r="GOM58" s="18"/>
      <c r="GON58" s="18"/>
      <c r="GOO58" s="18"/>
      <c r="GOP58" s="18"/>
      <c r="GOQ58" s="18"/>
      <c r="GOR58" s="18"/>
      <c r="GOS58" s="18"/>
      <c r="GOT58" s="18"/>
      <c r="GOU58" s="18"/>
      <c r="GOV58" s="18"/>
      <c r="GOW58" s="18"/>
      <c r="GOX58" s="18"/>
      <c r="GOY58" s="18"/>
      <c r="GOZ58" s="18"/>
      <c r="GPA58" s="18"/>
      <c r="GPB58" s="18"/>
      <c r="GPC58" s="18"/>
      <c r="GPD58" s="18"/>
      <c r="GPE58" s="18"/>
      <c r="GPF58" s="18"/>
      <c r="GPG58" s="18"/>
      <c r="GPH58" s="18"/>
      <c r="GPI58" s="18"/>
      <c r="GPJ58" s="18"/>
      <c r="GPK58" s="18"/>
      <c r="GPL58" s="18"/>
      <c r="GPM58" s="18"/>
      <c r="GPN58" s="18"/>
      <c r="GPO58" s="18"/>
      <c r="GPP58" s="18"/>
      <c r="GPQ58" s="18"/>
      <c r="GPR58" s="18"/>
      <c r="GPS58" s="18"/>
      <c r="GPT58" s="18"/>
      <c r="GPU58" s="18"/>
      <c r="GPV58" s="18"/>
      <c r="GPW58" s="18"/>
      <c r="GPX58" s="18"/>
      <c r="GPY58" s="18"/>
      <c r="GPZ58" s="18"/>
      <c r="GQA58" s="18"/>
      <c r="GQB58" s="18"/>
      <c r="GQC58" s="18"/>
      <c r="GQD58" s="18"/>
      <c r="GQE58" s="18"/>
      <c r="GQF58" s="18"/>
      <c r="GQG58" s="18"/>
      <c r="GQH58" s="18"/>
      <c r="GQI58" s="18"/>
      <c r="GQJ58" s="18"/>
      <c r="GQK58" s="18"/>
      <c r="GQL58" s="18"/>
      <c r="GQM58" s="18"/>
      <c r="GQN58" s="18"/>
      <c r="GQO58" s="18"/>
      <c r="GQP58" s="18"/>
      <c r="GQQ58" s="18"/>
      <c r="GQR58" s="18"/>
      <c r="GQS58" s="18"/>
      <c r="GQT58" s="18"/>
      <c r="GQU58" s="18"/>
      <c r="GQV58" s="18"/>
      <c r="GQW58" s="18"/>
      <c r="GQX58" s="18"/>
      <c r="GQY58" s="18"/>
      <c r="GQZ58" s="18"/>
      <c r="GRA58" s="18"/>
      <c r="GRB58" s="18"/>
      <c r="GRC58" s="18"/>
      <c r="GRD58" s="18"/>
      <c r="GRE58" s="18"/>
      <c r="GRF58" s="18"/>
      <c r="GRG58" s="18"/>
      <c r="GRH58" s="18"/>
      <c r="GRI58" s="18"/>
      <c r="GRJ58" s="18"/>
      <c r="GRK58" s="18"/>
      <c r="GRL58" s="18"/>
      <c r="GRM58" s="18"/>
      <c r="GRN58" s="18"/>
      <c r="GRO58" s="18"/>
      <c r="GRP58" s="18"/>
      <c r="GRQ58" s="18"/>
      <c r="GRR58" s="18"/>
      <c r="GRS58" s="18"/>
      <c r="GRT58" s="18"/>
      <c r="GRU58" s="18"/>
      <c r="GRV58" s="18"/>
      <c r="GRW58" s="18"/>
      <c r="GRX58" s="18"/>
      <c r="GRY58" s="18"/>
      <c r="GRZ58" s="18"/>
      <c r="GSA58" s="18"/>
      <c r="GSB58" s="18"/>
      <c r="GSC58" s="18"/>
      <c r="GSD58" s="18"/>
      <c r="GSE58" s="18"/>
      <c r="GSF58" s="18"/>
      <c r="GSG58" s="18"/>
      <c r="GSH58" s="18"/>
      <c r="GSI58" s="18"/>
      <c r="GSJ58" s="18"/>
      <c r="GSK58" s="18"/>
      <c r="GSL58" s="18"/>
      <c r="GSM58" s="18"/>
      <c r="GSN58" s="18"/>
      <c r="GSO58" s="18"/>
      <c r="GSP58" s="18"/>
      <c r="GSQ58" s="18"/>
      <c r="GSR58" s="18"/>
      <c r="GSS58" s="18"/>
      <c r="GST58" s="18"/>
      <c r="GSU58" s="18"/>
      <c r="GSV58" s="18"/>
      <c r="GSW58" s="18"/>
      <c r="GSX58" s="18"/>
      <c r="GSY58" s="18"/>
      <c r="GSZ58" s="18"/>
      <c r="GTA58" s="18"/>
      <c r="GTB58" s="18"/>
      <c r="GTC58" s="18"/>
      <c r="GTD58" s="18"/>
      <c r="GTE58" s="18"/>
      <c r="GTF58" s="18"/>
      <c r="GTG58" s="18"/>
      <c r="GTH58" s="18"/>
      <c r="GTI58" s="18"/>
      <c r="GTJ58" s="18"/>
      <c r="GTK58" s="18"/>
      <c r="GTL58" s="18"/>
      <c r="GTM58" s="18"/>
      <c r="GTN58" s="18"/>
      <c r="GTO58" s="18"/>
      <c r="GTP58" s="18"/>
      <c r="GTQ58" s="18"/>
      <c r="GTR58" s="18"/>
      <c r="GTS58" s="18"/>
      <c r="GTT58" s="18"/>
      <c r="GTU58" s="18"/>
      <c r="GTV58" s="18"/>
      <c r="GTW58" s="18"/>
      <c r="GTX58" s="18"/>
      <c r="GTY58" s="18"/>
      <c r="GTZ58" s="18"/>
      <c r="GUA58" s="18"/>
      <c r="GUB58" s="18"/>
      <c r="GUC58" s="18"/>
      <c r="GUD58" s="18"/>
      <c r="GUE58" s="18"/>
      <c r="GUF58" s="18"/>
      <c r="GUG58" s="18"/>
      <c r="GUH58" s="18"/>
      <c r="GUI58" s="18"/>
      <c r="GUJ58" s="18"/>
      <c r="GUK58" s="18"/>
      <c r="GUL58" s="18"/>
      <c r="GUM58" s="18"/>
      <c r="GUN58" s="18"/>
      <c r="GUO58" s="18"/>
      <c r="GUP58" s="18"/>
      <c r="GUQ58" s="18"/>
      <c r="GUR58" s="18"/>
      <c r="GUS58" s="18"/>
      <c r="GUT58" s="18"/>
      <c r="GUU58" s="18"/>
      <c r="GUV58" s="18"/>
      <c r="GUW58" s="18"/>
      <c r="GUX58" s="18"/>
      <c r="GUY58" s="18"/>
      <c r="GUZ58" s="18"/>
      <c r="GVA58" s="18"/>
      <c r="GVB58" s="18"/>
      <c r="GVC58" s="18"/>
      <c r="GVD58" s="18"/>
      <c r="GVE58" s="18"/>
      <c r="GVF58" s="18"/>
      <c r="GVG58" s="18"/>
      <c r="GVH58" s="18"/>
      <c r="GVI58" s="18"/>
      <c r="GVJ58" s="18"/>
      <c r="GVK58" s="18"/>
      <c r="GVL58" s="18"/>
      <c r="GVM58" s="18"/>
      <c r="GVN58" s="18"/>
      <c r="GVO58" s="18"/>
      <c r="GVP58" s="18"/>
      <c r="GVQ58" s="18"/>
      <c r="GVR58" s="18"/>
      <c r="GVS58" s="18"/>
      <c r="GVT58" s="18"/>
      <c r="GVU58" s="18"/>
      <c r="GVV58" s="18"/>
      <c r="GVW58" s="18"/>
      <c r="GVX58" s="18"/>
      <c r="GVY58" s="18"/>
      <c r="GVZ58" s="18"/>
      <c r="GWA58" s="18"/>
      <c r="GWB58" s="18"/>
      <c r="GWC58" s="18"/>
      <c r="GWD58" s="18"/>
      <c r="GWE58" s="18"/>
      <c r="GWF58" s="18"/>
      <c r="GWG58" s="18"/>
      <c r="GWH58" s="18"/>
      <c r="GWI58" s="18"/>
      <c r="GWJ58" s="18"/>
      <c r="GWK58" s="18"/>
      <c r="GWL58" s="18"/>
      <c r="GWM58" s="18"/>
      <c r="GWN58" s="18"/>
      <c r="GWO58" s="18"/>
      <c r="GWP58" s="18"/>
      <c r="GWQ58" s="18"/>
      <c r="GWR58" s="18"/>
      <c r="GWS58" s="18"/>
      <c r="GWT58" s="18"/>
      <c r="GWU58" s="18"/>
      <c r="GWV58" s="18"/>
      <c r="GWW58" s="18"/>
      <c r="GWX58" s="18"/>
      <c r="GWY58" s="18"/>
      <c r="GWZ58" s="18"/>
      <c r="GXA58" s="18"/>
      <c r="GXB58" s="18"/>
      <c r="GXC58" s="18"/>
      <c r="GXD58" s="18"/>
      <c r="GXE58" s="18"/>
      <c r="GXF58" s="18"/>
      <c r="GXG58" s="18"/>
      <c r="GXH58" s="18"/>
      <c r="GXI58" s="18"/>
      <c r="GXJ58" s="18"/>
      <c r="GXK58" s="18"/>
      <c r="GXL58" s="18"/>
      <c r="GXM58" s="18"/>
      <c r="GXN58" s="18"/>
      <c r="GXO58" s="18"/>
      <c r="GXP58" s="18"/>
      <c r="GXQ58" s="18"/>
      <c r="GXR58" s="18"/>
      <c r="GXS58" s="18"/>
      <c r="GXT58" s="18"/>
      <c r="GXU58" s="18"/>
      <c r="GXV58" s="18"/>
      <c r="GXW58" s="18"/>
      <c r="GXX58" s="18"/>
      <c r="GXY58" s="18"/>
      <c r="GXZ58" s="18"/>
      <c r="GYA58" s="18"/>
      <c r="GYB58" s="18"/>
      <c r="GYC58" s="18"/>
      <c r="GYD58" s="18"/>
      <c r="GYE58" s="18"/>
      <c r="GYF58" s="18"/>
      <c r="GYG58" s="18"/>
      <c r="GYH58" s="18"/>
      <c r="GYI58" s="18"/>
      <c r="GYJ58" s="18"/>
      <c r="GYK58" s="18"/>
      <c r="GYL58" s="18"/>
      <c r="GYM58" s="18"/>
      <c r="GYN58" s="18"/>
      <c r="GYO58" s="18"/>
      <c r="GYP58" s="18"/>
      <c r="GYQ58" s="18"/>
      <c r="GYR58" s="18"/>
      <c r="GYS58" s="18"/>
      <c r="GYT58" s="18"/>
      <c r="GYU58" s="18"/>
      <c r="GYV58" s="18"/>
      <c r="GYW58" s="18"/>
      <c r="GYX58" s="18"/>
      <c r="GYY58" s="18"/>
      <c r="GYZ58" s="18"/>
      <c r="GZA58" s="18"/>
      <c r="GZB58" s="18"/>
      <c r="GZC58" s="18"/>
      <c r="GZD58" s="18"/>
      <c r="GZE58" s="18"/>
      <c r="GZF58" s="18"/>
      <c r="GZG58" s="18"/>
      <c r="GZH58" s="18"/>
      <c r="GZI58" s="18"/>
      <c r="GZJ58" s="18"/>
      <c r="GZK58" s="18"/>
      <c r="GZL58" s="18"/>
      <c r="GZM58" s="18"/>
      <c r="GZN58" s="18"/>
      <c r="GZO58" s="18"/>
      <c r="GZP58" s="18"/>
      <c r="GZQ58" s="18"/>
      <c r="GZR58" s="18"/>
      <c r="GZS58" s="18"/>
      <c r="GZT58" s="18"/>
      <c r="GZU58" s="18"/>
      <c r="GZV58" s="18"/>
      <c r="GZW58" s="18"/>
      <c r="GZX58" s="18"/>
      <c r="GZY58" s="18"/>
      <c r="GZZ58" s="18"/>
      <c r="HAA58" s="18"/>
      <c r="HAB58" s="18"/>
      <c r="HAC58" s="18"/>
      <c r="HAD58" s="18"/>
      <c r="HAE58" s="18"/>
      <c r="HAF58" s="18"/>
      <c r="HAG58" s="18"/>
      <c r="HAH58" s="18"/>
      <c r="HAI58" s="18"/>
      <c r="HAJ58" s="18"/>
      <c r="HAK58" s="18"/>
      <c r="HAL58" s="18"/>
      <c r="HAM58" s="18"/>
      <c r="HAN58" s="18"/>
      <c r="HAO58" s="18"/>
      <c r="HAP58" s="18"/>
      <c r="HAQ58" s="18"/>
      <c r="HAR58" s="18"/>
      <c r="HAS58" s="18"/>
      <c r="HAT58" s="18"/>
      <c r="HAU58" s="18"/>
      <c r="HAV58" s="18"/>
      <c r="HAW58" s="18"/>
      <c r="HAX58" s="18"/>
      <c r="HAY58" s="18"/>
      <c r="HAZ58" s="18"/>
      <c r="HBA58" s="18"/>
      <c r="HBB58" s="18"/>
      <c r="HBC58" s="18"/>
      <c r="HBD58" s="18"/>
      <c r="HBE58" s="18"/>
      <c r="HBF58" s="18"/>
      <c r="HBG58" s="18"/>
      <c r="HBH58" s="18"/>
      <c r="HBI58" s="18"/>
      <c r="HBJ58" s="18"/>
      <c r="HBK58" s="18"/>
      <c r="HBL58" s="18"/>
      <c r="HBM58" s="18"/>
      <c r="HBN58" s="18"/>
      <c r="HBO58" s="18"/>
      <c r="HBP58" s="18"/>
      <c r="HBQ58" s="18"/>
      <c r="HBR58" s="18"/>
      <c r="HBS58" s="18"/>
      <c r="HBT58" s="18"/>
      <c r="HBU58" s="18"/>
      <c r="HBV58" s="18"/>
      <c r="HBW58" s="18"/>
      <c r="HBX58" s="18"/>
      <c r="HBY58" s="18"/>
      <c r="HBZ58" s="18"/>
      <c r="HCA58" s="18"/>
      <c r="HCB58" s="18"/>
      <c r="HCC58" s="18"/>
      <c r="HCD58" s="18"/>
      <c r="HCE58" s="18"/>
      <c r="HCF58" s="18"/>
      <c r="HCG58" s="18"/>
      <c r="HCH58" s="18"/>
      <c r="HCI58" s="18"/>
      <c r="HCJ58" s="18"/>
      <c r="HCK58" s="18"/>
      <c r="HCL58" s="18"/>
      <c r="HCM58" s="18"/>
      <c r="HCN58" s="18"/>
      <c r="HCO58" s="18"/>
      <c r="HCP58" s="18"/>
      <c r="HCQ58" s="18"/>
      <c r="HCR58" s="18"/>
      <c r="HCS58" s="18"/>
      <c r="HCT58" s="18"/>
      <c r="HCU58" s="18"/>
      <c r="HCV58" s="18"/>
      <c r="HCW58" s="18"/>
      <c r="HCX58" s="18"/>
      <c r="HCY58" s="18"/>
      <c r="HCZ58" s="18"/>
      <c r="HDA58" s="18"/>
      <c r="HDB58" s="18"/>
      <c r="HDC58" s="18"/>
      <c r="HDD58" s="18"/>
      <c r="HDE58" s="18"/>
      <c r="HDF58" s="18"/>
      <c r="HDG58" s="18"/>
      <c r="HDH58" s="18"/>
      <c r="HDI58" s="18"/>
      <c r="HDJ58" s="18"/>
      <c r="HDK58" s="18"/>
      <c r="HDL58" s="18"/>
      <c r="HDM58" s="18"/>
      <c r="HDN58" s="18"/>
      <c r="HDO58" s="18"/>
      <c r="HDP58" s="18"/>
      <c r="HDQ58" s="18"/>
      <c r="HDR58" s="18"/>
      <c r="HDS58" s="18"/>
      <c r="HDT58" s="18"/>
      <c r="HDU58" s="18"/>
      <c r="HDV58" s="18"/>
      <c r="HDW58" s="18"/>
      <c r="HDX58" s="18"/>
      <c r="HDY58" s="18"/>
      <c r="HDZ58" s="18"/>
      <c r="HEA58" s="18"/>
      <c r="HEB58" s="18"/>
      <c r="HEC58" s="18"/>
      <c r="HED58" s="18"/>
      <c r="HEE58" s="18"/>
      <c r="HEF58" s="18"/>
      <c r="HEG58" s="18"/>
      <c r="HEH58" s="18"/>
      <c r="HEI58" s="18"/>
      <c r="HEJ58" s="18"/>
      <c r="HEK58" s="18"/>
      <c r="HEL58" s="18"/>
      <c r="HEM58" s="18"/>
      <c r="HEN58" s="18"/>
      <c r="HEO58" s="18"/>
      <c r="HEP58" s="18"/>
      <c r="HEQ58" s="18"/>
      <c r="HER58" s="18"/>
      <c r="HES58" s="18"/>
      <c r="HET58" s="18"/>
      <c r="HEU58" s="18"/>
      <c r="HEV58" s="18"/>
      <c r="HEW58" s="18"/>
      <c r="HEX58" s="18"/>
      <c r="HEY58" s="18"/>
      <c r="HEZ58" s="18"/>
      <c r="HFA58" s="18"/>
      <c r="HFB58" s="18"/>
      <c r="HFC58" s="18"/>
      <c r="HFD58" s="18"/>
      <c r="HFE58" s="18"/>
      <c r="HFF58" s="18"/>
      <c r="HFG58" s="18"/>
      <c r="HFH58" s="18"/>
      <c r="HFI58" s="18"/>
      <c r="HFJ58" s="18"/>
      <c r="HFK58" s="18"/>
      <c r="HFL58" s="18"/>
      <c r="HFM58" s="18"/>
      <c r="HFN58" s="18"/>
      <c r="HFO58" s="18"/>
      <c r="HFP58" s="18"/>
      <c r="HFQ58" s="18"/>
      <c r="HFR58" s="18"/>
      <c r="HFS58" s="18"/>
      <c r="HFT58" s="18"/>
      <c r="HFU58" s="18"/>
      <c r="HFV58" s="18"/>
      <c r="HFW58" s="18"/>
      <c r="HFX58" s="18"/>
      <c r="HFY58" s="18"/>
      <c r="HFZ58" s="18"/>
      <c r="HGA58" s="18"/>
      <c r="HGB58" s="18"/>
      <c r="HGC58" s="18"/>
      <c r="HGD58" s="18"/>
      <c r="HGE58" s="18"/>
      <c r="HGF58" s="18"/>
      <c r="HGG58" s="18"/>
      <c r="HGH58" s="18"/>
      <c r="HGI58" s="18"/>
      <c r="HGJ58" s="18"/>
      <c r="HGK58" s="18"/>
      <c r="HGL58" s="18"/>
      <c r="HGM58" s="18"/>
      <c r="HGN58" s="18"/>
      <c r="HGO58" s="18"/>
      <c r="HGP58" s="18"/>
      <c r="HGQ58" s="18"/>
      <c r="HGR58" s="18"/>
      <c r="HGS58" s="18"/>
      <c r="HGT58" s="18"/>
      <c r="HGU58" s="18"/>
      <c r="HGV58" s="18"/>
      <c r="HGW58" s="18"/>
      <c r="HGX58" s="18"/>
      <c r="HGY58" s="18"/>
      <c r="HGZ58" s="18"/>
      <c r="HHA58" s="18"/>
      <c r="HHB58" s="18"/>
      <c r="HHC58" s="18"/>
      <c r="HHD58" s="18"/>
      <c r="HHE58" s="18"/>
      <c r="HHF58" s="18"/>
      <c r="HHG58" s="18"/>
      <c r="HHH58" s="18"/>
      <c r="HHI58" s="18"/>
      <c r="HHJ58" s="18"/>
      <c r="HHK58" s="18"/>
      <c r="HHL58" s="18"/>
      <c r="HHM58" s="18"/>
      <c r="HHN58" s="18"/>
      <c r="HHO58" s="18"/>
      <c r="HHP58" s="18"/>
      <c r="HHQ58" s="18"/>
      <c r="HHR58" s="18"/>
      <c r="HHS58" s="18"/>
      <c r="HHT58" s="18"/>
      <c r="HHU58" s="18"/>
      <c r="HHV58" s="18"/>
      <c r="HHW58" s="18"/>
      <c r="HHX58" s="18"/>
      <c r="HHY58" s="18"/>
      <c r="HHZ58" s="18"/>
      <c r="HIA58" s="18"/>
      <c r="HIB58" s="18"/>
      <c r="HIC58" s="18"/>
      <c r="HID58" s="18"/>
      <c r="HIE58" s="18"/>
      <c r="HIF58" s="18"/>
      <c r="HIG58" s="18"/>
      <c r="HIH58" s="18"/>
      <c r="HII58" s="18"/>
      <c r="HIJ58" s="18"/>
      <c r="HIK58" s="18"/>
      <c r="HIL58" s="18"/>
      <c r="HIM58" s="18"/>
      <c r="HIN58" s="18"/>
      <c r="HIO58" s="18"/>
      <c r="HIP58" s="18"/>
      <c r="HIQ58" s="18"/>
      <c r="HIR58" s="18"/>
      <c r="HIS58" s="18"/>
      <c r="HIT58" s="18"/>
      <c r="HIU58" s="18"/>
      <c r="HIV58" s="18"/>
      <c r="HIW58" s="18"/>
      <c r="HIX58" s="18"/>
      <c r="HIY58" s="18"/>
      <c r="HIZ58" s="18"/>
      <c r="HJA58" s="18"/>
      <c r="HJB58" s="18"/>
      <c r="HJC58" s="18"/>
      <c r="HJD58" s="18"/>
      <c r="HJE58" s="18"/>
      <c r="HJF58" s="18"/>
      <c r="HJG58" s="18"/>
      <c r="HJH58" s="18"/>
      <c r="HJI58" s="18"/>
      <c r="HJJ58" s="18"/>
      <c r="HJK58" s="18"/>
      <c r="HJL58" s="18"/>
      <c r="HJM58" s="18"/>
      <c r="HJN58" s="18"/>
      <c r="HJO58" s="18"/>
      <c r="HJP58" s="18"/>
      <c r="HJQ58" s="18"/>
      <c r="HJR58" s="18"/>
      <c r="HJS58" s="18"/>
      <c r="HJT58" s="18"/>
      <c r="HJU58" s="18"/>
      <c r="HJV58" s="18"/>
      <c r="HJW58" s="18"/>
      <c r="HJX58" s="18"/>
      <c r="HJY58" s="18"/>
      <c r="HJZ58" s="18"/>
      <c r="HKA58" s="18"/>
      <c r="HKB58" s="18"/>
      <c r="HKC58" s="18"/>
      <c r="HKD58" s="18"/>
      <c r="HKE58" s="18"/>
      <c r="HKF58" s="18"/>
      <c r="HKG58" s="18"/>
      <c r="HKH58" s="18"/>
      <c r="HKI58" s="18"/>
      <c r="HKJ58" s="18"/>
      <c r="HKK58" s="18"/>
      <c r="HKL58" s="18"/>
      <c r="HKM58" s="18"/>
      <c r="HKN58" s="18"/>
      <c r="HKO58" s="18"/>
      <c r="HKP58" s="18"/>
      <c r="HKQ58" s="18"/>
      <c r="HKR58" s="18"/>
      <c r="HKS58" s="18"/>
      <c r="HKT58" s="18"/>
      <c r="HKU58" s="18"/>
      <c r="HKV58" s="18"/>
      <c r="HKW58" s="18"/>
      <c r="HKX58" s="18"/>
      <c r="HKY58" s="18"/>
      <c r="HKZ58" s="18"/>
      <c r="HLA58" s="18"/>
      <c r="HLB58" s="18"/>
      <c r="HLC58" s="18"/>
      <c r="HLD58" s="18"/>
      <c r="HLE58" s="18"/>
      <c r="HLF58" s="18"/>
      <c r="HLG58" s="18"/>
      <c r="HLH58" s="18"/>
      <c r="HLI58" s="18"/>
      <c r="HLJ58" s="18"/>
      <c r="HLK58" s="18"/>
      <c r="HLL58" s="18"/>
      <c r="HLM58" s="18"/>
      <c r="HLN58" s="18"/>
      <c r="HLO58" s="18"/>
      <c r="HLP58" s="18"/>
      <c r="HLQ58" s="18"/>
      <c r="HLR58" s="18"/>
      <c r="HLS58" s="18"/>
      <c r="HLT58" s="18"/>
      <c r="HLU58" s="18"/>
      <c r="HLV58" s="18"/>
      <c r="HLW58" s="18"/>
      <c r="HLX58" s="18"/>
      <c r="HLY58" s="18"/>
      <c r="HLZ58" s="18"/>
      <c r="HMA58" s="18"/>
      <c r="HMB58" s="18"/>
      <c r="HMC58" s="18"/>
      <c r="HMD58" s="18"/>
      <c r="HME58" s="18"/>
      <c r="HMF58" s="18"/>
      <c r="HMG58" s="18"/>
      <c r="HMH58" s="18"/>
      <c r="HMI58" s="18"/>
      <c r="HMJ58" s="18"/>
      <c r="HMK58" s="18"/>
      <c r="HML58" s="18"/>
      <c r="HMM58" s="18"/>
      <c r="HMN58" s="18"/>
      <c r="HMO58" s="18"/>
      <c r="HMP58" s="18"/>
      <c r="HMQ58" s="18"/>
      <c r="HMR58" s="18"/>
      <c r="HMS58" s="18"/>
      <c r="HMT58" s="18"/>
      <c r="HMU58" s="18"/>
      <c r="HMV58" s="18"/>
      <c r="HMW58" s="18"/>
      <c r="HMX58" s="18"/>
      <c r="HMY58" s="18"/>
      <c r="HMZ58" s="18"/>
      <c r="HNA58" s="18"/>
      <c r="HNB58" s="18"/>
      <c r="HNC58" s="18"/>
      <c r="HND58" s="18"/>
      <c r="HNE58" s="18"/>
      <c r="HNF58" s="18"/>
      <c r="HNG58" s="18"/>
      <c r="HNH58" s="18"/>
      <c r="HNI58" s="18"/>
      <c r="HNJ58" s="18"/>
      <c r="HNK58" s="18"/>
      <c r="HNL58" s="18"/>
      <c r="HNM58" s="18"/>
      <c r="HNN58" s="18"/>
      <c r="HNO58" s="18"/>
      <c r="HNP58" s="18"/>
      <c r="HNQ58" s="18"/>
      <c r="HNR58" s="18"/>
      <c r="HNS58" s="18"/>
      <c r="HNT58" s="18"/>
      <c r="HNU58" s="18"/>
      <c r="HNV58" s="18"/>
      <c r="HNW58" s="18"/>
      <c r="HNX58" s="18"/>
      <c r="HNY58" s="18"/>
      <c r="HNZ58" s="18"/>
      <c r="HOA58" s="18"/>
      <c r="HOB58" s="18"/>
      <c r="HOC58" s="18"/>
      <c r="HOD58" s="18"/>
      <c r="HOE58" s="18"/>
      <c r="HOF58" s="18"/>
      <c r="HOG58" s="18"/>
      <c r="HOH58" s="18"/>
      <c r="HOI58" s="18"/>
      <c r="HOJ58" s="18"/>
      <c r="HOK58" s="18"/>
      <c r="HOL58" s="18"/>
      <c r="HOM58" s="18"/>
      <c r="HON58" s="18"/>
      <c r="HOO58" s="18"/>
      <c r="HOP58" s="18"/>
      <c r="HOQ58" s="18"/>
      <c r="HOR58" s="18"/>
      <c r="HOS58" s="18"/>
      <c r="HOT58" s="18"/>
      <c r="HOU58" s="18"/>
      <c r="HOV58" s="18"/>
      <c r="HOW58" s="18"/>
      <c r="HOX58" s="18"/>
      <c r="HOY58" s="18"/>
      <c r="HOZ58" s="18"/>
      <c r="HPA58" s="18"/>
      <c r="HPB58" s="18"/>
      <c r="HPC58" s="18"/>
      <c r="HPD58" s="18"/>
      <c r="HPE58" s="18"/>
      <c r="HPF58" s="18"/>
      <c r="HPG58" s="18"/>
      <c r="HPH58" s="18"/>
      <c r="HPI58" s="18"/>
      <c r="HPJ58" s="18"/>
      <c r="HPK58" s="18"/>
      <c r="HPL58" s="18"/>
      <c r="HPM58" s="18"/>
      <c r="HPN58" s="18"/>
      <c r="HPO58" s="18"/>
      <c r="HPP58" s="18"/>
      <c r="HPQ58" s="18"/>
      <c r="HPR58" s="18"/>
      <c r="HPS58" s="18"/>
      <c r="HPT58" s="18"/>
      <c r="HPU58" s="18"/>
      <c r="HPV58" s="18"/>
      <c r="HPW58" s="18"/>
      <c r="HPX58" s="18"/>
      <c r="HPY58" s="18"/>
      <c r="HPZ58" s="18"/>
      <c r="HQA58" s="18"/>
      <c r="HQB58" s="18"/>
      <c r="HQC58" s="18"/>
      <c r="HQD58" s="18"/>
      <c r="HQE58" s="18"/>
      <c r="HQF58" s="18"/>
      <c r="HQG58" s="18"/>
      <c r="HQH58" s="18"/>
      <c r="HQI58" s="18"/>
      <c r="HQJ58" s="18"/>
      <c r="HQK58" s="18"/>
      <c r="HQL58" s="18"/>
      <c r="HQM58" s="18"/>
      <c r="HQN58" s="18"/>
      <c r="HQO58" s="18"/>
      <c r="HQP58" s="18"/>
      <c r="HQQ58" s="18"/>
      <c r="HQR58" s="18"/>
      <c r="HQS58" s="18"/>
      <c r="HQT58" s="18"/>
      <c r="HQU58" s="18"/>
      <c r="HQV58" s="18"/>
      <c r="HQW58" s="18"/>
      <c r="HQX58" s="18"/>
      <c r="HQY58" s="18"/>
      <c r="HQZ58" s="18"/>
      <c r="HRA58" s="18"/>
      <c r="HRB58" s="18"/>
      <c r="HRC58" s="18"/>
      <c r="HRD58" s="18"/>
      <c r="HRE58" s="18"/>
      <c r="HRF58" s="18"/>
      <c r="HRG58" s="18"/>
      <c r="HRH58" s="18"/>
      <c r="HRI58" s="18"/>
      <c r="HRJ58" s="18"/>
      <c r="HRK58" s="18"/>
      <c r="HRL58" s="18"/>
      <c r="HRM58" s="18"/>
      <c r="HRN58" s="18"/>
      <c r="HRO58" s="18"/>
      <c r="HRP58" s="18"/>
      <c r="HRQ58" s="18"/>
      <c r="HRR58" s="18"/>
      <c r="HRS58" s="18"/>
      <c r="HRT58" s="18"/>
      <c r="HRU58" s="18"/>
      <c r="HRV58" s="18"/>
      <c r="HRW58" s="18"/>
      <c r="HRX58" s="18"/>
      <c r="HRY58" s="18"/>
      <c r="HRZ58" s="18"/>
      <c r="HSA58" s="18"/>
      <c r="HSB58" s="18"/>
      <c r="HSC58" s="18"/>
      <c r="HSD58" s="18"/>
      <c r="HSE58" s="18"/>
      <c r="HSF58" s="18"/>
      <c r="HSG58" s="18"/>
      <c r="HSH58" s="18"/>
      <c r="HSI58" s="18"/>
      <c r="HSJ58" s="18"/>
      <c r="HSK58" s="18"/>
      <c r="HSL58" s="18"/>
      <c r="HSM58" s="18"/>
      <c r="HSN58" s="18"/>
      <c r="HSO58" s="18"/>
      <c r="HSP58" s="18"/>
      <c r="HSQ58" s="18"/>
      <c r="HSR58" s="18"/>
      <c r="HSS58" s="18"/>
      <c r="HST58" s="18"/>
      <c r="HSU58" s="18"/>
      <c r="HSV58" s="18"/>
      <c r="HSW58" s="18"/>
      <c r="HSX58" s="18"/>
      <c r="HSY58" s="18"/>
      <c r="HSZ58" s="18"/>
      <c r="HTA58" s="18"/>
      <c r="HTB58" s="18"/>
      <c r="HTC58" s="18"/>
      <c r="HTD58" s="18"/>
      <c r="HTE58" s="18"/>
      <c r="HTF58" s="18"/>
      <c r="HTG58" s="18"/>
      <c r="HTH58" s="18"/>
      <c r="HTI58" s="18"/>
      <c r="HTJ58" s="18"/>
      <c r="HTK58" s="18"/>
      <c r="HTL58" s="18"/>
      <c r="HTM58" s="18"/>
      <c r="HTN58" s="18"/>
      <c r="HTO58" s="18"/>
      <c r="HTP58" s="18"/>
      <c r="HTQ58" s="18"/>
      <c r="HTR58" s="18"/>
      <c r="HTS58" s="18"/>
      <c r="HTT58" s="18"/>
      <c r="HTU58" s="18"/>
      <c r="HTV58" s="18"/>
      <c r="HTW58" s="18"/>
      <c r="HTX58" s="18"/>
      <c r="HTY58" s="18"/>
      <c r="HTZ58" s="18"/>
      <c r="HUA58" s="18"/>
      <c r="HUB58" s="18"/>
      <c r="HUC58" s="18"/>
      <c r="HUD58" s="18"/>
      <c r="HUE58" s="18"/>
      <c r="HUF58" s="18"/>
      <c r="HUG58" s="18"/>
      <c r="HUH58" s="18"/>
      <c r="HUI58" s="18"/>
      <c r="HUJ58" s="18"/>
      <c r="HUK58" s="18"/>
      <c r="HUL58" s="18"/>
      <c r="HUM58" s="18"/>
      <c r="HUN58" s="18"/>
      <c r="HUO58" s="18"/>
      <c r="HUP58" s="18"/>
      <c r="HUQ58" s="18"/>
      <c r="HUR58" s="18"/>
      <c r="HUS58" s="18"/>
      <c r="HUT58" s="18"/>
      <c r="HUU58" s="18"/>
      <c r="HUV58" s="18"/>
      <c r="HUW58" s="18"/>
      <c r="HUX58" s="18"/>
      <c r="HUY58" s="18"/>
      <c r="HUZ58" s="18"/>
      <c r="HVA58" s="18"/>
      <c r="HVB58" s="18"/>
      <c r="HVC58" s="18"/>
      <c r="HVD58" s="18"/>
      <c r="HVE58" s="18"/>
      <c r="HVF58" s="18"/>
      <c r="HVG58" s="18"/>
      <c r="HVH58" s="18"/>
      <c r="HVI58" s="18"/>
      <c r="HVJ58" s="18"/>
      <c r="HVK58" s="18"/>
      <c r="HVL58" s="18"/>
      <c r="HVM58" s="18"/>
      <c r="HVN58" s="18"/>
      <c r="HVO58" s="18"/>
      <c r="HVP58" s="18"/>
      <c r="HVQ58" s="18"/>
      <c r="HVR58" s="18"/>
      <c r="HVS58" s="18"/>
      <c r="HVT58" s="18"/>
      <c r="HVU58" s="18"/>
      <c r="HVV58" s="18"/>
      <c r="HVW58" s="18"/>
      <c r="HVX58" s="18"/>
      <c r="HVY58" s="18"/>
      <c r="HVZ58" s="18"/>
      <c r="HWA58" s="18"/>
      <c r="HWB58" s="18"/>
      <c r="HWC58" s="18"/>
      <c r="HWD58" s="18"/>
      <c r="HWE58" s="18"/>
      <c r="HWF58" s="18"/>
      <c r="HWG58" s="18"/>
      <c r="HWH58" s="18"/>
      <c r="HWI58" s="18"/>
      <c r="HWJ58" s="18"/>
      <c r="HWK58" s="18"/>
      <c r="HWL58" s="18"/>
      <c r="HWM58" s="18"/>
      <c r="HWN58" s="18"/>
      <c r="HWO58" s="18"/>
      <c r="HWP58" s="18"/>
      <c r="HWQ58" s="18"/>
      <c r="HWR58" s="18"/>
      <c r="HWS58" s="18"/>
      <c r="HWT58" s="18"/>
      <c r="HWU58" s="18"/>
      <c r="HWV58" s="18"/>
      <c r="HWW58" s="18"/>
      <c r="HWX58" s="18"/>
      <c r="HWY58" s="18"/>
      <c r="HWZ58" s="18"/>
      <c r="HXA58" s="18"/>
      <c r="HXB58" s="18"/>
      <c r="HXC58" s="18"/>
      <c r="HXD58" s="18"/>
      <c r="HXE58" s="18"/>
      <c r="HXF58" s="18"/>
      <c r="HXG58" s="18"/>
      <c r="HXH58" s="18"/>
      <c r="HXI58" s="18"/>
      <c r="HXJ58" s="18"/>
      <c r="HXK58" s="18"/>
      <c r="HXL58" s="18"/>
      <c r="HXM58" s="18"/>
      <c r="HXN58" s="18"/>
      <c r="HXO58" s="18"/>
      <c r="HXP58" s="18"/>
      <c r="HXQ58" s="18"/>
      <c r="HXR58" s="18"/>
      <c r="HXS58" s="18"/>
      <c r="HXT58" s="18"/>
      <c r="HXU58" s="18"/>
      <c r="HXV58" s="18"/>
      <c r="HXW58" s="18"/>
      <c r="HXX58" s="18"/>
      <c r="HXY58" s="18"/>
      <c r="HXZ58" s="18"/>
      <c r="HYA58" s="18"/>
      <c r="HYB58" s="18"/>
      <c r="HYC58" s="18"/>
      <c r="HYD58" s="18"/>
      <c r="HYE58" s="18"/>
      <c r="HYF58" s="18"/>
      <c r="HYG58" s="18"/>
      <c r="HYH58" s="18"/>
      <c r="HYI58" s="18"/>
      <c r="HYJ58" s="18"/>
      <c r="HYK58" s="18"/>
      <c r="HYL58" s="18"/>
      <c r="HYM58" s="18"/>
      <c r="HYN58" s="18"/>
      <c r="HYO58" s="18"/>
      <c r="HYP58" s="18"/>
      <c r="HYQ58" s="18"/>
      <c r="HYR58" s="18"/>
      <c r="HYS58" s="18"/>
      <c r="HYT58" s="18"/>
      <c r="HYU58" s="18"/>
      <c r="HYV58" s="18"/>
      <c r="HYW58" s="18"/>
      <c r="HYX58" s="18"/>
      <c r="HYY58" s="18"/>
      <c r="HYZ58" s="18"/>
      <c r="HZA58" s="18"/>
      <c r="HZB58" s="18"/>
      <c r="HZC58" s="18"/>
      <c r="HZD58" s="18"/>
      <c r="HZE58" s="18"/>
      <c r="HZF58" s="18"/>
      <c r="HZG58" s="18"/>
      <c r="HZH58" s="18"/>
      <c r="HZI58" s="18"/>
      <c r="HZJ58" s="18"/>
      <c r="HZK58" s="18"/>
      <c r="HZL58" s="18"/>
      <c r="HZM58" s="18"/>
      <c r="HZN58" s="18"/>
      <c r="HZO58" s="18"/>
      <c r="HZP58" s="18"/>
      <c r="HZQ58" s="18"/>
      <c r="HZR58" s="18"/>
      <c r="HZS58" s="18"/>
      <c r="HZT58" s="18"/>
      <c r="HZU58" s="18"/>
      <c r="HZV58" s="18"/>
      <c r="HZW58" s="18"/>
      <c r="HZX58" s="18"/>
      <c r="HZY58" s="18"/>
      <c r="HZZ58" s="18"/>
      <c r="IAA58" s="18"/>
      <c r="IAB58" s="18"/>
      <c r="IAC58" s="18"/>
      <c r="IAD58" s="18"/>
      <c r="IAE58" s="18"/>
      <c r="IAF58" s="18"/>
      <c r="IAG58" s="18"/>
      <c r="IAH58" s="18"/>
      <c r="IAI58" s="18"/>
      <c r="IAJ58" s="18"/>
      <c r="IAK58" s="18"/>
      <c r="IAL58" s="18"/>
      <c r="IAM58" s="18"/>
      <c r="IAN58" s="18"/>
      <c r="IAO58" s="18"/>
      <c r="IAP58" s="18"/>
      <c r="IAQ58" s="18"/>
      <c r="IAR58" s="18"/>
      <c r="IAS58" s="18"/>
      <c r="IAT58" s="18"/>
      <c r="IAU58" s="18"/>
      <c r="IAV58" s="18"/>
      <c r="IAW58" s="18"/>
      <c r="IAX58" s="18"/>
      <c r="IAY58" s="18"/>
      <c r="IAZ58" s="18"/>
      <c r="IBA58" s="18"/>
      <c r="IBB58" s="18"/>
      <c r="IBC58" s="18"/>
      <c r="IBD58" s="18"/>
      <c r="IBE58" s="18"/>
      <c r="IBF58" s="18"/>
      <c r="IBG58" s="18"/>
      <c r="IBH58" s="18"/>
      <c r="IBI58" s="18"/>
      <c r="IBJ58" s="18"/>
      <c r="IBK58" s="18"/>
      <c r="IBL58" s="18"/>
      <c r="IBM58" s="18"/>
      <c r="IBN58" s="18"/>
      <c r="IBO58" s="18"/>
      <c r="IBP58" s="18"/>
      <c r="IBQ58" s="18"/>
      <c r="IBR58" s="18"/>
      <c r="IBS58" s="18"/>
      <c r="IBT58" s="18"/>
      <c r="IBU58" s="18"/>
      <c r="IBV58" s="18"/>
      <c r="IBW58" s="18"/>
      <c r="IBX58" s="18"/>
      <c r="IBY58" s="18"/>
      <c r="IBZ58" s="18"/>
      <c r="ICA58" s="18"/>
      <c r="ICB58" s="18"/>
      <c r="ICC58" s="18"/>
      <c r="ICD58" s="18"/>
      <c r="ICE58" s="18"/>
      <c r="ICF58" s="18"/>
      <c r="ICG58" s="18"/>
      <c r="ICH58" s="18"/>
      <c r="ICI58" s="18"/>
      <c r="ICJ58" s="18"/>
      <c r="ICK58" s="18"/>
      <c r="ICL58" s="18"/>
      <c r="ICM58" s="18"/>
      <c r="ICN58" s="18"/>
      <c r="ICO58" s="18"/>
      <c r="ICP58" s="18"/>
      <c r="ICQ58" s="18"/>
      <c r="ICR58" s="18"/>
      <c r="ICS58" s="18"/>
      <c r="ICT58" s="18"/>
      <c r="ICU58" s="18"/>
      <c r="ICV58" s="18"/>
      <c r="ICW58" s="18"/>
      <c r="ICX58" s="18"/>
      <c r="ICY58" s="18"/>
      <c r="ICZ58" s="18"/>
      <c r="IDA58" s="18"/>
      <c r="IDB58" s="18"/>
      <c r="IDC58" s="18"/>
      <c r="IDD58" s="18"/>
      <c r="IDE58" s="18"/>
      <c r="IDF58" s="18"/>
      <c r="IDG58" s="18"/>
      <c r="IDH58" s="18"/>
      <c r="IDI58" s="18"/>
      <c r="IDJ58" s="18"/>
      <c r="IDK58" s="18"/>
      <c r="IDL58" s="18"/>
      <c r="IDM58" s="18"/>
      <c r="IDN58" s="18"/>
      <c r="IDO58" s="18"/>
      <c r="IDP58" s="18"/>
      <c r="IDQ58" s="18"/>
      <c r="IDR58" s="18"/>
      <c r="IDS58" s="18"/>
      <c r="IDT58" s="18"/>
      <c r="IDU58" s="18"/>
      <c r="IDV58" s="18"/>
      <c r="IDW58" s="18"/>
      <c r="IDX58" s="18"/>
      <c r="IDY58" s="18"/>
      <c r="IDZ58" s="18"/>
      <c r="IEA58" s="18"/>
      <c r="IEB58" s="18"/>
      <c r="IEC58" s="18"/>
      <c r="IED58" s="18"/>
      <c r="IEE58" s="18"/>
      <c r="IEF58" s="18"/>
      <c r="IEG58" s="18"/>
      <c r="IEH58" s="18"/>
      <c r="IEI58" s="18"/>
      <c r="IEJ58" s="18"/>
      <c r="IEK58" s="18"/>
      <c r="IEL58" s="18"/>
      <c r="IEM58" s="18"/>
      <c r="IEN58" s="18"/>
      <c r="IEO58" s="18"/>
      <c r="IEP58" s="18"/>
      <c r="IEQ58" s="18"/>
      <c r="IER58" s="18"/>
      <c r="IES58" s="18"/>
      <c r="IET58" s="18"/>
      <c r="IEU58" s="18"/>
      <c r="IEV58" s="18"/>
      <c r="IEW58" s="18"/>
      <c r="IEX58" s="18"/>
      <c r="IEY58" s="18"/>
      <c r="IEZ58" s="18"/>
      <c r="IFA58" s="18"/>
      <c r="IFB58" s="18"/>
      <c r="IFC58" s="18"/>
      <c r="IFD58" s="18"/>
      <c r="IFE58" s="18"/>
      <c r="IFF58" s="18"/>
      <c r="IFG58" s="18"/>
      <c r="IFH58" s="18"/>
      <c r="IFI58" s="18"/>
      <c r="IFJ58" s="18"/>
      <c r="IFK58" s="18"/>
      <c r="IFL58" s="18"/>
      <c r="IFM58" s="18"/>
      <c r="IFN58" s="18"/>
      <c r="IFO58" s="18"/>
      <c r="IFP58" s="18"/>
      <c r="IFQ58" s="18"/>
      <c r="IFR58" s="18"/>
      <c r="IFS58" s="18"/>
      <c r="IFT58" s="18"/>
      <c r="IFU58" s="18"/>
      <c r="IFV58" s="18"/>
      <c r="IFW58" s="18"/>
      <c r="IFX58" s="18"/>
      <c r="IFY58" s="18"/>
      <c r="IFZ58" s="18"/>
      <c r="IGA58" s="18"/>
      <c r="IGB58" s="18"/>
      <c r="IGC58" s="18"/>
      <c r="IGD58" s="18"/>
      <c r="IGE58" s="18"/>
      <c r="IGF58" s="18"/>
      <c r="IGG58" s="18"/>
      <c r="IGH58" s="18"/>
      <c r="IGI58" s="18"/>
      <c r="IGJ58" s="18"/>
      <c r="IGK58" s="18"/>
      <c r="IGL58" s="18"/>
      <c r="IGM58" s="18"/>
      <c r="IGN58" s="18"/>
      <c r="IGO58" s="18"/>
      <c r="IGP58" s="18"/>
      <c r="IGQ58" s="18"/>
      <c r="IGR58" s="18"/>
      <c r="IGS58" s="18"/>
      <c r="IGT58" s="18"/>
      <c r="IGU58" s="18"/>
      <c r="IGV58" s="18"/>
      <c r="IGW58" s="18"/>
      <c r="IGX58" s="18"/>
      <c r="IGY58" s="18"/>
      <c r="IGZ58" s="18"/>
      <c r="IHA58" s="18"/>
      <c r="IHB58" s="18"/>
      <c r="IHC58" s="18"/>
      <c r="IHD58" s="18"/>
      <c r="IHE58" s="18"/>
      <c r="IHF58" s="18"/>
      <c r="IHG58" s="18"/>
      <c r="IHH58" s="18"/>
      <c r="IHI58" s="18"/>
      <c r="IHJ58" s="18"/>
      <c r="IHK58" s="18"/>
      <c r="IHL58" s="18"/>
      <c r="IHM58" s="18"/>
      <c r="IHN58" s="18"/>
      <c r="IHO58" s="18"/>
      <c r="IHP58" s="18"/>
      <c r="IHQ58" s="18"/>
      <c r="IHR58" s="18"/>
      <c r="IHS58" s="18"/>
      <c r="IHT58" s="18"/>
      <c r="IHU58" s="18"/>
      <c r="IHV58" s="18"/>
      <c r="IHW58" s="18"/>
      <c r="IHX58" s="18"/>
      <c r="IHY58" s="18"/>
      <c r="IHZ58" s="18"/>
      <c r="IIA58" s="18"/>
      <c r="IIB58" s="18"/>
      <c r="IIC58" s="18"/>
      <c r="IID58" s="18"/>
      <c r="IIE58" s="18"/>
      <c r="IIF58" s="18"/>
      <c r="IIG58" s="18"/>
      <c r="IIH58" s="18"/>
      <c r="III58" s="18"/>
      <c r="IIJ58" s="18"/>
      <c r="IIK58" s="18"/>
      <c r="IIL58" s="18"/>
      <c r="IIM58" s="18"/>
      <c r="IIN58" s="18"/>
      <c r="IIO58" s="18"/>
      <c r="IIP58" s="18"/>
      <c r="IIQ58" s="18"/>
      <c r="IIR58" s="18"/>
      <c r="IIS58" s="18"/>
      <c r="IIT58" s="18"/>
      <c r="IIU58" s="18"/>
      <c r="IIV58" s="18"/>
      <c r="IIW58" s="18"/>
      <c r="IIX58" s="18"/>
      <c r="IIY58" s="18"/>
      <c r="IIZ58" s="18"/>
      <c r="IJA58" s="18"/>
      <c r="IJB58" s="18"/>
      <c r="IJC58" s="18"/>
      <c r="IJD58" s="18"/>
      <c r="IJE58" s="18"/>
      <c r="IJF58" s="18"/>
      <c r="IJG58" s="18"/>
      <c r="IJH58" s="18"/>
      <c r="IJI58" s="18"/>
      <c r="IJJ58" s="18"/>
      <c r="IJK58" s="18"/>
      <c r="IJL58" s="18"/>
      <c r="IJM58" s="18"/>
      <c r="IJN58" s="18"/>
      <c r="IJO58" s="18"/>
      <c r="IJP58" s="18"/>
      <c r="IJQ58" s="18"/>
      <c r="IJR58" s="18"/>
      <c r="IJS58" s="18"/>
      <c r="IJT58" s="18"/>
      <c r="IJU58" s="18"/>
      <c r="IJV58" s="18"/>
      <c r="IJW58" s="18"/>
      <c r="IJX58" s="18"/>
      <c r="IJY58" s="18"/>
      <c r="IJZ58" s="18"/>
      <c r="IKA58" s="18"/>
      <c r="IKB58" s="18"/>
      <c r="IKC58" s="18"/>
      <c r="IKD58" s="18"/>
      <c r="IKE58" s="18"/>
      <c r="IKF58" s="18"/>
      <c r="IKG58" s="18"/>
      <c r="IKH58" s="18"/>
      <c r="IKI58" s="18"/>
      <c r="IKJ58" s="18"/>
      <c r="IKK58" s="18"/>
      <c r="IKL58" s="18"/>
      <c r="IKM58" s="18"/>
      <c r="IKN58" s="18"/>
      <c r="IKO58" s="18"/>
      <c r="IKP58" s="18"/>
      <c r="IKQ58" s="18"/>
      <c r="IKR58" s="18"/>
      <c r="IKS58" s="18"/>
      <c r="IKT58" s="18"/>
      <c r="IKU58" s="18"/>
      <c r="IKV58" s="18"/>
      <c r="IKW58" s="18"/>
      <c r="IKX58" s="18"/>
      <c r="IKY58" s="18"/>
      <c r="IKZ58" s="18"/>
      <c r="ILA58" s="18"/>
      <c r="ILB58" s="18"/>
      <c r="ILC58" s="18"/>
      <c r="ILD58" s="18"/>
      <c r="ILE58" s="18"/>
      <c r="ILF58" s="18"/>
      <c r="ILG58" s="18"/>
      <c r="ILH58" s="18"/>
      <c r="ILI58" s="18"/>
      <c r="ILJ58" s="18"/>
      <c r="ILK58" s="18"/>
      <c r="ILL58" s="18"/>
      <c r="ILM58" s="18"/>
      <c r="ILN58" s="18"/>
      <c r="ILO58" s="18"/>
      <c r="ILP58" s="18"/>
      <c r="ILQ58" s="18"/>
      <c r="ILR58" s="18"/>
      <c r="ILS58" s="18"/>
      <c r="ILT58" s="18"/>
      <c r="ILU58" s="18"/>
      <c r="ILV58" s="18"/>
      <c r="ILW58" s="18"/>
      <c r="ILX58" s="18"/>
      <c r="ILY58" s="18"/>
      <c r="ILZ58" s="18"/>
      <c r="IMA58" s="18"/>
      <c r="IMB58" s="18"/>
      <c r="IMC58" s="18"/>
      <c r="IMD58" s="18"/>
      <c r="IME58" s="18"/>
      <c r="IMF58" s="18"/>
      <c r="IMG58" s="18"/>
      <c r="IMH58" s="18"/>
      <c r="IMI58" s="18"/>
      <c r="IMJ58" s="18"/>
      <c r="IMK58" s="18"/>
      <c r="IML58" s="18"/>
      <c r="IMM58" s="18"/>
      <c r="IMN58" s="18"/>
      <c r="IMO58" s="18"/>
      <c r="IMP58" s="18"/>
      <c r="IMQ58" s="18"/>
      <c r="IMR58" s="18"/>
      <c r="IMS58" s="18"/>
      <c r="IMT58" s="18"/>
      <c r="IMU58" s="18"/>
      <c r="IMV58" s="18"/>
      <c r="IMW58" s="18"/>
      <c r="IMX58" s="18"/>
      <c r="IMY58" s="18"/>
      <c r="IMZ58" s="18"/>
      <c r="INA58" s="18"/>
      <c r="INB58" s="18"/>
      <c r="INC58" s="18"/>
      <c r="IND58" s="18"/>
      <c r="INE58" s="18"/>
      <c r="INF58" s="18"/>
      <c r="ING58" s="18"/>
      <c r="INH58" s="18"/>
      <c r="INI58" s="18"/>
      <c r="INJ58" s="18"/>
      <c r="INK58" s="18"/>
      <c r="INL58" s="18"/>
      <c r="INM58" s="18"/>
      <c r="INN58" s="18"/>
      <c r="INO58" s="18"/>
      <c r="INP58" s="18"/>
      <c r="INQ58" s="18"/>
      <c r="INR58" s="18"/>
      <c r="INS58" s="18"/>
      <c r="INT58" s="18"/>
      <c r="INU58" s="18"/>
      <c r="INV58" s="18"/>
      <c r="INW58" s="18"/>
      <c r="INX58" s="18"/>
      <c r="INY58" s="18"/>
      <c r="INZ58" s="18"/>
      <c r="IOA58" s="18"/>
      <c r="IOB58" s="18"/>
      <c r="IOC58" s="18"/>
      <c r="IOD58" s="18"/>
      <c r="IOE58" s="18"/>
      <c r="IOF58" s="18"/>
      <c r="IOG58" s="18"/>
      <c r="IOH58" s="18"/>
      <c r="IOI58" s="18"/>
      <c r="IOJ58" s="18"/>
      <c r="IOK58" s="18"/>
      <c r="IOL58" s="18"/>
      <c r="IOM58" s="18"/>
      <c r="ION58" s="18"/>
      <c r="IOO58" s="18"/>
      <c r="IOP58" s="18"/>
      <c r="IOQ58" s="18"/>
      <c r="IOR58" s="18"/>
      <c r="IOS58" s="18"/>
      <c r="IOT58" s="18"/>
      <c r="IOU58" s="18"/>
      <c r="IOV58" s="18"/>
      <c r="IOW58" s="18"/>
      <c r="IOX58" s="18"/>
      <c r="IOY58" s="18"/>
      <c r="IOZ58" s="18"/>
      <c r="IPA58" s="18"/>
      <c r="IPB58" s="18"/>
      <c r="IPC58" s="18"/>
      <c r="IPD58" s="18"/>
      <c r="IPE58" s="18"/>
      <c r="IPF58" s="18"/>
      <c r="IPG58" s="18"/>
      <c r="IPH58" s="18"/>
      <c r="IPI58" s="18"/>
      <c r="IPJ58" s="18"/>
      <c r="IPK58" s="18"/>
      <c r="IPL58" s="18"/>
      <c r="IPM58" s="18"/>
      <c r="IPN58" s="18"/>
      <c r="IPO58" s="18"/>
      <c r="IPP58" s="18"/>
      <c r="IPQ58" s="18"/>
      <c r="IPR58" s="18"/>
      <c r="IPS58" s="18"/>
      <c r="IPT58" s="18"/>
      <c r="IPU58" s="18"/>
      <c r="IPV58" s="18"/>
      <c r="IPW58" s="18"/>
      <c r="IPX58" s="18"/>
      <c r="IPY58" s="18"/>
      <c r="IPZ58" s="18"/>
      <c r="IQA58" s="18"/>
      <c r="IQB58" s="18"/>
      <c r="IQC58" s="18"/>
      <c r="IQD58" s="18"/>
      <c r="IQE58" s="18"/>
      <c r="IQF58" s="18"/>
      <c r="IQG58" s="18"/>
      <c r="IQH58" s="18"/>
      <c r="IQI58" s="18"/>
      <c r="IQJ58" s="18"/>
      <c r="IQK58" s="18"/>
      <c r="IQL58" s="18"/>
      <c r="IQM58" s="18"/>
      <c r="IQN58" s="18"/>
      <c r="IQO58" s="18"/>
      <c r="IQP58" s="18"/>
      <c r="IQQ58" s="18"/>
      <c r="IQR58" s="18"/>
      <c r="IQS58" s="18"/>
      <c r="IQT58" s="18"/>
      <c r="IQU58" s="18"/>
      <c r="IQV58" s="18"/>
      <c r="IQW58" s="18"/>
      <c r="IQX58" s="18"/>
      <c r="IQY58" s="18"/>
      <c r="IQZ58" s="18"/>
      <c r="IRA58" s="18"/>
      <c r="IRB58" s="18"/>
      <c r="IRC58" s="18"/>
      <c r="IRD58" s="18"/>
      <c r="IRE58" s="18"/>
      <c r="IRF58" s="18"/>
      <c r="IRG58" s="18"/>
      <c r="IRH58" s="18"/>
      <c r="IRI58" s="18"/>
      <c r="IRJ58" s="18"/>
      <c r="IRK58" s="18"/>
      <c r="IRL58" s="18"/>
      <c r="IRM58" s="18"/>
      <c r="IRN58" s="18"/>
      <c r="IRO58" s="18"/>
      <c r="IRP58" s="18"/>
      <c r="IRQ58" s="18"/>
      <c r="IRR58" s="18"/>
      <c r="IRS58" s="18"/>
      <c r="IRT58" s="18"/>
      <c r="IRU58" s="18"/>
      <c r="IRV58" s="18"/>
      <c r="IRW58" s="18"/>
      <c r="IRX58" s="18"/>
      <c r="IRY58" s="18"/>
      <c r="IRZ58" s="18"/>
      <c r="ISA58" s="18"/>
      <c r="ISB58" s="18"/>
      <c r="ISC58" s="18"/>
      <c r="ISD58" s="18"/>
      <c r="ISE58" s="18"/>
      <c r="ISF58" s="18"/>
      <c r="ISG58" s="18"/>
      <c r="ISH58" s="18"/>
      <c r="ISI58" s="18"/>
      <c r="ISJ58" s="18"/>
      <c r="ISK58" s="18"/>
      <c r="ISL58" s="18"/>
      <c r="ISM58" s="18"/>
      <c r="ISN58" s="18"/>
      <c r="ISO58" s="18"/>
      <c r="ISP58" s="18"/>
      <c r="ISQ58" s="18"/>
      <c r="ISR58" s="18"/>
      <c r="ISS58" s="18"/>
      <c r="IST58" s="18"/>
      <c r="ISU58" s="18"/>
      <c r="ISV58" s="18"/>
      <c r="ISW58" s="18"/>
      <c r="ISX58" s="18"/>
      <c r="ISY58" s="18"/>
      <c r="ISZ58" s="18"/>
      <c r="ITA58" s="18"/>
      <c r="ITB58" s="18"/>
      <c r="ITC58" s="18"/>
      <c r="ITD58" s="18"/>
      <c r="ITE58" s="18"/>
      <c r="ITF58" s="18"/>
      <c r="ITG58" s="18"/>
      <c r="ITH58" s="18"/>
      <c r="ITI58" s="18"/>
      <c r="ITJ58" s="18"/>
      <c r="ITK58" s="18"/>
      <c r="ITL58" s="18"/>
      <c r="ITM58" s="18"/>
      <c r="ITN58" s="18"/>
      <c r="ITO58" s="18"/>
      <c r="ITP58" s="18"/>
      <c r="ITQ58" s="18"/>
      <c r="ITR58" s="18"/>
      <c r="ITS58" s="18"/>
      <c r="ITT58" s="18"/>
      <c r="ITU58" s="18"/>
      <c r="ITV58" s="18"/>
      <c r="ITW58" s="18"/>
      <c r="ITX58" s="18"/>
      <c r="ITY58" s="18"/>
      <c r="ITZ58" s="18"/>
      <c r="IUA58" s="18"/>
      <c r="IUB58" s="18"/>
      <c r="IUC58" s="18"/>
      <c r="IUD58" s="18"/>
      <c r="IUE58" s="18"/>
      <c r="IUF58" s="18"/>
      <c r="IUG58" s="18"/>
      <c r="IUH58" s="18"/>
      <c r="IUI58" s="18"/>
      <c r="IUJ58" s="18"/>
      <c r="IUK58" s="18"/>
      <c r="IUL58" s="18"/>
      <c r="IUM58" s="18"/>
      <c r="IUN58" s="18"/>
      <c r="IUO58" s="18"/>
      <c r="IUP58" s="18"/>
      <c r="IUQ58" s="18"/>
      <c r="IUR58" s="18"/>
      <c r="IUS58" s="18"/>
      <c r="IUT58" s="18"/>
      <c r="IUU58" s="18"/>
      <c r="IUV58" s="18"/>
      <c r="IUW58" s="18"/>
      <c r="IUX58" s="18"/>
      <c r="IUY58" s="18"/>
      <c r="IUZ58" s="18"/>
      <c r="IVA58" s="18"/>
      <c r="IVB58" s="18"/>
      <c r="IVC58" s="18"/>
      <c r="IVD58" s="18"/>
      <c r="IVE58" s="18"/>
      <c r="IVF58" s="18"/>
      <c r="IVG58" s="18"/>
      <c r="IVH58" s="18"/>
      <c r="IVI58" s="18"/>
      <c r="IVJ58" s="18"/>
      <c r="IVK58" s="18"/>
      <c r="IVL58" s="18"/>
      <c r="IVM58" s="18"/>
      <c r="IVN58" s="18"/>
      <c r="IVO58" s="18"/>
      <c r="IVP58" s="18"/>
      <c r="IVQ58" s="18"/>
      <c r="IVR58" s="18"/>
      <c r="IVS58" s="18"/>
      <c r="IVT58" s="18"/>
      <c r="IVU58" s="18"/>
      <c r="IVV58" s="18"/>
      <c r="IVW58" s="18"/>
      <c r="IVX58" s="18"/>
      <c r="IVY58" s="18"/>
      <c r="IVZ58" s="18"/>
      <c r="IWA58" s="18"/>
      <c r="IWB58" s="18"/>
      <c r="IWC58" s="18"/>
      <c r="IWD58" s="18"/>
      <c r="IWE58" s="18"/>
      <c r="IWF58" s="18"/>
      <c r="IWG58" s="18"/>
      <c r="IWH58" s="18"/>
      <c r="IWI58" s="18"/>
      <c r="IWJ58" s="18"/>
      <c r="IWK58" s="18"/>
      <c r="IWL58" s="18"/>
      <c r="IWM58" s="18"/>
      <c r="IWN58" s="18"/>
      <c r="IWO58" s="18"/>
      <c r="IWP58" s="18"/>
      <c r="IWQ58" s="18"/>
      <c r="IWR58" s="18"/>
      <c r="IWS58" s="18"/>
      <c r="IWT58" s="18"/>
      <c r="IWU58" s="18"/>
      <c r="IWV58" s="18"/>
      <c r="IWW58" s="18"/>
      <c r="IWX58" s="18"/>
      <c r="IWY58" s="18"/>
      <c r="IWZ58" s="18"/>
      <c r="IXA58" s="18"/>
      <c r="IXB58" s="18"/>
      <c r="IXC58" s="18"/>
      <c r="IXD58" s="18"/>
      <c r="IXE58" s="18"/>
      <c r="IXF58" s="18"/>
      <c r="IXG58" s="18"/>
      <c r="IXH58" s="18"/>
      <c r="IXI58" s="18"/>
      <c r="IXJ58" s="18"/>
      <c r="IXK58" s="18"/>
      <c r="IXL58" s="18"/>
      <c r="IXM58" s="18"/>
      <c r="IXN58" s="18"/>
      <c r="IXO58" s="18"/>
      <c r="IXP58" s="18"/>
      <c r="IXQ58" s="18"/>
      <c r="IXR58" s="18"/>
      <c r="IXS58" s="18"/>
      <c r="IXT58" s="18"/>
      <c r="IXU58" s="18"/>
      <c r="IXV58" s="18"/>
      <c r="IXW58" s="18"/>
      <c r="IXX58" s="18"/>
      <c r="IXY58" s="18"/>
      <c r="IXZ58" s="18"/>
      <c r="IYA58" s="18"/>
      <c r="IYB58" s="18"/>
      <c r="IYC58" s="18"/>
      <c r="IYD58" s="18"/>
      <c r="IYE58" s="18"/>
      <c r="IYF58" s="18"/>
      <c r="IYG58" s="18"/>
      <c r="IYH58" s="18"/>
      <c r="IYI58" s="18"/>
      <c r="IYJ58" s="18"/>
      <c r="IYK58" s="18"/>
      <c r="IYL58" s="18"/>
      <c r="IYM58" s="18"/>
      <c r="IYN58" s="18"/>
      <c r="IYO58" s="18"/>
      <c r="IYP58" s="18"/>
      <c r="IYQ58" s="18"/>
      <c r="IYR58" s="18"/>
      <c r="IYS58" s="18"/>
      <c r="IYT58" s="18"/>
      <c r="IYU58" s="18"/>
      <c r="IYV58" s="18"/>
      <c r="IYW58" s="18"/>
      <c r="IYX58" s="18"/>
      <c r="IYY58" s="18"/>
      <c r="IYZ58" s="18"/>
      <c r="IZA58" s="18"/>
      <c r="IZB58" s="18"/>
      <c r="IZC58" s="18"/>
      <c r="IZD58" s="18"/>
      <c r="IZE58" s="18"/>
      <c r="IZF58" s="18"/>
      <c r="IZG58" s="18"/>
      <c r="IZH58" s="18"/>
      <c r="IZI58" s="18"/>
      <c r="IZJ58" s="18"/>
      <c r="IZK58" s="18"/>
      <c r="IZL58" s="18"/>
      <c r="IZM58" s="18"/>
      <c r="IZN58" s="18"/>
      <c r="IZO58" s="18"/>
      <c r="IZP58" s="18"/>
      <c r="IZQ58" s="18"/>
      <c r="IZR58" s="18"/>
      <c r="IZS58" s="18"/>
      <c r="IZT58" s="18"/>
      <c r="IZU58" s="18"/>
      <c r="IZV58" s="18"/>
      <c r="IZW58" s="18"/>
      <c r="IZX58" s="18"/>
      <c r="IZY58" s="18"/>
      <c r="IZZ58" s="18"/>
      <c r="JAA58" s="18"/>
      <c r="JAB58" s="18"/>
      <c r="JAC58" s="18"/>
      <c r="JAD58" s="18"/>
      <c r="JAE58" s="18"/>
      <c r="JAF58" s="18"/>
      <c r="JAG58" s="18"/>
      <c r="JAH58" s="18"/>
      <c r="JAI58" s="18"/>
      <c r="JAJ58" s="18"/>
      <c r="JAK58" s="18"/>
      <c r="JAL58" s="18"/>
      <c r="JAM58" s="18"/>
      <c r="JAN58" s="18"/>
      <c r="JAO58" s="18"/>
      <c r="JAP58" s="18"/>
      <c r="JAQ58" s="18"/>
      <c r="JAR58" s="18"/>
      <c r="JAS58" s="18"/>
      <c r="JAT58" s="18"/>
      <c r="JAU58" s="18"/>
      <c r="JAV58" s="18"/>
      <c r="JAW58" s="18"/>
      <c r="JAX58" s="18"/>
      <c r="JAY58" s="18"/>
      <c r="JAZ58" s="18"/>
      <c r="JBA58" s="18"/>
      <c r="JBB58" s="18"/>
      <c r="JBC58" s="18"/>
      <c r="JBD58" s="18"/>
      <c r="JBE58" s="18"/>
      <c r="JBF58" s="18"/>
      <c r="JBG58" s="18"/>
      <c r="JBH58" s="18"/>
      <c r="JBI58" s="18"/>
      <c r="JBJ58" s="18"/>
      <c r="JBK58" s="18"/>
      <c r="JBL58" s="18"/>
      <c r="JBM58" s="18"/>
      <c r="JBN58" s="18"/>
      <c r="JBO58" s="18"/>
      <c r="JBP58" s="18"/>
      <c r="JBQ58" s="18"/>
      <c r="JBR58" s="18"/>
      <c r="JBS58" s="18"/>
      <c r="JBT58" s="18"/>
      <c r="JBU58" s="18"/>
      <c r="JBV58" s="18"/>
      <c r="JBW58" s="18"/>
      <c r="JBX58" s="18"/>
      <c r="JBY58" s="18"/>
      <c r="JBZ58" s="18"/>
      <c r="JCA58" s="18"/>
      <c r="JCB58" s="18"/>
      <c r="JCC58" s="18"/>
      <c r="JCD58" s="18"/>
      <c r="JCE58" s="18"/>
      <c r="JCF58" s="18"/>
      <c r="JCG58" s="18"/>
      <c r="JCH58" s="18"/>
      <c r="JCI58" s="18"/>
      <c r="JCJ58" s="18"/>
      <c r="JCK58" s="18"/>
      <c r="JCL58" s="18"/>
      <c r="JCM58" s="18"/>
      <c r="JCN58" s="18"/>
      <c r="JCO58" s="18"/>
      <c r="JCP58" s="18"/>
      <c r="JCQ58" s="18"/>
      <c r="JCR58" s="18"/>
      <c r="JCS58" s="18"/>
      <c r="JCT58" s="18"/>
      <c r="JCU58" s="18"/>
      <c r="JCV58" s="18"/>
      <c r="JCW58" s="18"/>
      <c r="JCX58" s="18"/>
      <c r="JCY58" s="18"/>
      <c r="JCZ58" s="18"/>
      <c r="JDA58" s="18"/>
      <c r="JDB58" s="18"/>
      <c r="JDC58" s="18"/>
      <c r="JDD58" s="18"/>
      <c r="JDE58" s="18"/>
      <c r="JDF58" s="18"/>
      <c r="JDG58" s="18"/>
      <c r="JDH58" s="18"/>
      <c r="JDI58" s="18"/>
      <c r="JDJ58" s="18"/>
      <c r="JDK58" s="18"/>
      <c r="JDL58" s="18"/>
      <c r="JDM58" s="18"/>
      <c r="JDN58" s="18"/>
      <c r="JDO58" s="18"/>
      <c r="JDP58" s="18"/>
      <c r="JDQ58" s="18"/>
      <c r="JDR58" s="18"/>
      <c r="JDS58" s="18"/>
      <c r="JDT58" s="18"/>
      <c r="JDU58" s="18"/>
      <c r="JDV58" s="18"/>
      <c r="JDW58" s="18"/>
      <c r="JDX58" s="18"/>
      <c r="JDY58" s="18"/>
      <c r="JDZ58" s="18"/>
      <c r="JEA58" s="18"/>
      <c r="JEB58" s="18"/>
      <c r="JEC58" s="18"/>
      <c r="JED58" s="18"/>
      <c r="JEE58" s="18"/>
      <c r="JEF58" s="18"/>
      <c r="JEG58" s="18"/>
      <c r="JEH58" s="18"/>
      <c r="JEI58" s="18"/>
      <c r="JEJ58" s="18"/>
      <c r="JEK58" s="18"/>
      <c r="JEL58" s="18"/>
      <c r="JEM58" s="18"/>
      <c r="JEN58" s="18"/>
      <c r="JEO58" s="18"/>
      <c r="JEP58" s="18"/>
      <c r="JEQ58" s="18"/>
      <c r="JER58" s="18"/>
      <c r="JES58" s="18"/>
      <c r="JET58" s="18"/>
      <c r="JEU58" s="18"/>
      <c r="JEV58" s="18"/>
      <c r="JEW58" s="18"/>
      <c r="JEX58" s="18"/>
      <c r="JEY58" s="18"/>
      <c r="JEZ58" s="18"/>
      <c r="JFA58" s="18"/>
      <c r="JFB58" s="18"/>
      <c r="JFC58" s="18"/>
      <c r="JFD58" s="18"/>
      <c r="JFE58" s="18"/>
      <c r="JFF58" s="18"/>
      <c r="JFG58" s="18"/>
      <c r="JFH58" s="18"/>
      <c r="JFI58" s="18"/>
      <c r="JFJ58" s="18"/>
      <c r="JFK58" s="18"/>
      <c r="JFL58" s="18"/>
      <c r="JFM58" s="18"/>
      <c r="JFN58" s="18"/>
      <c r="JFO58" s="18"/>
      <c r="JFP58" s="18"/>
      <c r="JFQ58" s="18"/>
      <c r="JFR58" s="18"/>
      <c r="JFS58" s="18"/>
      <c r="JFT58" s="18"/>
      <c r="JFU58" s="18"/>
      <c r="JFV58" s="18"/>
      <c r="JFW58" s="18"/>
      <c r="JFX58" s="18"/>
      <c r="JFY58" s="18"/>
      <c r="JFZ58" s="18"/>
      <c r="JGA58" s="18"/>
      <c r="JGB58" s="18"/>
      <c r="JGC58" s="18"/>
      <c r="JGD58" s="18"/>
      <c r="JGE58" s="18"/>
      <c r="JGF58" s="18"/>
      <c r="JGG58" s="18"/>
      <c r="JGH58" s="18"/>
      <c r="JGI58" s="18"/>
      <c r="JGJ58" s="18"/>
      <c r="JGK58" s="18"/>
      <c r="JGL58" s="18"/>
      <c r="JGM58" s="18"/>
      <c r="JGN58" s="18"/>
      <c r="JGO58" s="18"/>
      <c r="JGP58" s="18"/>
      <c r="JGQ58" s="18"/>
      <c r="JGR58" s="18"/>
      <c r="JGS58" s="18"/>
      <c r="JGT58" s="18"/>
      <c r="JGU58" s="18"/>
      <c r="JGV58" s="18"/>
      <c r="JGW58" s="18"/>
      <c r="JGX58" s="18"/>
      <c r="JGY58" s="18"/>
      <c r="JGZ58" s="18"/>
      <c r="JHA58" s="18"/>
      <c r="JHB58" s="18"/>
      <c r="JHC58" s="18"/>
      <c r="JHD58" s="18"/>
      <c r="JHE58" s="18"/>
      <c r="JHF58" s="18"/>
      <c r="JHG58" s="18"/>
      <c r="JHH58" s="18"/>
      <c r="JHI58" s="18"/>
      <c r="JHJ58" s="18"/>
      <c r="JHK58" s="18"/>
      <c r="JHL58" s="18"/>
      <c r="JHM58" s="18"/>
      <c r="JHN58" s="18"/>
      <c r="JHO58" s="18"/>
      <c r="JHP58" s="18"/>
      <c r="JHQ58" s="18"/>
      <c r="JHR58" s="18"/>
      <c r="JHS58" s="18"/>
      <c r="JHT58" s="18"/>
      <c r="JHU58" s="18"/>
      <c r="JHV58" s="18"/>
      <c r="JHW58" s="18"/>
      <c r="JHX58" s="18"/>
      <c r="JHY58" s="18"/>
      <c r="JHZ58" s="18"/>
      <c r="JIA58" s="18"/>
      <c r="JIB58" s="18"/>
      <c r="JIC58" s="18"/>
      <c r="JID58" s="18"/>
      <c r="JIE58" s="18"/>
      <c r="JIF58" s="18"/>
      <c r="JIG58" s="18"/>
      <c r="JIH58" s="18"/>
      <c r="JII58" s="18"/>
      <c r="JIJ58" s="18"/>
      <c r="JIK58" s="18"/>
      <c r="JIL58" s="18"/>
      <c r="JIM58" s="18"/>
      <c r="JIN58" s="18"/>
      <c r="JIO58" s="18"/>
      <c r="JIP58" s="18"/>
      <c r="JIQ58" s="18"/>
      <c r="JIR58" s="18"/>
      <c r="JIS58" s="18"/>
      <c r="JIT58" s="18"/>
      <c r="JIU58" s="18"/>
      <c r="JIV58" s="18"/>
      <c r="JIW58" s="18"/>
      <c r="JIX58" s="18"/>
      <c r="JIY58" s="18"/>
      <c r="JIZ58" s="18"/>
      <c r="JJA58" s="18"/>
      <c r="JJB58" s="18"/>
      <c r="JJC58" s="18"/>
      <c r="JJD58" s="18"/>
      <c r="JJE58" s="18"/>
      <c r="JJF58" s="18"/>
      <c r="JJG58" s="18"/>
      <c r="JJH58" s="18"/>
      <c r="JJI58" s="18"/>
      <c r="JJJ58" s="18"/>
      <c r="JJK58" s="18"/>
      <c r="JJL58" s="18"/>
      <c r="JJM58" s="18"/>
      <c r="JJN58" s="18"/>
      <c r="JJO58" s="18"/>
      <c r="JJP58" s="18"/>
      <c r="JJQ58" s="18"/>
      <c r="JJR58" s="18"/>
      <c r="JJS58" s="18"/>
      <c r="JJT58" s="18"/>
      <c r="JJU58" s="18"/>
      <c r="JJV58" s="18"/>
      <c r="JJW58" s="18"/>
      <c r="JJX58" s="18"/>
      <c r="JJY58" s="18"/>
      <c r="JJZ58" s="18"/>
      <c r="JKA58" s="18"/>
      <c r="JKB58" s="18"/>
      <c r="JKC58" s="18"/>
      <c r="JKD58" s="18"/>
      <c r="JKE58" s="18"/>
      <c r="JKF58" s="18"/>
      <c r="JKG58" s="18"/>
      <c r="JKH58" s="18"/>
      <c r="JKI58" s="18"/>
      <c r="JKJ58" s="18"/>
      <c r="JKK58" s="18"/>
      <c r="JKL58" s="18"/>
      <c r="JKM58" s="18"/>
      <c r="JKN58" s="18"/>
      <c r="JKO58" s="18"/>
      <c r="JKP58" s="18"/>
      <c r="JKQ58" s="18"/>
      <c r="JKR58" s="18"/>
      <c r="JKS58" s="18"/>
      <c r="JKT58" s="18"/>
      <c r="JKU58" s="18"/>
      <c r="JKV58" s="18"/>
      <c r="JKW58" s="18"/>
      <c r="JKX58" s="18"/>
      <c r="JKY58" s="18"/>
      <c r="JKZ58" s="18"/>
      <c r="JLA58" s="18"/>
      <c r="JLB58" s="18"/>
      <c r="JLC58" s="18"/>
      <c r="JLD58" s="18"/>
      <c r="JLE58" s="18"/>
      <c r="JLF58" s="18"/>
      <c r="JLG58" s="18"/>
      <c r="JLH58" s="18"/>
      <c r="JLI58" s="18"/>
      <c r="JLJ58" s="18"/>
      <c r="JLK58" s="18"/>
      <c r="JLL58" s="18"/>
      <c r="JLM58" s="18"/>
      <c r="JLN58" s="18"/>
      <c r="JLO58" s="18"/>
      <c r="JLP58" s="18"/>
      <c r="JLQ58" s="18"/>
      <c r="JLR58" s="18"/>
      <c r="JLS58" s="18"/>
      <c r="JLT58" s="18"/>
      <c r="JLU58" s="18"/>
      <c r="JLV58" s="18"/>
      <c r="JLW58" s="18"/>
      <c r="JLX58" s="18"/>
      <c r="JLY58" s="18"/>
      <c r="JLZ58" s="18"/>
      <c r="JMA58" s="18"/>
      <c r="JMB58" s="18"/>
      <c r="JMC58" s="18"/>
      <c r="JMD58" s="18"/>
      <c r="JME58" s="18"/>
      <c r="JMF58" s="18"/>
      <c r="JMG58" s="18"/>
      <c r="JMH58" s="18"/>
      <c r="JMI58" s="18"/>
      <c r="JMJ58" s="18"/>
      <c r="JMK58" s="18"/>
      <c r="JML58" s="18"/>
      <c r="JMM58" s="18"/>
      <c r="JMN58" s="18"/>
      <c r="JMO58" s="18"/>
      <c r="JMP58" s="18"/>
      <c r="JMQ58" s="18"/>
      <c r="JMR58" s="18"/>
      <c r="JMS58" s="18"/>
      <c r="JMT58" s="18"/>
      <c r="JMU58" s="18"/>
      <c r="JMV58" s="18"/>
      <c r="JMW58" s="18"/>
      <c r="JMX58" s="18"/>
      <c r="JMY58" s="18"/>
      <c r="JMZ58" s="18"/>
      <c r="JNA58" s="18"/>
      <c r="JNB58" s="18"/>
      <c r="JNC58" s="18"/>
      <c r="JND58" s="18"/>
      <c r="JNE58" s="18"/>
      <c r="JNF58" s="18"/>
      <c r="JNG58" s="18"/>
      <c r="JNH58" s="18"/>
      <c r="JNI58" s="18"/>
      <c r="JNJ58" s="18"/>
      <c r="JNK58" s="18"/>
      <c r="JNL58" s="18"/>
      <c r="JNM58" s="18"/>
      <c r="JNN58" s="18"/>
      <c r="JNO58" s="18"/>
      <c r="JNP58" s="18"/>
      <c r="JNQ58" s="18"/>
      <c r="JNR58" s="18"/>
      <c r="JNS58" s="18"/>
      <c r="JNT58" s="18"/>
      <c r="JNU58" s="18"/>
      <c r="JNV58" s="18"/>
      <c r="JNW58" s="18"/>
      <c r="JNX58" s="18"/>
      <c r="JNY58" s="18"/>
      <c r="JNZ58" s="18"/>
      <c r="JOA58" s="18"/>
      <c r="JOB58" s="18"/>
      <c r="JOC58" s="18"/>
      <c r="JOD58" s="18"/>
      <c r="JOE58" s="18"/>
      <c r="JOF58" s="18"/>
      <c r="JOG58" s="18"/>
      <c r="JOH58" s="18"/>
      <c r="JOI58" s="18"/>
      <c r="JOJ58" s="18"/>
      <c r="JOK58" s="18"/>
      <c r="JOL58" s="18"/>
      <c r="JOM58" s="18"/>
      <c r="JON58" s="18"/>
      <c r="JOO58" s="18"/>
      <c r="JOP58" s="18"/>
      <c r="JOQ58" s="18"/>
      <c r="JOR58" s="18"/>
      <c r="JOS58" s="18"/>
      <c r="JOT58" s="18"/>
      <c r="JOU58" s="18"/>
      <c r="JOV58" s="18"/>
      <c r="JOW58" s="18"/>
      <c r="JOX58" s="18"/>
      <c r="JOY58" s="18"/>
      <c r="JOZ58" s="18"/>
      <c r="JPA58" s="18"/>
      <c r="JPB58" s="18"/>
      <c r="JPC58" s="18"/>
      <c r="JPD58" s="18"/>
      <c r="JPE58" s="18"/>
      <c r="JPF58" s="18"/>
      <c r="JPG58" s="18"/>
      <c r="JPH58" s="18"/>
      <c r="JPI58" s="18"/>
      <c r="JPJ58" s="18"/>
      <c r="JPK58" s="18"/>
      <c r="JPL58" s="18"/>
      <c r="JPM58" s="18"/>
      <c r="JPN58" s="18"/>
      <c r="JPO58" s="18"/>
      <c r="JPP58" s="18"/>
      <c r="JPQ58" s="18"/>
      <c r="JPR58" s="18"/>
      <c r="JPS58" s="18"/>
      <c r="JPT58" s="18"/>
      <c r="JPU58" s="18"/>
      <c r="JPV58" s="18"/>
      <c r="JPW58" s="18"/>
      <c r="JPX58" s="18"/>
      <c r="JPY58" s="18"/>
      <c r="JPZ58" s="18"/>
      <c r="JQA58" s="18"/>
      <c r="JQB58" s="18"/>
      <c r="JQC58" s="18"/>
      <c r="JQD58" s="18"/>
      <c r="JQE58" s="18"/>
      <c r="JQF58" s="18"/>
      <c r="JQG58" s="18"/>
      <c r="JQH58" s="18"/>
      <c r="JQI58" s="18"/>
      <c r="JQJ58" s="18"/>
      <c r="JQK58" s="18"/>
      <c r="JQL58" s="18"/>
      <c r="JQM58" s="18"/>
      <c r="JQN58" s="18"/>
      <c r="JQO58" s="18"/>
      <c r="JQP58" s="18"/>
      <c r="JQQ58" s="18"/>
      <c r="JQR58" s="18"/>
      <c r="JQS58" s="18"/>
      <c r="JQT58" s="18"/>
      <c r="JQU58" s="18"/>
      <c r="JQV58" s="18"/>
      <c r="JQW58" s="18"/>
      <c r="JQX58" s="18"/>
      <c r="JQY58" s="18"/>
      <c r="JQZ58" s="18"/>
      <c r="JRA58" s="18"/>
      <c r="JRB58" s="18"/>
      <c r="JRC58" s="18"/>
      <c r="JRD58" s="18"/>
      <c r="JRE58" s="18"/>
      <c r="JRF58" s="18"/>
      <c r="JRG58" s="18"/>
      <c r="JRH58" s="18"/>
      <c r="JRI58" s="18"/>
      <c r="JRJ58" s="18"/>
      <c r="JRK58" s="18"/>
      <c r="JRL58" s="18"/>
      <c r="JRM58" s="18"/>
      <c r="JRN58" s="18"/>
      <c r="JRO58" s="18"/>
      <c r="JRP58" s="18"/>
      <c r="JRQ58" s="18"/>
      <c r="JRR58" s="18"/>
      <c r="JRS58" s="18"/>
      <c r="JRT58" s="18"/>
      <c r="JRU58" s="18"/>
      <c r="JRV58" s="18"/>
      <c r="JRW58" s="18"/>
      <c r="JRX58" s="18"/>
      <c r="JRY58" s="18"/>
      <c r="JRZ58" s="18"/>
      <c r="JSA58" s="18"/>
      <c r="JSB58" s="18"/>
      <c r="JSC58" s="18"/>
      <c r="JSD58" s="18"/>
      <c r="JSE58" s="18"/>
      <c r="JSF58" s="18"/>
      <c r="JSG58" s="18"/>
      <c r="JSH58" s="18"/>
      <c r="JSI58" s="18"/>
      <c r="JSJ58" s="18"/>
      <c r="JSK58" s="18"/>
      <c r="JSL58" s="18"/>
      <c r="JSM58" s="18"/>
      <c r="JSN58" s="18"/>
      <c r="JSO58" s="18"/>
      <c r="JSP58" s="18"/>
      <c r="JSQ58" s="18"/>
      <c r="JSR58" s="18"/>
      <c r="JSS58" s="18"/>
      <c r="JST58" s="18"/>
      <c r="JSU58" s="18"/>
      <c r="JSV58" s="18"/>
      <c r="JSW58" s="18"/>
      <c r="JSX58" s="18"/>
      <c r="JSY58" s="18"/>
      <c r="JSZ58" s="18"/>
      <c r="JTA58" s="18"/>
      <c r="JTB58" s="18"/>
      <c r="JTC58" s="18"/>
      <c r="JTD58" s="18"/>
      <c r="JTE58" s="18"/>
      <c r="JTF58" s="18"/>
      <c r="JTG58" s="18"/>
      <c r="JTH58" s="18"/>
      <c r="JTI58" s="18"/>
      <c r="JTJ58" s="18"/>
      <c r="JTK58" s="18"/>
      <c r="JTL58" s="18"/>
      <c r="JTM58" s="18"/>
      <c r="JTN58" s="18"/>
      <c r="JTO58" s="18"/>
      <c r="JTP58" s="18"/>
      <c r="JTQ58" s="18"/>
      <c r="JTR58" s="18"/>
      <c r="JTS58" s="18"/>
      <c r="JTT58" s="18"/>
      <c r="JTU58" s="18"/>
      <c r="JTV58" s="18"/>
      <c r="JTW58" s="18"/>
      <c r="JTX58" s="18"/>
      <c r="JTY58" s="18"/>
      <c r="JTZ58" s="18"/>
      <c r="JUA58" s="18"/>
      <c r="JUB58" s="18"/>
      <c r="JUC58" s="18"/>
      <c r="JUD58" s="18"/>
      <c r="JUE58" s="18"/>
      <c r="JUF58" s="18"/>
      <c r="JUG58" s="18"/>
      <c r="JUH58" s="18"/>
      <c r="JUI58" s="18"/>
      <c r="JUJ58" s="18"/>
      <c r="JUK58" s="18"/>
      <c r="JUL58" s="18"/>
      <c r="JUM58" s="18"/>
      <c r="JUN58" s="18"/>
      <c r="JUO58" s="18"/>
      <c r="JUP58" s="18"/>
      <c r="JUQ58" s="18"/>
      <c r="JUR58" s="18"/>
      <c r="JUS58" s="18"/>
      <c r="JUT58" s="18"/>
      <c r="JUU58" s="18"/>
      <c r="JUV58" s="18"/>
      <c r="JUW58" s="18"/>
      <c r="JUX58" s="18"/>
      <c r="JUY58" s="18"/>
      <c r="JUZ58" s="18"/>
      <c r="JVA58" s="18"/>
      <c r="JVB58" s="18"/>
      <c r="JVC58" s="18"/>
      <c r="JVD58" s="18"/>
      <c r="JVE58" s="18"/>
      <c r="JVF58" s="18"/>
      <c r="JVG58" s="18"/>
      <c r="JVH58" s="18"/>
      <c r="JVI58" s="18"/>
      <c r="JVJ58" s="18"/>
      <c r="JVK58" s="18"/>
      <c r="JVL58" s="18"/>
      <c r="JVM58" s="18"/>
      <c r="JVN58" s="18"/>
      <c r="JVO58" s="18"/>
      <c r="JVP58" s="18"/>
      <c r="JVQ58" s="18"/>
      <c r="JVR58" s="18"/>
      <c r="JVS58" s="18"/>
      <c r="JVT58" s="18"/>
      <c r="JVU58" s="18"/>
      <c r="JVV58" s="18"/>
      <c r="JVW58" s="18"/>
      <c r="JVX58" s="18"/>
      <c r="JVY58" s="18"/>
      <c r="JVZ58" s="18"/>
      <c r="JWA58" s="18"/>
      <c r="JWB58" s="18"/>
      <c r="JWC58" s="18"/>
      <c r="JWD58" s="18"/>
      <c r="JWE58" s="18"/>
      <c r="JWF58" s="18"/>
      <c r="JWG58" s="18"/>
      <c r="JWH58" s="18"/>
      <c r="JWI58" s="18"/>
      <c r="JWJ58" s="18"/>
      <c r="JWK58" s="18"/>
      <c r="JWL58" s="18"/>
      <c r="JWM58" s="18"/>
      <c r="JWN58" s="18"/>
      <c r="JWO58" s="18"/>
      <c r="JWP58" s="18"/>
      <c r="JWQ58" s="18"/>
      <c r="JWR58" s="18"/>
      <c r="JWS58" s="18"/>
      <c r="JWT58" s="18"/>
      <c r="JWU58" s="18"/>
      <c r="JWV58" s="18"/>
      <c r="JWW58" s="18"/>
      <c r="JWX58" s="18"/>
      <c r="JWY58" s="18"/>
      <c r="JWZ58" s="18"/>
      <c r="JXA58" s="18"/>
      <c r="JXB58" s="18"/>
      <c r="JXC58" s="18"/>
      <c r="JXD58" s="18"/>
      <c r="JXE58" s="18"/>
      <c r="JXF58" s="18"/>
      <c r="JXG58" s="18"/>
      <c r="JXH58" s="18"/>
      <c r="JXI58" s="18"/>
      <c r="JXJ58" s="18"/>
      <c r="JXK58" s="18"/>
      <c r="JXL58" s="18"/>
      <c r="JXM58" s="18"/>
      <c r="JXN58" s="18"/>
      <c r="JXO58" s="18"/>
      <c r="JXP58" s="18"/>
      <c r="JXQ58" s="18"/>
      <c r="JXR58" s="18"/>
      <c r="JXS58" s="18"/>
      <c r="JXT58" s="18"/>
      <c r="JXU58" s="18"/>
      <c r="JXV58" s="18"/>
      <c r="JXW58" s="18"/>
      <c r="JXX58" s="18"/>
      <c r="JXY58" s="18"/>
      <c r="JXZ58" s="18"/>
      <c r="JYA58" s="18"/>
      <c r="JYB58" s="18"/>
      <c r="JYC58" s="18"/>
      <c r="JYD58" s="18"/>
      <c r="JYE58" s="18"/>
      <c r="JYF58" s="18"/>
      <c r="JYG58" s="18"/>
      <c r="JYH58" s="18"/>
      <c r="JYI58" s="18"/>
      <c r="JYJ58" s="18"/>
      <c r="JYK58" s="18"/>
      <c r="JYL58" s="18"/>
      <c r="JYM58" s="18"/>
      <c r="JYN58" s="18"/>
      <c r="JYO58" s="18"/>
      <c r="JYP58" s="18"/>
      <c r="JYQ58" s="18"/>
      <c r="JYR58" s="18"/>
      <c r="JYS58" s="18"/>
      <c r="JYT58" s="18"/>
      <c r="JYU58" s="18"/>
      <c r="JYV58" s="18"/>
      <c r="JYW58" s="18"/>
      <c r="JYX58" s="18"/>
      <c r="JYY58" s="18"/>
      <c r="JYZ58" s="18"/>
      <c r="JZA58" s="18"/>
      <c r="JZB58" s="18"/>
      <c r="JZC58" s="18"/>
      <c r="JZD58" s="18"/>
      <c r="JZE58" s="18"/>
      <c r="JZF58" s="18"/>
      <c r="JZG58" s="18"/>
      <c r="JZH58" s="18"/>
      <c r="JZI58" s="18"/>
      <c r="JZJ58" s="18"/>
      <c r="JZK58" s="18"/>
      <c r="JZL58" s="18"/>
      <c r="JZM58" s="18"/>
      <c r="JZN58" s="18"/>
      <c r="JZO58" s="18"/>
      <c r="JZP58" s="18"/>
      <c r="JZQ58" s="18"/>
      <c r="JZR58" s="18"/>
      <c r="JZS58" s="18"/>
      <c r="JZT58" s="18"/>
      <c r="JZU58" s="18"/>
      <c r="JZV58" s="18"/>
      <c r="JZW58" s="18"/>
      <c r="JZX58" s="18"/>
      <c r="JZY58" s="18"/>
      <c r="JZZ58" s="18"/>
      <c r="KAA58" s="18"/>
      <c r="KAB58" s="18"/>
      <c r="KAC58" s="18"/>
      <c r="KAD58" s="18"/>
      <c r="KAE58" s="18"/>
      <c r="KAF58" s="18"/>
      <c r="KAG58" s="18"/>
      <c r="KAH58" s="18"/>
      <c r="KAI58" s="18"/>
      <c r="KAJ58" s="18"/>
      <c r="KAK58" s="18"/>
      <c r="KAL58" s="18"/>
      <c r="KAM58" s="18"/>
      <c r="KAN58" s="18"/>
      <c r="KAO58" s="18"/>
      <c r="KAP58" s="18"/>
      <c r="KAQ58" s="18"/>
      <c r="KAR58" s="18"/>
      <c r="KAS58" s="18"/>
      <c r="KAT58" s="18"/>
      <c r="KAU58" s="18"/>
      <c r="KAV58" s="18"/>
      <c r="KAW58" s="18"/>
      <c r="KAX58" s="18"/>
      <c r="KAY58" s="18"/>
      <c r="KAZ58" s="18"/>
      <c r="KBA58" s="18"/>
      <c r="KBB58" s="18"/>
      <c r="KBC58" s="18"/>
      <c r="KBD58" s="18"/>
      <c r="KBE58" s="18"/>
      <c r="KBF58" s="18"/>
      <c r="KBG58" s="18"/>
      <c r="KBH58" s="18"/>
      <c r="KBI58" s="18"/>
      <c r="KBJ58" s="18"/>
      <c r="KBK58" s="18"/>
      <c r="KBL58" s="18"/>
      <c r="KBM58" s="18"/>
      <c r="KBN58" s="18"/>
      <c r="KBO58" s="18"/>
      <c r="KBP58" s="18"/>
      <c r="KBQ58" s="18"/>
      <c r="KBR58" s="18"/>
      <c r="KBS58" s="18"/>
      <c r="KBT58" s="18"/>
      <c r="KBU58" s="18"/>
      <c r="KBV58" s="18"/>
      <c r="KBW58" s="18"/>
      <c r="KBX58" s="18"/>
      <c r="KBY58" s="18"/>
      <c r="KBZ58" s="18"/>
      <c r="KCA58" s="18"/>
      <c r="KCB58" s="18"/>
      <c r="KCC58" s="18"/>
      <c r="KCD58" s="18"/>
      <c r="KCE58" s="18"/>
      <c r="KCF58" s="18"/>
      <c r="KCG58" s="18"/>
      <c r="KCH58" s="18"/>
      <c r="KCI58" s="18"/>
      <c r="KCJ58" s="18"/>
      <c r="KCK58" s="18"/>
      <c r="KCL58" s="18"/>
      <c r="KCM58" s="18"/>
      <c r="KCN58" s="18"/>
      <c r="KCO58" s="18"/>
      <c r="KCP58" s="18"/>
      <c r="KCQ58" s="18"/>
      <c r="KCR58" s="18"/>
      <c r="KCS58" s="18"/>
      <c r="KCT58" s="18"/>
      <c r="KCU58" s="18"/>
      <c r="KCV58" s="18"/>
      <c r="KCW58" s="18"/>
      <c r="KCX58" s="18"/>
      <c r="KCY58" s="18"/>
      <c r="KCZ58" s="18"/>
      <c r="KDA58" s="18"/>
      <c r="KDB58" s="18"/>
      <c r="KDC58" s="18"/>
      <c r="KDD58" s="18"/>
      <c r="KDE58" s="18"/>
      <c r="KDF58" s="18"/>
      <c r="KDG58" s="18"/>
      <c r="KDH58" s="18"/>
      <c r="KDI58" s="18"/>
      <c r="KDJ58" s="18"/>
      <c r="KDK58" s="18"/>
      <c r="KDL58" s="18"/>
      <c r="KDM58" s="18"/>
      <c r="KDN58" s="18"/>
      <c r="KDO58" s="18"/>
      <c r="KDP58" s="18"/>
      <c r="KDQ58" s="18"/>
      <c r="KDR58" s="18"/>
      <c r="KDS58" s="18"/>
      <c r="KDT58" s="18"/>
      <c r="KDU58" s="18"/>
      <c r="KDV58" s="18"/>
      <c r="KDW58" s="18"/>
      <c r="KDX58" s="18"/>
      <c r="KDY58" s="18"/>
      <c r="KDZ58" s="18"/>
      <c r="KEA58" s="18"/>
      <c r="KEB58" s="18"/>
      <c r="KEC58" s="18"/>
      <c r="KED58" s="18"/>
      <c r="KEE58" s="18"/>
      <c r="KEF58" s="18"/>
      <c r="KEG58" s="18"/>
      <c r="KEH58" s="18"/>
      <c r="KEI58" s="18"/>
      <c r="KEJ58" s="18"/>
      <c r="KEK58" s="18"/>
      <c r="KEL58" s="18"/>
      <c r="KEM58" s="18"/>
      <c r="KEN58" s="18"/>
      <c r="KEO58" s="18"/>
      <c r="KEP58" s="18"/>
      <c r="KEQ58" s="18"/>
      <c r="KER58" s="18"/>
      <c r="KES58" s="18"/>
      <c r="KET58" s="18"/>
      <c r="KEU58" s="18"/>
      <c r="KEV58" s="18"/>
      <c r="KEW58" s="18"/>
      <c r="KEX58" s="18"/>
      <c r="KEY58" s="18"/>
      <c r="KEZ58" s="18"/>
      <c r="KFA58" s="18"/>
      <c r="KFB58" s="18"/>
      <c r="KFC58" s="18"/>
      <c r="KFD58" s="18"/>
      <c r="KFE58" s="18"/>
      <c r="KFF58" s="18"/>
      <c r="KFG58" s="18"/>
      <c r="KFH58" s="18"/>
      <c r="KFI58" s="18"/>
      <c r="KFJ58" s="18"/>
      <c r="KFK58" s="18"/>
      <c r="KFL58" s="18"/>
      <c r="KFM58" s="18"/>
      <c r="KFN58" s="18"/>
      <c r="KFO58" s="18"/>
      <c r="KFP58" s="18"/>
      <c r="KFQ58" s="18"/>
      <c r="KFR58" s="18"/>
      <c r="KFS58" s="18"/>
      <c r="KFT58" s="18"/>
      <c r="KFU58" s="18"/>
      <c r="KFV58" s="18"/>
      <c r="KFW58" s="18"/>
      <c r="KFX58" s="18"/>
      <c r="KFY58" s="18"/>
      <c r="KFZ58" s="18"/>
      <c r="KGA58" s="18"/>
      <c r="KGB58" s="18"/>
      <c r="KGC58" s="18"/>
      <c r="KGD58" s="18"/>
      <c r="KGE58" s="18"/>
      <c r="KGF58" s="18"/>
      <c r="KGG58" s="18"/>
      <c r="KGH58" s="18"/>
      <c r="KGI58" s="18"/>
      <c r="KGJ58" s="18"/>
      <c r="KGK58" s="18"/>
      <c r="KGL58" s="18"/>
      <c r="KGM58" s="18"/>
      <c r="KGN58" s="18"/>
      <c r="KGO58" s="18"/>
      <c r="KGP58" s="18"/>
      <c r="KGQ58" s="18"/>
      <c r="KGR58" s="18"/>
      <c r="KGS58" s="18"/>
      <c r="KGT58" s="18"/>
      <c r="KGU58" s="18"/>
      <c r="KGV58" s="18"/>
      <c r="KGW58" s="18"/>
      <c r="KGX58" s="18"/>
      <c r="KGY58" s="18"/>
      <c r="KGZ58" s="18"/>
      <c r="KHA58" s="18"/>
      <c r="KHB58" s="18"/>
      <c r="KHC58" s="18"/>
      <c r="KHD58" s="18"/>
      <c r="KHE58" s="18"/>
      <c r="KHF58" s="18"/>
      <c r="KHG58" s="18"/>
      <c r="KHH58" s="18"/>
      <c r="KHI58" s="18"/>
      <c r="KHJ58" s="18"/>
      <c r="KHK58" s="18"/>
      <c r="KHL58" s="18"/>
      <c r="KHM58" s="18"/>
      <c r="KHN58" s="18"/>
      <c r="KHO58" s="18"/>
      <c r="KHP58" s="18"/>
      <c r="KHQ58" s="18"/>
      <c r="KHR58" s="18"/>
      <c r="KHS58" s="18"/>
      <c r="KHT58" s="18"/>
      <c r="KHU58" s="18"/>
      <c r="KHV58" s="18"/>
      <c r="KHW58" s="18"/>
      <c r="KHX58" s="18"/>
      <c r="KHY58" s="18"/>
      <c r="KHZ58" s="18"/>
      <c r="KIA58" s="18"/>
      <c r="KIB58" s="18"/>
      <c r="KIC58" s="18"/>
      <c r="KID58" s="18"/>
      <c r="KIE58" s="18"/>
      <c r="KIF58" s="18"/>
      <c r="KIG58" s="18"/>
      <c r="KIH58" s="18"/>
      <c r="KII58" s="18"/>
      <c r="KIJ58" s="18"/>
      <c r="KIK58" s="18"/>
      <c r="KIL58" s="18"/>
      <c r="KIM58" s="18"/>
      <c r="KIN58" s="18"/>
      <c r="KIO58" s="18"/>
      <c r="KIP58" s="18"/>
      <c r="KIQ58" s="18"/>
      <c r="KIR58" s="18"/>
      <c r="KIS58" s="18"/>
      <c r="KIT58" s="18"/>
      <c r="KIU58" s="18"/>
      <c r="KIV58" s="18"/>
      <c r="KIW58" s="18"/>
      <c r="KIX58" s="18"/>
      <c r="KIY58" s="18"/>
      <c r="KIZ58" s="18"/>
      <c r="KJA58" s="18"/>
      <c r="KJB58" s="18"/>
      <c r="KJC58" s="18"/>
      <c r="KJD58" s="18"/>
      <c r="KJE58" s="18"/>
      <c r="KJF58" s="18"/>
      <c r="KJG58" s="18"/>
      <c r="KJH58" s="18"/>
      <c r="KJI58" s="18"/>
      <c r="KJJ58" s="18"/>
      <c r="KJK58" s="18"/>
      <c r="KJL58" s="18"/>
      <c r="KJM58" s="18"/>
      <c r="KJN58" s="18"/>
      <c r="KJO58" s="18"/>
      <c r="KJP58" s="18"/>
      <c r="KJQ58" s="18"/>
      <c r="KJR58" s="18"/>
      <c r="KJS58" s="18"/>
      <c r="KJT58" s="18"/>
      <c r="KJU58" s="18"/>
      <c r="KJV58" s="18"/>
      <c r="KJW58" s="18"/>
      <c r="KJX58" s="18"/>
      <c r="KJY58" s="18"/>
      <c r="KJZ58" s="18"/>
      <c r="KKA58" s="18"/>
      <c r="KKB58" s="18"/>
      <c r="KKC58" s="18"/>
      <c r="KKD58" s="18"/>
      <c r="KKE58" s="18"/>
      <c r="KKF58" s="18"/>
      <c r="KKG58" s="18"/>
      <c r="KKH58" s="18"/>
      <c r="KKI58" s="18"/>
      <c r="KKJ58" s="18"/>
      <c r="KKK58" s="18"/>
      <c r="KKL58" s="18"/>
      <c r="KKM58" s="18"/>
      <c r="KKN58" s="18"/>
      <c r="KKO58" s="18"/>
      <c r="KKP58" s="18"/>
      <c r="KKQ58" s="18"/>
      <c r="KKR58" s="18"/>
      <c r="KKS58" s="18"/>
      <c r="KKT58" s="18"/>
      <c r="KKU58" s="18"/>
      <c r="KKV58" s="18"/>
      <c r="KKW58" s="18"/>
      <c r="KKX58" s="18"/>
      <c r="KKY58" s="18"/>
      <c r="KKZ58" s="18"/>
      <c r="KLA58" s="18"/>
      <c r="KLB58" s="18"/>
      <c r="KLC58" s="18"/>
      <c r="KLD58" s="18"/>
      <c r="KLE58" s="18"/>
      <c r="KLF58" s="18"/>
      <c r="KLG58" s="18"/>
      <c r="KLH58" s="18"/>
      <c r="KLI58" s="18"/>
      <c r="KLJ58" s="18"/>
      <c r="KLK58" s="18"/>
      <c r="KLL58" s="18"/>
      <c r="KLM58" s="18"/>
      <c r="KLN58" s="18"/>
      <c r="KLO58" s="18"/>
      <c r="KLP58" s="18"/>
      <c r="KLQ58" s="18"/>
      <c r="KLR58" s="18"/>
      <c r="KLS58" s="18"/>
      <c r="KLT58" s="18"/>
      <c r="KLU58" s="18"/>
      <c r="KLV58" s="18"/>
      <c r="KLW58" s="18"/>
      <c r="KLX58" s="18"/>
      <c r="KLY58" s="18"/>
      <c r="KLZ58" s="18"/>
      <c r="KMA58" s="18"/>
      <c r="KMB58" s="18"/>
      <c r="KMC58" s="18"/>
      <c r="KMD58" s="18"/>
      <c r="KME58" s="18"/>
      <c r="KMF58" s="18"/>
      <c r="KMG58" s="18"/>
      <c r="KMH58" s="18"/>
      <c r="KMI58" s="18"/>
      <c r="KMJ58" s="18"/>
      <c r="KMK58" s="18"/>
      <c r="KML58" s="18"/>
      <c r="KMM58" s="18"/>
      <c r="KMN58" s="18"/>
      <c r="KMO58" s="18"/>
      <c r="KMP58" s="18"/>
      <c r="KMQ58" s="18"/>
      <c r="KMR58" s="18"/>
      <c r="KMS58" s="18"/>
      <c r="KMT58" s="18"/>
      <c r="KMU58" s="18"/>
      <c r="KMV58" s="18"/>
      <c r="KMW58" s="18"/>
      <c r="KMX58" s="18"/>
      <c r="KMY58" s="18"/>
      <c r="KMZ58" s="18"/>
      <c r="KNA58" s="18"/>
      <c r="KNB58" s="18"/>
      <c r="KNC58" s="18"/>
      <c r="KND58" s="18"/>
      <c r="KNE58" s="18"/>
      <c r="KNF58" s="18"/>
      <c r="KNG58" s="18"/>
      <c r="KNH58" s="18"/>
      <c r="KNI58" s="18"/>
      <c r="KNJ58" s="18"/>
      <c r="KNK58" s="18"/>
      <c r="KNL58" s="18"/>
      <c r="KNM58" s="18"/>
      <c r="KNN58" s="18"/>
      <c r="KNO58" s="18"/>
      <c r="KNP58" s="18"/>
      <c r="KNQ58" s="18"/>
      <c r="KNR58" s="18"/>
      <c r="KNS58" s="18"/>
      <c r="KNT58" s="18"/>
      <c r="KNU58" s="18"/>
      <c r="KNV58" s="18"/>
      <c r="KNW58" s="18"/>
      <c r="KNX58" s="18"/>
      <c r="KNY58" s="18"/>
      <c r="KNZ58" s="18"/>
      <c r="KOA58" s="18"/>
      <c r="KOB58" s="18"/>
      <c r="KOC58" s="18"/>
      <c r="KOD58" s="18"/>
      <c r="KOE58" s="18"/>
      <c r="KOF58" s="18"/>
      <c r="KOG58" s="18"/>
      <c r="KOH58" s="18"/>
      <c r="KOI58" s="18"/>
      <c r="KOJ58" s="18"/>
      <c r="KOK58" s="18"/>
      <c r="KOL58" s="18"/>
      <c r="KOM58" s="18"/>
      <c r="KON58" s="18"/>
      <c r="KOO58" s="18"/>
      <c r="KOP58" s="18"/>
      <c r="KOQ58" s="18"/>
      <c r="KOR58" s="18"/>
      <c r="KOS58" s="18"/>
      <c r="KOT58" s="18"/>
      <c r="KOU58" s="18"/>
      <c r="KOV58" s="18"/>
      <c r="KOW58" s="18"/>
      <c r="KOX58" s="18"/>
      <c r="KOY58" s="18"/>
      <c r="KOZ58" s="18"/>
      <c r="KPA58" s="18"/>
      <c r="KPB58" s="18"/>
      <c r="KPC58" s="18"/>
      <c r="KPD58" s="18"/>
      <c r="KPE58" s="18"/>
      <c r="KPF58" s="18"/>
      <c r="KPG58" s="18"/>
      <c r="KPH58" s="18"/>
      <c r="KPI58" s="18"/>
      <c r="KPJ58" s="18"/>
      <c r="KPK58" s="18"/>
      <c r="KPL58" s="18"/>
      <c r="KPM58" s="18"/>
      <c r="KPN58" s="18"/>
      <c r="KPO58" s="18"/>
      <c r="KPP58" s="18"/>
      <c r="KPQ58" s="18"/>
      <c r="KPR58" s="18"/>
      <c r="KPS58" s="18"/>
      <c r="KPT58" s="18"/>
      <c r="KPU58" s="18"/>
      <c r="KPV58" s="18"/>
      <c r="KPW58" s="18"/>
      <c r="KPX58" s="18"/>
      <c r="KPY58" s="18"/>
      <c r="KPZ58" s="18"/>
      <c r="KQA58" s="18"/>
      <c r="KQB58" s="18"/>
      <c r="KQC58" s="18"/>
      <c r="KQD58" s="18"/>
      <c r="KQE58" s="18"/>
      <c r="KQF58" s="18"/>
      <c r="KQG58" s="18"/>
      <c r="KQH58" s="18"/>
      <c r="KQI58" s="18"/>
      <c r="KQJ58" s="18"/>
      <c r="KQK58" s="18"/>
      <c r="KQL58" s="18"/>
      <c r="KQM58" s="18"/>
      <c r="KQN58" s="18"/>
      <c r="KQO58" s="18"/>
      <c r="KQP58" s="18"/>
      <c r="KQQ58" s="18"/>
      <c r="KQR58" s="18"/>
      <c r="KQS58" s="18"/>
      <c r="KQT58" s="18"/>
      <c r="KQU58" s="18"/>
      <c r="KQV58" s="18"/>
      <c r="KQW58" s="18"/>
      <c r="KQX58" s="18"/>
      <c r="KQY58" s="18"/>
      <c r="KQZ58" s="18"/>
      <c r="KRA58" s="18"/>
      <c r="KRB58" s="18"/>
      <c r="KRC58" s="18"/>
      <c r="KRD58" s="18"/>
      <c r="KRE58" s="18"/>
      <c r="KRF58" s="18"/>
      <c r="KRG58" s="18"/>
      <c r="KRH58" s="18"/>
      <c r="KRI58" s="18"/>
      <c r="KRJ58" s="18"/>
      <c r="KRK58" s="18"/>
      <c r="KRL58" s="18"/>
      <c r="KRM58" s="18"/>
      <c r="KRN58" s="18"/>
      <c r="KRO58" s="18"/>
      <c r="KRP58" s="18"/>
      <c r="KRQ58" s="18"/>
      <c r="KRR58" s="18"/>
      <c r="KRS58" s="18"/>
      <c r="KRT58" s="18"/>
      <c r="KRU58" s="18"/>
      <c r="KRV58" s="18"/>
      <c r="KRW58" s="18"/>
      <c r="KRX58" s="18"/>
      <c r="KRY58" s="18"/>
      <c r="KRZ58" s="18"/>
      <c r="KSA58" s="18"/>
      <c r="KSB58" s="18"/>
      <c r="KSC58" s="18"/>
      <c r="KSD58" s="18"/>
      <c r="KSE58" s="18"/>
      <c r="KSF58" s="18"/>
      <c r="KSG58" s="18"/>
      <c r="KSH58" s="18"/>
      <c r="KSI58" s="18"/>
      <c r="KSJ58" s="18"/>
      <c r="KSK58" s="18"/>
      <c r="KSL58" s="18"/>
      <c r="KSM58" s="18"/>
      <c r="KSN58" s="18"/>
      <c r="KSO58" s="18"/>
      <c r="KSP58" s="18"/>
      <c r="KSQ58" s="18"/>
      <c r="KSR58" s="18"/>
      <c r="KSS58" s="18"/>
      <c r="KST58" s="18"/>
      <c r="KSU58" s="18"/>
      <c r="KSV58" s="18"/>
      <c r="KSW58" s="18"/>
      <c r="KSX58" s="18"/>
      <c r="KSY58" s="18"/>
      <c r="KSZ58" s="18"/>
      <c r="KTA58" s="18"/>
      <c r="KTB58" s="18"/>
      <c r="KTC58" s="18"/>
      <c r="KTD58" s="18"/>
      <c r="KTE58" s="18"/>
      <c r="KTF58" s="18"/>
      <c r="KTG58" s="18"/>
      <c r="KTH58" s="18"/>
      <c r="KTI58" s="18"/>
      <c r="KTJ58" s="18"/>
      <c r="KTK58" s="18"/>
      <c r="KTL58" s="18"/>
      <c r="KTM58" s="18"/>
      <c r="KTN58" s="18"/>
      <c r="KTO58" s="18"/>
      <c r="KTP58" s="18"/>
      <c r="KTQ58" s="18"/>
      <c r="KTR58" s="18"/>
      <c r="KTS58" s="18"/>
      <c r="KTT58" s="18"/>
      <c r="KTU58" s="18"/>
      <c r="KTV58" s="18"/>
      <c r="KTW58" s="18"/>
      <c r="KTX58" s="18"/>
      <c r="KTY58" s="18"/>
      <c r="KTZ58" s="18"/>
      <c r="KUA58" s="18"/>
      <c r="KUB58" s="18"/>
      <c r="KUC58" s="18"/>
      <c r="KUD58" s="18"/>
      <c r="KUE58" s="18"/>
      <c r="KUF58" s="18"/>
      <c r="KUG58" s="18"/>
      <c r="KUH58" s="18"/>
      <c r="KUI58" s="18"/>
      <c r="KUJ58" s="18"/>
      <c r="KUK58" s="18"/>
      <c r="KUL58" s="18"/>
      <c r="KUM58" s="18"/>
      <c r="KUN58" s="18"/>
      <c r="KUO58" s="18"/>
      <c r="KUP58" s="18"/>
      <c r="KUQ58" s="18"/>
      <c r="KUR58" s="18"/>
      <c r="KUS58" s="18"/>
      <c r="KUT58" s="18"/>
      <c r="KUU58" s="18"/>
      <c r="KUV58" s="18"/>
      <c r="KUW58" s="18"/>
      <c r="KUX58" s="18"/>
      <c r="KUY58" s="18"/>
      <c r="KUZ58" s="18"/>
      <c r="KVA58" s="18"/>
      <c r="KVB58" s="18"/>
      <c r="KVC58" s="18"/>
      <c r="KVD58" s="18"/>
      <c r="KVE58" s="18"/>
      <c r="KVF58" s="18"/>
      <c r="KVG58" s="18"/>
      <c r="KVH58" s="18"/>
      <c r="KVI58" s="18"/>
      <c r="KVJ58" s="18"/>
      <c r="KVK58" s="18"/>
      <c r="KVL58" s="18"/>
      <c r="KVM58" s="18"/>
      <c r="KVN58" s="18"/>
      <c r="KVO58" s="18"/>
      <c r="KVP58" s="18"/>
      <c r="KVQ58" s="18"/>
      <c r="KVR58" s="18"/>
      <c r="KVS58" s="18"/>
      <c r="KVT58" s="18"/>
      <c r="KVU58" s="18"/>
      <c r="KVV58" s="18"/>
      <c r="KVW58" s="18"/>
      <c r="KVX58" s="18"/>
      <c r="KVY58" s="18"/>
      <c r="KVZ58" s="18"/>
      <c r="KWA58" s="18"/>
      <c r="KWB58" s="18"/>
      <c r="KWC58" s="18"/>
      <c r="KWD58" s="18"/>
      <c r="KWE58" s="18"/>
      <c r="KWF58" s="18"/>
      <c r="KWG58" s="18"/>
      <c r="KWH58" s="18"/>
      <c r="KWI58" s="18"/>
      <c r="KWJ58" s="18"/>
      <c r="KWK58" s="18"/>
      <c r="KWL58" s="18"/>
      <c r="KWM58" s="18"/>
      <c r="KWN58" s="18"/>
      <c r="KWO58" s="18"/>
      <c r="KWP58" s="18"/>
      <c r="KWQ58" s="18"/>
      <c r="KWR58" s="18"/>
      <c r="KWS58" s="18"/>
      <c r="KWT58" s="18"/>
      <c r="KWU58" s="18"/>
      <c r="KWV58" s="18"/>
      <c r="KWW58" s="18"/>
      <c r="KWX58" s="18"/>
      <c r="KWY58" s="18"/>
      <c r="KWZ58" s="18"/>
      <c r="KXA58" s="18"/>
      <c r="KXB58" s="18"/>
      <c r="KXC58" s="18"/>
      <c r="KXD58" s="18"/>
      <c r="KXE58" s="18"/>
      <c r="KXF58" s="18"/>
      <c r="KXG58" s="18"/>
      <c r="KXH58" s="18"/>
      <c r="KXI58" s="18"/>
      <c r="KXJ58" s="18"/>
      <c r="KXK58" s="18"/>
      <c r="KXL58" s="18"/>
      <c r="KXM58" s="18"/>
      <c r="KXN58" s="18"/>
      <c r="KXO58" s="18"/>
      <c r="KXP58" s="18"/>
      <c r="KXQ58" s="18"/>
      <c r="KXR58" s="18"/>
      <c r="KXS58" s="18"/>
      <c r="KXT58" s="18"/>
      <c r="KXU58" s="18"/>
      <c r="KXV58" s="18"/>
      <c r="KXW58" s="18"/>
      <c r="KXX58" s="18"/>
      <c r="KXY58" s="18"/>
      <c r="KXZ58" s="18"/>
      <c r="KYA58" s="18"/>
      <c r="KYB58" s="18"/>
      <c r="KYC58" s="18"/>
      <c r="KYD58" s="18"/>
      <c r="KYE58" s="18"/>
      <c r="KYF58" s="18"/>
      <c r="KYG58" s="18"/>
      <c r="KYH58" s="18"/>
      <c r="KYI58" s="18"/>
      <c r="KYJ58" s="18"/>
      <c r="KYK58" s="18"/>
      <c r="KYL58" s="18"/>
      <c r="KYM58" s="18"/>
      <c r="KYN58" s="18"/>
      <c r="KYO58" s="18"/>
      <c r="KYP58" s="18"/>
      <c r="KYQ58" s="18"/>
      <c r="KYR58" s="18"/>
      <c r="KYS58" s="18"/>
      <c r="KYT58" s="18"/>
      <c r="KYU58" s="18"/>
      <c r="KYV58" s="18"/>
      <c r="KYW58" s="18"/>
      <c r="KYX58" s="18"/>
      <c r="KYY58" s="18"/>
      <c r="KYZ58" s="18"/>
      <c r="KZA58" s="18"/>
      <c r="KZB58" s="18"/>
      <c r="KZC58" s="18"/>
      <c r="KZD58" s="18"/>
      <c r="KZE58" s="18"/>
      <c r="KZF58" s="18"/>
      <c r="KZG58" s="18"/>
      <c r="KZH58" s="18"/>
      <c r="KZI58" s="18"/>
      <c r="KZJ58" s="18"/>
      <c r="KZK58" s="18"/>
      <c r="KZL58" s="18"/>
      <c r="KZM58" s="18"/>
      <c r="KZN58" s="18"/>
      <c r="KZO58" s="18"/>
      <c r="KZP58" s="18"/>
      <c r="KZQ58" s="18"/>
      <c r="KZR58" s="18"/>
      <c r="KZS58" s="18"/>
      <c r="KZT58" s="18"/>
      <c r="KZU58" s="18"/>
      <c r="KZV58" s="18"/>
      <c r="KZW58" s="18"/>
      <c r="KZX58" s="18"/>
      <c r="KZY58" s="18"/>
      <c r="KZZ58" s="18"/>
      <c r="LAA58" s="18"/>
      <c r="LAB58" s="18"/>
      <c r="LAC58" s="18"/>
      <c r="LAD58" s="18"/>
      <c r="LAE58" s="18"/>
      <c r="LAF58" s="18"/>
      <c r="LAG58" s="18"/>
      <c r="LAH58" s="18"/>
      <c r="LAI58" s="18"/>
      <c r="LAJ58" s="18"/>
      <c r="LAK58" s="18"/>
      <c r="LAL58" s="18"/>
      <c r="LAM58" s="18"/>
      <c r="LAN58" s="18"/>
      <c r="LAO58" s="18"/>
      <c r="LAP58" s="18"/>
      <c r="LAQ58" s="18"/>
      <c r="LAR58" s="18"/>
      <c r="LAS58" s="18"/>
      <c r="LAT58" s="18"/>
      <c r="LAU58" s="18"/>
      <c r="LAV58" s="18"/>
      <c r="LAW58" s="18"/>
      <c r="LAX58" s="18"/>
      <c r="LAY58" s="18"/>
      <c r="LAZ58" s="18"/>
      <c r="LBA58" s="18"/>
      <c r="LBB58" s="18"/>
      <c r="LBC58" s="18"/>
      <c r="LBD58" s="18"/>
      <c r="LBE58" s="18"/>
      <c r="LBF58" s="18"/>
      <c r="LBG58" s="18"/>
      <c r="LBH58" s="18"/>
      <c r="LBI58" s="18"/>
      <c r="LBJ58" s="18"/>
      <c r="LBK58" s="18"/>
      <c r="LBL58" s="18"/>
      <c r="LBM58" s="18"/>
      <c r="LBN58" s="18"/>
      <c r="LBO58" s="18"/>
      <c r="LBP58" s="18"/>
      <c r="LBQ58" s="18"/>
      <c r="LBR58" s="18"/>
      <c r="LBS58" s="18"/>
      <c r="LBT58" s="18"/>
      <c r="LBU58" s="18"/>
      <c r="LBV58" s="18"/>
      <c r="LBW58" s="18"/>
      <c r="LBX58" s="18"/>
      <c r="LBY58" s="18"/>
      <c r="LBZ58" s="18"/>
      <c r="LCA58" s="18"/>
      <c r="LCB58" s="18"/>
      <c r="LCC58" s="18"/>
      <c r="LCD58" s="18"/>
      <c r="LCE58" s="18"/>
      <c r="LCF58" s="18"/>
      <c r="LCG58" s="18"/>
      <c r="LCH58" s="18"/>
      <c r="LCI58" s="18"/>
      <c r="LCJ58" s="18"/>
      <c r="LCK58" s="18"/>
      <c r="LCL58" s="18"/>
      <c r="LCM58" s="18"/>
      <c r="LCN58" s="18"/>
      <c r="LCO58" s="18"/>
      <c r="LCP58" s="18"/>
      <c r="LCQ58" s="18"/>
      <c r="LCR58" s="18"/>
      <c r="LCS58" s="18"/>
      <c r="LCT58" s="18"/>
      <c r="LCU58" s="18"/>
      <c r="LCV58" s="18"/>
      <c r="LCW58" s="18"/>
      <c r="LCX58" s="18"/>
      <c r="LCY58" s="18"/>
      <c r="LCZ58" s="18"/>
      <c r="LDA58" s="18"/>
      <c r="LDB58" s="18"/>
      <c r="LDC58" s="18"/>
      <c r="LDD58" s="18"/>
      <c r="LDE58" s="18"/>
      <c r="LDF58" s="18"/>
      <c r="LDG58" s="18"/>
      <c r="LDH58" s="18"/>
      <c r="LDI58" s="18"/>
      <c r="LDJ58" s="18"/>
      <c r="LDK58" s="18"/>
      <c r="LDL58" s="18"/>
      <c r="LDM58" s="18"/>
      <c r="LDN58" s="18"/>
      <c r="LDO58" s="18"/>
      <c r="LDP58" s="18"/>
      <c r="LDQ58" s="18"/>
      <c r="LDR58" s="18"/>
      <c r="LDS58" s="18"/>
      <c r="LDT58" s="18"/>
      <c r="LDU58" s="18"/>
      <c r="LDV58" s="18"/>
      <c r="LDW58" s="18"/>
      <c r="LDX58" s="18"/>
      <c r="LDY58" s="18"/>
      <c r="LDZ58" s="18"/>
      <c r="LEA58" s="18"/>
      <c r="LEB58" s="18"/>
      <c r="LEC58" s="18"/>
      <c r="LED58" s="18"/>
      <c r="LEE58" s="18"/>
      <c r="LEF58" s="18"/>
      <c r="LEG58" s="18"/>
      <c r="LEH58" s="18"/>
      <c r="LEI58" s="18"/>
      <c r="LEJ58" s="18"/>
      <c r="LEK58" s="18"/>
      <c r="LEL58" s="18"/>
      <c r="LEM58" s="18"/>
      <c r="LEN58" s="18"/>
      <c r="LEO58" s="18"/>
      <c r="LEP58" s="18"/>
      <c r="LEQ58" s="18"/>
      <c r="LER58" s="18"/>
      <c r="LES58" s="18"/>
      <c r="LET58" s="18"/>
      <c r="LEU58" s="18"/>
      <c r="LEV58" s="18"/>
      <c r="LEW58" s="18"/>
      <c r="LEX58" s="18"/>
      <c r="LEY58" s="18"/>
      <c r="LEZ58" s="18"/>
      <c r="LFA58" s="18"/>
      <c r="LFB58" s="18"/>
      <c r="LFC58" s="18"/>
      <c r="LFD58" s="18"/>
      <c r="LFE58" s="18"/>
      <c r="LFF58" s="18"/>
      <c r="LFG58" s="18"/>
      <c r="LFH58" s="18"/>
      <c r="LFI58" s="18"/>
      <c r="LFJ58" s="18"/>
      <c r="LFK58" s="18"/>
      <c r="LFL58" s="18"/>
      <c r="LFM58" s="18"/>
      <c r="LFN58" s="18"/>
      <c r="LFO58" s="18"/>
      <c r="LFP58" s="18"/>
      <c r="LFQ58" s="18"/>
      <c r="LFR58" s="18"/>
      <c r="LFS58" s="18"/>
      <c r="LFT58" s="18"/>
      <c r="LFU58" s="18"/>
      <c r="LFV58" s="18"/>
      <c r="LFW58" s="18"/>
      <c r="LFX58" s="18"/>
      <c r="LFY58" s="18"/>
      <c r="LFZ58" s="18"/>
      <c r="LGA58" s="18"/>
      <c r="LGB58" s="18"/>
      <c r="LGC58" s="18"/>
      <c r="LGD58" s="18"/>
      <c r="LGE58" s="18"/>
      <c r="LGF58" s="18"/>
      <c r="LGG58" s="18"/>
      <c r="LGH58" s="18"/>
      <c r="LGI58" s="18"/>
      <c r="LGJ58" s="18"/>
      <c r="LGK58" s="18"/>
      <c r="LGL58" s="18"/>
      <c r="LGM58" s="18"/>
      <c r="LGN58" s="18"/>
      <c r="LGO58" s="18"/>
      <c r="LGP58" s="18"/>
      <c r="LGQ58" s="18"/>
      <c r="LGR58" s="18"/>
      <c r="LGS58" s="18"/>
      <c r="LGT58" s="18"/>
      <c r="LGU58" s="18"/>
      <c r="LGV58" s="18"/>
      <c r="LGW58" s="18"/>
      <c r="LGX58" s="18"/>
      <c r="LGY58" s="18"/>
      <c r="LGZ58" s="18"/>
      <c r="LHA58" s="18"/>
      <c r="LHB58" s="18"/>
      <c r="LHC58" s="18"/>
      <c r="LHD58" s="18"/>
      <c r="LHE58" s="18"/>
      <c r="LHF58" s="18"/>
      <c r="LHG58" s="18"/>
      <c r="LHH58" s="18"/>
      <c r="LHI58" s="18"/>
      <c r="LHJ58" s="18"/>
      <c r="LHK58" s="18"/>
      <c r="LHL58" s="18"/>
      <c r="LHM58" s="18"/>
      <c r="LHN58" s="18"/>
      <c r="LHO58" s="18"/>
      <c r="LHP58" s="18"/>
      <c r="LHQ58" s="18"/>
      <c r="LHR58" s="18"/>
      <c r="LHS58" s="18"/>
      <c r="LHT58" s="18"/>
      <c r="LHU58" s="18"/>
      <c r="LHV58" s="18"/>
      <c r="LHW58" s="18"/>
      <c r="LHX58" s="18"/>
      <c r="LHY58" s="18"/>
      <c r="LHZ58" s="18"/>
      <c r="LIA58" s="18"/>
      <c r="LIB58" s="18"/>
      <c r="LIC58" s="18"/>
      <c r="LID58" s="18"/>
      <c r="LIE58" s="18"/>
      <c r="LIF58" s="18"/>
      <c r="LIG58" s="18"/>
      <c r="LIH58" s="18"/>
      <c r="LII58" s="18"/>
      <c r="LIJ58" s="18"/>
      <c r="LIK58" s="18"/>
      <c r="LIL58" s="18"/>
      <c r="LIM58" s="18"/>
      <c r="LIN58" s="18"/>
      <c r="LIO58" s="18"/>
      <c r="LIP58" s="18"/>
      <c r="LIQ58" s="18"/>
      <c r="LIR58" s="18"/>
      <c r="LIS58" s="18"/>
      <c r="LIT58" s="18"/>
      <c r="LIU58" s="18"/>
      <c r="LIV58" s="18"/>
      <c r="LIW58" s="18"/>
      <c r="LIX58" s="18"/>
      <c r="LIY58" s="18"/>
      <c r="LIZ58" s="18"/>
      <c r="LJA58" s="18"/>
      <c r="LJB58" s="18"/>
      <c r="LJC58" s="18"/>
      <c r="LJD58" s="18"/>
      <c r="LJE58" s="18"/>
      <c r="LJF58" s="18"/>
      <c r="LJG58" s="18"/>
      <c r="LJH58" s="18"/>
      <c r="LJI58" s="18"/>
      <c r="LJJ58" s="18"/>
      <c r="LJK58" s="18"/>
      <c r="LJL58" s="18"/>
      <c r="LJM58" s="18"/>
      <c r="LJN58" s="18"/>
      <c r="LJO58" s="18"/>
      <c r="LJP58" s="18"/>
      <c r="LJQ58" s="18"/>
      <c r="LJR58" s="18"/>
      <c r="LJS58" s="18"/>
      <c r="LJT58" s="18"/>
      <c r="LJU58" s="18"/>
      <c r="LJV58" s="18"/>
      <c r="LJW58" s="18"/>
      <c r="LJX58" s="18"/>
      <c r="LJY58" s="18"/>
      <c r="LJZ58" s="18"/>
      <c r="LKA58" s="18"/>
      <c r="LKB58" s="18"/>
      <c r="LKC58" s="18"/>
      <c r="LKD58" s="18"/>
      <c r="LKE58" s="18"/>
      <c r="LKF58" s="18"/>
      <c r="LKG58" s="18"/>
      <c r="LKH58" s="18"/>
      <c r="LKI58" s="18"/>
      <c r="LKJ58" s="18"/>
      <c r="LKK58" s="18"/>
      <c r="LKL58" s="18"/>
      <c r="LKM58" s="18"/>
      <c r="LKN58" s="18"/>
      <c r="LKO58" s="18"/>
      <c r="LKP58" s="18"/>
      <c r="LKQ58" s="18"/>
      <c r="LKR58" s="18"/>
      <c r="LKS58" s="18"/>
      <c r="LKT58" s="18"/>
      <c r="LKU58" s="18"/>
      <c r="LKV58" s="18"/>
      <c r="LKW58" s="18"/>
      <c r="LKX58" s="18"/>
      <c r="LKY58" s="18"/>
      <c r="LKZ58" s="18"/>
      <c r="LLA58" s="18"/>
      <c r="LLB58" s="18"/>
      <c r="LLC58" s="18"/>
      <c r="LLD58" s="18"/>
      <c r="LLE58" s="18"/>
      <c r="LLF58" s="18"/>
      <c r="LLG58" s="18"/>
      <c r="LLH58" s="18"/>
      <c r="LLI58" s="18"/>
      <c r="LLJ58" s="18"/>
      <c r="LLK58" s="18"/>
      <c r="LLL58" s="18"/>
      <c r="LLM58" s="18"/>
      <c r="LLN58" s="18"/>
      <c r="LLO58" s="18"/>
      <c r="LLP58" s="18"/>
      <c r="LLQ58" s="18"/>
      <c r="LLR58" s="18"/>
      <c r="LLS58" s="18"/>
      <c r="LLT58" s="18"/>
      <c r="LLU58" s="18"/>
      <c r="LLV58" s="18"/>
      <c r="LLW58" s="18"/>
      <c r="LLX58" s="18"/>
      <c r="LLY58" s="18"/>
      <c r="LLZ58" s="18"/>
      <c r="LMA58" s="18"/>
      <c r="LMB58" s="18"/>
      <c r="LMC58" s="18"/>
      <c r="LMD58" s="18"/>
      <c r="LME58" s="18"/>
      <c r="LMF58" s="18"/>
      <c r="LMG58" s="18"/>
      <c r="LMH58" s="18"/>
      <c r="LMI58" s="18"/>
      <c r="LMJ58" s="18"/>
      <c r="LMK58" s="18"/>
      <c r="LML58" s="18"/>
      <c r="LMM58" s="18"/>
      <c r="LMN58" s="18"/>
      <c r="LMO58" s="18"/>
      <c r="LMP58" s="18"/>
      <c r="LMQ58" s="18"/>
      <c r="LMR58" s="18"/>
      <c r="LMS58" s="18"/>
      <c r="LMT58" s="18"/>
      <c r="LMU58" s="18"/>
      <c r="LMV58" s="18"/>
      <c r="LMW58" s="18"/>
      <c r="LMX58" s="18"/>
      <c r="LMY58" s="18"/>
      <c r="LMZ58" s="18"/>
      <c r="LNA58" s="18"/>
      <c r="LNB58" s="18"/>
      <c r="LNC58" s="18"/>
      <c r="LND58" s="18"/>
      <c r="LNE58" s="18"/>
      <c r="LNF58" s="18"/>
      <c r="LNG58" s="18"/>
      <c r="LNH58" s="18"/>
      <c r="LNI58" s="18"/>
      <c r="LNJ58" s="18"/>
      <c r="LNK58" s="18"/>
      <c r="LNL58" s="18"/>
      <c r="LNM58" s="18"/>
      <c r="LNN58" s="18"/>
      <c r="LNO58" s="18"/>
      <c r="LNP58" s="18"/>
      <c r="LNQ58" s="18"/>
      <c r="LNR58" s="18"/>
      <c r="LNS58" s="18"/>
      <c r="LNT58" s="18"/>
      <c r="LNU58" s="18"/>
      <c r="LNV58" s="18"/>
      <c r="LNW58" s="18"/>
      <c r="LNX58" s="18"/>
      <c r="LNY58" s="18"/>
      <c r="LNZ58" s="18"/>
      <c r="LOA58" s="18"/>
      <c r="LOB58" s="18"/>
      <c r="LOC58" s="18"/>
      <c r="LOD58" s="18"/>
      <c r="LOE58" s="18"/>
      <c r="LOF58" s="18"/>
      <c r="LOG58" s="18"/>
      <c r="LOH58" s="18"/>
      <c r="LOI58" s="18"/>
      <c r="LOJ58" s="18"/>
      <c r="LOK58" s="18"/>
      <c r="LOL58" s="18"/>
      <c r="LOM58" s="18"/>
      <c r="LON58" s="18"/>
      <c r="LOO58" s="18"/>
      <c r="LOP58" s="18"/>
      <c r="LOQ58" s="18"/>
      <c r="LOR58" s="18"/>
      <c r="LOS58" s="18"/>
      <c r="LOT58" s="18"/>
      <c r="LOU58" s="18"/>
      <c r="LOV58" s="18"/>
      <c r="LOW58" s="18"/>
      <c r="LOX58" s="18"/>
      <c r="LOY58" s="18"/>
      <c r="LOZ58" s="18"/>
      <c r="LPA58" s="18"/>
      <c r="LPB58" s="18"/>
      <c r="LPC58" s="18"/>
      <c r="LPD58" s="18"/>
      <c r="LPE58" s="18"/>
      <c r="LPF58" s="18"/>
      <c r="LPG58" s="18"/>
      <c r="LPH58" s="18"/>
      <c r="LPI58" s="18"/>
      <c r="LPJ58" s="18"/>
      <c r="LPK58" s="18"/>
      <c r="LPL58" s="18"/>
      <c r="LPM58" s="18"/>
      <c r="LPN58" s="18"/>
      <c r="LPO58" s="18"/>
      <c r="LPP58" s="18"/>
      <c r="LPQ58" s="18"/>
      <c r="LPR58" s="18"/>
      <c r="LPS58" s="18"/>
      <c r="LPT58" s="18"/>
      <c r="LPU58" s="18"/>
      <c r="LPV58" s="18"/>
      <c r="LPW58" s="18"/>
      <c r="LPX58" s="18"/>
      <c r="LPY58" s="18"/>
      <c r="LPZ58" s="18"/>
      <c r="LQA58" s="18"/>
      <c r="LQB58" s="18"/>
      <c r="LQC58" s="18"/>
      <c r="LQD58" s="18"/>
      <c r="LQE58" s="18"/>
      <c r="LQF58" s="18"/>
      <c r="LQG58" s="18"/>
      <c r="LQH58" s="18"/>
      <c r="LQI58" s="18"/>
      <c r="LQJ58" s="18"/>
      <c r="LQK58" s="18"/>
      <c r="LQL58" s="18"/>
      <c r="LQM58" s="18"/>
      <c r="LQN58" s="18"/>
      <c r="LQO58" s="18"/>
      <c r="LQP58" s="18"/>
      <c r="LQQ58" s="18"/>
      <c r="LQR58" s="18"/>
      <c r="LQS58" s="18"/>
      <c r="LQT58" s="18"/>
      <c r="LQU58" s="18"/>
      <c r="LQV58" s="18"/>
      <c r="LQW58" s="18"/>
      <c r="LQX58" s="18"/>
      <c r="LQY58" s="18"/>
      <c r="LQZ58" s="18"/>
      <c r="LRA58" s="18"/>
      <c r="LRB58" s="18"/>
      <c r="LRC58" s="18"/>
      <c r="LRD58" s="18"/>
      <c r="LRE58" s="18"/>
      <c r="LRF58" s="18"/>
      <c r="LRG58" s="18"/>
      <c r="LRH58" s="18"/>
      <c r="LRI58" s="18"/>
      <c r="LRJ58" s="18"/>
      <c r="LRK58" s="18"/>
      <c r="LRL58" s="18"/>
      <c r="LRM58" s="18"/>
      <c r="LRN58" s="18"/>
      <c r="LRO58" s="18"/>
      <c r="LRP58" s="18"/>
      <c r="LRQ58" s="18"/>
      <c r="LRR58" s="18"/>
      <c r="LRS58" s="18"/>
      <c r="LRT58" s="18"/>
      <c r="LRU58" s="18"/>
      <c r="LRV58" s="18"/>
      <c r="LRW58" s="18"/>
      <c r="LRX58" s="18"/>
      <c r="LRY58" s="18"/>
      <c r="LRZ58" s="18"/>
      <c r="LSA58" s="18"/>
      <c r="LSB58" s="18"/>
      <c r="LSC58" s="18"/>
      <c r="LSD58" s="18"/>
      <c r="LSE58" s="18"/>
      <c r="LSF58" s="18"/>
      <c r="LSG58" s="18"/>
      <c r="LSH58" s="18"/>
      <c r="LSI58" s="18"/>
      <c r="LSJ58" s="18"/>
      <c r="LSK58" s="18"/>
      <c r="LSL58" s="18"/>
      <c r="LSM58" s="18"/>
      <c r="LSN58" s="18"/>
      <c r="LSO58" s="18"/>
      <c r="LSP58" s="18"/>
      <c r="LSQ58" s="18"/>
      <c r="LSR58" s="18"/>
      <c r="LSS58" s="18"/>
      <c r="LST58" s="18"/>
      <c r="LSU58" s="18"/>
      <c r="LSV58" s="18"/>
      <c r="LSW58" s="18"/>
      <c r="LSX58" s="18"/>
      <c r="LSY58" s="18"/>
      <c r="LSZ58" s="18"/>
      <c r="LTA58" s="18"/>
      <c r="LTB58" s="18"/>
      <c r="LTC58" s="18"/>
      <c r="LTD58" s="18"/>
      <c r="LTE58" s="18"/>
      <c r="LTF58" s="18"/>
      <c r="LTG58" s="18"/>
      <c r="LTH58" s="18"/>
      <c r="LTI58" s="18"/>
      <c r="LTJ58" s="18"/>
      <c r="LTK58" s="18"/>
      <c r="LTL58" s="18"/>
      <c r="LTM58" s="18"/>
      <c r="LTN58" s="18"/>
      <c r="LTO58" s="18"/>
      <c r="LTP58" s="18"/>
      <c r="LTQ58" s="18"/>
      <c r="LTR58" s="18"/>
      <c r="LTS58" s="18"/>
      <c r="LTT58" s="18"/>
      <c r="LTU58" s="18"/>
      <c r="LTV58" s="18"/>
      <c r="LTW58" s="18"/>
      <c r="LTX58" s="18"/>
      <c r="LTY58" s="18"/>
      <c r="LTZ58" s="18"/>
      <c r="LUA58" s="18"/>
      <c r="LUB58" s="18"/>
      <c r="LUC58" s="18"/>
      <c r="LUD58" s="18"/>
      <c r="LUE58" s="18"/>
      <c r="LUF58" s="18"/>
      <c r="LUG58" s="18"/>
      <c r="LUH58" s="18"/>
      <c r="LUI58" s="18"/>
      <c r="LUJ58" s="18"/>
      <c r="LUK58" s="18"/>
      <c r="LUL58" s="18"/>
      <c r="LUM58" s="18"/>
      <c r="LUN58" s="18"/>
      <c r="LUO58" s="18"/>
      <c r="LUP58" s="18"/>
      <c r="LUQ58" s="18"/>
      <c r="LUR58" s="18"/>
      <c r="LUS58" s="18"/>
      <c r="LUT58" s="18"/>
      <c r="LUU58" s="18"/>
      <c r="LUV58" s="18"/>
      <c r="LUW58" s="18"/>
      <c r="LUX58" s="18"/>
      <c r="LUY58" s="18"/>
      <c r="LUZ58" s="18"/>
      <c r="LVA58" s="18"/>
      <c r="LVB58" s="18"/>
      <c r="LVC58" s="18"/>
      <c r="LVD58" s="18"/>
      <c r="LVE58" s="18"/>
      <c r="LVF58" s="18"/>
      <c r="LVG58" s="18"/>
      <c r="LVH58" s="18"/>
      <c r="LVI58" s="18"/>
      <c r="LVJ58" s="18"/>
      <c r="LVK58" s="18"/>
      <c r="LVL58" s="18"/>
      <c r="LVM58" s="18"/>
      <c r="LVN58" s="18"/>
      <c r="LVO58" s="18"/>
      <c r="LVP58" s="18"/>
      <c r="LVQ58" s="18"/>
      <c r="LVR58" s="18"/>
      <c r="LVS58" s="18"/>
      <c r="LVT58" s="18"/>
      <c r="LVU58" s="18"/>
      <c r="LVV58" s="18"/>
      <c r="LVW58" s="18"/>
      <c r="LVX58" s="18"/>
      <c r="LVY58" s="18"/>
      <c r="LVZ58" s="18"/>
      <c r="LWA58" s="18"/>
      <c r="LWB58" s="18"/>
      <c r="LWC58" s="18"/>
      <c r="LWD58" s="18"/>
      <c r="LWE58" s="18"/>
      <c r="LWF58" s="18"/>
      <c r="LWG58" s="18"/>
      <c r="LWH58" s="18"/>
      <c r="LWI58" s="18"/>
      <c r="LWJ58" s="18"/>
      <c r="LWK58" s="18"/>
      <c r="LWL58" s="18"/>
      <c r="LWM58" s="18"/>
      <c r="LWN58" s="18"/>
      <c r="LWO58" s="18"/>
      <c r="LWP58" s="18"/>
      <c r="LWQ58" s="18"/>
      <c r="LWR58" s="18"/>
      <c r="LWS58" s="18"/>
      <c r="LWT58" s="18"/>
      <c r="LWU58" s="18"/>
      <c r="LWV58" s="18"/>
      <c r="LWW58" s="18"/>
      <c r="LWX58" s="18"/>
      <c r="LWY58" s="18"/>
      <c r="LWZ58" s="18"/>
      <c r="LXA58" s="18"/>
      <c r="LXB58" s="18"/>
      <c r="LXC58" s="18"/>
      <c r="LXD58" s="18"/>
      <c r="LXE58" s="18"/>
      <c r="LXF58" s="18"/>
      <c r="LXG58" s="18"/>
      <c r="LXH58" s="18"/>
      <c r="LXI58" s="18"/>
      <c r="LXJ58" s="18"/>
      <c r="LXK58" s="18"/>
      <c r="LXL58" s="18"/>
      <c r="LXM58" s="18"/>
      <c r="LXN58" s="18"/>
      <c r="LXO58" s="18"/>
      <c r="LXP58" s="18"/>
      <c r="LXQ58" s="18"/>
      <c r="LXR58" s="18"/>
      <c r="LXS58" s="18"/>
      <c r="LXT58" s="18"/>
      <c r="LXU58" s="18"/>
      <c r="LXV58" s="18"/>
      <c r="LXW58" s="18"/>
      <c r="LXX58" s="18"/>
      <c r="LXY58" s="18"/>
      <c r="LXZ58" s="18"/>
      <c r="LYA58" s="18"/>
      <c r="LYB58" s="18"/>
      <c r="LYC58" s="18"/>
      <c r="LYD58" s="18"/>
      <c r="LYE58" s="18"/>
      <c r="LYF58" s="18"/>
      <c r="LYG58" s="18"/>
      <c r="LYH58" s="18"/>
      <c r="LYI58" s="18"/>
      <c r="LYJ58" s="18"/>
      <c r="LYK58" s="18"/>
      <c r="LYL58" s="18"/>
      <c r="LYM58" s="18"/>
      <c r="LYN58" s="18"/>
      <c r="LYO58" s="18"/>
      <c r="LYP58" s="18"/>
      <c r="LYQ58" s="18"/>
      <c r="LYR58" s="18"/>
      <c r="LYS58" s="18"/>
      <c r="LYT58" s="18"/>
      <c r="LYU58" s="18"/>
      <c r="LYV58" s="18"/>
      <c r="LYW58" s="18"/>
      <c r="LYX58" s="18"/>
      <c r="LYY58" s="18"/>
      <c r="LYZ58" s="18"/>
      <c r="LZA58" s="18"/>
      <c r="LZB58" s="18"/>
      <c r="LZC58" s="18"/>
      <c r="LZD58" s="18"/>
      <c r="LZE58" s="18"/>
      <c r="LZF58" s="18"/>
      <c r="LZG58" s="18"/>
      <c r="LZH58" s="18"/>
      <c r="LZI58" s="18"/>
      <c r="LZJ58" s="18"/>
      <c r="LZK58" s="18"/>
      <c r="LZL58" s="18"/>
      <c r="LZM58" s="18"/>
      <c r="LZN58" s="18"/>
      <c r="LZO58" s="18"/>
      <c r="LZP58" s="18"/>
      <c r="LZQ58" s="18"/>
      <c r="LZR58" s="18"/>
      <c r="LZS58" s="18"/>
      <c r="LZT58" s="18"/>
      <c r="LZU58" s="18"/>
      <c r="LZV58" s="18"/>
      <c r="LZW58" s="18"/>
      <c r="LZX58" s="18"/>
      <c r="LZY58" s="18"/>
      <c r="LZZ58" s="18"/>
      <c r="MAA58" s="18"/>
      <c r="MAB58" s="18"/>
      <c r="MAC58" s="18"/>
      <c r="MAD58" s="18"/>
      <c r="MAE58" s="18"/>
      <c r="MAF58" s="18"/>
      <c r="MAG58" s="18"/>
      <c r="MAH58" s="18"/>
      <c r="MAI58" s="18"/>
      <c r="MAJ58" s="18"/>
      <c r="MAK58" s="18"/>
      <c r="MAL58" s="18"/>
      <c r="MAM58" s="18"/>
      <c r="MAN58" s="18"/>
      <c r="MAO58" s="18"/>
      <c r="MAP58" s="18"/>
      <c r="MAQ58" s="18"/>
      <c r="MAR58" s="18"/>
      <c r="MAS58" s="18"/>
      <c r="MAT58" s="18"/>
      <c r="MAU58" s="18"/>
      <c r="MAV58" s="18"/>
      <c r="MAW58" s="18"/>
      <c r="MAX58" s="18"/>
      <c r="MAY58" s="18"/>
      <c r="MAZ58" s="18"/>
      <c r="MBA58" s="18"/>
      <c r="MBB58" s="18"/>
      <c r="MBC58" s="18"/>
      <c r="MBD58" s="18"/>
      <c r="MBE58" s="18"/>
      <c r="MBF58" s="18"/>
      <c r="MBG58" s="18"/>
      <c r="MBH58" s="18"/>
      <c r="MBI58" s="18"/>
      <c r="MBJ58" s="18"/>
      <c r="MBK58" s="18"/>
      <c r="MBL58" s="18"/>
      <c r="MBM58" s="18"/>
      <c r="MBN58" s="18"/>
      <c r="MBO58" s="18"/>
      <c r="MBP58" s="18"/>
      <c r="MBQ58" s="18"/>
      <c r="MBR58" s="18"/>
      <c r="MBS58" s="18"/>
      <c r="MBT58" s="18"/>
      <c r="MBU58" s="18"/>
      <c r="MBV58" s="18"/>
      <c r="MBW58" s="18"/>
      <c r="MBX58" s="18"/>
      <c r="MBY58" s="18"/>
      <c r="MBZ58" s="18"/>
      <c r="MCA58" s="18"/>
      <c r="MCB58" s="18"/>
      <c r="MCC58" s="18"/>
      <c r="MCD58" s="18"/>
      <c r="MCE58" s="18"/>
      <c r="MCF58" s="18"/>
      <c r="MCG58" s="18"/>
      <c r="MCH58" s="18"/>
      <c r="MCI58" s="18"/>
      <c r="MCJ58" s="18"/>
      <c r="MCK58" s="18"/>
      <c r="MCL58" s="18"/>
      <c r="MCM58" s="18"/>
      <c r="MCN58" s="18"/>
      <c r="MCO58" s="18"/>
      <c r="MCP58" s="18"/>
      <c r="MCQ58" s="18"/>
      <c r="MCR58" s="18"/>
      <c r="MCS58" s="18"/>
      <c r="MCT58" s="18"/>
      <c r="MCU58" s="18"/>
      <c r="MCV58" s="18"/>
      <c r="MCW58" s="18"/>
      <c r="MCX58" s="18"/>
      <c r="MCY58" s="18"/>
      <c r="MCZ58" s="18"/>
      <c r="MDA58" s="18"/>
      <c r="MDB58" s="18"/>
      <c r="MDC58" s="18"/>
      <c r="MDD58" s="18"/>
      <c r="MDE58" s="18"/>
      <c r="MDF58" s="18"/>
      <c r="MDG58" s="18"/>
      <c r="MDH58" s="18"/>
      <c r="MDI58" s="18"/>
      <c r="MDJ58" s="18"/>
      <c r="MDK58" s="18"/>
      <c r="MDL58" s="18"/>
      <c r="MDM58" s="18"/>
      <c r="MDN58" s="18"/>
      <c r="MDO58" s="18"/>
      <c r="MDP58" s="18"/>
      <c r="MDQ58" s="18"/>
      <c r="MDR58" s="18"/>
      <c r="MDS58" s="18"/>
      <c r="MDT58" s="18"/>
      <c r="MDU58" s="18"/>
      <c r="MDV58" s="18"/>
      <c r="MDW58" s="18"/>
      <c r="MDX58" s="18"/>
      <c r="MDY58" s="18"/>
      <c r="MDZ58" s="18"/>
      <c r="MEA58" s="18"/>
      <c r="MEB58" s="18"/>
      <c r="MEC58" s="18"/>
      <c r="MED58" s="18"/>
      <c r="MEE58" s="18"/>
      <c r="MEF58" s="18"/>
      <c r="MEG58" s="18"/>
      <c r="MEH58" s="18"/>
      <c r="MEI58" s="18"/>
      <c r="MEJ58" s="18"/>
      <c r="MEK58" s="18"/>
      <c r="MEL58" s="18"/>
      <c r="MEM58" s="18"/>
      <c r="MEN58" s="18"/>
      <c r="MEO58" s="18"/>
      <c r="MEP58" s="18"/>
      <c r="MEQ58" s="18"/>
      <c r="MER58" s="18"/>
      <c r="MES58" s="18"/>
      <c r="MET58" s="18"/>
      <c r="MEU58" s="18"/>
      <c r="MEV58" s="18"/>
      <c r="MEW58" s="18"/>
      <c r="MEX58" s="18"/>
      <c r="MEY58" s="18"/>
      <c r="MEZ58" s="18"/>
      <c r="MFA58" s="18"/>
      <c r="MFB58" s="18"/>
      <c r="MFC58" s="18"/>
      <c r="MFD58" s="18"/>
      <c r="MFE58" s="18"/>
      <c r="MFF58" s="18"/>
      <c r="MFG58" s="18"/>
      <c r="MFH58" s="18"/>
      <c r="MFI58" s="18"/>
      <c r="MFJ58" s="18"/>
      <c r="MFK58" s="18"/>
      <c r="MFL58" s="18"/>
      <c r="MFM58" s="18"/>
      <c r="MFN58" s="18"/>
      <c r="MFO58" s="18"/>
      <c r="MFP58" s="18"/>
      <c r="MFQ58" s="18"/>
      <c r="MFR58" s="18"/>
      <c r="MFS58" s="18"/>
      <c r="MFT58" s="18"/>
      <c r="MFU58" s="18"/>
      <c r="MFV58" s="18"/>
      <c r="MFW58" s="18"/>
      <c r="MFX58" s="18"/>
      <c r="MFY58" s="18"/>
      <c r="MFZ58" s="18"/>
      <c r="MGA58" s="18"/>
      <c r="MGB58" s="18"/>
      <c r="MGC58" s="18"/>
      <c r="MGD58" s="18"/>
      <c r="MGE58" s="18"/>
      <c r="MGF58" s="18"/>
      <c r="MGG58" s="18"/>
      <c r="MGH58" s="18"/>
      <c r="MGI58" s="18"/>
      <c r="MGJ58" s="18"/>
      <c r="MGK58" s="18"/>
      <c r="MGL58" s="18"/>
      <c r="MGM58" s="18"/>
      <c r="MGN58" s="18"/>
      <c r="MGO58" s="18"/>
      <c r="MGP58" s="18"/>
      <c r="MGQ58" s="18"/>
      <c r="MGR58" s="18"/>
      <c r="MGS58" s="18"/>
      <c r="MGT58" s="18"/>
      <c r="MGU58" s="18"/>
      <c r="MGV58" s="18"/>
      <c r="MGW58" s="18"/>
      <c r="MGX58" s="18"/>
      <c r="MGY58" s="18"/>
      <c r="MGZ58" s="18"/>
      <c r="MHA58" s="18"/>
      <c r="MHB58" s="18"/>
      <c r="MHC58" s="18"/>
      <c r="MHD58" s="18"/>
      <c r="MHE58" s="18"/>
      <c r="MHF58" s="18"/>
      <c r="MHG58" s="18"/>
      <c r="MHH58" s="18"/>
      <c r="MHI58" s="18"/>
      <c r="MHJ58" s="18"/>
      <c r="MHK58" s="18"/>
      <c r="MHL58" s="18"/>
      <c r="MHM58" s="18"/>
      <c r="MHN58" s="18"/>
      <c r="MHO58" s="18"/>
      <c r="MHP58" s="18"/>
      <c r="MHQ58" s="18"/>
      <c r="MHR58" s="18"/>
      <c r="MHS58" s="18"/>
      <c r="MHT58" s="18"/>
      <c r="MHU58" s="18"/>
      <c r="MHV58" s="18"/>
      <c r="MHW58" s="18"/>
      <c r="MHX58" s="18"/>
      <c r="MHY58" s="18"/>
      <c r="MHZ58" s="18"/>
      <c r="MIA58" s="18"/>
      <c r="MIB58" s="18"/>
      <c r="MIC58" s="18"/>
      <c r="MID58" s="18"/>
      <c r="MIE58" s="18"/>
      <c r="MIF58" s="18"/>
      <c r="MIG58" s="18"/>
      <c r="MIH58" s="18"/>
      <c r="MII58" s="18"/>
      <c r="MIJ58" s="18"/>
      <c r="MIK58" s="18"/>
      <c r="MIL58" s="18"/>
      <c r="MIM58" s="18"/>
      <c r="MIN58" s="18"/>
      <c r="MIO58" s="18"/>
      <c r="MIP58" s="18"/>
      <c r="MIQ58" s="18"/>
      <c r="MIR58" s="18"/>
      <c r="MIS58" s="18"/>
      <c r="MIT58" s="18"/>
      <c r="MIU58" s="18"/>
      <c r="MIV58" s="18"/>
      <c r="MIW58" s="18"/>
      <c r="MIX58" s="18"/>
      <c r="MIY58" s="18"/>
      <c r="MIZ58" s="18"/>
      <c r="MJA58" s="18"/>
      <c r="MJB58" s="18"/>
      <c r="MJC58" s="18"/>
      <c r="MJD58" s="18"/>
      <c r="MJE58" s="18"/>
      <c r="MJF58" s="18"/>
      <c r="MJG58" s="18"/>
      <c r="MJH58" s="18"/>
      <c r="MJI58" s="18"/>
      <c r="MJJ58" s="18"/>
      <c r="MJK58" s="18"/>
      <c r="MJL58" s="18"/>
      <c r="MJM58" s="18"/>
      <c r="MJN58" s="18"/>
      <c r="MJO58" s="18"/>
      <c r="MJP58" s="18"/>
      <c r="MJQ58" s="18"/>
      <c r="MJR58" s="18"/>
      <c r="MJS58" s="18"/>
      <c r="MJT58" s="18"/>
      <c r="MJU58" s="18"/>
      <c r="MJV58" s="18"/>
      <c r="MJW58" s="18"/>
      <c r="MJX58" s="18"/>
      <c r="MJY58" s="18"/>
      <c r="MJZ58" s="18"/>
      <c r="MKA58" s="18"/>
      <c r="MKB58" s="18"/>
      <c r="MKC58" s="18"/>
      <c r="MKD58" s="18"/>
      <c r="MKE58" s="18"/>
      <c r="MKF58" s="18"/>
      <c r="MKG58" s="18"/>
      <c r="MKH58" s="18"/>
      <c r="MKI58" s="18"/>
      <c r="MKJ58" s="18"/>
      <c r="MKK58" s="18"/>
      <c r="MKL58" s="18"/>
      <c r="MKM58" s="18"/>
      <c r="MKN58" s="18"/>
      <c r="MKO58" s="18"/>
      <c r="MKP58" s="18"/>
      <c r="MKQ58" s="18"/>
      <c r="MKR58" s="18"/>
      <c r="MKS58" s="18"/>
      <c r="MKT58" s="18"/>
      <c r="MKU58" s="18"/>
      <c r="MKV58" s="18"/>
      <c r="MKW58" s="18"/>
      <c r="MKX58" s="18"/>
      <c r="MKY58" s="18"/>
      <c r="MKZ58" s="18"/>
      <c r="MLA58" s="18"/>
      <c r="MLB58" s="18"/>
      <c r="MLC58" s="18"/>
      <c r="MLD58" s="18"/>
      <c r="MLE58" s="18"/>
      <c r="MLF58" s="18"/>
      <c r="MLG58" s="18"/>
      <c r="MLH58" s="18"/>
      <c r="MLI58" s="18"/>
      <c r="MLJ58" s="18"/>
      <c r="MLK58" s="18"/>
      <c r="MLL58" s="18"/>
      <c r="MLM58" s="18"/>
      <c r="MLN58" s="18"/>
      <c r="MLO58" s="18"/>
      <c r="MLP58" s="18"/>
      <c r="MLQ58" s="18"/>
      <c r="MLR58" s="18"/>
      <c r="MLS58" s="18"/>
      <c r="MLT58" s="18"/>
      <c r="MLU58" s="18"/>
      <c r="MLV58" s="18"/>
      <c r="MLW58" s="18"/>
      <c r="MLX58" s="18"/>
      <c r="MLY58" s="18"/>
      <c r="MLZ58" s="18"/>
      <c r="MMA58" s="18"/>
      <c r="MMB58" s="18"/>
      <c r="MMC58" s="18"/>
      <c r="MMD58" s="18"/>
      <c r="MME58" s="18"/>
      <c r="MMF58" s="18"/>
      <c r="MMG58" s="18"/>
      <c r="MMH58" s="18"/>
      <c r="MMI58" s="18"/>
      <c r="MMJ58" s="18"/>
      <c r="MMK58" s="18"/>
      <c r="MML58" s="18"/>
      <c r="MMM58" s="18"/>
      <c r="MMN58" s="18"/>
      <c r="MMO58" s="18"/>
      <c r="MMP58" s="18"/>
      <c r="MMQ58" s="18"/>
      <c r="MMR58" s="18"/>
      <c r="MMS58" s="18"/>
      <c r="MMT58" s="18"/>
      <c r="MMU58" s="18"/>
      <c r="MMV58" s="18"/>
      <c r="MMW58" s="18"/>
      <c r="MMX58" s="18"/>
      <c r="MMY58" s="18"/>
      <c r="MMZ58" s="18"/>
      <c r="MNA58" s="18"/>
      <c r="MNB58" s="18"/>
      <c r="MNC58" s="18"/>
      <c r="MND58" s="18"/>
      <c r="MNE58" s="18"/>
      <c r="MNF58" s="18"/>
      <c r="MNG58" s="18"/>
      <c r="MNH58" s="18"/>
      <c r="MNI58" s="18"/>
      <c r="MNJ58" s="18"/>
      <c r="MNK58" s="18"/>
      <c r="MNL58" s="18"/>
      <c r="MNM58" s="18"/>
      <c r="MNN58" s="18"/>
      <c r="MNO58" s="18"/>
      <c r="MNP58" s="18"/>
      <c r="MNQ58" s="18"/>
      <c r="MNR58" s="18"/>
      <c r="MNS58" s="18"/>
      <c r="MNT58" s="18"/>
      <c r="MNU58" s="18"/>
      <c r="MNV58" s="18"/>
      <c r="MNW58" s="18"/>
      <c r="MNX58" s="18"/>
      <c r="MNY58" s="18"/>
      <c r="MNZ58" s="18"/>
      <c r="MOA58" s="18"/>
      <c r="MOB58" s="18"/>
      <c r="MOC58" s="18"/>
      <c r="MOD58" s="18"/>
      <c r="MOE58" s="18"/>
      <c r="MOF58" s="18"/>
      <c r="MOG58" s="18"/>
      <c r="MOH58" s="18"/>
      <c r="MOI58" s="18"/>
      <c r="MOJ58" s="18"/>
      <c r="MOK58" s="18"/>
      <c r="MOL58" s="18"/>
      <c r="MOM58" s="18"/>
      <c r="MON58" s="18"/>
      <c r="MOO58" s="18"/>
      <c r="MOP58" s="18"/>
      <c r="MOQ58" s="18"/>
      <c r="MOR58" s="18"/>
      <c r="MOS58" s="18"/>
      <c r="MOT58" s="18"/>
      <c r="MOU58" s="18"/>
      <c r="MOV58" s="18"/>
      <c r="MOW58" s="18"/>
      <c r="MOX58" s="18"/>
      <c r="MOY58" s="18"/>
      <c r="MOZ58" s="18"/>
      <c r="MPA58" s="18"/>
      <c r="MPB58" s="18"/>
      <c r="MPC58" s="18"/>
      <c r="MPD58" s="18"/>
      <c r="MPE58" s="18"/>
      <c r="MPF58" s="18"/>
      <c r="MPG58" s="18"/>
      <c r="MPH58" s="18"/>
      <c r="MPI58" s="18"/>
      <c r="MPJ58" s="18"/>
      <c r="MPK58" s="18"/>
      <c r="MPL58" s="18"/>
      <c r="MPM58" s="18"/>
      <c r="MPN58" s="18"/>
      <c r="MPO58" s="18"/>
      <c r="MPP58" s="18"/>
      <c r="MPQ58" s="18"/>
      <c r="MPR58" s="18"/>
      <c r="MPS58" s="18"/>
      <c r="MPT58" s="18"/>
      <c r="MPU58" s="18"/>
      <c r="MPV58" s="18"/>
      <c r="MPW58" s="18"/>
      <c r="MPX58" s="18"/>
      <c r="MPY58" s="18"/>
      <c r="MPZ58" s="18"/>
      <c r="MQA58" s="18"/>
      <c r="MQB58" s="18"/>
      <c r="MQC58" s="18"/>
      <c r="MQD58" s="18"/>
      <c r="MQE58" s="18"/>
      <c r="MQF58" s="18"/>
      <c r="MQG58" s="18"/>
      <c r="MQH58" s="18"/>
      <c r="MQI58" s="18"/>
      <c r="MQJ58" s="18"/>
      <c r="MQK58" s="18"/>
      <c r="MQL58" s="18"/>
      <c r="MQM58" s="18"/>
      <c r="MQN58" s="18"/>
      <c r="MQO58" s="18"/>
      <c r="MQP58" s="18"/>
      <c r="MQQ58" s="18"/>
      <c r="MQR58" s="18"/>
      <c r="MQS58" s="18"/>
      <c r="MQT58" s="18"/>
      <c r="MQU58" s="18"/>
      <c r="MQV58" s="18"/>
      <c r="MQW58" s="18"/>
      <c r="MQX58" s="18"/>
      <c r="MQY58" s="18"/>
      <c r="MQZ58" s="18"/>
      <c r="MRA58" s="18"/>
      <c r="MRB58" s="18"/>
      <c r="MRC58" s="18"/>
      <c r="MRD58" s="18"/>
      <c r="MRE58" s="18"/>
      <c r="MRF58" s="18"/>
      <c r="MRG58" s="18"/>
      <c r="MRH58" s="18"/>
      <c r="MRI58" s="18"/>
      <c r="MRJ58" s="18"/>
      <c r="MRK58" s="18"/>
      <c r="MRL58" s="18"/>
      <c r="MRM58" s="18"/>
      <c r="MRN58" s="18"/>
      <c r="MRO58" s="18"/>
      <c r="MRP58" s="18"/>
      <c r="MRQ58" s="18"/>
      <c r="MRR58" s="18"/>
      <c r="MRS58" s="18"/>
      <c r="MRT58" s="18"/>
      <c r="MRU58" s="18"/>
      <c r="MRV58" s="18"/>
      <c r="MRW58" s="18"/>
      <c r="MRX58" s="18"/>
      <c r="MRY58" s="18"/>
      <c r="MRZ58" s="18"/>
      <c r="MSA58" s="18"/>
      <c r="MSB58" s="18"/>
      <c r="MSC58" s="18"/>
      <c r="MSD58" s="18"/>
      <c r="MSE58" s="18"/>
      <c r="MSF58" s="18"/>
      <c r="MSG58" s="18"/>
      <c r="MSH58" s="18"/>
      <c r="MSI58" s="18"/>
      <c r="MSJ58" s="18"/>
      <c r="MSK58" s="18"/>
      <c r="MSL58" s="18"/>
      <c r="MSM58" s="18"/>
      <c r="MSN58" s="18"/>
      <c r="MSO58" s="18"/>
      <c r="MSP58" s="18"/>
      <c r="MSQ58" s="18"/>
      <c r="MSR58" s="18"/>
      <c r="MSS58" s="18"/>
      <c r="MST58" s="18"/>
      <c r="MSU58" s="18"/>
      <c r="MSV58" s="18"/>
      <c r="MSW58" s="18"/>
      <c r="MSX58" s="18"/>
      <c r="MSY58" s="18"/>
      <c r="MSZ58" s="18"/>
      <c r="MTA58" s="18"/>
      <c r="MTB58" s="18"/>
      <c r="MTC58" s="18"/>
      <c r="MTD58" s="18"/>
      <c r="MTE58" s="18"/>
      <c r="MTF58" s="18"/>
      <c r="MTG58" s="18"/>
      <c r="MTH58" s="18"/>
      <c r="MTI58" s="18"/>
      <c r="MTJ58" s="18"/>
      <c r="MTK58" s="18"/>
      <c r="MTL58" s="18"/>
      <c r="MTM58" s="18"/>
      <c r="MTN58" s="18"/>
      <c r="MTO58" s="18"/>
      <c r="MTP58" s="18"/>
      <c r="MTQ58" s="18"/>
      <c r="MTR58" s="18"/>
      <c r="MTS58" s="18"/>
      <c r="MTT58" s="18"/>
      <c r="MTU58" s="18"/>
      <c r="MTV58" s="18"/>
      <c r="MTW58" s="18"/>
      <c r="MTX58" s="18"/>
      <c r="MTY58" s="18"/>
      <c r="MTZ58" s="18"/>
      <c r="MUA58" s="18"/>
      <c r="MUB58" s="18"/>
      <c r="MUC58" s="18"/>
      <c r="MUD58" s="18"/>
      <c r="MUE58" s="18"/>
      <c r="MUF58" s="18"/>
      <c r="MUG58" s="18"/>
      <c r="MUH58" s="18"/>
      <c r="MUI58" s="18"/>
      <c r="MUJ58" s="18"/>
      <c r="MUK58" s="18"/>
      <c r="MUL58" s="18"/>
      <c r="MUM58" s="18"/>
      <c r="MUN58" s="18"/>
      <c r="MUO58" s="18"/>
      <c r="MUP58" s="18"/>
      <c r="MUQ58" s="18"/>
      <c r="MUR58" s="18"/>
      <c r="MUS58" s="18"/>
      <c r="MUT58" s="18"/>
      <c r="MUU58" s="18"/>
      <c r="MUV58" s="18"/>
      <c r="MUW58" s="18"/>
      <c r="MUX58" s="18"/>
      <c r="MUY58" s="18"/>
      <c r="MUZ58" s="18"/>
      <c r="MVA58" s="18"/>
      <c r="MVB58" s="18"/>
      <c r="MVC58" s="18"/>
      <c r="MVD58" s="18"/>
      <c r="MVE58" s="18"/>
      <c r="MVF58" s="18"/>
      <c r="MVG58" s="18"/>
      <c r="MVH58" s="18"/>
      <c r="MVI58" s="18"/>
      <c r="MVJ58" s="18"/>
      <c r="MVK58" s="18"/>
      <c r="MVL58" s="18"/>
      <c r="MVM58" s="18"/>
      <c r="MVN58" s="18"/>
      <c r="MVO58" s="18"/>
      <c r="MVP58" s="18"/>
      <c r="MVQ58" s="18"/>
      <c r="MVR58" s="18"/>
      <c r="MVS58" s="18"/>
      <c r="MVT58" s="18"/>
      <c r="MVU58" s="18"/>
      <c r="MVV58" s="18"/>
      <c r="MVW58" s="18"/>
      <c r="MVX58" s="18"/>
      <c r="MVY58" s="18"/>
      <c r="MVZ58" s="18"/>
      <c r="MWA58" s="18"/>
      <c r="MWB58" s="18"/>
      <c r="MWC58" s="18"/>
      <c r="MWD58" s="18"/>
      <c r="MWE58" s="18"/>
      <c r="MWF58" s="18"/>
      <c r="MWG58" s="18"/>
      <c r="MWH58" s="18"/>
      <c r="MWI58" s="18"/>
      <c r="MWJ58" s="18"/>
      <c r="MWK58" s="18"/>
      <c r="MWL58" s="18"/>
      <c r="MWM58" s="18"/>
      <c r="MWN58" s="18"/>
      <c r="MWO58" s="18"/>
      <c r="MWP58" s="18"/>
      <c r="MWQ58" s="18"/>
      <c r="MWR58" s="18"/>
      <c r="MWS58" s="18"/>
      <c r="MWT58" s="18"/>
      <c r="MWU58" s="18"/>
      <c r="MWV58" s="18"/>
      <c r="MWW58" s="18"/>
      <c r="MWX58" s="18"/>
      <c r="MWY58" s="18"/>
      <c r="MWZ58" s="18"/>
      <c r="MXA58" s="18"/>
      <c r="MXB58" s="18"/>
      <c r="MXC58" s="18"/>
      <c r="MXD58" s="18"/>
      <c r="MXE58" s="18"/>
      <c r="MXF58" s="18"/>
      <c r="MXG58" s="18"/>
      <c r="MXH58" s="18"/>
      <c r="MXI58" s="18"/>
      <c r="MXJ58" s="18"/>
      <c r="MXK58" s="18"/>
      <c r="MXL58" s="18"/>
      <c r="MXM58" s="18"/>
      <c r="MXN58" s="18"/>
      <c r="MXO58" s="18"/>
      <c r="MXP58" s="18"/>
      <c r="MXQ58" s="18"/>
      <c r="MXR58" s="18"/>
      <c r="MXS58" s="18"/>
      <c r="MXT58" s="18"/>
      <c r="MXU58" s="18"/>
      <c r="MXV58" s="18"/>
      <c r="MXW58" s="18"/>
      <c r="MXX58" s="18"/>
      <c r="MXY58" s="18"/>
      <c r="MXZ58" s="18"/>
      <c r="MYA58" s="18"/>
      <c r="MYB58" s="18"/>
      <c r="MYC58" s="18"/>
      <c r="MYD58" s="18"/>
      <c r="MYE58" s="18"/>
      <c r="MYF58" s="18"/>
      <c r="MYG58" s="18"/>
      <c r="MYH58" s="18"/>
      <c r="MYI58" s="18"/>
      <c r="MYJ58" s="18"/>
      <c r="MYK58" s="18"/>
      <c r="MYL58" s="18"/>
      <c r="MYM58" s="18"/>
      <c r="MYN58" s="18"/>
      <c r="MYO58" s="18"/>
      <c r="MYP58" s="18"/>
      <c r="MYQ58" s="18"/>
      <c r="MYR58" s="18"/>
      <c r="MYS58" s="18"/>
      <c r="MYT58" s="18"/>
      <c r="MYU58" s="18"/>
      <c r="MYV58" s="18"/>
      <c r="MYW58" s="18"/>
      <c r="MYX58" s="18"/>
      <c r="MYY58" s="18"/>
      <c r="MYZ58" s="18"/>
      <c r="MZA58" s="18"/>
      <c r="MZB58" s="18"/>
      <c r="MZC58" s="18"/>
      <c r="MZD58" s="18"/>
      <c r="MZE58" s="18"/>
      <c r="MZF58" s="18"/>
      <c r="MZG58" s="18"/>
      <c r="MZH58" s="18"/>
      <c r="MZI58" s="18"/>
      <c r="MZJ58" s="18"/>
      <c r="MZK58" s="18"/>
      <c r="MZL58" s="18"/>
      <c r="MZM58" s="18"/>
      <c r="MZN58" s="18"/>
      <c r="MZO58" s="18"/>
      <c r="MZP58" s="18"/>
      <c r="MZQ58" s="18"/>
      <c r="MZR58" s="18"/>
      <c r="MZS58" s="18"/>
      <c r="MZT58" s="18"/>
      <c r="MZU58" s="18"/>
      <c r="MZV58" s="18"/>
      <c r="MZW58" s="18"/>
      <c r="MZX58" s="18"/>
      <c r="MZY58" s="18"/>
      <c r="MZZ58" s="18"/>
      <c r="NAA58" s="18"/>
      <c r="NAB58" s="18"/>
      <c r="NAC58" s="18"/>
      <c r="NAD58" s="18"/>
      <c r="NAE58" s="18"/>
      <c r="NAF58" s="18"/>
      <c r="NAG58" s="18"/>
      <c r="NAH58" s="18"/>
      <c r="NAI58" s="18"/>
      <c r="NAJ58" s="18"/>
      <c r="NAK58" s="18"/>
      <c r="NAL58" s="18"/>
      <c r="NAM58" s="18"/>
      <c r="NAN58" s="18"/>
      <c r="NAO58" s="18"/>
      <c r="NAP58" s="18"/>
      <c r="NAQ58" s="18"/>
      <c r="NAR58" s="18"/>
      <c r="NAS58" s="18"/>
      <c r="NAT58" s="18"/>
      <c r="NAU58" s="18"/>
      <c r="NAV58" s="18"/>
      <c r="NAW58" s="18"/>
      <c r="NAX58" s="18"/>
      <c r="NAY58" s="18"/>
      <c r="NAZ58" s="18"/>
      <c r="NBA58" s="18"/>
      <c r="NBB58" s="18"/>
      <c r="NBC58" s="18"/>
      <c r="NBD58" s="18"/>
      <c r="NBE58" s="18"/>
      <c r="NBF58" s="18"/>
      <c r="NBG58" s="18"/>
      <c r="NBH58" s="18"/>
      <c r="NBI58" s="18"/>
      <c r="NBJ58" s="18"/>
      <c r="NBK58" s="18"/>
      <c r="NBL58" s="18"/>
      <c r="NBM58" s="18"/>
      <c r="NBN58" s="18"/>
      <c r="NBO58" s="18"/>
      <c r="NBP58" s="18"/>
      <c r="NBQ58" s="18"/>
      <c r="NBR58" s="18"/>
      <c r="NBS58" s="18"/>
      <c r="NBT58" s="18"/>
      <c r="NBU58" s="18"/>
      <c r="NBV58" s="18"/>
      <c r="NBW58" s="18"/>
      <c r="NBX58" s="18"/>
      <c r="NBY58" s="18"/>
      <c r="NBZ58" s="18"/>
      <c r="NCA58" s="18"/>
      <c r="NCB58" s="18"/>
      <c r="NCC58" s="18"/>
      <c r="NCD58" s="18"/>
      <c r="NCE58" s="18"/>
      <c r="NCF58" s="18"/>
      <c r="NCG58" s="18"/>
      <c r="NCH58" s="18"/>
      <c r="NCI58" s="18"/>
      <c r="NCJ58" s="18"/>
      <c r="NCK58" s="18"/>
      <c r="NCL58" s="18"/>
      <c r="NCM58" s="18"/>
      <c r="NCN58" s="18"/>
      <c r="NCO58" s="18"/>
      <c r="NCP58" s="18"/>
      <c r="NCQ58" s="18"/>
      <c r="NCR58" s="18"/>
      <c r="NCS58" s="18"/>
      <c r="NCT58" s="18"/>
      <c r="NCU58" s="18"/>
      <c r="NCV58" s="18"/>
      <c r="NCW58" s="18"/>
      <c r="NCX58" s="18"/>
      <c r="NCY58" s="18"/>
      <c r="NCZ58" s="18"/>
      <c r="NDA58" s="18"/>
      <c r="NDB58" s="18"/>
      <c r="NDC58" s="18"/>
      <c r="NDD58" s="18"/>
      <c r="NDE58" s="18"/>
      <c r="NDF58" s="18"/>
      <c r="NDG58" s="18"/>
      <c r="NDH58" s="18"/>
      <c r="NDI58" s="18"/>
      <c r="NDJ58" s="18"/>
      <c r="NDK58" s="18"/>
      <c r="NDL58" s="18"/>
      <c r="NDM58" s="18"/>
      <c r="NDN58" s="18"/>
      <c r="NDO58" s="18"/>
      <c r="NDP58" s="18"/>
      <c r="NDQ58" s="18"/>
      <c r="NDR58" s="18"/>
      <c r="NDS58" s="18"/>
      <c r="NDT58" s="18"/>
      <c r="NDU58" s="18"/>
      <c r="NDV58" s="18"/>
      <c r="NDW58" s="18"/>
      <c r="NDX58" s="18"/>
      <c r="NDY58" s="18"/>
      <c r="NDZ58" s="18"/>
      <c r="NEA58" s="18"/>
      <c r="NEB58" s="18"/>
      <c r="NEC58" s="18"/>
      <c r="NED58" s="18"/>
      <c r="NEE58" s="18"/>
      <c r="NEF58" s="18"/>
      <c r="NEG58" s="18"/>
      <c r="NEH58" s="18"/>
      <c r="NEI58" s="18"/>
      <c r="NEJ58" s="18"/>
      <c r="NEK58" s="18"/>
      <c r="NEL58" s="18"/>
      <c r="NEM58" s="18"/>
      <c r="NEN58" s="18"/>
      <c r="NEO58" s="18"/>
      <c r="NEP58" s="18"/>
      <c r="NEQ58" s="18"/>
      <c r="NER58" s="18"/>
      <c r="NES58" s="18"/>
      <c r="NET58" s="18"/>
      <c r="NEU58" s="18"/>
      <c r="NEV58" s="18"/>
      <c r="NEW58" s="18"/>
      <c r="NEX58" s="18"/>
      <c r="NEY58" s="18"/>
      <c r="NEZ58" s="18"/>
      <c r="NFA58" s="18"/>
      <c r="NFB58" s="18"/>
      <c r="NFC58" s="18"/>
      <c r="NFD58" s="18"/>
      <c r="NFE58" s="18"/>
      <c r="NFF58" s="18"/>
      <c r="NFG58" s="18"/>
      <c r="NFH58" s="18"/>
      <c r="NFI58" s="18"/>
      <c r="NFJ58" s="18"/>
      <c r="NFK58" s="18"/>
      <c r="NFL58" s="18"/>
      <c r="NFM58" s="18"/>
      <c r="NFN58" s="18"/>
      <c r="NFO58" s="18"/>
      <c r="NFP58" s="18"/>
      <c r="NFQ58" s="18"/>
      <c r="NFR58" s="18"/>
      <c r="NFS58" s="18"/>
      <c r="NFT58" s="18"/>
      <c r="NFU58" s="18"/>
      <c r="NFV58" s="18"/>
      <c r="NFW58" s="18"/>
      <c r="NFX58" s="18"/>
      <c r="NFY58" s="18"/>
      <c r="NFZ58" s="18"/>
      <c r="NGA58" s="18"/>
      <c r="NGB58" s="18"/>
      <c r="NGC58" s="18"/>
      <c r="NGD58" s="18"/>
      <c r="NGE58" s="18"/>
      <c r="NGF58" s="18"/>
      <c r="NGG58" s="18"/>
      <c r="NGH58" s="18"/>
      <c r="NGI58" s="18"/>
      <c r="NGJ58" s="18"/>
      <c r="NGK58" s="18"/>
      <c r="NGL58" s="18"/>
      <c r="NGM58" s="18"/>
      <c r="NGN58" s="18"/>
      <c r="NGO58" s="18"/>
      <c r="NGP58" s="18"/>
      <c r="NGQ58" s="18"/>
      <c r="NGR58" s="18"/>
      <c r="NGS58" s="18"/>
      <c r="NGT58" s="18"/>
      <c r="NGU58" s="18"/>
      <c r="NGV58" s="18"/>
      <c r="NGW58" s="18"/>
      <c r="NGX58" s="18"/>
      <c r="NGY58" s="18"/>
      <c r="NGZ58" s="18"/>
      <c r="NHA58" s="18"/>
      <c r="NHB58" s="18"/>
      <c r="NHC58" s="18"/>
      <c r="NHD58" s="18"/>
      <c r="NHE58" s="18"/>
      <c r="NHF58" s="18"/>
      <c r="NHG58" s="18"/>
      <c r="NHH58" s="18"/>
      <c r="NHI58" s="18"/>
      <c r="NHJ58" s="18"/>
      <c r="NHK58" s="18"/>
      <c r="NHL58" s="18"/>
      <c r="NHM58" s="18"/>
      <c r="NHN58" s="18"/>
      <c r="NHO58" s="18"/>
      <c r="NHP58" s="18"/>
      <c r="NHQ58" s="18"/>
      <c r="NHR58" s="18"/>
      <c r="NHS58" s="18"/>
      <c r="NHT58" s="18"/>
      <c r="NHU58" s="18"/>
      <c r="NHV58" s="18"/>
      <c r="NHW58" s="18"/>
      <c r="NHX58" s="18"/>
      <c r="NHY58" s="18"/>
      <c r="NHZ58" s="18"/>
      <c r="NIA58" s="18"/>
      <c r="NIB58" s="18"/>
      <c r="NIC58" s="18"/>
      <c r="NID58" s="18"/>
      <c r="NIE58" s="18"/>
      <c r="NIF58" s="18"/>
      <c r="NIG58" s="18"/>
      <c r="NIH58" s="18"/>
      <c r="NII58" s="18"/>
      <c r="NIJ58" s="18"/>
      <c r="NIK58" s="18"/>
      <c r="NIL58" s="18"/>
      <c r="NIM58" s="18"/>
      <c r="NIN58" s="18"/>
      <c r="NIO58" s="18"/>
      <c r="NIP58" s="18"/>
      <c r="NIQ58" s="18"/>
      <c r="NIR58" s="18"/>
      <c r="NIS58" s="18"/>
      <c r="NIT58" s="18"/>
      <c r="NIU58" s="18"/>
      <c r="NIV58" s="18"/>
      <c r="NIW58" s="18"/>
      <c r="NIX58" s="18"/>
      <c r="NIY58" s="18"/>
      <c r="NIZ58" s="18"/>
      <c r="NJA58" s="18"/>
      <c r="NJB58" s="18"/>
      <c r="NJC58" s="18"/>
      <c r="NJD58" s="18"/>
      <c r="NJE58" s="18"/>
      <c r="NJF58" s="18"/>
      <c r="NJG58" s="18"/>
      <c r="NJH58" s="18"/>
      <c r="NJI58" s="18"/>
      <c r="NJJ58" s="18"/>
      <c r="NJK58" s="18"/>
      <c r="NJL58" s="18"/>
      <c r="NJM58" s="18"/>
      <c r="NJN58" s="18"/>
      <c r="NJO58" s="18"/>
      <c r="NJP58" s="18"/>
      <c r="NJQ58" s="18"/>
      <c r="NJR58" s="18"/>
      <c r="NJS58" s="18"/>
      <c r="NJT58" s="18"/>
      <c r="NJU58" s="18"/>
      <c r="NJV58" s="18"/>
      <c r="NJW58" s="18"/>
      <c r="NJX58" s="18"/>
      <c r="NJY58" s="18"/>
      <c r="NJZ58" s="18"/>
      <c r="NKA58" s="18"/>
      <c r="NKB58" s="18"/>
      <c r="NKC58" s="18"/>
      <c r="NKD58" s="18"/>
      <c r="NKE58" s="18"/>
      <c r="NKF58" s="18"/>
      <c r="NKG58" s="18"/>
      <c r="NKH58" s="18"/>
      <c r="NKI58" s="18"/>
      <c r="NKJ58" s="18"/>
      <c r="NKK58" s="18"/>
      <c r="NKL58" s="18"/>
      <c r="NKM58" s="18"/>
      <c r="NKN58" s="18"/>
      <c r="NKO58" s="18"/>
      <c r="NKP58" s="18"/>
      <c r="NKQ58" s="18"/>
      <c r="NKR58" s="18"/>
      <c r="NKS58" s="18"/>
      <c r="NKT58" s="18"/>
      <c r="NKU58" s="18"/>
      <c r="NKV58" s="18"/>
      <c r="NKW58" s="18"/>
      <c r="NKX58" s="18"/>
      <c r="NKY58" s="18"/>
      <c r="NKZ58" s="18"/>
      <c r="NLA58" s="18"/>
      <c r="NLB58" s="18"/>
      <c r="NLC58" s="18"/>
      <c r="NLD58" s="18"/>
      <c r="NLE58" s="18"/>
      <c r="NLF58" s="18"/>
      <c r="NLG58" s="18"/>
      <c r="NLH58" s="18"/>
      <c r="NLI58" s="18"/>
      <c r="NLJ58" s="18"/>
      <c r="NLK58" s="18"/>
      <c r="NLL58" s="18"/>
      <c r="NLM58" s="18"/>
      <c r="NLN58" s="18"/>
      <c r="NLO58" s="18"/>
      <c r="NLP58" s="18"/>
      <c r="NLQ58" s="18"/>
      <c r="NLR58" s="18"/>
      <c r="NLS58" s="18"/>
      <c r="NLT58" s="18"/>
      <c r="NLU58" s="18"/>
      <c r="NLV58" s="18"/>
      <c r="NLW58" s="18"/>
      <c r="NLX58" s="18"/>
      <c r="NLY58" s="18"/>
      <c r="NLZ58" s="18"/>
      <c r="NMA58" s="18"/>
      <c r="NMB58" s="18"/>
      <c r="NMC58" s="18"/>
      <c r="NMD58" s="18"/>
      <c r="NME58" s="18"/>
      <c r="NMF58" s="18"/>
      <c r="NMG58" s="18"/>
      <c r="NMH58" s="18"/>
      <c r="NMI58" s="18"/>
      <c r="NMJ58" s="18"/>
      <c r="NMK58" s="18"/>
      <c r="NML58" s="18"/>
      <c r="NMM58" s="18"/>
      <c r="NMN58" s="18"/>
      <c r="NMO58" s="18"/>
      <c r="NMP58" s="18"/>
      <c r="NMQ58" s="18"/>
      <c r="NMR58" s="18"/>
      <c r="NMS58" s="18"/>
      <c r="NMT58" s="18"/>
      <c r="NMU58" s="18"/>
      <c r="NMV58" s="18"/>
      <c r="NMW58" s="18"/>
      <c r="NMX58" s="18"/>
      <c r="NMY58" s="18"/>
      <c r="NMZ58" s="18"/>
      <c r="NNA58" s="18"/>
      <c r="NNB58" s="18"/>
      <c r="NNC58" s="18"/>
      <c r="NND58" s="18"/>
      <c r="NNE58" s="18"/>
      <c r="NNF58" s="18"/>
      <c r="NNG58" s="18"/>
      <c r="NNH58" s="18"/>
      <c r="NNI58" s="18"/>
      <c r="NNJ58" s="18"/>
      <c r="NNK58" s="18"/>
      <c r="NNL58" s="18"/>
      <c r="NNM58" s="18"/>
      <c r="NNN58" s="18"/>
      <c r="NNO58" s="18"/>
      <c r="NNP58" s="18"/>
      <c r="NNQ58" s="18"/>
      <c r="NNR58" s="18"/>
      <c r="NNS58" s="18"/>
      <c r="NNT58" s="18"/>
      <c r="NNU58" s="18"/>
      <c r="NNV58" s="18"/>
      <c r="NNW58" s="18"/>
      <c r="NNX58" s="18"/>
      <c r="NNY58" s="18"/>
      <c r="NNZ58" s="18"/>
      <c r="NOA58" s="18"/>
      <c r="NOB58" s="18"/>
      <c r="NOC58" s="18"/>
      <c r="NOD58" s="18"/>
      <c r="NOE58" s="18"/>
      <c r="NOF58" s="18"/>
      <c r="NOG58" s="18"/>
      <c r="NOH58" s="18"/>
      <c r="NOI58" s="18"/>
      <c r="NOJ58" s="18"/>
      <c r="NOK58" s="18"/>
      <c r="NOL58" s="18"/>
      <c r="NOM58" s="18"/>
      <c r="NON58" s="18"/>
      <c r="NOO58" s="18"/>
      <c r="NOP58" s="18"/>
      <c r="NOQ58" s="18"/>
      <c r="NOR58" s="18"/>
      <c r="NOS58" s="18"/>
      <c r="NOT58" s="18"/>
      <c r="NOU58" s="18"/>
      <c r="NOV58" s="18"/>
      <c r="NOW58" s="18"/>
      <c r="NOX58" s="18"/>
      <c r="NOY58" s="18"/>
      <c r="NOZ58" s="18"/>
      <c r="NPA58" s="18"/>
      <c r="NPB58" s="18"/>
      <c r="NPC58" s="18"/>
      <c r="NPD58" s="18"/>
      <c r="NPE58" s="18"/>
      <c r="NPF58" s="18"/>
      <c r="NPG58" s="18"/>
      <c r="NPH58" s="18"/>
      <c r="NPI58" s="18"/>
      <c r="NPJ58" s="18"/>
      <c r="NPK58" s="18"/>
      <c r="NPL58" s="18"/>
      <c r="NPM58" s="18"/>
      <c r="NPN58" s="18"/>
      <c r="NPO58" s="18"/>
      <c r="NPP58" s="18"/>
      <c r="NPQ58" s="18"/>
      <c r="NPR58" s="18"/>
      <c r="NPS58" s="18"/>
      <c r="NPT58" s="18"/>
      <c r="NPU58" s="18"/>
      <c r="NPV58" s="18"/>
      <c r="NPW58" s="18"/>
      <c r="NPX58" s="18"/>
      <c r="NPY58" s="18"/>
      <c r="NPZ58" s="18"/>
      <c r="NQA58" s="18"/>
      <c r="NQB58" s="18"/>
      <c r="NQC58" s="18"/>
      <c r="NQD58" s="18"/>
      <c r="NQE58" s="18"/>
      <c r="NQF58" s="18"/>
      <c r="NQG58" s="18"/>
      <c r="NQH58" s="18"/>
      <c r="NQI58" s="18"/>
      <c r="NQJ58" s="18"/>
      <c r="NQK58" s="18"/>
      <c r="NQL58" s="18"/>
      <c r="NQM58" s="18"/>
      <c r="NQN58" s="18"/>
      <c r="NQO58" s="18"/>
      <c r="NQP58" s="18"/>
      <c r="NQQ58" s="18"/>
      <c r="NQR58" s="18"/>
      <c r="NQS58" s="18"/>
      <c r="NQT58" s="18"/>
      <c r="NQU58" s="18"/>
      <c r="NQV58" s="18"/>
      <c r="NQW58" s="18"/>
      <c r="NQX58" s="18"/>
      <c r="NQY58" s="18"/>
      <c r="NQZ58" s="18"/>
      <c r="NRA58" s="18"/>
      <c r="NRB58" s="18"/>
      <c r="NRC58" s="18"/>
      <c r="NRD58" s="18"/>
      <c r="NRE58" s="18"/>
      <c r="NRF58" s="18"/>
      <c r="NRG58" s="18"/>
      <c r="NRH58" s="18"/>
      <c r="NRI58" s="18"/>
      <c r="NRJ58" s="18"/>
      <c r="NRK58" s="18"/>
      <c r="NRL58" s="18"/>
      <c r="NRM58" s="18"/>
      <c r="NRN58" s="18"/>
      <c r="NRO58" s="18"/>
      <c r="NRP58" s="18"/>
      <c r="NRQ58" s="18"/>
      <c r="NRR58" s="18"/>
      <c r="NRS58" s="18"/>
      <c r="NRT58" s="18"/>
      <c r="NRU58" s="18"/>
      <c r="NRV58" s="18"/>
      <c r="NRW58" s="18"/>
      <c r="NRX58" s="18"/>
      <c r="NRY58" s="18"/>
      <c r="NRZ58" s="18"/>
      <c r="NSA58" s="18"/>
      <c r="NSB58" s="18"/>
      <c r="NSC58" s="18"/>
      <c r="NSD58" s="18"/>
      <c r="NSE58" s="18"/>
      <c r="NSF58" s="18"/>
      <c r="NSG58" s="18"/>
      <c r="NSH58" s="18"/>
      <c r="NSI58" s="18"/>
      <c r="NSJ58" s="18"/>
      <c r="NSK58" s="18"/>
      <c r="NSL58" s="18"/>
      <c r="NSM58" s="18"/>
      <c r="NSN58" s="18"/>
      <c r="NSO58" s="18"/>
      <c r="NSP58" s="18"/>
      <c r="NSQ58" s="18"/>
      <c r="NSR58" s="18"/>
      <c r="NSS58" s="18"/>
      <c r="NST58" s="18"/>
      <c r="NSU58" s="18"/>
      <c r="NSV58" s="18"/>
      <c r="NSW58" s="18"/>
      <c r="NSX58" s="18"/>
      <c r="NSY58" s="18"/>
      <c r="NSZ58" s="18"/>
      <c r="NTA58" s="18"/>
      <c r="NTB58" s="18"/>
      <c r="NTC58" s="18"/>
      <c r="NTD58" s="18"/>
      <c r="NTE58" s="18"/>
      <c r="NTF58" s="18"/>
      <c r="NTG58" s="18"/>
      <c r="NTH58" s="18"/>
      <c r="NTI58" s="18"/>
      <c r="NTJ58" s="18"/>
      <c r="NTK58" s="18"/>
      <c r="NTL58" s="18"/>
      <c r="NTM58" s="18"/>
      <c r="NTN58" s="18"/>
      <c r="NTO58" s="18"/>
      <c r="NTP58" s="18"/>
      <c r="NTQ58" s="18"/>
      <c r="NTR58" s="18"/>
      <c r="NTS58" s="18"/>
      <c r="NTT58" s="18"/>
      <c r="NTU58" s="18"/>
      <c r="NTV58" s="18"/>
      <c r="NTW58" s="18"/>
      <c r="NTX58" s="18"/>
      <c r="NTY58" s="18"/>
      <c r="NTZ58" s="18"/>
      <c r="NUA58" s="18"/>
      <c r="NUB58" s="18"/>
      <c r="NUC58" s="18"/>
      <c r="NUD58" s="18"/>
      <c r="NUE58" s="18"/>
      <c r="NUF58" s="18"/>
      <c r="NUG58" s="18"/>
      <c r="NUH58" s="18"/>
      <c r="NUI58" s="18"/>
      <c r="NUJ58" s="18"/>
      <c r="NUK58" s="18"/>
      <c r="NUL58" s="18"/>
      <c r="NUM58" s="18"/>
      <c r="NUN58" s="18"/>
      <c r="NUO58" s="18"/>
      <c r="NUP58" s="18"/>
      <c r="NUQ58" s="18"/>
      <c r="NUR58" s="18"/>
      <c r="NUS58" s="18"/>
      <c r="NUT58" s="18"/>
      <c r="NUU58" s="18"/>
      <c r="NUV58" s="18"/>
      <c r="NUW58" s="18"/>
      <c r="NUX58" s="18"/>
      <c r="NUY58" s="18"/>
      <c r="NUZ58" s="18"/>
      <c r="NVA58" s="18"/>
      <c r="NVB58" s="18"/>
      <c r="NVC58" s="18"/>
      <c r="NVD58" s="18"/>
      <c r="NVE58" s="18"/>
      <c r="NVF58" s="18"/>
      <c r="NVG58" s="18"/>
      <c r="NVH58" s="18"/>
      <c r="NVI58" s="18"/>
      <c r="NVJ58" s="18"/>
      <c r="NVK58" s="18"/>
      <c r="NVL58" s="18"/>
      <c r="NVM58" s="18"/>
      <c r="NVN58" s="18"/>
      <c r="NVO58" s="18"/>
      <c r="NVP58" s="18"/>
      <c r="NVQ58" s="18"/>
      <c r="NVR58" s="18"/>
      <c r="NVS58" s="18"/>
      <c r="NVT58" s="18"/>
      <c r="NVU58" s="18"/>
      <c r="NVV58" s="18"/>
      <c r="NVW58" s="18"/>
      <c r="NVX58" s="18"/>
      <c r="NVY58" s="18"/>
      <c r="NVZ58" s="18"/>
      <c r="NWA58" s="18"/>
      <c r="NWB58" s="18"/>
      <c r="NWC58" s="18"/>
      <c r="NWD58" s="18"/>
      <c r="NWE58" s="18"/>
      <c r="NWF58" s="18"/>
      <c r="NWG58" s="18"/>
      <c r="NWH58" s="18"/>
      <c r="NWI58" s="18"/>
      <c r="NWJ58" s="18"/>
      <c r="NWK58" s="18"/>
      <c r="NWL58" s="18"/>
      <c r="NWM58" s="18"/>
      <c r="NWN58" s="18"/>
      <c r="NWO58" s="18"/>
      <c r="NWP58" s="18"/>
      <c r="NWQ58" s="18"/>
      <c r="NWR58" s="18"/>
      <c r="NWS58" s="18"/>
      <c r="NWT58" s="18"/>
      <c r="NWU58" s="18"/>
      <c r="NWV58" s="18"/>
      <c r="NWW58" s="18"/>
      <c r="NWX58" s="18"/>
      <c r="NWY58" s="18"/>
      <c r="NWZ58" s="18"/>
      <c r="NXA58" s="18"/>
      <c r="NXB58" s="18"/>
      <c r="NXC58" s="18"/>
      <c r="NXD58" s="18"/>
      <c r="NXE58" s="18"/>
      <c r="NXF58" s="18"/>
      <c r="NXG58" s="18"/>
      <c r="NXH58" s="18"/>
      <c r="NXI58" s="18"/>
      <c r="NXJ58" s="18"/>
      <c r="NXK58" s="18"/>
      <c r="NXL58" s="18"/>
      <c r="NXM58" s="18"/>
      <c r="NXN58" s="18"/>
      <c r="NXO58" s="18"/>
      <c r="NXP58" s="18"/>
      <c r="NXQ58" s="18"/>
      <c r="NXR58" s="18"/>
      <c r="NXS58" s="18"/>
      <c r="NXT58" s="18"/>
      <c r="NXU58" s="18"/>
      <c r="NXV58" s="18"/>
      <c r="NXW58" s="18"/>
      <c r="NXX58" s="18"/>
      <c r="NXY58" s="18"/>
      <c r="NXZ58" s="18"/>
      <c r="NYA58" s="18"/>
      <c r="NYB58" s="18"/>
      <c r="NYC58" s="18"/>
      <c r="NYD58" s="18"/>
      <c r="NYE58" s="18"/>
      <c r="NYF58" s="18"/>
      <c r="NYG58" s="18"/>
      <c r="NYH58" s="18"/>
      <c r="NYI58" s="18"/>
      <c r="NYJ58" s="18"/>
      <c r="NYK58" s="18"/>
      <c r="NYL58" s="18"/>
      <c r="NYM58" s="18"/>
      <c r="NYN58" s="18"/>
      <c r="NYO58" s="18"/>
      <c r="NYP58" s="18"/>
      <c r="NYQ58" s="18"/>
      <c r="NYR58" s="18"/>
      <c r="NYS58" s="18"/>
      <c r="NYT58" s="18"/>
      <c r="NYU58" s="18"/>
      <c r="NYV58" s="18"/>
      <c r="NYW58" s="18"/>
      <c r="NYX58" s="18"/>
      <c r="NYY58" s="18"/>
      <c r="NYZ58" s="18"/>
      <c r="NZA58" s="18"/>
      <c r="NZB58" s="18"/>
      <c r="NZC58" s="18"/>
      <c r="NZD58" s="18"/>
      <c r="NZE58" s="18"/>
      <c r="NZF58" s="18"/>
      <c r="NZG58" s="18"/>
      <c r="NZH58" s="18"/>
      <c r="NZI58" s="18"/>
      <c r="NZJ58" s="18"/>
      <c r="NZK58" s="18"/>
      <c r="NZL58" s="18"/>
      <c r="NZM58" s="18"/>
      <c r="NZN58" s="18"/>
      <c r="NZO58" s="18"/>
      <c r="NZP58" s="18"/>
      <c r="NZQ58" s="18"/>
      <c r="NZR58" s="18"/>
      <c r="NZS58" s="18"/>
      <c r="NZT58" s="18"/>
      <c r="NZU58" s="18"/>
      <c r="NZV58" s="18"/>
      <c r="NZW58" s="18"/>
      <c r="NZX58" s="18"/>
      <c r="NZY58" s="18"/>
      <c r="NZZ58" s="18"/>
      <c r="OAA58" s="18"/>
      <c r="OAB58" s="18"/>
      <c r="OAC58" s="18"/>
      <c r="OAD58" s="18"/>
      <c r="OAE58" s="18"/>
      <c r="OAF58" s="18"/>
      <c r="OAG58" s="18"/>
      <c r="OAH58" s="18"/>
      <c r="OAI58" s="18"/>
      <c r="OAJ58" s="18"/>
      <c r="OAK58" s="18"/>
      <c r="OAL58" s="18"/>
      <c r="OAM58" s="18"/>
      <c r="OAN58" s="18"/>
      <c r="OAO58" s="18"/>
      <c r="OAP58" s="18"/>
      <c r="OAQ58" s="18"/>
      <c r="OAR58" s="18"/>
      <c r="OAS58" s="18"/>
      <c r="OAT58" s="18"/>
      <c r="OAU58" s="18"/>
      <c r="OAV58" s="18"/>
      <c r="OAW58" s="18"/>
      <c r="OAX58" s="18"/>
      <c r="OAY58" s="18"/>
      <c r="OAZ58" s="18"/>
      <c r="OBA58" s="18"/>
      <c r="OBB58" s="18"/>
      <c r="OBC58" s="18"/>
      <c r="OBD58" s="18"/>
      <c r="OBE58" s="18"/>
      <c r="OBF58" s="18"/>
      <c r="OBG58" s="18"/>
      <c r="OBH58" s="18"/>
      <c r="OBI58" s="18"/>
      <c r="OBJ58" s="18"/>
      <c r="OBK58" s="18"/>
      <c r="OBL58" s="18"/>
      <c r="OBM58" s="18"/>
      <c r="OBN58" s="18"/>
      <c r="OBO58" s="18"/>
      <c r="OBP58" s="18"/>
      <c r="OBQ58" s="18"/>
      <c r="OBR58" s="18"/>
      <c r="OBS58" s="18"/>
      <c r="OBT58" s="18"/>
      <c r="OBU58" s="18"/>
      <c r="OBV58" s="18"/>
      <c r="OBW58" s="18"/>
      <c r="OBX58" s="18"/>
      <c r="OBY58" s="18"/>
      <c r="OBZ58" s="18"/>
      <c r="OCA58" s="18"/>
      <c r="OCB58" s="18"/>
      <c r="OCC58" s="18"/>
      <c r="OCD58" s="18"/>
      <c r="OCE58" s="18"/>
      <c r="OCF58" s="18"/>
      <c r="OCG58" s="18"/>
      <c r="OCH58" s="18"/>
      <c r="OCI58" s="18"/>
      <c r="OCJ58" s="18"/>
      <c r="OCK58" s="18"/>
      <c r="OCL58" s="18"/>
      <c r="OCM58" s="18"/>
      <c r="OCN58" s="18"/>
      <c r="OCO58" s="18"/>
      <c r="OCP58" s="18"/>
      <c r="OCQ58" s="18"/>
      <c r="OCR58" s="18"/>
      <c r="OCS58" s="18"/>
      <c r="OCT58" s="18"/>
      <c r="OCU58" s="18"/>
      <c r="OCV58" s="18"/>
      <c r="OCW58" s="18"/>
      <c r="OCX58" s="18"/>
      <c r="OCY58" s="18"/>
      <c r="OCZ58" s="18"/>
      <c r="ODA58" s="18"/>
      <c r="ODB58" s="18"/>
      <c r="ODC58" s="18"/>
      <c r="ODD58" s="18"/>
      <c r="ODE58" s="18"/>
      <c r="ODF58" s="18"/>
      <c r="ODG58" s="18"/>
      <c r="ODH58" s="18"/>
      <c r="ODI58" s="18"/>
      <c r="ODJ58" s="18"/>
      <c r="ODK58" s="18"/>
      <c r="ODL58" s="18"/>
      <c r="ODM58" s="18"/>
      <c r="ODN58" s="18"/>
      <c r="ODO58" s="18"/>
      <c r="ODP58" s="18"/>
      <c r="ODQ58" s="18"/>
      <c r="ODR58" s="18"/>
      <c r="ODS58" s="18"/>
      <c r="ODT58" s="18"/>
      <c r="ODU58" s="18"/>
      <c r="ODV58" s="18"/>
      <c r="ODW58" s="18"/>
      <c r="ODX58" s="18"/>
      <c r="ODY58" s="18"/>
      <c r="ODZ58" s="18"/>
      <c r="OEA58" s="18"/>
      <c r="OEB58" s="18"/>
      <c r="OEC58" s="18"/>
      <c r="OED58" s="18"/>
      <c r="OEE58" s="18"/>
      <c r="OEF58" s="18"/>
      <c r="OEG58" s="18"/>
      <c r="OEH58" s="18"/>
      <c r="OEI58" s="18"/>
      <c r="OEJ58" s="18"/>
      <c r="OEK58" s="18"/>
      <c r="OEL58" s="18"/>
      <c r="OEM58" s="18"/>
      <c r="OEN58" s="18"/>
      <c r="OEO58" s="18"/>
      <c r="OEP58" s="18"/>
      <c r="OEQ58" s="18"/>
      <c r="OER58" s="18"/>
      <c r="OES58" s="18"/>
      <c r="OET58" s="18"/>
      <c r="OEU58" s="18"/>
      <c r="OEV58" s="18"/>
      <c r="OEW58" s="18"/>
      <c r="OEX58" s="18"/>
      <c r="OEY58" s="18"/>
      <c r="OEZ58" s="18"/>
      <c r="OFA58" s="18"/>
      <c r="OFB58" s="18"/>
      <c r="OFC58" s="18"/>
      <c r="OFD58" s="18"/>
      <c r="OFE58" s="18"/>
      <c r="OFF58" s="18"/>
      <c r="OFG58" s="18"/>
      <c r="OFH58" s="18"/>
      <c r="OFI58" s="18"/>
      <c r="OFJ58" s="18"/>
      <c r="OFK58" s="18"/>
      <c r="OFL58" s="18"/>
      <c r="OFM58" s="18"/>
      <c r="OFN58" s="18"/>
      <c r="OFO58" s="18"/>
      <c r="OFP58" s="18"/>
      <c r="OFQ58" s="18"/>
      <c r="OFR58" s="18"/>
      <c r="OFS58" s="18"/>
      <c r="OFT58" s="18"/>
      <c r="OFU58" s="18"/>
      <c r="OFV58" s="18"/>
      <c r="OFW58" s="18"/>
      <c r="OFX58" s="18"/>
      <c r="OFY58" s="18"/>
      <c r="OFZ58" s="18"/>
      <c r="OGA58" s="18"/>
      <c r="OGB58" s="18"/>
      <c r="OGC58" s="18"/>
      <c r="OGD58" s="18"/>
      <c r="OGE58" s="18"/>
      <c r="OGF58" s="18"/>
      <c r="OGG58" s="18"/>
      <c r="OGH58" s="18"/>
      <c r="OGI58" s="18"/>
      <c r="OGJ58" s="18"/>
      <c r="OGK58" s="18"/>
      <c r="OGL58" s="18"/>
      <c r="OGM58" s="18"/>
      <c r="OGN58" s="18"/>
      <c r="OGO58" s="18"/>
      <c r="OGP58" s="18"/>
      <c r="OGQ58" s="18"/>
      <c r="OGR58" s="18"/>
      <c r="OGS58" s="18"/>
      <c r="OGT58" s="18"/>
      <c r="OGU58" s="18"/>
      <c r="OGV58" s="18"/>
      <c r="OGW58" s="18"/>
      <c r="OGX58" s="18"/>
      <c r="OGY58" s="18"/>
      <c r="OGZ58" s="18"/>
      <c r="OHA58" s="18"/>
      <c r="OHB58" s="18"/>
      <c r="OHC58" s="18"/>
      <c r="OHD58" s="18"/>
      <c r="OHE58" s="18"/>
      <c r="OHF58" s="18"/>
      <c r="OHG58" s="18"/>
      <c r="OHH58" s="18"/>
      <c r="OHI58" s="18"/>
      <c r="OHJ58" s="18"/>
      <c r="OHK58" s="18"/>
      <c r="OHL58" s="18"/>
      <c r="OHM58" s="18"/>
      <c r="OHN58" s="18"/>
      <c r="OHO58" s="18"/>
      <c r="OHP58" s="18"/>
      <c r="OHQ58" s="18"/>
      <c r="OHR58" s="18"/>
      <c r="OHS58" s="18"/>
      <c r="OHT58" s="18"/>
      <c r="OHU58" s="18"/>
      <c r="OHV58" s="18"/>
      <c r="OHW58" s="18"/>
      <c r="OHX58" s="18"/>
      <c r="OHY58" s="18"/>
      <c r="OHZ58" s="18"/>
      <c r="OIA58" s="18"/>
      <c r="OIB58" s="18"/>
      <c r="OIC58" s="18"/>
      <c r="OID58" s="18"/>
      <c r="OIE58" s="18"/>
      <c r="OIF58" s="18"/>
      <c r="OIG58" s="18"/>
      <c r="OIH58" s="18"/>
      <c r="OII58" s="18"/>
      <c r="OIJ58" s="18"/>
      <c r="OIK58" s="18"/>
      <c r="OIL58" s="18"/>
      <c r="OIM58" s="18"/>
      <c r="OIN58" s="18"/>
      <c r="OIO58" s="18"/>
      <c r="OIP58" s="18"/>
      <c r="OIQ58" s="18"/>
      <c r="OIR58" s="18"/>
      <c r="OIS58" s="18"/>
      <c r="OIT58" s="18"/>
      <c r="OIU58" s="18"/>
      <c r="OIV58" s="18"/>
      <c r="OIW58" s="18"/>
      <c r="OIX58" s="18"/>
      <c r="OIY58" s="18"/>
      <c r="OIZ58" s="18"/>
      <c r="OJA58" s="18"/>
      <c r="OJB58" s="18"/>
      <c r="OJC58" s="18"/>
      <c r="OJD58" s="18"/>
      <c r="OJE58" s="18"/>
      <c r="OJF58" s="18"/>
      <c r="OJG58" s="18"/>
      <c r="OJH58" s="18"/>
      <c r="OJI58" s="18"/>
      <c r="OJJ58" s="18"/>
      <c r="OJK58" s="18"/>
      <c r="OJL58" s="18"/>
      <c r="OJM58" s="18"/>
      <c r="OJN58" s="18"/>
      <c r="OJO58" s="18"/>
      <c r="OJP58" s="18"/>
      <c r="OJQ58" s="18"/>
      <c r="OJR58" s="18"/>
      <c r="OJS58" s="18"/>
      <c r="OJT58" s="18"/>
      <c r="OJU58" s="18"/>
      <c r="OJV58" s="18"/>
      <c r="OJW58" s="18"/>
      <c r="OJX58" s="18"/>
      <c r="OJY58" s="18"/>
      <c r="OJZ58" s="18"/>
      <c r="OKA58" s="18"/>
      <c r="OKB58" s="18"/>
      <c r="OKC58" s="18"/>
      <c r="OKD58" s="18"/>
      <c r="OKE58" s="18"/>
      <c r="OKF58" s="18"/>
      <c r="OKG58" s="18"/>
      <c r="OKH58" s="18"/>
      <c r="OKI58" s="18"/>
      <c r="OKJ58" s="18"/>
      <c r="OKK58" s="18"/>
      <c r="OKL58" s="18"/>
      <c r="OKM58" s="18"/>
      <c r="OKN58" s="18"/>
      <c r="OKO58" s="18"/>
      <c r="OKP58" s="18"/>
      <c r="OKQ58" s="18"/>
      <c r="OKR58" s="18"/>
      <c r="OKS58" s="18"/>
      <c r="OKT58" s="18"/>
      <c r="OKU58" s="18"/>
      <c r="OKV58" s="18"/>
      <c r="OKW58" s="18"/>
      <c r="OKX58" s="18"/>
      <c r="OKY58" s="18"/>
      <c r="OKZ58" s="18"/>
      <c r="OLA58" s="18"/>
      <c r="OLB58" s="18"/>
      <c r="OLC58" s="18"/>
      <c r="OLD58" s="18"/>
      <c r="OLE58" s="18"/>
      <c r="OLF58" s="18"/>
      <c r="OLG58" s="18"/>
      <c r="OLH58" s="18"/>
      <c r="OLI58" s="18"/>
      <c r="OLJ58" s="18"/>
      <c r="OLK58" s="18"/>
      <c r="OLL58" s="18"/>
      <c r="OLM58" s="18"/>
      <c r="OLN58" s="18"/>
      <c r="OLO58" s="18"/>
      <c r="OLP58" s="18"/>
      <c r="OLQ58" s="18"/>
      <c r="OLR58" s="18"/>
      <c r="OLS58" s="18"/>
      <c r="OLT58" s="18"/>
      <c r="OLU58" s="18"/>
      <c r="OLV58" s="18"/>
      <c r="OLW58" s="18"/>
      <c r="OLX58" s="18"/>
      <c r="OLY58" s="18"/>
      <c r="OLZ58" s="18"/>
      <c r="OMA58" s="18"/>
      <c r="OMB58" s="18"/>
      <c r="OMC58" s="18"/>
      <c r="OMD58" s="18"/>
      <c r="OME58" s="18"/>
      <c r="OMF58" s="18"/>
      <c r="OMG58" s="18"/>
      <c r="OMH58" s="18"/>
      <c r="OMI58" s="18"/>
      <c r="OMJ58" s="18"/>
      <c r="OMK58" s="18"/>
      <c r="OML58" s="18"/>
      <c r="OMM58" s="18"/>
      <c r="OMN58" s="18"/>
      <c r="OMO58" s="18"/>
      <c r="OMP58" s="18"/>
      <c r="OMQ58" s="18"/>
      <c r="OMR58" s="18"/>
      <c r="OMS58" s="18"/>
      <c r="OMT58" s="18"/>
      <c r="OMU58" s="18"/>
      <c r="OMV58" s="18"/>
      <c r="OMW58" s="18"/>
      <c r="OMX58" s="18"/>
      <c r="OMY58" s="18"/>
      <c r="OMZ58" s="18"/>
      <c r="ONA58" s="18"/>
      <c r="ONB58" s="18"/>
      <c r="ONC58" s="18"/>
      <c r="OND58" s="18"/>
      <c r="ONE58" s="18"/>
      <c r="ONF58" s="18"/>
      <c r="ONG58" s="18"/>
      <c r="ONH58" s="18"/>
      <c r="ONI58" s="18"/>
      <c r="ONJ58" s="18"/>
      <c r="ONK58" s="18"/>
      <c r="ONL58" s="18"/>
      <c r="ONM58" s="18"/>
      <c r="ONN58" s="18"/>
      <c r="ONO58" s="18"/>
      <c r="ONP58" s="18"/>
      <c r="ONQ58" s="18"/>
      <c r="ONR58" s="18"/>
      <c r="ONS58" s="18"/>
      <c r="ONT58" s="18"/>
      <c r="ONU58" s="18"/>
      <c r="ONV58" s="18"/>
      <c r="ONW58" s="18"/>
      <c r="ONX58" s="18"/>
      <c r="ONY58" s="18"/>
      <c r="ONZ58" s="18"/>
      <c r="OOA58" s="18"/>
      <c r="OOB58" s="18"/>
      <c r="OOC58" s="18"/>
      <c r="OOD58" s="18"/>
      <c r="OOE58" s="18"/>
      <c r="OOF58" s="18"/>
      <c r="OOG58" s="18"/>
      <c r="OOH58" s="18"/>
      <c r="OOI58" s="18"/>
      <c r="OOJ58" s="18"/>
      <c r="OOK58" s="18"/>
      <c r="OOL58" s="18"/>
      <c r="OOM58" s="18"/>
      <c r="OON58" s="18"/>
      <c r="OOO58" s="18"/>
      <c r="OOP58" s="18"/>
      <c r="OOQ58" s="18"/>
      <c r="OOR58" s="18"/>
      <c r="OOS58" s="18"/>
      <c r="OOT58" s="18"/>
      <c r="OOU58" s="18"/>
      <c r="OOV58" s="18"/>
      <c r="OOW58" s="18"/>
      <c r="OOX58" s="18"/>
      <c r="OOY58" s="18"/>
      <c r="OOZ58" s="18"/>
      <c r="OPA58" s="18"/>
      <c r="OPB58" s="18"/>
      <c r="OPC58" s="18"/>
      <c r="OPD58" s="18"/>
      <c r="OPE58" s="18"/>
      <c r="OPF58" s="18"/>
      <c r="OPG58" s="18"/>
      <c r="OPH58" s="18"/>
      <c r="OPI58" s="18"/>
      <c r="OPJ58" s="18"/>
      <c r="OPK58" s="18"/>
      <c r="OPL58" s="18"/>
      <c r="OPM58" s="18"/>
      <c r="OPN58" s="18"/>
      <c r="OPO58" s="18"/>
      <c r="OPP58" s="18"/>
      <c r="OPQ58" s="18"/>
      <c r="OPR58" s="18"/>
      <c r="OPS58" s="18"/>
      <c r="OPT58" s="18"/>
      <c r="OPU58" s="18"/>
      <c r="OPV58" s="18"/>
      <c r="OPW58" s="18"/>
      <c r="OPX58" s="18"/>
      <c r="OPY58" s="18"/>
      <c r="OPZ58" s="18"/>
      <c r="OQA58" s="18"/>
      <c r="OQB58" s="18"/>
      <c r="OQC58" s="18"/>
      <c r="OQD58" s="18"/>
      <c r="OQE58" s="18"/>
      <c r="OQF58" s="18"/>
      <c r="OQG58" s="18"/>
      <c r="OQH58" s="18"/>
      <c r="OQI58" s="18"/>
      <c r="OQJ58" s="18"/>
      <c r="OQK58" s="18"/>
      <c r="OQL58" s="18"/>
      <c r="OQM58" s="18"/>
      <c r="OQN58" s="18"/>
      <c r="OQO58" s="18"/>
      <c r="OQP58" s="18"/>
      <c r="OQQ58" s="18"/>
      <c r="OQR58" s="18"/>
      <c r="OQS58" s="18"/>
      <c r="OQT58" s="18"/>
      <c r="OQU58" s="18"/>
      <c r="OQV58" s="18"/>
      <c r="OQW58" s="18"/>
      <c r="OQX58" s="18"/>
      <c r="OQY58" s="18"/>
      <c r="OQZ58" s="18"/>
      <c r="ORA58" s="18"/>
      <c r="ORB58" s="18"/>
      <c r="ORC58" s="18"/>
      <c r="ORD58" s="18"/>
      <c r="ORE58" s="18"/>
      <c r="ORF58" s="18"/>
      <c r="ORG58" s="18"/>
      <c r="ORH58" s="18"/>
      <c r="ORI58" s="18"/>
      <c r="ORJ58" s="18"/>
      <c r="ORK58" s="18"/>
      <c r="ORL58" s="18"/>
      <c r="ORM58" s="18"/>
      <c r="ORN58" s="18"/>
      <c r="ORO58" s="18"/>
      <c r="ORP58" s="18"/>
      <c r="ORQ58" s="18"/>
      <c r="ORR58" s="18"/>
      <c r="ORS58" s="18"/>
      <c r="ORT58" s="18"/>
      <c r="ORU58" s="18"/>
      <c r="ORV58" s="18"/>
      <c r="ORW58" s="18"/>
      <c r="ORX58" s="18"/>
      <c r="ORY58" s="18"/>
      <c r="ORZ58" s="18"/>
      <c r="OSA58" s="18"/>
      <c r="OSB58" s="18"/>
      <c r="OSC58" s="18"/>
      <c r="OSD58" s="18"/>
      <c r="OSE58" s="18"/>
      <c r="OSF58" s="18"/>
      <c r="OSG58" s="18"/>
      <c r="OSH58" s="18"/>
      <c r="OSI58" s="18"/>
      <c r="OSJ58" s="18"/>
      <c r="OSK58" s="18"/>
      <c r="OSL58" s="18"/>
      <c r="OSM58" s="18"/>
      <c r="OSN58" s="18"/>
      <c r="OSO58" s="18"/>
      <c r="OSP58" s="18"/>
      <c r="OSQ58" s="18"/>
      <c r="OSR58" s="18"/>
      <c r="OSS58" s="18"/>
      <c r="OST58" s="18"/>
      <c r="OSU58" s="18"/>
      <c r="OSV58" s="18"/>
      <c r="OSW58" s="18"/>
      <c r="OSX58" s="18"/>
      <c r="OSY58" s="18"/>
      <c r="OSZ58" s="18"/>
      <c r="OTA58" s="18"/>
      <c r="OTB58" s="18"/>
      <c r="OTC58" s="18"/>
      <c r="OTD58" s="18"/>
      <c r="OTE58" s="18"/>
      <c r="OTF58" s="18"/>
      <c r="OTG58" s="18"/>
      <c r="OTH58" s="18"/>
      <c r="OTI58" s="18"/>
      <c r="OTJ58" s="18"/>
      <c r="OTK58" s="18"/>
      <c r="OTL58" s="18"/>
      <c r="OTM58" s="18"/>
      <c r="OTN58" s="18"/>
      <c r="OTO58" s="18"/>
      <c r="OTP58" s="18"/>
      <c r="OTQ58" s="18"/>
      <c r="OTR58" s="18"/>
      <c r="OTS58" s="18"/>
      <c r="OTT58" s="18"/>
      <c r="OTU58" s="18"/>
      <c r="OTV58" s="18"/>
      <c r="OTW58" s="18"/>
      <c r="OTX58" s="18"/>
      <c r="OTY58" s="18"/>
      <c r="OTZ58" s="18"/>
      <c r="OUA58" s="18"/>
      <c r="OUB58" s="18"/>
      <c r="OUC58" s="18"/>
      <c r="OUD58" s="18"/>
      <c r="OUE58" s="18"/>
      <c r="OUF58" s="18"/>
      <c r="OUG58" s="18"/>
      <c r="OUH58" s="18"/>
      <c r="OUI58" s="18"/>
      <c r="OUJ58" s="18"/>
      <c r="OUK58" s="18"/>
      <c r="OUL58" s="18"/>
      <c r="OUM58" s="18"/>
      <c r="OUN58" s="18"/>
      <c r="OUO58" s="18"/>
      <c r="OUP58" s="18"/>
      <c r="OUQ58" s="18"/>
      <c r="OUR58" s="18"/>
      <c r="OUS58" s="18"/>
      <c r="OUT58" s="18"/>
      <c r="OUU58" s="18"/>
      <c r="OUV58" s="18"/>
      <c r="OUW58" s="18"/>
      <c r="OUX58" s="18"/>
      <c r="OUY58" s="18"/>
      <c r="OUZ58" s="18"/>
      <c r="OVA58" s="18"/>
      <c r="OVB58" s="18"/>
      <c r="OVC58" s="18"/>
      <c r="OVD58" s="18"/>
      <c r="OVE58" s="18"/>
      <c r="OVF58" s="18"/>
      <c r="OVG58" s="18"/>
      <c r="OVH58" s="18"/>
      <c r="OVI58" s="18"/>
      <c r="OVJ58" s="18"/>
      <c r="OVK58" s="18"/>
      <c r="OVL58" s="18"/>
      <c r="OVM58" s="18"/>
      <c r="OVN58" s="18"/>
      <c r="OVO58" s="18"/>
      <c r="OVP58" s="18"/>
      <c r="OVQ58" s="18"/>
      <c r="OVR58" s="18"/>
      <c r="OVS58" s="18"/>
      <c r="OVT58" s="18"/>
      <c r="OVU58" s="18"/>
      <c r="OVV58" s="18"/>
      <c r="OVW58" s="18"/>
      <c r="OVX58" s="18"/>
      <c r="OVY58" s="18"/>
      <c r="OVZ58" s="18"/>
      <c r="OWA58" s="18"/>
      <c r="OWB58" s="18"/>
      <c r="OWC58" s="18"/>
      <c r="OWD58" s="18"/>
      <c r="OWE58" s="18"/>
      <c r="OWF58" s="18"/>
      <c r="OWG58" s="18"/>
      <c r="OWH58" s="18"/>
      <c r="OWI58" s="18"/>
      <c r="OWJ58" s="18"/>
      <c r="OWK58" s="18"/>
      <c r="OWL58" s="18"/>
      <c r="OWM58" s="18"/>
      <c r="OWN58" s="18"/>
      <c r="OWO58" s="18"/>
      <c r="OWP58" s="18"/>
      <c r="OWQ58" s="18"/>
      <c r="OWR58" s="18"/>
      <c r="OWS58" s="18"/>
      <c r="OWT58" s="18"/>
      <c r="OWU58" s="18"/>
      <c r="OWV58" s="18"/>
      <c r="OWW58" s="18"/>
      <c r="OWX58" s="18"/>
      <c r="OWY58" s="18"/>
      <c r="OWZ58" s="18"/>
      <c r="OXA58" s="18"/>
      <c r="OXB58" s="18"/>
      <c r="OXC58" s="18"/>
      <c r="OXD58" s="18"/>
      <c r="OXE58" s="18"/>
      <c r="OXF58" s="18"/>
      <c r="OXG58" s="18"/>
      <c r="OXH58" s="18"/>
      <c r="OXI58" s="18"/>
      <c r="OXJ58" s="18"/>
      <c r="OXK58" s="18"/>
      <c r="OXL58" s="18"/>
      <c r="OXM58" s="18"/>
      <c r="OXN58" s="18"/>
      <c r="OXO58" s="18"/>
      <c r="OXP58" s="18"/>
      <c r="OXQ58" s="18"/>
      <c r="OXR58" s="18"/>
      <c r="OXS58" s="18"/>
      <c r="OXT58" s="18"/>
      <c r="OXU58" s="18"/>
      <c r="OXV58" s="18"/>
      <c r="OXW58" s="18"/>
      <c r="OXX58" s="18"/>
      <c r="OXY58" s="18"/>
      <c r="OXZ58" s="18"/>
      <c r="OYA58" s="18"/>
      <c r="OYB58" s="18"/>
      <c r="OYC58" s="18"/>
      <c r="OYD58" s="18"/>
      <c r="OYE58" s="18"/>
      <c r="OYF58" s="18"/>
      <c r="OYG58" s="18"/>
      <c r="OYH58" s="18"/>
      <c r="OYI58" s="18"/>
      <c r="OYJ58" s="18"/>
      <c r="OYK58" s="18"/>
      <c r="OYL58" s="18"/>
      <c r="OYM58" s="18"/>
      <c r="OYN58" s="18"/>
      <c r="OYO58" s="18"/>
      <c r="OYP58" s="18"/>
      <c r="OYQ58" s="18"/>
      <c r="OYR58" s="18"/>
      <c r="OYS58" s="18"/>
      <c r="OYT58" s="18"/>
      <c r="OYU58" s="18"/>
      <c r="OYV58" s="18"/>
      <c r="OYW58" s="18"/>
      <c r="OYX58" s="18"/>
      <c r="OYY58" s="18"/>
      <c r="OYZ58" s="18"/>
      <c r="OZA58" s="18"/>
      <c r="OZB58" s="18"/>
      <c r="OZC58" s="18"/>
      <c r="OZD58" s="18"/>
      <c r="OZE58" s="18"/>
      <c r="OZF58" s="18"/>
      <c r="OZG58" s="18"/>
      <c r="OZH58" s="18"/>
      <c r="OZI58" s="18"/>
      <c r="OZJ58" s="18"/>
      <c r="OZK58" s="18"/>
      <c r="OZL58" s="18"/>
      <c r="OZM58" s="18"/>
      <c r="OZN58" s="18"/>
      <c r="OZO58" s="18"/>
      <c r="OZP58" s="18"/>
      <c r="OZQ58" s="18"/>
      <c r="OZR58" s="18"/>
      <c r="OZS58" s="18"/>
      <c r="OZT58" s="18"/>
      <c r="OZU58" s="18"/>
      <c r="OZV58" s="18"/>
      <c r="OZW58" s="18"/>
      <c r="OZX58" s="18"/>
      <c r="OZY58" s="18"/>
      <c r="OZZ58" s="18"/>
      <c r="PAA58" s="18"/>
      <c r="PAB58" s="18"/>
      <c r="PAC58" s="18"/>
      <c r="PAD58" s="18"/>
      <c r="PAE58" s="18"/>
      <c r="PAF58" s="18"/>
      <c r="PAG58" s="18"/>
      <c r="PAH58" s="18"/>
      <c r="PAI58" s="18"/>
      <c r="PAJ58" s="18"/>
      <c r="PAK58" s="18"/>
      <c r="PAL58" s="18"/>
      <c r="PAM58" s="18"/>
      <c r="PAN58" s="18"/>
      <c r="PAO58" s="18"/>
      <c r="PAP58" s="18"/>
      <c r="PAQ58" s="18"/>
      <c r="PAR58" s="18"/>
      <c r="PAS58" s="18"/>
      <c r="PAT58" s="18"/>
      <c r="PAU58" s="18"/>
      <c r="PAV58" s="18"/>
      <c r="PAW58" s="18"/>
      <c r="PAX58" s="18"/>
      <c r="PAY58" s="18"/>
      <c r="PAZ58" s="18"/>
      <c r="PBA58" s="18"/>
      <c r="PBB58" s="18"/>
      <c r="PBC58" s="18"/>
      <c r="PBD58" s="18"/>
      <c r="PBE58" s="18"/>
      <c r="PBF58" s="18"/>
      <c r="PBG58" s="18"/>
      <c r="PBH58" s="18"/>
      <c r="PBI58" s="18"/>
      <c r="PBJ58" s="18"/>
      <c r="PBK58" s="18"/>
      <c r="PBL58" s="18"/>
      <c r="PBM58" s="18"/>
      <c r="PBN58" s="18"/>
      <c r="PBO58" s="18"/>
      <c r="PBP58" s="18"/>
      <c r="PBQ58" s="18"/>
      <c r="PBR58" s="18"/>
      <c r="PBS58" s="18"/>
      <c r="PBT58" s="18"/>
      <c r="PBU58" s="18"/>
      <c r="PBV58" s="18"/>
      <c r="PBW58" s="18"/>
      <c r="PBX58" s="18"/>
      <c r="PBY58" s="18"/>
      <c r="PBZ58" s="18"/>
      <c r="PCA58" s="18"/>
      <c r="PCB58" s="18"/>
      <c r="PCC58" s="18"/>
      <c r="PCD58" s="18"/>
      <c r="PCE58" s="18"/>
      <c r="PCF58" s="18"/>
      <c r="PCG58" s="18"/>
      <c r="PCH58" s="18"/>
      <c r="PCI58" s="18"/>
      <c r="PCJ58" s="18"/>
      <c r="PCK58" s="18"/>
      <c r="PCL58" s="18"/>
      <c r="PCM58" s="18"/>
      <c r="PCN58" s="18"/>
      <c r="PCO58" s="18"/>
      <c r="PCP58" s="18"/>
      <c r="PCQ58" s="18"/>
      <c r="PCR58" s="18"/>
      <c r="PCS58" s="18"/>
      <c r="PCT58" s="18"/>
      <c r="PCU58" s="18"/>
      <c r="PCV58" s="18"/>
      <c r="PCW58" s="18"/>
      <c r="PCX58" s="18"/>
      <c r="PCY58" s="18"/>
      <c r="PCZ58" s="18"/>
      <c r="PDA58" s="18"/>
      <c r="PDB58" s="18"/>
      <c r="PDC58" s="18"/>
      <c r="PDD58" s="18"/>
      <c r="PDE58" s="18"/>
      <c r="PDF58" s="18"/>
      <c r="PDG58" s="18"/>
      <c r="PDH58" s="18"/>
      <c r="PDI58" s="18"/>
      <c r="PDJ58" s="18"/>
      <c r="PDK58" s="18"/>
      <c r="PDL58" s="18"/>
      <c r="PDM58" s="18"/>
      <c r="PDN58" s="18"/>
      <c r="PDO58" s="18"/>
      <c r="PDP58" s="18"/>
      <c r="PDQ58" s="18"/>
      <c r="PDR58" s="18"/>
      <c r="PDS58" s="18"/>
      <c r="PDT58" s="18"/>
      <c r="PDU58" s="18"/>
      <c r="PDV58" s="18"/>
      <c r="PDW58" s="18"/>
      <c r="PDX58" s="18"/>
      <c r="PDY58" s="18"/>
      <c r="PDZ58" s="18"/>
      <c r="PEA58" s="18"/>
      <c r="PEB58" s="18"/>
      <c r="PEC58" s="18"/>
      <c r="PED58" s="18"/>
      <c r="PEE58" s="18"/>
      <c r="PEF58" s="18"/>
      <c r="PEG58" s="18"/>
      <c r="PEH58" s="18"/>
      <c r="PEI58" s="18"/>
      <c r="PEJ58" s="18"/>
      <c r="PEK58" s="18"/>
      <c r="PEL58" s="18"/>
      <c r="PEM58" s="18"/>
      <c r="PEN58" s="18"/>
      <c r="PEO58" s="18"/>
      <c r="PEP58" s="18"/>
      <c r="PEQ58" s="18"/>
      <c r="PER58" s="18"/>
      <c r="PES58" s="18"/>
      <c r="PET58" s="18"/>
      <c r="PEU58" s="18"/>
      <c r="PEV58" s="18"/>
      <c r="PEW58" s="18"/>
      <c r="PEX58" s="18"/>
      <c r="PEY58" s="18"/>
      <c r="PEZ58" s="18"/>
      <c r="PFA58" s="18"/>
      <c r="PFB58" s="18"/>
      <c r="PFC58" s="18"/>
      <c r="PFD58" s="18"/>
      <c r="PFE58" s="18"/>
      <c r="PFF58" s="18"/>
      <c r="PFG58" s="18"/>
      <c r="PFH58" s="18"/>
      <c r="PFI58" s="18"/>
      <c r="PFJ58" s="18"/>
      <c r="PFK58" s="18"/>
      <c r="PFL58" s="18"/>
      <c r="PFM58" s="18"/>
      <c r="PFN58" s="18"/>
      <c r="PFO58" s="18"/>
      <c r="PFP58" s="18"/>
      <c r="PFQ58" s="18"/>
      <c r="PFR58" s="18"/>
      <c r="PFS58" s="18"/>
      <c r="PFT58" s="18"/>
      <c r="PFU58" s="18"/>
      <c r="PFV58" s="18"/>
      <c r="PFW58" s="18"/>
      <c r="PFX58" s="18"/>
      <c r="PFY58" s="18"/>
      <c r="PFZ58" s="18"/>
      <c r="PGA58" s="18"/>
      <c r="PGB58" s="18"/>
      <c r="PGC58" s="18"/>
      <c r="PGD58" s="18"/>
      <c r="PGE58" s="18"/>
      <c r="PGF58" s="18"/>
      <c r="PGG58" s="18"/>
      <c r="PGH58" s="18"/>
      <c r="PGI58" s="18"/>
      <c r="PGJ58" s="18"/>
      <c r="PGK58" s="18"/>
      <c r="PGL58" s="18"/>
      <c r="PGM58" s="18"/>
      <c r="PGN58" s="18"/>
      <c r="PGO58" s="18"/>
      <c r="PGP58" s="18"/>
      <c r="PGQ58" s="18"/>
      <c r="PGR58" s="18"/>
      <c r="PGS58" s="18"/>
      <c r="PGT58" s="18"/>
      <c r="PGU58" s="18"/>
      <c r="PGV58" s="18"/>
      <c r="PGW58" s="18"/>
      <c r="PGX58" s="18"/>
      <c r="PGY58" s="18"/>
      <c r="PGZ58" s="18"/>
      <c r="PHA58" s="18"/>
      <c r="PHB58" s="18"/>
      <c r="PHC58" s="18"/>
      <c r="PHD58" s="18"/>
      <c r="PHE58" s="18"/>
      <c r="PHF58" s="18"/>
      <c r="PHG58" s="18"/>
      <c r="PHH58" s="18"/>
      <c r="PHI58" s="18"/>
      <c r="PHJ58" s="18"/>
      <c r="PHK58" s="18"/>
      <c r="PHL58" s="18"/>
      <c r="PHM58" s="18"/>
      <c r="PHN58" s="18"/>
      <c r="PHO58" s="18"/>
      <c r="PHP58" s="18"/>
      <c r="PHQ58" s="18"/>
      <c r="PHR58" s="18"/>
      <c r="PHS58" s="18"/>
      <c r="PHT58" s="18"/>
      <c r="PHU58" s="18"/>
      <c r="PHV58" s="18"/>
      <c r="PHW58" s="18"/>
      <c r="PHX58" s="18"/>
      <c r="PHY58" s="18"/>
      <c r="PHZ58" s="18"/>
      <c r="PIA58" s="18"/>
      <c r="PIB58" s="18"/>
      <c r="PIC58" s="18"/>
      <c r="PID58" s="18"/>
      <c r="PIE58" s="18"/>
      <c r="PIF58" s="18"/>
      <c r="PIG58" s="18"/>
      <c r="PIH58" s="18"/>
      <c r="PII58" s="18"/>
      <c r="PIJ58" s="18"/>
      <c r="PIK58" s="18"/>
      <c r="PIL58" s="18"/>
      <c r="PIM58" s="18"/>
      <c r="PIN58" s="18"/>
      <c r="PIO58" s="18"/>
      <c r="PIP58" s="18"/>
      <c r="PIQ58" s="18"/>
      <c r="PIR58" s="18"/>
      <c r="PIS58" s="18"/>
      <c r="PIT58" s="18"/>
      <c r="PIU58" s="18"/>
      <c r="PIV58" s="18"/>
      <c r="PIW58" s="18"/>
      <c r="PIX58" s="18"/>
      <c r="PIY58" s="18"/>
      <c r="PIZ58" s="18"/>
      <c r="PJA58" s="18"/>
      <c r="PJB58" s="18"/>
      <c r="PJC58" s="18"/>
      <c r="PJD58" s="18"/>
      <c r="PJE58" s="18"/>
      <c r="PJF58" s="18"/>
      <c r="PJG58" s="18"/>
      <c r="PJH58" s="18"/>
      <c r="PJI58" s="18"/>
      <c r="PJJ58" s="18"/>
      <c r="PJK58" s="18"/>
      <c r="PJL58" s="18"/>
      <c r="PJM58" s="18"/>
      <c r="PJN58" s="18"/>
      <c r="PJO58" s="18"/>
      <c r="PJP58" s="18"/>
      <c r="PJQ58" s="18"/>
      <c r="PJR58" s="18"/>
      <c r="PJS58" s="18"/>
      <c r="PJT58" s="18"/>
      <c r="PJU58" s="18"/>
      <c r="PJV58" s="18"/>
      <c r="PJW58" s="18"/>
      <c r="PJX58" s="18"/>
      <c r="PJY58" s="18"/>
      <c r="PJZ58" s="18"/>
      <c r="PKA58" s="18"/>
      <c r="PKB58" s="18"/>
      <c r="PKC58" s="18"/>
      <c r="PKD58" s="18"/>
      <c r="PKE58" s="18"/>
      <c r="PKF58" s="18"/>
      <c r="PKG58" s="18"/>
      <c r="PKH58" s="18"/>
      <c r="PKI58" s="18"/>
      <c r="PKJ58" s="18"/>
      <c r="PKK58" s="18"/>
      <c r="PKL58" s="18"/>
      <c r="PKM58" s="18"/>
      <c r="PKN58" s="18"/>
      <c r="PKO58" s="18"/>
      <c r="PKP58" s="18"/>
      <c r="PKQ58" s="18"/>
      <c r="PKR58" s="18"/>
      <c r="PKS58" s="18"/>
      <c r="PKT58" s="18"/>
      <c r="PKU58" s="18"/>
      <c r="PKV58" s="18"/>
      <c r="PKW58" s="18"/>
      <c r="PKX58" s="18"/>
      <c r="PKY58" s="18"/>
      <c r="PKZ58" s="18"/>
      <c r="PLA58" s="18"/>
      <c r="PLB58" s="18"/>
      <c r="PLC58" s="18"/>
      <c r="PLD58" s="18"/>
      <c r="PLE58" s="18"/>
      <c r="PLF58" s="18"/>
      <c r="PLG58" s="18"/>
      <c r="PLH58" s="18"/>
      <c r="PLI58" s="18"/>
      <c r="PLJ58" s="18"/>
      <c r="PLK58" s="18"/>
      <c r="PLL58" s="18"/>
      <c r="PLM58" s="18"/>
      <c r="PLN58" s="18"/>
      <c r="PLO58" s="18"/>
      <c r="PLP58" s="18"/>
      <c r="PLQ58" s="18"/>
      <c r="PLR58" s="18"/>
      <c r="PLS58" s="18"/>
      <c r="PLT58" s="18"/>
      <c r="PLU58" s="18"/>
      <c r="PLV58" s="18"/>
      <c r="PLW58" s="18"/>
      <c r="PLX58" s="18"/>
      <c r="PLY58" s="18"/>
      <c r="PLZ58" s="18"/>
      <c r="PMA58" s="18"/>
      <c r="PMB58" s="18"/>
      <c r="PMC58" s="18"/>
      <c r="PMD58" s="18"/>
      <c r="PME58" s="18"/>
      <c r="PMF58" s="18"/>
      <c r="PMG58" s="18"/>
      <c r="PMH58" s="18"/>
      <c r="PMI58" s="18"/>
      <c r="PMJ58" s="18"/>
      <c r="PMK58" s="18"/>
      <c r="PML58" s="18"/>
      <c r="PMM58" s="18"/>
      <c r="PMN58" s="18"/>
      <c r="PMO58" s="18"/>
      <c r="PMP58" s="18"/>
      <c r="PMQ58" s="18"/>
      <c r="PMR58" s="18"/>
      <c r="PMS58" s="18"/>
      <c r="PMT58" s="18"/>
      <c r="PMU58" s="18"/>
      <c r="PMV58" s="18"/>
      <c r="PMW58" s="18"/>
      <c r="PMX58" s="18"/>
      <c r="PMY58" s="18"/>
      <c r="PMZ58" s="18"/>
      <c r="PNA58" s="18"/>
      <c r="PNB58" s="18"/>
      <c r="PNC58" s="18"/>
      <c r="PND58" s="18"/>
      <c r="PNE58" s="18"/>
      <c r="PNF58" s="18"/>
      <c r="PNG58" s="18"/>
      <c r="PNH58" s="18"/>
      <c r="PNI58" s="18"/>
      <c r="PNJ58" s="18"/>
      <c r="PNK58" s="18"/>
      <c r="PNL58" s="18"/>
      <c r="PNM58" s="18"/>
      <c r="PNN58" s="18"/>
      <c r="PNO58" s="18"/>
      <c r="PNP58" s="18"/>
      <c r="PNQ58" s="18"/>
      <c r="PNR58" s="18"/>
      <c r="PNS58" s="18"/>
      <c r="PNT58" s="18"/>
      <c r="PNU58" s="18"/>
      <c r="PNV58" s="18"/>
      <c r="PNW58" s="18"/>
      <c r="PNX58" s="18"/>
      <c r="PNY58" s="18"/>
      <c r="PNZ58" s="18"/>
      <c r="POA58" s="18"/>
      <c r="POB58" s="18"/>
      <c r="POC58" s="18"/>
      <c r="POD58" s="18"/>
      <c r="POE58" s="18"/>
      <c r="POF58" s="18"/>
      <c r="POG58" s="18"/>
      <c r="POH58" s="18"/>
      <c r="POI58" s="18"/>
      <c r="POJ58" s="18"/>
      <c r="POK58" s="18"/>
      <c r="POL58" s="18"/>
      <c r="POM58" s="18"/>
      <c r="PON58" s="18"/>
      <c r="POO58" s="18"/>
      <c r="POP58" s="18"/>
      <c r="POQ58" s="18"/>
      <c r="POR58" s="18"/>
      <c r="POS58" s="18"/>
      <c r="POT58" s="18"/>
      <c r="POU58" s="18"/>
      <c r="POV58" s="18"/>
      <c r="POW58" s="18"/>
      <c r="POX58" s="18"/>
      <c r="POY58" s="18"/>
      <c r="POZ58" s="18"/>
      <c r="PPA58" s="18"/>
      <c r="PPB58" s="18"/>
      <c r="PPC58" s="18"/>
      <c r="PPD58" s="18"/>
      <c r="PPE58" s="18"/>
      <c r="PPF58" s="18"/>
      <c r="PPG58" s="18"/>
      <c r="PPH58" s="18"/>
      <c r="PPI58" s="18"/>
      <c r="PPJ58" s="18"/>
      <c r="PPK58" s="18"/>
      <c r="PPL58" s="18"/>
      <c r="PPM58" s="18"/>
      <c r="PPN58" s="18"/>
      <c r="PPO58" s="18"/>
      <c r="PPP58" s="18"/>
      <c r="PPQ58" s="18"/>
      <c r="PPR58" s="18"/>
      <c r="PPS58" s="18"/>
      <c r="PPT58" s="18"/>
      <c r="PPU58" s="18"/>
      <c r="PPV58" s="18"/>
      <c r="PPW58" s="18"/>
      <c r="PPX58" s="18"/>
      <c r="PPY58" s="18"/>
      <c r="PPZ58" s="18"/>
      <c r="PQA58" s="18"/>
      <c r="PQB58" s="18"/>
      <c r="PQC58" s="18"/>
      <c r="PQD58" s="18"/>
      <c r="PQE58" s="18"/>
      <c r="PQF58" s="18"/>
      <c r="PQG58" s="18"/>
      <c r="PQH58" s="18"/>
      <c r="PQI58" s="18"/>
      <c r="PQJ58" s="18"/>
      <c r="PQK58" s="18"/>
      <c r="PQL58" s="18"/>
      <c r="PQM58" s="18"/>
      <c r="PQN58" s="18"/>
      <c r="PQO58" s="18"/>
      <c r="PQP58" s="18"/>
      <c r="PQQ58" s="18"/>
      <c r="PQR58" s="18"/>
      <c r="PQS58" s="18"/>
      <c r="PQT58" s="18"/>
      <c r="PQU58" s="18"/>
      <c r="PQV58" s="18"/>
      <c r="PQW58" s="18"/>
      <c r="PQX58" s="18"/>
      <c r="PQY58" s="18"/>
      <c r="PQZ58" s="18"/>
      <c r="PRA58" s="18"/>
      <c r="PRB58" s="18"/>
      <c r="PRC58" s="18"/>
      <c r="PRD58" s="18"/>
      <c r="PRE58" s="18"/>
      <c r="PRF58" s="18"/>
      <c r="PRG58" s="18"/>
      <c r="PRH58" s="18"/>
      <c r="PRI58" s="18"/>
      <c r="PRJ58" s="18"/>
      <c r="PRK58" s="18"/>
      <c r="PRL58" s="18"/>
      <c r="PRM58" s="18"/>
      <c r="PRN58" s="18"/>
      <c r="PRO58" s="18"/>
      <c r="PRP58" s="18"/>
      <c r="PRQ58" s="18"/>
      <c r="PRR58" s="18"/>
      <c r="PRS58" s="18"/>
      <c r="PRT58" s="18"/>
      <c r="PRU58" s="18"/>
      <c r="PRV58" s="18"/>
      <c r="PRW58" s="18"/>
      <c r="PRX58" s="18"/>
      <c r="PRY58" s="18"/>
      <c r="PRZ58" s="18"/>
      <c r="PSA58" s="18"/>
      <c r="PSB58" s="18"/>
      <c r="PSC58" s="18"/>
      <c r="PSD58" s="18"/>
      <c r="PSE58" s="18"/>
      <c r="PSF58" s="18"/>
      <c r="PSG58" s="18"/>
      <c r="PSH58" s="18"/>
      <c r="PSI58" s="18"/>
      <c r="PSJ58" s="18"/>
      <c r="PSK58" s="18"/>
      <c r="PSL58" s="18"/>
      <c r="PSM58" s="18"/>
      <c r="PSN58" s="18"/>
      <c r="PSO58" s="18"/>
      <c r="PSP58" s="18"/>
      <c r="PSQ58" s="18"/>
      <c r="PSR58" s="18"/>
      <c r="PSS58" s="18"/>
      <c r="PST58" s="18"/>
      <c r="PSU58" s="18"/>
      <c r="PSV58" s="18"/>
      <c r="PSW58" s="18"/>
      <c r="PSX58" s="18"/>
      <c r="PSY58" s="18"/>
      <c r="PSZ58" s="18"/>
      <c r="PTA58" s="18"/>
      <c r="PTB58" s="18"/>
      <c r="PTC58" s="18"/>
      <c r="PTD58" s="18"/>
      <c r="PTE58" s="18"/>
      <c r="PTF58" s="18"/>
      <c r="PTG58" s="18"/>
      <c r="PTH58" s="18"/>
      <c r="PTI58" s="18"/>
      <c r="PTJ58" s="18"/>
      <c r="PTK58" s="18"/>
      <c r="PTL58" s="18"/>
      <c r="PTM58" s="18"/>
      <c r="PTN58" s="18"/>
      <c r="PTO58" s="18"/>
      <c r="PTP58" s="18"/>
      <c r="PTQ58" s="18"/>
      <c r="PTR58" s="18"/>
      <c r="PTS58" s="18"/>
      <c r="PTT58" s="18"/>
      <c r="PTU58" s="18"/>
      <c r="PTV58" s="18"/>
      <c r="PTW58" s="18"/>
      <c r="PTX58" s="18"/>
      <c r="PTY58" s="18"/>
      <c r="PTZ58" s="18"/>
      <c r="PUA58" s="18"/>
      <c r="PUB58" s="18"/>
      <c r="PUC58" s="18"/>
      <c r="PUD58" s="18"/>
      <c r="PUE58" s="18"/>
      <c r="PUF58" s="18"/>
      <c r="PUG58" s="18"/>
      <c r="PUH58" s="18"/>
      <c r="PUI58" s="18"/>
      <c r="PUJ58" s="18"/>
      <c r="PUK58" s="18"/>
      <c r="PUL58" s="18"/>
      <c r="PUM58" s="18"/>
      <c r="PUN58" s="18"/>
      <c r="PUO58" s="18"/>
      <c r="PUP58" s="18"/>
      <c r="PUQ58" s="18"/>
      <c r="PUR58" s="18"/>
      <c r="PUS58" s="18"/>
      <c r="PUT58" s="18"/>
      <c r="PUU58" s="18"/>
      <c r="PUV58" s="18"/>
      <c r="PUW58" s="18"/>
      <c r="PUX58" s="18"/>
      <c r="PUY58" s="18"/>
      <c r="PUZ58" s="18"/>
      <c r="PVA58" s="18"/>
      <c r="PVB58" s="18"/>
      <c r="PVC58" s="18"/>
      <c r="PVD58" s="18"/>
      <c r="PVE58" s="18"/>
      <c r="PVF58" s="18"/>
      <c r="PVG58" s="18"/>
      <c r="PVH58" s="18"/>
      <c r="PVI58" s="18"/>
      <c r="PVJ58" s="18"/>
      <c r="PVK58" s="18"/>
      <c r="PVL58" s="18"/>
      <c r="PVM58" s="18"/>
      <c r="PVN58" s="18"/>
      <c r="PVO58" s="18"/>
      <c r="PVP58" s="18"/>
      <c r="PVQ58" s="18"/>
      <c r="PVR58" s="18"/>
      <c r="PVS58" s="18"/>
      <c r="PVT58" s="18"/>
      <c r="PVU58" s="18"/>
      <c r="PVV58" s="18"/>
      <c r="PVW58" s="18"/>
      <c r="PVX58" s="18"/>
      <c r="PVY58" s="18"/>
      <c r="PVZ58" s="18"/>
      <c r="PWA58" s="18"/>
      <c r="PWB58" s="18"/>
      <c r="PWC58" s="18"/>
      <c r="PWD58" s="18"/>
      <c r="PWE58" s="18"/>
      <c r="PWF58" s="18"/>
      <c r="PWG58" s="18"/>
      <c r="PWH58" s="18"/>
      <c r="PWI58" s="18"/>
      <c r="PWJ58" s="18"/>
      <c r="PWK58" s="18"/>
      <c r="PWL58" s="18"/>
      <c r="PWM58" s="18"/>
      <c r="PWN58" s="18"/>
      <c r="PWO58" s="18"/>
      <c r="PWP58" s="18"/>
      <c r="PWQ58" s="18"/>
      <c r="PWR58" s="18"/>
      <c r="PWS58" s="18"/>
      <c r="PWT58" s="18"/>
      <c r="PWU58" s="18"/>
      <c r="PWV58" s="18"/>
      <c r="PWW58" s="18"/>
      <c r="PWX58" s="18"/>
      <c r="PWY58" s="18"/>
      <c r="PWZ58" s="18"/>
      <c r="PXA58" s="18"/>
      <c r="PXB58" s="18"/>
      <c r="PXC58" s="18"/>
      <c r="PXD58" s="18"/>
      <c r="PXE58" s="18"/>
      <c r="PXF58" s="18"/>
      <c r="PXG58" s="18"/>
      <c r="PXH58" s="18"/>
      <c r="PXI58" s="18"/>
      <c r="PXJ58" s="18"/>
      <c r="PXK58" s="18"/>
      <c r="PXL58" s="18"/>
      <c r="PXM58" s="18"/>
      <c r="PXN58" s="18"/>
      <c r="PXO58" s="18"/>
      <c r="PXP58" s="18"/>
      <c r="PXQ58" s="18"/>
      <c r="PXR58" s="18"/>
      <c r="PXS58" s="18"/>
      <c r="PXT58" s="18"/>
      <c r="PXU58" s="18"/>
      <c r="PXV58" s="18"/>
      <c r="PXW58" s="18"/>
      <c r="PXX58" s="18"/>
      <c r="PXY58" s="18"/>
      <c r="PXZ58" s="18"/>
      <c r="PYA58" s="18"/>
      <c r="PYB58" s="18"/>
      <c r="PYC58" s="18"/>
      <c r="PYD58" s="18"/>
      <c r="PYE58" s="18"/>
      <c r="PYF58" s="18"/>
      <c r="PYG58" s="18"/>
      <c r="PYH58" s="18"/>
      <c r="PYI58" s="18"/>
      <c r="PYJ58" s="18"/>
      <c r="PYK58" s="18"/>
      <c r="PYL58" s="18"/>
      <c r="PYM58" s="18"/>
      <c r="PYN58" s="18"/>
      <c r="PYO58" s="18"/>
      <c r="PYP58" s="18"/>
      <c r="PYQ58" s="18"/>
      <c r="PYR58" s="18"/>
      <c r="PYS58" s="18"/>
      <c r="PYT58" s="18"/>
      <c r="PYU58" s="18"/>
      <c r="PYV58" s="18"/>
      <c r="PYW58" s="18"/>
      <c r="PYX58" s="18"/>
      <c r="PYY58" s="18"/>
      <c r="PYZ58" s="18"/>
      <c r="PZA58" s="18"/>
      <c r="PZB58" s="18"/>
      <c r="PZC58" s="18"/>
      <c r="PZD58" s="18"/>
      <c r="PZE58" s="18"/>
      <c r="PZF58" s="18"/>
      <c r="PZG58" s="18"/>
      <c r="PZH58" s="18"/>
      <c r="PZI58" s="18"/>
      <c r="PZJ58" s="18"/>
      <c r="PZK58" s="18"/>
      <c r="PZL58" s="18"/>
      <c r="PZM58" s="18"/>
      <c r="PZN58" s="18"/>
      <c r="PZO58" s="18"/>
      <c r="PZP58" s="18"/>
      <c r="PZQ58" s="18"/>
      <c r="PZR58" s="18"/>
      <c r="PZS58" s="18"/>
      <c r="PZT58" s="18"/>
      <c r="PZU58" s="18"/>
      <c r="PZV58" s="18"/>
      <c r="PZW58" s="18"/>
      <c r="PZX58" s="18"/>
      <c r="PZY58" s="18"/>
      <c r="PZZ58" s="18"/>
      <c r="QAA58" s="18"/>
      <c r="QAB58" s="18"/>
      <c r="QAC58" s="18"/>
      <c r="QAD58" s="18"/>
      <c r="QAE58" s="18"/>
      <c r="QAF58" s="18"/>
      <c r="QAG58" s="18"/>
      <c r="QAH58" s="18"/>
      <c r="QAI58" s="18"/>
      <c r="QAJ58" s="18"/>
      <c r="QAK58" s="18"/>
      <c r="QAL58" s="18"/>
      <c r="QAM58" s="18"/>
      <c r="QAN58" s="18"/>
      <c r="QAO58" s="18"/>
      <c r="QAP58" s="18"/>
      <c r="QAQ58" s="18"/>
      <c r="QAR58" s="18"/>
      <c r="QAS58" s="18"/>
      <c r="QAT58" s="18"/>
      <c r="QAU58" s="18"/>
      <c r="QAV58" s="18"/>
      <c r="QAW58" s="18"/>
      <c r="QAX58" s="18"/>
      <c r="QAY58" s="18"/>
      <c r="QAZ58" s="18"/>
      <c r="QBA58" s="18"/>
      <c r="QBB58" s="18"/>
      <c r="QBC58" s="18"/>
      <c r="QBD58" s="18"/>
      <c r="QBE58" s="18"/>
      <c r="QBF58" s="18"/>
      <c r="QBG58" s="18"/>
      <c r="QBH58" s="18"/>
      <c r="QBI58" s="18"/>
      <c r="QBJ58" s="18"/>
      <c r="QBK58" s="18"/>
      <c r="QBL58" s="18"/>
      <c r="QBM58" s="18"/>
      <c r="QBN58" s="18"/>
      <c r="QBO58" s="18"/>
      <c r="QBP58" s="18"/>
      <c r="QBQ58" s="18"/>
      <c r="QBR58" s="18"/>
      <c r="QBS58" s="18"/>
      <c r="QBT58" s="18"/>
      <c r="QBU58" s="18"/>
      <c r="QBV58" s="18"/>
      <c r="QBW58" s="18"/>
      <c r="QBX58" s="18"/>
      <c r="QBY58" s="18"/>
      <c r="QBZ58" s="18"/>
      <c r="QCA58" s="18"/>
      <c r="QCB58" s="18"/>
      <c r="QCC58" s="18"/>
      <c r="QCD58" s="18"/>
      <c r="QCE58" s="18"/>
      <c r="QCF58" s="18"/>
      <c r="QCG58" s="18"/>
      <c r="QCH58" s="18"/>
      <c r="QCI58" s="18"/>
      <c r="QCJ58" s="18"/>
      <c r="QCK58" s="18"/>
      <c r="QCL58" s="18"/>
      <c r="QCM58" s="18"/>
      <c r="QCN58" s="18"/>
      <c r="QCO58" s="18"/>
      <c r="QCP58" s="18"/>
      <c r="QCQ58" s="18"/>
      <c r="QCR58" s="18"/>
      <c r="QCS58" s="18"/>
      <c r="QCT58" s="18"/>
      <c r="QCU58" s="18"/>
      <c r="QCV58" s="18"/>
      <c r="QCW58" s="18"/>
      <c r="QCX58" s="18"/>
      <c r="QCY58" s="18"/>
      <c r="QCZ58" s="18"/>
      <c r="QDA58" s="18"/>
      <c r="QDB58" s="18"/>
      <c r="QDC58" s="18"/>
      <c r="QDD58" s="18"/>
      <c r="QDE58" s="18"/>
      <c r="QDF58" s="18"/>
      <c r="QDG58" s="18"/>
      <c r="QDH58" s="18"/>
      <c r="QDI58" s="18"/>
      <c r="QDJ58" s="18"/>
      <c r="QDK58" s="18"/>
      <c r="QDL58" s="18"/>
      <c r="QDM58" s="18"/>
      <c r="QDN58" s="18"/>
      <c r="QDO58" s="18"/>
      <c r="QDP58" s="18"/>
      <c r="QDQ58" s="18"/>
      <c r="QDR58" s="18"/>
      <c r="QDS58" s="18"/>
      <c r="QDT58" s="18"/>
      <c r="QDU58" s="18"/>
      <c r="QDV58" s="18"/>
      <c r="QDW58" s="18"/>
      <c r="QDX58" s="18"/>
      <c r="QDY58" s="18"/>
      <c r="QDZ58" s="18"/>
      <c r="QEA58" s="18"/>
      <c r="QEB58" s="18"/>
      <c r="QEC58" s="18"/>
      <c r="QED58" s="18"/>
      <c r="QEE58" s="18"/>
      <c r="QEF58" s="18"/>
      <c r="QEG58" s="18"/>
      <c r="QEH58" s="18"/>
      <c r="QEI58" s="18"/>
      <c r="QEJ58" s="18"/>
      <c r="QEK58" s="18"/>
      <c r="QEL58" s="18"/>
      <c r="QEM58" s="18"/>
      <c r="QEN58" s="18"/>
      <c r="QEO58" s="18"/>
      <c r="QEP58" s="18"/>
      <c r="QEQ58" s="18"/>
      <c r="QER58" s="18"/>
      <c r="QES58" s="18"/>
      <c r="QET58" s="18"/>
      <c r="QEU58" s="18"/>
      <c r="QEV58" s="18"/>
      <c r="QEW58" s="18"/>
      <c r="QEX58" s="18"/>
      <c r="QEY58" s="18"/>
      <c r="QEZ58" s="18"/>
      <c r="QFA58" s="18"/>
      <c r="QFB58" s="18"/>
      <c r="QFC58" s="18"/>
      <c r="QFD58" s="18"/>
      <c r="QFE58" s="18"/>
      <c r="QFF58" s="18"/>
      <c r="QFG58" s="18"/>
      <c r="QFH58" s="18"/>
      <c r="QFI58" s="18"/>
      <c r="QFJ58" s="18"/>
      <c r="QFK58" s="18"/>
      <c r="QFL58" s="18"/>
      <c r="QFM58" s="18"/>
      <c r="QFN58" s="18"/>
      <c r="QFO58" s="18"/>
      <c r="QFP58" s="18"/>
      <c r="QFQ58" s="18"/>
      <c r="QFR58" s="18"/>
      <c r="QFS58" s="18"/>
      <c r="QFT58" s="18"/>
      <c r="QFU58" s="18"/>
      <c r="QFV58" s="18"/>
      <c r="QFW58" s="18"/>
      <c r="QFX58" s="18"/>
      <c r="QFY58" s="18"/>
      <c r="QFZ58" s="18"/>
      <c r="QGA58" s="18"/>
      <c r="QGB58" s="18"/>
      <c r="QGC58" s="18"/>
      <c r="QGD58" s="18"/>
      <c r="QGE58" s="18"/>
      <c r="QGF58" s="18"/>
      <c r="QGG58" s="18"/>
      <c r="QGH58" s="18"/>
      <c r="QGI58" s="18"/>
      <c r="QGJ58" s="18"/>
      <c r="QGK58" s="18"/>
      <c r="QGL58" s="18"/>
      <c r="QGM58" s="18"/>
      <c r="QGN58" s="18"/>
      <c r="QGO58" s="18"/>
      <c r="QGP58" s="18"/>
      <c r="QGQ58" s="18"/>
      <c r="QGR58" s="18"/>
      <c r="QGS58" s="18"/>
      <c r="QGT58" s="18"/>
      <c r="QGU58" s="18"/>
      <c r="QGV58" s="18"/>
      <c r="QGW58" s="18"/>
      <c r="QGX58" s="18"/>
      <c r="QGY58" s="18"/>
      <c r="QGZ58" s="18"/>
      <c r="QHA58" s="18"/>
      <c r="QHB58" s="18"/>
      <c r="QHC58" s="18"/>
      <c r="QHD58" s="18"/>
      <c r="QHE58" s="18"/>
      <c r="QHF58" s="18"/>
      <c r="QHG58" s="18"/>
      <c r="QHH58" s="18"/>
      <c r="QHI58" s="18"/>
      <c r="QHJ58" s="18"/>
      <c r="QHK58" s="18"/>
      <c r="QHL58" s="18"/>
      <c r="QHM58" s="18"/>
      <c r="QHN58" s="18"/>
      <c r="QHO58" s="18"/>
      <c r="QHP58" s="18"/>
      <c r="QHQ58" s="18"/>
      <c r="QHR58" s="18"/>
      <c r="QHS58" s="18"/>
      <c r="QHT58" s="18"/>
      <c r="QHU58" s="18"/>
      <c r="QHV58" s="18"/>
      <c r="QHW58" s="18"/>
      <c r="QHX58" s="18"/>
      <c r="QHY58" s="18"/>
      <c r="QHZ58" s="18"/>
      <c r="QIA58" s="18"/>
      <c r="QIB58" s="18"/>
      <c r="QIC58" s="18"/>
      <c r="QID58" s="18"/>
      <c r="QIE58" s="18"/>
      <c r="QIF58" s="18"/>
      <c r="QIG58" s="18"/>
      <c r="QIH58" s="18"/>
      <c r="QII58" s="18"/>
      <c r="QIJ58" s="18"/>
      <c r="QIK58" s="18"/>
      <c r="QIL58" s="18"/>
      <c r="QIM58" s="18"/>
      <c r="QIN58" s="18"/>
      <c r="QIO58" s="18"/>
      <c r="QIP58" s="18"/>
      <c r="QIQ58" s="18"/>
      <c r="QIR58" s="18"/>
      <c r="QIS58" s="18"/>
      <c r="QIT58" s="18"/>
      <c r="QIU58" s="18"/>
      <c r="QIV58" s="18"/>
      <c r="QIW58" s="18"/>
      <c r="QIX58" s="18"/>
      <c r="QIY58" s="18"/>
      <c r="QIZ58" s="18"/>
      <c r="QJA58" s="18"/>
      <c r="QJB58" s="18"/>
      <c r="QJC58" s="18"/>
      <c r="QJD58" s="18"/>
      <c r="QJE58" s="18"/>
      <c r="QJF58" s="18"/>
      <c r="QJG58" s="18"/>
      <c r="QJH58" s="18"/>
      <c r="QJI58" s="18"/>
      <c r="QJJ58" s="18"/>
      <c r="QJK58" s="18"/>
      <c r="QJL58" s="18"/>
      <c r="QJM58" s="18"/>
      <c r="QJN58" s="18"/>
      <c r="QJO58" s="18"/>
      <c r="QJP58" s="18"/>
      <c r="QJQ58" s="18"/>
      <c r="QJR58" s="18"/>
      <c r="QJS58" s="18"/>
      <c r="QJT58" s="18"/>
      <c r="QJU58" s="18"/>
      <c r="QJV58" s="18"/>
      <c r="QJW58" s="18"/>
      <c r="QJX58" s="18"/>
      <c r="QJY58" s="18"/>
      <c r="QJZ58" s="18"/>
      <c r="QKA58" s="18"/>
      <c r="QKB58" s="18"/>
      <c r="QKC58" s="18"/>
      <c r="QKD58" s="18"/>
      <c r="QKE58" s="18"/>
      <c r="QKF58" s="18"/>
      <c r="QKG58" s="18"/>
      <c r="QKH58" s="18"/>
      <c r="QKI58" s="18"/>
      <c r="QKJ58" s="18"/>
      <c r="QKK58" s="18"/>
      <c r="QKL58" s="18"/>
      <c r="QKM58" s="18"/>
      <c r="QKN58" s="18"/>
      <c r="QKO58" s="18"/>
      <c r="QKP58" s="18"/>
      <c r="QKQ58" s="18"/>
      <c r="QKR58" s="18"/>
      <c r="QKS58" s="18"/>
      <c r="QKT58" s="18"/>
      <c r="QKU58" s="18"/>
      <c r="QKV58" s="18"/>
      <c r="QKW58" s="18"/>
      <c r="QKX58" s="18"/>
      <c r="QKY58" s="18"/>
      <c r="QKZ58" s="18"/>
      <c r="QLA58" s="18"/>
      <c r="QLB58" s="18"/>
      <c r="QLC58" s="18"/>
      <c r="QLD58" s="18"/>
      <c r="QLE58" s="18"/>
      <c r="QLF58" s="18"/>
      <c r="QLG58" s="18"/>
      <c r="QLH58" s="18"/>
      <c r="QLI58" s="18"/>
      <c r="QLJ58" s="18"/>
      <c r="QLK58" s="18"/>
      <c r="QLL58" s="18"/>
      <c r="QLM58" s="18"/>
      <c r="QLN58" s="18"/>
      <c r="QLO58" s="18"/>
      <c r="QLP58" s="18"/>
      <c r="QLQ58" s="18"/>
      <c r="QLR58" s="18"/>
      <c r="QLS58" s="18"/>
      <c r="QLT58" s="18"/>
      <c r="QLU58" s="18"/>
      <c r="QLV58" s="18"/>
      <c r="QLW58" s="18"/>
      <c r="QLX58" s="18"/>
      <c r="QLY58" s="18"/>
      <c r="QLZ58" s="18"/>
      <c r="QMA58" s="18"/>
      <c r="QMB58" s="18"/>
      <c r="QMC58" s="18"/>
      <c r="QMD58" s="18"/>
      <c r="QME58" s="18"/>
      <c r="QMF58" s="18"/>
      <c r="QMG58" s="18"/>
      <c r="QMH58" s="18"/>
      <c r="QMI58" s="18"/>
      <c r="QMJ58" s="18"/>
      <c r="QMK58" s="18"/>
      <c r="QML58" s="18"/>
      <c r="QMM58" s="18"/>
      <c r="QMN58" s="18"/>
      <c r="QMO58" s="18"/>
      <c r="QMP58" s="18"/>
      <c r="QMQ58" s="18"/>
      <c r="QMR58" s="18"/>
      <c r="QMS58" s="18"/>
      <c r="QMT58" s="18"/>
      <c r="QMU58" s="18"/>
      <c r="QMV58" s="18"/>
      <c r="QMW58" s="18"/>
      <c r="QMX58" s="18"/>
      <c r="QMY58" s="18"/>
      <c r="QMZ58" s="18"/>
      <c r="QNA58" s="18"/>
      <c r="QNB58" s="18"/>
      <c r="QNC58" s="18"/>
      <c r="QND58" s="18"/>
      <c r="QNE58" s="18"/>
      <c r="QNF58" s="18"/>
      <c r="QNG58" s="18"/>
      <c r="QNH58" s="18"/>
      <c r="QNI58" s="18"/>
      <c r="QNJ58" s="18"/>
      <c r="QNK58" s="18"/>
      <c r="QNL58" s="18"/>
      <c r="QNM58" s="18"/>
      <c r="QNN58" s="18"/>
      <c r="QNO58" s="18"/>
      <c r="QNP58" s="18"/>
      <c r="QNQ58" s="18"/>
      <c r="QNR58" s="18"/>
      <c r="QNS58" s="18"/>
      <c r="QNT58" s="18"/>
      <c r="QNU58" s="18"/>
      <c r="QNV58" s="18"/>
      <c r="QNW58" s="18"/>
      <c r="QNX58" s="18"/>
      <c r="QNY58" s="18"/>
      <c r="QNZ58" s="18"/>
      <c r="QOA58" s="18"/>
      <c r="QOB58" s="18"/>
      <c r="QOC58" s="18"/>
      <c r="QOD58" s="18"/>
      <c r="QOE58" s="18"/>
      <c r="QOF58" s="18"/>
      <c r="QOG58" s="18"/>
      <c r="QOH58" s="18"/>
      <c r="QOI58" s="18"/>
      <c r="QOJ58" s="18"/>
      <c r="QOK58" s="18"/>
      <c r="QOL58" s="18"/>
      <c r="QOM58" s="18"/>
      <c r="QON58" s="18"/>
      <c r="QOO58" s="18"/>
      <c r="QOP58" s="18"/>
      <c r="QOQ58" s="18"/>
      <c r="QOR58" s="18"/>
      <c r="QOS58" s="18"/>
      <c r="QOT58" s="18"/>
      <c r="QOU58" s="18"/>
      <c r="QOV58" s="18"/>
      <c r="QOW58" s="18"/>
      <c r="QOX58" s="18"/>
      <c r="QOY58" s="18"/>
      <c r="QOZ58" s="18"/>
      <c r="QPA58" s="18"/>
      <c r="QPB58" s="18"/>
      <c r="QPC58" s="18"/>
      <c r="QPD58" s="18"/>
      <c r="QPE58" s="18"/>
      <c r="QPF58" s="18"/>
      <c r="QPG58" s="18"/>
      <c r="QPH58" s="18"/>
      <c r="QPI58" s="18"/>
      <c r="QPJ58" s="18"/>
      <c r="QPK58" s="18"/>
      <c r="QPL58" s="18"/>
      <c r="QPM58" s="18"/>
      <c r="QPN58" s="18"/>
      <c r="QPO58" s="18"/>
      <c r="QPP58" s="18"/>
      <c r="QPQ58" s="18"/>
      <c r="QPR58" s="18"/>
      <c r="QPS58" s="18"/>
      <c r="QPT58" s="18"/>
      <c r="QPU58" s="18"/>
      <c r="QPV58" s="18"/>
      <c r="QPW58" s="18"/>
      <c r="QPX58" s="18"/>
      <c r="QPY58" s="18"/>
      <c r="QPZ58" s="18"/>
      <c r="QQA58" s="18"/>
      <c r="QQB58" s="18"/>
      <c r="QQC58" s="18"/>
      <c r="QQD58" s="18"/>
      <c r="QQE58" s="18"/>
      <c r="QQF58" s="18"/>
      <c r="QQG58" s="18"/>
      <c r="QQH58" s="18"/>
      <c r="QQI58" s="18"/>
      <c r="QQJ58" s="18"/>
      <c r="QQK58" s="18"/>
      <c r="QQL58" s="18"/>
      <c r="QQM58" s="18"/>
      <c r="QQN58" s="18"/>
      <c r="QQO58" s="18"/>
      <c r="QQP58" s="18"/>
      <c r="QQQ58" s="18"/>
      <c r="QQR58" s="18"/>
      <c r="QQS58" s="18"/>
      <c r="QQT58" s="18"/>
      <c r="QQU58" s="18"/>
      <c r="QQV58" s="18"/>
      <c r="QQW58" s="18"/>
      <c r="QQX58" s="18"/>
      <c r="QQY58" s="18"/>
      <c r="QQZ58" s="18"/>
      <c r="QRA58" s="18"/>
      <c r="QRB58" s="18"/>
      <c r="QRC58" s="18"/>
      <c r="QRD58" s="18"/>
      <c r="QRE58" s="18"/>
      <c r="QRF58" s="18"/>
      <c r="QRG58" s="18"/>
      <c r="QRH58" s="18"/>
      <c r="QRI58" s="18"/>
      <c r="QRJ58" s="18"/>
      <c r="QRK58" s="18"/>
      <c r="QRL58" s="18"/>
      <c r="QRM58" s="18"/>
      <c r="QRN58" s="18"/>
      <c r="QRO58" s="18"/>
      <c r="QRP58" s="18"/>
      <c r="QRQ58" s="18"/>
      <c r="QRR58" s="18"/>
      <c r="QRS58" s="18"/>
      <c r="QRT58" s="18"/>
      <c r="QRU58" s="18"/>
      <c r="QRV58" s="18"/>
      <c r="QRW58" s="18"/>
      <c r="QRX58" s="18"/>
      <c r="QRY58" s="18"/>
      <c r="QRZ58" s="18"/>
      <c r="QSA58" s="18"/>
      <c r="QSB58" s="18"/>
      <c r="QSC58" s="18"/>
      <c r="QSD58" s="18"/>
      <c r="QSE58" s="18"/>
      <c r="QSF58" s="18"/>
      <c r="QSG58" s="18"/>
      <c r="QSH58" s="18"/>
      <c r="QSI58" s="18"/>
      <c r="QSJ58" s="18"/>
      <c r="QSK58" s="18"/>
      <c r="QSL58" s="18"/>
      <c r="QSM58" s="18"/>
      <c r="QSN58" s="18"/>
      <c r="QSO58" s="18"/>
      <c r="QSP58" s="18"/>
      <c r="QSQ58" s="18"/>
      <c r="QSR58" s="18"/>
      <c r="QSS58" s="18"/>
      <c r="QST58" s="18"/>
      <c r="QSU58" s="18"/>
      <c r="QSV58" s="18"/>
      <c r="QSW58" s="18"/>
      <c r="QSX58" s="18"/>
      <c r="QSY58" s="18"/>
      <c r="QSZ58" s="18"/>
      <c r="QTA58" s="18"/>
      <c r="QTB58" s="18"/>
      <c r="QTC58" s="18"/>
      <c r="QTD58" s="18"/>
      <c r="QTE58" s="18"/>
      <c r="QTF58" s="18"/>
      <c r="QTG58" s="18"/>
      <c r="QTH58" s="18"/>
      <c r="QTI58" s="18"/>
      <c r="QTJ58" s="18"/>
      <c r="QTK58" s="18"/>
      <c r="QTL58" s="18"/>
      <c r="QTM58" s="18"/>
      <c r="QTN58" s="18"/>
      <c r="QTO58" s="18"/>
      <c r="QTP58" s="18"/>
      <c r="QTQ58" s="18"/>
      <c r="QTR58" s="18"/>
      <c r="QTS58" s="18"/>
      <c r="QTT58" s="18"/>
      <c r="QTU58" s="18"/>
      <c r="QTV58" s="18"/>
      <c r="QTW58" s="18"/>
      <c r="QTX58" s="18"/>
      <c r="QTY58" s="18"/>
      <c r="QTZ58" s="18"/>
      <c r="QUA58" s="18"/>
      <c r="QUB58" s="18"/>
      <c r="QUC58" s="18"/>
      <c r="QUD58" s="18"/>
      <c r="QUE58" s="18"/>
      <c r="QUF58" s="18"/>
      <c r="QUG58" s="18"/>
      <c r="QUH58" s="18"/>
      <c r="QUI58" s="18"/>
      <c r="QUJ58" s="18"/>
      <c r="QUK58" s="18"/>
      <c r="QUL58" s="18"/>
      <c r="QUM58" s="18"/>
      <c r="QUN58" s="18"/>
      <c r="QUO58" s="18"/>
      <c r="QUP58" s="18"/>
      <c r="QUQ58" s="18"/>
      <c r="QUR58" s="18"/>
      <c r="QUS58" s="18"/>
      <c r="QUT58" s="18"/>
      <c r="QUU58" s="18"/>
      <c r="QUV58" s="18"/>
      <c r="QUW58" s="18"/>
      <c r="QUX58" s="18"/>
      <c r="QUY58" s="18"/>
      <c r="QUZ58" s="18"/>
      <c r="QVA58" s="18"/>
      <c r="QVB58" s="18"/>
      <c r="QVC58" s="18"/>
      <c r="QVD58" s="18"/>
      <c r="QVE58" s="18"/>
      <c r="QVF58" s="18"/>
      <c r="QVG58" s="18"/>
      <c r="QVH58" s="18"/>
      <c r="QVI58" s="18"/>
      <c r="QVJ58" s="18"/>
      <c r="QVK58" s="18"/>
      <c r="QVL58" s="18"/>
      <c r="QVM58" s="18"/>
      <c r="QVN58" s="18"/>
      <c r="QVO58" s="18"/>
      <c r="QVP58" s="18"/>
      <c r="QVQ58" s="18"/>
      <c r="QVR58" s="18"/>
      <c r="QVS58" s="18"/>
      <c r="QVT58" s="18"/>
      <c r="QVU58" s="18"/>
      <c r="QVV58" s="18"/>
      <c r="QVW58" s="18"/>
      <c r="QVX58" s="18"/>
      <c r="QVY58" s="18"/>
      <c r="QVZ58" s="18"/>
      <c r="QWA58" s="18"/>
      <c r="QWB58" s="18"/>
      <c r="QWC58" s="18"/>
      <c r="QWD58" s="18"/>
      <c r="QWE58" s="18"/>
      <c r="QWF58" s="18"/>
      <c r="QWG58" s="18"/>
      <c r="QWH58" s="18"/>
      <c r="QWI58" s="18"/>
      <c r="QWJ58" s="18"/>
      <c r="QWK58" s="18"/>
      <c r="QWL58" s="18"/>
      <c r="QWM58" s="18"/>
      <c r="QWN58" s="18"/>
      <c r="QWO58" s="18"/>
      <c r="QWP58" s="18"/>
      <c r="QWQ58" s="18"/>
      <c r="QWR58" s="18"/>
      <c r="QWS58" s="18"/>
      <c r="QWT58" s="18"/>
      <c r="QWU58" s="18"/>
      <c r="QWV58" s="18"/>
      <c r="QWW58" s="18"/>
      <c r="QWX58" s="18"/>
      <c r="QWY58" s="18"/>
      <c r="QWZ58" s="18"/>
      <c r="QXA58" s="18"/>
      <c r="QXB58" s="18"/>
      <c r="QXC58" s="18"/>
      <c r="QXD58" s="18"/>
      <c r="QXE58" s="18"/>
      <c r="QXF58" s="18"/>
      <c r="QXG58" s="18"/>
      <c r="QXH58" s="18"/>
      <c r="QXI58" s="18"/>
      <c r="QXJ58" s="18"/>
      <c r="QXK58" s="18"/>
      <c r="QXL58" s="18"/>
      <c r="QXM58" s="18"/>
      <c r="QXN58" s="18"/>
      <c r="QXO58" s="18"/>
      <c r="QXP58" s="18"/>
      <c r="QXQ58" s="18"/>
      <c r="QXR58" s="18"/>
      <c r="QXS58" s="18"/>
      <c r="QXT58" s="18"/>
      <c r="QXU58" s="18"/>
      <c r="QXV58" s="18"/>
      <c r="QXW58" s="18"/>
      <c r="QXX58" s="18"/>
      <c r="QXY58" s="18"/>
      <c r="QXZ58" s="18"/>
      <c r="QYA58" s="18"/>
      <c r="QYB58" s="18"/>
      <c r="QYC58" s="18"/>
      <c r="QYD58" s="18"/>
      <c r="QYE58" s="18"/>
      <c r="QYF58" s="18"/>
      <c r="QYG58" s="18"/>
      <c r="QYH58" s="18"/>
      <c r="QYI58" s="18"/>
      <c r="QYJ58" s="18"/>
      <c r="QYK58" s="18"/>
      <c r="QYL58" s="18"/>
      <c r="QYM58" s="18"/>
      <c r="QYN58" s="18"/>
      <c r="QYO58" s="18"/>
      <c r="QYP58" s="18"/>
      <c r="QYQ58" s="18"/>
      <c r="QYR58" s="18"/>
      <c r="QYS58" s="18"/>
      <c r="QYT58" s="18"/>
      <c r="QYU58" s="18"/>
      <c r="QYV58" s="18"/>
      <c r="QYW58" s="18"/>
      <c r="QYX58" s="18"/>
      <c r="QYY58" s="18"/>
      <c r="QYZ58" s="18"/>
      <c r="QZA58" s="18"/>
      <c r="QZB58" s="18"/>
      <c r="QZC58" s="18"/>
      <c r="QZD58" s="18"/>
      <c r="QZE58" s="18"/>
      <c r="QZF58" s="18"/>
      <c r="QZG58" s="18"/>
      <c r="QZH58" s="18"/>
      <c r="QZI58" s="18"/>
      <c r="QZJ58" s="18"/>
      <c r="QZK58" s="18"/>
      <c r="QZL58" s="18"/>
      <c r="QZM58" s="18"/>
      <c r="QZN58" s="18"/>
      <c r="QZO58" s="18"/>
      <c r="QZP58" s="18"/>
      <c r="QZQ58" s="18"/>
      <c r="QZR58" s="18"/>
      <c r="QZS58" s="18"/>
      <c r="QZT58" s="18"/>
      <c r="QZU58" s="18"/>
      <c r="QZV58" s="18"/>
      <c r="QZW58" s="18"/>
      <c r="QZX58" s="18"/>
      <c r="QZY58" s="18"/>
      <c r="QZZ58" s="18"/>
      <c r="RAA58" s="18"/>
      <c r="RAB58" s="18"/>
      <c r="RAC58" s="18"/>
      <c r="RAD58" s="18"/>
      <c r="RAE58" s="18"/>
      <c r="RAF58" s="18"/>
      <c r="RAG58" s="18"/>
      <c r="RAH58" s="18"/>
      <c r="RAI58" s="18"/>
      <c r="RAJ58" s="18"/>
      <c r="RAK58" s="18"/>
      <c r="RAL58" s="18"/>
      <c r="RAM58" s="18"/>
      <c r="RAN58" s="18"/>
      <c r="RAO58" s="18"/>
      <c r="RAP58" s="18"/>
      <c r="RAQ58" s="18"/>
      <c r="RAR58" s="18"/>
      <c r="RAS58" s="18"/>
      <c r="RAT58" s="18"/>
      <c r="RAU58" s="18"/>
      <c r="RAV58" s="18"/>
      <c r="RAW58" s="18"/>
      <c r="RAX58" s="18"/>
      <c r="RAY58" s="18"/>
      <c r="RAZ58" s="18"/>
      <c r="RBA58" s="18"/>
      <c r="RBB58" s="18"/>
      <c r="RBC58" s="18"/>
      <c r="RBD58" s="18"/>
      <c r="RBE58" s="18"/>
      <c r="RBF58" s="18"/>
      <c r="RBG58" s="18"/>
      <c r="RBH58" s="18"/>
      <c r="RBI58" s="18"/>
      <c r="RBJ58" s="18"/>
      <c r="RBK58" s="18"/>
      <c r="RBL58" s="18"/>
      <c r="RBM58" s="18"/>
      <c r="RBN58" s="18"/>
      <c r="RBO58" s="18"/>
      <c r="RBP58" s="18"/>
      <c r="RBQ58" s="18"/>
      <c r="RBR58" s="18"/>
      <c r="RBS58" s="18"/>
      <c r="RBT58" s="18"/>
      <c r="RBU58" s="18"/>
      <c r="RBV58" s="18"/>
      <c r="RBW58" s="18"/>
      <c r="RBX58" s="18"/>
      <c r="RBY58" s="18"/>
      <c r="RBZ58" s="18"/>
      <c r="RCA58" s="18"/>
      <c r="RCB58" s="18"/>
      <c r="RCC58" s="18"/>
      <c r="RCD58" s="18"/>
      <c r="RCE58" s="18"/>
      <c r="RCF58" s="18"/>
      <c r="RCG58" s="18"/>
      <c r="RCH58" s="18"/>
      <c r="RCI58" s="18"/>
      <c r="RCJ58" s="18"/>
      <c r="RCK58" s="18"/>
      <c r="RCL58" s="18"/>
      <c r="RCM58" s="18"/>
      <c r="RCN58" s="18"/>
      <c r="RCO58" s="18"/>
      <c r="RCP58" s="18"/>
      <c r="RCQ58" s="18"/>
      <c r="RCR58" s="18"/>
      <c r="RCS58" s="18"/>
      <c r="RCT58" s="18"/>
      <c r="RCU58" s="18"/>
      <c r="RCV58" s="18"/>
      <c r="RCW58" s="18"/>
      <c r="RCX58" s="18"/>
      <c r="RCY58" s="18"/>
      <c r="RCZ58" s="18"/>
      <c r="RDA58" s="18"/>
      <c r="RDB58" s="18"/>
      <c r="RDC58" s="18"/>
      <c r="RDD58" s="18"/>
      <c r="RDE58" s="18"/>
      <c r="RDF58" s="18"/>
      <c r="RDG58" s="18"/>
      <c r="RDH58" s="18"/>
      <c r="RDI58" s="18"/>
      <c r="RDJ58" s="18"/>
      <c r="RDK58" s="18"/>
      <c r="RDL58" s="18"/>
      <c r="RDM58" s="18"/>
      <c r="RDN58" s="18"/>
      <c r="RDO58" s="18"/>
      <c r="RDP58" s="18"/>
      <c r="RDQ58" s="18"/>
      <c r="RDR58" s="18"/>
      <c r="RDS58" s="18"/>
      <c r="RDT58" s="18"/>
      <c r="RDU58" s="18"/>
      <c r="RDV58" s="18"/>
      <c r="RDW58" s="18"/>
      <c r="RDX58" s="18"/>
      <c r="RDY58" s="18"/>
      <c r="RDZ58" s="18"/>
      <c r="REA58" s="18"/>
      <c r="REB58" s="18"/>
      <c r="REC58" s="18"/>
      <c r="RED58" s="18"/>
      <c r="REE58" s="18"/>
      <c r="REF58" s="18"/>
      <c r="REG58" s="18"/>
      <c r="REH58" s="18"/>
      <c r="REI58" s="18"/>
      <c r="REJ58" s="18"/>
      <c r="REK58" s="18"/>
      <c r="REL58" s="18"/>
      <c r="REM58" s="18"/>
      <c r="REN58" s="18"/>
      <c r="REO58" s="18"/>
      <c r="REP58" s="18"/>
      <c r="REQ58" s="18"/>
      <c r="RER58" s="18"/>
      <c r="RES58" s="18"/>
      <c r="RET58" s="18"/>
      <c r="REU58" s="18"/>
      <c r="REV58" s="18"/>
      <c r="REW58" s="18"/>
      <c r="REX58" s="18"/>
      <c r="REY58" s="18"/>
      <c r="REZ58" s="18"/>
      <c r="RFA58" s="18"/>
      <c r="RFB58" s="18"/>
      <c r="RFC58" s="18"/>
      <c r="RFD58" s="18"/>
      <c r="RFE58" s="18"/>
      <c r="RFF58" s="18"/>
      <c r="RFG58" s="18"/>
      <c r="RFH58" s="18"/>
      <c r="RFI58" s="18"/>
      <c r="RFJ58" s="18"/>
      <c r="RFK58" s="18"/>
      <c r="RFL58" s="18"/>
      <c r="RFM58" s="18"/>
      <c r="RFN58" s="18"/>
      <c r="RFO58" s="18"/>
      <c r="RFP58" s="18"/>
      <c r="RFQ58" s="18"/>
      <c r="RFR58" s="18"/>
      <c r="RFS58" s="18"/>
      <c r="RFT58" s="18"/>
      <c r="RFU58" s="18"/>
      <c r="RFV58" s="18"/>
      <c r="RFW58" s="18"/>
      <c r="RFX58" s="18"/>
      <c r="RFY58" s="18"/>
      <c r="RFZ58" s="18"/>
      <c r="RGA58" s="18"/>
      <c r="RGB58" s="18"/>
      <c r="RGC58" s="18"/>
      <c r="RGD58" s="18"/>
      <c r="RGE58" s="18"/>
      <c r="RGF58" s="18"/>
      <c r="RGG58" s="18"/>
      <c r="RGH58" s="18"/>
      <c r="RGI58" s="18"/>
      <c r="RGJ58" s="18"/>
      <c r="RGK58" s="18"/>
      <c r="RGL58" s="18"/>
      <c r="RGM58" s="18"/>
      <c r="RGN58" s="18"/>
      <c r="RGO58" s="18"/>
      <c r="RGP58" s="18"/>
      <c r="RGQ58" s="18"/>
      <c r="RGR58" s="18"/>
      <c r="RGS58" s="18"/>
      <c r="RGT58" s="18"/>
      <c r="RGU58" s="18"/>
      <c r="RGV58" s="18"/>
      <c r="RGW58" s="18"/>
      <c r="RGX58" s="18"/>
      <c r="RGY58" s="18"/>
      <c r="RGZ58" s="18"/>
      <c r="RHA58" s="18"/>
      <c r="RHB58" s="18"/>
      <c r="RHC58" s="18"/>
      <c r="RHD58" s="18"/>
      <c r="RHE58" s="18"/>
      <c r="RHF58" s="18"/>
      <c r="RHG58" s="18"/>
      <c r="RHH58" s="18"/>
      <c r="RHI58" s="18"/>
      <c r="RHJ58" s="18"/>
      <c r="RHK58" s="18"/>
      <c r="RHL58" s="18"/>
      <c r="RHM58" s="18"/>
      <c r="RHN58" s="18"/>
      <c r="RHO58" s="18"/>
      <c r="RHP58" s="18"/>
      <c r="RHQ58" s="18"/>
      <c r="RHR58" s="18"/>
      <c r="RHS58" s="18"/>
      <c r="RHT58" s="18"/>
      <c r="RHU58" s="18"/>
      <c r="RHV58" s="18"/>
      <c r="RHW58" s="18"/>
      <c r="RHX58" s="18"/>
      <c r="RHY58" s="18"/>
      <c r="RHZ58" s="18"/>
      <c r="RIA58" s="18"/>
      <c r="RIB58" s="18"/>
      <c r="RIC58" s="18"/>
      <c r="RID58" s="18"/>
      <c r="RIE58" s="18"/>
      <c r="RIF58" s="18"/>
      <c r="RIG58" s="18"/>
      <c r="RIH58" s="18"/>
      <c r="RII58" s="18"/>
      <c r="RIJ58" s="18"/>
      <c r="RIK58" s="18"/>
      <c r="RIL58" s="18"/>
      <c r="RIM58" s="18"/>
      <c r="RIN58" s="18"/>
      <c r="RIO58" s="18"/>
      <c r="RIP58" s="18"/>
      <c r="RIQ58" s="18"/>
      <c r="RIR58" s="18"/>
      <c r="RIS58" s="18"/>
      <c r="RIT58" s="18"/>
      <c r="RIU58" s="18"/>
      <c r="RIV58" s="18"/>
      <c r="RIW58" s="18"/>
      <c r="RIX58" s="18"/>
      <c r="RIY58" s="18"/>
      <c r="RIZ58" s="18"/>
      <c r="RJA58" s="18"/>
      <c r="RJB58" s="18"/>
      <c r="RJC58" s="18"/>
      <c r="RJD58" s="18"/>
      <c r="RJE58" s="18"/>
      <c r="RJF58" s="18"/>
      <c r="RJG58" s="18"/>
      <c r="RJH58" s="18"/>
      <c r="RJI58" s="18"/>
      <c r="RJJ58" s="18"/>
      <c r="RJK58" s="18"/>
      <c r="RJL58" s="18"/>
      <c r="RJM58" s="18"/>
      <c r="RJN58" s="18"/>
      <c r="RJO58" s="18"/>
      <c r="RJP58" s="18"/>
      <c r="RJQ58" s="18"/>
      <c r="RJR58" s="18"/>
      <c r="RJS58" s="18"/>
      <c r="RJT58" s="18"/>
      <c r="RJU58" s="18"/>
      <c r="RJV58" s="18"/>
      <c r="RJW58" s="18"/>
      <c r="RJX58" s="18"/>
      <c r="RJY58" s="18"/>
      <c r="RJZ58" s="18"/>
      <c r="RKA58" s="18"/>
      <c r="RKB58" s="18"/>
      <c r="RKC58" s="18"/>
      <c r="RKD58" s="18"/>
      <c r="RKE58" s="18"/>
      <c r="RKF58" s="18"/>
      <c r="RKG58" s="18"/>
      <c r="RKH58" s="18"/>
      <c r="RKI58" s="18"/>
      <c r="RKJ58" s="18"/>
      <c r="RKK58" s="18"/>
      <c r="RKL58" s="18"/>
      <c r="RKM58" s="18"/>
      <c r="RKN58" s="18"/>
      <c r="RKO58" s="18"/>
      <c r="RKP58" s="18"/>
      <c r="RKQ58" s="18"/>
      <c r="RKR58" s="18"/>
      <c r="RKS58" s="18"/>
      <c r="RKT58" s="18"/>
      <c r="RKU58" s="18"/>
      <c r="RKV58" s="18"/>
      <c r="RKW58" s="18"/>
      <c r="RKX58" s="18"/>
      <c r="RKY58" s="18"/>
      <c r="RKZ58" s="18"/>
      <c r="RLA58" s="18"/>
      <c r="RLB58" s="18"/>
      <c r="RLC58" s="18"/>
      <c r="RLD58" s="18"/>
      <c r="RLE58" s="18"/>
      <c r="RLF58" s="18"/>
      <c r="RLG58" s="18"/>
      <c r="RLH58" s="18"/>
      <c r="RLI58" s="18"/>
      <c r="RLJ58" s="18"/>
      <c r="RLK58" s="18"/>
      <c r="RLL58" s="18"/>
      <c r="RLM58" s="18"/>
      <c r="RLN58" s="18"/>
      <c r="RLO58" s="18"/>
      <c r="RLP58" s="18"/>
      <c r="RLQ58" s="18"/>
      <c r="RLR58" s="18"/>
      <c r="RLS58" s="18"/>
      <c r="RLT58" s="18"/>
      <c r="RLU58" s="18"/>
      <c r="RLV58" s="18"/>
      <c r="RLW58" s="18"/>
      <c r="RLX58" s="18"/>
      <c r="RLY58" s="18"/>
      <c r="RLZ58" s="18"/>
      <c r="RMA58" s="18"/>
      <c r="RMB58" s="18"/>
      <c r="RMC58" s="18"/>
      <c r="RMD58" s="18"/>
      <c r="RME58" s="18"/>
      <c r="RMF58" s="18"/>
      <c r="RMG58" s="18"/>
      <c r="RMH58" s="18"/>
      <c r="RMI58" s="18"/>
      <c r="RMJ58" s="18"/>
      <c r="RMK58" s="18"/>
      <c r="RML58" s="18"/>
      <c r="RMM58" s="18"/>
      <c r="RMN58" s="18"/>
      <c r="RMO58" s="18"/>
      <c r="RMP58" s="18"/>
      <c r="RMQ58" s="18"/>
      <c r="RMR58" s="18"/>
      <c r="RMS58" s="18"/>
      <c r="RMT58" s="18"/>
      <c r="RMU58" s="18"/>
      <c r="RMV58" s="18"/>
      <c r="RMW58" s="18"/>
      <c r="RMX58" s="18"/>
      <c r="RMY58" s="18"/>
      <c r="RMZ58" s="18"/>
      <c r="RNA58" s="18"/>
      <c r="RNB58" s="18"/>
      <c r="RNC58" s="18"/>
      <c r="RND58" s="18"/>
      <c r="RNE58" s="18"/>
      <c r="RNF58" s="18"/>
      <c r="RNG58" s="18"/>
      <c r="RNH58" s="18"/>
      <c r="RNI58" s="18"/>
      <c r="RNJ58" s="18"/>
      <c r="RNK58" s="18"/>
      <c r="RNL58" s="18"/>
      <c r="RNM58" s="18"/>
      <c r="RNN58" s="18"/>
      <c r="RNO58" s="18"/>
      <c r="RNP58" s="18"/>
      <c r="RNQ58" s="18"/>
      <c r="RNR58" s="18"/>
      <c r="RNS58" s="18"/>
      <c r="RNT58" s="18"/>
      <c r="RNU58" s="18"/>
      <c r="RNV58" s="18"/>
      <c r="RNW58" s="18"/>
      <c r="RNX58" s="18"/>
      <c r="RNY58" s="18"/>
      <c r="RNZ58" s="18"/>
      <c r="ROA58" s="18"/>
      <c r="ROB58" s="18"/>
      <c r="ROC58" s="18"/>
      <c r="ROD58" s="18"/>
      <c r="ROE58" s="18"/>
      <c r="ROF58" s="18"/>
      <c r="ROG58" s="18"/>
      <c r="ROH58" s="18"/>
      <c r="ROI58" s="18"/>
      <c r="ROJ58" s="18"/>
      <c r="ROK58" s="18"/>
      <c r="ROL58" s="18"/>
      <c r="ROM58" s="18"/>
      <c r="RON58" s="18"/>
      <c r="ROO58" s="18"/>
      <c r="ROP58" s="18"/>
      <c r="ROQ58" s="18"/>
      <c r="ROR58" s="18"/>
      <c r="ROS58" s="18"/>
      <c r="ROT58" s="18"/>
      <c r="ROU58" s="18"/>
      <c r="ROV58" s="18"/>
      <c r="ROW58" s="18"/>
      <c r="ROX58" s="18"/>
      <c r="ROY58" s="18"/>
      <c r="ROZ58" s="18"/>
      <c r="RPA58" s="18"/>
      <c r="RPB58" s="18"/>
      <c r="RPC58" s="18"/>
      <c r="RPD58" s="18"/>
      <c r="RPE58" s="18"/>
      <c r="RPF58" s="18"/>
      <c r="RPG58" s="18"/>
      <c r="RPH58" s="18"/>
      <c r="RPI58" s="18"/>
      <c r="RPJ58" s="18"/>
      <c r="RPK58" s="18"/>
      <c r="RPL58" s="18"/>
      <c r="RPM58" s="18"/>
      <c r="RPN58" s="18"/>
      <c r="RPO58" s="18"/>
      <c r="RPP58" s="18"/>
      <c r="RPQ58" s="18"/>
      <c r="RPR58" s="18"/>
      <c r="RPS58" s="18"/>
      <c r="RPT58" s="18"/>
      <c r="RPU58" s="18"/>
      <c r="RPV58" s="18"/>
      <c r="RPW58" s="18"/>
      <c r="RPX58" s="18"/>
      <c r="RPY58" s="18"/>
      <c r="RPZ58" s="18"/>
      <c r="RQA58" s="18"/>
      <c r="RQB58" s="18"/>
      <c r="RQC58" s="18"/>
      <c r="RQD58" s="18"/>
      <c r="RQE58" s="18"/>
      <c r="RQF58" s="18"/>
      <c r="RQG58" s="18"/>
      <c r="RQH58" s="18"/>
      <c r="RQI58" s="18"/>
      <c r="RQJ58" s="18"/>
      <c r="RQK58" s="18"/>
      <c r="RQL58" s="18"/>
      <c r="RQM58" s="18"/>
      <c r="RQN58" s="18"/>
      <c r="RQO58" s="18"/>
      <c r="RQP58" s="18"/>
      <c r="RQQ58" s="18"/>
      <c r="RQR58" s="18"/>
      <c r="RQS58" s="18"/>
      <c r="RQT58" s="18"/>
      <c r="RQU58" s="18"/>
      <c r="RQV58" s="18"/>
      <c r="RQW58" s="18"/>
      <c r="RQX58" s="18"/>
      <c r="RQY58" s="18"/>
      <c r="RQZ58" s="18"/>
      <c r="RRA58" s="18"/>
      <c r="RRB58" s="18"/>
      <c r="RRC58" s="18"/>
      <c r="RRD58" s="18"/>
      <c r="RRE58" s="18"/>
      <c r="RRF58" s="18"/>
      <c r="RRG58" s="18"/>
      <c r="RRH58" s="18"/>
      <c r="RRI58" s="18"/>
      <c r="RRJ58" s="18"/>
      <c r="RRK58" s="18"/>
      <c r="RRL58" s="18"/>
      <c r="RRM58" s="18"/>
      <c r="RRN58" s="18"/>
      <c r="RRO58" s="18"/>
      <c r="RRP58" s="18"/>
      <c r="RRQ58" s="18"/>
      <c r="RRR58" s="18"/>
      <c r="RRS58" s="18"/>
      <c r="RRT58" s="18"/>
      <c r="RRU58" s="18"/>
      <c r="RRV58" s="18"/>
      <c r="RRW58" s="18"/>
      <c r="RRX58" s="18"/>
      <c r="RRY58" s="18"/>
      <c r="RRZ58" s="18"/>
      <c r="RSA58" s="18"/>
      <c r="RSB58" s="18"/>
      <c r="RSC58" s="18"/>
      <c r="RSD58" s="18"/>
      <c r="RSE58" s="18"/>
      <c r="RSF58" s="18"/>
      <c r="RSG58" s="18"/>
      <c r="RSH58" s="18"/>
      <c r="RSI58" s="18"/>
      <c r="RSJ58" s="18"/>
      <c r="RSK58" s="18"/>
      <c r="RSL58" s="18"/>
      <c r="RSM58" s="18"/>
      <c r="RSN58" s="18"/>
      <c r="RSO58" s="18"/>
      <c r="RSP58" s="18"/>
      <c r="RSQ58" s="18"/>
      <c r="RSR58" s="18"/>
      <c r="RSS58" s="18"/>
      <c r="RST58" s="18"/>
      <c r="RSU58" s="18"/>
      <c r="RSV58" s="18"/>
      <c r="RSW58" s="18"/>
      <c r="RSX58" s="18"/>
      <c r="RSY58" s="18"/>
      <c r="RSZ58" s="18"/>
      <c r="RTA58" s="18"/>
      <c r="RTB58" s="18"/>
      <c r="RTC58" s="18"/>
      <c r="RTD58" s="18"/>
      <c r="RTE58" s="18"/>
      <c r="RTF58" s="18"/>
      <c r="RTG58" s="18"/>
      <c r="RTH58" s="18"/>
      <c r="RTI58" s="18"/>
      <c r="RTJ58" s="18"/>
      <c r="RTK58" s="18"/>
      <c r="RTL58" s="18"/>
      <c r="RTM58" s="18"/>
      <c r="RTN58" s="18"/>
      <c r="RTO58" s="18"/>
      <c r="RTP58" s="18"/>
      <c r="RTQ58" s="18"/>
      <c r="RTR58" s="18"/>
      <c r="RTS58" s="18"/>
      <c r="RTT58" s="18"/>
      <c r="RTU58" s="18"/>
      <c r="RTV58" s="18"/>
      <c r="RTW58" s="18"/>
      <c r="RTX58" s="18"/>
      <c r="RTY58" s="18"/>
      <c r="RTZ58" s="18"/>
      <c r="RUA58" s="18"/>
      <c r="RUB58" s="18"/>
      <c r="RUC58" s="18"/>
      <c r="RUD58" s="18"/>
      <c r="RUE58" s="18"/>
      <c r="RUF58" s="18"/>
      <c r="RUG58" s="18"/>
      <c r="RUH58" s="18"/>
      <c r="RUI58" s="18"/>
      <c r="RUJ58" s="18"/>
      <c r="RUK58" s="18"/>
      <c r="RUL58" s="18"/>
      <c r="RUM58" s="18"/>
      <c r="RUN58" s="18"/>
      <c r="RUO58" s="18"/>
      <c r="RUP58" s="18"/>
      <c r="RUQ58" s="18"/>
      <c r="RUR58" s="18"/>
      <c r="RUS58" s="18"/>
      <c r="RUT58" s="18"/>
      <c r="RUU58" s="18"/>
      <c r="RUV58" s="18"/>
      <c r="RUW58" s="18"/>
      <c r="RUX58" s="18"/>
      <c r="RUY58" s="18"/>
      <c r="RUZ58" s="18"/>
      <c r="RVA58" s="18"/>
      <c r="RVB58" s="18"/>
      <c r="RVC58" s="18"/>
      <c r="RVD58" s="18"/>
      <c r="RVE58" s="18"/>
      <c r="RVF58" s="18"/>
      <c r="RVG58" s="18"/>
      <c r="RVH58" s="18"/>
      <c r="RVI58" s="18"/>
      <c r="RVJ58" s="18"/>
      <c r="RVK58" s="18"/>
      <c r="RVL58" s="18"/>
      <c r="RVM58" s="18"/>
      <c r="RVN58" s="18"/>
      <c r="RVO58" s="18"/>
      <c r="RVP58" s="18"/>
      <c r="RVQ58" s="18"/>
      <c r="RVR58" s="18"/>
      <c r="RVS58" s="18"/>
      <c r="RVT58" s="18"/>
      <c r="RVU58" s="18"/>
      <c r="RVV58" s="18"/>
      <c r="RVW58" s="18"/>
      <c r="RVX58" s="18"/>
      <c r="RVY58" s="18"/>
      <c r="RVZ58" s="18"/>
      <c r="RWA58" s="18"/>
      <c r="RWB58" s="18"/>
      <c r="RWC58" s="18"/>
      <c r="RWD58" s="18"/>
      <c r="RWE58" s="18"/>
      <c r="RWF58" s="18"/>
      <c r="RWG58" s="18"/>
      <c r="RWH58" s="18"/>
      <c r="RWI58" s="18"/>
      <c r="RWJ58" s="18"/>
      <c r="RWK58" s="18"/>
      <c r="RWL58" s="18"/>
      <c r="RWM58" s="18"/>
      <c r="RWN58" s="18"/>
      <c r="RWO58" s="18"/>
      <c r="RWP58" s="18"/>
      <c r="RWQ58" s="18"/>
      <c r="RWR58" s="18"/>
      <c r="RWS58" s="18"/>
      <c r="RWT58" s="18"/>
      <c r="RWU58" s="18"/>
      <c r="RWV58" s="18"/>
      <c r="RWW58" s="18"/>
      <c r="RWX58" s="18"/>
      <c r="RWY58" s="18"/>
      <c r="RWZ58" s="18"/>
      <c r="RXA58" s="18"/>
      <c r="RXB58" s="18"/>
      <c r="RXC58" s="18"/>
      <c r="RXD58" s="18"/>
      <c r="RXE58" s="18"/>
      <c r="RXF58" s="18"/>
      <c r="RXG58" s="18"/>
      <c r="RXH58" s="18"/>
      <c r="RXI58" s="18"/>
      <c r="RXJ58" s="18"/>
      <c r="RXK58" s="18"/>
      <c r="RXL58" s="18"/>
      <c r="RXM58" s="18"/>
      <c r="RXN58" s="18"/>
      <c r="RXO58" s="18"/>
      <c r="RXP58" s="18"/>
      <c r="RXQ58" s="18"/>
      <c r="RXR58" s="18"/>
      <c r="RXS58" s="18"/>
      <c r="RXT58" s="18"/>
      <c r="RXU58" s="18"/>
      <c r="RXV58" s="18"/>
      <c r="RXW58" s="18"/>
      <c r="RXX58" s="18"/>
      <c r="RXY58" s="18"/>
      <c r="RXZ58" s="18"/>
      <c r="RYA58" s="18"/>
      <c r="RYB58" s="18"/>
      <c r="RYC58" s="18"/>
      <c r="RYD58" s="18"/>
      <c r="RYE58" s="18"/>
      <c r="RYF58" s="18"/>
      <c r="RYG58" s="18"/>
      <c r="RYH58" s="18"/>
      <c r="RYI58" s="18"/>
      <c r="RYJ58" s="18"/>
      <c r="RYK58" s="18"/>
      <c r="RYL58" s="18"/>
      <c r="RYM58" s="18"/>
      <c r="RYN58" s="18"/>
      <c r="RYO58" s="18"/>
      <c r="RYP58" s="18"/>
      <c r="RYQ58" s="18"/>
      <c r="RYR58" s="18"/>
      <c r="RYS58" s="18"/>
      <c r="RYT58" s="18"/>
      <c r="RYU58" s="18"/>
      <c r="RYV58" s="18"/>
      <c r="RYW58" s="18"/>
      <c r="RYX58" s="18"/>
      <c r="RYY58" s="18"/>
      <c r="RYZ58" s="18"/>
      <c r="RZA58" s="18"/>
      <c r="RZB58" s="18"/>
      <c r="RZC58" s="18"/>
      <c r="RZD58" s="18"/>
      <c r="RZE58" s="18"/>
      <c r="RZF58" s="18"/>
      <c r="RZG58" s="18"/>
      <c r="RZH58" s="18"/>
      <c r="RZI58" s="18"/>
      <c r="RZJ58" s="18"/>
      <c r="RZK58" s="18"/>
      <c r="RZL58" s="18"/>
      <c r="RZM58" s="18"/>
      <c r="RZN58" s="18"/>
      <c r="RZO58" s="18"/>
      <c r="RZP58" s="18"/>
      <c r="RZQ58" s="18"/>
      <c r="RZR58" s="18"/>
      <c r="RZS58" s="18"/>
      <c r="RZT58" s="18"/>
      <c r="RZU58" s="18"/>
      <c r="RZV58" s="18"/>
      <c r="RZW58" s="18"/>
      <c r="RZX58" s="18"/>
      <c r="RZY58" s="18"/>
      <c r="RZZ58" s="18"/>
      <c r="SAA58" s="18"/>
      <c r="SAB58" s="18"/>
      <c r="SAC58" s="18"/>
      <c r="SAD58" s="18"/>
      <c r="SAE58" s="18"/>
      <c r="SAF58" s="18"/>
      <c r="SAG58" s="18"/>
      <c r="SAH58" s="18"/>
      <c r="SAI58" s="18"/>
      <c r="SAJ58" s="18"/>
      <c r="SAK58" s="18"/>
      <c r="SAL58" s="18"/>
      <c r="SAM58" s="18"/>
      <c r="SAN58" s="18"/>
      <c r="SAO58" s="18"/>
      <c r="SAP58" s="18"/>
      <c r="SAQ58" s="18"/>
      <c r="SAR58" s="18"/>
      <c r="SAS58" s="18"/>
      <c r="SAT58" s="18"/>
      <c r="SAU58" s="18"/>
      <c r="SAV58" s="18"/>
      <c r="SAW58" s="18"/>
      <c r="SAX58" s="18"/>
      <c r="SAY58" s="18"/>
      <c r="SAZ58" s="18"/>
      <c r="SBA58" s="18"/>
      <c r="SBB58" s="18"/>
      <c r="SBC58" s="18"/>
      <c r="SBD58" s="18"/>
      <c r="SBE58" s="18"/>
      <c r="SBF58" s="18"/>
      <c r="SBG58" s="18"/>
      <c r="SBH58" s="18"/>
      <c r="SBI58" s="18"/>
      <c r="SBJ58" s="18"/>
      <c r="SBK58" s="18"/>
      <c r="SBL58" s="18"/>
      <c r="SBM58" s="18"/>
      <c r="SBN58" s="18"/>
      <c r="SBO58" s="18"/>
      <c r="SBP58" s="18"/>
      <c r="SBQ58" s="18"/>
      <c r="SBR58" s="18"/>
      <c r="SBS58" s="18"/>
      <c r="SBT58" s="18"/>
      <c r="SBU58" s="18"/>
      <c r="SBV58" s="18"/>
      <c r="SBW58" s="18"/>
      <c r="SBX58" s="18"/>
      <c r="SBY58" s="18"/>
      <c r="SBZ58" s="18"/>
      <c r="SCA58" s="18"/>
      <c r="SCB58" s="18"/>
      <c r="SCC58" s="18"/>
      <c r="SCD58" s="18"/>
      <c r="SCE58" s="18"/>
      <c r="SCF58" s="18"/>
      <c r="SCG58" s="18"/>
      <c r="SCH58" s="18"/>
      <c r="SCI58" s="18"/>
      <c r="SCJ58" s="18"/>
      <c r="SCK58" s="18"/>
      <c r="SCL58" s="18"/>
      <c r="SCM58" s="18"/>
      <c r="SCN58" s="18"/>
      <c r="SCO58" s="18"/>
      <c r="SCP58" s="18"/>
      <c r="SCQ58" s="18"/>
      <c r="SCR58" s="18"/>
      <c r="SCS58" s="18"/>
      <c r="SCT58" s="18"/>
      <c r="SCU58" s="18"/>
      <c r="SCV58" s="18"/>
      <c r="SCW58" s="18"/>
      <c r="SCX58" s="18"/>
      <c r="SCY58" s="18"/>
      <c r="SCZ58" s="18"/>
      <c r="SDA58" s="18"/>
      <c r="SDB58" s="18"/>
      <c r="SDC58" s="18"/>
      <c r="SDD58" s="18"/>
      <c r="SDE58" s="18"/>
      <c r="SDF58" s="18"/>
      <c r="SDG58" s="18"/>
      <c r="SDH58" s="18"/>
      <c r="SDI58" s="18"/>
      <c r="SDJ58" s="18"/>
      <c r="SDK58" s="18"/>
      <c r="SDL58" s="18"/>
      <c r="SDM58" s="18"/>
      <c r="SDN58" s="18"/>
      <c r="SDO58" s="18"/>
      <c r="SDP58" s="18"/>
      <c r="SDQ58" s="18"/>
      <c r="SDR58" s="18"/>
      <c r="SDS58" s="18"/>
      <c r="SDT58" s="18"/>
      <c r="SDU58" s="18"/>
      <c r="SDV58" s="18"/>
      <c r="SDW58" s="18"/>
      <c r="SDX58" s="18"/>
      <c r="SDY58" s="18"/>
      <c r="SDZ58" s="18"/>
      <c r="SEA58" s="18"/>
      <c r="SEB58" s="18"/>
      <c r="SEC58" s="18"/>
      <c r="SED58" s="18"/>
      <c r="SEE58" s="18"/>
      <c r="SEF58" s="18"/>
      <c r="SEG58" s="18"/>
      <c r="SEH58" s="18"/>
      <c r="SEI58" s="18"/>
      <c r="SEJ58" s="18"/>
      <c r="SEK58" s="18"/>
      <c r="SEL58" s="18"/>
      <c r="SEM58" s="18"/>
      <c r="SEN58" s="18"/>
      <c r="SEO58" s="18"/>
      <c r="SEP58" s="18"/>
      <c r="SEQ58" s="18"/>
      <c r="SER58" s="18"/>
      <c r="SES58" s="18"/>
      <c r="SET58" s="18"/>
      <c r="SEU58" s="18"/>
      <c r="SEV58" s="18"/>
      <c r="SEW58" s="18"/>
      <c r="SEX58" s="18"/>
      <c r="SEY58" s="18"/>
      <c r="SEZ58" s="18"/>
      <c r="SFA58" s="18"/>
      <c r="SFB58" s="18"/>
      <c r="SFC58" s="18"/>
      <c r="SFD58" s="18"/>
      <c r="SFE58" s="18"/>
      <c r="SFF58" s="18"/>
      <c r="SFG58" s="18"/>
      <c r="SFH58" s="18"/>
      <c r="SFI58" s="18"/>
      <c r="SFJ58" s="18"/>
      <c r="SFK58" s="18"/>
      <c r="SFL58" s="18"/>
      <c r="SFM58" s="18"/>
      <c r="SFN58" s="18"/>
      <c r="SFO58" s="18"/>
      <c r="SFP58" s="18"/>
      <c r="SFQ58" s="18"/>
      <c r="SFR58" s="18"/>
      <c r="SFS58" s="18"/>
      <c r="SFT58" s="18"/>
      <c r="SFU58" s="18"/>
      <c r="SFV58" s="18"/>
      <c r="SFW58" s="18"/>
      <c r="SFX58" s="18"/>
      <c r="SFY58" s="18"/>
      <c r="SFZ58" s="18"/>
      <c r="SGA58" s="18"/>
      <c r="SGB58" s="18"/>
      <c r="SGC58" s="18"/>
      <c r="SGD58" s="18"/>
      <c r="SGE58" s="18"/>
      <c r="SGF58" s="18"/>
      <c r="SGG58" s="18"/>
      <c r="SGH58" s="18"/>
      <c r="SGI58" s="18"/>
      <c r="SGJ58" s="18"/>
      <c r="SGK58" s="18"/>
      <c r="SGL58" s="18"/>
      <c r="SGM58" s="18"/>
      <c r="SGN58" s="18"/>
      <c r="SGO58" s="18"/>
      <c r="SGP58" s="18"/>
      <c r="SGQ58" s="18"/>
      <c r="SGR58" s="18"/>
      <c r="SGS58" s="18"/>
      <c r="SGT58" s="18"/>
      <c r="SGU58" s="18"/>
      <c r="SGV58" s="18"/>
      <c r="SGW58" s="18"/>
      <c r="SGX58" s="18"/>
      <c r="SGY58" s="18"/>
      <c r="SGZ58" s="18"/>
      <c r="SHA58" s="18"/>
      <c r="SHB58" s="18"/>
      <c r="SHC58" s="18"/>
      <c r="SHD58" s="18"/>
      <c r="SHE58" s="18"/>
      <c r="SHF58" s="18"/>
      <c r="SHG58" s="18"/>
      <c r="SHH58" s="18"/>
      <c r="SHI58" s="18"/>
      <c r="SHJ58" s="18"/>
      <c r="SHK58" s="18"/>
      <c r="SHL58" s="18"/>
      <c r="SHM58" s="18"/>
      <c r="SHN58" s="18"/>
      <c r="SHO58" s="18"/>
      <c r="SHP58" s="18"/>
      <c r="SHQ58" s="18"/>
      <c r="SHR58" s="18"/>
      <c r="SHS58" s="18"/>
      <c r="SHT58" s="18"/>
      <c r="SHU58" s="18"/>
      <c r="SHV58" s="18"/>
      <c r="SHW58" s="18"/>
      <c r="SHX58" s="18"/>
      <c r="SHY58" s="18"/>
      <c r="SHZ58" s="18"/>
      <c r="SIA58" s="18"/>
      <c r="SIB58" s="18"/>
      <c r="SIC58" s="18"/>
      <c r="SID58" s="18"/>
      <c r="SIE58" s="18"/>
      <c r="SIF58" s="18"/>
      <c r="SIG58" s="18"/>
      <c r="SIH58" s="18"/>
      <c r="SII58" s="18"/>
      <c r="SIJ58" s="18"/>
      <c r="SIK58" s="18"/>
      <c r="SIL58" s="18"/>
      <c r="SIM58" s="18"/>
      <c r="SIN58" s="18"/>
      <c r="SIO58" s="18"/>
      <c r="SIP58" s="18"/>
      <c r="SIQ58" s="18"/>
      <c r="SIR58" s="18"/>
      <c r="SIS58" s="18"/>
      <c r="SIT58" s="18"/>
      <c r="SIU58" s="18"/>
      <c r="SIV58" s="18"/>
      <c r="SIW58" s="18"/>
      <c r="SIX58" s="18"/>
      <c r="SIY58" s="18"/>
      <c r="SIZ58" s="18"/>
      <c r="SJA58" s="18"/>
      <c r="SJB58" s="18"/>
      <c r="SJC58" s="18"/>
      <c r="SJD58" s="18"/>
      <c r="SJE58" s="18"/>
      <c r="SJF58" s="18"/>
      <c r="SJG58" s="18"/>
      <c r="SJH58" s="18"/>
      <c r="SJI58" s="18"/>
      <c r="SJJ58" s="18"/>
      <c r="SJK58" s="18"/>
      <c r="SJL58" s="18"/>
      <c r="SJM58" s="18"/>
      <c r="SJN58" s="18"/>
      <c r="SJO58" s="18"/>
      <c r="SJP58" s="18"/>
      <c r="SJQ58" s="18"/>
      <c r="SJR58" s="18"/>
      <c r="SJS58" s="18"/>
      <c r="SJT58" s="18"/>
      <c r="SJU58" s="18"/>
      <c r="SJV58" s="18"/>
      <c r="SJW58" s="18"/>
      <c r="SJX58" s="18"/>
      <c r="SJY58" s="18"/>
      <c r="SJZ58" s="18"/>
      <c r="SKA58" s="18"/>
      <c r="SKB58" s="18"/>
      <c r="SKC58" s="18"/>
      <c r="SKD58" s="18"/>
      <c r="SKE58" s="18"/>
      <c r="SKF58" s="18"/>
      <c r="SKG58" s="18"/>
      <c r="SKH58" s="18"/>
      <c r="SKI58" s="18"/>
      <c r="SKJ58" s="18"/>
      <c r="SKK58" s="18"/>
      <c r="SKL58" s="18"/>
      <c r="SKM58" s="18"/>
      <c r="SKN58" s="18"/>
      <c r="SKO58" s="18"/>
      <c r="SKP58" s="18"/>
      <c r="SKQ58" s="18"/>
      <c r="SKR58" s="18"/>
      <c r="SKS58" s="18"/>
      <c r="SKT58" s="18"/>
      <c r="SKU58" s="18"/>
      <c r="SKV58" s="18"/>
      <c r="SKW58" s="18"/>
      <c r="SKX58" s="18"/>
      <c r="SKY58" s="18"/>
      <c r="SKZ58" s="18"/>
      <c r="SLA58" s="18"/>
      <c r="SLB58" s="18"/>
      <c r="SLC58" s="18"/>
      <c r="SLD58" s="18"/>
      <c r="SLE58" s="18"/>
      <c r="SLF58" s="18"/>
      <c r="SLG58" s="18"/>
      <c r="SLH58" s="18"/>
      <c r="SLI58" s="18"/>
      <c r="SLJ58" s="18"/>
      <c r="SLK58" s="18"/>
      <c r="SLL58" s="18"/>
      <c r="SLM58" s="18"/>
      <c r="SLN58" s="18"/>
      <c r="SLO58" s="18"/>
      <c r="SLP58" s="18"/>
      <c r="SLQ58" s="18"/>
      <c r="SLR58" s="18"/>
      <c r="SLS58" s="18"/>
      <c r="SLT58" s="18"/>
      <c r="SLU58" s="18"/>
      <c r="SLV58" s="18"/>
      <c r="SLW58" s="18"/>
      <c r="SLX58" s="18"/>
      <c r="SLY58" s="18"/>
      <c r="SLZ58" s="18"/>
      <c r="SMA58" s="18"/>
      <c r="SMB58" s="18"/>
      <c r="SMC58" s="18"/>
      <c r="SMD58" s="18"/>
      <c r="SME58" s="18"/>
      <c r="SMF58" s="18"/>
      <c r="SMG58" s="18"/>
      <c r="SMH58" s="18"/>
      <c r="SMI58" s="18"/>
      <c r="SMJ58" s="18"/>
      <c r="SMK58" s="18"/>
      <c r="SML58" s="18"/>
      <c r="SMM58" s="18"/>
      <c r="SMN58" s="18"/>
      <c r="SMO58" s="18"/>
      <c r="SMP58" s="18"/>
      <c r="SMQ58" s="18"/>
      <c r="SMR58" s="18"/>
      <c r="SMS58" s="18"/>
      <c r="SMT58" s="18"/>
      <c r="SMU58" s="18"/>
      <c r="SMV58" s="18"/>
      <c r="SMW58" s="18"/>
      <c r="SMX58" s="18"/>
      <c r="SMY58" s="18"/>
      <c r="SMZ58" s="18"/>
      <c r="SNA58" s="18"/>
      <c r="SNB58" s="18"/>
      <c r="SNC58" s="18"/>
      <c r="SND58" s="18"/>
      <c r="SNE58" s="18"/>
      <c r="SNF58" s="18"/>
      <c r="SNG58" s="18"/>
      <c r="SNH58" s="18"/>
      <c r="SNI58" s="18"/>
      <c r="SNJ58" s="18"/>
      <c r="SNK58" s="18"/>
      <c r="SNL58" s="18"/>
      <c r="SNM58" s="18"/>
      <c r="SNN58" s="18"/>
      <c r="SNO58" s="18"/>
      <c r="SNP58" s="18"/>
      <c r="SNQ58" s="18"/>
      <c r="SNR58" s="18"/>
      <c r="SNS58" s="18"/>
      <c r="SNT58" s="18"/>
      <c r="SNU58" s="18"/>
      <c r="SNV58" s="18"/>
      <c r="SNW58" s="18"/>
      <c r="SNX58" s="18"/>
      <c r="SNY58" s="18"/>
      <c r="SNZ58" s="18"/>
      <c r="SOA58" s="18"/>
      <c r="SOB58" s="18"/>
      <c r="SOC58" s="18"/>
      <c r="SOD58" s="18"/>
      <c r="SOE58" s="18"/>
      <c r="SOF58" s="18"/>
      <c r="SOG58" s="18"/>
      <c r="SOH58" s="18"/>
      <c r="SOI58" s="18"/>
      <c r="SOJ58" s="18"/>
      <c r="SOK58" s="18"/>
      <c r="SOL58" s="18"/>
      <c r="SOM58" s="18"/>
      <c r="SON58" s="18"/>
      <c r="SOO58" s="18"/>
      <c r="SOP58" s="18"/>
      <c r="SOQ58" s="18"/>
      <c r="SOR58" s="18"/>
      <c r="SOS58" s="18"/>
      <c r="SOT58" s="18"/>
      <c r="SOU58" s="18"/>
      <c r="SOV58" s="18"/>
      <c r="SOW58" s="18"/>
      <c r="SOX58" s="18"/>
      <c r="SOY58" s="18"/>
      <c r="SOZ58" s="18"/>
      <c r="SPA58" s="18"/>
      <c r="SPB58" s="18"/>
      <c r="SPC58" s="18"/>
      <c r="SPD58" s="18"/>
      <c r="SPE58" s="18"/>
      <c r="SPF58" s="18"/>
      <c r="SPG58" s="18"/>
      <c r="SPH58" s="18"/>
      <c r="SPI58" s="18"/>
      <c r="SPJ58" s="18"/>
      <c r="SPK58" s="18"/>
      <c r="SPL58" s="18"/>
      <c r="SPM58" s="18"/>
      <c r="SPN58" s="18"/>
      <c r="SPO58" s="18"/>
      <c r="SPP58" s="18"/>
      <c r="SPQ58" s="18"/>
      <c r="SPR58" s="18"/>
      <c r="SPS58" s="18"/>
      <c r="SPT58" s="18"/>
      <c r="SPU58" s="18"/>
      <c r="SPV58" s="18"/>
      <c r="SPW58" s="18"/>
      <c r="SPX58" s="18"/>
      <c r="SPY58" s="18"/>
      <c r="SPZ58" s="18"/>
      <c r="SQA58" s="18"/>
      <c r="SQB58" s="18"/>
      <c r="SQC58" s="18"/>
      <c r="SQD58" s="18"/>
      <c r="SQE58" s="18"/>
      <c r="SQF58" s="18"/>
      <c r="SQG58" s="18"/>
      <c r="SQH58" s="18"/>
      <c r="SQI58" s="18"/>
      <c r="SQJ58" s="18"/>
      <c r="SQK58" s="18"/>
      <c r="SQL58" s="18"/>
      <c r="SQM58" s="18"/>
      <c r="SQN58" s="18"/>
      <c r="SQO58" s="18"/>
      <c r="SQP58" s="18"/>
      <c r="SQQ58" s="18"/>
      <c r="SQR58" s="18"/>
      <c r="SQS58" s="18"/>
      <c r="SQT58" s="18"/>
      <c r="SQU58" s="18"/>
      <c r="SQV58" s="18"/>
      <c r="SQW58" s="18"/>
      <c r="SQX58" s="18"/>
      <c r="SQY58" s="18"/>
      <c r="SQZ58" s="18"/>
      <c r="SRA58" s="18"/>
      <c r="SRB58" s="18"/>
      <c r="SRC58" s="18"/>
      <c r="SRD58" s="18"/>
      <c r="SRE58" s="18"/>
      <c r="SRF58" s="18"/>
      <c r="SRG58" s="18"/>
      <c r="SRH58" s="18"/>
      <c r="SRI58" s="18"/>
      <c r="SRJ58" s="18"/>
      <c r="SRK58" s="18"/>
      <c r="SRL58" s="18"/>
      <c r="SRM58" s="18"/>
      <c r="SRN58" s="18"/>
      <c r="SRO58" s="18"/>
      <c r="SRP58" s="18"/>
      <c r="SRQ58" s="18"/>
      <c r="SRR58" s="18"/>
      <c r="SRS58" s="18"/>
      <c r="SRT58" s="18"/>
      <c r="SRU58" s="18"/>
      <c r="SRV58" s="18"/>
      <c r="SRW58" s="18"/>
      <c r="SRX58" s="18"/>
      <c r="SRY58" s="18"/>
      <c r="SRZ58" s="18"/>
      <c r="SSA58" s="18"/>
      <c r="SSB58" s="18"/>
      <c r="SSC58" s="18"/>
      <c r="SSD58" s="18"/>
      <c r="SSE58" s="18"/>
      <c r="SSF58" s="18"/>
      <c r="SSG58" s="18"/>
      <c r="SSH58" s="18"/>
      <c r="SSI58" s="18"/>
      <c r="SSJ58" s="18"/>
      <c r="SSK58" s="18"/>
      <c r="SSL58" s="18"/>
      <c r="SSM58" s="18"/>
      <c r="SSN58" s="18"/>
      <c r="SSO58" s="18"/>
      <c r="SSP58" s="18"/>
      <c r="SSQ58" s="18"/>
      <c r="SSR58" s="18"/>
      <c r="SSS58" s="18"/>
      <c r="SST58" s="18"/>
      <c r="SSU58" s="18"/>
      <c r="SSV58" s="18"/>
      <c r="SSW58" s="18"/>
      <c r="SSX58" s="18"/>
      <c r="SSY58" s="18"/>
      <c r="SSZ58" s="18"/>
      <c r="STA58" s="18"/>
      <c r="STB58" s="18"/>
      <c r="STC58" s="18"/>
      <c r="STD58" s="18"/>
      <c r="STE58" s="18"/>
      <c r="STF58" s="18"/>
      <c r="STG58" s="18"/>
      <c r="STH58" s="18"/>
      <c r="STI58" s="18"/>
      <c r="STJ58" s="18"/>
      <c r="STK58" s="18"/>
      <c r="STL58" s="18"/>
      <c r="STM58" s="18"/>
      <c r="STN58" s="18"/>
      <c r="STO58" s="18"/>
      <c r="STP58" s="18"/>
      <c r="STQ58" s="18"/>
      <c r="STR58" s="18"/>
      <c r="STS58" s="18"/>
      <c r="STT58" s="18"/>
      <c r="STU58" s="18"/>
      <c r="STV58" s="18"/>
      <c r="STW58" s="18"/>
      <c r="STX58" s="18"/>
      <c r="STY58" s="18"/>
      <c r="STZ58" s="18"/>
      <c r="SUA58" s="18"/>
      <c r="SUB58" s="18"/>
      <c r="SUC58" s="18"/>
      <c r="SUD58" s="18"/>
      <c r="SUE58" s="18"/>
      <c r="SUF58" s="18"/>
      <c r="SUG58" s="18"/>
      <c r="SUH58" s="18"/>
      <c r="SUI58" s="18"/>
      <c r="SUJ58" s="18"/>
      <c r="SUK58" s="18"/>
      <c r="SUL58" s="18"/>
      <c r="SUM58" s="18"/>
      <c r="SUN58" s="18"/>
      <c r="SUO58" s="18"/>
      <c r="SUP58" s="18"/>
      <c r="SUQ58" s="18"/>
      <c r="SUR58" s="18"/>
      <c r="SUS58" s="18"/>
      <c r="SUT58" s="18"/>
      <c r="SUU58" s="18"/>
      <c r="SUV58" s="18"/>
      <c r="SUW58" s="18"/>
      <c r="SUX58" s="18"/>
      <c r="SUY58" s="18"/>
      <c r="SUZ58" s="18"/>
      <c r="SVA58" s="18"/>
      <c r="SVB58" s="18"/>
      <c r="SVC58" s="18"/>
      <c r="SVD58" s="18"/>
      <c r="SVE58" s="18"/>
      <c r="SVF58" s="18"/>
      <c r="SVG58" s="18"/>
      <c r="SVH58" s="18"/>
      <c r="SVI58" s="18"/>
      <c r="SVJ58" s="18"/>
      <c r="SVK58" s="18"/>
      <c r="SVL58" s="18"/>
      <c r="SVM58" s="18"/>
      <c r="SVN58" s="18"/>
      <c r="SVO58" s="18"/>
      <c r="SVP58" s="18"/>
      <c r="SVQ58" s="18"/>
      <c r="SVR58" s="18"/>
      <c r="SVS58" s="18"/>
      <c r="SVT58" s="18"/>
      <c r="SVU58" s="18"/>
      <c r="SVV58" s="18"/>
      <c r="SVW58" s="18"/>
      <c r="SVX58" s="18"/>
      <c r="SVY58" s="18"/>
      <c r="SVZ58" s="18"/>
      <c r="SWA58" s="18"/>
      <c r="SWB58" s="18"/>
      <c r="SWC58" s="18"/>
      <c r="SWD58" s="18"/>
      <c r="SWE58" s="18"/>
      <c r="SWF58" s="18"/>
      <c r="SWG58" s="18"/>
      <c r="SWH58" s="18"/>
      <c r="SWI58" s="18"/>
      <c r="SWJ58" s="18"/>
      <c r="SWK58" s="18"/>
      <c r="SWL58" s="18"/>
      <c r="SWM58" s="18"/>
      <c r="SWN58" s="18"/>
      <c r="SWO58" s="18"/>
      <c r="SWP58" s="18"/>
      <c r="SWQ58" s="18"/>
      <c r="SWR58" s="18"/>
      <c r="SWS58" s="18"/>
      <c r="SWT58" s="18"/>
      <c r="SWU58" s="18"/>
      <c r="SWV58" s="18"/>
      <c r="SWW58" s="18"/>
      <c r="SWX58" s="18"/>
      <c r="SWY58" s="18"/>
      <c r="SWZ58" s="18"/>
      <c r="SXA58" s="18"/>
      <c r="SXB58" s="18"/>
      <c r="SXC58" s="18"/>
      <c r="SXD58" s="18"/>
      <c r="SXE58" s="18"/>
      <c r="SXF58" s="18"/>
      <c r="SXG58" s="18"/>
      <c r="SXH58" s="18"/>
      <c r="SXI58" s="18"/>
      <c r="SXJ58" s="18"/>
      <c r="SXK58" s="18"/>
      <c r="SXL58" s="18"/>
      <c r="SXM58" s="18"/>
      <c r="SXN58" s="18"/>
      <c r="SXO58" s="18"/>
      <c r="SXP58" s="18"/>
      <c r="SXQ58" s="18"/>
      <c r="SXR58" s="18"/>
      <c r="SXS58" s="18"/>
      <c r="SXT58" s="18"/>
      <c r="SXU58" s="18"/>
      <c r="SXV58" s="18"/>
      <c r="SXW58" s="18"/>
      <c r="SXX58" s="18"/>
      <c r="SXY58" s="18"/>
      <c r="SXZ58" s="18"/>
      <c r="SYA58" s="18"/>
      <c r="SYB58" s="18"/>
      <c r="SYC58" s="18"/>
      <c r="SYD58" s="18"/>
      <c r="SYE58" s="18"/>
      <c r="SYF58" s="18"/>
      <c r="SYG58" s="18"/>
      <c r="SYH58" s="18"/>
      <c r="SYI58" s="18"/>
      <c r="SYJ58" s="18"/>
      <c r="SYK58" s="18"/>
      <c r="SYL58" s="18"/>
      <c r="SYM58" s="18"/>
      <c r="SYN58" s="18"/>
      <c r="SYO58" s="18"/>
      <c r="SYP58" s="18"/>
      <c r="SYQ58" s="18"/>
      <c r="SYR58" s="18"/>
      <c r="SYS58" s="18"/>
      <c r="SYT58" s="18"/>
      <c r="SYU58" s="18"/>
      <c r="SYV58" s="18"/>
      <c r="SYW58" s="18"/>
      <c r="SYX58" s="18"/>
      <c r="SYY58" s="18"/>
      <c r="SYZ58" s="18"/>
      <c r="SZA58" s="18"/>
      <c r="SZB58" s="18"/>
      <c r="SZC58" s="18"/>
      <c r="SZD58" s="18"/>
      <c r="SZE58" s="18"/>
      <c r="SZF58" s="18"/>
      <c r="SZG58" s="18"/>
      <c r="SZH58" s="18"/>
      <c r="SZI58" s="18"/>
      <c r="SZJ58" s="18"/>
      <c r="SZK58" s="18"/>
      <c r="SZL58" s="18"/>
      <c r="SZM58" s="18"/>
      <c r="SZN58" s="18"/>
      <c r="SZO58" s="18"/>
      <c r="SZP58" s="18"/>
      <c r="SZQ58" s="18"/>
      <c r="SZR58" s="18"/>
      <c r="SZS58" s="18"/>
      <c r="SZT58" s="18"/>
      <c r="SZU58" s="18"/>
      <c r="SZV58" s="18"/>
      <c r="SZW58" s="18"/>
      <c r="SZX58" s="18"/>
      <c r="SZY58" s="18"/>
      <c r="SZZ58" s="18"/>
      <c r="TAA58" s="18"/>
      <c r="TAB58" s="18"/>
      <c r="TAC58" s="18"/>
      <c r="TAD58" s="18"/>
      <c r="TAE58" s="18"/>
      <c r="TAF58" s="18"/>
      <c r="TAG58" s="18"/>
      <c r="TAH58" s="18"/>
      <c r="TAI58" s="18"/>
      <c r="TAJ58" s="18"/>
      <c r="TAK58" s="18"/>
      <c r="TAL58" s="18"/>
      <c r="TAM58" s="18"/>
      <c r="TAN58" s="18"/>
      <c r="TAO58" s="18"/>
      <c r="TAP58" s="18"/>
      <c r="TAQ58" s="18"/>
      <c r="TAR58" s="18"/>
      <c r="TAS58" s="18"/>
      <c r="TAT58" s="18"/>
      <c r="TAU58" s="18"/>
      <c r="TAV58" s="18"/>
      <c r="TAW58" s="18"/>
      <c r="TAX58" s="18"/>
      <c r="TAY58" s="18"/>
      <c r="TAZ58" s="18"/>
      <c r="TBA58" s="18"/>
      <c r="TBB58" s="18"/>
      <c r="TBC58" s="18"/>
      <c r="TBD58" s="18"/>
      <c r="TBE58" s="18"/>
      <c r="TBF58" s="18"/>
      <c r="TBG58" s="18"/>
      <c r="TBH58" s="18"/>
      <c r="TBI58" s="18"/>
      <c r="TBJ58" s="18"/>
      <c r="TBK58" s="18"/>
      <c r="TBL58" s="18"/>
      <c r="TBM58" s="18"/>
      <c r="TBN58" s="18"/>
      <c r="TBO58" s="18"/>
      <c r="TBP58" s="18"/>
      <c r="TBQ58" s="18"/>
      <c r="TBR58" s="18"/>
      <c r="TBS58" s="18"/>
      <c r="TBT58" s="18"/>
      <c r="TBU58" s="18"/>
      <c r="TBV58" s="18"/>
      <c r="TBW58" s="18"/>
      <c r="TBX58" s="18"/>
      <c r="TBY58" s="18"/>
      <c r="TBZ58" s="18"/>
      <c r="TCA58" s="18"/>
      <c r="TCB58" s="18"/>
      <c r="TCC58" s="18"/>
      <c r="TCD58" s="18"/>
      <c r="TCE58" s="18"/>
      <c r="TCF58" s="18"/>
      <c r="TCG58" s="18"/>
      <c r="TCH58" s="18"/>
      <c r="TCI58" s="18"/>
      <c r="TCJ58" s="18"/>
      <c r="TCK58" s="18"/>
      <c r="TCL58" s="18"/>
      <c r="TCM58" s="18"/>
      <c r="TCN58" s="18"/>
      <c r="TCO58" s="18"/>
      <c r="TCP58" s="18"/>
      <c r="TCQ58" s="18"/>
      <c r="TCR58" s="18"/>
      <c r="TCS58" s="18"/>
      <c r="TCT58" s="18"/>
      <c r="TCU58" s="18"/>
      <c r="TCV58" s="18"/>
      <c r="TCW58" s="18"/>
      <c r="TCX58" s="18"/>
      <c r="TCY58" s="18"/>
      <c r="TCZ58" s="18"/>
      <c r="TDA58" s="18"/>
      <c r="TDB58" s="18"/>
      <c r="TDC58" s="18"/>
      <c r="TDD58" s="18"/>
      <c r="TDE58" s="18"/>
      <c r="TDF58" s="18"/>
      <c r="TDG58" s="18"/>
      <c r="TDH58" s="18"/>
      <c r="TDI58" s="18"/>
      <c r="TDJ58" s="18"/>
      <c r="TDK58" s="18"/>
      <c r="TDL58" s="18"/>
      <c r="TDM58" s="18"/>
      <c r="TDN58" s="18"/>
      <c r="TDO58" s="18"/>
      <c r="TDP58" s="18"/>
      <c r="TDQ58" s="18"/>
      <c r="TDR58" s="18"/>
      <c r="TDS58" s="18"/>
      <c r="TDT58" s="18"/>
      <c r="TDU58" s="18"/>
      <c r="TDV58" s="18"/>
      <c r="TDW58" s="18"/>
      <c r="TDX58" s="18"/>
      <c r="TDY58" s="18"/>
      <c r="TDZ58" s="18"/>
      <c r="TEA58" s="18"/>
      <c r="TEB58" s="18"/>
      <c r="TEC58" s="18"/>
      <c r="TED58" s="18"/>
      <c r="TEE58" s="18"/>
      <c r="TEF58" s="18"/>
      <c r="TEG58" s="18"/>
      <c r="TEH58" s="18"/>
      <c r="TEI58" s="18"/>
      <c r="TEJ58" s="18"/>
      <c r="TEK58" s="18"/>
      <c r="TEL58" s="18"/>
      <c r="TEM58" s="18"/>
      <c r="TEN58" s="18"/>
      <c r="TEO58" s="18"/>
      <c r="TEP58" s="18"/>
      <c r="TEQ58" s="18"/>
      <c r="TER58" s="18"/>
      <c r="TES58" s="18"/>
      <c r="TET58" s="18"/>
      <c r="TEU58" s="18"/>
      <c r="TEV58" s="18"/>
      <c r="TEW58" s="18"/>
      <c r="TEX58" s="18"/>
      <c r="TEY58" s="18"/>
      <c r="TEZ58" s="18"/>
      <c r="TFA58" s="18"/>
      <c r="TFB58" s="18"/>
      <c r="TFC58" s="18"/>
      <c r="TFD58" s="18"/>
      <c r="TFE58" s="18"/>
      <c r="TFF58" s="18"/>
      <c r="TFG58" s="18"/>
      <c r="TFH58" s="18"/>
      <c r="TFI58" s="18"/>
      <c r="TFJ58" s="18"/>
      <c r="TFK58" s="18"/>
      <c r="TFL58" s="18"/>
      <c r="TFM58" s="18"/>
      <c r="TFN58" s="18"/>
      <c r="TFO58" s="18"/>
      <c r="TFP58" s="18"/>
      <c r="TFQ58" s="18"/>
      <c r="TFR58" s="18"/>
      <c r="TFS58" s="18"/>
      <c r="TFT58" s="18"/>
      <c r="TFU58" s="18"/>
      <c r="TFV58" s="18"/>
      <c r="TFW58" s="18"/>
      <c r="TFX58" s="18"/>
      <c r="TFY58" s="18"/>
      <c r="TFZ58" s="18"/>
      <c r="TGA58" s="18"/>
      <c r="TGB58" s="18"/>
      <c r="TGC58" s="18"/>
      <c r="TGD58" s="18"/>
      <c r="TGE58" s="18"/>
      <c r="TGF58" s="18"/>
      <c r="TGG58" s="18"/>
      <c r="TGH58" s="18"/>
      <c r="TGI58" s="18"/>
      <c r="TGJ58" s="18"/>
      <c r="TGK58" s="18"/>
      <c r="TGL58" s="18"/>
      <c r="TGM58" s="18"/>
      <c r="TGN58" s="18"/>
      <c r="TGO58" s="18"/>
      <c r="TGP58" s="18"/>
      <c r="TGQ58" s="18"/>
      <c r="TGR58" s="18"/>
      <c r="TGS58" s="18"/>
      <c r="TGT58" s="18"/>
      <c r="TGU58" s="18"/>
      <c r="TGV58" s="18"/>
      <c r="TGW58" s="18"/>
      <c r="TGX58" s="18"/>
      <c r="TGY58" s="18"/>
      <c r="TGZ58" s="18"/>
      <c r="THA58" s="18"/>
      <c r="THB58" s="18"/>
      <c r="THC58" s="18"/>
      <c r="THD58" s="18"/>
      <c r="THE58" s="18"/>
      <c r="THF58" s="18"/>
      <c r="THG58" s="18"/>
      <c r="THH58" s="18"/>
      <c r="THI58" s="18"/>
      <c r="THJ58" s="18"/>
      <c r="THK58" s="18"/>
      <c r="THL58" s="18"/>
      <c r="THM58" s="18"/>
      <c r="THN58" s="18"/>
      <c r="THO58" s="18"/>
      <c r="THP58" s="18"/>
      <c r="THQ58" s="18"/>
      <c r="THR58" s="18"/>
      <c r="THS58" s="18"/>
      <c r="THT58" s="18"/>
      <c r="THU58" s="18"/>
      <c r="THV58" s="18"/>
      <c r="THW58" s="18"/>
      <c r="THX58" s="18"/>
      <c r="THY58" s="18"/>
      <c r="THZ58" s="18"/>
      <c r="TIA58" s="18"/>
      <c r="TIB58" s="18"/>
      <c r="TIC58" s="18"/>
      <c r="TID58" s="18"/>
      <c r="TIE58" s="18"/>
      <c r="TIF58" s="18"/>
      <c r="TIG58" s="18"/>
      <c r="TIH58" s="18"/>
      <c r="TII58" s="18"/>
      <c r="TIJ58" s="18"/>
      <c r="TIK58" s="18"/>
      <c r="TIL58" s="18"/>
      <c r="TIM58" s="18"/>
      <c r="TIN58" s="18"/>
      <c r="TIO58" s="18"/>
      <c r="TIP58" s="18"/>
      <c r="TIQ58" s="18"/>
      <c r="TIR58" s="18"/>
      <c r="TIS58" s="18"/>
      <c r="TIT58" s="18"/>
      <c r="TIU58" s="18"/>
      <c r="TIV58" s="18"/>
      <c r="TIW58" s="18"/>
      <c r="TIX58" s="18"/>
      <c r="TIY58" s="18"/>
      <c r="TIZ58" s="18"/>
      <c r="TJA58" s="18"/>
      <c r="TJB58" s="18"/>
      <c r="TJC58" s="18"/>
      <c r="TJD58" s="18"/>
      <c r="TJE58" s="18"/>
      <c r="TJF58" s="18"/>
      <c r="TJG58" s="18"/>
      <c r="TJH58" s="18"/>
      <c r="TJI58" s="18"/>
      <c r="TJJ58" s="18"/>
      <c r="TJK58" s="18"/>
      <c r="TJL58" s="18"/>
      <c r="TJM58" s="18"/>
      <c r="TJN58" s="18"/>
      <c r="TJO58" s="18"/>
      <c r="TJP58" s="18"/>
      <c r="TJQ58" s="18"/>
      <c r="TJR58" s="18"/>
      <c r="TJS58" s="18"/>
      <c r="TJT58" s="18"/>
      <c r="TJU58" s="18"/>
      <c r="TJV58" s="18"/>
      <c r="TJW58" s="18"/>
      <c r="TJX58" s="18"/>
      <c r="TJY58" s="18"/>
      <c r="TJZ58" s="18"/>
      <c r="TKA58" s="18"/>
      <c r="TKB58" s="18"/>
      <c r="TKC58" s="18"/>
      <c r="TKD58" s="18"/>
      <c r="TKE58" s="18"/>
      <c r="TKF58" s="18"/>
      <c r="TKG58" s="18"/>
      <c r="TKH58" s="18"/>
      <c r="TKI58" s="18"/>
      <c r="TKJ58" s="18"/>
      <c r="TKK58" s="18"/>
      <c r="TKL58" s="18"/>
      <c r="TKM58" s="18"/>
      <c r="TKN58" s="18"/>
      <c r="TKO58" s="18"/>
      <c r="TKP58" s="18"/>
      <c r="TKQ58" s="18"/>
      <c r="TKR58" s="18"/>
      <c r="TKS58" s="18"/>
      <c r="TKT58" s="18"/>
      <c r="TKU58" s="18"/>
      <c r="TKV58" s="18"/>
      <c r="TKW58" s="18"/>
      <c r="TKX58" s="18"/>
      <c r="TKY58" s="18"/>
      <c r="TKZ58" s="18"/>
      <c r="TLA58" s="18"/>
      <c r="TLB58" s="18"/>
      <c r="TLC58" s="18"/>
      <c r="TLD58" s="18"/>
      <c r="TLE58" s="18"/>
      <c r="TLF58" s="18"/>
      <c r="TLG58" s="18"/>
      <c r="TLH58" s="18"/>
      <c r="TLI58" s="18"/>
      <c r="TLJ58" s="18"/>
      <c r="TLK58" s="18"/>
      <c r="TLL58" s="18"/>
      <c r="TLM58" s="18"/>
      <c r="TLN58" s="18"/>
      <c r="TLO58" s="18"/>
      <c r="TLP58" s="18"/>
      <c r="TLQ58" s="18"/>
      <c r="TLR58" s="18"/>
      <c r="TLS58" s="18"/>
      <c r="TLT58" s="18"/>
      <c r="TLU58" s="18"/>
      <c r="TLV58" s="18"/>
      <c r="TLW58" s="18"/>
      <c r="TLX58" s="18"/>
      <c r="TLY58" s="18"/>
      <c r="TLZ58" s="18"/>
      <c r="TMA58" s="18"/>
      <c r="TMB58" s="18"/>
      <c r="TMC58" s="18"/>
      <c r="TMD58" s="18"/>
      <c r="TME58" s="18"/>
      <c r="TMF58" s="18"/>
      <c r="TMG58" s="18"/>
      <c r="TMH58" s="18"/>
      <c r="TMI58" s="18"/>
      <c r="TMJ58" s="18"/>
      <c r="TMK58" s="18"/>
      <c r="TML58" s="18"/>
      <c r="TMM58" s="18"/>
      <c r="TMN58" s="18"/>
      <c r="TMO58" s="18"/>
      <c r="TMP58" s="18"/>
      <c r="TMQ58" s="18"/>
      <c r="TMR58" s="18"/>
      <c r="TMS58" s="18"/>
      <c r="TMT58" s="18"/>
      <c r="TMU58" s="18"/>
      <c r="TMV58" s="18"/>
      <c r="TMW58" s="18"/>
      <c r="TMX58" s="18"/>
      <c r="TMY58" s="18"/>
      <c r="TMZ58" s="18"/>
      <c r="TNA58" s="18"/>
      <c r="TNB58" s="18"/>
      <c r="TNC58" s="18"/>
      <c r="TND58" s="18"/>
      <c r="TNE58" s="18"/>
      <c r="TNF58" s="18"/>
      <c r="TNG58" s="18"/>
      <c r="TNH58" s="18"/>
      <c r="TNI58" s="18"/>
      <c r="TNJ58" s="18"/>
      <c r="TNK58" s="18"/>
      <c r="TNL58" s="18"/>
      <c r="TNM58" s="18"/>
      <c r="TNN58" s="18"/>
      <c r="TNO58" s="18"/>
      <c r="TNP58" s="18"/>
      <c r="TNQ58" s="18"/>
      <c r="TNR58" s="18"/>
      <c r="TNS58" s="18"/>
      <c r="TNT58" s="18"/>
      <c r="TNU58" s="18"/>
      <c r="TNV58" s="18"/>
      <c r="TNW58" s="18"/>
      <c r="TNX58" s="18"/>
      <c r="TNY58" s="18"/>
      <c r="TNZ58" s="18"/>
      <c r="TOA58" s="18"/>
      <c r="TOB58" s="18"/>
      <c r="TOC58" s="18"/>
      <c r="TOD58" s="18"/>
      <c r="TOE58" s="18"/>
      <c r="TOF58" s="18"/>
      <c r="TOG58" s="18"/>
      <c r="TOH58" s="18"/>
      <c r="TOI58" s="18"/>
      <c r="TOJ58" s="18"/>
      <c r="TOK58" s="18"/>
      <c r="TOL58" s="18"/>
      <c r="TOM58" s="18"/>
      <c r="TON58" s="18"/>
      <c r="TOO58" s="18"/>
      <c r="TOP58" s="18"/>
      <c r="TOQ58" s="18"/>
      <c r="TOR58" s="18"/>
      <c r="TOS58" s="18"/>
      <c r="TOT58" s="18"/>
      <c r="TOU58" s="18"/>
      <c r="TOV58" s="18"/>
      <c r="TOW58" s="18"/>
      <c r="TOX58" s="18"/>
      <c r="TOY58" s="18"/>
      <c r="TOZ58" s="18"/>
      <c r="TPA58" s="18"/>
      <c r="TPB58" s="18"/>
      <c r="TPC58" s="18"/>
      <c r="TPD58" s="18"/>
      <c r="TPE58" s="18"/>
      <c r="TPF58" s="18"/>
      <c r="TPG58" s="18"/>
      <c r="TPH58" s="18"/>
      <c r="TPI58" s="18"/>
      <c r="TPJ58" s="18"/>
      <c r="TPK58" s="18"/>
      <c r="TPL58" s="18"/>
      <c r="TPM58" s="18"/>
      <c r="TPN58" s="18"/>
      <c r="TPO58" s="18"/>
      <c r="TPP58" s="18"/>
      <c r="TPQ58" s="18"/>
      <c r="TPR58" s="18"/>
      <c r="TPS58" s="18"/>
      <c r="TPT58" s="18"/>
      <c r="TPU58" s="18"/>
      <c r="TPV58" s="18"/>
      <c r="TPW58" s="18"/>
      <c r="TPX58" s="18"/>
      <c r="TPY58" s="18"/>
      <c r="TPZ58" s="18"/>
      <c r="TQA58" s="18"/>
      <c r="TQB58" s="18"/>
      <c r="TQC58" s="18"/>
      <c r="TQD58" s="18"/>
      <c r="TQE58" s="18"/>
      <c r="TQF58" s="18"/>
      <c r="TQG58" s="18"/>
      <c r="TQH58" s="18"/>
      <c r="TQI58" s="18"/>
      <c r="TQJ58" s="18"/>
      <c r="TQK58" s="18"/>
      <c r="TQL58" s="18"/>
      <c r="TQM58" s="18"/>
      <c r="TQN58" s="18"/>
      <c r="TQO58" s="18"/>
      <c r="TQP58" s="18"/>
      <c r="TQQ58" s="18"/>
      <c r="TQR58" s="18"/>
      <c r="TQS58" s="18"/>
      <c r="TQT58" s="18"/>
      <c r="TQU58" s="18"/>
      <c r="TQV58" s="18"/>
      <c r="TQW58" s="18"/>
      <c r="TQX58" s="18"/>
      <c r="TQY58" s="18"/>
      <c r="TQZ58" s="18"/>
      <c r="TRA58" s="18"/>
      <c r="TRB58" s="18"/>
      <c r="TRC58" s="18"/>
      <c r="TRD58" s="18"/>
      <c r="TRE58" s="18"/>
      <c r="TRF58" s="18"/>
      <c r="TRG58" s="18"/>
      <c r="TRH58" s="18"/>
      <c r="TRI58" s="18"/>
      <c r="TRJ58" s="18"/>
      <c r="TRK58" s="18"/>
      <c r="TRL58" s="18"/>
      <c r="TRM58" s="18"/>
      <c r="TRN58" s="18"/>
      <c r="TRO58" s="18"/>
      <c r="TRP58" s="18"/>
      <c r="TRQ58" s="18"/>
      <c r="TRR58" s="18"/>
      <c r="TRS58" s="18"/>
      <c r="TRT58" s="18"/>
      <c r="TRU58" s="18"/>
      <c r="TRV58" s="18"/>
      <c r="TRW58" s="18"/>
      <c r="TRX58" s="18"/>
      <c r="TRY58" s="18"/>
      <c r="TRZ58" s="18"/>
      <c r="TSA58" s="18"/>
      <c r="TSB58" s="18"/>
      <c r="TSC58" s="18"/>
      <c r="TSD58" s="18"/>
      <c r="TSE58" s="18"/>
      <c r="TSF58" s="18"/>
      <c r="TSG58" s="18"/>
      <c r="TSH58" s="18"/>
      <c r="TSI58" s="18"/>
      <c r="TSJ58" s="18"/>
      <c r="TSK58" s="18"/>
      <c r="TSL58" s="18"/>
      <c r="TSM58" s="18"/>
      <c r="TSN58" s="18"/>
      <c r="TSO58" s="18"/>
      <c r="TSP58" s="18"/>
      <c r="TSQ58" s="18"/>
      <c r="TSR58" s="18"/>
      <c r="TSS58" s="18"/>
      <c r="TST58" s="18"/>
      <c r="TSU58" s="18"/>
      <c r="TSV58" s="18"/>
      <c r="TSW58" s="18"/>
      <c r="TSX58" s="18"/>
      <c r="TSY58" s="18"/>
      <c r="TSZ58" s="18"/>
      <c r="TTA58" s="18"/>
      <c r="TTB58" s="18"/>
      <c r="TTC58" s="18"/>
      <c r="TTD58" s="18"/>
      <c r="TTE58" s="18"/>
      <c r="TTF58" s="18"/>
      <c r="TTG58" s="18"/>
      <c r="TTH58" s="18"/>
      <c r="TTI58" s="18"/>
      <c r="TTJ58" s="18"/>
      <c r="TTK58" s="18"/>
      <c r="TTL58" s="18"/>
      <c r="TTM58" s="18"/>
      <c r="TTN58" s="18"/>
      <c r="TTO58" s="18"/>
      <c r="TTP58" s="18"/>
      <c r="TTQ58" s="18"/>
      <c r="TTR58" s="18"/>
      <c r="TTS58" s="18"/>
      <c r="TTT58" s="18"/>
      <c r="TTU58" s="18"/>
      <c r="TTV58" s="18"/>
      <c r="TTW58" s="18"/>
      <c r="TTX58" s="18"/>
      <c r="TTY58" s="18"/>
      <c r="TTZ58" s="18"/>
      <c r="TUA58" s="18"/>
      <c r="TUB58" s="18"/>
      <c r="TUC58" s="18"/>
      <c r="TUD58" s="18"/>
      <c r="TUE58" s="18"/>
      <c r="TUF58" s="18"/>
      <c r="TUG58" s="18"/>
      <c r="TUH58" s="18"/>
      <c r="TUI58" s="18"/>
      <c r="TUJ58" s="18"/>
      <c r="TUK58" s="18"/>
      <c r="TUL58" s="18"/>
      <c r="TUM58" s="18"/>
      <c r="TUN58" s="18"/>
      <c r="TUO58" s="18"/>
      <c r="TUP58" s="18"/>
      <c r="TUQ58" s="18"/>
      <c r="TUR58" s="18"/>
      <c r="TUS58" s="18"/>
      <c r="TUT58" s="18"/>
      <c r="TUU58" s="18"/>
      <c r="TUV58" s="18"/>
      <c r="TUW58" s="18"/>
      <c r="TUX58" s="18"/>
      <c r="TUY58" s="18"/>
      <c r="TUZ58" s="18"/>
      <c r="TVA58" s="18"/>
      <c r="TVB58" s="18"/>
      <c r="TVC58" s="18"/>
      <c r="TVD58" s="18"/>
      <c r="TVE58" s="18"/>
      <c r="TVF58" s="18"/>
      <c r="TVG58" s="18"/>
      <c r="TVH58" s="18"/>
      <c r="TVI58" s="18"/>
      <c r="TVJ58" s="18"/>
      <c r="TVK58" s="18"/>
      <c r="TVL58" s="18"/>
      <c r="TVM58" s="18"/>
      <c r="TVN58" s="18"/>
      <c r="TVO58" s="18"/>
      <c r="TVP58" s="18"/>
      <c r="TVQ58" s="18"/>
      <c r="TVR58" s="18"/>
      <c r="TVS58" s="18"/>
      <c r="TVT58" s="18"/>
      <c r="TVU58" s="18"/>
      <c r="TVV58" s="18"/>
      <c r="TVW58" s="18"/>
      <c r="TVX58" s="18"/>
      <c r="TVY58" s="18"/>
      <c r="TVZ58" s="18"/>
      <c r="TWA58" s="18"/>
      <c r="TWB58" s="18"/>
      <c r="TWC58" s="18"/>
      <c r="TWD58" s="18"/>
      <c r="TWE58" s="18"/>
      <c r="TWF58" s="18"/>
      <c r="TWG58" s="18"/>
      <c r="TWH58" s="18"/>
      <c r="TWI58" s="18"/>
      <c r="TWJ58" s="18"/>
      <c r="TWK58" s="18"/>
      <c r="TWL58" s="18"/>
      <c r="TWM58" s="18"/>
      <c r="TWN58" s="18"/>
      <c r="TWO58" s="18"/>
      <c r="TWP58" s="18"/>
      <c r="TWQ58" s="18"/>
      <c r="TWR58" s="18"/>
      <c r="TWS58" s="18"/>
      <c r="TWT58" s="18"/>
      <c r="TWU58" s="18"/>
      <c r="TWV58" s="18"/>
      <c r="TWW58" s="18"/>
      <c r="TWX58" s="18"/>
      <c r="TWY58" s="18"/>
      <c r="TWZ58" s="18"/>
      <c r="TXA58" s="18"/>
      <c r="TXB58" s="18"/>
      <c r="TXC58" s="18"/>
      <c r="TXD58" s="18"/>
      <c r="TXE58" s="18"/>
      <c r="TXF58" s="18"/>
      <c r="TXG58" s="18"/>
      <c r="TXH58" s="18"/>
      <c r="TXI58" s="18"/>
      <c r="TXJ58" s="18"/>
      <c r="TXK58" s="18"/>
      <c r="TXL58" s="18"/>
      <c r="TXM58" s="18"/>
      <c r="TXN58" s="18"/>
      <c r="TXO58" s="18"/>
      <c r="TXP58" s="18"/>
      <c r="TXQ58" s="18"/>
      <c r="TXR58" s="18"/>
      <c r="TXS58" s="18"/>
      <c r="TXT58" s="18"/>
      <c r="TXU58" s="18"/>
      <c r="TXV58" s="18"/>
      <c r="TXW58" s="18"/>
      <c r="TXX58" s="18"/>
      <c r="TXY58" s="18"/>
      <c r="TXZ58" s="18"/>
      <c r="TYA58" s="18"/>
      <c r="TYB58" s="18"/>
      <c r="TYC58" s="18"/>
      <c r="TYD58" s="18"/>
      <c r="TYE58" s="18"/>
      <c r="TYF58" s="18"/>
      <c r="TYG58" s="18"/>
      <c r="TYH58" s="18"/>
      <c r="TYI58" s="18"/>
      <c r="TYJ58" s="18"/>
      <c r="TYK58" s="18"/>
      <c r="TYL58" s="18"/>
      <c r="TYM58" s="18"/>
      <c r="TYN58" s="18"/>
      <c r="TYO58" s="18"/>
      <c r="TYP58" s="18"/>
      <c r="TYQ58" s="18"/>
      <c r="TYR58" s="18"/>
      <c r="TYS58" s="18"/>
      <c r="TYT58" s="18"/>
      <c r="TYU58" s="18"/>
      <c r="TYV58" s="18"/>
      <c r="TYW58" s="18"/>
      <c r="TYX58" s="18"/>
      <c r="TYY58" s="18"/>
      <c r="TYZ58" s="18"/>
      <c r="TZA58" s="18"/>
      <c r="TZB58" s="18"/>
      <c r="TZC58" s="18"/>
      <c r="TZD58" s="18"/>
      <c r="TZE58" s="18"/>
      <c r="TZF58" s="18"/>
      <c r="TZG58" s="18"/>
      <c r="TZH58" s="18"/>
      <c r="TZI58" s="18"/>
      <c r="TZJ58" s="18"/>
      <c r="TZK58" s="18"/>
      <c r="TZL58" s="18"/>
      <c r="TZM58" s="18"/>
      <c r="TZN58" s="18"/>
      <c r="TZO58" s="18"/>
      <c r="TZP58" s="18"/>
      <c r="TZQ58" s="18"/>
      <c r="TZR58" s="18"/>
      <c r="TZS58" s="18"/>
      <c r="TZT58" s="18"/>
      <c r="TZU58" s="18"/>
      <c r="TZV58" s="18"/>
      <c r="TZW58" s="18"/>
      <c r="TZX58" s="18"/>
      <c r="TZY58" s="18"/>
      <c r="TZZ58" s="18"/>
      <c r="UAA58" s="18"/>
      <c r="UAB58" s="18"/>
      <c r="UAC58" s="18"/>
      <c r="UAD58" s="18"/>
      <c r="UAE58" s="18"/>
      <c r="UAF58" s="18"/>
      <c r="UAG58" s="18"/>
      <c r="UAH58" s="18"/>
      <c r="UAI58" s="18"/>
      <c r="UAJ58" s="18"/>
      <c r="UAK58" s="18"/>
      <c r="UAL58" s="18"/>
      <c r="UAM58" s="18"/>
      <c r="UAN58" s="18"/>
      <c r="UAO58" s="18"/>
      <c r="UAP58" s="18"/>
      <c r="UAQ58" s="18"/>
      <c r="UAR58" s="18"/>
      <c r="UAS58" s="18"/>
      <c r="UAT58" s="18"/>
      <c r="UAU58" s="18"/>
      <c r="UAV58" s="18"/>
      <c r="UAW58" s="18"/>
      <c r="UAX58" s="18"/>
      <c r="UAY58" s="18"/>
      <c r="UAZ58" s="18"/>
      <c r="UBA58" s="18"/>
      <c r="UBB58" s="18"/>
      <c r="UBC58" s="18"/>
      <c r="UBD58" s="18"/>
      <c r="UBE58" s="18"/>
      <c r="UBF58" s="18"/>
      <c r="UBG58" s="18"/>
      <c r="UBH58" s="18"/>
      <c r="UBI58" s="18"/>
      <c r="UBJ58" s="18"/>
      <c r="UBK58" s="18"/>
      <c r="UBL58" s="18"/>
      <c r="UBM58" s="18"/>
      <c r="UBN58" s="18"/>
      <c r="UBO58" s="18"/>
      <c r="UBP58" s="18"/>
      <c r="UBQ58" s="18"/>
      <c r="UBR58" s="18"/>
      <c r="UBS58" s="18"/>
      <c r="UBT58" s="18"/>
      <c r="UBU58" s="18"/>
      <c r="UBV58" s="18"/>
      <c r="UBW58" s="18"/>
      <c r="UBX58" s="18"/>
      <c r="UBY58" s="18"/>
      <c r="UBZ58" s="18"/>
      <c r="UCA58" s="18"/>
      <c r="UCB58" s="18"/>
      <c r="UCC58" s="18"/>
      <c r="UCD58" s="18"/>
      <c r="UCE58" s="18"/>
      <c r="UCF58" s="18"/>
      <c r="UCG58" s="18"/>
      <c r="UCH58" s="18"/>
      <c r="UCI58" s="18"/>
      <c r="UCJ58" s="18"/>
      <c r="UCK58" s="18"/>
      <c r="UCL58" s="18"/>
      <c r="UCM58" s="18"/>
      <c r="UCN58" s="18"/>
      <c r="UCO58" s="18"/>
      <c r="UCP58" s="18"/>
      <c r="UCQ58" s="18"/>
      <c r="UCR58" s="18"/>
      <c r="UCS58" s="18"/>
      <c r="UCT58" s="18"/>
      <c r="UCU58" s="18"/>
      <c r="UCV58" s="18"/>
      <c r="UCW58" s="18"/>
      <c r="UCX58" s="18"/>
      <c r="UCY58" s="18"/>
      <c r="UCZ58" s="18"/>
      <c r="UDA58" s="18"/>
      <c r="UDB58" s="18"/>
      <c r="UDC58" s="18"/>
      <c r="UDD58" s="18"/>
      <c r="UDE58" s="18"/>
      <c r="UDF58" s="18"/>
      <c r="UDG58" s="18"/>
      <c r="UDH58" s="18"/>
      <c r="UDI58" s="18"/>
      <c r="UDJ58" s="18"/>
      <c r="UDK58" s="18"/>
      <c r="UDL58" s="18"/>
      <c r="UDM58" s="18"/>
      <c r="UDN58" s="18"/>
      <c r="UDO58" s="18"/>
      <c r="UDP58" s="18"/>
      <c r="UDQ58" s="18"/>
      <c r="UDR58" s="18"/>
      <c r="UDS58" s="18"/>
      <c r="UDT58" s="18"/>
      <c r="UDU58" s="18"/>
      <c r="UDV58" s="18"/>
      <c r="UDW58" s="18"/>
      <c r="UDX58" s="18"/>
      <c r="UDY58" s="18"/>
      <c r="UDZ58" s="18"/>
      <c r="UEA58" s="18"/>
      <c r="UEB58" s="18"/>
      <c r="UEC58" s="18"/>
      <c r="UED58" s="18"/>
      <c r="UEE58" s="18"/>
      <c r="UEF58" s="18"/>
      <c r="UEG58" s="18"/>
      <c r="UEH58" s="18"/>
      <c r="UEI58" s="18"/>
      <c r="UEJ58" s="18"/>
      <c r="UEK58" s="18"/>
      <c r="UEL58" s="18"/>
      <c r="UEM58" s="18"/>
      <c r="UEN58" s="18"/>
      <c r="UEO58" s="18"/>
      <c r="UEP58" s="18"/>
      <c r="UEQ58" s="18"/>
      <c r="UER58" s="18"/>
      <c r="UES58" s="18"/>
      <c r="UET58" s="18"/>
      <c r="UEU58" s="18"/>
      <c r="UEV58" s="18"/>
      <c r="UEW58" s="18"/>
      <c r="UEX58" s="18"/>
      <c r="UEY58" s="18"/>
      <c r="UEZ58" s="18"/>
      <c r="UFA58" s="18"/>
      <c r="UFB58" s="18"/>
      <c r="UFC58" s="18"/>
      <c r="UFD58" s="18"/>
      <c r="UFE58" s="18"/>
      <c r="UFF58" s="18"/>
      <c r="UFG58" s="18"/>
      <c r="UFH58" s="18"/>
      <c r="UFI58" s="18"/>
      <c r="UFJ58" s="18"/>
      <c r="UFK58" s="18"/>
      <c r="UFL58" s="18"/>
      <c r="UFM58" s="18"/>
      <c r="UFN58" s="18"/>
      <c r="UFO58" s="18"/>
      <c r="UFP58" s="18"/>
      <c r="UFQ58" s="18"/>
      <c r="UFR58" s="18"/>
      <c r="UFS58" s="18"/>
      <c r="UFT58" s="18"/>
      <c r="UFU58" s="18"/>
      <c r="UFV58" s="18"/>
      <c r="UFW58" s="18"/>
      <c r="UFX58" s="18"/>
      <c r="UFY58" s="18"/>
      <c r="UFZ58" s="18"/>
      <c r="UGA58" s="18"/>
      <c r="UGB58" s="18"/>
      <c r="UGC58" s="18"/>
      <c r="UGD58" s="18"/>
      <c r="UGE58" s="18"/>
      <c r="UGF58" s="18"/>
      <c r="UGG58" s="18"/>
      <c r="UGH58" s="18"/>
      <c r="UGI58" s="18"/>
      <c r="UGJ58" s="18"/>
      <c r="UGK58" s="18"/>
      <c r="UGL58" s="18"/>
      <c r="UGM58" s="18"/>
      <c r="UGN58" s="18"/>
      <c r="UGO58" s="18"/>
      <c r="UGP58" s="18"/>
      <c r="UGQ58" s="18"/>
      <c r="UGR58" s="18"/>
      <c r="UGS58" s="18"/>
      <c r="UGT58" s="18"/>
      <c r="UGU58" s="18"/>
      <c r="UGV58" s="18"/>
      <c r="UGW58" s="18"/>
      <c r="UGX58" s="18"/>
      <c r="UGY58" s="18"/>
      <c r="UGZ58" s="18"/>
      <c r="UHA58" s="18"/>
      <c r="UHB58" s="18"/>
      <c r="UHC58" s="18"/>
      <c r="UHD58" s="18"/>
      <c r="UHE58" s="18"/>
      <c r="UHF58" s="18"/>
      <c r="UHG58" s="18"/>
      <c r="UHH58" s="18"/>
      <c r="UHI58" s="18"/>
      <c r="UHJ58" s="18"/>
      <c r="UHK58" s="18"/>
      <c r="UHL58" s="18"/>
      <c r="UHM58" s="18"/>
      <c r="UHN58" s="18"/>
      <c r="UHO58" s="18"/>
      <c r="UHP58" s="18"/>
      <c r="UHQ58" s="18"/>
      <c r="UHR58" s="18"/>
      <c r="UHS58" s="18"/>
      <c r="UHT58" s="18"/>
      <c r="UHU58" s="18"/>
      <c r="UHV58" s="18"/>
      <c r="UHW58" s="18"/>
      <c r="UHX58" s="18"/>
      <c r="UHY58" s="18"/>
      <c r="UHZ58" s="18"/>
      <c r="UIA58" s="18"/>
      <c r="UIB58" s="18"/>
      <c r="UIC58" s="18"/>
      <c r="UID58" s="18"/>
      <c r="UIE58" s="18"/>
      <c r="UIF58" s="18"/>
      <c r="UIG58" s="18"/>
      <c r="UIH58" s="18"/>
      <c r="UII58" s="18"/>
      <c r="UIJ58" s="18"/>
      <c r="UIK58" s="18"/>
      <c r="UIL58" s="18"/>
      <c r="UIM58" s="18"/>
      <c r="UIN58" s="18"/>
      <c r="UIO58" s="18"/>
      <c r="UIP58" s="18"/>
      <c r="UIQ58" s="18"/>
      <c r="UIR58" s="18"/>
      <c r="UIS58" s="18"/>
      <c r="UIT58" s="18"/>
      <c r="UIU58" s="18"/>
      <c r="UIV58" s="18"/>
      <c r="UIW58" s="18"/>
      <c r="UIX58" s="18"/>
      <c r="UIY58" s="18"/>
      <c r="UIZ58" s="18"/>
      <c r="UJA58" s="18"/>
      <c r="UJB58" s="18"/>
      <c r="UJC58" s="18"/>
      <c r="UJD58" s="18"/>
      <c r="UJE58" s="18"/>
      <c r="UJF58" s="18"/>
      <c r="UJG58" s="18"/>
      <c r="UJH58" s="18"/>
      <c r="UJI58" s="18"/>
      <c r="UJJ58" s="18"/>
      <c r="UJK58" s="18"/>
      <c r="UJL58" s="18"/>
      <c r="UJM58" s="18"/>
      <c r="UJN58" s="18"/>
      <c r="UJO58" s="18"/>
      <c r="UJP58" s="18"/>
      <c r="UJQ58" s="18"/>
      <c r="UJR58" s="18"/>
      <c r="UJS58" s="18"/>
      <c r="UJT58" s="18"/>
      <c r="UJU58" s="18"/>
      <c r="UJV58" s="18"/>
      <c r="UJW58" s="18"/>
      <c r="UJX58" s="18"/>
      <c r="UJY58" s="18"/>
      <c r="UJZ58" s="18"/>
      <c r="UKA58" s="18"/>
      <c r="UKB58" s="18"/>
      <c r="UKC58" s="18"/>
      <c r="UKD58" s="18"/>
      <c r="UKE58" s="18"/>
      <c r="UKF58" s="18"/>
      <c r="UKG58" s="18"/>
      <c r="UKH58" s="18"/>
      <c r="UKI58" s="18"/>
      <c r="UKJ58" s="18"/>
      <c r="UKK58" s="18"/>
      <c r="UKL58" s="18"/>
      <c r="UKM58" s="18"/>
      <c r="UKN58" s="18"/>
      <c r="UKO58" s="18"/>
      <c r="UKP58" s="18"/>
      <c r="UKQ58" s="18"/>
      <c r="UKR58" s="18"/>
      <c r="UKS58" s="18"/>
      <c r="UKT58" s="18"/>
      <c r="UKU58" s="18"/>
      <c r="UKV58" s="18"/>
      <c r="UKW58" s="18"/>
      <c r="UKX58" s="18"/>
      <c r="UKY58" s="18"/>
      <c r="UKZ58" s="18"/>
      <c r="ULA58" s="18"/>
      <c r="ULB58" s="18"/>
      <c r="ULC58" s="18"/>
      <c r="ULD58" s="18"/>
      <c r="ULE58" s="18"/>
      <c r="ULF58" s="18"/>
      <c r="ULG58" s="18"/>
      <c r="ULH58" s="18"/>
      <c r="ULI58" s="18"/>
      <c r="ULJ58" s="18"/>
      <c r="ULK58" s="18"/>
      <c r="ULL58" s="18"/>
      <c r="ULM58" s="18"/>
      <c r="ULN58" s="18"/>
      <c r="ULO58" s="18"/>
      <c r="ULP58" s="18"/>
      <c r="ULQ58" s="18"/>
      <c r="ULR58" s="18"/>
      <c r="ULS58" s="18"/>
      <c r="ULT58" s="18"/>
      <c r="ULU58" s="18"/>
      <c r="ULV58" s="18"/>
      <c r="ULW58" s="18"/>
      <c r="ULX58" s="18"/>
      <c r="ULY58" s="18"/>
      <c r="ULZ58" s="18"/>
      <c r="UMA58" s="18"/>
      <c r="UMB58" s="18"/>
      <c r="UMC58" s="18"/>
      <c r="UMD58" s="18"/>
      <c r="UME58" s="18"/>
      <c r="UMF58" s="18"/>
      <c r="UMG58" s="18"/>
      <c r="UMH58" s="18"/>
      <c r="UMI58" s="18"/>
      <c r="UMJ58" s="18"/>
      <c r="UMK58" s="18"/>
      <c r="UML58" s="18"/>
      <c r="UMM58" s="18"/>
      <c r="UMN58" s="18"/>
      <c r="UMO58" s="18"/>
      <c r="UMP58" s="18"/>
      <c r="UMQ58" s="18"/>
      <c r="UMR58" s="18"/>
      <c r="UMS58" s="18"/>
      <c r="UMT58" s="18"/>
      <c r="UMU58" s="18"/>
      <c r="UMV58" s="18"/>
      <c r="UMW58" s="18"/>
      <c r="UMX58" s="18"/>
      <c r="UMY58" s="18"/>
      <c r="UMZ58" s="18"/>
      <c r="UNA58" s="18"/>
      <c r="UNB58" s="18"/>
      <c r="UNC58" s="18"/>
      <c r="UND58" s="18"/>
      <c r="UNE58" s="18"/>
      <c r="UNF58" s="18"/>
      <c r="UNG58" s="18"/>
      <c r="UNH58" s="18"/>
      <c r="UNI58" s="18"/>
      <c r="UNJ58" s="18"/>
      <c r="UNK58" s="18"/>
      <c r="UNL58" s="18"/>
      <c r="UNM58" s="18"/>
      <c r="UNN58" s="18"/>
      <c r="UNO58" s="18"/>
      <c r="UNP58" s="18"/>
      <c r="UNQ58" s="18"/>
      <c r="UNR58" s="18"/>
      <c r="UNS58" s="18"/>
      <c r="UNT58" s="18"/>
      <c r="UNU58" s="18"/>
      <c r="UNV58" s="18"/>
      <c r="UNW58" s="18"/>
      <c r="UNX58" s="18"/>
      <c r="UNY58" s="18"/>
      <c r="UNZ58" s="18"/>
      <c r="UOA58" s="18"/>
      <c r="UOB58" s="18"/>
      <c r="UOC58" s="18"/>
      <c r="UOD58" s="18"/>
      <c r="UOE58" s="18"/>
      <c r="UOF58" s="18"/>
      <c r="UOG58" s="18"/>
      <c r="UOH58" s="18"/>
      <c r="UOI58" s="18"/>
      <c r="UOJ58" s="18"/>
      <c r="UOK58" s="18"/>
      <c r="UOL58" s="18"/>
      <c r="UOM58" s="18"/>
      <c r="UON58" s="18"/>
      <c r="UOO58" s="18"/>
      <c r="UOP58" s="18"/>
      <c r="UOQ58" s="18"/>
      <c r="UOR58" s="18"/>
      <c r="UOS58" s="18"/>
      <c r="UOT58" s="18"/>
      <c r="UOU58" s="18"/>
      <c r="UOV58" s="18"/>
      <c r="UOW58" s="18"/>
      <c r="UOX58" s="18"/>
      <c r="UOY58" s="18"/>
      <c r="UOZ58" s="18"/>
      <c r="UPA58" s="18"/>
      <c r="UPB58" s="18"/>
      <c r="UPC58" s="18"/>
      <c r="UPD58" s="18"/>
      <c r="UPE58" s="18"/>
      <c r="UPF58" s="18"/>
      <c r="UPG58" s="18"/>
      <c r="UPH58" s="18"/>
      <c r="UPI58" s="18"/>
      <c r="UPJ58" s="18"/>
      <c r="UPK58" s="18"/>
      <c r="UPL58" s="18"/>
      <c r="UPM58" s="18"/>
      <c r="UPN58" s="18"/>
      <c r="UPO58" s="18"/>
      <c r="UPP58" s="18"/>
      <c r="UPQ58" s="18"/>
      <c r="UPR58" s="18"/>
      <c r="UPS58" s="18"/>
      <c r="UPT58" s="18"/>
      <c r="UPU58" s="18"/>
      <c r="UPV58" s="18"/>
      <c r="UPW58" s="18"/>
      <c r="UPX58" s="18"/>
      <c r="UPY58" s="18"/>
      <c r="UPZ58" s="18"/>
      <c r="UQA58" s="18"/>
      <c r="UQB58" s="18"/>
      <c r="UQC58" s="18"/>
      <c r="UQD58" s="18"/>
      <c r="UQE58" s="18"/>
      <c r="UQF58" s="18"/>
      <c r="UQG58" s="18"/>
      <c r="UQH58" s="18"/>
      <c r="UQI58" s="18"/>
      <c r="UQJ58" s="18"/>
      <c r="UQK58" s="18"/>
      <c r="UQL58" s="18"/>
      <c r="UQM58" s="18"/>
      <c r="UQN58" s="18"/>
      <c r="UQO58" s="18"/>
      <c r="UQP58" s="18"/>
      <c r="UQQ58" s="18"/>
      <c r="UQR58" s="18"/>
      <c r="UQS58" s="18"/>
      <c r="UQT58" s="18"/>
      <c r="UQU58" s="18"/>
      <c r="UQV58" s="18"/>
      <c r="UQW58" s="18"/>
      <c r="UQX58" s="18"/>
      <c r="UQY58" s="18"/>
      <c r="UQZ58" s="18"/>
      <c r="URA58" s="18"/>
      <c r="URB58" s="18"/>
      <c r="URC58" s="18"/>
      <c r="URD58" s="18"/>
      <c r="URE58" s="18"/>
      <c r="URF58" s="18"/>
      <c r="URG58" s="18"/>
      <c r="URH58" s="18"/>
      <c r="URI58" s="18"/>
      <c r="URJ58" s="18"/>
      <c r="URK58" s="18"/>
      <c r="URL58" s="18"/>
      <c r="URM58" s="18"/>
      <c r="URN58" s="18"/>
      <c r="URO58" s="18"/>
      <c r="URP58" s="18"/>
      <c r="URQ58" s="18"/>
      <c r="URR58" s="18"/>
      <c r="URS58" s="18"/>
      <c r="URT58" s="18"/>
      <c r="URU58" s="18"/>
      <c r="URV58" s="18"/>
      <c r="URW58" s="18"/>
      <c r="URX58" s="18"/>
      <c r="URY58" s="18"/>
      <c r="URZ58" s="18"/>
      <c r="USA58" s="18"/>
      <c r="USB58" s="18"/>
      <c r="USC58" s="18"/>
      <c r="USD58" s="18"/>
      <c r="USE58" s="18"/>
      <c r="USF58" s="18"/>
      <c r="USG58" s="18"/>
      <c r="USH58" s="18"/>
      <c r="USI58" s="18"/>
      <c r="USJ58" s="18"/>
      <c r="USK58" s="18"/>
      <c r="USL58" s="18"/>
      <c r="USM58" s="18"/>
      <c r="USN58" s="18"/>
      <c r="USO58" s="18"/>
      <c r="USP58" s="18"/>
      <c r="USQ58" s="18"/>
      <c r="USR58" s="18"/>
      <c r="USS58" s="18"/>
      <c r="UST58" s="18"/>
      <c r="USU58" s="18"/>
      <c r="USV58" s="18"/>
      <c r="USW58" s="18"/>
      <c r="USX58" s="18"/>
      <c r="USY58" s="18"/>
      <c r="USZ58" s="18"/>
      <c r="UTA58" s="18"/>
      <c r="UTB58" s="18"/>
      <c r="UTC58" s="18"/>
      <c r="UTD58" s="18"/>
      <c r="UTE58" s="18"/>
      <c r="UTF58" s="18"/>
      <c r="UTG58" s="18"/>
      <c r="UTH58" s="18"/>
      <c r="UTI58" s="18"/>
      <c r="UTJ58" s="18"/>
      <c r="UTK58" s="18"/>
      <c r="UTL58" s="18"/>
      <c r="UTM58" s="18"/>
      <c r="UTN58" s="18"/>
      <c r="UTO58" s="18"/>
      <c r="UTP58" s="18"/>
      <c r="UTQ58" s="18"/>
      <c r="UTR58" s="18"/>
      <c r="UTS58" s="18"/>
      <c r="UTT58" s="18"/>
      <c r="UTU58" s="18"/>
      <c r="UTV58" s="18"/>
      <c r="UTW58" s="18"/>
      <c r="UTX58" s="18"/>
      <c r="UTY58" s="18"/>
      <c r="UTZ58" s="18"/>
      <c r="UUA58" s="18"/>
      <c r="UUB58" s="18"/>
      <c r="UUC58" s="18"/>
      <c r="UUD58" s="18"/>
      <c r="UUE58" s="18"/>
      <c r="UUF58" s="18"/>
      <c r="UUG58" s="18"/>
      <c r="UUH58" s="18"/>
      <c r="UUI58" s="18"/>
      <c r="UUJ58" s="18"/>
      <c r="UUK58" s="18"/>
      <c r="UUL58" s="18"/>
      <c r="UUM58" s="18"/>
      <c r="UUN58" s="18"/>
      <c r="UUO58" s="18"/>
      <c r="UUP58" s="18"/>
      <c r="UUQ58" s="18"/>
      <c r="UUR58" s="18"/>
      <c r="UUS58" s="18"/>
      <c r="UUT58" s="18"/>
      <c r="UUU58" s="18"/>
      <c r="UUV58" s="18"/>
      <c r="UUW58" s="18"/>
      <c r="UUX58" s="18"/>
      <c r="UUY58" s="18"/>
      <c r="UUZ58" s="18"/>
      <c r="UVA58" s="18"/>
      <c r="UVB58" s="18"/>
      <c r="UVC58" s="18"/>
      <c r="UVD58" s="18"/>
      <c r="UVE58" s="18"/>
      <c r="UVF58" s="18"/>
      <c r="UVG58" s="18"/>
      <c r="UVH58" s="18"/>
      <c r="UVI58" s="18"/>
      <c r="UVJ58" s="18"/>
      <c r="UVK58" s="18"/>
      <c r="UVL58" s="18"/>
      <c r="UVM58" s="18"/>
      <c r="UVN58" s="18"/>
      <c r="UVO58" s="18"/>
      <c r="UVP58" s="18"/>
      <c r="UVQ58" s="18"/>
      <c r="UVR58" s="18"/>
      <c r="UVS58" s="18"/>
      <c r="UVT58" s="18"/>
      <c r="UVU58" s="18"/>
      <c r="UVV58" s="18"/>
      <c r="UVW58" s="18"/>
      <c r="UVX58" s="18"/>
      <c r="UVY58" s="18"/>
      <c r="UVZ58" s="18"/>
      <c r="UWA58" s="18"/>
      <c r="UWB58" s="18"/>
      <c r="UWC58" s="18"/>
      <c r="UWD58" s="18"/>
      <c r="UWE58" s="18"/>
      <c r="UWF58" s="18"/>
      <c r="UWG58" s="18"/>
      <c r="UWH58" s="18"/>
      <c r="UWI58" s="18"/>
      <c r="UWJ58" s="18"/>
      <c r="UWK58" s="18"/>
      <c r="UWL58" s="18"/>
      <c r="UWM58" s="18"/>
      <c r="UWN58" s="18"/>
      <c r="UWO58" s="18"/>
      <c r="UWP58" s="18"/>
      <c r="UWQ58" s="18"/>
      <c r="UWR58" s="18"/>
      <c r="UWS58" s="18"/>
      <c r="UWT58" s="18"/>
      <c r="UWU58" s="18"/>
      <c r="UWV58" s="18"/>
      <c r="UWW58" s="18"/>
      <c r="UWX58" s="18"/>
      <c r="UWY58" s="18"/>
      <c r="UWZ58" s="18"/>
      <c r="UXA58" s="18"/>
      <c r="UXB58" s="18"/>
      <c r="UXC58" s="18"/>
      <c r="UXD58" s="18"/>
      <c r="UXE58" s="18"/>
      <c r="UXF58" s="18"/>
      <c r="UXG58" s="18"/>
      <c r="UXH58" s="18"/>
      <c r="UXI58" s="18"/>
      <c r="UXJ58" s="18"/>
      <c r="UXK58" s="18"/>
      <c r="UXL58" s="18"/>
      <c r="UXM58" s="18"/>
      <c r="UXN58" s="18"/>
      <c r="UXO58" s="18"/>
      <c r="UXP58" s="18"/>
      <c r="UXQ58" s="18"/>
      <c r="UXR58" s="18"/>
      <c r="UXS58" s="18"/>
      <c r="UXT58" s="18"/>
      <c r="UXU58" s="18"/>
      <c r="UXV58" s="18"/>
      <c r="UXW58" s="18"/>
      <c r="UXX58" s="18"/>
      <c r="UXY58" s="18"/>
      <c r="UXZ58" s="18"/>
      <c r="UYA58" s="18"/>
      <c r="UYB58" s="18"/>
      <c r="UYC58" s="18"/>
      <c r="UYD58" s="18"/>
      <c r="UYE58" s="18"/>
      <c r="UYF58" s="18"/>
      <c r="UYG58" s="18"/>
      <c r="UYH58" s="18"/>
      <c r="UYI58" s="18"/>
      <c r="UYJ58" s="18"/>
      <c r="UYK58" s="18"/>
      <c r="UYL58" s="18"/>
      <c r="UYM58" s="18"/>
      <c r="UYN58" s="18"/>
      <c r="UYO58" s="18"/>
      <c r="UYP58" s="18"/>
      <c r="UYQ58" s="18"/>
      <c r="UYR58" s="18"/>
      <c r="UYS58" s="18"/>
      <c r="UYT58" s="18"/>
      <c r="UYU58" s="18"/>
      <c r="UYV58" s="18"/>
      <c r="UYW58" s="18"/>
      <c r="UYX58" s="18"/>
      <c r="UYY58" s="18"/>
      <c r="UYZ58" s="18"/>
      <c r="UZA58" s="18"/>
      <c r="UZB58" s="18"/>
      <c r="UZC58" s="18"/>
      <c r="UZD58" s="18"/>
      <c r="UZE58" s="18"/>
      <c r="UZF58" s="18"/>
      <c r="UZG58" s="18"/>
      <c r="UZH58" s="18"/>
      <c r="UZI58" s="18"/>
      <c r="UZJ58" s="18"/>
      <c r="UZK58" s="18"/>
      <c r="UZL58" s="18"/>
      <c r="UZM58" s="18"/>
      <c r="UZN58" s="18"/>
      <c r="UZO58" s="18"/>
      <c r="UZP58" s="18"/>
      <c r="UZQ58" s="18"/>
      <c r="UZR58" s="18"/>
      <c r="UZS58" s="18"/>
      <c r="UZT58" s="18"/>
      <c r="UZU58" s="18"/>
      <c r="UZV58" s="18"/>
      <c r="UZW58" s="18"/>
      <c r="UZX58" s="18"/>
      <c r="UZY58" s="18"/>
      <c r="UZZ58" s="18"/>
      <c r="VAA58" s="18"/>
      <c r="VAB58" s="18"/>
      <c r="VAC58" s="18"/>
      <c r="VAD58" s="18"/>
      <c r="VAE58" s="18"/>
      <c r="VAF58" s="18"/>
      <c r="VAG58" s="18"/>
      <c r="VAH58" s="18"/>
      <c r="VAI58" s="18"/>
      <c r="VAJ58" s="18"/>
      <c r="VAK58" s="18"/>
      <c r="VAL58" s="18"/>
      <c r="VAM58" s="18"/>
      <c r="VAN58" s="18"/>
      <c r="VAO58" s="18"/>
      <c r="VAP58" s="18"/>
      <c r="VAQ58" s="18"/>
      <c r="VAR58" s="18"/>
      <c r="VAS58" s="18"/>
      <c r="VAT58" s="18"/>
      <c r="VAU58" s="18"/>
      <c r="VAV58" s="18"/>
      <c r="VAW58" s="18"/>
      <c r="VAX58" s="18"/>
      <c r="VAY58" s="18"/>
      <c r="VAZ58" s="18"/>
      <c r="VBA58" s="18"/>
      <c r="VBB58" s="18"/>
      <c r="VBC58" s="18"/>
      <c r="VBD58" s="18"/>
      <c r="VBE58" s="18"/>
      <c r="VBF58" s="18"/>
      <c r="VBG58" s="18"/>
      <c r="VBH58" s="18"/>
      <c r="VBI58" s="18"/>
      <c r="VBJ58" s="18"/>
      <c r="VBK58" s="18"/>
      <c r="VBL58" s="18"/>
      <c r="VBM58" s="18"/>
      <c r="VBN58" s="18"/>
      <c r="VBO58" s="18"/>
      <c r="VBP58" s="18"/>
      <c r="VBQ58" s="18"/>
      <c r="VBR58" s="18"/>
      <c r="VBS58" s="18"/>
      <c r="VBT58" s="18"/>
      <c r="VBU58" s="18"/>
      <c r="VBV58" s="18"/>
      <c r="VBW58" s="18"/>
      <c r="VBX58" s="18"/>
      <c r="VBY58" s="18"/>
      <c r="VBZ58" s="18"/>
      <c r="VCA58" s="18"/>
      <c r="VCB58" s="18"/>
      <c r="VCC58" s="18"/>
      <c r="VCD58" s="18"/>
      <c r="VCE58" s="18"/>
      <c r="VCF58" s="18"/>
      <c r="VCG58" s="18"/>
      <c r="VCH58" s="18"/>
      <c r="VCI58" s="18"/>
      <c r="VCJ58" s="18"/>
      <c r="VCK58" s="18"/>
      <c r="VCL58" s="18"/>
      <c r="VCM58" s="18"/>
      <c r="VCN58" s="18"/>
      <c r="VCO58" s="18"/>
      <c r="VCP58" s="18"/>
      <c r="VCQ58" s="18"/>
      <c r="VCR58" s="18"/>
      <c r="VCS58" s="18"/>
      <c r="VCT58" s="18"/>
      <c r="VCU58" s="18"/>
      <c r="VCV58" s="18"/>
      <c r="VCW58" s="18"/>
      <c r="VCX58" s="18"/>
      <c r="VCY58" s="18"/>
      <c r="VCZ58" s="18"/>
      <c r="VDA58" s="18"/>
      <c r="VDB58" s="18"/>
      <c r="VDC58" s="18"/>
      <c r="VDD58" s="18"/>
      <c r="VDE58" s="18"/>
      <c r="VDF58" s="18"/>
      <c r="VDG58" s="18"/>
      <c r="VDH58" s="18"/>
      <c r="VDI58" s="18"/>
      <c r="VDJ58" s="18"/>
      <c r="VDK58" s="18"/>
      <c r="VDL58" s="18"/>
      <c r="VDM58" s="18"/>
      <c r="VDN58" s="18"/>
      <c r="VDO58" s="18"/>
      <c r="VDP58" s="18"/>
      <c r="VDQ58" s="18"/>
      <c r="VDR58" s="18"/>
      <c r="VDS58" s="18"/>
      <c r="VDT58" s="18"/>
      <c r="VDU58" s="18"/>
      <c r="VDV58" s="18"/>
      <c r="VDW58" s="18"/>
      <c r="VDX58" s="18"/>
      <c r="VDY58" s="18"/>
      <c r="VDZ58" s="18"/>
      <c r="VEA58" s="18"/>
      <c r="VEB58" s="18"/>
      <c r="VEC58" s="18"/>
      <c r="VED58" s="18"/>
      <c r="VEE58" s="18"/>
      <c r="VEF58" s="18"/>
      <c r="VEG58" s="18"/>
      <c r="VEH58" s="18"/>
      <c r="VEI58" s="18"/>
      <c r="VEJ58" s="18"/>
      <c r="VEK58" s="18"/>
      <c r="VEL58" s="18"/>
      <c r="VEM58" s="18"/>
      <c r="VEN58" s="18"/>
      <c r="VEO58" s="18"/>
      <c r="VEP58" s="18"/>
      <c r="VEQ58" s="18"/>
      <c r="VER58" s="18"/>
      <c r="VES58" s="18"/>
      <c r="VET58" s="18"/>
      <c r="VEU58" s="18"/>
      <c r="VEV58" s="18"/>
      <c r="VEW58" s="18"/>
      <c r="VEX58" s="18"/>
      <c r="VEY58" s="18"/>
      <c r="VEZ58" s="18"/>
      <c r="VFA58" s="18"/>
      <c r="VFB58" s="18"/>
      <c r="VFC58" s="18"/>
      <c r="VFD58" s="18"/>
      <c r="VFE58" s="18"/>
      <c r="VFF58" s="18"/>
      <c r="VFG58" s="18"/>
      <c r="VFH58" s="18"/>
      <c r="VFI58" s="18"/>
      <c r="VFJ58" s="18"/>
      <c r="VFK58" s="18"/>
      <c r="VFL58" s="18"/>
      <c r="VFM58" s="18"/>
      <c r="VFN58" s="18"/>
      <c r="VFO58" s="18"/>
      <c r="VFP58" s="18"/>
      <c r="VFQ58" s="18"/>
      <c r="VFR58" s="18"/>
      <c r="VFS58" s="18"/>
      <c r="VFT58" s="18"/>
      <c r="VFU58" s="18"/>
      <c r="VFV58" s="18"/>
      <c r="VFW58" s="18"/>
      <c r="VFX58" s="18"/>
      <c r="VFY58" s="18"/>
      <c r="VFZ58" s="18"/>
      <c r="VGA58" s="18"/>
      <c r="VGB58" s="18"/>
      <c r="VGC58" s="18"/>
      <c r="VGD58" s="18"/>
      <c r="VGE58" s="18"/>
      <c r="VGF58" s="18"/>
      <c r="VGG58" s="18"/>
      <c r="VGH58" s="18"/>
      <c r="VGI58" s="18"/>
      <c r="VGJ58" s="18"/>
      <c r="VGK58" s="18"/>
      <c r="VGL58" s="18"/>
      <c r="VGM58" s="18"/>
      <c r="VGN58" s="18"/>
      <c r="VGO58" s="18"/>
      <c r="VGP58" s="18"/>
      <c r="VGQ58" s="18"/>
      <c r="VGR58" s="18"/>
      <c r="VGS58" s="18"/>
      <c r="VGT58" s="18"/>
      <c r="VGU58" s="18"/>
      <c r="VGV58" s="18"/>
      <c r="VGW58" s="18"/>
      <c r="VGX58" s="18"/>
      <c r="VGY58" s="18"/>
      <c r="VGZ58" s="18"/>
      <c r="VHA58" s="18"/>
      <c r="VHB58" s="18"/>
      <c r="VHC58" s="18"/>
      <c r="VHD58" s="18"/>
      <c r="VHE58" s="18"/>
      <c r="VHF58" s="18"/>
      <c r="VHG58" s="18"/>
      <c r="VHH58" s="18"/>
      <c r="VHI58" s="18"/>
      <c r="VHJ58" s="18"/>
      <c r="VHK58" s="18"/>
      <c r="VHL58" s="18"/>
      <c r="VHM58" s="18"/>
      <c r="VHN58" s="18"/>
      <c r="VHO58" s="18"/>
      <c r="VHP58" s="18"/>
      <c r="VHQ58" s="18"/>
      <c r="VHR58" s="18"/>
      <c r="VHS58" s="18"/>
      <c r="VHT58" s="18"/>
      <c r="VHU58" s="18"/>
      <c r="VHV58" s="18"/>
      <c r="VHW58" s="18"/>
      <c r="VHX58" s="18"/>
      <c r="VHY58" s="18"/>
      <c r="VHZ58" s="18"/>
      <c r="VIA58" s="18"/>
      <c r="VIB58" s="18"/>
      <c r="VIC58" s="18"/>
      <c r="VID58" s="18"/>
      <c r="VIE58" s="18"/>
      <c r="VIF58" s="18"/>
      <c r="VIG58" s="18"/>
      <c r="VIH58" s="18"/>
      <c r="VII58" s="18"/>
      <c r="VIJ58" s="18"/>
      <c r="VIK58" s="18"/>
      <c r="VIL58" s="18"/>
      <c r="VIM58" s="18"/>
      <c r="VIN58" s="18"/>
      <c r="VIO58" s="18"/>
      <c r="VIP58" s="18"/>
      <c r="VIQ58" s="18"/>
      <c r="VIR58" s="18"/>
      <c r="VIS58" s="18"/>
      <c r="VIT58" s="18"/>
      <c r="VIU58" s="18"/>
      <c r="VIV58" s="18"/>
      <c r="VIW58" s="18"/>
      <c r="VIX58" s="18"/>
      <c r="VIY58" s="18"/>
      <c r="VIZ58" s="18"/>
      <c r="VJA58" s="18"/>
      <c r="VJB58" s="18"/>
      <c r="VJC58" s="18"/>
      <c r="VJD58" s="18"/>
      <c r="VJE58" s="18"/>
      <c r="VJF58" s="18"/>
      <c r="VJG58" s="18"/>
      <c r="VJH58" s="18"/>
      <c r="VJI58" s="18"/>
      <c r="VJJ58" s="18"/>
      <c r="VJK58" s="18"/>
      <c r="VJL58" s="18"/>
      <c r="VJM58" s="18"/>
      <c r="VJN58" s="18"/>
      <c r="VJO58" s="18"/>
      <c r="VJP58" s="18"/>
      <c r="VJQ58" s="18"/>
      <c r="VJR58" s="18"/>
      <c r="VJS58" s="18"/>
      <c r="VJT58" s="18"/>
      <c r="VJU58" s="18"/>
      <c r="VJV58" s="18"/>
      <c r="VJW58" s="18"/>
      <c r="VJX58" s="18"/>
      <c r="VJY58" s="18"/>
      <c r="VJZ58" s="18"/>
      <c r="VKA58" s="18"/>
      <c r="VKB58" s="18"/>
      <c r="VKC58" s="18"/>
      <c r="VKD58" s="18"/>
      <c r="VKE58" s="18"/>
      <c r="VKF58" s="18"/>
      <c r="VKG58" s="18"/>
      <c r="VKH58" s="18"/>
      <c r="VKI58" s="18"/>
      <c r="VKJ58" s="18"/>
      <c r="VKK58" s="18"/>
      <c r="VKL58" s="18"/>
      <c r="VKM58" s="18"/>
      <c r="VKN58" s="18"/>
      <c r="VKO58" s="18"/>
      <c r="VKP58" s="18"/>
      <c r="VKQ58" s="18"/>
      <c r="VKR58" s="18"/>
      <c r="VKS58" s="18"/>
      <c r="VKT58" s="18"/>
      <c r="VKU58" s="18"/>
      <c r="VKV58" s="18"/>
      <c r="VKW58" s="18"/>
      <c r="VKX58" s="18"/>
      <c r="VKY58" s="18"/>
      <c r="VKZ58" s="18"/>
      <c r="VLA58" s="18"/>
      <c r="VLB58" s="18"/>
      <c r="VLC58" s="18"/>
      <c r="VLD58" s="18"/>
      <c r="VLE58" s="18"/>
      <c r="VLF58" s="18"/>
      <c r="VLG58" s="18"/>
      <c r="VLH58" s="18"/>
      <c r="VLI58" s="18"/>
      <c r="VLJ58" s="18"/>
      <c r="VLK58" s="18"/>
      <c r="VLL58" s="18"/>
      <c r="VLM58" s="18"/>
      <c r="VLN58" s="18"/>
      <c r="VLO58" s="18"/>
      <c r="VLP58" s="18"/>
      <c r="VLQ58" s="18"/>
      <c r="VLR58" s="18"/>
      <c r="VLS58" s="18"/>
      <c r="VLT58" s="18"/>
      <c r="VLU58" s="18"/>
      <c r="VLV58" s="18"/>
      <c r="VLW58" s="18"/>
      <c r="VLX58" s="18"/>
      <c r="VLY58" s="18"/>
      <c r="VLZ58" s="18"/>
      <c r="VMA58" s="18"/>
      <c r="VMB58" s="18"/>
      <c r="VMC58" s="18"/>
      <c r="VMD58" s="18"/>
      <c r="VME58" s="18"/>
      <c r="VMF58" s="18"/>
      <c r="VMG58" s="18"/>
      <c r="VMH58" s="18"/>
      <c r="VMI58" s="18"/>
      <c r="VMJ58" s="18"/>
      <c r="VMK58" s="18"/>
      <c r="VML58" s="18"/>
      <c r="VMM58" s="18"/>
      <c r="VMN58" s="18"/>
      <c r="VMO58" s="18"/>
      <c r="VMP58" s="18"/>
      <c r="VMQ58" s="18"/>
      <c r="VMR58" s="18"/>
      <c r="VMS58" s="18"/>
      <c r="VMT58" s="18"/>
      <c r="VMU58" s="18"/>
      <c r="VMV58" s="18"/>
      <c r="VMW58" s="18"/>
      <c r="VMX58" s="18"/>
      <c r="VMY58" s="18"/>
      <c r="VMZ58" s="18"/>
      <c r="VNA58" s="18"/>
      <c r="VNB58" s="18"/>
      <c r="VNC58" s="18"/>
      <c r="VND58" s="18"/>
      <c r="VNE58" s="18"/>
      <c r="VNF58" s="18"/>
      <c r="VNG58" s="18"/>
      <c r="VNH58" s="18"/>
      <c r="VNI58" s="18"/>
      <c r="VNJ58" s="18"/>
      <c r="VNK58" s="18"/>
      <c r="VNL58" s="18"/>
      <c r="VNM58" s="18"/>
      <c r="VNN58" s="18"/>
      <c r="VNO58" s="18"/>
      <c r="VNP58" s="18"/>
      <c r="VNQ58" s="18"/>
      <c r="VNR58" s="18"/>
      <c r="VNS58" s="18"/>
      <c r="VNT58" s="18"/>
      <c r="VNU58" s="18"/>
      <c r="VNV58" s="18"/>
      <c r="VNW58" s="18"/>
      <c r="VNX58" s="18"/>
      <c r="VNY58" s="18"/>
      <c r="VNZ58" s="18"/>
      <c r="VOA58" s="18"/>
      <c r="VOB58" s="18"/>
      <c r="VOC58" s="18"/>
      <c r="VOD58" s="18"/>
      <c r="VOE58" s="18"/>
      <c r="VOF58" s="18"/>
      <c r="VOG58" s="18"/>
      <c r="VOH58" s="18"/>
      <c r="VOI58" s="18"/>
      <c r="VOJ58" s="18"/>
      <c r="VOK58" s="18"/>
      <c r="VOL58" s="18"/>
      <c r="VOM58" s="18"/>
      <c r="VON58" s="18"/>
      <c r="VOO58" s="18"/>
      <c r="VOP58" s="18"/>
      <c r="VOQ58" s="18"/>
      <c r="VOR58" s="18"/>
      <c r="VOS58" s="18"/>
      <c r="VOT58" s="18"/>
      <c r="VOU58" s="18"/>
      <c r="VOV58" s="18"/>
      <c r="VOW58" s="18"/>
      <c r="VOX58" s="18"/>
      <c r="VOY58" s="18"/>
      <c r="VOZ58" s="18"/>
      <c r="VPA58" s="18"/>
      <c r="VPB58" s="18"/>
      <c r="VPC58" s="18"/>
      <c r="VPD58" s="18"/>
      <c r="VPE58" s="18"/>
      <c r="VPF58" s="18"/>
      <c r="VPG58" s="18"/>
      <c r="VPH58" s="18"/>
      <c r="VPI58" s="18"/>
      <c r="VPJ58" s="18"/>
      <c r="VPK58" s="18"/>
      <c r="VPL58" s="18"/>
      <c r="VPM58" s="18"/>
      <c r="VPN58" s="18"/>
      <c r="VPO58" s="18"/>
      <c r="VPP58" s="18"/>
      <c r="VPQ58" s="18"/>
      <c r="VPR58" s="18"/>
      <c r="VPS58" s="18"/>
      <c r="VPT58" s="18"/>
      <c r="VPU58" s="18"/>
      <c r="VPV58" s="18"/>
      <c r="VPW58" s="18"/>
      <c r="VPX58" s="18"/>
      <c r="VPY58" s="18"/>
      <c r="VPZ58" s="18"/>
      <c r="VQA58" s="18"/>
      <c r="VQB58" s="18"/>
      <c r="VQC58" s="18"/>
      <c r="VQD58" s="18"/>
      <c r="VQE58" s="18"/>
      <c r="VQF58" s="18"/>
      <c r="VQG58" s="18"/>
      <c r="VQH58" s="18"/>
      <c r="VQI58" s="18"/>
      <c r="VQJ58" s="18"/>
      <c r="VQK58" s="18"/>
      <c r="VQL58" s="18"/>
      <c r="VQM58" s="18"/>
      <c r="VQN58" s="18"/>
      <c r="VQO58" s="18"/>
      <c r="VQP58" s="18"/>
      <c r="VQQ58" s="18"/>
      <c r="VQR58" s="18"/>
      <c r="VQS58" s="18"/>
      <c r="VQT58" s="18"/>
      <c r="VQU58" s="18"/>
      <c r="VQV58" s="18"/>
      <c r="VQW58" s="18"/>
      <c r="VQX58" s="18"/>
      <c r="VQY58" s="18"/>
      <c r="VQZ58" s="18"/>
      <c r="VRA58" s="18"/>
      <c r="VRB58" s="18"/>
      <c r="VRC58" s="18"/>
      <c r="VRD58" s="18"/>
      <c r="VRE58" s="18"/>
      <c r="VRF58" s="18"/>
      <c r="VRG58" s="18"/>
      <c r="VRH58" s="18"/>
      <c r="VRI58" s="18"/>
      <c r="VRJ58" s="18"/>
      <c r="VRK58" s="18"/>
      <c r="VRL58" s="18"/>
      <c r="VRM58" s="18"/>
      <c r="VRN58" s="18"/>
      <c r="VRO58" s="18"/>
      <c r="VRP58" s="18"/>
      <c r="VRQ58" s="18"/>
      <c r="VRR58" s="18"/>
      <c r="VRS58" s="18"/>
      <c r="VRT58" s="18"/>
      <c r="VRU58" s="18"/>
      <c r="VRV58" s="18"/>
      <c r="VRW58" s="18"/>
      <c r="VRX58" s="18"/>
      <c r="VRY58" s="18"/>
      <c r="VRZ58" s="18"/>
      <c r="VSA58" s="18"/>
      <c r="VSB58" s="18"/>
      <c r="VSC58" s="18"/>
      <c r="VSD58" s="18"/>
      <c r="VSE58" s="18"/>
      <c r="VSF58" s="18"/>
      <c r="VSG58" s="18"/>
      <c r="VSH58" s="18"/>
      <c r="VSI58" s="18"/>
      <c r="VSJ58" s="18"/>
      <c r="VSK58" s="18"/>
      <c r="VSL58" s="18"/>
      <c r="VSM58" s="18"/>
      <c r="VSN58" s="18"/>
      <c r="VSO58" s="18"/>
      <c r="VSP58" s="18"/>
      <c r="VSQ58" s="18"/>
      <c r="VSR58" s="18"/>
      <c r="VSS58" s="18"/>
      <c r="VST58" s="18"/>
      <c r="VSU58" s="18"/>
      <c r="VSV58" s="18"/>
      <c r="VSW58" s="18"/>
      <c r="VSX58" s="18"/>
      <c r="VSY58" s="18"/>
      <c r="VSZ58" s="18"/>
      <c r="VTA58" s="18"/>
      <c r="VTB58" s="18"/>
      <c r="VTC58" s="18"/>
      <c r="VTD58" s="18"/>
      <c r="VTE58" s="18"/>
      <c r="VTF58" s="18"/>
      <c r="VTG58" s="18"/>
      <c r="VTH58" s="18"/>
      <c r="VTI58" s="18"/>
      <c r="VTJ58" s="18"/>
      <c r="VTK58" s="18"/>
      <c r="VTL58" s="18"/>
      <c r="VTM58" s="18"/>
      <c r="VTN58" s="18"/>
      <c r="VTO58" s="18"/>
      <c r="VTP58" s="18"/>
      <c r="VTQ58" s="18"/>
      <c r="VTR58" s="18"/>
      <c r="VTS58" s="18"/>
      <c r="VTT58" s="18"/>
      <c r="VTU58" s="18"/>
      <c r="VTV58" s="18"/>
      <c r="VTW58" s="18"/>
      <c r="VTX58" s="18"/>
      <c r="VTY58" s="18"/>
      <c r="VTZ58" s="18"/>
      <c r="VUA58" s="18"/>
      <c r="VUB58" s="18"/>
      <c r="VUC58" s="18"/>
      <c r="VUD58" s="18"/>
      <c r="VUE58" s="18"/>
      <c r="VUF58" s="18"/>
      <c r="VUG58" s="18"/>
      <c r="VUH58" s="18"/>
      <c r="VUI58" s="18"/>
      <c r="VUJ58" s="18"/>
      <c r="VUK58" s="18"/>
      <c r="VUL58" s="18"/>
      <c r="VUM58" s="18"/>
      <c r="VUN58" s="18"/>
      <c r="VUO58" s="18"/>
      <c r="VUP58" s="18"/>
      <c r="VUQ58" s="18"/>
      <c r="VUR58" s="18"/>
      <c r="VUS58" s="18"/>
      <c r="VUT58" s="18"/>
      <c r="VUU58" s="18"/>
      <c r="VUV58" s="18"/>
      <c r="VUW58" s="18"/>
      <c r="VUX58" s="18"/>
      <c r="VUY58" s="18"/>
      <c r="VUZ58" s="18"/>
      <c r="VVA58" s="18"/>
      <c r="VVB58" s="18"/>
      <c r="VVC58" s="18"/>
      <c r="VVD58" s="18"/>
      <c r="VVE58" s="18"/>
      <c r="VVF58" s="18"/>
      <c r="VVG58" s="18"/>
      <c r="VVH58" s="18"/>
      <c r="VVI58" s="18"/>
      <c r="VVJ58" s="18"/>
      <c r="VVK58" s="18"/>
      <c r="VVL58" s="18"/>
      <c r="VVM58" s="18"/>
      <c r="VVN58" s="18"/>
      <c r="VVO58" s="18"/>
      <c r="VVP58" s="18"/>
      <c r="VVQ58" s="18"/>
      <c r="VVR58" s="18"/>
      <c r="VVS58" s="18"/>
      <c r="VVT58" s="18"/>
      <c r="VVU58" s="18"/>
      <c r="VVV58" s="18"/>
      <c r="VVW58" s="18"/>
      <c r="VVX58" s="18"/>
      <c r="VVY58" s="18"/>
      <c r="VVZ58" s="18"/>
      <c r="VWA58" s="18"/>
      <c r="VWB58" s="18"/>
      <c r="VWC58" s="18"/>
      <c r="VWD58" s="18"/>
      <c r="VWE58" s="18"/>
      <c r="VWF58" s="18"/>
      <c r="VWG58" s="18"/>
      <c r="VWH58" s="18"/>
      <c r="VWI58" s="18"/>
      <c r="VWJ58" s="18"/>
      <c r="VWK58" s="18"/>
      <c r="VWL58" s="18"/>
      <c r="VWM58" s="18"/>
      <c r="VWN58" s="18"/>
      <c r="VWO58" s="18"/>
      <c r="VWP58" s="18"/>
      <c r="VWQ58" s="18"/>
      <c r="VWR58" s="18"/>
      <c r="VWS58" s="18"/>
      <c r="VWT58" s="18"/>
      <c r="VWU58" s="18"/>
      <c r="VWV58" s="18"/>
      <c r="VWW58" s="18"/>
      <c r="VWX58" s="18"/>
      <c r="VWY58" s="18"/>
      <c r="VWZ58" s="18"/>
      <c r="VXA58" s="18"/>
      <c r="VXB58" s="18"/>
      <c r="VXC58" s="18"/>
      <c r="VXD58" s="18"/>
      <c r="VXE58" s="18"/>
      <c r="VXF58" s="18"/>
      <c r="VXG58" s="18"/>
      <c r="VXH58" s="18"/>
      <c r="VXI58" s="18"/>
      <c r="VXJ58" s="18"/>
      <c r="VXK58" s="18"/>
      <c r="VXL58" s="18"/>
      <c r="VXM58" s="18"/>
      <c r="VXN58" s="18"/>
      <c r="VXO58" s="18"/>
      <c r="VXP58" s="18"/>
      <c r="VXQ58" s="18"/>
      <c r="VXR58" s="18"/>
      <c r="VXS58" s="18"/>
      <c r="VXT58" s="18"/>
      <c r="VXU58" s="18"/>
      <c r="VXV58" s="18"/>
      <c r="VXW58" s="18"/>
      <c r="VXX58" s="18"/>
      <c r="VXY58" s="18"/>
      <c r="VXZ58" s="18"/>
      <c r="VYA58" s="18"/>
      <c r="VYB58" s="18"/>
      <c r="VYC58" s="18"/>
      <c r="VYD58" s="18"/>
      <c r="VYE58" s="18"/>
      <c r="VYF58" s="18"/>
      <c r="VYG58" s="18"/>
      <c r="VYH58" s="18"/>
      <c r="VYI58" s="18"/>
      <c r="VYJ58" s="18"/>
      <c r="VYK58" s="18"/>
      <c r="VYL58" s="18"/>
      <c r="VYM58" s="18"/>
      <c r="VYN58" s="18"/>
      <c r="VYO58" s="18"/>
      <c r="VYP58" s="18"/>
      <c r="VYQ58" s="18"/>
      <c r="VYR58" s="18"/>
      <c r="VYS58" s="18"/>
      <c r="VYT58" s="18"/>
      <c r="VYU58" s="18"/>
      <c r="VYV58" s="18"/>
      <c r="VYW58" s="18"/>
      <c r="VYX58" s="18"/>
      <c r="VYY58" s="18"/>
      <c r="VYZ58" s="18"/>
      <c r="VZA58" s="18"/>
      <c r="VZB58" s="18"/>
      <c r="VZC58" s="18"/>
      <c r="VZD58" s="18"/>
      <c r="VZE58" s="18"/>
      <c r="VZF58" s="18"/>
      <c r="VZG58" s="18"/>
      <c r="VZH58" s="18"/>
      <c r="VZI58" s="18"/>
      <c r="VZJ58" s="18"/>
      <c r="VZK58" s="18"/>
      <c r="VZL58" s="18"/>
      <c r="VZM58" s="18"/>
      <c r="VZN58" s="18"/>
      <c r="VZO58" s="18"/>
      <c r="VZP58" s="18"/>
      <c r="VZQ58" s="18"/>
      <c r="VZR58" s="18"/>
      <c r="VZS58" s="18"/>
      <c r="VZT58" s="18"/>
      <c r="VZU58" s="18"/>
      <c r="VZV58" s="18"/>
      <c r="VZW58" s="18"/>
      <c r="VZX58" s="18"/>
      <c r="VZY58" s="18"/>
      <c r="VZZ58" s="18"/>
      <c r="WAA58" s="18"/>
      <c r="WAB58" s="18"/>
      <c r="WAC58" s="18"/>
      <c r="WAD58" s="18"/>
      <c r="WAE58" s="18"/>
      <c r="WAF58" s="18"/>
      <c r="WAG58" s="18"/>
      <c r="WAH58" s="18"/>
      <c r="WAI58" s="18"/>
      <c r="WAJ58" s="18"/>
      <c r="WAK58" s="18"/>
      <c r="WAL58" s="18"/>
      <c r="WAM58" s="18"/>
      <c r="WAN58" s="18"/>
      <c r="WAO58" s="18"/>
      <c r="WAP58" s="18"/>
      <c r="WAQ58" s="18"/>
      <c r="WAR58" s="18"/>
      <c r="WAS58" s="18"/>
      <c r="WAT58" s="18"/>
      <c r="WAU58" s="18"/>
      <c r="WAV58" s="18"/>
      <c r="WAW58" s="18"/>
      <c r="WAX58" s="18"/>
      <c r="WAY58" s="18"/>
      <c r="WAZ58" s="18"/>
      <c r="WBA58" s="18"/>
      <c r="WBB58" s="18"/>
      <c r="WBC58" s="18"/>
      <c r="WBD58" s="18"/>
      <c r="WBE58" s="18"/>
      <c r="WBF58" s="18"/>
      <c r="WBG58" s="18"/>
      <c r="WBH58" s="18"/>
      <c r="WBI58" s="18"/>
      <c r="WBJ58" s="18"/>
      <c r="WBK58" s="18"/>
      <c r="WBL58" s="18"/>
      <c r="WBM58" s="18"/>
      <c r="WBN58" s="18"/>
      <c r="WBO58" s="18"/>
      <c r="WBP58" s="18"/>
      <c r="WBQ58" s="18"/>
      <c r="WBR58" s="18"/>
      <c r="WBS58" s="18"/>
      <c r="WBT58" s="18"/>
      <c r="WBU58" s="18"/>
      <c r="WBV58" s="18"/>
      <c r="WBW58" s="18"/>
      <c r="WBX58" s="18"/>
      <c r="WBY58" s="18"/>
      <c r="WBZ58" s="18"/>
      <c r="WCA58" s="18"/>
      <c r="WCB58" s="18"/>
      <c r="WCC58" s="18"/>
      <c r="WCD58" s="18"/>
      <c r="WCE58" s="18"/>
      <c r="WCF58" s="18"/>
      <c r="WCG58" s="18"/>
      <c r="WCH58" s="18"/>
      <c r="WCI58" s="18"/>
      <c r="WCJ58" s="18"/>
      <c r="WCK58" s="18"/>
      <c r="WCL58" s="18"/>
      <c r="WCM58" s="18"/>
      <c r="WCN58" s="18"/>
      <c r="WCO58" s="18"/>
      <c r="WCP58" s="18"/>
      <c r="WCQ58" s="18"/>
      <c r="WCR58" s="18"/>
      <c r="WCS58" s="18"/>
      <c r="WCT58" s="18"/>
      <c r="WCU58" s="18"/>
      <c r="WCV58" s="18"/>
      <c r="WCW58" s="18"/>
      <c r="WCX58" s="18"/>
      <c r="WCY58" s="18"/>
      <c r="WCZ58" s="18"/>
      <c r="WDA58" s="18"/>
      <c r="WDB58" s="18"/>
      <c r="WDC58" s="18"/>
      <c r="WDD58" s="18"/>
      <c r="WDE58" s="18"/>
      <c r="WDF58" s="18"/>
      <c r="WDG58" s="18"/>
      <c r="WDH58" s="18"/>
      <c r="WDI58" s="18"/>
      <c r="WDJ58" s="18"/>
      <c r="WDK58" s="18"/>
      <c r="WDL58" s="18"/>
      <c r="WDM58" s="18"/>
      <c r="WDN58" s="18"/>
      <c r="WDO58" s="18"/>
      <c r="WDP58" s="18"/>
      <c r="WDQ58" s="18"/>
      <c r="WDR58" s="18"/>
      <c r="WDS58" s="18"/>
      <c r="WDT58" s="18"/>
      <c r="WDU58" s="18"/>
      <c r="WDV58" s="18"/>
      <c r="WDW58" s="18"/>
      <c r="WDX58" s="18"/>
      <c r="WDY58" s="18"/>
      <c r="WDZ58" s="18"/>
      <c r="WEA58" s="18"/>
      <c r="WEB58" s="18"/>
      <c r="WEC58" s="18"/>
      <c r="WED58" s="18"/>
      <c r="WEE58" s="18"/>
      <c r="WEF58" s="18"/>
      <c r="WEG58" s="18"/>
      <c r="WEH58" s="18"/>
      <c r="WEI58" s="18"/>
      <c r="WEJ58" s="18"/>
      <c r="WEK58" s="18"/>
      <c r="WEL58" s="18"/>
      <c r="WEM58" s="18"/>
      <c r="WEN58" s="18"/>
      <c r="WEO58" s="18"/>
      <c r="WEP58" s="18"/>
      <c r="WEQ58" s="18"/>
      <c r="WER58" s="18"/>
      <c r="WES58" s="18"/>
      <c r="WET58" s="18"/>
      <c r="WEU58" s="18"/>
      <c r="WEV58" s="18"/>
      <c r="WEW58" s="18"/>
      <c r="WEX58" s="18"/>
      <c r="WEY58" s="18"/>
      <c r="WEZ58" s="18"/>
      <c r="WFA58" s="18"/>
      <c r="WFB58" s="18"/>
      <c r="WFC58" s="18"/>
      <c r="WFD58" s="18"/>
      <c r="WFE58" s="18"/>
      <c r="WFF58" s="18"/>
      <c r="WFG58" s="18"/>
      <c r="WFH58" s="18"/>
      <c r="WFI58" s="18"/>
      <c r="WFJ58" s="18"/>
      <c r="WFK58" s="18"/>
      <c r="WFL58" s="18"/>
      <c r="WFM58" s="18"/>
      <c r="WFN58" s="18"/>
      <c r="WFO58" s="18"/>
      <c r="WFP58" s="18"/>
      <c r="WFQ58" s="18"/>
      <c r="WFR58" s="18"/>
      <c r="WFS58" s="18"/>
      <c r="WFT58" s="18"/>
      <c r="WFU58" s="18"/>
      <c r="WFV58" s="18"/>
      <c r="WFW58" s="18"/>
      <c r="WFX58" s="18"/>
      <c r="WFY58" s="18"/>
      <c r="WFZ58" s="18"/>
      <c r="WGA58" s="18"/>
      <c r="WGB58" s="18"/>
      <c r="WGC58" s="18"/>
      <c r="WGD58" s="18"/>
      <c r="WGE58" s="18"/>
      <c r="WGF58" s="18"/>
      <c r="WGG58" s="18"/>
      <c r="WGH58" s="18"/>
      <c r="WGI58" s="18"/>
      <c r="WGJ58" s="18"/>
      <c r="WGK58" s="18"/>
      <c r="WGL58" s="18"/>
      <c r="WGM58" s="18"/>
      <c r="WGN58" s="18"/>
      <c r="WGO58" s="18"/>
      <c r="WGP58" s="18"/>
      <c r="WGQ58" s="18"/>
      <c r="WGR58" s="18"/>
      <c r="WGS58" s="18"/>
      <c r="WGT58" s="18"/>
      <c r="WGU58" s="18"/>
      <c r="WGV58" s="18"/>
      <c r="WGW58" s="18"/>
      <c r="WGX58" s="18"/>
      <c r="WGY58" s="18"/>
      <c r="WGZ58" s="18"/>
      <c r="WHA58" s="18"/>
      <c r="WHB58" s="18"/>
      <c r="WHC58" s="18"/>
      <c r="WHD58" s="18"/>
      <c r="WHE58" s="18"/>
      <c r="WHF58" s="18"/>
      <c r="WHG58" s="18"/>
      <c r="WHH58" s="18"/>
      <c r="WHI58" s="18"/>
      <c r="WHJ58" s="18"/>
      <c r="WHK58" s="18"/>
      <c r="WHL58" s="18"/>
      <c r="WHM58" s="18"/>
      <c r="WHN58" s="18"/>
      <c r="WHO58" s="18"/>
      <c r="WHP58" s="18"/>
      <c r="WHQ58" s="18"/>
      <c r="WHR58" s="18"/>
      <c r="WHS58" s="18"/>
      <c r="WHT58" s="18"/>
      <c r="WHU58" s="18"/>
      <c r="WHV58" s="18"/>
      <c r="WHW58" s="18"/>
      <c r="WHX58" s="18"/>
      <c r="WHY58" s="18"/>
      <c r="WHZ58" s="18"/>
      <c r="WIA58" s="18"/>
      <c r="WIB58" s="18"/>
      <c r="WIC58" s="18"/>
      <c r="WID58" s="18"/>
      <c r="WIE58" s="18"/>
      <c r="WIF58" s="18"/>
      <c r="WIG58" s="18"/>
      <c r="WIH58" s="18"/>
      <c r="WII58" s="18"/>
      <c r="WIJ58" s="18"/>
      <c r="WIK58" s="18"/>
      <c r="WIL58" s="18"/>
      <c r="WIM58" s="18"/>
      <c r="WIN58" s="18"/>
      <c r="WIO58" s="18"/>
      <c r="WIP58" s="18"/>
      <c r="WIQ58" s="18"/>
      <c r="WIR58" s="18"/>
      <c r="WIS58" s="18"/>
      <c r="WIT58" s="18"/>
      <c r="WIU58" s="18"/>
      <c r="WIV58" s="18"/>
      <c r="WIW58" s="18"/>
      <c r="WIX58" s="18"/>
      <c r="WIY58" s="18"/>
      <c r="WIZ58" s="18"/>
      <c r="WJA58" s="18"/>
      <c r="WJB58" s="18"/>
      <c r="WJC58" s="18"/>
      <c r="WJD58" s="18"/>
      <c r="WJE58" s="18"/>
      <c r="WJF58" s="18"/>
      <c r="WJG58" s="18"/>
      <c r="WJH58" s="18"/>
      <c r="WJI58" s="18"/>
      <c r="WJJ58" s="18"/>
      <c r="WJK58" s="18"/>
      <c r="WJL58" s="18"/>
      <c r="WJM58" s="18"/>
      <c r="WJN58" s="18"/>
      <c r="WJO58" s="18"/>
      <c r="WJP58" s="18"/>
      <c r="WJQ58" s="18"/>
      <c r="WJR58" s="18"/>
      <c r="WJS58" s="18"/>
      <c r="WJT58" s="18"/>
      <c r="WJU58" s="18"/>
      <c r="WJV58" s="18"/>
      <c r="WJW58" s="18"/>
      <c r="WJX58" s="18"/>
      <c r="WJY58" s="18"/>
      <c r="WJZ58" s="18"/>
      <c r="WKA58" s="18"/>
      <c r="WKB58" s="18"/>
      <c r="WKC58" s="18"/>
      <c r="WKD58" s="18"/>
      <c r="WKE58" s="18"/>
      <c r="WKF58" s="18"/>
      <c r="WKG58" s="18"/>
      <c r="WKH58" s="18"/>
      <c r="WKI58" s="18"/>
      <c r="WKJ58" s="18"/>
      <c r="WKK58" s="18"/>
      <c r="WKL58" s="18"/>
      <c r="WKM58" s="18"/>
      <c r="WKN58" s="18"/>
      <c r="WKO58" s="18"/>
      <c r="WKP58" s="18"/>
      <c r="WKQ58" s="18"/>
      <c r="WKR58" s="18"/>
      <c r="WKS58" s="18"/>
      <c r="WKT58" s="18"/>
      <c r="WKU58" s="18"/>
      <c r="WKV58" s="18"/>
      <c r="WKW58" s="18"/>
      <c r="WKX58" s="18"/>
      <c r="WKY58" s="18"/>
      <c r="WKZ58" s="18"/>
      <c r="WLA58" s="18"/>
      <c r="WLB58" s="18"/>
      <c r="WLC58" s="18"/>
      <c r="WLD58" s="18"/>
      <c r="WLE58" s="18"/>
      <c r="WLF58" s="18"/>
      <c r="WLG58" s="18"/>
      <c r="WLH58" s="18"/>
      <c r="WLI58" s="18"/>
      <c r="WLJ58" s="18"/>
      <c r="WLK58" s="18"/>
      <c r="WLL58" s="18"/>
      <c r="WLM58" s="18"/>
      <c r="WLN58" s="18"/>
      <c r="WLO58" s="18"/>
      <c r="WLP58" s="18"/>
      <c r="WLQ58" s="18"/>
      <c r="WLR58" s="18"/>
      <c r="WLS58" s="18"/>
      <c r="WLT58" s="18"/>
      <c r="WLU58" s="18"/>
      <c r="WLV58" s="18"/>
      <c r="WLW58" s="18"/>
      <c r="WLX58" s="18"/>
      <c r="WLY58" s="18"/>
      <c r="WLZ58" s="18"/>
      <c r="WMA58" s="18"/>
      <c r="WMB58" s="18"/>
      <c r="WMC58" s="18"/>
      <c r="WMD58" s="18"/>
      <c r="WME58" s="18"/>
      <c r="WMF58" s="18"/>
      <c r="WMG58" s="18"/>
      <c r="WMH58" s="18"/>
      <c r="WMI58" s="18"/>
      <c r="WMJ58" s="18"/>
      <c r="WMK58" s="18"/>
      <c r="WML58" s="18"/>
      <c r="WMM58" s="18"/>
      <c r="WMN58" s="18"/>
      <c r="WMO58" s="18"/>
      <c r="WMP58" s="18"/>
      <c r="WMQ58" s="18"/>
      <c r="WMR58" s="18"/>
      <c r="WMS58" s="18"/>
      <c r="WMT58" s="18"/>
      <c r="WMU58" s="18"/>
      <c r="WMV58" s="18"/>
      <c r="WMW58" s="18"/>
      <c r="WMX58" s="18"/>
      <c r="WMY58" s="18"/>
      <c r="WMZ58" s="18"/>
      <c r="WNA58" s="18"/>
      <c r="WNB58" s="18"/>
      <c r="WNC58" s="18"/>
      <c r="WND58" s="18"/>
      <c r="WNE58" s="18"/>
      <c r="WNF58" s="18"/>
      <c r="WNG58" s="18"/>
      <c r="WNH58" s="18"/>
      <c r="WNI58" s="18"/>
      <c r="WNJ58" s="18"/>
      <c r="WNK58" s="18"/>
      <c r="WNL58" s="18"/>
      <c r="WNM58" s="18"/>
      <c r="WNN58" s="18"/>
      <c r="WNO58" s="18"/>
      <c r="WNP58" s="18"/>
      <c r="WNQ58" s="18"/>
      <c r="WNR58" s="18"/>
      <c r="WNS58" s="18"/>
      <c r="WNT58" s="18"/>
      <c r="WNU58" s="18"/>
      <c r="WNV58" s="18"/>
      <c r="WNW58" s="18"/>
      <c r="WNX58" s="18"/>
      <c r="WNY58" s="18"/>
      <c r="WNZ58" s="18"/>
      <c r="WOA58" s="18"/>
      <c r="WOB58" s="18"/>
      <c r="WOC58" s="18"/>
      <c r="WOD58" s="18"/>
      <c r="WOE58" s="18"/>
      <c r="WOF58" s="18"/>
      <c r="WOG58" s="18"/>
      <c r="WOH58" s="18"/>
      <c r="WOI58" s="18"/>
      <c r="WOJ58" s="18"/>
      <c r="WOK58" s="18"/>
      <c r="WOL58" s="18"/>
      <c r="WOM58" s="18"/>
      <c r="WON58" s="18"/>
      <c r="WOO58" s="18"/>
      <c r="WOP58" s="18"/>
      <c r="WOQ58" s="18"/>
      <c r="WOR58" s="18"/>
      <c r="WOS58" s="18"/>
      <c r="WOT58" s="18"/>
      <c r="WOU58" s="18"/>
      <c r="WOV58" s="18"/>
      <c r="WOW58" s="18"/>
      <c r="WOX58" s="18"/>
      <c r="WOY58" s="18"/>
      <c r="WOZ58" s="18"/>
      <c r="WPA58" s="18"/>
      <c r="WPB58" s="18"/>
      <c r="WPC58" s="18"/>
      <c r="WPD58" s="18"/>
      <c r="WPE58" s="18"/>
      <c r="WPF58" s="18"/>
      <c r="WPG58" s="18"/>
      <c r="WPH58" s="18"/>
      <c r="WPI58" s="18"/>
      <c r="WPJ58" s="18"/>
      <c r="WPK58" s="18"/>
      <c r="WPL58" s="18"/>
      <c r="WPM58" s="18"/>
      <c r="WPN58" s="18"/>
      <c r="WPO58" s="18"/>
      <c r="WPP58" s="18"/>
      <c r="WPQ58" s="18"/>
      <c r="WPR58" s="18"/>
      <c r="WPS58" s="18"/>
      <c r="WPT58" s="18"/>
      <c r="WPU58" s="18"/>
      <c r="WPV58" s="18"/>
      <c r="WPW58" s="18"/>
      <c r="WPX58" s="18"/>
      <c r="WPY58" s="18"/>
      <c r="WPZ58" s="18"/>
      <c r="WQA58" s="18"/>
      <c r="WQB58" s="18"/>
      <c r="WQC58" s="18"/>
      <c r="WQD58" s="18"/>
      <c r="WQE58" s="18"/>
      <c r="WQF58" s="18"/>
      <c r="WQG58" s="18"/>
      <c r="WQH58" s="18"/>
      <c r="WQI58" s="18"/>
      <c r="WQJ58" s="18"/>
      <c r="WQK58" s="18"/>
      <c r="WQL58" s="18"/>
      <c r="WQM58" s="18"/>
      <c r="WQN58" s="18"/>
      <c r="WQO58" s="18"/>
      <c r="WQP58" s="18"/>
      <c r="WQQ58" s="18"/>
      <c r="WQR58" s="18"/>
      <c r="WQS58" s="18"/>
      <c r="WQT58" s="18"/>
      <c r="WQU58" s="18"/>
      <c r="WQV58" s="18"/>
      <c r="WQW58" s="18"/>
      <c r="WQX58" s="18"/>
      <c r="WQY58" s="18"/>
      <c r="WQZ58" s="18"/>
      <c r="WRA58" s="18"/>
      <c r="WRB58" s="18"/>
      <c r="WRC58" s="18"/>
      <c r="WRD58" s="18"/>
      <c r="WRE58" s="18"/>
      <c r="WRF58" s="18"/>
      <c r="WRG58" s="18"/>
      <c r="WRH58" s="18"/>
      <c r="WRI58" s="18"/>
      <c r="WRJ58" s="18"/>
      <c r="WRK58" s="18"/>
      <c r="WRL58" s="18"/>
      <c r="WRM58" s="18"/>
      <c r="WRN58" s="18"/>
      <c r="WRO58" s="18"/>
      <c r="WRP58" s="18"/>
      <c r="WRQ58" s="18"/>
      <c r="WRR58" s="18"/>
      <c r="WRS58" s="18"/>
      <c r="WRT58" s="18"/>
      <c r="WRU58" s="18"/>
      <c r="WRV58" s="18"/>
      <c r="WRW58" s="18"/>
      <c r="WRX58" s="18"/>
      <c r="WRY58" s="18"/>
      <c r="WRZ58" s="18"/>
      <c r="WSA58" s="18"/>
      <c r="WSB58" s="18"/>
      <c r="WSC58" s="18"/>
      <c r="WSD58" s="18"/>
      <c r="WSE58" s="18"/>
      <c r="WSF58" s="18"/>
      <c r="WSG58" s="18"/>
      <c r="WSH58" s="18"/>
      <c r="WSI58" s="18"/>
      <c r="WSJ58" s="18"/>
      <c r="WSK58" s="18"/>
      <c r="WSL58" s="18"/>
      <c r="WSM58" s="18"/>
      <c r="WSN58" s="18"/>
      <c r="WSO58" s="18"/>
      <c r="WSP58" s="18"/>
      <c r="WSQ58" s="18"/>
      <c r="WSR58" s="18"/>
      <c r="WSS58" s="18"/>
      <c r="WST58" s="18"/>
      <c r="WSU58" s="18"/>
      <c r="WSV58" s="18"/>
      <c r="WSW58" s="18"/>
      <c r="WSX58" s="18"/>
      <c r="WSY58" s="18"/>
      <c r="WSZ58" s="18"/>
      <c r="WTA58" s="18"/>
      <c r="WTB58" s="18"/>
      <c r="WTC58" s="18"/>
      <c r="WTD58" s="18"/>
      <c r="WTE58" s="18"/>
      <c r="WTF58" s="18"/>
      <c r="WTG58" s="18"/>
      <c r="WTH58" s="18"/>
      <c r="WTI58" s="18"/>
      <c r="WTJ58" s="18"/>
      <c r="WTK58" s="18"/>
      <c r="WTL58" s="18"/>
      <c r="WTM58" s="18"/>
      <c r="WTN58" s="18"/>
      <c r="WTO58" s="18"/>
      <c r="WTP58" s="18"/>
      <c r="WTQ58" s="18"/>
      <c r="WTR58" s="18"/>
      <c r="WTS58" s="18"/>
      <c r="WTT58" s="18"/>
      <c r="WTU58" s="18"/>
      <c r="WTV58" s="18"/>
      <c r="WTW58" s="18"/>
      <c r="WTX58" s="18"/>
      <c r="WTY58" s="18"/>
      <c r="WTZ58" s="18"/>
      <c r="WUA58" s="18"/>
      <c r="WUB58" s="18"/>
      <c r="WUC58" s="18"/>
      <c r="WUD58" s="18"/>
      <c r="WUE58" s="18"/>
      <c r="WUF58" s="18"/>
      <c r="WUG58" s="18"/>
      <c r="WUH58" s="18"/>
      <c r="WUI58" s="18"/>
      <c r="WUJ58" s="18"/>
      <c r="WUK58" s="18"/>
      <c r="WUL58" s="18"/>
      <c r="WUM58" s="18"/>
      <c r="WUN58" s="18"/>
      <c r="WUO58" s="18"/>
      <c r="WUP58" s="18"/>
      <c r="WUQ58" s="18"/>
      <c r="WUR58" s="18"/>
      <c r="WUS58" s="18"/>
      <c r="WUT58" s="18"/>
      <c r="WUU58" s="18"/>
      <c r="WUV58" s="18"/>
      <c r="WUW58" s="18"/>
      <c r="WUX58" s="18"/>
      <c r="WUY58" s="18"/>
      <c r="WUZ58" s="18"/>
      <c r="WVA58" s="18"/>
      <c r="WVB58" s="18"/>
      <c r="WVC58" s="18"/>
      <c r="WVD58" s="18"/>
      <c r="WVE58" s="18"/>
      <c r="WVF58" s="18"/>
      <c r="WVG58" s="18"/>
      <c r="WVH58" s="18"/>
      <c r="WVI58" s="18"/>
      <c r="WVJ58" s="18"/>
      <c r="WVK58" s="18"/>
      <c r="WVL58" s="18"/>
      <c r="WVM58" s="18"/>
      <c r="WVN58" s="18"/>
      <c r="WVO58" s="18"/>
      <c r="WVP58" s="18"/>
      <c r="WVQ58" s="18"/>
      <c r="WVR58" s="18"/>
      <c r="WVS58" s="18"/>
      <c r="WVT58" s="18"/>
      <c r="WVU58" s="18"/>
      <c r="WVV58" s="18"/>
      <c r="WVW58" s="18"/>
      <c r="WVX58" s="18"/>
      <c r="WVY58" s="18"/>
      <c r="WVZ58" s="18"/>
      <c r="WWA58" s="18"/>
      <c r="WWB58" s="18"/>
      <c r="WWC58" s="18"/>
      <c r="WWD58" s="18"/>
      <c r="WWE58" s="18"/>
      <c r="WWF58" s="18"/>
      <c r="WWG58" s="18"/>
      <c r="WWH58" s="18"/>
      <c r="WWI58" s="18"/>
      <c r="WWJ58" s="18"/>
      <c r="WWK58" s="18"/>
      <c r="WWL58" s="18"/>
      <c r="WWM58" s="18"/>
      <c r="WWN58" s="18"/>
      <c r="WWO58" s="18"/>
      <c r="WWP58" s="18"/>
      <c r="WWQ58" s="18"/>
      <c r="WWR58" s="18"/>
      <c r="WWS58" s="18"/>
      <c r="WWT58" s="18"/>
      <c r="WWU58" s="18"/>
      <c r="WWV58" s="18"/>
      <c r="WWW58" s="18"/>
      <c r="WWX58" s="18"/>
      <c r="WWY58" s="18"/>
      <c r="WWZ58" s="18"/>
      <c r="WXA58" s="18"/>
      <c r="WXB58" s="18"/>
      <c r="WXC58" s="18"/>
      <c r="WXD58" s="18"/>
      <c r="WXE58" s="18"/>
      <c r="WXF58" s="18"/>
      <c r="WXG58" s="18"/>
      <c r="WXH58" s="18"/>
      <c r="WXI58" s="18"/>
      <c r="WXJ58" s="18"/>
      <c r="WXK58" s="18"/>
      <c r="WXL58" s="18"/>
      <c r="WXM58" s="18"/>
      <c r="WXN58" s="18"/>
      <c r="WXO58" s="18"/>
      <c r="WXP58" s="18"/>
      <c r="WXQ58" s="18"/>
      <c r="WXR58" s="18"/>
      <c r="WXS58" s="18"/>
      <c r="WXT58" s="18"/>
      <c r="WXU58" s="18"/>
      <c r="WXV58" s="18"/>
      <c r="WXW58" s="18"/>
      <c r="WXX58" s="18"/>
      <c r="WXY58" s="18"/>
      <c r="WXZ58" s="18"/>
      <c r="WYA58" s="18"/>
      <c r="WYB58" s="18"/>
      <c r="WYC58" s="18"/>
      <c r="WYD58" s="18"/>
      <c r="WYE58" s="18"/>
      <c r="WYF58" s="18"/>
      <c r="WYG58" s="18"/>
      <c r="WYH58" s="18"/>
      <c r="WYI58" s="18"/>
      <c r="WYJ58" s="18"/>
      <c r="WYK58" s="18"/>
      <c r="WYL58" s="18"/>
      <c r="WYM58" s="18"/>
      <c r="WYN58" s="18"/>
      <c r="WYO58" s="18"/>
      <c r="WYP58" s="18"/>
      <c r="WYQ58" s="18"/>
      <c r="WYR58" s="18"/>
      <c r="WYS58" s="18"/>
      <c r="WYT58" s="18"/>
      <c r="WYU58" s="18"/>
      <c r="WYV58" s="18"/>
      <c r="WYW58" s="18"/>
      <c r="WYX58" s="18"/>
      <c r="WYY58" s="18"/>
      <c r="WYZ58" s="18"/>
      <c r="WZA58" s="18"/>
      <c r="WZB58" s="18"/>
      <c r="WZC58" s="18"/>
      <c r="WZD58" s="18"/>
      <c r="WZE58" s="18"/>
      <c r="WZF58" s="18"/>
      <c r="WZG58" s="18"/>
      <c r="WZH58" s="18"/>
      <c r="WZI58" s="18"/>
      <c r="WZJ58" s="18"/>
      <c r="WZK58" s="18"/>
      <c r="WZL58" s="18"/>
      <c r="WZM58" s="18"/>
      <c r="WZN58" s="18"/>
      <c r="WZO58" s="18"/>
      <c r="WZP58" s="18"/>
      <c r="WZQ58" s="18"/>
      <c r="WZR58" s="18"/>
      <c r="WZS58" s="18"/>
      <c r="WZT58" s="18"/>
      <c r="WZU58" s="18"/>
      <c r="WZV58" s="18"/>
      <c r="WZW58" s="18"/>
      <c r="WZX58" s="18"/>
      <c r="WZY58" s="18"/>
      <c r="WZZ58" s="18"/>
      <c r="XAA58" s="18"/>
      <c r="XAB58" s="18"/>
      <c r="XAC58" s="18"/>
      <c r="XAD58" s="18"/>
      <c r="XAE58" s="18"/>
      <c r="XAF58" s="18"/>
      <c r="XAG58" s="18"/>
      <c r="XAH58" s="18"/>
      <c r="XAI58" s="18"/>
      <c r="XAJ58" s="18"/>
      <c r="XAK58" s="18"/>
      <c r="XAL58" s="18"/>
      <c r="XAM58" s="18"/>
      <c r="XAN58" s="18"/>
      <c r="XAO58" s="18"/>
      <c r="XAP58" s="18"/>
      <c r="XAQ58" s="18"/>
      <c r="XAR58" s="18"/>
      <c r="XAS58" s="18"/>
      <c r="XAT58" s="18"/>
      <c r="XAU58" s="18"/>
      <c r="XAV58" s="18"/>
      <c r="XAW58" s="18"/>
      <c r="XAX58" s="18"/>
      <c r="XAY58" s="18"/>
      <c r="XAZ58" s="18"/>
      <c r="XBA58" s="18"/>
      <c r="XBB58" s="18"/>
      <c r="XBC58" s="18"/>
      <c r="XBD58" s="18"/>
      <c r="XBE58" s="18"/>
      <c r="XBF58" s="18"/>
      <c r="XBG58" s="18"/>
      <c r="XBH58" s="18"/>
      <c r="XBI58" s="18"/>
      <c r="XBJ58" s="18"/>
      <c r="XBK58" s="18"/>
      <c r="XBL58" s="18"/>
      <c r="XBM58" s="18"/>
      <c r="XBN58" s="18"/>
      <c r="XBO58" s="18"/>
      <c r="XBP58" s="18"/>
      <c r="XBQ58" s="18"/>
      <c r="XBR58" s="18"/>
      <c r="XBS58" s="18"/>
      <c r="XBT58" s="18"/>
      <c r="XBU58" s="18"/>
      <c r="XBV58" s="18"/>
      <c r="XBW58" s="18"/>
      <c r="XBX58" s="18"/>
      <c r="XBY58" s="18"/>
      <c r="XBZ58" s="18"/>
      <c r="XCA58" s="18"/>
      <c r="XCB58" s="18"/>
      <c r="XCC58" s="18"/>
      <c r="XCD58" s="18"/>
      <c r="XCE58" s="18"/>
      <c r="XCF58" s="18"/>
      <c r="XCG58" s="18"/>
      <c r="XCH58" s="18"/>
      <c r="XCI58" s="18"/>
      <c r="XCJ58" s="18"/>
      <c r="XCK58" s="18"/>
      <c r="XCL58" s="18"/>
      <c r="XCM58" s="18"/>
      <c r="XCN58" s="18"/>
      <c r="XCO58" s="18"/>
      <c r="XCP58" s="18"/>
      <c r="XCQ58" s="18"/>
      <c r="XCR58" s="18"/>
      <c r="XCS58" s="18"/>
      <c r="XCT58" s="18"/>
      <c r="XCU58" s="18"/>
      <c r="XCV58" s="18"/>
      <c r="XCW58" s="18"/>
      <c r="XCX58" s="18"/>
      <c r="XCY58" s="18"/>
      <c r="XCZ58" s="18"/>
      <c r="XDA58" s="18"/>
      <c r="XDB58" s="18"/>
      <c r="XDC58" s="18"/>
      <c r="XDD58" s="18"/>
      <c r="XDE58" s="18"/>
      <c r="XDF58" s="18"/>
      <c r="XDG58" s="18"/>
      <c r="XDH58" s="18"/>
      <c r="XDI58" s="18"/>
      <c r="XDJ58" s="18"/>
      <c r="XDK58" s="18"/>
      <c r="XDL58" s="18"/>
      <c r="XDM58" s="18"/>
      <c r="XDN58" s="18"/>
      <c r="XDO58" s="18"/>
      <c r="XDP58" s="18"/>
      <c r="XDQ58" s="18"/>
      <c r="XDR58" s="18"/>
      <c r="XDS58" s="18"/>
      <c r="XDT58" s="18"/>
      <c r="XDU58" s="18"/>
      <c r="XDV58" s="18"/>
      <c r="XDW58" s="18"/>
      <c r="XDX58" s="18"/>
      <c r="XDY58" s="18"/>
      <c r="XDZ58" s="18"/>
      <c r="XEA58" s="18"/>
      <c r="XEB58" s="18"/>
      <c r="XEC58" s="18"/>
      <c r="XED58" s="18"/>
      <c r="XEE58" s="18"/>
      <c r="XEF58" s="18"/>
      <c r="XEG58" s="18"/>
      <c r="XEH58" s="18"/>
      <c r="XEI58" s="18"/>
      <c r="XEJ58" s="18"/>
      <c r="XEK58" s="18"/>
      <c r="XEL58" s="18"/>
      <c r="XEM58" s="18"/>
      <c r="XEN58" s="18"/>
      <c r="XEO58" s="18"/>
      <c r="XEP58" s="18"/>
      <c r="XEQ58" s="18"/>
      <c r="XER58" s="18"/>
      <c r="XES58" s="18"/>
      <c r="XET58" s="18"/>
      <c r="XEU58" s="18"/>
      <c r="XEV58" s="18"/>
      <c r="XEW58" s="18"/>
      <c r="XEX58" s="18"/>
    </row>
    <row r="59" spans="1:16378">
      <c r="A59" s="28" t="s">
        <v>82</v>
      </c>
      <c r="B59" s="215" t="s">
        <v>126</v>
      </c>
      <c r="C59" s="28" t="s">
        <v>0</v>
      </c>
      <c r="D59" s="18" t="s">
        <v>14</v>
      </c>
      <c r="E59" s="28" t="s">
        <v>127</v>
      </c>
      <c r="F59" s="28" t="s">
        <v>2</v>
      </c>
      <c r="G59" s="166"/>
      <c r="H59" s="36"/>
      <c r="I59" s="36"/>
      <c r="J59" s="18" t="s">
        <v>87</v>
      </c>
      <c r="K59" s="18"/>
      <c r="L59" s="18"/>
      <c r="M59" s="18" t="s">
        <v>87</v>
      </c>
      <c r="N59" s="18" t="s">
        <v>87</v>
      </c>
      <c r="O59" s="18" t="s">
        <v>87</v>
      </c>
      <c r="P59" s="76" t="s">
        <v>87</v>
      </c>
      <c r="Q59" s="4" t="s">
        <v>128</v>
      </c>
      <c r="R59" s="70" t="s">
        <v>87</v>
      </c>
      <c r="S59" s="18">
        <v>3</v>
      </c>
      <c r="T59" s="135">
        <v>46171</v>
      </c>
      <c r="U59" s="135" t="s">
        <v>87</v>
      </c>
      <c r="V59" s="135" t="s">
        <v>87</v>
      </c>
      <c r="W59" s="135">
        <v>46174</v>
      </c>
      <c r="X59" s="135">
        <v>46185</v>
      </c>
      <c r="Y59" s="135">
        <v>46188</v>
      </c>
      <c r="Z59" s="135">
        <v>46199</v>
      </c>
      <c r="AA59" s="135">
        <v>46202</v>
      </c>
      <c r="AB59" s="135">
        <v>46213</v>
      </c>
      <c r="AC59" s="135">
        <v>46216</v>
      </c>
      <c r="AD59" s="18" t="s">
        <v>87</v>
      </c>
      <c r="AE59" s="18" t="s">
        <v>129</v>
      </c>
      <c r="AF59" s="18" t="s">
        <v>130</v>
      </c>
      <c r="AG59" s="18" t="s">
        <v>87</v>
      </c>
      <c r="AH59" s="18" t="s">
        <v>87</v>
      </c>
      <c r="AI59" s="18" t="s">
        <v>87</v>
      </c>
      <c r="AJ59" s="18" t="s">
        <v>88</v>
      </c>
      <c r="AK59" s="18" t="s">
        <v>87</v>
      </c>
      <c r="AL59" s="18" t="s">
        <v>87</v>
      </c>
      <c r="AM59" s="77" t="s">
        <v>88</v>
      </c>
      <c r="AN59" s="18" t="s">
        <v>99</v>
      </c>
      <c r="AO59" s="77" t="s">
        <v>131</v>
      </c>
      <c r="AP59" s="18" t="s">
        <v>4</v>
      </c>
      <c r="AQ59" s="4" t="s">
        <v>132</v>
      </c>
      <c r="AR59" s="18"/>
      <c r="BE59" s="267"/>
      <c r="BF59" s="267"/>
      <c r="BG59" s="267"/>
      <c r="BH59" s="273"/>
      <c r="BI59" s="273"/>
      <c r="BJ59" s="273"/>
      <c r="BK59" s="273"/>
      <c r="BL59" s="273"/>
      <c r="BM59" s="272" t="s">
        <v>125</v>
      </c>
      <c r="BN59" s="270">
        <v>1</v>
      </c>
      <c r="BO59" s="270">
        <v>2</v>
      </c>
      <c r="BP59" s="271" t="s">
        <v>104</v>
      </c>
      <c r="BQ59" s="271" t="s">
        <v>104</v>
      </c>
      <c r="BR59" s="275" t="s">
        <v>105</v>
      </c>
      <c r="BS59" s="275" t="s">
        <v>105</v>
      </c>
      <c r="BT59" s="33" t="s">
        <v>106</v>
      </c>
      <c r="BU59" s="168"/>
      <c r="BV59" s="168"/>
      <c r="BW59" s="168"/>
      <c r="BX59" s="77"/>
      <c r="BY59" s="77"/>
      <c r="BZ59" s="77"/>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c r="SG59" s="18"/>
      <c r="SH59" s="18"/>
      <c r="SI59" s="18"/>
      <c r="SJ59" s="18"/>
      <c r="SK59" s="18"/>
      <c r="SL59" s="18"/>
      <c r="SM59" s="18"/>
      <c r="SN59" s="18"/>
      <c r="SO59" s="18"/>
      <c r="SP59" s="18"/>
      <c r="SQ59" s="18"/>
      <c r="SR59" s="18"/>
      <c r="SS59" s="18"/>
      <c r="ST59" s="18"/>
      <c r="SU59" s="18"/>
      <c r="SV59" s="18"/>
      <c r="SW59" s="18"/>
      <c r="SX59" s="18"/>
      <c r="SY59" s="18"/>
      <c r="SZ59" s="18"/>
      <c r="TA59" s="18"/>
      <c r="TB59" s="18"/>
      <c r="TC59" s="18"/>
      <c r="TD59" s="18"/>
      <c r="TE59" s="18"/>
      <c r="TF59" s="18"/>
      <c r="TG59" s="18"/>
      <c r="TH59" s="18"/>
      <c r="TI59" s="18"/>
      <c r="TJ59" s="18"/>
      <c r="TK59" s="18"/>
      <c r="TL59" s="18"/>
      <c r="TM59" s="18"/>
      <c r="TN59" s="18"/>
      <c r="TO59" s="18"/>
      <c r="TP59" s="18"/>
      <c r="TQ59" s="18"/>
      <c r="TR59" s="18"/>
      <c r="TS59" s="18"/>
      <c r="TT59" s="18"/>
      <c r="TU59" s="18"/>
      <c r="TV59" s="18"/>
      <c r="TW59" s="18"/>
      <c r="TX59" s="18"/>
      <c r="TY59" s="18"/>
      <c r="TZ59" s="18"/>
      <c r="UA59" s="18"/>
      <c r="UB59" s="18"/>
      <c r="UC59" s="18"/>
      <c r="UD59" s="18"/>
      <c r="UE59" s="18"/>
      <c r="UF59" s="18"/>
      <c r="UG59" s="18"/>
      <c r="UH59" s="18"/>
      <c r="UI59" s="18"/>
      <c r="UJ59" s="18"/>
      <c r="UK59" s="18"/>
      <c r="UL59" s="18"/>
      <c r="UM59" s="18"/>
      <c r="UN59" s="18"/>
      <c r="UO59" s="18"/>
      <c r="UP59" s="18"/>
      <c r="UQ59" s="18"/>
      <c r="UR59" s="18"/>
      <c r="US59" s="18"/>
      <c r="UT59" s="18"/>
      <c r="UU59" s="18"/>
      <c r="UV59" s="18"/>
      <c r="UW59" s="18"/>
      <c r="UX59" s="18"/>
      <c r="UY59" s="18"/>
      <c r="UZ59" s="18"/>
      <c r="VA59" s="18"/>
      <c r="VB59" s="18"/>
      <c r="VC59" s="18"/>
      <c r="VD59" s="18"/>
      <c r="VE59" s="18"/>
      <c r="VF59" s="18"/>
      <c r="VG59" s="18"/>
      <c r="VH59" s="18"/>
      <c r="VI59" s="18"/>
      <c r="VJ59" s="18"/>
      <c r="VK59" s="18"/>
      <c r="VL59" s="18"/>
      <c r="VM59" s="18"/>
      <c r="VN59" s="18"/>
      <c r="VO59" s="18"/>
      <c r="VP59" s="18"/>
      <c r="VQ59" s="18"/>
      <c r="VR59" s="18"/>
      <c r="VS59" s="18"/>
      <c r="VT59" s="18"/>
      <c r="VU59" s="18"/>
      <c r="VV59" s="18"/>
      <c r="VW59" s="18"/>
      <c r="VX59" s="18"/>
      <c r="VY59" s="18"/>
      <c r="VZ59" s="18"/>
      <c r="WA59" s="18"/>
      <c r="WB59" s="18"/>
      <c r="WC59" s="18"/>
      <c r="WD59" s="18"/>
      <c r="WE59" s="18"/>
      <c r="WF59" s="18"/>
      <c r="WG59" s="18"/>
      <c r="WH59" s="18"/>
      <c r="WI59" s="18"/>
      <c r="WJ59" s="18"/>
      <c r="WK59" s="18"/>
      <c r="WL59" s="18"/>
      <c r="WM59" s="18"/>
      <c r="WN59" s="18"/>
      <c r="WO59" s="18"/>
      <c r="WP59" s="18"/>
      <c r="WQ59" s="18"/>
      <c r="WR59" s="18"/>
      <c r="WS59" s="18"/>
      <c r="WT59" s="18"/>
      <c r="WU59" s="18"/>
      <c r="WV59" s="18"/>
      <c r="WW59" s="18"/>
      <c r="WX59" s="18"/>
      <c r="WY59" s="18"/>
      <c r="WZ59" s="18"/>
      <c r="XA59" s="18"/>
      <c r="XB59" s="18"/>
      <c r="XC59" s="18"/>
      <c r="XD59" s="18"/>
      <c r="XE59" s="18"/>
      <c r="XF59" s="18"/>
      <c r="XG59" s="18"/>
      <c r="XH59" s="18"/>
      <c r="XI59" s="18"/>
      <c r="XJ59" s="18"/>
      <c r="XK59" s="18"/>
      <c r="XL59" s="18"/>
      <c r="XM59" s="18"/>
      <c r="XN59" s="18"/>
      <c r="XO59" s="18"/>
      <c r="XP59" s="18"/>
      <c r="XQ59" s="18"/>
      <c r="XR59" s="18"/>
      <c r="XS59" s="18"/>
      <c r="XT59" s="18"/>
      <c r="XU59" s="18"/>
      <c r="XV59" s="18"/>
      <c r="XW59" s="18"/>
      <c r="XX59" s="18"/>
      <c r="XY59" s="18"/>
      <c r="XZ59" s="18"/>
      <c r="YA59" s="18"/>
      <c r="YB59" s="18"/>
      <c r="YC59" s="18"/>
      <c r="YD59" s="18"/>
      <c r="YE59" s="18"/>
      <c r="YF59" s="18"/>
      <c r="YG59" s="18"/>
      <c r="YH59" s="18"/>
      <c r="YI59" s="18"/>
      <c r="YJ59" s="18"/>
      <c r="YK59" s="18"/>
      <c r="YL59" s="18"/>
      <c r="YM59" s="18"/>
      <c r="YN59" s="18"/>
      <c r="YO59" s="18"/>
      <c r="YP59" s="18"/>
      <c r="YQ59" s="18"/>
      <c r="YR59" s="18"/>
      <c r="YS59" s="18"/>
      <c r="YT59" s="18"/>
      <c r="YU59" s="18"/>
      <c r="YV59" s="18"/>
      <c r="YW59" s="18"/>
      <c r="YX59" s="18"/>
      <c r="YY59" s="18"/>
      <c r="YZ59" s="18"/>
      <c r="ZA59" s="18"/>
      <c r="ZB59" s="18"/>
      <c r="ZC59" s="18"/>
      <c r="ZD59" s="18"/>
      <c r="ZE59" s="18"/>
      <c r="ZF59" s="18"/>
      <c r="ZG59" s="18"/>
      <c r="ZH59" s="18"/>
      <c r="ZI59" s="18"/>
      <c r="ZJ59" s="18"/>
      <c r="ZK59" s="18"/>
      <c r="ZL59" s="18"/>
      <c r="ZM59" s="18"/>
      <c r="ZN59" s="18"/>
      <c r="ZO59" s="18"/>
      <c r="ZP59" s="18"/>
      <c r="ZQ59" s="18"/>
      <c r="ZR59" s="18"/>
      <c r="ZS59" s="18"/>
      <c r="ZT59" s="18"/>
      <c r="ZU59" s="18"/>
      <c r="ZV59" s="18"/>
      <c r="ZW59" s="18"/>
      <c r="ZX59" s="18"/>
      <c r="ZY59" s="18"/>
      <c r="ZZ59" s="18"/>
      <c r="AAA59" s="18"/>
      <c r="AAB59" s="18"/>
      <c r="AAC59" s="18"/>
      <c r="AAD59" s="18"/>
      <c r="AAE59" s="18"/>
      <c r="AAF59" s="18"/>
      <c r="AAG59" s="18"/>
      <c r="AAH59" s="18"/>
      <c r="AAI59" s="18"/>
      <c r="AAJ59" s="18"/>
      <c r="AAK59" s="18"/>
      <c r="AAL59" s="18"/>
      <c r="AAM59" s="18"/>
      <c r="AAN59" s="18"/>
      <c r="AAO59" s="18"/>
      <c r="AAP59" s="18"/>
      <c r="AAQ59" s="18"/>
      <c r="AAR59" s="18"/>
      <c r="AAS59" s="18"/>
      <c r="AAT59" s="18"/>
      <c r="AAU59" s="18"/>
      <c r="AAV59" s="18"/>
      <c r="AAW59" s="18"/>
      <c r="AAX59" s="18"/>
      <c r="AAY59" s="18"/>
      <c r="AAZ59" s="18"/>
      <c r="ABA59" s="18"/>
      <c r="ABB59" s="18"/>
      <c r="ABC59" s="18"/>
      <c r="ABD59" s="18"/>
      <c r="ABE59" s="18"/>
      <c r="ABF59" s="18"/>
      <c r="ABG59" s="18"/>
      <c r="ABH59" s="18"/>
      <c r="ABI59" s="18"/>
      <c r="ABJ59" s="18"/>
      <c r="ABK59" s="18"/>
      <c r="ABL59" s="18"/>
      <c r="ABM59" s="18"/>
      <c r="ABN59" s="18"/>
      <c r="ABO59" s="18"/>
      <c r="ABP59" s="18"/>
      <c r="ABQ59" s="18"/>
      <c r="ABR59" s="18"/>
      <c r="ABS59" s="18"/>
      <c r="ABT59" s="18"/>
      <c r="ABU59" s="18"/>
      <c r="ABV59" s="18"/>
      <c r="ABW59" s="18"/>
      <c r="ABX59" s="18"/>
      <c r="ABY59" s="18"/>
      <c r="ABZ59" s="18"/>
      <c r="ACA59" s="18"/>
      <c r="ACB59" s="18"/>
      <c r="ACC59" s="18"/>
      <c r="ACD59" s="18"/>
      <c r="ACE59" s="18"/>
      <c r="ACF59" s="18"/>
      <c r="ACG59" s="18"/>
      <c r="ACH59" s="18"/>
      <c r="ACI59" s="18"/>
      <c r="ACJ59" s="18"/>
      <c r="ACK59" s="18"/>
      <c r="ACL59" s="18"/>
      <c r="ACM59" s="18"/>
      <c r="ACN59" s="18"/>
      <c r="ACO59" s="18"/>
      <c r="ACP59" s="18"/>
      <c r="ACQ59" s="18"/>
      <c r="ACR59" s="18"/>
      <c r="ACS59" s="18"/>
      <c r="ACT59" s="18"/>
      <c r="ACU59" s="18"/>
      <c r="ACV59" s="18"/>
      <c r="ACW59" s="18"/>
      <c r="ACX59" s="18"/>
      <c r="ACY59" s="18"/>
      <c r="ACZ59" s="18"/>
      <c r="ADA59" s="18"/>
      <c r="ADB59" s="18"/>
      <c r="ADC59" s="18"/>
      <c r="ADD59" s="18"/>
      <c r="ADE59" s="18"/>
      <c r="ADF59" s="18"/>
      <c r="ADG59" s="18"/>
      <c r="ADH59" s="18"/>
      <c r="ADI59" s="18"/>
      <c r="ADJ59" s="18"/>
      <c r="ADK59" s="18"/>
      <c r="ADL59" s="18"/>
      <c r="ADM59" s="18"/>
      <c r="ADN59" s="18"/>
      <c r="ADO59" s="18"/>
      <c r="ADP59" s="18"/>
      <c r="ADQ59" s="18"/>
      <c r="ADR59" s="18"/>
      <c r="ADS59" s="18"/>
      <c r="ADT59" s="18"/>
      <c r="ADU59" s="18"/>
      <c r="ADV59" s="18"/>
      <c r="ADW59" s="18"/>
      <c r="ADX59" s="18"/>
      <c r="ADY59" s="18"/>
      <c r="ADZ59" s="18"/>
      <c r="AEA59" s="18"/>
      <c r="AEB59" s="18"/>
      <c r="AEC59" s="18"/>
      <c r="AED59" s="18"/>
      <c r="AEE59" s="18"/>
      <c r="AEF59" s="18"/>
      <c r="AEG59" s="18"/>
      <c r="AEH59" s="18"/>
      <c r="AEI59" s="18"/>
      <c r="AEJ59" s="18"/>
      <c r="AEK59" s="18"/>
      <c r="AEL59" s="18"/>
      <c r="AEM59" s="18"/>
      <c r="AEN59" s="18"/>
      <c r="AEO59" s="18"/>
      <c r="AEP59" s="18"/>
      <c r="AEQ59" s="18"/>
      <c r="AER59" s="18"/>
      <c r="AES59" s="18"/>
      <c r="AET59" s="18"/>
      <c r="AEU59" s="18"/>
      <c r="AEV59" s="18"/>
      <c r="AEW59" s="18"/>
      <c r="AEX59" s="18"/>
      <c r="AEY59" s="18"/>
      <c r="AEZ59" s="18"/>
      <c r="AFA59" s="18"/>
      <c r="AFB59" s="18"/>
      <c r="AFC59" s="18"/>
      <c r="AFD59" s="18"/>
      <c r="AFE59" s="18"/>
      <c r="AFF59" s="18"/>
      <c r="AFG59" s="18"/>
      <c r="AFH59" s="18"/>
      <c r="AFI59" s="18"/>
      <c r="AFJ59" s="18"/>
      <c r="AFK59" s="18"/>
      <c r="AFL59" s="18"/>
      <c r="AFM59" s="18"/>
      <c r="AFN59" s="18"/>
      <c r="AFO59" s="18"/>
      <c r="AFP59" s="18"/>
      <c r="AFQ59" s="18"/>
      <c r="AFR59" s="18"/>
      <c r="AFS59" s="18"/>
      <c r="AFT59" s="18"/>
      <c r="AFU59" s="18"/>
      <c r="AFV59" s="18"/>
      <c r="AFW59" s="18"/>
      <c r="AFX59" s="18"/>
      <c r="AFY59" s="18"/>
      <c r="AFZ59" s="18"/>
      <c r="AGA59" s="18"/>
      <c r="AGB59" s="18"/>
      <c r="AGC59" s="18"/>
      <c r="AGD59" s="18"/>
      <c r="AGE59" s="18"/>
      <c r="AGF59" s="18"/>
      <c r="AGG59" s="18"/>
      <c r="AGH59" s="18"/>
      <c r="AGI59" s="18"/>
      <c r="AGJ59" s="18"/>
      <c r="AGK59" s="18"/>
      <c r="AGL59" s="18"/>
      <c r="AGM59" s="18"/>
      <c r="AGN59" s="18"/>
      <c r="AGO59" s="18"/>
      <c r="AGP59" s="18"/>
      <c r="AGQ59" s="18"/>
      <c r="AGR59" s="18"/>
      <c r="AGS59" s="18"/>
      <c r="AGT59" s="18"/>
      <c r="AGU59" s="18"/>
      <c r="AGV59" s="18"/>
      <c r="AGW59" s="18"/>
      <c r="AGX59" s="18"/>
      <c r="AGY59" s="18"/>
      <c r="AGZ59" s="18"/>
      <c r="AHA59" s="18"/>
      <c r="AHB59" s="18"/>
      <c r="AHC59" s="18"/>
      <c r="AHD59" s="18"/>
      <c r="AHE59" s="18"/>
      <c r="AHF59" s="18"/>
      <c r="AHG59" s="18"/>
      <c r="AHH59" s="18"/>
      <c r="AHI59" s="18"/>
      <c r="AHJ59" s="18"/>
      <c r="AHK59" s="18"/>
      <c r="AHL59" s="18"/>
      <c r="AHM59" s="18"/>
      <c r="AHN59" s="18"/>
      <c r="AHO59" s="18"/>
      <c r="AHP59" s="18"/>
      <c r="AHQ59" s="18"/>
      <c r="AHR59" s="18"/>
      <c r="AHS59" s="18"/>
      <c r="AHT59" s="18"/>
      <c r="AHU59" s="18"/>
      <c r="AHV59" s="18"/>
      <c r="AHW59" s="18"/>
      <c r="AHX59" s="18"/>
      <c r="AHY59" s="18"/>
      <c r="AHZ59" s="18"/>
      <c r="AIA59" s="18"/>
      <c r="AIB59" s="18"/>
      <c r="AIC59" s="18"/>
      <c r="AID59" s="18"/>
      <c r="AIE59" s="18"/>
      <c r="AIF59" s="18"/>
      <c r="AIG59" s="18"/>
      <c r="AIH59" s="18"/>
      <c r="AII59" s="18"/>
      <c r="AIJ59" s="18"/>
      <c r="AIK59" s="18"/>
      <c r="AIL59" s="18"/>
      <c r="AIM59" s="18"/>
      <c r="AIN59" s="18"/>
      <c r="AIO59" s="18"/>
      <c r="AIP59" s="18"/>
      <c r="AIQ59" s="18"/>
      <c r="AIR59" s="18"/>
      <c r="AIS59" s="18"/>
      <c r="AIT59" s="18"/>
      <c r="AIU59" s="18"/>
      <c r="AIV59" s="18"/>
      <c r="AIW59" s="18"/>
      <c r="AIX59" s="18"/>
      <c r="AIY59" s="18"/>
      <c r="AIZ59" s="18"/>
      <c r="AJA59" s="18"/>
      <c r="AJB59" s="18"/>
      <c r="AJC59" s="18"/>
      <c r="AJD59" s="18"/>
      <c r="AJE59" s="18"/>
      <c r="AJF59" s="18"/>
      <c r="AJG59" s="18"/>
      <c r="AJH59" s="18"/>
      <c r="AJI59" s="18"/>
      <c r="AJJ59" s="18"/>
      <c r="AJK59" s="18"/>
      <c r="AJL59" s="18"/>
      <c r="AJM59" s="18"/>
      <c r="AJN59" s="18"/>
      <c r="AJO59" s="18"/>
      <c r="AJP59" s="18"/>
      <c r="AJQ59" s="18"/>
      <c r="AJR59" s="18"/>
      <c r="AJS59" s="18"/>
      <c r="AJT59" s="18"/>
      <c r="AJU59" s="18"/>
      <c r="AJV59" s="18"/>
      <c r="AJW59" s="18"/>
      <c r="AJX59" s="18"/>
      <c r="AJY59" s="18"/>
      <c r="AJZ59" s="18"/>
      <c r="AKA59" s="18"/>
      <c r="AKB59" s="18"/>
      <c r="AKC59" s="18"/>
      <c r="AKD59" s="18"/>
      <c r="AKE59" s="18"/>
      <c r="AKF59" s="18"/>
      <c r="AKG59" s="18"/>
      <c r="AKH59" s="18"/>
      <c r="AKI59" s="18"/>
      <c r="AKJ59" s="18"/>
      <c r="AKK59" s="18"/>
      <c r="AKL59" s="18"/>
      <c r="AKM59" s="18"/>
      <c r="AKN59" s="18"/>
      <c r="AKO59" s="18"/>
      <c r="AKP59" s="18"/>
      <c r="AKQ59" s="18"/>
      <c r="AKR59" s="18"/>
      <c r="AKS59" s="18"/>
      <c r="AKT59" s="18"/>
      <c r="AKU59" s="18"/>
      <c r="AKV59" s="18"/>
      <c r="AKW59" s="18"/>
      <c r="AKX59" s="18"/>
      <c r="AKY59" s="18"/>
      <c r="AKZ59" s="18"/>
      <c r="ALA59" s="18"/>
      <c r="ALB59" s="18"/>
      <c r="ALC59" s="18"/>
      <c r="ALD59" s="18"/>
      <c r="ALE59" s="18"/>
      <c r="ALF59" s="18"/>
      <c r="ALG59" s="18"/>
      <c r="ALH59" s="18"/>
      <c r="ALI59" s="18"/>
      <c r="ALJ59" s="18"/>
      <c r="ALK59" s="18"/>
      <c r="ALL59" s="18"/>
      <c r="ALM59" s="18"/>
      <c r="ALN59" s="18"/>
      <c r="ALO59" s="18"/>
      <c r="ALP59" s="18"/>
      <c r="ALQ59" s="18"/>
      <c r="ALR59" s="18"/>
      <c r="ALS59" s="18"/>
      <c r="ALT59" s="18"/>
      <c r="ALU59" s="18"/>
      <c r="ALV59" s="18"/>
      <c r="ALW59" s="18"/>
      <c r="ALX59" s="18"/>
      <c r="ALY59" s="18"/>
      <c r="ALZ59" s="18"/>
      <c r="AMA59" s="18"/>
      <c r="AMB59" s="18"/>
      <c r="AMC59" s="18"/>
      <c r="AMD59" s="18"/>
      <c r="AME59" s="18"/>
      <c r="AMF59" s="18"/>
      <c r="AMG59" s="18"/>
      <c r="AMH59" s="18"/>
      <c r="AMI59" s="18"/>
      <c r="AMJ59" s="18"/>
      <c r="AMK59" s="18"/>
      <c r="AML59" s="18"/>
      <c r="AMM59" s="18"/>
      <c r="AMN59" s="18"/>
      <c r="AMO59" s="18"/>
      <c r="AMP59" s="18"/>
      <c r="AMQ59" s="18"/>
      <c r="AMR59" s="18"/>
      <c r="AMS59" s="18"/>
      <c r="AMT59" s="18"/>
      <c r="AMU59" s="18"/>
      <c r="AMV59" s="18"/>
      <c r="AMW59" s="18"/>
      <c r="AMX59" s="18"/>
      <c r="AMY59" s="18"/>
      <c r="AMZ59" s="18"/>
      <c r="ANA59" s="18"/>
      <c r="ANB59" s="18"/>
      <c r="ANC59" s="18"/>
      <c r="AND59" s="18"/>
      <c r="ANE59" s="18"/>
      <c r="ANF59" s="18"/>
      <c r="ANG59" s="18"/>
      <c r="ANH59" s="18"/>
      <c r="ANI59" s="18"/>
      <c r="ANJ59" s="18"/>
      <c r="ANK59" s="18"/>
      <c r="ANL59" s="18"/>
      <c r="ANM59" s="18"/>
      <c r="ANN59" s="18"/>
      <c r="ANO59" s="18"/>
      <c r="ANP59" s="18"/>
      <c r="ANQ59" s="18"/>
      <c r="ANR59" s="18"/>
      <c r="ANS59" s="18"/>
      <c r="ANT59" s="18"/>
      <c r="ANU59" s="18"/>
      <c r="ANV59" s="18"/>
      <c r="ANW59" s="18"/>
      <c r="ANX59" s="18"/>
      <c r="ANY59" s="18"/>
      <c r="ANZ59" s="18"/>
      <c r="AOA59" s="18"/>
      <c r="AOB59" s="18"/>
      <c r="AOC59" s="18"/>
      <c r="AOD59" s="18"/>
      <c r="AOE59" s="18"/>
      <c r="AOF59" s="18"/>
      <c r="AOG59" s="18"/>
      <c r="AOH59" s="18"/>
      <c r="AOI59" s="18"/>
      <c r="AOJ59" s="18"/>
      <c r="AOK59" s="18"/>
      <c r="AOL59" s="18"/>
      <c r="AOM59" s="18"/>
      <c r="AON59" s="18"/>
      <c r="AOO59" s="18"/>
      <c r="AOP59" s="18"/>
      <c r="AOQ59" s="18"/>
      <c r="AOR59" s="18"/>
      <c r="AOS59" s="18"/>
      <c r="AOT59" s="18"/>
      <c r="AOU59" s="18"/>
      <c r="AOV59" s="18"/>
      <c r="AOW59" s="18"/>
      <c r="AOX59" s="18"/>
      <c r="AOY59" s="18"/>
      <c r="AOZ59" s="18"/>
      <c r="APA59" s="18"/>
      <c r="APB59" s="18"/>
      <c r="APC59" s="18"/>
      <c r="APD59" s="18"/>
      <c r="APE59" s="18"/>
      <c r="APF59" s="18"/>
      <c r="APG59" s="18"/>
      <c r="APH59" s="18"/>
      <c r="API59" s="18"/>
      <c r="APJ59" s="18"/>
      <c r="APK59" s="18"/>
      <c r="APL59" s="18"/>
      <c r="APM59" s="18"/>
      <c r="APN59" s="18"/>
      <c r="APO59" s="18"/>
      <c r="APP59" s="18"/>
      <c r="APQ59" s="18"/>
      <c r="APR59" s="18"/>
      <c r="APS59" s="18"/>
      <c r="APT59" s="18"/>
      <c r="APU59" s="18"/>
      <c r="APV59" s="18"/>
      <c r="APW59" s="18"/>
      <c r="APX59" s="18"/>
      <c r="APY59" s="18"/>
      <c r="APZ59" s="18"/>
      <c r="AQA59" s="18"/>
      <c r="AQB59" s="18"/>
      <c r="AQC59" s="18"/>
      <c r="AQD59" s="18"/>
      <c r="AQE59" s="18"/>
      <c r="AQF59" s="18"/>
      <c r="AQG59" s="18"/>
      <c r="AQH59" s="18"/>
      <c r="AQI59" s="18"/>
      <c r="AQJ59" s="18"/>
      <c r="AQK59" s="18"/>
      <c r="AQL59" s="18"/>
      <c r="AQM59" s="18"/>
      <c r="AQN59" s="18"/>
      <c r="AQO59" s="18"/>
      <c r="AQP59" s="18"/>
      <c r="AQQ59" s="18"/>
      <c r="AQR59" s="18"/>
      <c r="AQS59" s="18"/>
      <c r="AQT59" s="18"/>
      <c r="AQU59" s="18"/>
      <c r="AQV59" s="18"/>
      <c r="AQW59" s="18"/>
      <c r="AQX59" s="18"/>
      <c r="AQY59" s="18"/>
      <c r="AQZ59" s="18"/>
      <c r="ARA59" s="18"/>
      <c r="ARB59" s="18"/>
      <c r="ARC59" s="18"/>
      <c r="ARD59" s="18"/>
      <c r="ARE59" s="18"/>
      <c r="ARF59" s="18"/>
      <c r="ARG59" s="18"/>
      <c r="ARH59" s="18"/>
      <c r="ARI59" s="18"/>
      <c r="ARJ59" s="18"/>
      <c r="ARK59" s="18"/>
      <c r="ARL59" s="18"/>
      <c r="ARM59" s="18"/>
      <c r="ARN59" s="18"/>
      <c r="ARO59" s="18"/>
      <c r="ARP59" s="18"/>
      <c r="ARQ59" s="18"/>
      <c r="ARR59" s="18"/>
      <c r="ARS59" s="18"/>
      <c r="ART59" s="18"/>
      <c r="ARU59" s="18"/>
      <c r="ARV59" s="18"/>
      <c r="ARW59" s="18"/>
      <c r="ARX59" s="18"/>
      <c r="ARY59" s="18"/>
      <c r="ARZ59" s="18"/>
      <c r="ASA59" s="18"/>
      <c r="ASB59" s="18"/>
      <c r="ASC59" s="18"/>
      <c r="ASD59" s="18"/>
      <c r="ASE59" s="18"/>
      <c r="ASF59" s="18"/>
      <c r="ASG59" s="18"/>
      <c r="ASH59" s="18"/>
      <c r="ASI59" s="18"/>
      <c r="ASJ59" s="18"/>
      <c r="ASK59" s="18"/>
      <c r="ASL59" s="18"/>
      <c r="ASM59" s="18"/>
      <c r="ASN59" s="18"/>
      <c r="ASO59" s="18"/>
      <c r="ASP59" s="18"/>
      <c r="ASQ59" s="18"/>
      <c r="ASR59" s="18"/>
      <c r="ASS59" s="18"/>
      <c r="AST59" s="18"/>
      <c r="ASU59" s="18"/>
      <c r="ASV59" s="18"/>
      <c r="ASW59" s="18"/>
      <c r="ASX59" s="18"/>
      <c r="ASY59" s="18"/>
      <c r="ASZ59" s="18"/>
      <c r="ATA59" s="18"/>
      <c r="ATB59" s="18"/>
      <c r="ATC59" s="18"/>
      <c r="ATD59" s="18"/>
      <c r="ATE59" s="18"/>
      <c r="ATF59" s="18"/>
      <c r="ATG59" s="18"/>
      <c r="ATH59" s="18"/>
      <c r="ATI59" s="18"/>
      <c r="ATJ59" s="18"/>
      <c r="ATK59" s="18"/>
      <c r="ATL59" s="18"/>
      <c r="ATM59" s="18"/>
      <c r="ATN59" s="18"/>
      <c r="ATO59" s="18"/>
      <c r="ATP59" s="18"/>
      <c r="ATQ59" s="18"/>
      <c r="ATR59" s="18"/>
      <c r="ATS59" s="18"/>
      <c r="ATT59" s="18"/>
      <c r="ATU59" s="18"/>
      <c r="ATV59" s="18"/>
      <c r="ATW59" s="18"/>
      <c r="ATX59" s="18"/>
      <c r="ATY59" s="18"/>
      <c r="ATZ59" s="18"/>
      <c r="AUA59" s="18"/>
      <c r="AUB59" s="18"/>
      <c r="AUC59" s="18"/>
      <c r="AUD59" s="18"/>
      <c r="AUE59" s="18"/>
      <c r="AUF59" s="18"/>
      <c r="AUG59" s="18"/>
      <c r="AUH59" s="18"/>
      <c r="AUI59" s="18"/>
      <c r="AUJ59" s="18"/>
      <c r="AUK59" s="18"/>
      <c r="AUL59" s="18"/>
      <c r="AUM59" s="18"/>
      <c r="AUN59" s="18"/>
      <c r="AUO59" s="18"/>
      <c r="AUP59" s="18"/>
      <c r="AUQ59" s="18"/>
      <c r="AUR59" s="18"/>
      <c r="AUS59" s="18"/>
      <c r="AUT59" s="18"/>
      <c r="AUU59" s="18"/>
      <c r="AUV59" s="18"/>
      <c r="AUW59" s="18"/>
      <c r="AUX59" s="18"/>
      <c r="AUY59" s="18"/>
      <c r="AUZ59" s="18"/>
      <c r="AVA59" s="18"/>
      <c r="AVB59" s="18"/>
      <c r="AVC59" s="18"/>
      <c r="AVD59" s="18"/>
      <c r="AVE59" s="18"/>
      <c r="AVF59" s="18"/>
      <c r="AVG59" s="18"/>
      <c r="AVH59" s="18"/>
      <c r="AVI59" s="18"/>
      <c r="AVJ59" s="18"/>
      <c r="AVK59" s="18"/>
      <c r="AVL59" s="18"/>
      <c r="AVM59" s="18"/>
      <c r="AVN59" s="18"/>
      <c r="AVO59" s="18"/>
      <c r="AVP59" s="18"/>
      <c r="AVQ59" s="18"/>
      <c r="AVR59" s="18"/>
      <c r="AVS59" s="18"/>
      <c r="AVT59" s="18"/>
      <c r="AVU59" s="18"/>
      <c r="AVV59" s="18"/>
      <c r="AVW59" s="18"/>
      <c r="AVX59" s="18"/>
      <c r="AVY59" s="18"/>
      <c r="AVZ59" s="18"/>
      <c r="AWA59" s="18"/>
      <c r="AWB59" s="18"/>
      <c r="AWC59" s="18"/>
      <c r="AWD59" s="18"/>
      <c r="AWE59" s="18"/>
      <c r="AWF59" s="18"/>
      <c r="AWG59" s="18"/>
      <c r="AWH59" s="18"/>
      <c r="AWI59" s="18"/>
      <c r="AWJ59" s="18"/>
      <c r="AWK59" s="18"/>
      <c r="AWL59" s="18"/>
      <c r="AWM59" s="18"/>
      <c r="AWN59" s="18"/>
      <c r="AWO59" s="18"/>
      <c r="AWP59" s="18"/>
      <c r="AWQ59" s="18"/>
      <c r="AWR59" s="18"/>
      <c r="AWS59" s="18"/>
      <c r="AWT59" s="18"/>
      <c r="AWU59" s="18"/>
      <c r="AWV59" s="18"/>
      <c r="AWW59" s="18"/>
      <c r="AWX59" s="18"/>
      <c r="AWY59" s="18"/>
      <c r="AWZ59" s="18"/>
      <c r="AXA59" s="18"/>
      <c r="AXB59" s="18"/>
      <c r="AXC59" s="18"/>
      <c r="AXD59" s="18"/>
      <c r="AXE59" s="18"/>
      <c r="AXF59" s="18"/>
      <c r="AXG59" s="18"/>
      <c r="AXH59" s="18"/>
      <c r="AXI59" s="18"/>
      <c r="AXJ59" s="18"/>
      <c r="AXK59" s="18"/>
      <c r="AXL59" s="18"/>
      <c r="AXM59" s="18"/>
      <c r="AXN59" s="18"/>
      <c r="AXO59" s="18"/>
      <c r="AXP59" s="18"/>
      <c r="AXQ59" s="18"/>
      <c r="AXR59" s="18"/>
      <c r="AXS59" s="18"/>
      <c r="AXT59" s="18"/>
      <c r="AXU59" s="18"/>
      <c r="AXV59" s="18"/>
      <c r="AXW59" s="18"/>
      <c r="AXX59" s="18"/>
      <c r="AXY59" s="18"/>
      <c r="AXZ59" s="18"/>
      <c r="AYA59" s="18"/>
      <c r="AYB59" s="18"/>
      <c r="AYC59" s="18"/>
      <c r="AYD59" s="18"/>
      <c r="AYE59" s="18"/>
      <c r="AYF59" s="18"/>
      <c r="AYG59" s="18"/>
      <c r="AYH59" s="18"/>
      <c r="AYI59" s="18"/>
      <c r="AYJ59" s="18"/>
      <c r="AYK59" s="18"/>
      <c r="AYL59" s="18"/>
      <c r="AYM59" s="18"/>
      <c r="AYN59" s="18"/>
      <c r="AYO59" s="18"/>
      <c r="AYP59" s="18"/>
      <c r="AYQ59" s="18"/>
      <c r="AYR59" s="18"/>
      <c r="AYS59" s="18"/>
      <c r="AYT59" s="18"/>
      <c r="AYU59" s="18"/>
      <c r="AYV59" s="18"/>
      <c r="AYW59" s="18"/>
      <c r="AYX59" s="18"/>
      <c r="AYY59" s="18"/>
      <c r="AYZ59" s="18"/>
      <c r="AZA59" s="18"/>
      <c r="AZB59" s="18"/>
      <c r="AZC59" s="18"/>
      <c r="AZD59" s="18"/>
      <c r="AZE59" s="18"/>
      <c r="AZF59" s="18"/>
      <c r="AZG59" s="18"/>
      <c r="AZH59" s="18"/>
      <c r="AZI59" s="18"/>
      <c r="AZJ59" s="18"/>
      <c r="AZK59" s="18"/>
      <c r="AZL59" s="18"/>
      <c r="AZM59" s="18"/>
      <c r="AZN59" s="18"/>
      <c r="AZO59" s="18"/>
      <c r="AZP59" s="18"/>
      <c r="AZQ59" s="18"/>
      <c r="AZR59" s="18"/>
      <c r="AZS59" s="18"/>
      <c r="AZT59" s="18"/>
      <c r="AZU59" s="18"/>
      <c r="AZV59" s="18"/>
      <c r="AZW59" s="18"/>
      <c r="AZX59" s="18"/>
      <c r="AZY59" s="18"/>
      <c r="AZZ59" s="18"/>
      <c r="BAA59" s="18"/>
      <c r="BAB59" s="18"/>
      <c r="BAC59" s="18"/>
      <c r="BAD59" s="18"/>
      <c r="BAE59" s="18"/>
      <c r="BAF59" s="18"/>
      <c r="BAG59" s="18"/>
      <c r="BAH59" s="18"/>
      <c r="BAI59" s="18"/>
      <c r="BAJ59" s="18"/>
      <c r="BAK59" s="18"/>
      <c r="BAL59" s="18"/>
      <c r="BAM59" s="18"/>
      <c r="BAN59" s="18"/>
      <c r="BAO59" s="18"/>
      <c r="BAP59" s="18"/>
      <c r="BAQ59" s="18"/>
      <c r="BAR59" s="18"/>
      <c r="BAS59" s="18"/>
      <c r="BAT59" s="18"/>
      <c r="BAU59" s="18"/>
      <c r="BAV59" s="18"/>
      <c r="BAW59" s="18"/>
      <c r="BAX59" s="18"/>
      <c r="BAY59" s="18"/>
      <c r="BAZ59" s="18"/>
      <c r="BBA59" s="18"/>
      <c r="BBB59" s="18"/>
      <c r="BBC59" s="18"/>
      <c r="BBD59" s="18"/>
      <c r="BBE59" s="18"/>
      <c r="BBF59" s="18"/>
      <c r="BBG59" s="18"/>
      <c r="BBH59" s="18"/>
      <c r="BBI59" s="18"/>
      <c r="BBJ59" s="18"/>
      <c r="BBK59" s="18"/>
      <c r="BBL59" s="18"/>
      <c r="BBM59" s="18"/>
      <c r="BBN59" s="18"/>
      <c r="BBO59" s="18"/>
      <c r="BBP59" s="18"/>
      <c r="BBQ59" s="18"/>
      <c r="BBR59" s="18"/>
      <c r="BBS59" s="18"/>
      <c r="BBT59" s="18"/>
      <c r="BBU59" s="18"/>
      <c r="BBV59" s="18"/>
      <c r="BBW59" s="18"/>
      <c r="BBX59" s="18"/>
      <c r="BBY59" s="18"/>
      <c r="BBZ59" s="18"/>
      <c r="BCA59" s="18"/>
      <c r="BCB59" s="18"/>
      <c r="BCC59" s="18"/>
      <c r="BCD59" s="18"/>
      <c r="BCE59" s="18"/>
      <c r="BCF59" s="18"/>
      <c r="BCG59" s="18"/>
      <c r="BCH59" s="18"/>
      <c r="BCI59" s="18"/>
      <c r="BCJ59" s="18"/>
      <c r="BCK59" s="18"/>
      <c r="BCL59" s="18"/>
      <c r="BCM59" s="18"/>
      <c r="BCN59" s="18"/>
      <c r="BCO59" s="18"/>
      <c r="BCP59" s="18"/>
      <c r="BCQ59" s="18"/>
      <c r="BCR59" s="18"/>
      <c r="BCS59" s="18"/>
      <c r="BCT59" s="18"/>
      <c r="BCU59" s="18"/>
      <c r="BCV59" s="18"/>
      <c r="BCW59" s="18"/>
      <c r="BCX59" s="18"/>
      <c r="BCY59" s="18"/>
      <c r="BCZ59" s="18"/>
      <c r="BDA59" s="18"/>
      <c r="BDB59" s="18"/>
      <c r="BDC59" s="18"/>
      <c r="BDD59" s="18"/>
      <c r="BDE59" s="18"/>
      <c r="BDF59" s="18"/>
      <c r="BDG59" s="18"/>
      <c r="BDH59" s="18"/>
      <c r="BDI59" s="18"/>
      <c r="BDJ59" s="18"/>
      <c r="BDK59" s="18"/>
      <c r="BDL59" s="18"/>
      <c r="BDM59" s="18"/>
      <c r="BDN59" s="18"/>
      <c r="BDO59" s="18"/>
      <c r="BDP59" s="18"/>
      <c r="BDQ59" s="18"/>
      <c r="BDR59" s="18"/>
      <c r="BDS59" s="18"/>
      <c r="BDT59" s="18"/>
      <c r="BDU59" s="18"/>
      <c r="BDV59" s="18"/>
      <c r="BDW59" s="18"/>
      <c r="BDX59" s="18"/>
      <c r="BDY59" s="18"/>
      <c r="BDZ59" s="18"/>
      <c r="BEA59" s="18"/>
      <c r="BEB59" s="18"/>
      <c r="BEC59" s="18"/>
      <c r="BED59" s="18"/>
      <c r="BEE59" s="18"/>
      <c r="BEF59" s="18"/>
      <c r="BEG59" s="18"/>
      <c r="BEH59" s="18"/>
      <c r="BEI59" s="18"/>
      <c r="BEJ59" s="18"/>
      <c r="BEK59" s="18"/>
      <c r="BEL59" s="18"/>
      <c r="BEM59" s="18"/>
      <c r="BEN59" s="18"/>
      <c r="BEO59" s="18"/>
      <c r="BEP59" s="18"/>
      <c r="BEQ59" s="18"/>
      <c r="BER59" s="18"/>
      <c r="BES59" s="18"/>
      <c r="BET59" s="18"/>
      <c r="BEU59" s="18"/>
      <c r="BEV59" s="18"/>
      <c r="BEW59" s="18"/>
      <c r="BEX59" s="18"/>
      <c r="BEY59" s="18"/>
      <c r="BEZ59" s="18"/>
      <c r="BFA59" s="18"/>
      <c r="BFB59" s="18"/>
      <c r="BFC59" s="18"/>
      <c r="BFD59" s="18"/>
      <c r="BFE59" s="18"/>
      <c r="BFF59" s="18"/>
      <c r="BFG59" s="18"/>
      <c r="BFH59" s="18"/>
      <c r="BFI59" s="18"/>
      <c r="BFJ59" s="18"/>
      <c r="BFK59" s="18"/>
      <c r="BFL59" s="18"/>
      <c r="BFM59" s="18"/>
      <c r="BFN59" s="18"/>
      <c r="BFO59" s="18"/>
      <c r="BFP59" s="18"/>
      <c r="BFQ59" s="18"/>
      <c r="BFR59" s="18"/>
      <c r="BFS59" s="18"/>
      <c r="BFT59" s="18"/>
      <c r="BFU59" s="18"/>
      <c r="BFV59" s="18"/>
      <c r="BFW59" s="18"/>
      <c r="BFX59" s="18"/>
      <c r="BFY59" s="18"/>
      <c r="BFZ59" s="18"/>
      <c r="BGA59" s="18"/>
      <c r="BGB59" s="18"/>
      <c r="BGC59" s="18"/>
      <c r="BGD59" s="18"/>
      <c r="BGE59" s="18"/>
      <c r="BGF59" s="18"/>
      <c r="BGG59" s="18"/>
      <c r="BGH59" s="18"/>
      <c r="BGI59" s="18"/>
      <c r="BGJ59" s="18"/>
      <c r="BGK59" s="18"/>
      <c r="BGL59" s="18"/>
      <c r="BGM59" s="18"/>
      <c r="BGN59" s="18"/>
      <c r="BGO59" s="18"/>
      <c r="BGP59" s="18"/>
      <c r="BGQ59" s="18"/>
      <c r="BGR59" s="18"/>
      <c r="BGS59" s="18"/>
      <c r="BGT59" s="18"/>
      <c r="BGU59" s="18"/>
      <c r="BGV59" s="18"/>
      <c r="BGW59" s="18"/>
      <c r="BGX59" s="18"/>
      <c r="BGY59" s="18"/>
      <c r="BGZ59" s="18"/>
      <c r="BHA59" s="18"/>
      <c r="BHB59" s="18"/>
      <c r="BHC59" s="18"/>
      <c r="BHD59" s="18"/>
      <c r="BHE59" s="18"/>
      <c r="BHF59" s="18"/>
      <c r="BHG59" s="18"/>
      <c r="BHH59" s="18"/>
      <c r="BHI59" s="18"/>
      <c r="BHJ59" s="18"/>
      <c r="BHK59" s="18"/>
      <c r="BHL59" s="18"/>
      <c r="BHM59" s="18"/>
      <c r="BHN59" s="18"/>
      <c r="BHO59" s="18"/>
      <c r="BHP59" s="18"/>
      <c r="BHQ59" s="18"/>
      <c r="BHR59" s="18"/>
      <c r="BHS59" s="18"/>
      <c r="BHT59" s="18"/>
      <c r="BHU59" s="18"/>
      <c r="BHV59" s="18"/>
      <c r="BHW59" s="18"/>
      <c r="BHX59" s="18"/>
      <c r="BHY59" s="18"/>
      <c r="BHZ59" s="18"/>
      <c r="BIA59" s="18"/>
      <c r="BIB59" s="18"/>
      <c r="BIC59" s="18"/>
      <c r="BID59" s="18"/>
      <c r="BIE59" s="18"/>
      <c r="BIF59" s="18"/>
      <c r="BIG59" s="18"/>
      <c r="BIH59" s="18"/>
      <c r="BII59" s="18"/>
      <c r="BIJ59" s="18"/>
      <c r="BIK59" s="18"/>
      <c r="BIL59" s="18"/>
      <c r="BIM59" s="18"/>
      <c r="BIN59" s="18"/>
      <c r="BIO59" s="18"/>
      <c r="BIP59" s="18"/>
      <c r="BIQ59" s="18"/>
      <c r="BIR59" s="18"/>
      <c r="BIS59" s="18"/>
      <c r="BIT59" s="18"/>
      <c r="BIU59" s="18"/>
      <c r="BIV59" s="18"/>
      <c r="BIW59" s="18"/>
      <c r="BIX59" s="18"/>
      <c r="BIY59" s="18"/>
      <c r="BIZ59" s="18"/>
      <c r="BJA59" s="18"/>
      <c r="BJB59" s="18"/>
      <c r="BJC59" s="18"/>
      <c r="BJD59" s="18"/>
      <c r="BJE59" s="18"/>
      <c r="BJF59" s="18"/>
      <c r="BJG59" s="18"/>
      <c r="BJH59" s="18"/>
      <c r="BJI59" s="18"/>
      <c r="BJJ59" s="18"/>
      <c r="BJK59" s="18"/>
      <c r="BJL59" s="18"/>
      <c r="BJM59" s="18"/>
      <c r="BJN59" s="18"/>
      <c r="BJO59" s="18"/>
      <c r="BJP59" s="18"/>
      <c r="BJQ59" s="18"/>
      <c r="BJR59" s="18"/>
      <c r="BJS59" s="18"/>
      <c r="BJT59" s="18"/>
      <c r="BJU59" s="18"/>
      <c r="BJV59" s="18"/>
      <c r="BJW59" s="18"/>
      <c r="BJX59" s="18"/>
      <c r="BJY59" s="18"/>
      <c r="BJZ59" s="18"/>
      <c r="BKA59" s="18"/>
      <c r="BKB59" s="18"/>
      <c r="BKC59" s="18"/>
      <c r="BKD59" s="18"/>
      <c r="BKE59" s="18"/>
      <c r="BKF59" s="18"/>
      <c r="BKG59" s="18"/>
      <c r="BKH59" s="18"/>
      <c r="BKI59" s="18"/>
      <c r="BKJ59" s="18"/>
      <c r="BKK59" s="18"/>
      <c r="BKL59" s="18"/>
      <c r="BKM59" s="18"/>
      <c r="BKN59" s="18"/>
      <c r="BKO59" s="18"/>
      <c r="BKP59" s="18"/>
      <c r="BKQ59" s="18"/>
      <c r="BKR59" s="18"/>
      <c r="BKS59" s="18"/>
      <c r="BKT59" s="18"/>
      <c r="BKU59" s="18"/>
      <c r="BKV59" s="18"/>
      <c r="BKW59" s="18"/>
      <c r="BKX59" s="18"/>
      <c r="BKY59" s="18"/>
      <c r="BKZ59" s="18"/>
      <c r="BLA59" s="18"/>
      <c r="BLB59" s="18"/>
      <c r="BLC59" s="18"/>
      <c r="BLD59" s="18"/>
      <c r="BLE59" s="18"/>
      <c r="BLF59" s="18"/>
      <c r="BLG59" s="18"/>
      <c r="BLH59" s="18"/>
      <c r="BLI59" s="18"/>
      <c r="BLJ59" s="18"/>
      <c r="BLK59" s="18"/>
      <c r="BLL59" s="18"/>
      <c r="BLM59" s="18"/>
      <c r="BLN59" s="18"/>
      <c r="BLO59" s="18"/>
      <c r="BLP59" s="18"/>
      <c r="BLQ59" s="18"/>
      <c r="BLR59" s="18"/>
      <c r="BLS59" s="18"/>
      <c r="BLT59" s="18"/>
      <c r="BLU59" s="18"/>
      <c r="BLV59" s="18"/>
      <c r="BLW59" s="18"/>
      <c r="BLX59" s="18"/>
      <c r="BLY59" s="18"/>
      <c r="BLZ59" s="18"/>
      <c r="BMA59" s="18"/>
      <c r="BMB59" s="18"/>
      <c r="BMC59" s="18"/>
      <c r="BMD59" s="18"/>
      <c r="BME59" s="18"/>
      <c r="BMF59" s="18"/>
      <c r="BMG59" s="18"/>
      <c r="BMH59" s="18"/>
      <c r="BMI59" s="18"/>
      <c r="BMJ59" s="18"/>
      <c r="BMK59" s="18"/>
      <c r="BML59" s="18"/>
      <c r="BMM59" s="18"/>
      <c r="BMN59" s="18"/>
      <c r="BMO59" s="18"/>
      <c r="BMP59" s="18"/>
      <c r="BMQ59" s="18"/>
      <c r="BMR59" s="18"/>
      <c r="BMS59" s="18"/>
      <c r="BMT59" s="18"/>
      <c r="BMU59" s="18"/>
      <c r="BMV59" s="18"/>
      <c r="BMW59" s="18"/>
      <c r="BMX59" s="18"/>
      <c r="BMY59" s="18"/>
      <c r="BMZ59" s="18"/>
      <c r="BNA59" s="18"/>
      <c r="BNB59" s="18"/>
      <c r="BNC59" s="18"/>
      <c r="BND59" s="18"/>
      <c r="BNE59" s="18"/>
      <c r="BNF59" s="18"/>
      <c r="BNG59" s="18"/>
      <c r="BNH59" s="18"/>
      <c r="BNI59" s="18"/>
      <c r="BNJ59" s="18"/>
      <c r="BNK59" s="18"/>
      <c r="BNL59" s="18"/>
      <c r="BNM59" s="18"/>
      <c r="BNN59" s="18"/>
      <c r="BNO59" s="18"/>
      <c r="BNP59" s="18"/>
      <c r="BNQ59" s="18"/>
      <c r="BNR59" s="18"/>
      <c r="BNS59" s="18"/>
      <c r="BNT59" s="18"/>
      <c r="BNU59" s="18"/>
      <c r="BNV59" s="18"/>
      <c r="BNW59" s="18"/>
      <c r="BNX59" s="18"/>
      <c r="BNY59" s="18"/>
      <c r="BNZ59" s="18"/>
      <c r="BOA59" s="18"/>
      <c r="BOB59" s="18"/>
      <c r="BOC59" s="18"/>
      <c r="BOD59" s="18"/>
      <c r="BOE59" s="18"/>
      <c r="BOF59" s="18"/>
      <c r="BOG59" s="18"/>
      <c r="BOH59" s="18"/>
      <c r="BOI59" s="18"/>
      <c r="BOJ59" s="18"/>
      <c r="BOK59" s="18"/>
      <c r="BOL59" s="18"/>
      <c r="BOM59" s="18"/>
      <c r="BON59" s="18"/>
      <c r="BOO59" s="18"/>
      <c r="BOP59" s="18"/>
      <c r="BOQ59" s="18"/>
      <c r="BOR59" s="18"/>
      <c r="BOS59" s="18"/>
      <c r="BOT59" s="18"/>
      <c r="BOU59" s="18"/>
      <c r="BOV59" s="18"/>
      <c r="BOW59" s="18"/>
      <c r="BOX59" s="18"/>
      <c r="BOY59" s="18"/>
      <c r="BOZ59" s="18"/>
      <c r="BPA59" s="18"/>
      <c r="BPB59" s="18"/>
      <c r="BPC59" s="18"/>
      <c r="BPD59" s="18"/>
      <c r="BPE59" s="18"/>
      <c r="BPF59" s="18"/>
      <c r="BPG59" s="18"/>
      <c r="BPH59" s="18"/>
      <c r="BPI59" s="18"/>
      <c r="BPJ59" s="18"/>
      <c r="BPK59" s="18"/>
      <c r="BPL59" s="18"/>
      <c r="BPM59" s="18"/>
      <c r="BPN59" s="18"/>
      <c r="BPO59" s="18"/>
      <c r="BPP59" s="18"/>
      <c r="BPQ59" s="18"/>
      <c r="BPR59" s="18"/>
      <c r="BPS59" s="18"/>
      <c r="BPT59" s="18"/>
      <c r="BPU59" s="18"/>
      <c r="BPV59" s="18"/>
      <c r="BPW59" s="18"/>
      <c r="BPX59" s="18"/>
      <c r="BPY59" s="18"/>
      <c r="BPZ59" s="18"/>
      <c r="BQA59" s="18"/>
      <c r="BQB59" s="18"/>
      <c r="BQC59" s="18"/>
      <c r="BQD59" s="18"/>
      <c r="BQE59" s="18"/>
      <c r="BQF59" s="18"/>
      <c r="BQG59" s="18"/>
      <c r="BQH59" s="18"/>
      <c r="BQI59" s="18"/>
      <c r="BQJ59" s="18"/>
      <c r="BQK59" s="18"/>
      <c r="BQL59" s="18"/>
      <c r="BQM59" s="18"/>
      <c r="BQN59" s="18"/>
      <c r="BQO59" s="18"/>
      <c r="BQP59" s="18"/>
      <c r="BQQ59" s="18"/>
      <c r="BQR59" s="18"/>
      <c r="BQS59" s="18"/>
      <c r="BQT59" s="18"/>
      <c r="BQU59" s="18"/>
      <c r="BQV59" s="18"/>
      <c r="BQW59" s="18"/>
      <c r="BQX59" s="18"/>
      <c r="BQY59" s="18"/>
      <c r="BQZ59" s="18"/>
      <c r="BRA59" s="18"/>
      <c r="BRB59" s="18"/>
      <c r="BRC59" s="18"/>
      <c r="BRD59" s="18"/>
      <c r="BRE59" s="18"/>
      <c r="BRF59" s="18"/>
      <c r="BRG59" s="18"/>
      <c r="BRH59" s="18"/>
      <c r="BRI59" s="18"/>
      <c r="BRJ59" s="18"/>
      <c r="BRK59" s="18"/>
      <c r="BRL59" s="18"/>
      <c r="BRM59" s="18"/>
      <c r="BRN59" s="18"/>
      <c r="BRO59" s="18"/>
      <c r="BRP59" s="18"/>
      <c r="BRQ59" s="18"/>
      <c r="BRR59" s="18"/>
      <c r="BRS59" s="18"/>
      <c r="BRT59" s="18"/>
      <c r="BRU59" s="18"/>
      <c r="BRV59" s="18"/>
      <c r="BRW59" s="18"/>
      <c r="BRX59" s="18"/>
      <c r="BRY59" s="18"/>
      <c r="BRZ59" s="18"/>
      <c r="BSA59" s="18"/>
      <c r="BSB59" s="18"/>
      <c r="BSC59" s="18"/>
      <c r="BSD59" s="18"/>
      <c r="BSE59" s="18"/>
      <c r="BSF59" s="18"/>
      <c r="BSG59" s="18"/>
      <c r="BSH59" s="18"/>
      <c r="BSI59" s="18"/>
      <c r="BSJ59" s="18"/>
      <c r="BSK59" s="18"/>
      <c r="BSL59" s="18"/>
      <c r="BSM59" s="18"/>
      <c r="BSN59" s="18"/>
      <c r="BSO59" s="18"/>
      <c r="BSP59" s="18"/>
      <c r="BSQ59" s="18"/>
      <c r="BSR59" s="18"/>
      <c r="BSS59" s="18"/>
      <c r="BST59" s="18"/>
      <c r="BSU59" s="18"/>
      <c r="BSV59" s="18"/>
      <c r="BSW59" s="18"/>
      <c r="BSX59" s="18"/>
      <c r="BSY59" s="18"/>
      <c r="BSZ59" s="18"/>
      <c r="BTA59" s="18"/>
      <c r="BTB59" s="18"/>
      <c r="BTC59" s="18"/>
      <c r="BTD59" s="18"/>
      <c r="BTE59" s="18"/>
      <c r="BTF59" s="18"/>
      <c r="BTG59" s="18"/>
      <c r="BTH59" s="18"/>
      <c r="BTI59" s="18"/>
      <c r="BTJ59" s="18"/>
      <c r="BTK59" s="18"/>
      <c r="BTL59" s="18"/>
      <c r="BTM59" s="18"/>
      <c r="BTN59" s="18"/>
      <c r="BTO59" s="18"/>
      <c r="BTP59" s="18"/>
      <c r="BTQ59" s="18"/>
      <c r="BTR59" s="18"/>
      <c r="BTS59" s="18"/>
      <c r="BTT59" s="18"/>
      <c r="BTU59" s="18"/>
      <c r="BTV59" s="18"/>
      <c r="BTW59" s="18"/>
      <c r="BTX59" s="18"/>
      <c r="BTY59" s="18"/>
      <c r="BTZ59" s="18"/>
      <c r="BUA59" s="18"/>
      <c r="BUB59" s="18"/>
      <c r="BUC59" s="18"/>
      <c r="BUD59" s="18"/>
      <c r="BUE59" s="18"/>
      <c r="BUF59" s="18"/>
      <c r="BUG59" s="18"/>
      <c r="BUH59" s="18"/>
      <c r="BUI59" s="18"/>
      <c r="BUJ59" s="18"/>
      <c r="BUK59" s="18"/>
      <c r="BUL59" s="18"/>
      <c r="BUM59" s="18"/>
      <c r="BUN59" s="18"/>
      <c r="BUO59" s="18"/>
      <c r="BUP59" s="18"/>
      <c r="BUQ59" s="18"/>
      <c r="BUR59" s="18"/>
      <c r="BUS59" s="18"/>
      <c r="BUT59" s="18"/>
      <c r="BUU59" s="18"/>
      <c r="BUV59" s="18"/>
      <c r="BUW59" s="18"/>
      <c r="BUX59" s="18"/>
      <c r="BUY59" s="18"/>
      <c r="BUZ59" s="18"/>
      <c r="BVA59" s="18"/>
      <c r="BVB59" s="18"/>
      <c r="BVC59" s="18"/>
      <c r="BVD59" s="18"/>
      <c r="BVE59" s="18"/>
      <c r="BVF59" s="18"/>
      <c r="BVG59" s="18"/>
      <c r="BVH59" s="18"/>
      <c r="BVI59" s="18"/>
      <c r="BVJ59" s="18"/>
      <c r="BVK59" s="18"/>
      <c r="BVL59" s="18"/>
      <c r="BVM59" s="18"/>
      <c r="BVN59" s="18"/>
      <c r="BVO59" s="18"/>
      <c r="BVP59" s="18"/>
      <c r="BVQ59" s="18"/>
      <c r="BVR59" s="18"/>
      <c r="BVS59" s="18"/>
      <c r="BVT59" s="18"/>
      <c r="BVU59" s="18"/>
      <c r="BVV59" s="18"/>
      <c r="BVW59" s="18"/>
      <c r="BVX59" s="18"/>
      <c r="BVY59" s="18"/>
      <c r="BVZ59" s="18"/>
      <c r="BWA59" s="18"/>
      <c r="BWB59" s="18"/>
      <c r="BWC59" s="18"/>
      <c r="BWD59" s="18"/>
      <c r="BWE59" s="18"/>
      <c r="BWF59" s="18"/>
      <c r="BWG59" s="18"/>
      <c r="BWH59" s="18"/>
      <c r="BWI59" s="18"/>
      <c r="BWJ59" s="18"/>
      <c r="BWK59" s="18"/>
      <c r="BWL59" s="18"/>
      <c r="BWM59" s="18"/>
      <c r="BWN59" s="18"/>
      <c r="BWO59" s="18"/>
      <c r="BWP59" s="18"/>
      <c r="BWQ59" s="18"/>
      <c r="BWR59" s="18"/>
      <c r="BWS59" s="18"/>
      <c r="BWT59" s="18"/>
      <c r="BWU59" s="18"/>
      <c r="BWV59" s="18"/>
      <c r="BWW59" s="18"/>
      <c r="BWX59" s="18"/>
      <c r="BWY59" s="18"/>
      <c r="BWZ59" s="18"/>
      <c r="BXA59" s="18"/>
      <c r="BXB59" s="18"/>
      <c r="BXC59" s="18"/>
      <c r="BXD59" s="18"/>
      <c r="BXE59" s="18"/>
      <c r="BXF59" s="18"/>
      <c r="BXG59" s="18"/>
      <c r="BXH59" s="18"/>
      <c r="BXI59" s="18"/>
      <c r="BXJ59" s="18"/>
      <c r="BXK59" s="18"/>
      <c r="BXL59" s="18"/>
      <c r="BXM59" s="18"/>
      <c r="BXN59" s="18"/>
      <c r="BXO59" s="18"/>
      <c r="BXP59" s="18"/>
      <c r="BXQ59" s="18"/>
      <c r="BXR59" s="18"/>
      <c r="BXS59" s="18"/>
      <c r="BXT59" s="18"/>
      <c r="BXU59" s="18"/>
      <c r="BXV59" s="18"/>
      <c r="BXW59" s="18"/>
      <c r="BXX59" s="18"/>
      <c r="BXY59" s="18"/>
      <c r="BXZ59" s="18"/>
      <c r="BYA59" s="18"/>
      <c r="BYB59" s="18"/>
      <c r="BYC59" s="18"/>
      <c r="BYD59" s="18"/>
      <c r="BYE59" s="18"/>
      <c r="BYF59" s="18"/>
      <c r="BYG59" s="18"/>
      <c r="BYH59" s="18"/>
      <c r="BYI59" s="18"/>
      <c r="BYJ59" s="18"/>
      <c r="BYK59" s="18"/>
      <c r="BYL59" s="18"/>
      <c r="BYM59" s="18"/>
      <c r="BYN59" s="18"/>
      <c r="BYO59" s="18"/>
      <c r="BYP59" s="18"/>
      <c r="BYQ59" s="18"/>
      <c r="BYR59" s="18"/>
      <c r="BYS59" s="18"/>
      <c r="BYT59" s="18"/>
      <c r="BYU59" s="18"/>
      <c r="BYV59" s="18"/>
      <c r="BYW59" s="18"/>
      <c r="BYX59" s="18"/>
      <c r="BYY59" s="18"/>
      <c r="BYZ59" s="18"/>
      <c r="BZA59" s="18"/>
      <c r="BZB59" s="18"/>
      <c r="BZC59" s="18"/>
      <c r="BZD59" s="18"/>
      <c r="BZE59" s="18"/>
      <c r="BZF59" s="18"/>
      <c r="BZG59" s="18"/>
      <c r="BZH59" s="18"/>
      <c r="BZI59" s="18"/>
      <c r="BZJ59" s="18"/>
      <c r="BZK59" s="18"/>
      <c r="BZL59" s="18"/>
      <c r="BZM59" s="18"/>
      <c r="BZN59" s="18"/>
      <c r="BZO59" s="18"/>
      <c r="BZP59" s="18"/>
      <c r="BZQ59" s="18"/>
      <c r="BZR59" s="18"/>
      <c r="BZS59" s="18"/>
      <c r="BZT59" s="18"/>
      <c r="BZU59" s="18"/>
      <c r="BZV59" s="18"/>
      <c r="BZW59" s="18"/>
      <c r="BZX59" s="18"/>
      <c r="BZY59" s="18"/>
      <c r="BZZ59" s="18"/>
      <c r="CAA59" s="18"/>
      <c r="CAB59" s="18"/>
      <c r="CAC59" s="18"/>
      <c r="CAD59" s="18"/>
      <c r="CAE59" s="18"/>
      <c r="CAF59" s="18"/>
      <c r="CAG59" s="18"/>
      <c r="CAH59" s="18"/>
      <c r="CAI59" s="18"/>
      <c r="CAJ59" s="18"/>
      <c r="CAK59" s="18"/>
      <c r="CAL59" s="18"/>
      <c r="CAM59" s="18"/>
      <c r="CAN59" s="18"/>
      <c r="CAO59" s="18"/>
      <c r="CAP59" s="18"/>
      <c r="CAQ59" s="18"/>
      <c r="CAR59" s="18"/>
      <c r="CAS59" s="18"/>
      <c r="CAT59" s="18"/>
      <c r="CAU59" s="18"/>
      <c r="CAV59" s="18"/>
      <c r="CAW59" s="18"/>
      <c r="CAX59" s="18"/>
      <c r="CAY59" s="18"/>
      <c r="CAZ59" s="18"/>
      <c r="CBA59" s="18"/>
      <c r="CBB59" s="18"/>
      <c r="CBC59" s="18"/>
      <c r="CBD59" s="18"/>
      <c r="CBE59" s="18"/>
      <c r="CBF59" s="18"/>
      <c r="CBG59" s="18"/>
      <c r="CBH59" s="18"/>
      <c r="CBI59" s="18"/>
      <c r="CBJ59" s="18"/>
      <c r="CBK59" s="18"/>
      <c r="CBL59" s="18"/>
      <c r="CBM59" s="18"/>
      <c r="CBN59" s="18"/>
      <c r="CBO59" s="18"/>
      <c r="CBP59" s="18"/>
      <c r="CBQ59" s="18"/>
      <c r="CBR59" s="18"/>
      <c r="CBS59" s="18"/>
      <c r="CBT59" s="18"/>
      <c r="CBU59" s="18"/>
      <c r="CBV59" s="18"/>
      <c r="CBW59" s="18"/>
      <c r="CBX59" s="18"/>
      <c r="CBY59" s="18"/>
      <c r="CBZ59" s="18"/>
      <c r="CCA59" s="18"/>
      <c r="CCB59" s="18"/>
      <c r="CCC59" s="18"/>
      <c r="CCD59" s="18"/>
      <c r="CCE59" s="18"/>
      <c r="CCF59" s="18"/>
      <c r="CCG59" s="18"/>
      <c r="CCH59" s="18"/>
      <c r="CCI59" s="18"/>
      <c r="CCJ59" s="18"/>
      <c r="CCK59" s="18"/>
      <c r="CCL59" s="18"/>
      <c r="CCM59" s="18"/>
      <c r="CCN59" s="18"/>
      <c r="CCO59" s="18"/>
      <c r="CCP59" s="18"/>
      <c r="CCQ59" s="18"/>
      <c r="CCR59" s="18"/>
      <c r="CCS59" s="18"/>
      <c r="CCT59" s="18"/>
      <c r="CCU59" s="18"/>
      <c r="CCV59" s="18"/>
      <c r="CCW59" s="18"/>
      <c r="CCX59" s="18"/>
      <c r="CCY59" s="18"/>
      <c r="CCZ59" s="18"/>
      <c r="CDA59" s="18"/>
      <c r="CDB59" s="18"/>
      <c r="CDC59" s="18"/>
      <c r="CDD59" s="18"/>
      <c r="CDE59" s="18"/>
      <c r="CDF59" s="18"/>
      <c r="CDG59" s="18"/>
      <c r="CDH59" s="18"/>
      <c r="CDI59" s="18"/>
      <c r="CDJ59" s="18"/>
      <c r="CDK59" s="18"/>
      <c r="CDL59" s="18"/>
      <c r="CDM59" s="18"/>
      <c r="CDN59" s="18"/>
      <c r="CDO59" s="18"/>
      <c r="CDP59" s="18"/>
      <c r="CDQ59" s="18"/>
      <c r="CDR59" s="18"/>
      <c r="CDS59" s="18"/>
      <c r="CDT59" s="18"/>
      <c r="CDU59" s="18"/>
      <c r="CDV59" s="18"/>
      <c r="CDW59" s="18"/>
      <c r="CDX59" s="18"/>
      <c r="CDY59" s="18"/>
      <c r="CDZ59" s="18"/>
      <c r="CEA59" s="18"/>
      <c r="CEB59" s="18"/>
      <c r="CEC59" s="18"/>
      <c r="CED59" s="18"/>
      <c r="CEE59" s="18"/>
      <c r="CEF59" s="18"/>
      <c r="CEG59" s="18"/>
      <c r="CEH59" s="18"/>
      <c r="CEI59" s="18"/>
      <c r="CEJ59" s="18"/>
      <c r="CEK59" s="18"/>
      <c r="CEL59" s="18"/>
      <c r="CEM59" s="18"/>
      <c r="CEN59" s="18"/>
      <c r="CEO59" s="18"/>
      <c r="CEP59" s="18"/>
      <c r="CEQ59" s="18"/>
      <c r="CER59" s="18"/>
      <c r="CES59" s="18"/>
      <c r="CET59" s="18"/>
      <c r="CEU59" s="18"/>
      <c r="CEV59" s="18"/>
      <c r="CEW59" s="18"/>
      <c r="CEX59" s="18"/>
      <c r="CEY59" s="18"/>
      <c r="CEZ59" s="18"/>
      <c r="CFA59" s="18"/>
      <c r="CFB59" s="18"/>
      <c r="CFC59" s="18"/>
      <c r="CFD59" s="18"/>
      <c r="CFE59" s="18"/>
      <c r="CFF59" s="18"/>
      <c r="CFG59" s="18"/>
      <c r="CFH59" s="18"/>
      <c r="CFI59" s="18"/>
      <c r="CFJ59" s="18"/>
      <c r="CFK59" s="18"/>
      <c r="CFL59" s="18"/>
      <c r="CFM59" s="18"/>
      <c r="CFN59" s="18"/>
      <c r="CFO59" s="18"/>
      <c r="CFP59" s="18"/>
      <c r="CFQ59" s="18"/>
      <c r="CFR59" s="18"/>
      <c r="CFS59" s="18"/>
      <c r="CFT59" s="18"/>
      <c r="CFU59" s="18"/>
      <c r="CFV59" s="18"/>
      <c r="CFW59" s="18"/>
      <c r="CFX59" s="18"/>
      <c r="CFY59" s="18"/>
      <c r="CFZ59" s="18"/>
      <c r="CGA59" s="18"/>
      <c r="CGB59" s="18"/>
      <c r="CGC59" s="18"/>
      <c r="CGD59" s="18"/>
      <c r="CGE59" s="18"/>
      <c r="CGF59" s="18"/>
      <c r="CGG59" s="18"/>
      <c r="CGH59" s="18"/>
      <c r="CGI59" s="18"/>
      <c r="CGJ59" s="18"/>
      <c r="CGK59" s="18"/>
      <c r="CGL59" s="18"/>
      <c r="CGM59" s="18"/>
      <c r="CGN59" s="18"/>
      <c r="CGO59" s="18"/>
      <c r="CGP59" s="18"/>
      <c r="CGQ59" s="18"/>
      <c r="CGR59" s="18"/>
      <c r="CGS59" s="18"/>
      <c r="CGT59" s="18"/>
      <c r="CGU59" s="18"/>
      <c r="CGV59" s="18"/>
      <c r="CGW59" s="18"/>
      <c r="CGX59" s="18"/>
      <c r="CGY59" s="18"/>
      <c r="CGZ59" s="18"/>
      <c r="CHA59" s="18"/>
      <c r="CHB59" s="18"/>
      <c r="CHC59" s="18"/>
      <c r="CHD59" s="18"/>
      <c r="CHE59" s="18"/>
      <c r="CHF59" s="18"/>
      <c r="CHG59" s="18"/>
      <c r="CHH59" s="18"/>
      <c r="CHI59" s="18"/>
      <c r="CHJ59" s="18"/>
      <c r="CHK59" s="18"/>
      <c r="CHL59" s="18"/>
      <c r="CHM59" s="18"/>
      <c r="CHN59" s="18"/>
      <c r="CHO59" s="18"/>
      <c r="CHP59" s="18"/>
      <c r="CHQ59" s="18"/>
      <c r="CHR59" s="18"/>
      <c r="CHS59" s="18"/>
      <c r="CHT59" s="18"/>
      <c r="CHU59" s="18"/>
      <c r="CHV59" s="18"/>
      <c r="CHW59" s="18"/>
      <c r="CHX59" s="18"/>
      <c r="CHY59" s="18"/>
      <c r="CHZ59" s="18"/>
      <c r="CIA59" s="18"/>
      <c r="CIB59" s="18"/>
      <c r="CIC59" s="18"/>
      <c r="CID59" s="18"/>
      <c r="CIE59" s="18"/>
      <c r="CIF59" s="18"/>
      <c r="CIG59" s="18"/>
      <c r="CIH59" s="18"/>
      <c r="CII59" s="18"/>
      <c r="CIJ59" s="18"/>
      <c r="CIK59" s="18"/>
      <c r="CIL59" s="18"/>
      <c r="CIM59" s="18"/>
      <c r="CIN59" s="18"/>
      <c r="CIO59" s="18"/>
      <c r="CIP59" s="18"/>
      <c r="CIQ59" s="18"/>
      <c r="CIR59" s="18"/>
      <c r="CIS59" s="18"/>
      <c r="CIT59" s="18"/>
      <c r="CIU59" s="18"/>
      <c r="CIV59" s="18"/>
      <c r="CIW59" s="18"/>
      <c r="CIX59" s="18"/>
      <c r="CIY59" s="18"/>
      <c r="CIZ59" s="18"/>
      <c r="CJA59" s="18"/>
      <c r="CJB59" s="18"/>
      <c r="CJC59" s="18"/>
      <c r="CJD59" s="18"/>
      <c r="CJE59" s="18"/>
      <c r="CJF59" s="18"/>
      <c r="CJG59" s="18"/>
      <c r="CJH59" s="18"/>
      <c r="CJI59" s="18"/>
      <c r="CJJ59" s="18"/>
      <c r="CJK59" s="18"/>
      <c r="CJL59" s="18"/>
      <c r="CJM59" s="18"/>
      <c r="CJN59" s="18"/>
      <c r="CJO59" s="18"/>
      <c r="CJP59" s="18"/>
      <c r="CJQ59" s="18"/>
      <c r="CJR59" s="18"/>
      <c r="CJS59" s="18"/>
      <c r="CJT59" s="18"/>
      <c r="CJU59" s="18"/>
      <c r="CJV59" s="18"/>
      <c r="CJW59" s="18"/>
      <c r="CJX59" s="18"/>
      <c r="CJY59" s="18"/>
      <c r="CJZ59" s="18"/>
      <c r="CKA59" s="18"/>
      <c r="CKB59" s="18"/>
      <c r="CKC59" s="18"/>
      <c r="CKD59" s="18"/>
      <c r="CKE59" s="18"/>
      <c r="CKF59" s="18"/>
      <c r="CKG59" s="18"/>
      <c r="CKH59" s="18"/>
      <c r="CKI59" s="18"/>
      <c r="CKJ59" s="18"/>
      <c r="CKK59" s="18"/>
      <c r="CKL59" s="18"/>
      <c r="CKM59" s="18"/>
      <c r="CKN59" s="18"/>
      <c r="CKO59" s="18"/>
      <c r="CKP59" s="18"/>
      <c r="CKQ59" s="18"/>
      <c r="CKR59" s="18"/>
      <c r="CKS59" s="18"/>
      <c r="CKT59" s="18"/>
      <c r="CKU59" s="18"/>
      <c r="CKV59" s="18"/>
      <c r="CKW59" s="18"/>
      <c r="CKX59" s="18"/>
      <c r="CKY59" s="18"/>
      <c r="CKZ59" s="18"/>
      <c r="CLA59" s="18"/>
      <c r="CLB59" s="18"/>
      <c r="CLC59" s="18"/>
      <c r="CLD59" s="18"/>
      <c r="CLE59" s="18"/>
      <c r="CLF59" s="18"/>
      <c r="CLG59" s="18"/>
      <c r="CLH59" s="18"/>
      <c r="CLI59" s="18"/>
      <c r="CLJ59" s="18"/>
      <c r="CLK59" s="18"/>
      <c r="CLL59" s="18"/>
      <c r="CLM59" s="18"/>
      <c r="CLN59" s="18"/>
      <c r="CLO59" s="18"/>
      <c r="CLP59" s="18"/>
      <c r="CLQ59" s="18"/>
      <c r="CLR59" s="18"/>
      <c r="CLS59" s="18"/>
      <c r="CLT59" s="18"/>
      <c r="CLU59" s="18"/>
      <c r="CLV59" s="18"/>
      <c r="CLW59" s="18"/>
      <c r="CLX59" s="18"/>
      <c r="CLY59" s="18"/>
      <c r="CLZ59" s="18"/>
      <c r="CMA59" s="18"/>
      <c r="CMB59" s="18"/>
      <c r="CMC59" s="18"/>
      <c r="CMD59" s="18"/>
      <c r="CME59" s="18"/>
      <c r="CMF59" s="18"/>
      <c r="CMG59" s="18"/>
      <c r="CMH59" s="18"/>
      <c r="CMI59" s="18"/>
      <c r="CMJ59" s="18"/>
      <c r="CMK59" s="18"/>
      <c r="CML59" s="18"/>
      <c r="CMM59" s="18"/>
      <c r="CMN59" s="18"/>
      <c r="CMO59" s="18"/>
      <c r="CMP59" s="18"/>
      <c r="CMQ59" s="18"/>
      <c r="CMR59" s="18"/>
      <c r="CMS59" s="18"/>
      <c r="CMT59" s="18"/>
      <c r="CMU59" s="18"/>
      <c r="CMV59" s="18"/>
      <c r="CMW59" s="18"/>
      <c r="CMX59" s="18"/>
      <c r="CMY59" s="18"/>
      <c r="CMZ59" s="18"/>
      <c r="CNA59" s="18"/>
      <c r="CNB59" s="18"/>
      <c r="CNC59" s="18"/>
      <c r="CND59" s="18"/>
      <c r="CNE59" s="18"/>
      <c r="CNF59" s="18"/>
      <c r="CNG59" s="18"/>
      <c r="CNH59" s="18"/>
      <c r="CNI59" s="18"/>
      <c r="CNJ59" s="18"/>
      <c r="CNK59" s="18"/>
      <c r="CNL59" s="18"/>
      <c r="CNM59" s="18"/>
      <c r="CNN59" s="18"/>
      <c r="CNO59" s="18"/>
      <c r="CNP59" s="18"/>
      <c r="CNQ59" s="18"/>
      <c r="CNR59" s="18"/>
      <c r="CNS59" s="18"/>
      <c r="CNT59" s="18"/>
      <c r="CNU59" s="18"/>
      <c r="CNV59" s="18"/>
      <c r="CNW59" s="18"/>
      <c r="CNX59" s="18"/>
      <c r="CNY59" s="18"/>
      <c r="CNZ59" s="18"/>
      <c r="COA59" s="18"/>
      <c r="COB59" s="18"/>
      <c r="COC59" s="18"/>
      <c r="COD59" s="18"/>
      <c r="COE59" s="18"/>
      <c r="COF59" s="18"/>
      <c r="COG59" s="18"/>
      <c r="COH59" s="18"/>
      <c r="COI59" s="18"/>
      <c r="COJ59" s="18"/>
      <c r="COK59" s="18"/>
      <c r="COL59" s="18"/>
      <c r="COM59" s="18"/>
      <c r="CON59" s="18"/>
      <c r="COO59" s="18"/>
      <c r="COP59" s="18"/>
      <c r="COQ59" s="18"/>
      <c r="COR59" s="18"/>
      <c r="COS59" s="18"/>
      <c r="COT59" s="18"/>
      <c r="COU59" s="18"/>
      <c r="COV59" s="18"/>
      <c r="COW59" s="18"/>
      <c r="COX59" s="18"/>
      <c r="COY59" s="18"/>
      <c r="COZ59" s="18"/>
      <c r="CPA59" s="18"/>
      <c r="CPB59" s="18"/>
      <c r="CPC59" s="18"/>
      <c r="CPD59" s="18"/>
      <c r="CPE59" s="18"/>
      <c r="CPF59" s="18"/>
      <c r="CPG59" s="18"/>
      <c r="CPH59" s="18"/>
      <c r="CPI59" s="18"/>
      <c r="CPJ59" s="18"/>
      <c r="CPK59" s="18"/>
      <c r="CPL59" s="18"/>
      <c r="CPM59" s="18"/>
      <c r="CPN59" s="18"/>
      <c r="CPO59" s="18"/>
      <c r="CPP59" s="18"/>
      <c r="CPQ59" s="18"/>
      <c r="CPR59" s="18"/>
      <c r="CPS59" s="18"/>
      <c r="CPT59" s="18"/>
      <c r="CPU59" s="18"/>
      <c r="CPV59" s="18"/>
      <c r="CPW59" s="18"/>
      <c r="CPX59" s="18"/>
      <c r="CPY59" s="18"/>
      <c r="CPZ59" s="18"/>
      <c r="CQA59" s="18"/>
      <c r="CQB59" s="18"/>
      <c r="CQC59" s="18"/>
      <c r="CQD59" s="18"/>
      <c r="CQE59" s="18"/>
      <c r="CQF59" s="18"/>
      <c r="CQG59" s="18"/>
      <c r="CQH59" s="18"/>
      <c r="CQI59" s="18"/>
      <c r="CQJ59" s="18"/>
      <c r="CQK59" s="18"/>
      <c r="CQL59" s="18"/>
      <c r="CQM59" s="18"/>
      <c r="CQN59" s="18"/>
      <c r="CQO59" s="18"/>
      <c r="CQP59" s="18"/>
      <c r="CQQ59" s="18"/>
      <c r="CQR59" s="18"/>
      <c r="CQS59" s="18"/>
      <c r="CQT59" s="18"/>
      <c r="CQU59" s="18"/>
      <c r="CQV59" s="18"/>
      <c r="CQW59" s="18"/>
      <c r="CQX59" s="18"/>
      <c r="CQY59" s="18"/>
      <c r="CQZ59" s="18"/>
      <c r="CRA59" s="18"/>
      <c r="CRB59" s="18"/>
      <c r="CRC59" s="18"/>
      <c r="CRD59" s="18"/>
      <c r="CRE59" s="18"/>
      <c r="CRF59" s="18"/>
      <c r="CRG59" s="18"/>
      <c r="CRH59" s="18"/>
      <c r="CRI59" s="18"/>
      <c r="CRJ59" s="18"/>
      <c r="CRK59" s="18"/>
      <c r="CRL59" s="18"/>
      <c r="CRM59" s="18"/>
      <c r="CRN59" s="18"/>
      <c r="CRO59" s="18"/>
      <c r="CRP59" s="18"/>
      <c r="CRQ59" s="18"/>
      <c r="CRR59" s="18"/>
      <c r="CRS59" s="18"/>
      <c r="CRT59" s="18"/>
      <c r="CRU59" s="18"/>
      <c r="CRV59" s="18"/>
      <c r="CRW59" s="18"/>
      <c r="CRX59" s="18"/>
      <c r="CRY59" s="18"/>
      <c r="CRZ59" s="18"/>
      <c r="CSA59" s="18"/>
      <c r="CSB59" s="18"/>
      <c r="CSC59" s="18"/>
      <c r="CSD59" s="18"/>
      <c r="CSE59" s="18"/>
      <c r="CSF59" s="18"/>
      <c r="CSG59" s="18"/>
      <c r="CSH59" s="18"/>
      <c r="CSI59" s="18"/>
      <c r="CSJ59" s="18"/>
      <c r="CSK59" s="18"/>
      <c r="CSL59" s="18"/>
      <c r="CSM59" s="18"/>
      <c r="CSN59" s="18"/>
      <c r="CSO59" s="18"/>
      <c r="CSP59" s="18"/>
      <c r="CSQ59" s="18"/>
      <c r="CSR59" s="18"/>
      <c r="CSS59" s="18"/>
      <c r="CST59" s="18"/>
      <c r="CSU59" s="18"/>
      <c r="CSV59" s="18"/>
      <c r="CSW59" s="18"/>
      <c r="CSX59" s="18"/>
      <c r="CSY59" s="18"/>
      <c r="CSZ59" s="18"/>
      <c r="CTA59" s="18"/>
      <c r="CTB59" s="18"/>
      <c r="CTC59" s="18"/>
      <c r="CTD59" s="18"/>
      <c r="CTE59" s="18"/>
      <c r="CTF59" s="18"/>
      <c r="CTG59" s="18"/>
      <c r="CTH59" s="18"/>
      <c r="CTI59" s="18"/>
      <c r="CTJ59" s="18"/>
      <c r="CTK59" s="18"/>
      <c r="CTL59" s="18"/>
      <c r="CTM59" s="18"/>
      <c r="CTN59" s="18"/>
      <c r="CTO59" s="18"/>
      <c r="CTP59" s="18"/>
      <c r="CTQ59" s="18"/>
      <c r="CTR59" s="18"/>
      <c r="CTS59" s="18"/>
      <c r="CTT59" s="18"/>
      <c r="CTU59" s="18"/>
      <c r="CTV59" s="18"/>
      <c r="CTW59" s="18"/>
      <c r="CTX59" s="18"/>
      <c r="CTY59" s="18"/>
      <c r="CTZ59" s="18"/>
      <c r="CUA59" s="18"/>
      <c r="CUB59" s="18"/>
      <c r="CUC59" s="18"/>
      <c r="CUD59" s="18"/>
      <c r="CUE59" s="18"/>
      <c r="CUF59" s="18"/>
      <c r="CUG59" s="18"/>
      <c r="CUH59" s="18"/>
      <c r="CUI59" s="18"/>
      <c r="CUJ59" s="18"/>
      <c r="CUK59" s="18"/>
      <c r="CUL59" s="18"/>
      <c r="CUM59" s="18"/>
      <c r="CUN59" s="18"/>
      <c r="CUO59" s="18"/>
      <c r="CUP59" s="18"/>
      <c r="CUQ59" s="18"/>
      <c r="CUR59" s="18"/>
      <c r="CUS59" s="18"/>
      <c r="CUT59" s="18"/>
      <c r="CUU59" s="18"/>
      <c r="CUV59" s="18"/>
      <c r="CUW59" s="18"/>
      <c r="CUX59" s="18"/>
      <c r="CUY59" s="18"/>
      <c r="CUZ59" s="18"/>
      <c r="CVA59" s="18"/>
      <c r="CVB59" s="18"/>
      <c r="CVC59" s="18"/>
      <c r="CVD59" s="18"/>
      <c r="CVE59" s="18"/>
      <c r="CVF59" s="18"/>
      <c r="CVG59" s="18"/>
      <c r="CVH59" s="18"/>
      <c r="CVI59" s="18"/>
      <c r="CVJ59" s="18"/>
      <c r="CVK59" s="18"/>
      <c r="CVL59" s="18"/>
      <c r="CVM59" s="18"/>
      <c r="CVN59" s="18"/>
      <c r="CVO59" s="18"/>
      <c r="CVP59" s="18"/>
      <c r="CVQ59" s="18"/>
      <c r="CVR59" s="18"/>
      <c r="CVS59" s="18"/>
      <c r="CVT59" s="18"/>
      <c r="CVU59" s="18"/>
      <c r="CVV59" s="18"/>
      <c r="CVW59" s="18"/>
      <c r="CVX59" s="18"/>
      <c r="CVY59" s="18"/>
      <c r="CVZ59" s="18"/>
      <c r="CWA59" s="18"/>
      <c r="CWB59" s="18"/>
      <c r="CWC59" s="18"/>
      <c r="CWD59" s="18"/>
      <c r="CWE59" s="18"/>
      <c r="CWF59" s="18"/>
      <c r="CWG59" s="18"/>
      <c r="CWH59" s="18"/>
      <c r="CWI59" s="18"/>
      <c r="CWJ59" s="18"/>
      <c r="CWK59" s="18"/>
      <c r="CWL59" s="18"/>
      <c r="CWM59" s="18"/>
      <c r="CWN59" s="18"/>
      <c r="CWO59" s="18"/>
      <c r="CWP59" s="18"/>
      <c r="CWQ59" s="18"/>
      <c r="CWR59" s="18"/>
      <c r="CWS59" s="18"/>
      <c r="CWT59" s="18"/>
      <c r="CWU59" s="18"/>
      <c r="CWV59" s="18"/>
      <c r="CWW59" s="18"/>
      <c r="CWX59" s="18"/>
      <c r="CWY59" s="18"/>
      <c r="CWZ59" s="18"/>
      <c r="CXA59" s="18"/>
      <c r="CXB59" s="18"/>
      <c r="CXC59" s="18"/>
      <c r="CXD59" s="18"/>
      <c r="CXE59" s="18"/>
      <c r="CXF59" s="18"/>
      <c r="CXG59" s="18"/>
      <c r="CXH59" s="18"/>
      <c r="CXI59" s="18"/>
      <c r="CXJ59" s="18"/>
      <c r="CXK59" s="18"/>
      <c r="CXL59" s="18"/>
      <c r="CXM59" s="18"/>
      <c r="CXN59" s="18"/>
      <c r="CXO59" s="18"/>
      <c r="CXP59" s="18"/>
      <c r="CXQ59" s="18"/>
      <c r="CXR59" s="18"/>
      <c r="CXS59" s="18"/>
      <c r="CXT59" s="18"/>
      <c r="CXU59" s="18"/>
      <c r="CXV59" s="18"/>
      <c r="CXW59" s="18"/>
      <c r="CXX59" s="18"/>
      <c r="CXY59" s="18"/>
      <c r="CXZ59" s="18"/>
      <c r="CYA59" s="18"/>
      <c r="CYB59" s="18"/>
      <c r="CYC59" s="18"/>
      <c r="CYD59" s="18"/>
      <c r="CYE59" s="18"/>
      <c r="CYF59" s="18"/>
      <c r="CYG59" s="18"/>
      <c r="CYH59" s="18"/>
      <c r="CYI59" s="18"/>
      <c r="CYJ59" s="18"/>
      <c r="CYK59" s="18"/>
      <c r="CYL59" s="18"/>
      <c r="CYM59" s="18"/>
      <c r="CYN59" s="18"/>
      <c r="CYO59" s="18"/>
      <c r="CYP59" s="18"/>
      <c r="CYQ59" s="18"/>
      <c r="CYR59" s="18"/>
      <c r="CYS59" s="18"/>
      <c r="CYT59" s="18"/>
      <c r="CYU59" s="18"/>
      <c r="CYV59" s="18"/>
      <c r="CYW59" s="18"/>
      <c r="CYX59" s="18"/>
      <c r="CYY59" s="18"/>
      <c r="CYZ59" s="18"/>
      <c r="CZA59" s="18"/>
      <c r="CZB59" s="18"/>
      <c r="CZC59" s="18"/>
      <c r="CZD59" s="18"/>
      <c r="CZE59" s="18"/>
      <c r="CZF59" s="18"/>
      <c r="CZG59" s="18"/>
      <c r="CZH59" s="18"/>
      <c r="CZI59" s="18"/>
      <c r="CZJ59" s="18"/>
      <c r="CZK59" s="18"/>
      <c r="CZL59" s="18"/>
      <c r="CZM59" s="18"/>
      <c r="CZN59" s="18"/>
      <c r="CZO59" s="18"/>
      <c r="CZP59" s="18"/>
      <c r="CZQ59" s="18"/>
      <c r="CZR59" s="18"/>
      <c r="CZS59" s="18"/>
      <c r="CZT59" s="18"/>
      <c r="CZU59" s="18"/>
      <c r="CZV59" s="18"/>
      <c r="CZW59" s="18"/>
      <c r="CZX59" s="18"/>
      <c r="CZY59" s="18"/>
      <c r="CZZ59" s="18"/>
      <c r="DAA59" s="18"/>
      <c r="DAB59" s="18"/>
      <c r="DAC59" s="18"/>
      <c r="DAD59" s="18"/>
      <c r="DAE59" s="18"/>
      <c r="DAF59" s="18"/>
      <c r="DAG59" s="18"/>
      <c r="DAH59" s="18"/>
      <c r="DAI59" s="18"/>
      <c r="DAJ59" s="18"/>
      <c r="DAK59" s="18"/>
      <c r="DAL59" s="18"/>
      <c r="DAM59" s="18"/>
      <c r="DAN59" s="18"/>
      <c r="DAO59" s="18"/>
      <c r="DAP59" s="18"/>
      <c r="DAQ59" s="18"/>
      <c r="DAR59" s="18"/>
      <c r="DAS59" s="18"/>
      <c r="DAT59" s="18"/>
      <c r="DAU59" s="18"/>
      <c r="DAV59" s="18"/>
      <c r="DAW59" s="18"/>
      <c r="DAX59" s="18"/>
      <c r="DAY59" s="18"/>
      <c r="DAZ59" s="18"/>
      <c r="DBA59" s="18"/>
      <c r="DBB59" s="18"/>
      <c r="DBC59" s="18"/>
      <c r="DBD59" s="18"/>
      <c r="DBE59" s="18"/>
      <c r="DBF59" s="18"/>
      <c r="DBG59" s="18"/>
      <c r="DBH59" s="18"/>
      <c r="DBI59" s="18"/>
      <c r="DBJ59" s="18"/>
      <c r="DBK59" s="18"/>
      <c r="DBL59" s="18"/>
      <c r="DBM59" s="18"/>
      <c r="DBN59" s="18"/>
      <c r="DBO59" s="18"/>
      <c r="DBP59" s="18"/>
      <c r="DBQ59" s="18"/>
      <c r="DBR59" s="18"/>
      <c r="DBS59" s="18"/>
      <c r="DBT59" s="18"/>
      <c r="DBU59" s="18"/>
      <c r="DBV59" s="18"/>
      <c r="DBW59" s="18"/>
      <c r="DBX59" s="18"/>
      <c r="DBY59" s="18"/>
      <c r="DBZ59" s="18"/>
      <c r="DCA59" s="18"/>
      <c r="DCB59" s="18"/>
      <c r="DCC59" s="18"/>
      <c r="DCD59" s="18"/>
      <c r="DCE59" s="18"/>
      <c r="DCF59" s="18"/>
      <c r="DCG59" s="18"/>
      <c r="DCH59" s="18"/>
      <c r="DCI59" s="18"/>
      <c r="DCJ59" s="18"/>
      <c r="DCK59" s="18"/>
      <c r="DCL59" s="18"/>
      <c r="DCM59" s="18"/>
      <c r="DCN59" s="18"/>
      <c r="DCO59" s="18"/>
      <c r="DCP59" s="18"/>
      <c r="DCQ59" s="18"/>
      <c r="DCR59" s="18"/>
      <c r="DCS59" s="18"/>
      <c r="DCT59" s="18"/>
      <c r="DCU59" s="18"/>
      <c r="DCV59" s="18"/>
      <c r="DCW59" s="18"/>
      <c r="DCX59" s="18"/>
      <c r="DCY59" s="18"/>
      <c r="DCZ59" s="18"/>
      <c r="DDA59" s="18"/>
      <c r="DDB59" s="18"/>
      <c r="DDC59" s="18"/>
      <c r="DDD59" s="18"/>
      <c r="DDE59" s="18"/>
      <c r="DDF59" s="18"/>
      <c r="DDG59" s="18"/>
      <c r="DDH59" s="18"/>
      <c r="DDI59" s="18"/>
      <c r="DDJ59" s="18"/>
      <c r="DDK59" s="18"/>
      <c r="DDL59" s="18"/>
      <c r="DDM59" s="18"/>
      <c r="DDN59" s="18"/>
      <c r="DDO59" s="18"/>
      <c r="DDP59" s="18"/>
      <c r="DDQ59" s="18"/>
      <c r="DDR59" s="18"/>
      <c r="DDS59" s="18"/>
      <c r="DDT59" s="18"/>
      <c r="DDU59" s="18"/>
      <c r="DDV59" s="18"/>
      <c r="DDW59" s="18"/>
      <c r="DDX59" s="18"/>
      <c r="DDY59" s="18"/>
      <c r="DDZ59" s="18"/>
      <c r="DEA59" s="18"/>
      <c r="DEB59" s="18"/>
      <c r="DEC59" s="18"/>
      <c r="DED59" s="18"/>
      <c r="DEE59" s="18"/>
      <c r="DEF59" s="18"/>
      <c r="DEG59" s="18"/>
      <c r="DEH59" s="18"/>
      <c r="DEI59" s="18"/>
      <c r="DEJ59" s="18"/>
      <c r="DEK59" s="18"/>
      <c r="DEL59" s="18"/>
      <c r="DEM59" s="18"/>
      <c r="DEN59" s="18"/>
      <c r="DEO59" s="18"/>
      <c r="DEP59" s="18"/>
      <c r="DEQ59" s="18"/>
      <c r="DER59" s="18"/>
      <c r="DES59" s="18"/>
      <c r="DET59" s="18"/>
      <c r="DEU59" s="18"/>
      <c r="DEV59" s="18"/>
      <c r="DEW59" s="18"/>
      <c r="DEX59" s="18"/>
      <c r="DEY59" s="18"/>
      <c r="DEZ59" s="18"/>
      <c r="DFA59" s="18"/>
      <c r="DFB59" s="18"/>
      <c r="DFC59" s="18"/>
      <c r="DFD59" s="18"/>
      <c r="DFE59" s="18"/>
      <c r="DFF59" s="18"/>
      <c r="DFG59" s="18"/>
      <c r="DFH59" s="18"/>
      <c r="DFI59" s="18"/>
      <c r="DFJ59" s="18"/>
      <c r="DFK59" s="18"/>
      <c r="DFL59" s="18"/>
      <c r="DFM59" s="18"/>
      <c r="DFN59" s="18"/>
      <c r="DFO59" s="18"/>
      <c r="DFP59" s="18"/>
      <c r="DFQ59" s="18"/>
      <c r="DFR59" s="18"/>
      <c r="DFS59" s="18"/>
      <c r="DFT59" s="18"/>
      <c r="DFU59" s="18"/>
      <c r="DFV59" s="18"/>
      <c r="DFW59" s="18"/>
      <c r="DFX59" s="18"/>
      <c r="DFY59" s="18"/>
      <c r="DFZ59" s="18"/>
      <c r="DGA59" s="18"/>
      <c r="DGB59" s="18"/>
      <c r="DGC59" s="18"/>
      <c r="DGD59" s="18"/>
      <c r="DGE59" s="18"/>
      <c r="DGF59" s="18"/>
      <c r="DGG59" s="18"/>
      <c r="DGH59" s="18"/>
      <c r="DGI59" s="18"/>
      <c r="DGJ59" s="18"/>
      <c r="DGK59" s="18"/>
      <c r="DGL59" s="18"/>
      <c r="DGM59" s="18"/>
      <c r="DGN59" s="18"/>
      <c r="DGO59" s="18"/>
      <c r="DGP59" s="18"/>
      <c r="DGQ59" s="18"/>
      <c r="DGR59" s="18"/>
      <c r="DGS59" s="18"/>
      <c r="DGT59" s="18"/>
      <c r="DGU59" s="18"/>
      <c r="DGV59" s="18"/>
      <c r="DGW59" s="18"/>
      <c r="DGX59" s="18"/>
      <c r="DGY59" s="18"/>
      <c r="DGZ59" s="18"/>
      <c r="DHA59" s="18"/>
      <c r="DHB59" s="18"/>
      <c r="DHC59" s="18"/>
      <c r="DHD59" s="18"/>
      <c r="DHE59" s="18"/>
      <c r="DHF59" s="18"/>
      <c r="DHG59" s="18"/>
      <c r="DHH59" s="18"/>
      <c r="DHI59" s="18"/>
      <c r="DHJ59" s="18"/>
      <c r="DHK59" s="18"/>
      <c r="DHL59" s="18"/>
      <c r="DHM59" s="18"/>
      <c r="DHN59" s="18"/>
      <c r="DHO59" s="18"/>
      <c r="DHP59" s="18"/>
      <c r="DHQ59" s="18"/>
      <c r="DHR59" s="18"/>
      <c r="DHS59" s="18"/>
      <c r="DHT59" s="18"/>
      <c r="DHU59" s="18"/>
      <c r="DHV59" s="18"/>
      <c r="DHW59" s="18"/>
      <c r="DHX59" s="18"/>
      <c r="DHY59" s="18"/>
      <c r="DHZ59" s="18"/>
      <c r="DIA59" s="18"/>
      <c r="DIB59" s="18"/>
      <c r="DIC59" s="18"/>
      <c r="DID59" s="18"/>
      <c r="DIE59" s="18"/>
      <c r="DIF59" s="18"/>
      <c r="DIG59" s="18"/>
      <c r="DIH59" s="18"/>
      <c r="DII59" s="18"/>
      <c r="DIJ59" s="18"/>
      <c r="DIK59" s="18"/>
      <c r="DIL59" s="18"/>
      <c r="DIM59" s="18"/>
      <c r="DIN59" s="18"/>
      <c r="DIO59" s="18"/>
      <c r="DIP59" s="18"/>
      <c r="DIQ59" s="18"/>
      <c r="DIR59" s="18"/>
      <c r="DIS59" s="18"/>
      <c r="DIT59" s="18"/>
      <c r="DIU59" s="18"/>
      <c r="DIV59" s="18"/>
      <c r="DIW59" s="18"/>
      <c r="DIX59" s="18"/>
      <c r="DIY59" s="18"/>
      <c r="DIZ59" s="18"/>
      <c r="DJA59" s="18"/>
      <c r="DJB59" s="18"/>
      <c r="DJC59" s="18"/>
      <c r="DJD59" s="18"/>
      <c r="DJE59" s="18"/>
      <c r="DJF59" s="18"/>
      <c r="DJG59" s="18"/>
      <c r="DJH59" s="18"/>
      <c r="DJI59" s="18"/>
      <c r="DJJ59" s="18"/>
      <c r="DJK59" s="18"/>
      <c r="DJL59" s="18"/>
      <c r="DJM59" s="18"/>
      <c r="DJN59" s="18"/>
      <c r="DJO59" s="18"/>
      <c r="DJP59" s="18"/>
      <c r="DJQ59" s="18"/>
      <c r="DJR59" s="18"/>
      <c r="DJS59" s="18"/>
      <c r="DJT59" s="18"/>
      <c r="DJU59" s="18"/>
      <c r="DJV59" s="18"/>
      <c r="DJW59" s="18"/>
      <c r="DJX59" s="18"/>
      <c r="DJY59" s="18"/>
      <c r="DJZ59" s="18"/>
      <c r="DKA59" s="18"/>
      <c r="DKB59" s="18"/>
      <c r="DKC59" s="18"/>
      <c r="DKD59" s="18"/>
      <c r="DKE59" s="18"/>
      <c r="DKF59" s="18"/>
      <c r="DKG59" s="18"/>
      <c r="DKH59" s="18"/>
      <c r="DKI59" s="18"/>
      <c r="DKJ59" s="18"/>
      <c r="DKK59" s="18"/>
      <c r="DKL59" s="18"/>
      <c r="DKM59" s="18"/>
      <c r="DKN59" s="18"/>
      <c r="DKO59" s="18"/>
      <c r="DKP59" s="18"/>
      <c r="DKQ59" s="18"/>
      <c r="DKR59" s="18"/>
      <c r="DKS59" s="18"/>
      <c r="DKT59" s="18"/>
      <c r="DKU59" s="18"/>
      <c r="DKV59" s="18"/>
      <c r="DKW59" s="18"/>
      <c r="DKX59" s="18"/>
      <c r="DKY59" s="18"/>
      <c r="DKZ59" s="18"/>
      <c r="DLA59" s="18"/>
      <c r="DLB59" s="18"/>
      <c r="DLC59" s="18"/>
      <c r="DLD59" s="18"/>
      <c r="DLE59" s="18"/>
      <c r="DLF59" s="18"/>
      <c r="DLG59" s="18"/>
      <c r="DLH59" s="18"/>
      <c r="DLI59" s="18"/>
      <c r="DLJ59" s="18"/>
      <c r="DLK59" s="18"/>
      <c r="DLL59" s="18"/>
      <c r="DLM59" s="18"/>
      <c r="DLN59" s="18"/>
      <c r="DLO59" s="18"/>
      <c r="DLP59" s="18"/>
      <c r="DLQ59" s="18"/>
      <c r="DLR59" s="18"/>
      <c r="DLS59" s="18"/>
      <c r="DLT59" s="18"/>
      <c r="DLU59" s="18"/>
      <c r="DLV59" s="18"/>
      <c r="DLW59" s="18"/>
      <c r="DLX59" s="18"/>
      <c r="DLY59" s="18"/>
      <c r="DLZ59" s="18"/>
      <c r="DMA59" s="18"/>
      <c r="DMB59" s="18"/>
      <c r="DMC59" s="18"/>
      <c r="DMD59" s="18"/>
      <c r="DME59" s="18"/>
      <c r="DMF59" s="18"/>
      <c r="DMG59" s="18"/>
      <c r="DMH59" s="18"/>
      <c r="DMI59" s="18"/>
      <c r="DMJ59" s="18"/>
      <c r="DMK59" s="18"/>
      <c r="DML59" s="18"/>
      <c r="DMM59" s="18"/>
      <c r="DMN59" s="18"/>
      <c r="DMO59" s="18"/>
      <c r="DMP59" s="18"/>
      <c r="DMQ59" s="18"/>
      <c r="DMR59" s="18"/>
      <c r="DMS59" s="18"/>
      <c r="DMT59" s="18"/>
      <c r="DMU59" s="18"/>
      <c r="DMV59" s="18"/>
      <c r="DMW59" s="18"/>
      <c r="DMX59" s="18"/>
      <c r="DMY59" s="18"/>
      <c r="DMZ59" s="18"/>
      <c r="DNA59" s="18"/>
      <c r="DNB59" s="18"/>
      <c r="DNC59" s="18"/>
      <c r="DND59" s="18"/>
      <c r="DNE59" s="18"/>
      <c r="DNF59" s="18"/>
      <c r="DNG59" s="18"/>
      <c r="DNH59" s="18"/>
      <c r="DNI59" s="18"/>
      <c r="DNJ59" s="18"/>
      <c r="DNK59" s="18"/>
      <c r="DNL59" s="18"/>
      <c r="DNM59" s="18"/>
      <c r="DNN59" s="18"/>
      <c r="DNO59" s="18"/>
      <c r="DNP59" s="18"/>
      <c r="DNQ59" s="18"/>
      <c r="DNR59" s="18"/>
      <c r="DNS59" s="18"/>
      <c r="DNT59" s="18"/>
      <c r="DNU59" s="18"/>
      <c r="DNV59" s="18"/>
      <c r="DNW59" s="18"/>
      <c r="DNX59" s="18"/>
      <c r="DNY59" s="18"/>
      <c r="DNZ59" s="18"/>
      <c r="DOA59" s="18"/>
      <c r="DOB59" s="18"/>
      <c r="DOC59" s="18"/>
      <c r="DOD59" s="18"/>
      <c r="DOE59" s="18"/>
      <c r="DOF59" s="18"/>
      <c r="DOG59" s="18"/>
      <c r="DOH59" s="18"/>
      <c r="DOI59" s="18"/>
      <c r="DOJ59" s="18"/>
      <c r="DOK59" s="18"/>
      <c r="DOL59" s="18"/>
      <c r="DOM59" s="18"/>
      <c r="DON59" s="18"/>
      <c r="DOO59" s="18"/>
      <c r="DOP59" s="18"/>
      <c r="DOQ59" s="18"/>
      <c r="DOR59" s="18"/>
      <c r="DOS59" s="18"/>
      <c r="DOT59" s="18"/>
      <c r="DOU59" s="18"/>
      <c r="DOV59" s="18"/>
      <c r="DOW59" s="18"/>
      <c r="DOX59" s="18"/>
      <c r="DOY59" s="18"/>
      <c r="DOZ59" s="18"/>
      <c r="DPA59" s="18"/>
      <c r="DPB59" s="18"/>
      <c r="DPC59" s="18"/>
      <c r="DPD59" s="18"/>
      <c r="DPE59" s="18"/>
      <c r="DPF59" s="18"/>
      <c r="DPG59" s="18"/>
      <c r="DPH59" s="18"/>
      <c r="DPI59" s="18"/>
      <c r="DPJ59" s="18"/>
      <c r="DPK59" s="18"/>
      <c r="DPL59" s="18"/>
      <c r="DPM59" s="18"/>
      <c r="DPN59" s="18"/>
      <c r="DPO59" s="18"/>
      <c r="DPP59" s="18"/>
      <c r="DPQ59" s="18"/>
      <c r="DPR59" s="18"/>
      <c r="DPS59" s="18"/>
      <c r="DPT59" s="18"/>
      <c r="DPU59" s="18"/>
      <c r="DPV59" s="18"/>
      <c r="DPW59" s="18"/>
      <c r="DPX59" s="18"/>
      <c r="DPY59" s="18"/>
      <c r="DPZ59" s="18"/>
      <c r="DQA59" s="18"/>
      <c r="DQB59" s="18"/>
      <c r="DQC59" s="18"/>
      <c r="DQD59" s="18"/>
      <c r="DQE59" s="18"/>
      <c r="DQF59" s="18"/>
      <c r="DQG59" s="18"/>
      <c r="DQH59" s="18"/>
      <c r="DQI59" s="18"/>
      <c r="DQJ59" s="18"/>
      <c r="DQK59" s="18"/>
      <c r="DQL59" s="18"/>
      <c r="DQM59" s="18"/>
      <c r="DQN59" s="18"/>
      <c r="DQO59" s="18"/>
      <c r="DQP59" s="18"/>
      <c r="DQQ59" s="18"/>
      <c r="DQR59" s="18"/>
      <c r="DQS59" s="18"/>
      <c r="DQT59" s="18"/>
      <c r="DQU59" s="18"/>
      <c r="DQV59" s="18"/>
      <c r="DQW59" s="18"/>
      <c r="DQX59" s="18"/>
      <c r="DQY59" s="18"/>
      <c r="DQZ59" s="18"/>
      <c r="DRA59" s="18"/>
      <c r="DRB59" s="18"/>
      <c r="DRC59" s="18"/>
      <c r="DRD59" s="18"/>
      <c r="DRE59" s="18"/>
      <c r="DRF59" s="18"/>
      <c r="DRG59" s="18"/>
      <c r="DRH59" s="18"/>
      <c r="DRI59" s="18"/>
      <c r="DRJ59" s="18"/>
      <c r="DRK59" s="18"/>
      <c r="DRL59" s="18"/>
      <c r="DRM59" s="18"/>
      <c r="DRN59" s="18"/>
      <c r="DRO59" s="18"/>
      <c r="DRP59" s="18"/>
      <c r="DRQ59" s="18"/>
      <c r="DRR59" s="18"/>
      <c r="DRS59" s="18"/>
      <c r="DRT59" s="18"/>
      <c r="DRU59" s="18"/>
      <c r="DRV59" s="18"/>
      <c r="DRW59" s="18"/>
      <c r="DRX59" s="18"/>
      <c r="DRY59" s="18"/>
      <c r="DRZ59" s="18"/>
      <c r="DSA59" s="18"/>
      <c r="DSB59" s="18"/>
      <c r="DSC59" s="18"/>
      <c r="DSD59" s="18"/>
      <c r="DSE59" s="18"/>
      <c r="DSF59" s="18"/>
      <c r="DSG59" s="18"/>
      <c r="DSH59" s="18"/>
      <c r="DSI59" s="18"/>
      <c r="DSJ59" s="18"/>
      <c r="DSK59" s="18"/>
      <c r="DSL59" s="18"/>
      <c r="DSM59" s="18"/>
      <c r="DSN59" s="18"/>
      <c r="DSO59" s="18"/>
      <c r="DSP59" s="18"/>
      <c r="DSQ59" s="18"/>
      <c r="DSR59" s="18"/>
      <c r="DSS59" s="18"/>
      <c r="DST59" s="18"/>
      <c r="DSU59" s="18"/>
      <c r="DSV59" s="18"/>
      <c r="DSW59" s="18"/>
      <c r="DSX59" s="18"/>
      <c r="DSY59" s="18"/>
      <c r="DSZ59" s="18"/>
      <c r="DTA59" s="18"/>
      <c r="DTB59" s="18"/>
      <c r="DTC59" s="18"/>
      <c r="DTD59" s="18"/>
      <c r="DTE59" s="18"/>
      <c r="DTF59" s="18"/>
      <c r="DTG59" s="18"/>
      <c r="DTH59" s="18"/>
      <c r="DTI59" s="18"/>
      <c r="DTJ59" s="18"/>
      <c r="DTK59" s="18"/>
      <c r="DTL59" s="18"/>
      <c r="DTM59" s="18"/>
      <c r="DTN59" s="18"/>
      <c r="DTO59" s="18"/>
      <c r="DTP59" s="18"/>
      <c r="DTQ59" s="18"/>
      <c r="DTR59" s="18"/>
      <c r="DTS59" s="18"/>
      <c r="DTT59" s="18"/>
      <c r="DTU59" s="18"/>
      <c r="DTV59" s="18"/>
      <c r="DTW59" s="18"/>
      <c r="DTX59" s="18"/>
      <c r="DTY59" s="18"/>
      <c r="DTZ59" s="18"/>
      <c r="DUA59" s="18"/>
      <c r="DUB59" s="18"/>
      <c r="DUC59" s="18"/>
      <c r="DUD59" s="18"/>
      <c r="DUE59" s="18"/>
      <c r="DUF59" s="18"/>
      <c r="DUG59" s="18"/>
      <c r="DUH59" s="18"/>
      <c r="DUI59" s="18"/>
      <c r="DUJ59" s="18"/>
      <c r="DUK59" s="18"/>
      <c r="DUL59" s="18"/>
      <c r="DUM59" s="18"/>
      <c r="DUN59" s="18"/>
      <c r="DUO59" s="18"/>
      <c r="DUP59" s="18"/>
      <c r="DUQ59" s="18"/>
      <c r="DUR59" s="18"/>
      <c r="DUS59" s="18"/>
      <c r="DUT59" s="18"/>
      <c r="DUU59" s="18"/>
      <c r="DUV59" s="18"/>
      <c r="DUW59" s="18"/>
      <c r="DUX59" s="18"/>
      <c r="DUY59" s="18"/>
      <c r="DUZ59" s="18"/>
      <c r="DVA59" s="18"/>
      <c r="DVB59" s="18"/>
      <c r="DVC59" s="18"/>
      <c r="DVD59" s="18"/>
      <c r="DVE59" s="18"/>
      <c r="DVF59" s="18"/>
      <c r="DVG59" s="18"/>
      <c r="DVH59" s="18"/>
      <c r="DVI59" s="18"/>
      <c r="DVJ59" s="18"/>
      <c r="DVK59" s="18"/>
      <c r="DVL59" s="18"/>
      <c r="DVM59" s="18"/>
      <c r="DVN59" s="18"/>
      <c r="DVO59" s="18"/>
      <c r="DVP59" s="18"/>
      <c r="DVQ59" s="18"/>
      <c r="DVR59" s="18"/>
      <c r="DVS59" s="18"/>
      <c r="DVT59" s="18"/>
      <c r="DVU59" s="18"/>
      <c r="DVV59" s="18"/>
      <c r="DVW59" s="18"/>
      <c r="DVX59" s="18"/>
      <c r="DVY59" s="18"/>
      <c r="DVZ59" s="18"/>
      <c r="DWA59" s="18"/>
      <c r="DWB59" s="18"/>
      <c r="DWC59" s="18"/>
      <c r="DWD59" s="18"/>
      <c r="DWE59" s="18"/>
      <c r="DWF59" s="18"/>
      <c r="DWG59" s="18"/>
      <c r="DWH59" s="18"/>
      <c r="DWI59" s="18"/>
      <c r="DWJ59" s="18"/>
      <c r="DWK59" s="18"/>
      <c r="DWL59" s="18"/>
      <c r="DWM59" s="18"/>
      <c r="DWN59" s="18"/>
      <c r="DWO59" s="18"/>
      <c r="DWP59" s="18"/>
      <c r="DWQ59" s="18"/>
      <c r="DWR59" s="18"/>
      <c r="DWS59" s="18"/>
      <c r="DWT59" s="18"/>
      <c r="DWU59" s="18"/>
      <c r="DWV59" s="18"/>
      <c r="DWW59" s="18"/>
      <c r="DWX59" s="18"/>
      <c r="DWY59" s="18"/>
      <c r="DWZ59" s="18"/>
      <c r="DXA59" s="18"/>
      <c r="DXB59" s="18"/>
      <c r="DXC59" s="18"/>
      <c r="DXD59" s="18"/>
      <c r="DXE59" s="18"/>
      <c r="DXF59" s="18"/>
      <c r="DXG59" s="18"/>
      <c r="DXH59" s="18"/>
      <c r="DXI59" s="18"/>
      <c r="DXJ59" s="18"/>
      <c r="DXK59" s="18"/>
      <c r="DXL59" s="18"/>
      <c r="DXM59" s="18"/>
      <c r="DXN59" s="18"/>
      <c r="DXO59" s="18"/>
      <c r="DXP59" s="18"/>
      <c r="DXQ59" s="18"/>
      <c r="DXR59" s="18"/>
      <c r="DXS59" s="18"/>
      <c r="DXT59" s="18"/>
      <c r="DXU59" s="18"/>
      <c r="DXV59" s="18"/>
      <c r="DXW59" s="18"/>
      <c r="DXX59" s="18"/>
      <c r="DXY59" s="18"/>
      <c r="DXZ59" s="18"/>
      <c r="DYA59" s="18"/>
      <c r="DYB59" s="18"/>
      <c r="DYC59" s="18"/>
      <c r="DYD59" s="18"/>
      <c r="DYE59" s="18"/>
      <c r="DYF59" s="18"/>
      <c r="DYG59" s="18"/>
      <c r="DYH59" s="18"/>
      <c r="DYI59" s="18"/>
      <c r="DYJ59" s="18"/>
      <c r="DYK59" s="18"/>
      <c r="DYL59" s="18"/>
      <c r="DYM59" s="18"/>
      <c r="DYN59" s="18"/>
      <c r="DYO59" s="18"/>
      <c r="DYP59" s="18"/>
      <c r="DYQ59" s="18"/>
      <c r="DYR59" s="18"/>
      <c r="DYS59" s="18"/>
      <c r="DYT59" s="18"/>
      <c r="DYU59" s="18"/>
      <c r="DYV59" s="18"/>
      <c r="DYW59" s="18"/>
      <c r="DYX59" s="18"/>
      <c r="DYY59" s="18"/>
      <c r="DYZ59" s="18"/>
      <c r="DZA59" s="18"/>
      <c r="DZB59" s="18"/>
      <c r="DZC59" s="18"/>
      <c r="DZD59" s="18"/>
      <c r="DZE59" s="18"/>
      <c r="DZF59" s="18"/>
      <c r="DZG59" s="18"/>
      <c r="DZH59" s="18"/>
      <c r="DZI59" s="18"/>
      <c r="DZJ59" s="18"/>
      <c r="DZK59" s="18"/>
      <c r="DZL59" s="18"/>
      <c r="DZM59" s="18"/>
      <c r="DZN59" s="18"/>
      <c r="DZO59" s="18"/>
      <c r="DZP59" s="18"/>
      <c r="DZQ59" s="18"/>
      <c r="DZR59" s="18"/>
      <c r="DZS59" s="18"/>
      <c r="DZT59" s="18"/>
      <c r="DZU59" s="18"/>
      <c r="DZV59" s="18"/>
      <c r="DZW59" s="18"/>
      <c r="DZX59" s="18"/>
      <c r="DZY59" s="18"/>
      <c r="DZZ59" s="18"/>
      <c r="EAA59" s="18"/>
      <c r="EAB59" s="18"/>
      <c r="EAC59" s="18"/>
      <c r="EAD59" s="18"/>
      <c r="EAE59" s="18"/>
      <c r="EAF59" s="18"/>
      <c r="EAG59" s="18"/>
      <c r="EAH59" s="18"/>
      <c r="EAI59" s="18"/>
      <c r="EAJ59" s="18"/>
      <c r="EAK59" s="18"/>
      <c r="EAL59" s="18"/>
      <c r="EAM59" s="18"/>
      <c r="EAN59" s="18"/>
      <c r="EAO59" s="18"/>
      <c r="EAP59" s="18"/>
      <c r="EAQ59" s="18"/>
      <c r="EAR59" s="18"/>
      <c r="EAS59" s="18"/>
      <c r="EAT59" s="18"/>
      <c r="EAU59" s="18"/>
      <c r="EAV59" s="18"/>
      <c r="EAW59" s="18"/>
      <c r="EAX59" s="18"/>
      <c r="EAY59" s="18"/>
      <c r="EAZ59" s="18"/>
      <c r="EBA59" s="18"/>
      <c r="EBB59" s="18"/>
      <c r="EBC59" s="18"/>
      <c r="EBD59" s="18"/>
      <c r="EBE59" s="18"/>
      <c r="EBF59" s="18"/>
      <c r="EBG59" s="18"/>
      <c r="EBH59" s="18"/>
      <c r="EBI59" s="18"/>
      <c r="EBJ59" s="18"/>
      <c r="EBK59" s="18"/>
      <c r="EBL59" s="18"/>
      <c r="EBM59" s="18"/>
      <c r="EBN59" s="18"/>
      <c r="EBO59" s="18"/>
      <c r="EBP59" s="18"/>
      <c r="EBQ59" s="18"/>
      <c r="EBR59" s="18"/>
      <c r="EBS59" s="18"/>
      <c r="EBT59" s="18"/>
      <c r="EBU59" s="18"/>
      <c r="EBV59" s="18"/>
      <c r="EBW59" s="18"/>
      <c r="EBX59" s="18"/>
      <c r="EBY59" s="18"/>
      <c r="EBZ59" s="18"/>
      <c r="ECA59" s="18"/>
      <c r="ECB59" s="18"/>
      <c r="ECC59" s="18"/>
      <c r="ECD59" s="18"/>
      <c r="ECE59" s="18"/>
      <c r="ECF59" s="18"/>
      <c r="ECG59" s="18"/>
      <c r="ECH59" s="18"/>
      <c r="ECI59" s="18"/>
      <c r="ECJ59" s="18"/>
      <c r="ECK59" s="18"/>
      <c r="ECL59" s="18"/>
      <c r="ECM59" s="18"/>
      <c r="ECN59" s="18"/>
      <c r="ECO59" s="18"/>
      <c r="ECP59" s="18"/>
      <c r="ECQ59" s="18"/>
      <c r="ECR59" s="18"/>
      <c r="ECS59" s="18"/>
      <c r="ECT59" s="18"/>
      <c r="ECU59" s="18"/>
      <c r="ECV59" s="18"/>
      <c r="ECW59" s="18"/>
      <c r="ECX59" s="18"/>
      <c r="ECY59" s="18"/>
      <c r="ECZ59" s="18"/>
      <c r="EDA59" s="18"/>
      <c r="EDB59" s="18"/>
      <c r="EDC59" s="18"/>
      <c r="EDD59" s="18"/>
      <c r="EDE59" s="18"/>
      <c r="EDF59" s="18"/>
      <c r="EDG59" s="18"/>
      <c r="EDH59" s="18"/>
      <c r="EDI59" s="18"/>
      <c r="EDJ59" s="18"/>
      <c r="EDK59" s="18"/>
      <c r="EDL59" s="18"/>
      <c r="EDM59" s="18"/>
      <c r="EDN59" s="18"/>
      <c r="EDO59" s="18"/>
      <c r="EDP59" s="18"/>
      <c r="EDQ59" s="18"/>
      <c r="EDR59" s="18"/>
      <c r="EDS59" s="18"/>
      <c r="EDT59" s="18"/>
      <c r="EDU59" s="18"/>
      <c r="EDV59" s="18"/>
      <c r="EDW59" s="18"/>
      <c r="EDX59" s="18"/>
      <c r="EDY59" s="18"/>
      <c r="EDZ59" s="18"/>
      <c r="EEA59" s="18"/>
      <c r="EEB59" s="18"/>
      <c r="EEC59" s="18"/>
      <c r="EED59" s="18"/>
      <c r="EEE59" s="18"/>
      <c r="EEF59" s="18"/>
      <c r="EEG59" s="18"/>
      <c r="EEH59" s="18"/>
      <c r="EEI59" s="18"/>
      <c r="EEJ59" s="18"/>
      <c r="EEK59" s="18"/>
      <c r="EEL59" s="18"/>
      <c r="EEM59" s="18"/>
      <c r="EEN59" s="18"/>
      <c r="EEO59" s="18"/>
      <c r="EEP59" s="18"/>
      <c r="EEQ59" s="18"/>
      <c r="EER59" s="18"/>
      <c r="EES59" s="18"/>
      <c r="EET59" s="18"/>
      <c r="EEU59" s="18"/>
      <c r="EEV59" s="18"/>
      <c r="EEW59" s="18"/>
      <c r="EEX59" s="18"/>
      <c r="EEY59" s="18"/>
      <c r="EEZ59" s="18"/>
      <c r="EFA59" s="18"/>
      <c r="EFB59" s="18"/>
      <c r="EFC59" s="18"/>
      <c r="EFD59" s="18"/>
      <c r="EFE59" s="18"/>
      <c r="EFF59" s="18"/>
      <c r="EFG59" s="18"/>
      <c r="EFH59" s="18"/>
      <c r="EFI59" s="18"/>
      <c r="EFJ59" s="18"/>
      <c r="EFK59" s="18"/>
      <c r="EFL59" s="18"/>
      <c r="EFM59" s="18"/>
      <c r="EFN59" s="18"/>
      <c r="EFO59" s="18"/>
      <c r="EFP59" s="18"/>
      <c r="EFQ59" s="18"/>
      <c r="EFR59" s="18"/>
      <c r="EFS59" s="18"/>
      <c r="EFT59" s="18"/>
      <c r="EFU59" s="18"/>
      <c r="EFV59" s="18"/>
      <c r="EFW59" s="18"/>
      <c r="EFX59" s="18"/>
      <c r="EFY59" s="18"/>
      <c r="EFZ59" s="18"/>
      <c r="EGA59" s="18"/>
      <c r="EGB59" s="18"/>
      <c r="EGC59" s="18"/>
      <c r="EGD59" s="18"/>
      <c r="EGE59" s="18"/>
      <c r="EGF59" s="18"/>
      <c r="EGG59" s="18"/>
      <c r="EGH59" s="18"/>
      <c r="EGI59" s="18"/>
      <c r="EGJ59" s="18"/>
      <c r="EGK59" s="18"/>
      <c r="EGL59" s="18"/>
      <c r="EGM59" s="18"/>
      <c r="EGN59" s="18"/>
      <c r="EGO59" s="18"/>
      <c r="EGP59" s="18"/>
      <c r="EGQ59" s="18"/>
      <c r="EGR59" s="18"/>
      <c r="EGS59" s="18"/>
      <c r="EGT59" s="18"/>
      <c r="EGU59" s="18"/>
      <c r="EGV59" s="18"/>
      <c r="EGW59" s="18"/>
      <c r="EGX59" s="18"/>
      <c r="EGY59" s="18"/>
      <c r="EGZ59" s="18"/>
      <c r="EHA59" s="18"/>
      <c r="EHB59" s="18"/>
      <c r="EHC59" s="18"/>
      <c r="EHD59" s="18"/>
      <c r="EHE59" s="18"/>
      <c r="EHF59" s="18"/>
      <c r="EHG59" s="18"/>
      <c r="EHH59" s="18"/>
      <c r="EHI59" s="18"/>
      <c r="EHJ59" s="18"/>
      <c r="EHK59" s="18"/>
      <c r="EHL59" s="18"/>
      <c r="EHM59" s="18"/>
      <c r="EHN59" s="18"/>
      <c r="EHO59" s="18"/>
      <c r="EHP59" s="18"/>
      <c r="EHQ59" s="18"/>
      <c r="EHR59" s="18"/>
      <c r="EHS59" s="18"/>
      <c r="EHT59" s="18"/>
      <c r="EHU59" s="18"/>
      <c r="EHV59" s="18"/>
      <c r="EHW59" s="18"/>
      <c r="EHX59" s="18"/>
      <c r="EHY59" s="18"/>
      <c r="EHZ59" s="18"/>
      <c r="EIA59" s="18"/>
      <c r="EIB59" s="18"/>
      <c r="EIC59" s="18"/>
      <c r="EID59" s="18"/>
      <c r="EIE59" s="18"/>
      <c r="EIF59" s="18"/>
      <c r="EIG59" s="18"/>
      <c r="EIH59" s="18"/>
      <c r="EII59" s="18"/>
      <c r="EIJ59" s="18"/>
      <c r="EIK59" s="18"/>
      <c r="EIL59" s="18"/>
      <c r="EIM59" s="18"/>
      <c r="EIN59" s="18"/>
      <c r="EIO59" s="18"/>
      <c r="EIP59" s="18"/>
      <c r="EIQ59" s="18"/>
      <c r="EIR59" s="18"/>
      <c r="EIS59" s="18"/>
      <c r="EIT59" s="18"/>
      <c r="EIU59" s="18"/>
      <c r="EIV59" s="18"/>
      <c r="EIW59" s="18"/>
      <c r="EIX59" s="18"/>
      <c r="EIY59" s="18"/>
      <c r="EIZ59" s="18"/>
      <c r="EJA59" s="18"/>
      <c r="EJB59" s="18"/>
      <c r="EJC59" s="18"/>
      <c r="EJD59" s="18"/>
      <c r="EJE59" s="18"/>
      <c r="EJF59" s="18"/>
      <c r="EJG59" s="18"/>
      <c r="EJH59" s="18"/>
      <c r="EJI59" s="18"/>
      <c r="EJJ59" s="18"/>
      <c r="EJK59" s="18"/>
      <c r="EJL59" s="18"/>
      <c r="EJM59" s="18"/>
      <c r="EJN59" s="18"/>
      <c r="EJO59" s="18"/>
      <c r="EJP59" s="18"/>
      <c r="EJQ59" s="18"/>
      <c r="EJR59" s="18"/>
      <c r="EJS59" s="18"/>
      <c r="EJT59" s="18"/>
      <c r="EJU59" s="18"/>
      <c r="EJV59" s="18"/>
      <c r="EJW59" s="18"/>
      <c r="EJX59" s="18"/>
      <c r="EJY59" s="18"/>
      <c r="EJZ59" s="18"/>
      <c r="EKA59" s="18"/>
      <c r="EKB59" s="18"/>
      <c r="EKC59" s="18"/>
      <c r="EKD59" s="18"/>
      <c r="EKE59" s="18"/>
      <c r="EKF59" s="18"/>
      <c r="EKG59" s="18"/>
      <c r="EKH59" s="18"/>
      <c r="EKI59" s="18"/>
      <c r="EKJ59" s="18"/>
      <c r="EKK59" s="18"/>
      <c r="EKL59" s="18"/>
      <c r="EKM59" s="18"/>
      <c r="EKN59" s="18"/>
      <c r="EKO59" s="18"/>
      <c r="EKP59" s="18"/>
      <c r="EKQ59" s="18"/>
      <c r="EKR59" s="18"/>
      <c r="EKS59" s="18"/>
      <c r="EKT59" s="18"/>
      <c r="EKU59" s="18"/>
      <c r="EKV59" s="18"/>
      <c r="EKW59" s="18"/>
      <c r="EKX59" s="18"/>
      <c r="EKY59" s="18"/>
      <c r="EKZ59" s="18"/>
      <c r="ELA59" s="18"/>
      <c r="ELB59" s="18"/>
      <c r="ELC59" s="18"/>
      <c r="ELD59" s="18"/>
      <c r="ELE59" s="18"/>
      <c r="ELF59" s="18"/>
      <c r="ELG59" s="18"/>
      <c r="ELH59" s="18"/>
      <c r="ELI59" s="18"/>
      <c r="ELJ59" s="18"/>
      <c r="ELK59" s="18"/>
      <c r="ELL59" s="18"/>
      <c r="ELM59" s="18"/>
      <c r="ELN59" s="18"/>
      <c r="ELO59" s="18"/>
      <c r="ELP59" s="18"/>
      <c r="ELQ59" s="18"/>
      <c r="ELR59" s="18"/>
      <c r="ELS59" s="18"/>
      <c r="ELT59" s="18"/>
      <c r="ELU59" s="18"/>
      <c r="ELV59" s="18"/>
      <c r="ELW59" s="18"/>
      <c r="ELX59" s="18"/>
      <c r="ELY59" s="18"/>
      <c r="ELZ59" s="18"/>
      <c r="EMA59" s="18"/>
      <c r="EMB59" s="18"/>
      <c r="EMC59" s="18"/>
      <c r="EMD59" s="18"/>
      <c r="EME59" s="18"/>
      <c r="EMF59" s="18"/>
      <c r="EMG59" s="18"/>
      <c r="EMH59" s="18"/>
      <c r="EMI59" s="18"/>
      <c r="EMJ59" s="18"/>
      <c r="EMK59" s="18"/>
      <c r="EML59" s="18"/>
      <c r="EMM59" s="18"/>
      <c r="EMN59" s="18"/>
      <c r="EMO59" s="18"/>
      <c r="EMP59" s="18"/>
      <c r="EMQ59" s="18"/>
      <c r="EMR59" s="18"/>
      <c r="EMS59" s="18"/>
      <c r="EMT59" s="18"/>
      <c r="EMU59" s="18"/>
      <c r="EMV59" s="18"/>
      <c r="EMW59" s="18"/>
      <c r="EMX59" s="18"/>
      <c r="EMY59" s="18"/>
      <c r="EMZ59" s="18"/>
      <c r="ENA59" s="18"/>
      <c r="ENB59" s="18"/>
      <c r="ENC59" s="18"/>
      <c r="END59" s="18"/>
      <c r="ENE59" s="18"/>
      <c r="ENF59" s="18"/>
      <c r="ENG59" s="18"/>
      <c r="ENH59" s="18"/>
      <c r="ENI59" s="18"/>
      <c r="ENJ59" s="18"/>
      <c r="ENK59" s="18"/>
      <c r="ENL59" s="18"/>
      <c r="ENM59" s="18"/>
      <c r="ENN59" s="18"/>
      <c r="ENO59" s="18"/>
      <c r="ENP59" s="18"/>
      <c r="ENQ59" s="18"/>
      <c r="ENR59" s="18"/>
      <c r="ENS59" s="18"/>
      <c r="ENT59" s="18"/>
      <c r="ENU59" s="18"/>
      <c r="ENV59" s="18"/>
      <c r="ENW59" s="18"/>
      <c r="ENX59" s="18"/>
      <c r="ENY59" s="18"/>
      <c r="ENZ59" s="18"/>
      <c r="EOA59" s="18"/>
      <c r="EOB59" s="18"/>
      <c r="EOC59" s="18"/>
      <c r="EOD59" s="18"/>
      <c r="EOE59" s="18"/>
      <c r="EOF59" s="18"/>
      <c r="EOG59" s="18"/>
      <c r="EOH59" s="18"/>
      <c r="EOI59" s="18"/>
      <c r="EOJ59" s="18"/>
      <c r="EOK59" s="18"/>
      <c r="EOL59" s="18"/>
      <c r="EOM59" s="18"/>
      <c r="EON59" s="18"/>
      <c r="EOO59" s="18"/>
      <c r="EOP59" s="18"/>
      <c r="EOQ59" s="18"/>
      <c r="EOR59" s="18"/>
      <c r="EOS59" s="18"/>
      <c r="EOT59" s="18"/>
      <c r="EOU59" s="18"/>
      <c r="EOV59" s="18"/>
      <c r="EOW59" s="18"/>
      <c r="EOX59" s="18"/>
      <c r="EOY59" s="18"/>
      <c r="EOZ59" s="18"/>
      <c r="EPA59" s="18"/>
      <c r="EPB59" s="18"/>
      <c r="EPC59" s="18"/>
      <c r="EPD59" s="18"/>
      <c r="EPE59" s="18"/>
      <c r="EPF59" s="18"/>
      <c r="EPG59" s="18"/>
      <c r="EPH59" s="18"/>
      <c r="EPI59" s="18"/>
      <c r="EPJ59" s="18"/>
      <c r="EPK59" s="18"/>
      <c r="EPL59" s="18"/>
      <c r="EPM59" s="18"/>
      <c r="EPN59" s="18"/>
      <c r="EPO59" s="18"/>
      <c r="EPP59" s="18"/>
      <c r="EPQ59" s="18"/>
      <c r="EPR59" s="18"/>
      <c r="EPS59" s="18"/>
      <c r="EPT59" s="18"/>
      <c r="EPU59" s="18"/>
      <c r="EPV59" s="18"/>
      <c r="EPW59" s="18"/>
      <c r="EPX59" s="18"/>
      <c r="EPY59" s="18"/>
      <c r="EPZ59" s="18"/>
      <c r="EQA59" s="18"/>
      <c r="EQB59" s="18"/>
      <c r="EQC59" s="18"/>
      <c r="EQD59" s="18"/>
      <c r="EQE59" s="18"/>
      <c r="EQF59" s="18"/>
      <c r="EQG59" s="18"/>
      <c r="EQH59" s="18"/>
      <c r="EQI59" s="18"/>
      <c r="EQJ59" s="18"/>
      <c r="EQK59" s="18"/>
      <c r="EQL59" s="18"/>
      <c r="EQM59" s="18"/>
      <c r="EQN59" s="18"/>
      <c r="EQO59" s="18"/>
      <c r="EQP59" s="18"/>
      <c r="EQQ59" s="18"/>
      <c r="EQR59" s="18"/>
      <c r="EQS59" s="18"/>
      <c r="EQT59" s="18"/>
      <c r="EQU59" s="18"/>
      <c r="EQV59" s="18"/>
      <c r="EQW59" s="18"/>
      <c r="EQX59" s="18"/>
      <c r="EQY59" s="18"/>
      <c r="EQZ59" s="18"/>
      <c r="ERA59" s="18"/>
      <c r="ERB59" s="18"/>
      <c r="ERC59" s="18"/>
      <c r="ERD59" s="18"/>
      <c r="ERE59" s="18"/>
      <c r="ERF59" s="18"/>
      <c r="ERG59" s="18"/>
      <c r="ERH59" s="18"/>
      <c r="ERI59" s="18"/>
      <c r="ERJ59" s="18"/>
      <c r="ERK59" s="18"/>
      <c r="ERL59" s="18"/>
      <c r="ERM59" s="18"/>
      <c r="ERN59" s="18"/>
      <c r="ERO59" s="18"/>
      <c r="ERP59" s="18"/>
      <c r="ERQ59" s="18"/>
      <c r="ERR59" s="18"/>
      <c r="ERS59" s="18"/>
      <c r="ERT59" s="18"/>
      <c r="ERU59" s="18"/>
      <c r="ERV59" s="18"/>
      <c r="ERW59" s="18"/>
      <c r="ERX59" s="18"/>
      <c r="ERY59" s="18"/>
      <c r="ERZ59" s="18"/>
      <c r="ESA59" s="18"/>
      <c r="ESB59" s="18"/>
      <c r="ESC59" s="18"/>
      <c r="ESD59" s="18"/>
      <c r="ESE59" s="18"/>
      <c r="ESF59" s="18"/>
      <c r="ESG59" s="18"/>
      <c r="ESH59" s="18"/>
      <c r="ESI59" s="18"/>
      <c r="ESJ59" s="18"/>
      <c r="ESK59" s="18"/>
      <c r="ESL59" s="18"/>
      <c r="ESM59" s="18"/>
      <c r="ESN59" s="18"/>
      <c r="ESO59" s="18"/>
      <c r="ESP59" s="18"/>
      <c r="ESQ59" s="18"/>
      <c r="ESR59" s="18"/>
      <c r="ESS59" s="18"/>
      <c r="EST59" s="18"/>
      <c r="ESU59" s="18"/>
      <c r="ESV59" s="18"/>
      <c r="ESW59" s="18"/>
      <c r="ESX59" s="18"/>
      <c r="ESY59" s="18"/>
      <c r="ESZ59" s="18"/>
      <c r="ETA59" s="18"/>
      <c r="ETB59" s="18"/>
      <c r="ETC59" s="18"/>
      <c r="ETD59" s="18"/>
      <c r="ETE59" s="18"/>
      <c r="ETF59" s="18"/>
      <c r="ETG59" s="18"/>
      <c r="ETH59" s="18"/>
      <c r="ETI59" s="18"/>
      <c r="ETJ59" s="18"/>
      <c r="ETK59" s="18"/>
      <c r="ETL59" s="18"/>
      <c r="ETM59" s="18"/>
      <c r="ETN59" s="18"/>
      <c r="ETO59" s="18"/>
      <c r="ETP59" s="18"/>
      <c r="ETQ59" s="18"/>
      <c r="ETR59" s="18"/>
      <c r="ETS59" s="18"/>
      <c r="ETT59" s="18"/>
      <c r="ETU59" s="18"/>
      <c r="ETV59" s="18"/>
      <c r="ETW59" s="18"/>
      <c r="ETX59" s="18"/>
      <c r="ETY59" s="18"/>
      <c r="ETZ59" s="18"/>
      <c r="EUA59" s="18"/>
      <c r="EUB59" s="18"/>
      <c r="EUC59" s="18"/>
      <c r="EUD59" s="18"/>
      <c r="EUE59" s="18"/>
      <c r="EUF59" s="18"/>
      <c r="EUG59" s="18"/>
      <c r="EUH59" s="18"/>
      <c r="EUI59" s="18"/>
      <c r="EUJ59" s="18"/>
      <c r="EUK59" s="18"/>
      <c r="EUL59" s="18"/>
      <c r="EUM59" s="18"/>
      <c r="EUN59" s="18"/>
      <c r="EUO59" s="18"/>
      <c r="EUP59" s="18"/>
      <c r="EUQ59" s="18"/>
      <c r="EUR59" s="18"/>
      <c r="EUS59" s="18"/>
      <c r="EUT59" s="18"/>
      <c r="EUU59" s="18"/>
      <c r="EUV59" s="18"/>
      <c r="EUW59" s="18"/>
      <c r="EUX59" s="18"/>
      <c r="EUY59" s="18"/>
      <c r="EUZ59" s="18"/>
      <c r="EVA59" s="18"/>
      <c r="EVB59" s="18"/>
      <c r="EVC59" s="18"/>
      <c r="EVD59" s="18"/>
      <c r="EVE59" s="18"/>
      <c r="EVF59" s="18"/>
      <c r="EVG59" s="18"/>
      <c r="EVH59" s="18"/>
      <c r="EVI59" s="18"/>
      <c r="EVJ59" s="18"/>
      <c r="EVK59" s="18"/>
      <c r="EVL59" s="18"/>
      <c r="EVM59" s="18"/>
      <c r="EVN59" s="18"/>
      <c r="EVO59" s="18"/>
      <c r="EVP59" s="18"/>
      <c r="EVQ59" s="18"/>
      <c r="EVR59" s="18"/>
      <c r="EVS59" s="18"/>
      <c r="EVT59" s="18"/>
      <c r="EVU59" s="18"/>
      <c r="EVV59" s="18"/>
      <c r="EVW59" s="18"/>
      <c r="EVX59" s="18"/>
      <c r="EVY59" s="18"/>
      <c r="EVZ59" s="18"/>
      <c r="EWA59" s="18"/>
      <c r="EWB59" s="18"/>
      <c r="EWC59" s="18"/>
      <c r="EWD59" s="18"/>
      <c r="EWE59" s="18"/>
      <c r="EWF59" s="18"/>
      <c r="EWG59" s="18"/>
      <c r="EWH59" s="18"/>
      <c r="EWI59" s="18"/>
      <c r="EWJ59" s="18"/>
      <c r="EWK59" s="18"/>
      <c r="EWL59" s="18"/>
      <c r="EWM59" s="18"/>
      <c r="EWN59" s="18"/>
      <c r="EWO59" s="18"/>
      <c r="EWP59" s="18"/>
      <c r="EWQ59" s="18"/>
      <c r="EWR59" s="18"/>
      <c r="EWS59" s="18"/>
      <c r="EWT59" s="18"/>
      <c r="EWU59" s="18"/>
      <c r="EWV59" s="18"/>
      <c r="EWW59" s="18"/>
      <c r="EWX59" s="18"/>
      <c r="EWY59" s="18"/>
      <c r="EWZ59" s="18"/>
      <c r="EXA59" s="18"/>
      <c r="EXB59" s="18"/>
      <c r="EXC59" s="18"/>
      <c r="EXD59" s="18"/>
      <c r="EXE59" s="18"/>
      <c r="EXF59" s="18"/>
      <c r="EXG59" s="18"/>
      <c r="EXH59" s="18"/>
      <c r="EXI59" s="18"/>
      <c r="EXJ59" s="18"/>
      <c r="EXK59" s="18"/>
      <c r="EXL59" s="18"/>
      <c r="EXM59" s="18"/>
      <c r="EXN59" s="18"/>
      <c r="EXO59" s="18"/>
      <c r="EXP59" s="18"/>
      <c r="EXQ59" s="18"/>
      <c r="EXR59" s="18"/>
      <c r="EXS59" s="18"/>
      <c r="EXT59" s="18"/>
      <c r="EXU59" s="18"/>
      <c r="EXV59" s="18"/>
      <c r="EXW59" s="18"/>
      <c r="EXX59" s="18"/>
      <c r="EXY59" s="18"/>
      <c r="EXZ59" s="18"/>
      <c r="EYA59" s="18"/>
      <c r="EYB59" s="18"/>
      <c r="EYC59" s="18"/>
      <c r="EYD59" s="18"/>
      <c r="EYE59" s="18"/>
      <c r="EYF59" s="18"/>
      <c r="EYG59" s="18"/>
      <c r="EYH59" s="18"/>
      <c r="EYI59" s="18"/>
      <c r="EYJ59" s="18"/>
      <c r="EYK59" s="18"/>
      <c r="EYL59" s="18"/>
      <c r="EYM59" s="18"/>
      <c r="EYN59" s="18"/>
      <c r="EYO59" s="18"/>
      <c r="EYP59" s="18"/>
      <c r="EYQ59" s="18"/>
      <c r="EYR59" s="18"/>
      <c r="EYS59" s="18"/>
      <c r="EYT59" s="18"/>
      <c r="EYU59" s="18"/>
      <c r="EYV59" s="18"/>
      <c r="EYW59" s="18"/>
      <c r="EYX59" s="18"/>
      <c r="EYY59" s="18"/>
      <c r="EYZ59" s="18"/>
      <c r="EZA59" s="18"/>
      <c r="EZB59" s="18"/>
      <c r="EZC59" s="18"/>
      <c r="EZD59" s="18"/>
      <c r="EZE59" s="18"/>
      <c r="EZF59" s="18"/>
      <c r="EZG59" s="18"/>
      <c r="EZH59" s="18"/>
      <c r="EZI59" s="18"/>
      <c r="EZJ59" s="18"/>
      <c r="EZK59" s="18"/>
      <c r="EZL59" s="18"/>
      <c r="EZM59" s="18"/>
      <c r="EZN59" s="18"/>
      <c r="EZO59" s="18"/>
      <c r="EZP59" s="18"/>
      <c r="EZQ59" s="18"/>
      <c r="EZR59" s="18"/>
      <c r="EZS59" s="18"/>
      <c r="EZT59" s="18"/>
      <c r="EZU59" s="18"/>
      <c r="EZV59" s="18"/>
      <c r="EZW59" s="18"/>
      <c r="EZX59" s="18"/>
      <c r="EZY59" s="18"/>
      <c r="EZZ59" s="18"/>
      <c r="FAA59" s="18"/>
      <c r="FAB59" s="18"/>
      <c r="FAC59" s="18"/>
      <c r="FAD59" s="18"/>
      <c r="FAE59" s="18"/>
      <c r="FAF59" s="18"/>
      <c r="FAG59" s="18"/>
      <c r="FAH59" s="18"/>
      <c r="FAI59" s="18"/>
      <c r="FAJ59" s="18"/>
      <c r="FAK59" s="18"/>
      <c r="FAL59" s="18"/>
      <c r="FAM59" s="18"/>
      <c r="FAN59" s="18"/>
      <c r="FAO59" s="18"/>
      <c r="FAP59" s="18"/>
      <c r="FAQ59" s="18"/>
      <c r="FAR59" s="18"/>
      <c r="FAS59" s="18"/>
      <c r="FAT59" s="18"/>
      <c r="FAU59" s="18"/>
      <c r="FAV59" s="18"/>
      <c r="FAW59" s="18"/>
      <c r="FAX59" s="18"/>
      <c r="FAY59" s="18"/>
      <c r="FAZ59" s="18"/>
      <c r="FBA59" s="18"/>
      <c r="FBB59" s="18"/>
      <c r="FBC59" s="18"/>
      <c r="FBD59" s="18"/>
      <c r="FBE59" s="18"/>
      <c r="FBF59" s="18"/>
      <c r="FBG59" s="18"/>
      <c r="FBH59" s="18"/>
      <c r="FBI59" s="18"/>
      <c r="FBJ59" s="18"/>
      <c r="FBK59" s="18"/>
      <c r="FBL59" s="18"/>
      <c r="FBM59" s="18"/>
      <c r="FBN59" s="18"/>
      <c r="FBO59" s="18"/>
      <c r="FBP59" s="18"/>
      <c r="FBQ59" s="18"/>
      <c r="FBR59" s="18"/>
      <c r="FBS59" s="18"/>
      <c r="FBT59" s="18"/>
      <c r="FBU59" s="18"/>
      <c r="FBV59" s="18"/>
      <c r="FBW59" s="18"/>
      <c r="FBX59" s="18"/>
      <c r="FBY59" s="18"/>
      <c r="FBZ59" s="18"/>
      <c r="FCA59" s="18"/>
      <c r="FCB59" s="18"/>
      <c r="FCC59" s="18"/>
      <c r="FCD59" s="18"/>
      <c r="FCE59" s="18"/>
      <c r="FCF59" s="18"/>
      <c r="FCG59" s="18"/>
      <c r="FCH59" s="18"/>
      <c r="FCI59" s="18"/>
      <c r="FCJ59" s="18"/>
      <c r="FCK59" s="18"/>
      <c r="FCL59" s="18"/>
      <c r="FCM59" s="18"/>
      <c r="FCN59" s="18"/>
      <c r="FCO59" s="18"/>
      <c r="FCP59" s="18"/>
      <c r="FCQ59" s="18"/>
      <c r="FCR59" s="18"/>
      <c r="FCS59" s="18"/>
      <c r="FCT59" s="18"/>
      <c r="FCU59" s="18"/>
      <c r="FCV59" s="18"/>
      <c r="FCW59" s="18"/>
      <c r="FCX59" s="18"/>
      <c r="FCY59" s="18"/>
      <c r="FCZ59" s="18"/>
      <c r="FDA59" s="18"/>
      <c r="FDB59" s="18"/>
      <c r="FDC59" s="18"/>
      <c r="FDD59" s="18"/>
      <c r="FDE59" s="18"/>
      <c r="FDF59" s="18"/>
      <c r="FDG59" s="18"/>
      <c r="FDH59" s="18"/>
      <c r="FDI59" s="18"/>
      <c r="FDJ59" s="18"/>
      <c r="FDK59" s="18"/>
      <c r="FDL59" s="18"/>
      <c r="FDM59" s="18"/>
      <c r="FDN59" s="18"/>
      <c r="FDO59" s="18"/>
      <c r="FDP59" s="18"/>
      <c r="FDQ59" s="18"/>
      <c r="FDR59" s="18"/>
      <c r="FDS59" s="18"/>
      <c r="FDT59" s="18"/>
      <c r="FDU59" s="18"/>
      <c r="FDV59" s="18"/>
      <c r="FDW59" s="18"/>
      <c r="FDX59" s="18"/>
      <c r="FDY59" s="18"/>
      <c r="FDZ59" s="18"/>
      <c r="FEA59" s="18"/>
      <c r="FEB59" s="18"/>
      <c r="FEC59" s="18"/>
      <c r="FED59" s="18"/>
      <c r="FEE59" s="18"/>
      <c r="FEF59" s="18"/>
      <c r="FEG59" s="18"/>
      <c r="FEH59" s="18"/>
      <c r="FEI59" s="18"/>
      <c r="FEJ59" s="18"/>
      <c r="FEK59" s="18"/>
      <c r="FEL59" s="18"/>
      <c r="FEM59" s="18"/>
      <c r="FEN59" s="18"/>
      <c r="FEO59" s="18"/>
      <c r="FEP59" s="18"/>
      <c r="FEQ59" s="18"/>
      <c r="FER59" s="18"/>
      <c r="FES59" s="18"/>
      <c r="FET59" s="18"/>
      <c r="FEU59" s="18"/>
      <c r="FEV59" s="18"/>
      <c r="FEW59" s="18"/>
      <c r="FEX59" s="18"/>
      <c r="FEY59" s="18"/>
      <c r="FEZ59" s="18"/>
      <c r="FFA59" s="18"/>
      <c r="FFB59" s="18"/>
      <c r="FFC59" s="18"/>
      <c r="FFD59" s="18"/>
      <c r="FFE59" s="18"/>
      <c r="FFF59" s="18"/>
      <c r="FFG59" s="18"/>
      <c r="FFH59" s="18"/>
      <c r="FFI59" s="18"/>
      <c r="FFJ59" s="18"/>
      <c r="FFK59" s="18"/>
      <c r="FFL59" s="18"/>
      <c r="FFM59" s="18"/>
      <c r="FFN59" s="18"/>
      <c r="FFO59" s="18"/>
      <c r="FFP59" s="18"/>
      <c r="FFQ59" s="18"/>
      <c r="FFR59" s="18"/>
      <c r="FFS59" s="18"/>
      <c r="FFT59" s="18"/>
      <c r="FFU59" s="18"/>
      <c r="FFV59" s="18"/>
      <c r="FFW59" s="18"/>
      <c r="FFX59" s="18"/>
      <c r="FFY59" s="18"/>
      <c r="FFZ59" s="18"/>
      <c r="FGA59" s="18"/>
      <c r="FGB59" s="18"/>
      <c r="FGC59" s="18"/>
      <c r="FGD59" s="18"/>
      <c r="FGE59" s="18"/>
      <c r="FGF59" s="18"/>
      <c r="FGG59" s="18"/>
      <c r="FGH59" s="18"/>
      <c r="FGI59" s="18"/>
      <c r="FGJ59" s="18"/>
      <c r="FGK59" s="18"/>
      <c r="FGL59" s="18"/>
      <c r="FGM59" s="18"/>
      <c r="FGN59" s="18"/>
      <c r="FGO59" s="18"/>
      <c r="FGP59" s="18"/>
      <c r="FGQ59" s="18"/>
      <c r="FGR59" s="18"/>
      <c r="FGS59" s="18"/>
      <c r="FGT59" s="18"/>
      <c r="FGU59" s="18"/>
      <c r="FGV59" s="18"/>
      <c r="FGW59" s="18"/>
      <c r="FGX59" s="18"/>
      <c r="FGY59" s="18"/>
      <c r="FGZ59" s="18"/>
      <c r="FHA59" s="18"/>
      <c r="FHB59" s="18"/>
      <c r="FHC59" s="18"/>
      <c r="FHD59" s="18"/>
      <c r="FHE59" s="18"/>
      <c r="FHF59" s="18"/>
      <c r="FHG59" s="18"/>
      <c r="FHH59" s="18"/>
      <c r="FHI59" s="18"/>
      <c r="FHJ59" s="18"/>
      <c r="FHK59" s="18"/>
      <c r="FHL59" s="18"/>
      <c r="FHM59" s="18"/>
      <c r="FHN59" s="18"/>
      <c r="FHO59" s="18"/>
      <c r="FHP59" s="18"/>
      <c r="FHQ59" s="18"/>
      <c r="FHR59" s="18"/>
      <c r="FHS59" s="18"/>
      <c r="FHT59" s="18"/>
      <c r="FHU59" s="18"/>
      <c r="FHV59" s="18"/>
      <c r="FHW59" s="18"/>
      <c r="FHX59" s="18"/>
      <c r="FHY59" s="18"/>
      <c r="FHZ59" s="18"/>
      <c r="FIA59" s="18"/>
      <c r="FIB59" s="18"/>
      <c r="FIC59" s="18"/>
      <c r="FID59" s="18"/>
      <c r="FIE59" s="18"/>
      <c r="FIF59" s="18"/>
      <c r="FIG59" s="18"/>
      <c r="FIH59" s="18"/>
      <c r="FII59" s="18"/>
      <c r="FIJ59" s="18"/>
      <c r="FIK59" s="18"/>
      <c r="FIL59" s="18"/>
      <c r="FIM59" s="18"/>
      <c r="FIN59" s="18"/>
      <c r="FIO59" s="18"/>
      <c r="FIP59" s="18"/>
      <c r="FIQ59" s="18"/>
      <c r="FIR59" s="18"/>
      <c r="FIS59" s="18"/>
      <c r="FIT59" s="18"/>
      <c r="FIU59" s="18"/>
      <c r="FIV59" s="18"/>
      <c r="FIW59" s="18"/>
      <c r="FIX59" s="18"/>
      <c r="FIY59" s="18"/>
      <c r="FIZ59" s="18"/>
      <c r="FJA59" s="18"/>
      <c r="FJB59" s="18"/>
      <c r="FJC59" s="18"/>
      <c r="FJD59" s="18"/>
      <c r="FJE59" s="18"/>
      <c r="FJF59" s="18"/>
      <c r="FJG59" s="18"/>
      <c r="FJH59" s="18"/>
      <c r="FJI59" s="18"/>
      <c r="FJJ59" s="18"/>
      <c r="FJK59" s="18"/>
      <c r="FJL59" s="18"/>
      <c r="FJM59" s="18"/>
      <c r="FJN59" s="18"/>
      <c r="FJO59" s="18"/>
      <c r="FJP59" s="18"/>
      <c r="FJQ59" s="18"/>
      <c r="FJR59" s="18"/>
      <c r="FJS59" s="18"/>
      <c r="FJT59" s="18"/>
      <c r="FJU59" s="18"/>
      <c r="FJV59" s="18"/>
      <c r="FJW59" s="18"/>
      <c r="FJX59" s="18"/>
      <c r="FJY59" s="18"/>
      <c r="FJZ59" s="18"/>
      <c r="FKA59" s="18"/>
      <c r="FKB59" s="18"/>
      <c r="FKC59" s="18"/>
      <c r="FKD59" s="18"/>
      <c r="FKE59" s="18"/>
      <c r="FKF59" s="18"/>
      <c r="FKG59" s="18"/>
      <c r="FKH59" s="18"/>
      <c r="FKI59" s="18"/>
      <c r="FKJ59" s="18"/>
      <c r="FKK59" s="18"/>
      <c r="FKL59" s="18"/>
      <c r="FKM59" s="18"/>
      <c r="FKN59" s="18"/>
      <c r="FKO59" s="18"/>
      <c r="FKP59" s="18"/>
      <c r="FKQ59" s="18"/>
      <c r="FKR59" s="18"/>
      <c r="FKS59" s="18"/>
      <c r="FKT59" s="18"/>
      <c r="FKU59" s="18"/>
      <c r="FKV59" s="18"/>
      <c r="FKW59" s="18"/>
      <c r="FKX59" s="18"/>
      <c r="FKY59" s="18"/>
      <c r="FKZ59" s="18"/>
      <c r="FLA59" s="18"/>
      <c r="FLB59" s="18"/>
      <c r="FLC59" s="18"/>
      <c r="FLD59" s="18"/>
      <c r="FLE59" s="18"/>
      <c r="FLF59" s="18"/>
      <c r="FLG59" s="18"/>
      <c r="FLH59" s="18"/>
      <c r="FLI59" s="18"/>
      <c r="FLJ59" s="18"/>
      <c r="FLK59" s="18"/>
      <c r="FLL59" s="18"/>
      <c r="FLM59" s="18"/>
      <c r="FLN59" s="18"/>
      <c r="FLO59" s="18"/>
      <c r="FLP59" s="18"/>
      <c r="FLQ59" s="18"/>
      <c r="FLR59" s="18"/>
      <c r="FLS59" s="18"/>
      <c r="FLT59" s="18"/>
      <c r="FLU59" s="18"/>
      <c r="FLV59" s="18"/>
      <c r="FLW59" s="18"/>
      <c r="FLX59" s="18"/>
      <c r="FLY59" s="18"/>
      <c r="FLZ59" s="18"/>
      <c r="FMA59" s="18"/>
      <c r="FMB59" s="18"/>
      <c r="FMC59" s="18"/>
      <c r="FMD59" s="18"/>
      <c r="FME59" s="18"/>
      <c r="FMF59" s="18"/>
      <c r="FMG59" s="18"/>
      <c r="FMH59" s="18"/>
      <c r="FMI59" s="18"/>
      <c r="FMJ59" s="18"/>
      <c r="FMK59" s="18"/>
      <c r="FML59" s="18"/>
      <c r="FMM59" s="18"/>
      <c r="FMN59" s="18"/>
      <c r="FMO59" s="18"/>
      <c r="FMP59" s="18"/>
      <c r="FMQ59" s="18"/>
      <c r="FMR59" s="18"/>
      <c r="FMS59" s="18"/>
      <c r="FMT59" s="18"/>
      <c r="FMU59" s="18"/>
      <c r="FMV59" s="18"/>
      <c r="FMW59" s="18"/>
      <c r="FMX59" s="18"/>
      <c r="FMY59" s="18"/>
      <c r="FMZ59" s="18"/>
      <c r="FNA59" s="18"/>
      <c r="FNB59" s="18"/>
      <c r="FNC59" s="18"/>
      <c r="FND59" s="18"/>
      <c r="FNE59" s="18"/>
      <c r="FNF59" s="18"/>
      <c r="FNG59" s="18"/>
      <c r="FNH59" s="18"/>
      <c r="FNI59" s="18"/>
      <c r="FNJ59" s="18"/>
      <c r="FNK59" s="18"/>
      <c r="FNL59" s="18"/>
      <c r="FNM59" s="18"/>
      <c r="FNN59" s="18"/>
      <c r="FNO59" s="18"/>
      <c r="FNP59" s="18"/>
      <c r="FNQ59" s="18"/>
      <c r="FNR59" s="18"/>
      <c r="FNS59" s="18"/>
      <c r="FNT59" s="18"/>
      <c r="FNU59" s="18"/>
      <c r="FNV59" s="18"/>
      <c r="FNW59" s="18"/>
      <c r="FNX59" s="18"/>
      <c r="FNY59" s="18"/>
      <c r="FNZ59" s="18"/>
      <c r="FOA59" s="18"/>
      <c r="FOB59" s="18"/>
      <c r="FOC59" s="18"/>
      <c r="FOD59" s="18"/>
      <c r="FOE59" s="18"/>
      <c r="FOF59" s="18"/>
      <c r="FOG59" s="18"/>
      <c r="FOH59" s="18"/>
      <c r="FOI59" s="18"/>
      <c r="FOJ59" s="18"/>
      <c r="FOK59" s="18"/>
      <c r="FOL59" s="18"/>
      <c r="FOM59" s="18"/>
      <c r="FON59" s="18"/>
      <c r="FOO59" s="18"/>
      <c r="FOP59" s="18"/>
      <c r="FOQ59" s="18"/>
      <c r="FOR59" s="18"/>
      <c r="FOS59" s="18"/>
      <c r="FOT59" s="18"/>
      <c r="FOU59" s="18"/>
      <c r="FOV59" s="18"/>
      <c r="FOW59" s="18"/>
      <c r="FOX59" s="18"/>
      <c r="FOY59" s="18"/>
      <c r="FOZ59" s="18"/>
      <c r="FPA59" s="18"/>
      <c r="FPB59" s="18"/>
      <c r="FPC59" s="18"/>
      <c r="FPD59" s="18"/>
      <c r="FPE59" s="18"/>
      <c r="FPF59" s="18"/>
      <c r="FPG59" s="18"/>
      <c r="FPH59" s="18"/>
      <c r="FPI59" s="18"/>
      <c r="FPJ59" s="18"/>
      <c r="FPK59" s="18"/>
      <c r="FPL59" s="18"/>
      <c r="FPM59" s="18"/>
      <c r="FPN59" s="18"/>
      <c r="FPO59" s="18"/>
      <c r="FPP59" s="18"/>
      <c r="FPQ59" s="18"/>
      <c r="FPR59" s="18"/>
      <c r="FPS59" s="18"/>
      <c r="FPT59" s="18"/>
      <c r="FPU59" s="18"/>
      <c r="FPV59" s="18"/>
      <c r="FPW59" s="18"/>
      <c r="FPX59" s="18"/>
      <c r="FPY59" s="18"/>
      <c r="FPZ59" s="18"/>
      <c r="FQA59" s="18"/>
      <c r="FQB59" s="18"/>
      <c r="FQC59" s="18"/>
      <c r="FQD59" s="18"/>
      <c r="FQE59" s="18"/>
      <c r="FQF59" s="18"/>
      <c r="FQG59" s="18"/>
      <c r="FQH59" s="18"/>
      <c r="FQI59" s="18"/>
      <c r="FQJ59" s="18"/>
      <c r="FQK59" s="18"/>
      <c r="FQL59" s="18"/>
      <c r="FQM59" s="18"/>
      <c r="FQN59" s="18"/>
      <c r="FQO59" s="18"/>
      <c r="FQP59" s="18"/>
      <c r="FQQ59" s="18"/>
      <c r="FQR59" s="18"/>
      <c r="FQS59" s="18"/>
      <c r="FQT59" s="18"/>
      <c r="FQU59" s="18"/>
      <c r="FQV59" s="18"/>
      <c r="FQW59" s="18"/>
      <c r="FQX59" s="18"/>
      <c r="FQY59" s="18"/>
      <c r="FQZ59" s="18"/>
      <c r="FRA59" s="18"/>
      <c r="FRB59" s="18"/>
      <c r="FRC59" s="18"/>
      <c r="FRD59" s="18"/>
      <c r="FRE59" s="18"/>
      <c r="FRF59" s="18"/>
      <c r="FRG59" s="18"/>
      <c r="FRH59" s="18"/>
      <c r="FRI59" s="18"/>
      <c r="FRJ59" s="18"/>
      <c r="FRK59" s="18"/>
      <c r="FRL59" s="18"/>
      <c r="FRM59" s="18"/>
      <c r="FRN59" s="18"/>
      <c r="FRO59" s="18"/>
      <c r="FRP59" s="18"/>
      <c r="FRQ59" s="18"/>
      <c r="FRR59" s="18"/>
      <c r="FRS59" s="18"/>
      <c r="FRT59" s="18"/>
      <c r="FRU59" s="18"/>
      <c r="FRV59" s="18"/>
      <c r="FRW59" s="18"/>
      <c r="FRX59" s="18"/>
      <c r="FRY59" s="18"/>
      <c r="FRZ59" s="18"/>
      <c r="FSA59" s="18"/>
      <c r="FSB59" s="18"/>
      <c r="FSC59" s="18"/>
      <c r="FSD59" s="18"/>
      <c r="FSE59" s="18"/>
      <c r="FSF59" s="18"/>
      <c r="FSG59" s="18"/>
      <c r="FSH59" s="18"/>
      <c r="FSI59" s="18"/>
      <c r="FSJ59" s="18"/>
      <c r="FSK59" s="18"/>
      <c r="FSL59" s="18"/>
      <c r="FSM59" s="18"/>
      <c r="FSN59" s="18"/>
      <c r="FSO59" s="18"/>
      <c r="FSP59" s="18"/>
      <c r="FSQ59" s="18"/>
      <c r="FSR59" s="18"/>
      <c r="FSS59" s="18"/>
      <c r="FST59" s="18"/>
      <c r="FSU59" s="18"/>
      <c r="FSV59" s="18"/>
      <c r="FSW59" s="18"/>
      <c r="FSX59" s="18"/>
      <c r="FSY59" s="18"/>
      <c r="FSZ59" s="18"/>
      <c r="FTA59" s="18"/>
      <c r="FTB59" s="18"/>
      <c r="FTC59" s="18"/>
      <c r="FTD59" s="18"/>
      <c r="FTE59" s="18"/>
      <c r="FTF59" s="18"/>
      <c r="FTG59" s="18"/>
      <c r="FTH59" s="18"/>
      <c r="FTI59" s="18"/>
      <c r="FTJ59" s="18"/>
      <c r="FTK59" s="18"/>
      <c r="FTL59" s="18"/>
      <c r="FTM59" s="18"/>
      <c r="FTN59" s="18"/>
      <c r="FTO59" s="18"/>
      <c r="FTP59" s="18"/>
      <c r="FTQ59" s="18"/>
      <c r="FTR59" s="18"/>
      <c r="FTS59" s="18"/>
      <c r="FTT59" s="18"/>
      <c r="FTU59" s="18"/>
      <c r="FTV59" s="18"/>
      <c r="FTW59" s="18"/>
      <c r="FTX59" s="18"/>
      <c r="FTY59" s="18"/>
      <c r="FTZ59" s="18"/>
      <c r="FUA59" s="18"/>
      <c r="FUB59" s="18"/>
      <c r="FUC59" s="18"/>
      <c r="FUD59" s="18"/>
      <c r="FUE59" s="18"/>
      <c r="FUF59" s="18"/>
      <c r="FUG59" s="18"/>
      <c r="FUH59" s="18"/>
      <c r="FUI59" s="18"/>
      <c r="FUJ59" s="18"/>
      <c r="FUK59" s="18"/>
      <c r="FUL59" s="18"/>
      <c r="FUM59" s="18"/>
      <c r="FUN59" s="18"/>
      <c r="FUO59" s="18"/>
      <c r="FUP59" s="18"/>
      <c r="FUQ59" s="18"/>
      <c r="FUR59" s="18"/>
      <c r="FUS59" s="18"/>
      <c r="FUT59" s="18"/>
      <c r="FUU59" s="18"/>
      <c r="FUV59" s="18"/>
      <c r="FUW59" s="18"/>
      <c r="FUX59" s="18"/>
      <c r="FUY59" s="18"/>
      <c r="FUZ59" s="18"/>
      <c r="FVA59" s="18"/>
      <c r="FVB59" s="18"/>
      <c r="FVC59" s="18"/>
      <c r="FVD59" s="18"/>
      <c r="FVE59" s="18"/>
      <c r="FVF59" s="18"/>
      <c r="FVG59" s="18"/>
      <c r="FVH59" s="18"/>
      <c r="FVI59" s="18"/>
      <c r="FVJ59" s="18"/>
      <c r="FVK59" s="18"/>
      <c r="FVL59" s="18"/>
      <c r="FVM59" s="18"/>
      <c r="FVN59" s="18"/>
      <c r="FVO59" s="18"/>
      <c r="FVP59" s="18"/>
      <c r="FVQ59" s="18"/>
      <c r="FVR59" s="18"/>
      <c r="FVS59" s="18"/>
      <c r="FVT59" s="18"/>
      <c r="FVU59" s="18"/>
      <c r="FVV59" s="18"/>
      <c r="FVW59" s="18"/>
      <c r="FVX59" s="18"/>
      <c r="FVY59" s="18"/>
      <c r="FVZ59" s="18"/>
      <c r="FWA59" s="18"/>
      <c r="FWB59" s="18"/>
      <c r="FWC59" s="18"/>
      <c r="FWD59" s="18"/>
      <c r="FWE59" s="18"/>
      <c r="FWF59" s="18"/>
      <c r="FWG59" s="18"/>
      <c r="FWH59" s="18"/>
      <c r="FWI59" s="18"/>
      <c r="FWJ59" s="18"/>
      <c r="FWK59" s="18"/>
      <c r="FWL59" s="18"/>
      <c r="FWM59" s="18"/>
      <c r="FWN59" s="18"/>
      <c r="FWO59" s="18"/>
      <c r="FWP59" s="18"/>
      <c r="FWQ59" s="18"/>
      <c r="FWR59" s="18"/>
      <c r="FWS59" s="18"/>
      <c r="FWT59" s="18"/>
      <c r="FWU59" s="18"/>
      <c r="FWV59" s="18"/>
      <c r="FWW59" s="18"/>
      <c r="FWX59" s="18"/>
      <c r="FWY59" s="18"/>
      <c r="FWZ59" s="18"/>
      <c r="FXA59" s="18"/>
      <c r="FXB59" s="18"/>
      <c r="FXC59" s="18"/>
      <c r="FXD59" s="18"/>
      <c r="FXE59" s="18"/>
      <c r="FXF59" s="18"/>
      <c r="FXG59" s="18"/>
      <c r="FXH59" s="18"/>
      <c r="FXI59" s="18"/>
      <c r="FXJ59" s="18"/>
      <c r="FXK59" s="18"/>
      <c r="FXL59" s="18"/>
      <c r="FXM59" s="18"/>
      <c r="FXN59" s="18"/>
      <c r="FXO59" s="18"/>
      <c r="FXP59" s="18"/>
      <c r="FXQ59" s="18"/>
      <c r="FXR59" s="18"/>
      <c r="FXS59" s="18"/>
      <c r="FXT59" s="18"/>
      <c r="FXU59" s="18"/>
      <c r="FXV59" s="18"/>
      <c r="FXW59" s="18"/>
      <c r="FXX59" s="18"/>
      <c r="FXY59" s="18"/>
      <c r="FXZ59" s="18"/>
      <c r="FYA59" s="18"/>
      <c r="FYB59" s="18"/>
      <c r="FYC59" s="18"/>
      <c r="FYD59" s="18"/>
      <c r="FYE59" s="18"/>
      <c r="FYF59" s="18"/>
      <c r="FYG59" s="18"/>
      <c r="FYH59" s="18"/>
      <c r="FYI59" s="18"/>
      <c r="FYJ59" s="18"/>
      <c r="FYK59" s="18"/>
      <c r="FYL59" s="18"/>
      <c r="FYM59" s="18"/>
      <c r="FYN59" s="18"/>
      <c r="FYO59" s="18"/>
      <c r="FYP59" s="18"/>
      <c r="FYQ59" s="18"/>
      <c r="FYR59" s="18"/>
      <c r="FYS59" s="18"/>
      <c r="FYT59" s="18"/>
      <c r="FYU59" s="18"/>
      <c r="FYV59" s="18"/>
      <c r="FYW59" s="18"/>
      <c r="FYX59" s="18"/>
      <c r="FYY59" s="18"/>
      <c r="FYZ59" s="18"/>
      <c r="FZA59" s="18"/>
      <c r="FZB59" s="18"/>
      <c r="FZC59" s="18"/>
      <c r="FZD59" s="18"/>
      <c r="FZE59" s="18"/>
      <c r="FZF59" s="18"/>
      <c r="FZG59" s="18"/>
      <c r="FZH59" s="18"/>
      <c r="FZI59" s="18"/>
      <c r="FZJ59" s="18"/>
      <c r="FZK59" s="18"/>
      <c r="FZL59" s="18"/>
      <c r="FZM59" s="18"/>
      <c r="FZN59" s="18"/>
      <c r="FZO59" s="18"/>
      <c r="FZP59" s="18"/>
      <c r="FZQ59" s="18"/>
      <c r="FZR59" s="18"/>
      <c r="FZS59" s="18"/>
      <c r="FZT59" s="18"/>
      <c r="FZU59" s="18"/>
      <c r="FZV59" s="18"/>
      <c r="FZW59" s="18"/>
      <c r="FZX59" s="18"/>
      <c r="FZY59" s="18"/>
      <c r="FZZ59" s="18"/>
      <c r="GAA59" s="18"/>
      <c r="GAB59" s="18"/>
      <c r="GAC59" s="18"/>
      <c r="GAD59" s="18"/>
      <c r="GAE59" s="18"/>
      <c r="GAF59" s="18"/>
      <c r="GAG59" s="18"/>
      <c r="GAH59" s="18"/>
      <c r="GAI59" s="18"/>
      <c r="GAJ59" s="18"/>
      <c r="GAK59" s="18"/>
      <c r="GAL59" s="18"/>
      <c r="GAM59" s="18"/>
      <c r="GAN59" s="18"/>
      <c r="GAO59" s="18"/>
      <c r="GAP59" s="18"/>
      <c r="GAQ59" s="18"/>
      <c r="GAR59" s="18"/>
      <c r="GAS59" s="18"/>
      <c r="GAT59" s="18"/>
      <c r="GAU59" s="18"/>
      <c r="GAV59" s="18"/>
      <c r="GAW59" s="18"/>
      <c r="GAX59" s="18"/>
      <c r="GAY59" s="18"/>
      <c r="GAZ59" s="18"/>
      <c r="GBA59" s="18"/>
      <c r="GBB59" s="18"/>
      <c r="GBC59" s="18"/>
      <c r="GBD59" s="18"/>
      <c r="GBE59" s="18"/>
      <c r="GBF59" s="18"/>
      <c r="GBG59" s="18"/>
      <c r="GBH59" s="18"/>
      <c r="GBI59" s="18"/>
      <c r="GBJ59" s="18"/>
      <c r="GBK59" s="18"/>
      <c r="GBL59" s="18"/>
      <c r="GBM59" s="18"/>
      <c r="GBN59" s="18"/>
      <c r="GBO59" s="18"/>
      <c r="GBP59" s="18"/>
      <c r="GBQ59" s="18"/>
      <c r="GBR59" s="18"/>
      <c r="GBS59" s="18"/>
      <c r="GBT59" s="18"/>
      <c r="GBU59" s="18"/>
      <c r="GBV59" s="18"/>
      <c r="GBW59" s="18"/>
      <c r="GBX59" s="18"/>
      <c r="GBY59" s="18"/>
      <c r="GBZ59" s="18"/>
      <c r="GCA59" s="18"/>
      <c r="GCB59" s="18"/>
      <c r="GCC59" s="18"/>
      <c r="GCD59" s="18"/>
      <c r="GCE59" s="18"/>
      <c r="GCF59" s="18"/>
      <c r="GCG59" s="18"/>
      <c r="GCH59" s="18"/>
      <c r="GCI59" s="18"/>
      <c r="GCJ59" s="18"/>
      <c r="GCK59" s="18"/>
      <c r="GCL59" s="18"/>
      <c r="GCM59" s="18"/>
      <c r="GCN59" s="18"/>
      <c r="GCO59" s="18"/>
      <c r="GCP59" s="18"/>
      <c r="GCQ59" s="18"/>
      <c r="GCR59" s="18"/>
      <c r="GCS59" s="18"/>
      <c r="GCT59" s="18"/>
      <c r="GCU59" s="18"/>
      <c r="GCV59" s="18"/>
      <c r="GCW59" s="18"/>
      <c r="GCX59" s="18"/>
      <c r="GCY59" s="18"/>
      <c r="GCZ59" s="18"/>
      <c r="GDA59" s="18"/>
      <c r="GDB59" s="18"/>
      <c r="GDC59" s="18"/>
      <c r="GDD59" s="18"/>
      <c r="GDE59" s="18"/>
      <c r="GDF59" s="18"/>
      <c r="GDG59" s="18"/>
      <c r="GDH59" s="18"/>
      <c r="GDI59" s="18"/>
      <c r="GDJ59" s="18"/>
      <c r="GDK59" s="18"/>
      <c r="GDL59" s="18"/>
      <c r="GDM59" s="18"/>
      <c r="GDN59" s="18"/>
      <c r="GDO59" s="18"/>
      <c r="GDP59" s="18"/>
      <c r="GDQ59" s="18"/>
      <c r="GDR59" s="18"/>
      <c r="GDS59" s="18"/>
      <c r="GDT59" s="18"/>
      <c r="GDU59" s="18"/>
      <c r="GDV59" s="18"/>
      <c r="GDW59" s="18"/>
      <c r="GDX59" s="18"/>
      <c r="GDY59" s="18"/>
      <c r="GDZ59" s="18"/>
      <c r="GEA59" s="18"/>
      <c r="GEB59" s="18"/>
      <c r="GEC59" s="18"/>
      <c r="GED59" s="18"/>
      <c r="GEE59" s="18"/>
      <c r="GEF59" s="18"/>
      <c r="GEG59" s="18"/>
      <c r="GEH59" s="18"/>
      <c r="GEI59" s="18"/>
      <c r="GEJ59" s="18"/>
      <c r="GEK59" s="18"/>
      <c r="GEL59" s="18"/>
      <c r="GEM59" s="18"/>
      <c r="GEN59" s="18"/>
      <c r="GEO59" s="18"/>
      <c r="GEP59" s="18"/>
      <c r="GEQ59" s="18"/>
      <c r="GER59" s="18"/>
      <c r="GES59" s="18"/>
      <c r="GET59" s="18"/>
      <c r="GEU59" s="18"/>
      <c r="GEV59" s="18"/>
      <c r="GEW59" s="18"/>
      <c r="GEX59" s="18"/>
      <c r="GEY59" s="18"/>
      <c r="GEZ59" s="18"/>
      <c r="GFA59" s="18"/>
      <c r="GFB59" s="18"/>
      <c r="GFC59" s="18"/>
      <c r="GFD59" s="18"/>
      <c r="GFE59" s="18"/>
      <c r="GFF59" s="18"/>
      <c r="GFG59" s="18"/>
      <c r="GFH59" s="18"/>
      <c r="GFI59" s="18"/>
      <c r="GFJ59" s="18"/>
      <c r="GFK59" s="18"/>
      <c r="GFL59" s="18"/>
      <c r="GFM59" s="18"/>
      <c r="GFN59" s="18"/>
      <c r="GFO59" s="18"/>
      <c r="GFP59" s="18"/>
      <c r="GFQ59" s="18"/>
      <c r="GFR59" s="18"/>
      <c r="GFS59" s="18"/>
      <c r="GFT59" s="18"/>
      <c r="GFU59" s="18"/>
      <c r="GFV59" s="18"/>
      <c r="GFW59" s="18"/>
      <c r="GFX59" s="18"/>
      <c r="GFY59" s="18"/>
      <c r="GFZ59" s="18"/>
      <c r="GGA59" s="18"/>
      <c r="GGB59" s="18"/>
      <c r="GGC59" s="18"/>
      <c r="GGD59" s="18"/>
      <c r="GGE59" s="18"/>
      <c r="GGF59" s="18"/>
      <c r="GGG59" s="18"/>
      <c r="GGH59" s="18"/>
      <c r="GGI59" s="18"/>
      <c r="GGJ59" s="18"/>
      <c r="GGK59" s="18"/>
      <c r="GGL59" s="18"/>
      <c r="GGM59" s="18"/>
      <c r="GGN59" s="18"/>
      <c r="GGO59" s="18"/>
      <c r="GGP59" s="18"/>
      <c r="GGQ59" s="18"/>
      <c r="GGR59" s="18"/>
      <c r="GGS59" s="18"/>
      <c r="GGT59" s="18"/>
      <c r="GGU59" s="18"/>
      <c r="GGV59" s="18"/>
      <c r="GGW59" s="18"/>
      <c r="GGX59" s="18"/>
      <c r="GGY59" s="18"/>
      <c r="GGZ59" s="18"/>
      <c r="GHA59" s="18"/>
      <c r="GHB59" s="18"/>
      <c r="GHC59" s="18"/>
      <c r="GHD59" s="18"/>
      <c r="GHE59" s="18"/>
      <c r="GHF59" s="18"/>
      <c r="GHG59" s="18"/>
      <c r="GHH59" s="18"/>
      <c r="GHI59" s="18"/>
      <c r="GHJ59" s="18"/>
      <c r="GHK59" s="18"/>
      <c r="GHL59" s="18"/>
      <c r="GHM59" s="18"/>
      <c r="GHN59" s="18"/>
      <c r="GHO59" s="18"/>
      <c r="GHP59" s="18"/>
      <c r="GHQ59" s="18"/>
      <c r="GHR59" s="18"/>
      <c r="GHS59" s="18"/>
      <c r="GHT59" s="18"/>
      <c r="GHU59" s="18"/>
      <c r="GHV59" s="18"/>
      <c r="GHW59" s="18"/>
      <c r="GHX59" s="18"/>
      <c r="GHY59" s="18"/>
      <c r="GHZ59" s="18"/>
      <c r="GIA59" s="18"/>
      <c r="GIB59" s="18"/>
      <c r="GIC59" s="18"/>
      <c r="GID59" s="18"/>
      <c r="GIE59" s="18"/>
      <c r="GIF59" s="18"/>
      <c r="GIG59" s="18"/>
      <c r="GIH59" s="18"/>
      <c r="GII59" s="18"/>
      <c r="GIJ59" s="18"/>
      <c r="GIK59" s="18"/>
      <c r="GIL59" s="18"/>
      <c r="GIM59" s="18"/>
      <c r="GIN59" s="18"/>
      <c r="GIO59" s="18"/>
      <c r="GIP59" s="18"/>
      <c r="GIQ59" s="18"/>
      <c r="GIR59" s="18"/>
      <c r="GIS59" s="18"/>
      <c r="GIT59" s="18"/>
      <c r="GIU59" s="18"/>
      <c r="GIV59" s="18"/>
      <c r="GIW59" s="18"/>
      <c r="GIX59" s="18"/>
      <c r="GIY59" s="18"/>
      <c r="GIZ59" s="18"/>
      <c r="GJA59" s="18"/>
      <c r="GJB59" s="18"/>
      <c r="GJC59" s="18"/>
      <c r="GJD59" s="18"/>
      <c r="GJE59" s="18"/>
      <c r="GJF59" s="18"/>
      <c r="GJG59" s="18"/>
      <c r="GJH59" s="18"/>
      <c r="GJI59" s="18"/>
      <c r="GJJ59" s="18"/>
      <c r="GJK59" s="18"/>
      <c r="GJL59" s="18"/>
      <c r="GJM59" s="18"/>
      <c r="GJN59" s="18"/>
      <c r="GJO59" s="18"/>
      <c r="GJP59" s="18"/>
      <c r="GJQ59" s="18"/>
      <c r="GJR59" s="18"/>
      <c r="GJS59" s="18"/>
      <c r="GJT59" s="18"/>
      <c r="GJU59" s="18"/>
      <c r="GJV59" s="18"/>
      <c r="GJW59" s="18"/>
      <c r="GJX59" s="18"/>
      <c r="GJY59" s="18"/>
      <c r="GJZ59" s="18"/>
      <c r="GKA59" s="18"/>
      <c r="GKB59" s="18"/>
      <c r="GKC59" s="18"/>
      <c r="GKD59" s="18"/>
      <c r="GKE59" s="18"/>
      <c r="GKF59" s="18"/>
      <c r="GKG59" s="18"/>
      <c r="GKH59" s="18"/>
      <c r="GKI59" s="18"/>
      <c r="GKJ59" s="18"/>
      <c r="GKK59" s="18"/>
      <c r="GKL59" s="18"/>
      <c r="GKM59" s="18"/>
      <c r="GKN59" s="18"/>
      <c r="GKO59" s="18"/>
      <c r="GKP59" s="18"/>
      <c r="GKQ59" s="18"/>
      <c r="GKR59" s="18"/>
      <c r="GKS59" s="18"/>
      <c r="GKT59" s="18"/>
      <c r="GKU59" s="18"/>
      <c r="GKV59" s="18"/>
      <c r="GKW59" s="18"/>
      <c r="GKX59" s="18"/>
      <c r="GKY59" s="18"/>
      <c r="GKZ59" s="18"/>
      <c r="GLA59" s="18"/>
      <c r="GLB59" s="18"/>
      <c r="GLC59" s="18"/>
      <c r="GLD59" s="18"/>
      <c r="GLE59" s="18"/>
      <c r="GLF59" s="18"/>
      <c r="GLG59" s="18"/>
      <c r="GLH59" s="18"/>
      <c r="GLI59" s="18"/>
      <c r="GLJ59" s="18"/>
      <c r="GLK59" s="18"/>
      <c r="GLL59" s="18"/>
      <c r="GLM59" s="18"/>
      <c r="GLN59" s="18"/>
      <c r="GLO59" s="18"/>
      <c r="GLP59" s="18"/>
      <c r="GLQ59" s="18"/>
      <c r="GLR59" s="18"/>
      <c r="GLS59" s="18"/>
      <c r="GLT59" s="18"/>
      <c r="GLU59" s="18"/>
      <c r="GLV59" s="18"/>
      <c r="GLW59" s="18"/>
      <c r="GLX59" s="18"/>
      <c r="GLY59" s="18"/>
      <c r="GLZ59" s="18"/>
      <c r="GMA59" s="18"/>
      <c r="GMB59" s="18"/>
      <c r="GMC59" s="18"/>
      <c r="GMD59" s="18"/>
      <c r="GME59" s="18"/>
      <c r="GMF59" s="18"/>
      <c r="GMG59" s="18"/>
      <c r="GMH59" s="18"/>
      <c r="GMI59" s="18"/>
      <c r="GMJ59" s="18"/>
      <c r="GMK59" s="18"/>
      <c r="GML59" s="18"/>
      <c r="GMM59" s="18"/>
      <c r="GMN59" s="18"/>
      <c r="GMO59" s="18"/>
      <c r="GMP59" s="18"/>
      <c r="GMQ59" s="18"/>
      <c r="GMR59" s="18"/>
      <c r="GMS59" s="18"/>
      <c r="GMT59" s="18"/>
      <c r="GMU59" s="18"/>
      <c r="GMV59" s="18"/>
      <c r="GMW59" s="18"/>
      <c r="GMX59" s="18"/>
      <c r="GMY59" s="18"/>
      <c r="GMZ59" s="18"/>
      <c r="GNA59" s="18"/>
      <c r="GNB59" s="18"/>
      <c r="GNC59" s="18"/>
      <c r="GND59" s="18"/>
      <c r="GNE59" s="18"/>
      <c r="GNF59" s="18"/>
      <c r="GNG59" s="18"/>
      <c r="GNH59" s="18"/>
      <c r="GNI59" s="18"/>
      <c r="GNJ59" s="18"/>
      <c r="GNK59" s="18"/>
      <c r="GNL59" s="18"/>
      <c r="GNM59" s="18"/>
      <c r="GNN59" s="18"/>
      <c r="GNO59" s="18"/>
      <c r="GNP59" s="18"/>
      <c r="GNQ59" s="18"/>
      <c r="GNR59" s="18"/>
      <c r="GNS59" s="18"/>
      <c r="GNT59" s="18"/>
      <c r="GNU59" s="18"/>
      <c r="GNV59" s="18"/>
      <c r="GNW59" s="18"/>
      <c r="GNX59" s="18"/>
      <c r="GNY59" s="18"/>
      <c r="GNZ59" s="18"/>
      <c r="GOA59" s="18"/>
      <c r="GOB59" s="18"/>
      <c r="GOC59" s="18"/>
      <c r="GOD59" s="18"/>
      <c r="GOE59" s="18"/>
      <c r="GOF59" s="18"/>
      <c r="GOG59" s="18"/>
      <c r="GOH59" s="18"/>
      <c r="GOI59" s="18"/>
      <c r="GOJ59" s="18"/>
      <c r="GOK59" s="18"/>
      <c r="GOL59" s="18"/>
      <c r="GOM59" s="18"/>
      <c r="GON59" s="18"/>
      <c r="GOO59" s="18"/>
      <c r="GOP59" s="18"/>
      <c r="GOQ59" s="18"/>
      <c r="GOR59" s="18"/>
      <c r="GOS59" s="18"/>
      <c r="GOT59" s="18"/>
      <c r="GOU59" s="18"/>
      <c r="GOV59" s="18"/>
      <c r="GOW59" s="18"/>
      <c r="GOX59" s="18"/>
      <c r="GOY59" s="18"/>
      <c r="GOZ59" s="18"/>
      <c r="GPA59" s="18"/>
      <c r="GPB59" s="18"/>
      <c r="GPC59" s="18"/>
      <c r="GPD59" s="18"/>
      <c r="GPE59" s="18"/>
      <c r="GPF59" s="18"/>
      <c r="GPG59" s="18"/>
      <c r="GPH59" s="18"/>
      <c r="GPI59" s="18"/>
      <c r="GPJ59" s="18"/>
      <c r="GPK59" s="18"/>
      <c r="GPL59" s="18"/>
      <c r="GPM59" s="18"/>
      <c r="GPN59" s="18"/>
      <c r="GPO59" s="18"/>
      <c r="GPP59" s="18"/>
      <c r="GPQ59" s="18"/>
      <c r="GPR59" s="18"/>
      <c r="GPS59" s="18"/>
      <c r="GPT59" s="18"/>
      <c r="GPU59" s="18"/>
      <c r="GPV59" s="18"/>
      <c r="GPW59" s="18"/>
      <c r="GPX59" s="18"/>
      <c r="GPY59" s="18"/>
      <c r="GPZ59" s="18"/>
      <c r="GQA59" s="18"/>
      <c r="GQB59" s="18"/>
      <c r="GQC59" s="18"/>
      <c r="GQD59" s="18"/>
      <c r="GQE59" s="18"/>
      <c r="GQF59" s="18"/>
      <c r="GQG59" s="18"/>
      <c r="GQH59" s="18"/>
      <c r="GQI59" s="18"/>
      <c r="GQJ59" s="18"/>
      <c r="GQK59" s="18"/>
      <c r="GQL59" s="18"/>
      <c r="GQM59" s="18"/>
      <c r="GQN59" s="18"/>
      <c r="GQO59" s="18"/>
      <c r="GQP59" s="18"/>
      <c r="GQQ59" s="18"/>
      <c r="GQR59" s="18"/>
      <c r="GQS59" s="18"/>
      <c r="GQT59" s="18"/>
      <c r="GQU59" s="18"/>
      <c r="GQV59" s="18"/>
      <c r="GQW59" s="18"/>
      <c r="GQX59" s="18"/>
      <c r="GQY59" s="18"/>
      <c r="GQZ59" s="18"/>
      <c r="GRA59" s="18"/>
      <c r="GRB59" s="18"/>
      <c r="GRC59" s="18"/>
      <c r="GRD59" s="18"/>
      <c r="GRE59" s="18"/>
      <c r="GRF59" s="18"/>
      <c r="GRG59" s="18"/>
      <c r="GRH59" s="18"/>
      <c r="GRI59" s="18"/>
      <c r="GRJ59" s="18"/>
      <c r="GRK59" s="18"/>
      <c r="GRL59" s="18"/>
      <c r="GRM59" s="18"/>
      <c r="GRN59" s="18"/>
      <c r="GRO59" s="18"/>
      <c r="GRP59" s="18"/>
      <c r="GRQ59" s="18"/>
      <c r="GRR59" s="18"/>
      <c r="GRS59" s="18"/>
      <c r="GRT59" s="18"/>
      <c r="GRU59" s="18"/>
      <c r="GRV59" s="18"/>
      <c r="GRW59" s="18"/>
      <c r="GRX59" s="18"/>
      <c r="GRY59" s="18"/>
      <c r="GRZ59" s="18"/>
      <c r="GSA59" s="18"/>
      <c r="GSB59" s="18"/>
      <c r="GSC59" s="18"/>
      <c r="GSD59" s="18"/>
      <c r="GSE59" s="18"/>
      <c r="GSF59" s="18"/>
      <c r="GSG59" s="18"/>
      <c r="GSH59" s="18"/>
      <c r="GSI59" s="18"/>
      <c r="GSJ59" s="18"/>
      <c r="GSK59" s="18"/>
      <c r="GSL59" s="18"/>
      <c r="GSM59" s="18"/>
      <c r="GSN59" s="18"/>
      <c r="GSO59" s="18"/>
      <c r="GSP59" s="18"/>
      <c r="GSQ59" s="18"/>
      <c r="GSR59" s="18"/>
      <c r="GSS59" s="18"/>
      <c r="GST59" s="18"/>
      <c r="GSU59" s="18"/>
      <c r="GSV59" s="18"/>
      <c r="GSW59" s="18"/>
      <c r="GSX59" s="18"/>
      <c r="GSY59" s="18"/>
      <c r="GSZ59" s="18"/>
      <c r="GTA59" s="18"/>
      <c r="GTB59" s="18"/>
      <c r="GTC59" s="18"/>
      <c r="GTD59" s="18"/>
      <c r="GTE59" s="18"/>
      <c r="GTF59" s="18"/>
      <c r="GTG59" s="18"/>
      <c r="GTH59" s="18"/>
      <c r="GTI59" s="18"/>
      <c r="GTJ59" s="18"/>
      <c r="GTK59" s="18"/>
      <c r="GTL59" s="18"/>
      <c r="GTM59" s="18"/>
      <c r="GTN59" s="18"/>
      <c r="GTO59" s="18"/>
      <c r="GTP59" s="18"/>
      <c r="GTQ59" s="18"/>
      <c r="GTR59" s="18"/>
      <c r="GTS59" s="18"/>
      <c r="GTT59" s="18"/>
      <c r="GTU59" s="18"/>
      <c r="GTV59" s="18"/>
      <c r="GTW59" s="18"/>
      <c r="GTX59" s="18"/>
      <c r="GTY59" s="18"/>
      <c r="GTZ59" s="18"/>
      <c r="GUA59" s="18"/>
      <c r="GUB59" s="18"/>
      <c r="GUC59" s="18"/>
      <c r="GUD59" s="18"/>
      <c r="GUE59" s="18"/>
      <c r="GUF59" s="18"/>
      <c r="GUG59" s="18"/>
      <c r="GUH59" s="18"/>
      <c r="GUI59" s="18"/>
      <c r="GUJ59" s="18"/>
      <c r="GUK59" s="18"/>
      <c r="GUL59" s="18"/>
      <c r="GUM59" s="18"/>
      <c r="GUN59" s="18"/>
      <c r="GUO59" s="18"/>
      <c r="GUP59" s="18"/>
      <c r="GUQ59" s="18"/>
      <c r="GUR59" s="18"/>
      <c r="GUS59" s="18"/>
      <c r="GUT59" s="18"/>
      <c r="GUU59" s="18"/>
      <c r="GUV59" s="18"/>
      <c r="GUW59" s="18"/>
      <c r="GUX59" s="18"/>
      <c r="GUY59" s="18"/>
      <c r="GUZ59" s="18"/>
      <c r="GVA59" s="18"/>
      <c r="GVB59" s="18"/>
      <c r="GVC59" s="18"/>
      <c r="GVD59" s="18"/>
      <c r="GVE59" s="18"/>
      <c r="GVF59" s="18"/>
      <c r="GVG59" s="18"/>
      <c r="GVH59" s="18"/>
      <c r="GVI59" s="18"/>
      <c r="GVJ59" s="18"/>
      <c r="GVK59" s="18"/>
      <c r="GVL59" s="18"/>
      <c r="GVM59" s="18"/>
      <c r="GVN59" s="18"/>
      <c r="GVO59" s="18"/>
      <c r="GVP59" s="18"/>
      <c r="GVQ59" s="18"/>
      <c r="GVR59" s="18"/>
      <c r="GVS59" s="18"/>
      <c r="GVT59" s="18"/>
      <c r="GVU59" s="18"/>
      <c r="GVV59" s="18"/>
      <c r="GVW59" s="18"/>
      <c r="GVX59" s="18"/>
      <c r="GVY59" s="18"/>
      <c r="GVZ59" s="18"/>
      <c r="GWA59" s="18"/>
      <c r="GWB59" s="18"/>
      <c r="GWC59" s="18"/>
      <c r="GWD59" s="18"/>
      <c r="GWE59" s="18"/>
      <c r="GWF59" s="18"/>
      <c r="GWG59" s="18"/>
      <c r="GWH59" s="18"/>
      <c r="GWI59" s="18"/>
      <c r="GWJ59" s="18"/>
      <c r="GWK59" s="18"/>
      <c r="GWL59" s="18"/>
      <c r="GWM59" s="18"/>
      <c r="GWN59" s="18"/>
      <c r="GWO59" s="18"/>
      <c r="GWP59" s="18"/>
      <c r="GWQ59" s="18"/>
      <c r="GWR59" s="18"/>
      <c r="GWS59" s="18"/>
      <c r="GWT59" s="18"/>
      <c r="GWU59" s="18"/>
      <c r="GWV59" s="18"/>
      <c r="GWW59" s="18"/>
      <c r="GWX59" s="18"/>
      <c r="GWY59" s="18"/>
      <c r="GWZ59" s="18"/>
      <c r="GXA59" s="18"/>
      <c r="GXB59" s="18"/>
      <c r="GXC59" s="18"/>
      <c r="GXD59" s="18"/>
      <c r="GXE59" s="18"/>
      <c r="GXF59" s="18"/>
      <c r="GXG59" s="18"/>
      <c r="GXH59" s="18"/>
      <c r="GXI59" s="18"/>
      <c r="GXJ59" s="18"/>
      <c r="GXK59" s="18"/>
      <c r="GXL59" s="18"/>
      <c r="GXM59" s="18"/>
      <c r="GXN59" s="18"/>
      <c r="GXO59" s="18"/>
      <c r="GXP59" s="18"/>
      <c r="GXQ59" s="18"/>
      <c r="GXR59" s="18"/>
      <c r="GXS59" s="18"/>
      <c r="GXT59" s="18"/>
      <c r="GXU59" s="18"/>
      <c r="GXV59" s="18"/>
      <c r="GXW59" s="18"/>
      <c r="GXX59" s="18"/>
      <c r="GXY59" s="18"/>
      <c r="GXZ59" s="18"/>
      <c r="GYA59" s="18"/>
      <c r="GYB59" s="18"/>
      <c r="GYC59" s="18"/>
      <c r="GYD59" s="18"/>
      <c r="GYE59" s="18"/>
      <c r="GYF59" s="18"/>
      <c r="GYG59" s="18"/>
      <c r="GYH59" s="18"/>
      <c r="GYI59" s="18"/>
      <c r="GYJ59" s="18"/>
      <c r="GYK59" s="18"/>
      <c r="GYL59" s="18"/>
      <c r="GYM59" s="18"/>
      <c r="GYN59" s="18"/>
      <c r="GYO59" s="18"/>
      <c r="GYP59" s="18"/>
      <c r="GYQ59" s="18"/>
      <c r="GYR59" s="18"/>
      <c r="GYS59" s="18"/>
      <c r="GYT59" s="18"/>
      <c r="GYU59" s="18"/>
      <c r="GYV59" s="18"/>
      <c r="GYW59" s="18"/>
      <c r="GYX59" s="18"/>
      <c r="GYY59" s="18"/>
      <c r="GYZ59" s="18"/>
      <c r="GZA59" s="18"/>
      <c r="GZB59" s="18"/>
      <c r="GZC59" s="18"/>
      <c r="GZD59" s="18"/>
      <c r="GZE59" s="18"/>
      <c r="GZF59" s="18"/>
      <c r="GZG59" s="18"/>
      <c r="GZH59" s="18"/>
      <c r="GZI59" s="18"/>
      <c r="GZJ59" s="18"/>
      <c r="GZK59" s="18"/>
      <c r="GZL59" s="18"/>
      <c r="GZM59" s="18"/>
      <c r="GZN59" s="18"/>
      <c r="GZO59" s="18"/>
      <c r="GZP59" s="18"/>
      <c r="GZQ59" s="18"/>
      <c r="GZR59" s="18"/>
      <c r="GZS59" s="18"/>
      <c r="GZT59" s="18"/>
      <c r="GZU59" s="18"/>
      <c r="GZV59" s="18"/>
      <c r="GZW59" s="18"/>
      <c r="GZX59" s="18"/>
      <c r="GZY59" s="18"/>
      <c r="GZZ59" s="18"/>
      <c r="HAA59" s="18"/>
      <c r="HAB59" s="18"/>
      <c r="HAC59" s="18"/>
      <c r="HAD59" s="18"/>
      <c r="HAE59" s="18"/>
      <c r="HAF59" s="18"/>
      <c r="HAG59" s="18"/>
      <c r="HAH59" s="18"/>
      <c r="HAI59" s="18"/>
      <c r="HAJ59" s="18"/>
      <c r="HAK59" s="18"/>
      <c r="HAL59" s="18"/>
      <c r="HAM59" s="18"/>
      <c r="HAN59" s="18"/>
      <c r="HAO59" s="18"/>
      <c r="HAP59" s="18"/>
      <c r="HAQ59" s="18"/>
      <c r="HAR59" s="18"/>
      <c r="HAS59" s="18"/>
      <c r="HAT59" s="18"/>
      <c r="HAU59" s="18"/>
      <c r="HAV59" s="18"/>
      <c r="HAW59" s="18"/>
      <c r="HAX59" s="18"/>
      <c r="HAY59" s="18"/>
      <c r="HAZ59" s="18"/>
      <c r="HBA59" s="18"/>
      <c r="HBB59" s="18"/>
      <c r="HBC59" s="18"/>
      <c r="HBD59" s="18"/>
      <c r="HBE59" s="18"/>
      <c r="HBF59" s="18"/>
      <c r="HBG59" s="18"/>
      <c r="HBH59" s="18"/>
      <c r="HBI59" s="18"/>
      <c r="HBJ59" s="18"/>
      <c r="HBK59" s="18"/>
      <c r="HBL59" s="18"/>
      <c r="HBM59" s="18"/>
      <c r="HBN59" s="18"/>
      <c r="HBO59" s="18"/>
      <c r="HBP59" s="18"/>
      <c r="HBQ59" s="18"/>
      <c r="HBR59" s="18"/>
      <c r="HBS59" s="18"/>
      <c r="HBT59" s="18"/>
      <c r="HBU59" s="18"/>
      <c r="HBV59" s="18"/>
      <c r="HBW59" s="18"/>
      <c r="HBX59" s="18"/>
      <c r="HBY59" s="18"/>
      <c r="HBZ59" s="18"/>
      <c r="HCA59" s="18"/>
      <c r="HCB59" s="18"/>
      <c r="HCC59" s="18"/>
      <c r="HCD59" s="18"/>
      <c r="HCE59" s="18"/>
      <c r="HCF59" s="18"/>
      <c r="HCG59" s="18"/>
      <c r="HCH59" s="18"/>
      <c r="HCI59" s="18"/>
      <c r="HCJ59" s="18"/>
      <c r="HCK59" s="18"/>
      <c r="HCL59" s="18"/>
      <c r="HCM59" s="18"/>
      <c r="HCN59" s="18"/>
      <c r="HCO59" s="18"/>
      <c r="HCP59" s="18"/>
      <c r="HCQ59" s="18"/>
      <c r="HCR59" s="18"/>
      <c r="HCS59" s="18"/>
      <c r="HCT59" s="18"/>
      <c r="HCU59" s="18"/>
      <c r="HCV59" s="18"/>
      <c r="HCW59" s="18"/>
      <c r="HCX59" s="18"/>
      <c r="HCY59" s="18"/>
      <c r="HCZ59" s="18"/>
      <c r="HDA59" s="18"/>
      <c r="HDB59" s="18"/>
      <c r="HDC59" s="18"/>
      <c r="HDD59" s="18"/>
      <c r="HDE59" s="18"/>
      <c r="HDF59" s="18"/>
      <c r="HDG59" s="18"/>
      <c r="HDH59" s="18"/>
      <c r="HDI59" s="18"/>
      <c r="HDJ59" s="18"/>
      <c r="HDK59" s="18"/>
      <c r="HDL59" s="18"/>
      <c r="HDM59" s="18"/>
      <c r="HDN59" s="18"/>
      <c r="HDO59" s="18"/>
      <c r="HDP59" s="18"/>
      <c r="HDQ59" s="18"/>
      <c r="HDR59" s="18"/>
      <c r="HDS59" s="18"/>
      <c r="HDT59" s="18"/>
      <c r="HDU59" s="18"/>
      <c r="HDV59" s="18"/>
      <c r="HDW59" s="18"/>
      <c r="HDX59" s="18"/>
      <c r="HDY59" s="18"/>
      <c r="HDZ59" s="18"/>
      <c r="HEA59" s="18"/>
      <c r="HEB59" s="18"/>
      <c r="HEC59" s="18"/>
      <c r="HED59" s="18"/>
      <c r="HEE59" s="18"/>
      <c r="HEF59" s="18"/>
      <c r="HEG59" s="18"/>
      <c r="HEH59" s="18"/>
      <c r="HEI59" s="18"/>
      <c r="HEJ59" s="18"/>
      <c r="HEK59" s="18"/>
      <c r="HEL59" s="18"/>
      <c r="HEM59" s="18"/>
      <c r="HEN59" s="18"/>
      <c r="HEO59" s="18"/>
      <c r="HEP59" s="18"/>
      <c r="HEQ59" s="18"/>
      <c r="HER59" s="18"/>
      <c r="HES59" s="18"/>
      <c r="HET59" s="18"/>
      <c r="HEU59" s="18"/>
      <c r="HEV59" s="18"/>
      <c r="HEW59" s="18"/>
      <c r="HEX59" s="18"/>
      <c r="HEY59" s="18"/>
      <c r="HEZ59" s="18"/>
      <c r="HFA59" s="18"/>
      <c r="HFB59" s="18"/>
      <c r="HFC59" s="18"/>
      <c r="HFD59" s="18"/>
      <c r="HFE59" s="18"/>
      <c r="HFF59" s="18"/>
      <c r="HFG59" s="18"/>
      <c r="HFH59" s="18"/>
      <c r="HFI59" s="18"/>
      <c r="HFJ59" s="18"/>
      <c r="HFK59" s="18"/>
      <c r="HFL59" s="18"/>
      <c r="HFM59" s="18"/>
      <c r="HFN59" s="18"/>
      <c r="HFO59" s="18"/>
      <c r="HFP59" s="18"/>
      <c r="HFQ59" s="18"/>
      <c r="HFR59" s="18"/>
      <c r="HFS59" s="18"/>
      <c r="HFT59" s="18"/>
      <c r="HFU59" s="18"/>
      <c r="HFV59" s="18"/>
      <c r="HFW59" s="18"/>
      <c r="HFX59" s="18"/>
      <c r="HFY59" s="18"/>
      <c r="HFZ59" s="18"/>
      <c r="HGA59" s="18"/>
      <c r="HGB59" s="18"/>
      <c r="HGC59" s="18"/>
      <c r="HGD59" s="18"/>
      <c r="HGE59" s="18"/>
      <c r="HGF59" s="18"/>
      <c r="HGG59" s="18"/>
      <c r="HGH59" s="18"/>
      <c r="HGI59" s="18"/>
      <c r="HGJ59" s="18"/>
      <c r="HGK59" s="18"/>
      <c r="HGL59" s="18"/>
      <c r="HGM59" s="18"/>
      <c r="HGN59" s="18"/>
      <c r="HGO59" s="18"/>
      <c r="HGP59" s="18"/>
      <c r="HGQ59" s="18"/>
      <c r="HGR59" s="18"/>
      <c r="HGS59" s="18"/>
      <c r="HGT59" s="18"/>
      <c r="HGU59" s="18"/>
      <c r="HGV59" s="18"/>
      <c r="HGW59" s="18"/>
      <c r="HGX59" s="18"/>
      <c r="HGY59" s="18"/>
      <c r="HGZ59" s="18"/>
      <c r="HHA59" s="18"/>
      <c r="HHB59" s="18"/>
      <c r="HHC59" s="18"/>
      <c r="HHD59" s="18"/>
      <c r="HHE59" s="18"/>
      <c r="HHF59" s="18"/>
      <c r="HHG59" s="18"/>
      <c r="HHH59" s="18"/>
      <c r="HHI59" s="18"/>
      <c r="HHJ59" s="18"/>
      <c r="HHK59" s="18"/>
      <c r="HHL59" s="18"/>
      <c r="HHM59" s="18"/>
      <c r="HHN59" s="18"/>
      <c r="HHO59" s="18"/>
      <c r="HHP59" s="18"/>
      <c r="HHQ59" s="18"/>
      <c r="HHR59" s="18"/>
      <c r="HHS59" s="18"/>
      <c r="HHT59" s="18"/>
      <c r="HHU59" s="18"/>
      <c r="HHV59" s="18"/>
      <c r="HHW59" s="18"/>
      <c r="HHX59" s="18"/>
      <c r="HHY59" s="18"/>
      <c r="HHZ59" s="18"/>
      <c r="HIA59" s="18"/>
      <c r="HIB59" s="18"/>
      <c r="HIC59" s="18"/>
      <c r="HID59" s="18"/>
      <c r="HIE59" s="18"/>
      <c r="HIF59" s="18"/>
      <c r="HIG59" s="18"/>
      <c r="HIH59" s="18"/>
      <c r="HII59" s="18"/>
      <c r="HIJ59" s="18"/>
      <c r="HIK59" s="18"/>
      <c r="HIL59" s="18"/>
      <c r="HIM59" s="18"/>
      <c r="HIN59" s="18"/>
      <c r="HIO59" s="18"/>
      <c r="HIP59" s="18"/>
      <c r="HIQ59" s="18"/>
      <c r="HIR59" s="18"/>
      <c r="HIS59" s="18"/>
      <c r="HIT59" s="18"/>
      <c r="HIU59" s="18"/>
      <c r="HIV59" s="18"/>
      <c r="HIW59" s="18"/>
      <c r="HIX59" s="18"/>
      <c r="HIY59" s="18"/>
      <c r="HIZ59" s="18"/>
      <c r="HJA59" s="18"/>
      <c r="HJB59" s="18"/>
      <c r="HJC59" s="18"/>
      <c r="HJD59" s="18"/>
      <c r="HJE59" s="18"/>
      <c r="HJF59" s="18"/>
      <c r="HJG59" s="18"/>
      <c r="HJH59" s="18"/>
      <c r="HJI59" s="18"/>
      <c r="HJJ59" s="18"/>
      <c r="HJK59" s="18"/>
      <c r="HJL59" s="18"/>
      <c r="HJM59" s="18"/>
      <c r="HJN59" s="18"/>
      <c r="HJO59" s="18"/>
      <c r="HJP59" s="18"/>
      <c r="HJQ59" s="18"/>
      <c r="HJR59" s="18"/>
      <c r="HJS59" s="18"/>
      <c r="HJT59" s="18"/>
      <c r="HJU59" s="18"/>
      <c r="HJV59" s="18"/>
      <c r="HJW59" s="18"/>
      <c r="HJX59" s="18"/>
      <c r="HJY59" s="18"/>
      <c r="HJZ59" s="18"/>
      <c r="HKA59" s="18"/>
      <c r="HKB59" s="18"/>
      <c r="HKC59" s="18"/>
      <c r="HKD59" s="18"/>
      <c r="HKE59" s="18"/>
      <c r="HKF59" s="18"/>
      <c r="HKG59" s="18"/>
      <c r="HKH59" s="18"/>
      <c r="HKI59" s="18"/>
      <c r="HKJ59" s="18"/>
      <c r="HKK59" s="18"/>
      <c r="HKL59" s="18"/>
      <c r="HKM59" s="18"/>
      <c r="HKN59" s="18"/>
      <c r="HKO59" s="18"/>
      <c r="HKP59" s="18"/>
      <c r="HKQ59" s="18"/>
      <c r="HKR59" s="18"/>
      <c r="HKS59" s="18"/>
      <c r="HKT59" s="18"/>
      <c r="HKU59" s="18"/>
      <c r="HKV59" s="18"/>
      <c r="HKW59" s="18"/>
      <c r="HKX59" s="18"/>
      <c r="HKY59" s="18"/>
      <c r="HKZ59" s="18"/>
      <c r="HLA59" s="18"/>
      <c r="HLB59" s="18"/>
      <c r="HLC59" s="18"/>
      <c r="HLD59" s="18"/>
      <c r="HLE59" s="18"/>
      <c r="HLF59" s="18"/>
      <c r="HLG59" s="18"/>
      <c r="HLH59" s="18"/>
      <c r="HLI59" s="18"/>
      <c r="HLJ59" s="18"/>
      <c r="HLK59" s="18"/>
      <c r="HLL59" s="18"/>
      <c r="HLM59" s="18"/>
      <c r="HLN59" s="18"/>
      <c r="HLO59" s="18"/>
      <c r="HLP59" s="18"/>
      <c r="HLQ59" s="18"/>
      <c r="HLR59" s="18"/>
      <c r="HLS59" s="18"/>
      <c r="HLT59" s="18"/>
      <c r="HLU59" s="18"/>
      <c r="HLV59" s="18"/>
      <c r="HLW59" s="18"/>
      <c r="HLX59" s="18"/>
      <c r="HLY59" s="18"/>
      <c r="HLZ59" s="18"/>
      <c r="HMA59" s="18"/>
      <c r="HMB59" s="18"/>
      <c r="HMC59" s="18"/>
      <c r="HMD59" s="18"/>
      <c r="HME59" s="18"/>
      <c r="HMF59" s="18"/>
      <c r="HMG59" s="18"/>
      <c r="HMH59" s="18"/>
      <c r="HMI59" s="18"/>
      <c r="HMJ59" s="18"/>
      <c r="HMK59" s="18"/>
      <c r="HML59" s="18"/>
      <c r="HMM59" s="18"/>
      <c r="HMN59" s="18"/>
      <c r="HMO59" s="18"/>
      <c r="HMP59" s="18"/>
      <c r="HMQ59" s="18"/>
      <c r="HMR59" s="18"/>
      <c r="HMS59" s="18"/>
      <c r="HMT59" s="18"/>
      <c r="HMU59" s="18"/>
      <c r="HMV59" s="18"/>
      <c r="HMW59" s="18"/>
      <c r="HMX59" s="18"/>
      <c r="HMY59" s="18"/>
      <c r="HMZ59" s="18"/>
      <c r="HNA59" s="18"/>
      <c r="HNB59" s="18"/>
      <c r="HNC59" s="18"/>
      <c r="HND59" s="18"/>
      <c r="HNE59" s="18"/>
      <c r="HNF59" s="18"/>
      <c r="HNG59" s="18"/>
      <c r="HNH59" s="18"/>
      <c r="HNI59" s="18"/>
      <c r="HNJ59" s="18"/>
      <c r="HNK59" s="18"/>
      <c r="HNL59" s="18"/>
      <c r="HNM59" s="18"/>
      <c r="HNN59" s="18"/>
      <c r="HNO59" s="18"/>
      <c r="HNP59" s="18"/>
      <c r="HNQ59" s="18"/>
      <c r="HNR59" s="18"/>
      <c r="HNS59" s="18"/>
      <c r="HNT59" s="18"/>
      <c r="HNU59" s="18"/>
      <c r="HNV59" s="18"/>
      <c r="HNW59" s="18"/>
      <c r="HNX59" s="18"/>
      <c r="HNY59" s="18"/>
      <c r="HNZ59" s="18"/>
      <c r="HOA59" s="18"/>
      <c r="HOB59" s="18"/>
      <c r="HOC59" s="18"/>
      <c r="HOD59" s="18"/>
      <c r="HOE59" s="18"/>
      <c r="HOF59" s="18"/>
      <c r="HOG59" s="18"/>
      <c r="HOH59" s="18"/>
      <c r="HOI59" s="18"/>
      <c r="HOJ59" s="18"/>
      <c r="HOK59" s="18"/>
      <c r="HOL59" s="18"/>
      <c r="HOM59" s="18"/>
      <c r="HON59" s="18"/>
      <c r="HOO59" s="18"/>
      <c r="HOP59" s="18"/>
      <c r="HOQ59" s="18"/>
      <c r="HOR59" s="18"/>
      <c r="HOS59" s="18"/>
      <c r="HOT59" s="18"/>
      <c r="HOU59" s="18"/>
      <c r="HOV59" s="18"/>
      <c r="HOW59" s="18"/>
      <c r="HOX59" s="18"/>
      <c r="HOY59" s="18"/>
      <c r="HOZ59" s="18"/>
      <c r="HPA59" s="18"/>
      <c r="HPB59" s="18"/>
      <c r="HPC59" s="18"/>
      <c r="HPD59" s="18"/>
      <c r="HPE59" s="18"/>
      <c r="HPF59" s="18"/>
      <c r="HPG59" s="18"/>
      <c r="HPH59" s="18"/>
      <c r="HPI59" s="18"/>
      <c r="HPJ59" s="18"/>
      <c r="HPK59" s="18"/>
      <c r="HPL59" s="18"/>
      <c r="HPM59" s="18"/>
      <c r="HPN59" s="18"/>
      <c r="HPO59" s="18"/>
      <c r="HPP59" s="18"/>
      <c r="HPQ59" s="18"/>
      <c r="HPR59" s="18"/>
      <c r="HPS59" s="18"/>
      <c r="HPT59" s="18"/>
      <c r="HPU59" s="18"/>
      <c r="HPV59" s="18"/>
      <c r="HPW59" s="18"/>
      <c r="HPX59" s="18"/>
      <c r="HPY59" s="18"/>
      <c r="HPZ59" s="18"/>
      <c r="HQA59" s="18"/>
      <c r="HQB59" s="18"/>
      <c r="HQC59" s="18"/>
      <c r="HQD59" s="18"/>
      <c r="HQE59" s="18"/>
      <c r="HQF59" s="18"/>
      <c r="HQG59" s="18"/>
      <c r="HQH59" s="18"/>
      <c r="HQI59" s="18"/>
      <c r="HQJ59" s="18"/>
      <c r="HQK59" s="18"/>
      <c r="HQL59" s="18"/>
      <c r="HQM59" s="18"/>
      <c r="HQN59" s="18"/>
      <c r="HQO59" s="18"/>
      <c r="HQP59" s="18"/>
      <c r="HQQ59" s="18"/>
      <c r="HQR59" s="18"/>
      <c r="HQS59" s="18"/>
      <c r="HQT59" s="18"/>
      <c r="HQU59" s="18"/>
      <c r="HQV59" s="18"/>
      <c r="HQW59" s="18"/>
      <c r="HQX59" s="18"/>
      <c r="HQY59" s="18"/>
      <c r="HQZ59" s="18"/>
      <c r="HRA59" s="18"/>
      <c r="HRB59" s="18"/>
      <c r="HRC59" s="18"/>
      <c r="HRD59" s="18"/>
      <c r="HRE59" s="18"/>
      <c r="HRF59" s="18"/>
      <c r="HRG59" s="18"/>
      <c r="HRH59" s="18"/>
      <c r="HRI59" s="18"/>
      <c r="HRJ59" s="18"/>
      <c r="HRK59" s="18"/>
      <c r="HRL59" s="18"/>
      <c r="HRM59" s="18"/>
      <c r="HRN59" s="18"/>
      <c r="HRO59" s="18"/>
      <c r="HRP59" s="18"/>
      <c r="HRQ59" s="18"/>
      <c r="HRR59" s="18"/>
      <c r="HRS59" s="18"/>
      <c r="HRT59" s="18"/>
      <c r="HRU59" s="18"/>
      <c r="HRV59" s="18"/>
      <c r="HRW59" s="18"/>
      <c r="HRX59" s="18"/>
      <c r="HRY59" s="18"/>
      <c r="HRZ59" s="18"/>
      <c r="HSA59" s="18"/>
      <c r="HSB59" s="18"/>
      <c r="HSC59" s="18"/>
      <c r="HSD59" s="18"/>
      <c r="HSE59" s="18"/>
      <c r="HSF59" s="18"/>
      <c r="HSG59" s="18"/>
      <c r="HSH59" s="18"/>
      <c r="HSI59" s="18"/>
      <c r="HSJ59" s="18"/>
      <c r="HSK59" s="18"/>
      <c r="HSL59" s="18"/>
      <c r="HSM59" s="18"/>
      <c r="HSN59" s="18"/>
      <c r="HSO59" s="18"/>
      <c r="HSP59" s="18"/>
      <c r="HSQ59" s="18"/>
      <c r="HSR59" s="18"/>
      <c r="HSS59" s="18"/>
      <c r="HST59" s="18"/>
      <c r="HSU59" s="18"/>
      <c r="HSV59" s="18"/>
      <c r="HSW59" s="18"/>
      <c r="HSX59" s="18"/>
      <c r="HSY59" s="18"/>
      <c r="HSZ59" s="18"/>
      <c r="HTA59" s="18"/>
      <c r="HTB59" s="18"/>
      <c r="HTC59" s="18"/>
      <c r="HTD59" s="18"/>
      <c r="HTE59" s="18"/>
      <c r="HTF59" s="18"/>
      <c r="HTG59" s="18"/>
      <c r="HTH59" s="18"/>
      <c r="HTI59" s="18"/>
      <c r="HTJ59" s="18"/>
      <c r="HTK59" s="18"/>
      <c r="HTL59" s="18"/>
      <c r="HTM59" s="18"/>
      <c r="HTN59" s="18"/>
      <c r="HTO59" s="18"/>
      <c r="HTP59" s="18"/>
      <c r="HTQ59" s="18"/>
      <c r="HTR59" s="18"/>
      <c r="HTS59" s="18"/>
      <c r="HTT59" s="18"/>
      <c r="HTU59" s="18"/>
      <c r="HTV59" s="18"/>
      <c r="HTW59" s="18"/>
      <c r="HTX59" s="18"/>
      <c r="HTY59" s="18"/>
      <c r="HTZ59" s="18"/>
      <c r="HUA59" s="18"/>
      <c r="HUB59" s="18"/>
      <c r="HUC59" s="18"/>
      <c r="HUD59" s="18"/>
      <c r="HUE59" s="18"/>
      <c r="HUF59" s="18"/>
      <c r="HUG59" s="18"/>
      <c r="HUH59" s="18"/>
      <c r="HUI59" s="18"/>
      <c r="HUJ59" s="18"/>
      <c r="HUK59" s="18"/>
      <c r="HUL59" s="18"/>
      <c r="HUM59" s="18"/>
      <c r="HUN59" s="18"/>
      <c r="HUO59" s="18"/>
      <c r="HUP59" s="18"/>
      <c r="HUQ59" s="18"/>
      <c r="HUR59" s="18"/>
      <c r="HUS59" s="18"/>
      <c r="HUT59" s="18"/>
      <c r="HUU59" s="18"/>
      <c r="HUV59" s="18"/>
      <c r="HUW59" s="18"/>
      <c r="HUX59" s="18"/>
      <c r="HUY59" s="18"/>
      <c r="HUZ59" s="18"/>
      <c r="HVA59" s="18"/>
      <c r="HVB59" s="18"/>
      <c r="HVC59" s="18"/>
      <c r="HVD59" s="18"/>
      <c r="HVE59" s="18"/>
      <c r="HVF59" s="18"/>
      <c r="HVG59" s="18"/>
      <c r="HVH59" s="18"/>
      <c r="HVI59" s="18"/>
      <c r="HVJ59" s="18"/>
      <c r="HVK59" s="18"/>
      <c r="HVL59" s="18"/>
      <c r="HVM59" s="18"/>
      <c r="HVN59" s="18"/>
      <c r="HVO59" s="18"/>
      <c r="HVP59" s="18"/>
      <c r="HVQ59" s="18"/>
      <c r="HVR59" s="18"/>
      <c r="HVS59" s="18"/>
      <c r="HVT59" s="18"/>
      <c r="HVU59" s="18"/>
      <c r="HVV59" s="18"/>
      <c r="HVW59" s="18"/>
      <c r="HVX59" s="18"/>
      <c r="HVY59" s="18"/>
      <c r="HVZ59" s="18"/>
      <c r="HWA59" s="18"/>
      <c r="HWB59" s="18"/>
      <c r="HWC59" s="18"/>
      <c r="HWD59" s="18"/>
      <c r="HWE59" s="18"/>
      <c r="HWF59" s="18"/>
      <c r="HWG59" s="18"/>
      <c r="HWH59" s="18"/>
      <c r="HWI59" s="18"/>
      <c r="HWJ59" s="18"/>
      <c r="HWK59" s="18"/>
      <c r="HWL59" s="18"/>
      <c r="HWM59" s="18"/>
      <c r="HWN59" s="18"/>
      <c r="HWO59" s="18"/>
      <c r="HWP59" s="18"/>
      <c r="HWQ59" s="18"/>
      <c r="HWR59" s="18"/>
      <c r="HWS59" s="18"/>
      <c r="HWT59" s="18"/>
      <c r="HWU59" s="18"/>
      <c r="HWV59" s="18"/>
      <c r="HWW59" s="18"/>
      <c r="HWX59" s="18"/>
      <c r="HWY59" s="18"/>
      <c r="HWZ59" s="18"/>
      <c r="HXA59" s="18"/>
      <c r="HXB59" s="18"/>
      <c r="HXC59" s="18"/>
      <c r="HXD59" s="18"/>
      <c r="HXE59" s="18"/>
      <c r="HXF59" s="18"/>
      <c r="HXG59" s="18"/>
      <c r="HXH59" s="18"/>
      <c r="HXI59" s="18"/>
      <c r="HXJ59" s="18"/>
      <c r="HXK59" s="18"/>
      <c r="HXL59" s="18"/>
      <c r="HXM59" s="18"/>
      <c r="HXN59" s="18"/>
      <c r="HXO59" s="18"/>
      <c r="HXP59" s="18"/>
      <c r="HXQ59" s="18"/>
      <c r="HXR59" s="18"/>
      <c r="HXS59" s="18"/>
      <c r="HXT59" s="18"/>
      <c r="HXU59" s="18"/>
      <c r="HXV59" s="18"/>
      <c r="HXW59" s="18"/>
      <c r="HXX59" s="18"/>
      <c r="HXY59" s="18"/>
      <c r="HXZ59" s="18"/>
      <c r="HYA59" s="18"/>
      <c r="HYB59" s="18"/>
      <c r="HYC59" s="18"/>
      <c r="HYD59" s="18"/>
      <c r="HYE59" s="18"/>
      <c r="HYF59" s="18"/>
      <c r="HYG59" s="18"/>
      <c r="HYH59" s="18"/>
      <c r="HYI59" s="18"/>
      <c r="HYJ59" s="18"/>
      <c r="HYK59" s="18"/>
      <c r="HYL59" s="18"/>
      <c r="HYM59" s="18"/>
      <c r="HYN59" s="18"/>
      <c r="HYO59" s="18"/>
      <c r="HYP59" s="18"/>
      <c r="HYQ59" s="18"/>
      <c r="HYR59" s="18"/>
      <c r="HYS59" s="18"/>
      <c r="HYT59" s="18"/>
      <c r="HYU59" s="18"/>
      <c r="HYV59" s="18"/>
      <c r="HYW59" s="18"/>
      <c r="HYX59" s="18"/>
      <c r="HYY59" s="18"/>
      <c r="HYZ59" s="18"/>
      <c r="HZA59" s="18"/>
      <c r="HZB59" s="18"/>
      <c r="HZC59" s="18"/>
      <c r="HZD59" s="18"/>
      <c r="HZE59" s="18"/>
      <c r="HZF59" s="18"/>
      <c r="HZG59" s="18"/>
      <c r="HZH59" s="18"/>
      <c r="HZI59" s="18"/>
      <c r="HZJ59" s="18"/>
      <c r="HZK59" s="18"/>
      <c r="HZL59" s="18"/>
      <c r="HZM59" s="18"/>
      <c r="HZN59" s="18"/>
      <c r="HZO59" s="18"/>
      <c r="HZP59" s="18"/>
      <c r="HZQ59" s="18"/>
      <c r="HZR59" s="18"/>
      <c r="HZS59" s="18"/>
      <c r="HZT59" s="18"/>
      <c r="HZU59" s="18"/>
      <c r="HZV59" s="18"/>
      <c r="HZW59" s="18"/>
      <c r="HZX59" s="18"/>
      <c r="HZY59" s="18"/>
      <c r="HZZ59" s="18"/>
      <c r="IAA59" s="18"/>
      <c r="IAB59" s="18"/>
      <c r="IAC59" s="18"/>
      <c r="IAD59" s="18"/>
      <c r="IAE59" s="18"/>
      <c r="IAF59" s="18"/>
      <c r="IAG59" s="18"/>
      <c r="IAH59" s="18"/>
      <c r="IAI59" s="18"/>
      <c r="IAJ59" s="18"/>
      <c r="IAK59" s="18"/>
      <c r="IAL59" s="18"/>
      <c r="IAM59" s="18"/>
      <c r="IAN59" s="18"/>
      <c r="IAO59" s="18"/>
      <c r="IAP59" s="18"/>
      <c r="IAQ59" s="18"/>
      <c r="IAR59" s="18"/>
      <c r="IAS59" s="18"/>
      <c r="IAT59" s="18"/>
      <c r="IAU59" s="18"/>
      <c r="IAV59" s="18"/>
      <c r="IAW59" s="18"/>
      <c r="IAX59" s="18"/>
      <c r="IAY59" s="18"/>
      <c r="IAZ59" s="18"/>
      <c r="IBA59" s="18"/>
      <c r="IBB59" s="18"/>
      <c r="IBC59" s="18"/>
      <c r="IBD59" s="18"/>
      <c r="IBE59" s="18"/>
      <c r="IBF59" s="18"/>
      <c r="IBG59" s="18"/>
      <c r="IBH59" s="18"/>
      <c r="IBI59" s="18"/>
      <c r="IBJ59" s="18"/>
      <c r="IBK59" s="18"/>
      <c r="IBL59" s="18"/>
      <c r="IBM59" s="18"/>
      <c r="IBN59" s="18"/>
      <c r="IBO59" s="18"/>
      <c r="IBP59" s="18"/>
      <c r="IBQ59" s="18"/>
      <c r="IBR59" s="18"/>
      <c r="IBS59" s="18"/>
      <c r="IBT59" s="18"/>
      <c r="IBU59" s="18"/>
      <c r="IBV59" s="18"/>
      <c r="IBW59" s="18"/>
      <c r="IBX59" s="18"/>
      <c r="IBY59" s="18"/>
      <c r="IBZ59" s="18"/>
      <c r="ICA59" s="18"/>
      <c r="ICB59" s="18"/>
      <c r="ICC59" s="18"/>
      <c r="ICD59" s="18"/>
      <c r="ICE59" s="18"/>
      <c r="ICF59" s="18"/>
      <c r="ICG59" s="18"/>
      <c r="ICH59" s="18"/>
      <c r="ICI59" s="18"/>
      <c r="ICJ59" s="18"/>
      <c r="ICK59" s="18"/>
      <c r="ICL59" s="18"/>
      <c r="ICM59" s="18"/>
      <c r="ICN59" s="18"/>
      <c r="ICO59" s="18"/>
      <c r="ICP59" s="18"/>
      <c r="ICQ59" s="18"/>
      <c r="ICR59" s="18"/>
      <c r="ICS59" s="18"/>
      <c r="ICT59" s="18"/>
      <c r="ICU59" s="18"/>
      <c r="ICV59" s="18"/>
      <c r="ICW59" s="18"/>
      <c r="ICX59" s="18"/>
      <c r="ICY59" s="18"/>
      <c r="ICZ59" s="18"/>
      <c r="IDA59" s="18"/>
      <c r="IDB59" s="18"/>
      <c r="IDC59" s="18"/>
      <c r="IDD59" s="18"/>
      <c r="IDE59" s="18"/>
      <c r="IDF59" s="18"/>
      <c r="IDG59" s="18"/>
      <c r="IDH59" s="18"/>
      <c r="IDI59" s="18"/>
      <c r="IDJ59" s="18"/>
      <c r="IDK59" s="18"/>
      <c r="IDL59" s="18"/>
      <c r="IDM59" s="18"/>
      <c r="IDN59" s="18"/>
      <c r="IDO59" s="18"/>
      <c r="IDP59" s="18"/>
      <c r="IDQ59" s="18"/>
      <c r="IDR59" s="18"/>
      <c r="IDS59" s="18"/>
      <c r="IDT59" s="18"/>
      <c r="IDU59" s="18"/>
      <c r="IDV59" s="18"/>
      <c r="IDW59" s="18"/>
      <c r="IDX59" s="18"/>
      <c r="IDY59" s="18"/>
      <c r="IDZ59" s="18"/>
      <c r="IEA59" s="18"/>
      <c r="IEB59" s="18"/>
      <c r="IEC59" s="18"/>
      <c r="IED59" s="18"/>
      <c r="IEE59" s="18"/>
      <c r="IEF59" s="18"/>
      <c r="IEG59" s="18"/>
      <c r="IEH59" s="18"/>
      <c r="IEI59" s="18"/>
      <c r="IEJ59" s="18"/>
      <c r="IEK59" s="18"/>
      <c r="IEL59" s="18"/>
      <c r="IEM59" s="18"/>
      <c r="IEN59" s="18"/>
      <c r="IEO59" s="18"/>
      <c r="IEP59" s="18"/>
      <c r="IEQ59" s="18"/>
      <c r="IER59" s="18"/>
      <c r="IES59" s="18"/>
      <c r="IET59" s="18"/>
      <c r="IEU59" s="18"/>
      <c r="IEV59" s="18"/>
      <c r="IEW59" s="18"/>
      <c r="IEX59" s="18"/>
      <c r="IEY59" s="18"/>
      <c r="IEZ59" s="18"/>
      <c r="IFA59" s="18"/>
      <c r="IFB59" s="18"/>
      <c r="IFC59" s="18"/>
      <c r="IFD59" s="18"/>
      <c r="IFE59" s="18"/>
      <c r="IFF59" s="18"/>
      <c r="IFG59" s="18"/>
      <c r="IFH59" s="18"/>
      <c r="IFI59" s="18"/>
      <c r="IFJ59" s="18"/>
      <c r="IFK59" s="18"/>
      <c r="IFL59" s="18"/>
      <c r="IFM59" s="18"/>
      <c r="IFN59" s="18"/>
      <c r="IFO59" s="18"/>
      <c r="IFP59" s="18"/>
      <c r="IFQ59" s="18"/>
      <c r="IFR59" s="18"/>
      <c r="IFS59" s="18"/>
      <c r="IFT59" s="18"/>
      <c r="IFU59" s="18"/>
      <c r="IFV59" s="18"/>
      <c r="IFW59" s="18"/>
      <c r="IFX59" s="18"/>
      <c r="IFY59" s="18"/>
      <c r="IFZ59" s="18"/>
      <c r="IGA59" s="18"/>
      <c r="IGB59" s="18"/>
      <c r="IGC59" s="18"/>
      <c r="IGD59" s="18"/>
      <c r="IGE59" s="18"/>
      <c r="IGF59" s="18"/>
      <c r="IGG59" s="18"/>
      <c r="IGH59" s="18"/>
      <c r="IGI59" s="18"/>
      <c r="IGJ59" s="18"/>
      <c r="IGK59" s="18"/>
      <c r="IGL59" s="18"/>
      <c r="IGM59" s="18"/>
      <c r="IGN59" s="18"/>
      <c r="IGO59" s="18"/>
      <c r="IGP59" s="18"/>
      <c r="IGQ59" s="18"/>
      <c r="IGR59" s="18"/>
      <c r="IGS59" s="18"/>
      <c r="IGT59" s="18"/>
      <c r="IGU59" s="18"/>
      <c r="IGV59" s="18"/>
      <c r="IGW59" s="18"/>
      <c r="IGX59" s="18"/>
      <c r="IGY59" s="18"/>
      <c r="IGZ59" s="18"/>
      <c r="IHA59" s="18"/>
      <c r="IHB59" s="18"/>
      <c r="IHC59" s="18"/>
      <c r="IHD59" s="18"/>
      <c r="IHE59" s="18"/>
      <c r="IHF59" s="18"/>
      <c r="IHG59" s="18"/>
      <c r="IHH59" s="18"/>
      <c r="IHI59" s="18"/>
      <c r="IHJ59" s="18"/>
      <c r="IHK59" s="18"/>
      <c r="IHL59" s="18"/>
      <c r="IHM59" s="18"/>
      <c r="IHN59" s="18"/>
      <c r="IHO59" s="18"/>
      <c r="IHP59" s="18"/>
      <c r="IHQ59" s="18"/>
      <c r="IHR59" s="18"/>
      <c r="IHS59" s="18"/>
      <c r="IHT59" s="18"/>
      <c r="IHU59" s="18"/>
      <c r="IHV59" s="18"/>
      <c r="IHW59" s="18"/>
      <c r="IHX59" s="18"/>
      <c r="IHY59" s="18"/>
      <c r="IHZ59" s="18"/>
      <c r="IIA59" s="18"/>
      <c r="IIB59" s="18"/>
      <c r="IIC59" s="18"/>
      <c r="IID59" s="18"/>
      <c r="IIE59" s="18"/>
      <c r="IIF59" s="18"/>
      <c r="IIG59" s="18"/>
      <c r="IIH59" s="18"/>
      <c r="III59" s="18"/>
      <c r="IIJ59" s="18"/>
      <c r="IIK59" s="18"/>
      <c r="IIL59" s="18"/>
      <c r="IIM59" s="18"/>
      <c r="IIN59" s="18"/>
      <c r="IIO59" s="18"/>
      <c r="IIP59" s="18"/>
      <c r="IIQ59" s="18"/>
      <c r="IIR59" s="18"/>
      <c r="IIS59" s="18"/>
      <c r="IIT59" s="18"/>
      <c r="IIU59" s="18"/>
      <c r="IIV59" s="18"/>
      <c r="IIW59" s="18"/>
      <c r="IIX59" s="18"/>
      <c r="IIY59" s="18"/>
      <c r="IIZ59" s="18"/>
      <c r="IJA59" s="18"/>
      <c r="IJB59" s="18"/>
      <c r="IJC59" s="18"/>
      <c r="IJD59" s="18"/>
      <c r="IJE59" s="18"/>
      <c r="IJF59" s="18"/>
      <c r="IJG59" s="18"/>
      <c r="IJH59" s="18"/>
      <c r="IJI59" s="18"/>
      <c r="IJJ59" s="18"/>
      <c r="IJK59" s="18"/>
      <c r="IJL59" s="18"/>
      <c r="IJM59" s="18"/>
      <c r="IJN59" s="18"/>
      <c r="IJO59" s="18"/>
      <c r="IJP59" s="18"/>
      <c r="IJQ59" s="18"/>
      <c r="IJR59" s="18"/>
      <c r="IJS59" s="18"/>
      <c r="IJT59" s="18"/>
      <c r="IJU59" s="18"/>
      <c r="IJV59" s="18"/>
      <c r="IJW59" s="18"/>
      <c r="IJX59" s="18"/>
      <c r="IJY59" s="18"/>
      <c r="IJZ59" s="18"/>
      <c r="IKA59" s="18"/>
      <c r="IKB59" s="18"/>
      <c r="IKC59" s="18"/>
      <c r="IKD59" s="18"/>
      <c r="IKE59" s="18"/>
      <c r="IKF59" s="18"/>
      <c r="IKG59" s="18"/>
      <c r="IKH59" s="18"/>
      <c r="IKI59" s="18"/>
      <c r="IKJ59" s="18"/>
      <c r="IKK59" s="18"/>
      <c r="IKL59" s="18"/>
      <c r="IKM59" s="18"/>
      <c r="IKN59" s="18"/>
      <c r="IKO59" s="18"/>
      <c r="IKP59" s="18"/>
      <c r="IKQ59" s="18"/>
      <c r="IKR59" s="18"/>
      <c r="IKS59" s="18"/>
      <c r="IKT59" s="18"/>
      <c r="IKU59" s="18"/>
      <c r="IKV59" s="18"/>
      <c r="IKW59" s="18"/>
      <c r="IKX59" s="18"/>
      <c r="IKY59" s="18"/>
      <c r="IKZ59" s="18"/>
      <c r="ILA59" s="18"/>
      <c r="ILB59" s="18"/>
      <c r="ILC59" s="18"/>
      <c r="ILD59" s="18"/>
      <c r="ILE59" s="18"/>
      <c r="ILF59" s="18"/>
      <c r="ILG59" s="18"/>
      <c r="ILH59" s="18"/>
      <c r="ILI59" s="18"/>
      <c r="ILJ59" s="18"/>
      <c r="ILK59" s="18"/>
      <c r="ILL59" s="18"/>
      <c r="ILM59" s="18"/>
      <c r="ILN59" s="18"/>
      <c r="ILO59" s="18"/>
      <c r="ILP59" s="18"/>
      <c r="ILQ59" s="18"/>
      <c r="ILR59" s="18"/>
      <c r="ILS59" s="18"/>
      <c r="ILT59" s="18"/>
      <c r="ILU59" s="18"/>
      <c r="ILV59" s="18"/>
      <c r="ILW59" s="18"/>
      <c r="ILX59" s="18"/>
      <c r="ILY59" s="18"/>
      <c r="ILZ59" s="18"/>
      <c r="IMA59" s="18"/>
      <c r="IMB59" s="18"/>
      <c r="IMC59" s="18"/>
      <c r="IMD59" s="18"/>
      <c r="IME59" s="18"/>
      <c r="IMF59" s="18"/>
      <c r="IMG59" s="18"/>
      <c r="IMH59" s="18"/>
      <c r="IMI59" s="18"/>
      <c r="IMJ59" s="18"/>
      <c r="IMK59" s="18"/>
      <c r="IML59" s="18"/>
      <c r="IMM59" s="18"/>
      <c r="IMN59" s="18"/>
      <c r="IMO59" s="18"/>
      <c r="IMP59" s="18"/>
      <c r="IMQ59" s="18"/>
      <c r="IMR59" s="18"/>
      <c r="IMS59" s="18"/>
      <c r="IMT59" s="18"/>
      <c r="IMU59" s="18"/>
      <c r="IMV59" s="18"/>
      <c r="IMW59" s="18"/>
      <c r="IMX59" s="18"/>
      <c r="IMY59" s="18"/>
      <c r="IMZ59" s="18"/>
      <c r="INA59" s="18"/>
      <c r="INB59" s="18"/>
      <c r="INC59" s="18"/>
      <c r="IND59" s="18"/>
      <c r="INE59" s="18"/>
      <c r="INF59" s="18"/>
      <c r="ING59" s="18"/>
      <c r="INH59" s="18"/>
      <c r="INI59" s="18"/>
      <c r="INJ59" s="18"/>
      <c r="INK59" s="18"/>
      <c r="INL59" s="18"/>
      <c r="INM59" s="18"/>
      <c r="INN59" s="18"/>
      <c r="INO59" s="18"/>
      <c r="INP59" s="18"/>
      <c r="INQ59" s="18"/>
      <c r="INR59" s="18"/>
      <c r="INS59" s="18"/>
      <c r="INT59" s="18"/>
      <c r="INU59" s="18"/>
      <c r="INV59" s="18"/>
      <c r="INW59" s="18"/>
      <c r="INX59" s="18"/>
      <c r="INY59" s="18"/>
      <c r="INZ59" s="18"/>
      <c r="IOA59" s="18"/>
      <c r="IOB59" s="18"/>
      <c r="IOC59" s="18"/>
      <c r="IOD59" s="18"/>
      <c r="IOE59" s="18"/>
      <c r="IOF59" s="18"/>
      <c r="IOG59" s="18"/>
      <c r="IOH59" s="18"/>
      <c r="IOI59" s="18"/>
      <c r="IOJ59" s="18"/>
      <c r="IOK59" s="18"/>
      <c r="IOL59" s="18"/>
      <c r="IOM59" s="18"/>
      <c r="ION59" s="18"/>
      <c r="IOO59" s="18"/>
      <c r="IOP59" s="18"/>
      <c r="IOQ59" s="18"/>
      <c r="IOR59" s="18"/>
      <c r="IOS59" s="18"/>
      <c r="IOT59" s="18"/>
      <c r="IOU59" s="18"/>
      <c r="IOV59" s="18"/>
      <c r="IOW59" s="18"/>
      <c r="IOX59" s="18"/>
      <c r="IOY59" s="18"/>
      <c r="IOZ59" s="18"/>
      <c r="IPA59" s="18"/>
      <c r="IPB59" s="18"/>
      <c r="IPC59" s="18"/>
      <c r="IPD59" s="18"/>
      <c r="IPE59" s="18"/>
      <c r="IPF59" s="18"/>
      <c r="IPG59" s="18"/>
      <c r="IPH59" s="18"/>
      <c r="IPI59" s="18"/>
      <c r="IPJ59" s="18"/>
      <c r="IPK59" s="18"/>
      <c r="IPL59" s="18"/>
      <c r="IPM59" s="18"/>
      <c r="IPN59" s="18"/>
      <c r="IPO59" s="18"/>
      <c r="IPP59" s="18"/>
      <c r="IPQ59" s="18"/>
      <c r="IPR59" s="18"/>
      <c r="IPS59" s="18"/>
      <c r="IPT59" s="18"/>
      <c r="IPU59" s="18"/>
      <c r="IPV59" s="18"/>
      <c r="IPW59" s="18"/>
      <c r="IPX59" s="18"/>
      <c r="IPY59" s="18"/>
      <c r="IPZ59" s="18"/>
      <c r="IQA59" s="18"/>
      <c r="IQB59" s="18"/>
      <c r="IQC59" s="18"/>
      <c r="IQD59" s="18"/>
      <c r="IQE59" s="18"/>
      <c r="IQF59" s="18"/>
      <c r="IQG59" s="18"/>
      <c r="IQH59" s="18"/>
      <c r="IQI59" s="18"/>
      <c r="IQJ59" s="18"/>
      <c r="IQK59" s="18"/>
      <c r="IQL59" s="18"/>
      <c r="IQM59" s="18"/>
      <c r="IQN59" s="18"/>
      <c r="IQO59" s="18"/>
      <c r="IQP59" s="18"/>
      <c r="IQQ59" s="18"/>
      <c r="IQR59" s="18"/>
      <c r="IQS59" s="18"/>
      <c r="IQT59" s="18"/>
      <c r="IQU59" s="18"/>
      <c r="IQV59" s="18"/>
      <c r="IQW59" s="18"/>
      <c r="IQX59" s="18"/>
      <c r="IQY59" s="18"/>
      <c r="IQZ59" s="18"/>
      <c r="IRA59" s="18"/>
      <c r="IRB59" s="18"/>
      <c r="IRC59" s="18"/>
      <c r="IRD59" s="18"/>
      <c r="IRE59" s="18"/>
      <c r="IRF59" s="18"/>
      <c r="IRG59" s="18"/>
      <c r="IRH59" s="18"/>
      <c r="IRI59" s="18"/>
      <c r="IRJ59" s="18"/>
      <c r="IRK59" s="18"/>
      <c r="IRL59" s="18"/>
      <c r="IRM59" s="18"/>
      <c r="IRN59" s="18"/>
      <c r="IRO59" s="18"/>
      <c r="IRP59" s="18"/>
      <c r="IRQ59" s="18"/>
      <c r="IRR59" s="18"/>
      <c r="IRS59" s="18"/>
      <c r="IRT59" s="18"/>
      <c r="IRU59" s="18"/>
      <c r="IRV59" s="18"/>
      <c r="IRW59" s="18"/>
      <c r="IRX59" s="18"/>
      <c r="IRY59" s="18"/>
      <c r="IRZ59" s="18"/>
      <c r="ISA59" s="18"/>
      <c r="ISB59" s="18"/>
      <c r="ISC59" s="18"/>
      <c r="ISD59" s="18"/>
      <c r="ISE59" s="18"/>
      <c r="ISF59" s="18"/>
      <c r="ISG59" s="18"/>
      <c r="ISH59" s="18"/>
      <c r="ISI59" s="18"/>
      <c r="ISJ59" s="18"/>
      <c r="ISK59" s="18"/>
      <c r="ISL59" s="18"/>
      <c r="ISM59" s="18"/>
      <c r="ISN59" s="18"/>
      <c r="ISO59" s="18"/>
      <c r="ISP59" s="18"/>
      <c r="ISQ59" s="18"/>
      <c r="ISR59" s="18"/>
      <c r="ISS59" s="18"/>
      <c r="IST59" s="18"/>
      <c r="ISU59" s="18"/>
      <c r="ISV59" s="18"/>
      <c r="ISW59" s="18"/>
      <c r="ISX59" s="18"/>
      <c r="ISY59" s="18"/>
      <c r="ISZ59" s="18"/>
      <c r="ITA59" s="18"/>
      <c r="ITB59" s="18"/>
      <c r="ITC59" s="18"/>
      <c r="ITD59" s="18"/>
      <c r="ITE59" s="18"/>
      <c r="ITF59" s="18"/>
      <c r="ITG59" s="18"/>
      <c r="ITH59" s="18"/>
      <c r="ITI59" s="18"/>
      <c r="ITJ59" s="18"/>
      <c r="ITK59" s="18"/>
      <c r="ITL59" s="18"/>
      <c r="ITM59" s="18"/>
      <c r="ITN59" s="18"/>
      <c r="ITO59" s="18"/>
      <c r="ITP59" s="18"/>
      <c r="ITQ59" s="18"/>
      <c r="ITR59" s="18"/>
      <c r="ITS59" s="18"/>
      <c r="ITT59" s="18"/>
      <c r="ITU59" s="18"/>
      <c r="ITV59" s="18"/>
      <c r="ITW59" s="18"/>
      <c r="ITX59" s="18"/>
      <c r="ITY59" s="18"/>
      <c r="ITZ59" s="18"/>
      <c r="IUA59" s="18"/>
      <c r="IUB59" s="18"/>
      <c r="IUC59" s="18"/>
      <c r="IUD59" s="18"/>
      <c r="IUE59" s="18"/>
      <c r="IUF59" s="18"/>
      <c r="IUG59" s="18"/>
      <c r="IUH59" s="18"/>
      <c r="IUI59" s="18"/>
      <c r="IUJ59" s="18"/>
      <c r="IUK59" s="18"/>
      <c r="IUL59" s="18"/>
      <c r="IUM59" s="18"/>
      <c r="IUN59" s="18"/>
      <c r="IUO59" s="18"/>
      <c r="IUP59" s="18"/>
      <c r="IUQ59" s="18"/>
      <c r="IUR59" s="18"/>
      <c r="IUS59" s="18"/>
      <c r="IUT59" s="18"/>
      <c r="IUU59" s="18"/>
      <c r="IUV59" s="18"/>
      <c r="IUW59" s="18"/>
      <c r="IUX59" s="18"/>
      <c r="IUY59" s="18"/>
      <c r="IUZ59" s="18"/>
      <c r="IVA59" s="18"/>
      <c r="IVB59" s="18"/>
      <c r="IVC59" s="18"/>
      <c r="IVD59" s="18"/>
      <c r="IVE59" s="18"/>
      <c r="IVF59" s="18"/>
      <c r="IVG59" s="18"/>
      <c r="IVH59" s="18"/>
      <c r="IVI59" s="18"/>
      <c r="IVJ59" s="18"/>
      <c r="IVK59" s="18"/>
      <c r="IVL59" s="18"/>
      <c r="IVM59" s="18"/>
      <c r="IVN59" s="18"/>
      <c r="IVO59" s="18"/>
      <c r="IVP59" s="18"/>
      <c r="IVQ59" s="18"/>
      <c r="IVR59" s="18"/>
      <c r="IVS59" s="18"/>
      <c r="IVT59" s="18"/>
      <c r="IVU59" s="18"/>
      <c r="IVV59" s="18"/>
      <c r="IVW59" s="18"/>
      <c r="IVX59" s="18"/>
      <c r="IVY59" s="18"/>
      <c r="IVZ59" s="18"/>
      <c r="IWA59" s="18"/>
      <c r="IWB59" s="18"/>
      <c r="IWC59" s="18"/>
      <c r="IWD59" s="18"/>
      <c r="IWE59" s="18"/>
      <c r="IWF59" s="18"/>
      <c r="IWG59" s="18"/>
      <c r="IWH59" s="18"/>
      <c r="IWI59" s="18"/>
      <c r="IWJ59" s="18"/>
      <c r="IWK59" s="18"/>
      <c r="IWL59" s="18"/>
      <c r="IWM59" s="18"/>
      <c r="IWN59" s="18"/>
      <c r="IWO59" s="18"/>
      <c r="IWP59" s="18"/>
      <c r="IWQ59" s="18"/>
      <c r="IWR59" s="18"/>
      <c r="IWS59" s="18"/>
      <c r="IWT59" s="18"/>
      <c r="IWU59" s="18"/>
      <c r="IWV59" s="18"/>
      <c r="IWW59" s="18"/>
      <c r="IWX59" s="18"/>
      <c r="IWY59" s="18"/>
      <c r="IWZ59" s="18"/>
      <c r="IXA59" s="18"/>
      <c r="IXB59" s="18"/>
      <c r="IXC59" s="18"/>
      <c r="IXD59" s="18"/>
      <c r="IXE59" s="18"/>
      <c r="IXF59" s="18"/>
      <c r="IXG59" s="18"/>
      <c r="IXH59" s="18"/>
      <c r="IXI59" s="18"/>
      <c r="IXJ59" s="18"/>
      <c r="IXK59" s="18"/>
      <c r="IXL59" s="18"/>
      <c r="IXM59" s="18"/>
      <c r="IXN59" s="18"/>
      <c r="IXO59" s="18"/>
      <c r="IXP59" s="18"/>
      <c r="IXQ59" s="18"/>
      <c r="IXR59" s="18"/>
      <c r="IXS59" s="18"/>
      <c r="IXT59" s="18"/>
      <c r="IXU59" s="18"/>
      <c r="IXV59" s="18"/>
      <c r="IXW59" s="18"/>
      <c r="IXX59" s="18"/>
      <c r="IXY59" s="18"/>
      <c r="IXZ59" s="18"/>
      <c r="IYA59" s="18"/>
      <c r="IYB59" s="18"/>
      <c r="IYC59" s="18"/>
      <c r="IYD59" s="18"/>
      <c r="IYE59" s="18"/>
      <c r="IYF59" s="18"/>
      <c r="IYG59" s="18"/>
      <c r="IYH59" s="18"/>
      <c r="IYI59" s="18"/>
      <c r="IYJ59" s="18"/>
      <c r="IYK59" s="18"/>
      <c r="IYL59" s="18"/>
      <c r="IYM59" s="18"/>
      <c r="IYN59" s="18"/>
      <c r="IYO59" s="18"/>
      <c r="IYP59" s="18"/>
      <c r="IYQ59" s="18"/>
      <c r="IYR59" s="18"/>
      <c r="IYS59" s="18"/>
      <c r="IYT59" s="18"/>
      <c r="IYU59" s="18"/>
      <c r="IYV59" s="18"/>
      <c r="IYW59" s="18"/>
      <c r="IYX59" s="18"/>
      <c r="IYY59" s="18"/>
      <c r="IYZ59" s="18"/>
      <c r="IZA59" s="18"/>
      <c r="IZB59" s="18"/>
      <c r="IZC59" s="18"/>
      <c r="IZD59" s="18"/>
      <c r="IZE59" s="18"/>
      <c r="IZF59" s="18"/>
      <c r="IZG59" s="18"/>
      <c r="IZH59" s="18"/>
      <c r="IZI59" s="18"/>
      <c r="IZJ59" s="18"/>
      <c r="IZK59" s="18"/>
      <c r="IZL59" s="18"/>
      <c r="IZM59" s="18"/>
      <c r="IZN59" s="18"/>
      <c r="IZO59" s="18"/>
      <c r="IZP59" s="18"/>
      <c r="IZQ59" s="18"/>
      <c r="IZR59" s="18"/>
      <c r="IZS59" s="18"/>
      <c r="IZT59" s="18"/>
      <c r="IZU59" s="18"/>
      <c r="IZV59" s="18"/>
      <c r="IZW59" s="18"/>
      <c r="IZX59" s="18"/>
      <c r="IZY59" s="18"/>
      <c r="IZZ59" s="18"/>
      <c r="JAA59" s="18"/>
      <c r="JAB59" s="18"/>
      <c r="JAC59" s="18"/>
      <c r="JAD59" s="18"/>
      <c r="JAE59" s="18"/>
      <c r="JAF59" s="18"/>
      <c r="JAG59" s="18"/>
      <c r="JAH59" s="18"/>
      <c r="JAI59" s="18"/>
      <c r="JAJ59" s="18"/>
      <c r="JAK59" s="18"/>
      <c r="JAL59" s="18"/>
      <c r="JAM59" s="18"/>
      <c r="JAN59" s="18"/>
      <c r="JAO59" s="18"/>
      <c r="JAP59" s="18"/>
      <c r="JAQ59" s="18"/>
      <c r="JAR59" s="18"/>
      <c r="JAS59" s="18"/>
      <c r="JAT59" s="18"/>
      <c r="JAU59" s="18"/>
      <c r="JAV59" s="18"/>
      <c r="JAW59" s="18"/>
      <c r="JAX59" s="18"/>
      <c r="JAY59" s="18"/>
      <c r="JAZ59" s="18"/>
      <c r="JBA59" s="18"/>
      <c r="JBB59" s="18"/>
      <c r="JBC59" s="18"/>
      <c r="JBD59" s="18"/>
      <c r="JBE59" s="18"/>
      <c r="JBF59" s="18"/>
      <c r="JBG59" s="18"/>
      <c r="JBH59" s="18"/>
      <c r="JBI59" s="18"/>
      <c r="JBJ59" s="18"/>
      <c r="JBK59" s="18"/>
      <c r="JBL59" s="18"/>
      <c r="JBM59" s="18"/>
      <c r="JBN59" s="18"/>
      <c r="JBO59" s="18"/>
      <c r="JBP59" s="18"/>
      <c r="JBQ59" s="18"/>
      <c r="JBR59" s="18"/>
      <c r="JBS59" s="18"/>
      <c r="JBT59" s="18"/>
      <c r="JBU59" s="18"/>
      <c r="JBV59" s="18"/>
      <c r="JBW59" s="18"/>
      <c r="JBX59" s="18"/>
      <c r="JBY59" s="18"/>
      <c r="JBZ59" s="18"/>
      <c r="JCA59" s="18"/>
      <c r="JCB59" s="18"/>
      <c r="JCC59" s="18"/>
      <c r="JCD59" s="18"/>
      <c r="JCE59" s="18"/>
      <c r="JCF59" s="18"/>
      <c r="JCG59" s="18"/>
      <c r="JCH59" s="18"/>
      <c r="JCI59" s="18"/>
      <c r="JCJ59" s="18"/>
      <c r="JCK59" s="18"/>
      <c r="JCL59" s="18"/>
      <c r="JCM59" s="18"/>
      <c r="JCN59" s="18"/>
      <c r="JCO59" s="18"/>
      <c r="JCP59" s="18"/>
      <c r="JCQ59" s="18"/>
      <c r="JCR59" s="18"/>
      <c r="JCS59" s="18"/>
      <c r="JCT59" s="18"/>
      <c r="JCU59" s="18"/>
      <c r="JCV59" s="18"/>
      <c r="JCW59" s="18"/>
      <c r="JCX59" s="18"/>
      <c r="JCY59" s="18"/>
      <c r="JCZ59" s="18"/>
      <c r="JDA59" s="18"/>
      <c r="JDB59" s="18"/>
      <c r="JDC59" s="18"/>
      <c r="JDD59" s="18"/>
      <c r="JDE59" s="18"/>
      <c r="JDF59" s="18"/>
      <c r="JDG59" s="18"/>
      <c r="JDH59" s="18"/>
      <c r="JDI59" s="18"/>
      <c r="JDJ59" s="18"/>
      <c r="JDK59" s="18"/>
      <c r="JDL59" s="18"/>
      <c r="JDM59" s="18"/>
      <c r="JDN59" s="18"/>
      <c r="JDO59" s="18"/>
      <c r="JDP59" s="18"/>
      <c r="JDQ59" s="18"/>
      <c r="JDR59" s="18"/>
      <c r="JDS59" s="18"/>
      <c r="JDT59" s="18"/>
      <c r="JDU59" s="18"/>
      <c r="JDV59" s="18"/>
      <c r="JDW59" s="18"/>
      <c r="JDX59" s="18"/>
      <c r="JDY59" s="18"/>
      <c r="JDZ59" s="18"/>
      <c r="JEA59" s="18"/>
      <c r="JEB59" s="18"/>
      <c r="JEC59" s="18"/>
      <c r="JED59" s="18"/>
      <c r="JEE59" s="18"/>
      <c r="JEF59" s="18"/>
      <c r="JEG59" s="18"/>
      <c r="JEH59" s="18"/>
      <c r="JEI59" s="18"/>
      <c r="JEJ59" s="18"/>
      <c r="JEK59" s="18"/>
      <c r="JEL59" s="18"/>
      <c r="JEM59" s="18"/>
      <c r="JEN59" s="18"/>
      <c r="JEO59" s="18"/>
      <c r="JEP59" s="18"/>
      <c r="JEQ59" s="18"/>
      <c r="JER59" s="18"/>
      <c r="JES59" s="18"/>
      <c r="JET59" s="18"/>
      <c r="JEU59" s="18"/>
      <c r="JEV59" s="18"/>
      <c r="JEW59" s="18"/>
      <c r="JEX59" s="18"/>
      <c r="JEY59" s="18"/>
      <c r="JEZ59" s="18"/>
      <c r="JFA59" s="18"/>
      <c r="JFB59" s="18"/>
      <c r="JFC59" s="18"/>
      <c r="JFD59" s="18"/>
      <c r="JFE59" s="18"/>
      <c r="JFF59" s="18"/>
      <c r="JFG59" s="18"/>
      <c r="JFH59" s="18"/>
      <c r="JFI59" s="18"/>
      <c r="JFJ59" s="18"/>
      <c r="JFK59" s="18"/>
      <c r="JFL59" s="18"/>
      <c r="JFM59" s="18"/>
      <c r="JFN59" s="18"/>
      <c r="JFO59" s="18"/>
      <c r="JFP59" s="18"/>
      <c r="JFQ59" s="18"/>
      <c r="JFR59" s="18"/>
      <c r="JFS59" s="18"/>
      <c r="JFT59" s="18"/>
      <c r="JFU59" s="18"/>
      <c r="JFV59" s="18"/>
      <c r="JFW59" s="18"/>
      <c r="JFX59" s="18"/>
      <c r="JFY59" s="18"/>
      <c r="JFZ59" s="18"/>
      <c r="JGA59" s="18"/>
      <c r="JGB59" s="18"/>
      <c r="JGC59" s="18"/>
      <c r="JGD59" s="18"/>
      <c r="JGE59" s="18"/>
      <c r="JGF59" s="18"/>
      <c r="JGG59" s="18"/>
      <c r="JGH59" s="18"/>
      <c r="JGI59" s="18"/>
      <c r="JGJ59" s="18"/>
      <c r="JGK59" s="18"/>
      <c r="JGL59" s="18"/>
      <c r="JGM59" s="18"/>
      <c r="JGN59" s="18"/>
      <c r="JGO59" s="18"/>
      <c r="JGP59" s="18"/>
      <c r="JGQ59" s="18"/>
      <c r="JGR59" s="18"/>
      <c r="JGS59" s="18"/>
      <c r="JGT59" s="18"/>
      <c r="JGU59" s="18"/>
      <c r="JGV59" s="18"/>
      <c r="JGW59" s="18"/>
      <c r="JGX59" s="18"/>
      <c r="JGY59" s="18"/>
      <c r="JGZ59" s="18"/>
      <c r="JHA59" s="18"/>
      <c r="JHB59" s="18"/>
      <c r="JHC59" s="18"/>
      <c r="JHD59" s="18"/>
      <c r="JHE59" s="18"/>
      <c r="JHF59" s="18"/>
      <c r="JHG59" s="18"/>
      <c r="JHH59" s="18"/>
      <c r="JHI59" s="18"/>
      <c r="JHJ59" s="18"/>
      <c r="JHK59" s="18"/>
      <c r="JHL59" s="18"/>
      <c r="JHM59" s="18"/>
      <c r="JHN59" s="18"/>
      <c r="JHO59" s="18"/>
      <c r="JHP59" s="18"/>
      <c r="JHQ59" s="18"/>
      <c r="JHR59" s="18"/>
      <c r="JHS59" s="18"/>
      <c r="JHT59" s="18"/>
      <c r="JHU59" s="18"/>
      <c r="JHV59" s="18"/>
      <c r="JHW59" s="18"/>
      <c r="JHX59" s="18"/>
      <c r="JHY59" s="18"/>
      <c r="JHZ59" s="18"/>
      <c r="JIA59" s="18"/>
      <c r="JIB59" s="18"/>
      <c r="JIC59" s="18"/>
      <c r="JID59" s="18"/>
      <c r="JIE59" s="18"/>
      <c r="JIF59" s="18"/>
      <c r="JIG59" s="18"/>
      <c r="JIH59" s="18"/>
      <c r="JII59" s="18"/>
      <c r="JIJ59" s="18"/>
      <c r="JIK59" s="18"/>
      <c r="JIL59" s="18"/>
      <c r="JIM59" s="18"/>
      <c r="JIN59" s="18"/>
      <c r="JIO59" s="18"/>
      <c r="JIP59" s="18"/>
      <c r="JIQ59" s="18"/>
      <c r="JIR59" s="18"/>
      <c r="JIS59" s="18"/>
      <c r="JIT59" s="18"/>
      <c r="JIU59" s="18"/>
      <c r="JIV59" s="18"/>
      <c r="JIW59" s="18"/>
      <c r="JIX59" s="18"/>
      <c r="JIY59" s="18"/>
      <c r="JIZ59" s="18"/>
      <c r="JJA59" s="18"/>
      <c r="JJB59" s="18"/>
      <c r="JJC59" s="18"/>
      <c r="JJD59" s="18"/>
      <c r="JJE59" s="18"/>
      <c r="JJF59" s="18"/>
      <c r="JJG59" s="18"/>
      <c r="JJH59" s="18"/>
      <c r="JJI59" s="18"/>
      <c r="JJJ59" s="18"/>
      <c r="JJK59" s="18"/>
      <c r="JJL59" s="18"/>
      <c r="JJM59" s="18"/>
      <c r="JJN59" s="18"/>
      <c r="JJO59" s="18"/>
      <c r="JJP59" s="18"/>
      <c r="JJQ59" s="18"/>
      <c r="JJR59" s="18"/>
      <c r="JJS59" s="18"/>
      <c r="JJT59" s="18"/>
      <c r="JJU59" s="18"/>
      <c r="JJV59" s="18"/>
      <c r="JJW59" s="18"/>
      <c r="JJX59" s="18"/>
      <c r="JJY59" s="18"/>
      <c r="JJZ59" s="18"/>
      <c r="JKA59" s="18"/>
      <c r="JKB59" s="18"/>
      <c r="JKC59" s="18"/>
      <c r="JKD59" s="18"/>
      <c r="JKE59" s="18"/>
      <c r="JKF59" s="18"/>
      <c r="JKG59" s="18"/>
      <c r="JKH59" s="18"/>
      <c r="JKI59" s="18"/>
      <c r="JKJ59" s="18"/>
      <c r="JKK59" s="18"/>
      <c r="JKL59" s="18"/>
      <c r="JKM59" s="18"/>
      <c r="JKN59" s="18"/>
      <c r="JKO59" s="18"/>
      <c r="JKP59" s="18"/>
      <c r="JKQ59" s="18"/>
      <c r="JKR59" s="18"/>
      <c r="JKS59" s="18"/>
      <c r="JKT59" s="18"/>
      <c r="JKU59" s="18"/>
      <c r="JKV59" s="18"/>
      <c r="JKW59" s="18"/>
      <c r="JKX59" s="18"/>
      <c r="JKY59" s="18"/>
      <c r="JKZ59" s="18"/>
      <c r="JLA59" s="18"/>
      <c r="JLB59" s="18"/>
      <c r="JLC59" s="18"/>
      <c r="JLD59" s="18"/>
      <c r="JLE59" s="18"/>
      <c r="JLF59" s="18"/>
      <c r="JLG59" s="18"/>
      <c r="JLH59" s="18"/>
      <c r="JLI59" s="18"/>
      <c r="JLJ59" s="18"/>
      <c r="JLK59" s="18"/>
      <c r="JLL59" s="18"/>
      <c r="JLM59" s="18"/>
      <c r="JLN59" s="18"/>
      <c r="JLO59" s="18"/>
      <c r="JLP59" s="18"/>
      <c r="JLQ59" s="18"/>
      <c r="JLR59" s="18"/>
      <c r="JLS59" s="18"/>
      <c r="JLT59" s="18"/>
      <c r="JLU59" s="18"/>
      <c r="JLV59" s="18"/>
      <c r="JLW59" s="18"/>
      <c r="JLX59" s="18"/>
      <c r="JLY59" s="18"/>
      <c r="JLZ59" s="18"/>
      <c r="JMA59" s="18"/>
      <c r="JMB59" s="18"/>
      <c r="JMC59" s="18"/>
      <c r="JMD59" s="18"/>
      <c r="JME59" s="18"/>
      <c r="JMF59" s="18"/>
      <c r="JMG59" s="18"/>
      <c r="JMH59" s="18"/>
      <c r="JMI59" s="18"/>
      <c r="JMJ59" s="18"/>
      <c r="JMK59" s="18"/>
      <c r="JML59" s="18"/>
      <c r="JMM59" s="18"/>
      <c r="JMN59" s="18"/>
      <c r="JMO59" s="18"/>
      <c r="JMP59" s="18"/>
      <c r="JMQ59" s="18"/>
      <c r="JMR59" s="18"/>
      <c r="JMS59" s="18"/>
      <c r="JMT59" s="18"/>
      <c r="JMU59" s="18"/>
      <c r="JMV59" s="18"/>
      <c r="JMW59" s="18"/>
      <c r="JMX59" s="18"/>
      <c r="JMY59" s="18"/>
      <c r="JMZ59" s="18"/>
      <c r="JNA59" s="18"/>
      <c r="JNB59" s="18"/>
      <c r="JNC59" s="18"/>
      <c r="JND59" s="18"/>
      <c r="JNE59" s="18"/>
      <c r="JNF59" s="18"/>
      <c r="JNG59" s="18"/>
      <c r="JNH59" s="18"/>
      <c r="JNI59" s="18"/>
      <c r="JNJ59" s="18"/>
      <c r="JNK59" s="18"/>
      <c r="JNL59" s="18"/>
      <c r="JNM59" s="18"/>
      <c r="JNN59" s="18"/>
      <c r="JNO59" s="18"/>
      <c r="JNP59" s="18"/>
      <c r="JNQ59" s="18"/>
      <c r="JNR59" s="18"/>
      <c r="JNS59" s="18"/>
      <c r="JNT59" s="18"/>
      <c r="JNU59" s="18"/>
      <c r="JNV59" s="18"/>
      <c r="JNW59" s="18"/>
      <c r="JNX59" s="18"/>
      <c r="JNY59" s="18"/>
      <c r="JNZ59" s="18"/>
      <c r="JOA59" s="18"/>
      <c r="JOB59" s="18"/>
      <c r="JOC59" s="18"/>
      <c r="JOD59" s="18"/>
      <c r="JOE59" s="18"/>
      <c r="JOF59" s="18"/>
      <c r="JOG59" s="18"/>
      <c r="JOH59" s="18"/>
      <c r="JOI59" s="18"/>
      <c r="JOJ59" s="18"/>
      <c r="JOK59" s="18"/>
      <c r="JOL59" s="18"/>
      <c r="JOM59" s="18"/>
      <c r="JON59" s="18"/>
      <c r="JOO59" s="18"/>
      <c r="JOP59" s="18"/>
      <c r="JOQ59" s="18"/>
      <c r="JOR59" s="18"/>
      <c r="JOS59" s="18"/>
      <c r="JOT59" s="18"/>
      <c r="JOU59" s="18"/>
      <c r="JOV59" s="18"/>
      <c r="JOW59" s="18"/>
      <c r="JOX59" s="18"/>
      <c r="JOY59" s="18"/>
      <c r="JOZ59" s="18"/>
      <c r="JPA59" s="18"/>
      <c r="JPB59" s="18"/>
      <c r="JPC59" s="18"/>
      <c r="JPD59" s="18"/>
      <c r="JPE59" s="18"/>
      <c r="JPF59" s="18"/>
      <c r="JPG59" s="18"/>
      <c r="JPH59" s="18"/>
      <c r="JPI59" s="18"/>
      <c r="JPJ59" s="18"/>
      <c r="JPK59" s="18"/>
      <c r="JPL59" s="18"/>
      <c r="JPM59" s="18"/>
      <c r="JPN59" s="18"/>
      <c r="JPO59" s="18"/>
      <c r="JPP59" s="18"/>
      <c r="JPQ59" s="18"/>
      <c r="JPR59" s="18"/>
      <c r="JPS59" s="18"/>
      <c r="JPT59" s="18"/>
      <c r="JPU59" s="18"/>
      <c r="JPV59" s="18"/>
      <c r="JPW59" s="18"/>
      <c r="JPX59" s="18"/>
      <c r="JPY59" s="18"/>
      <c r="JPZ59" s="18"/>
      <c r="JQA59" s="18"/>
      <c r="JQB59" s="18"/>
      <c r="JQC59" s="18"/>
      <c r="JQD59" s="18"/>
      <c r="JQE59" s="18"/>
      <c r="JQF59" s="18"/>
      <c r="JQG59" s="18"/>
      <c r="JQH59" s="18"/>
      <c r="JQI59" s="18"/>
      <c r="JQJ59" s="18"/>
      <c r="JQK59" s="18"/>
      <c r="JQL59" s="18"/>
      <c r="JQM59" s="18"/>
      <c r="JQN59" s="18"/>
      <c r="JQO59" s="18"/>
      <c r="JQP59" s="18"/>
      <c r="JQQ59" s="18"/>
      <c r="JQR59" s="18"/>
      <c r="JQS59" s="18"/>
      <c r="JQT59" s="18"/>
      <c r="JQU59" s="18"/>
      <c r="JQV59" s="18"/>
      <c r="JQW59" s="18"/>
      <c r="JQX59" s="18"/>
      <c r="JQY59" s="18"/>
      <c r="JQZ59" s="18"/>
      <c r="JRA59" s="18"/>
      <c r="JRB59" s="18"/>
      <c r="JRC59" s="18"/>
      <c r="JRD59" s="18"/>
      <c r="JRE59" s="18"/>
      <c r="JRF59" s="18"/>
      <c r="JRG59" s="18"/>
      <c r="JRH59" s="18"/>
      <c r="JRI59" s="18"/>
      <c r="JRJ59" s="18"/>
      <c r="JRK59" s="18"/>
      <c r="JRL59" s="18"/>
      <c r="JRM59" s="18"/>
      <c r="JRN59" s="18"/>
      <c r="JRO59" s="18"/>
      <c r="JRP59" s="18"/>
      <c r="JRQ59" s="18"/>
      <c r="JRR59" s="18"/>
      <c r="JRS59" s="18"/>
      <c r="JRT59" s="18"/>
      <c r="JRU59" s="18"/>
      <c r="JRV59" s="18"/>
      <c r="JRW59" s="18"/>
      <c r="JRX59" s="18"/>
      <c r="JRY59" s="18"/>
      <c r="JRZ59" s="18"/>
      <c r="JSA59" s="18"/>
      <c r="JSB59" s="18"/>
      <c r="JSC59" s="18"/>
      <c r="JSD59" s="18"/>
      <c r="JSE59" s="18"/>
      <c r="JSF59" s="18"/>
      <c r="JSG59" s="18"/>
      <c r="JSH59" s="18"/>
      <c r="JSI59" s="18"/>
      <c r="JSJ59" s="18"/>
      <c r="JSK59" s="18"/>
      <c r="JSL59" s="18"/>
      <c r="JSM59" s="18"/>
      <c r="JSN59" s="18"/>
      <c r="JSO59" s="18"/>
      <c r="JSP59" s="18"/>
      <c r="JSQ59" s="18"/>
      <c r="JSR59" s="18"/>
      <c r="JSS59" s="18"/>
      <c r="JST59" s="18"/>
      <c r="JSU59" s="18"/>
      <c r="JSV59" s="18"/>
      <c r="JSW59" s="18"/>
      <c r="JSX59" s="18"/>
      <c r="JSY59" s="18"/>
      <c r="JSZ59" s="18"/>
      <c r="JTA59" s="18"/>
      <c r="JTB59" s="18"/>
      <c r="JTC59" s="18"/>
      <c r="JTD59" s="18"/>
      <c r="JTE59" s="18"/>
      <c r="JTF59" s="18"/>
      <c r="JTG59" s="18"/>
      <c r="JTH59" s="18"/>
      <c r="JTI59" s="18"/>
      <c r="JTJ59" s="18"/>
      <c r="JTK59" s="18"/>
      <c r="JTL59" s="18"/>
      <c r="JTM59" s="18"/>
      <c r="JTN59" s="18"/>
      <c r="JTO59" s="18"/>
      <c r="JTP59" s="18"/>
      <c r="JTQ59" s="18"/>
      <c r="JTR59" s="18"/>
      <c r="JTS59" s="18"/>
      <c r="JTT59" s="18"/>
      <c r="JTU59" s="18"/>
      <c r="JTV59" s="18"/>
      <c r="JTW59" s="18"/>
      <c r="JTX59" s="18"/>
      <c r="JTY59" s="18"/>
      <c r="JTZ59" s="18"/>
      <c r="JUA59" s="18"/>
      <c r="JUB59" s="18"/>
      <c r="JUC59" s="18"/>
      <c r="JUD59" s="18"/>
      <c r="JUE59" s="18"/>
      <c r="JUF59" s="18"/>
      <c r="JUG59" s="18"/>
      <c r="JUH59" s="18"/>
      <c r="JUI59" s="18"/>
      <c r="JUJ59" s="18"/>
      <c r="JUK59" s="18"/>
      <c r="JUL59" s="18"/>
      <c r="JUM59" s="18"/>
      <c r="JUN59" s="18"/>
      <c r="JUO59" s="18"/>
      <c r="JUP59" s="18"/>
      <c r="JUQ59" s="18"/>
      <c r="JUR59" s="18"/>
      <c r="JUS59" s="18"/>
      <c r="JUT59" s="18"/>
      <c r="JUU59" s="18"/>
      <c r="JUV59" s="18"/>
      <c r="JUW59" s="18"/>
      <c r="JUX59" s="18"/>
      <c r="JUY59" s="18"/>
      <c r="JUZ59" s="18"/>
      <c r="JVA59" s="18"/>
      <c r="JVB59" s="18"/>
      <c r="JVC59" s="18"/>
      <c r="JVD59" s="18"/>
      <c r="JVE59" s="18"/>
      <c r="JVF59" s="18"/>
      <c r="JVG59" s="18"/>
      <c r="JVH59" s="18"/>
      <c r="JVI59" s="18"/>
      <c r="JVJ59" s="18"/>
      <c r="JVK59" s="18"/>
      <c r="JVL59" s="18"/>
      <c r="JVM59" s="18"/>
      <c r="JVN59" s="18"/>
      <c r="JVO59" s="18"/>
      <c r="JVP59" s="18"/>
      <c r="JVQ59" s="18"/>
      <c r="JVR59" s="18"/>
      <c r="JVS59" s="18"/>
      <c r="JVT59" s="18"/>
      <c r="JVU59" s="18"/>
      <c r="JVV59" s="18"/>
      <c r="JVW59" s="18"/>
      <c r="JVX59" s="18"/>
      <c r="JVY59" s="18"/>
      <c r="JVZ59" s="18"/>
      <c r="JWA59" s="18"/>
      <c r="JWB59" s="18"/>
      <c r="JWC59" s="18"/>
      <c r="JWD59" s="18"/>
      <c r="JWE59" s="18"/>
      <c r="JWF59" s="18"/>
      <c r="JWG59" s="18"/>
      <c r="JWH59" s="18"/>
      <c r="JWI59" s="18"/>
      <c r="JWJ59" s="18"/>
      <c r="JWK59" s="18"/>
      <c r="JWL59" s="18"/>
      <c r="JWM59" s="18"/>
      <c r="JWN59" s="18"/>
      <c r="JWO59" s="18"/>
      <c r="JWP59" s="18"/>
      <c r="JWQ59" s="18"/>
      <c r="JWR59" s="18"/>
      <c r="JWS59" s="18"/>
      <c r="JWT59" s="18"/>
      <c r="JWU59" s="18"/>
      <c r="JWV59" s="18"/>
      <c r="JWW59" s="18"/>
      <c r="JWX59" s="18"/>
      <c r="JWY59" s="18"/>
      <c r="JWZ59" s="18"/>
      <c r="JXA59" s="18"/>
      <c r="JXB59" s="18"/>
      <c r="JXC59" s="18"/>
      <c r="JXD59" s="18"/>
      <c r="JXE59" s="18"/>
      <c r="JXF59" s="18"/>
      <c r="JXG59" s="18"/>
      <c r="JXH59" s="18"/>
      <c r="JXI59" s="18"/>
      <c r="JXJ59" s="18"/>
      <c r="JXK59" s="18"/>
      <c r="JXL59" s="18"/>
      <c r="JXM59" s="18"/>
      <c r="JXN59" s="18"/>
      <c r="JXO59" s="18"/>
      <c r="JXP59" s="18"/>
      <c r="JXQ59" s="18"/>
      <c r="JXR59" s="18"/>
      <c r="JXS59" s="18"/>
      <c r="JXT59" s="18"/>
      <c r="JXU59" s="18"/>
      <c r="JXV59" s="18"/>
      <c r="JXW59" s="18"/>
      <c r="JXX59" s="18"/>
      <c r="JXY59" s="18"/>
      <c r="JXZ59" s="18"/>
      <c r="JYA59" s="18"/>
      <c r="JYB59" s="18"/>
      <c r="JYC59" s="18"/>
      <c r="JYD59" s="18"/>
      <c r="JYE59" s="18"/>
      <c r="JYF59" s="18"/>
      <c r="JYG59" s="18"/>
      <c r="JYH59" s="18"/>
      <c r="JYI59" s="18"/>
      <c r="JYJ59" s="18"/>
      <c r="JYK59" s="18"/>
      <c r="JYL59" s="18"/>
      <c r="JYM59" s="18"/>
      <c r="JYN59" s="18"/>
      <c r="JYO59" s="18"/>
      <c r="JYP59" s="18"/>
      <c r="JYQ59" s="18"/>
      <c r="JYR59" s="18"/>
      <c r="JYS59" s="18"/>
      <c r="JYT59" s="18"/>
      <c r="JYU59" s="18"/>
      <c r="JYV59" s="18"/>
      <c r="JYW59" s="18"/>
      <c r="JYX59" s="18"/>
      <c r="JYY59" s="18"/>
      <c r="JYZ59" s="18"/>
      <c r="JZA59" s="18"/>
      <c r="JZB59" s="18"/>
      <c r="JZC59" s="18"/>
      <c r="JZD59" s="18"/>
      <c r="JZE59" s="18"/>
      <c r="JZF59" s="18"/>
      <c r="JZG59" s="18"/>
      <c r="JZH59" s="18"/>
      <c r="JZI59" s="18"/>
      <c r="JZJ59" s="18"/>
      <c r="JZK59" s="18"/>
      <c r="JZL59" s="18"/>
      <c r="JZM59" s="18"/>
      <c r="JZN59" s="18"/>
      <c r="JZO59" s="18"/>
      <c r="JZP59" s="18"/>
      <c r="JZQ59" s="18"/>
      <c r="JZR59" s="18"/>
      <c r="JZS59" s="18"/>
      <c r="JZT59" s="18"/>
      <c r="JZU59" s="18"/>
      <c r="JZV59" s="18"/>
      <c r="JZW59" s="18"/>
      <c r="JZX59" s="18"/>
      <c r="JZY59" s="18"/>
      <c r="JZZ59" s="18"/>
      <c r="KAA59" s="18"/>
      <c r="KAB59" s="18"/>
      <c r="KAC59" s="18"/>
      <c r="KAD59" s="18"/>
      <c r="KAE59" s="18"/>
      <c r="KAF59" s="18"/>
      <c r="KAG59" s="18"/>
      <c r="KAH59" s="18"/>
      <c r="KAI59" s="18"/>
      <c r="KAJ59" s="18"/>
      <c r="KAK59" s="18"/>
      <c r="KAL59" s="18"/>
      <c r="KAM59" s="18"/>
      <c r="KAN59" s="18"/>
      <c r="KAO59" s="18"/>
      <c r="KAP59" s="18"/>
      <c r="KAQ59" s="18"/>
      <c r="KAR59" s="18"/>
      <c r="KAS59" s="18"/>
      <c r="KAT59" s="18"/>
      <c r="KAU59" s="18"/>
      <c r="KAV59" s="18"/>
      <c r="KAW59" s="18"/>
      <c r="KAX59" s="18"/>
      <c r="KAY59" s="18"/>
      <c r="KAZ59" s="18"/>
      <c r="KBA59" s="18"/>
      <c r="KBB59" s="18"/>
      <c r="KBC59" s="18"/>
      <c r="KBD59" s="18"/>
      <c r="KBE59" s="18"/>
      <c r="KBF59" s="18"/>
      <c r="KBG59" s="18"/>
      <c r="KBH59" s="18"/>
      <c r="KBI59" s="18"/>
      <c r="KBJ59" s="18"/>
      <c r="KBK59" s="18"/>
      <c r="KBL59" s="18"/>
      <c r="KBM59" s="18"/>
      <c r="KBN59" s="18"/>
      <c r="KBO59" s="18"/>
      <c r="KBP59" s="18"/>
      <c r="KBQ59" s="18"/>
      <c r="KBR59" s="18"/>
      <c r="KBS59" s="18"/>
      <c r="KBT59" s="18"/>
      <c r="KBU59" s="18"/>
      <c r="KBV59" s="18"/>
      <c r="KBW59" s="18"/>
      <c r="KBX59" s="18"/>
      <c r="KBY59" s="18"/>
      <c r="KBZ59" s="18"/>
      <c r="KCA59" s="18"/>
      <c r="KCB59" s="18"/>
      <c r="KCC59" s="18"/>
      <c r="KCD59" s="18"/>
      <c r="KCE59" s="18"/>
      <c r="KCF59" s="18"/>
      <c r="KCG59" s="18"/>
      <c r="KCH59" s="18"/>
      <c r="KCI59" s="18"/>
      <c r="KCJ59" s="18"/>
      <c r="KCK59" s="18"/>
      <c r="KCL59" s="18"/>
      <c r="KCM59" s="18"/>
      <c r="KCN59" s="18"/>
      <c r="KCO59" s="18"/>
      <c r="KCP59" s="18"/>
      <c r="KCQ59" s="18"/>
      <c r="KCR59" s="18"/>
      <c r="KCS59" s="18"/>
      <c r="KCT59" s="18"/>
      <c r="KCU59" s="18"/>
      <c r="KCV59" s="18"/>
      <c r="KCW59" s="18"/>
      <c r="KCX59" s="18"/>
      <c r="KCY59" s="18"/>
      <c r="KCZ59" s="18"/>
      <c r="KDA59" s="18"/>
      <c r="KDB59" s="18"/>
      <c r="KDC59" s="18"/>
      <c r="KDD59" s="18"/>
      <c r="KDE59" s="18"/>
      <c r="KDF59" s="18"/>
      <c r="KDG59" s="18"/>
      <c r="KDH59" s="18"/>
      <c r="KDI59" s="18"/>
      <c r="KDJ59" s="18"/>
      <c r="KDK59" s="18"/>
      <c r="KDL59" s="18"/>
      <c r="KDM59" s="18"/>
      <c r="KDN59" s="18"/>
      <c r="KDO59" s="18"/>
      <c r="KDP59" s="18"/>
      <c r="KDQ59" s="18"/>
      <c r="KDR59" s="18"/>
      <c r="KDS59" s="18"/>
      <c r="KDT59" s="18"/>
      <c r="KDU59" s="18"/>
      <c r="KDV59" s="18"/>
      <c r="KDW59" s="18"/>
      <c r="KDX59" s="18"/>
      <c r="KDY59" s="18"/>
      <c r="KDZ59" s="18"/>
      <c r="KEA59" s="18"/>
      <c r="KEB59" s="18"/>
      <c r="KEC59" s="18"/>
      <c r="KED59" s="18"/>
      <c r="KEE59" s="18"/>
      <c r="KEF59" s="18"/>
      <c r="KEG59" s="18"/>
      <c r="KEH59" s="18"/>
      <c r="KEI59" s="18"/>
      <c r="KEJ59" s="18"/>
      <c r="KEK59" s="18"/>
      <c r="KEL59" s="18"/>
      <c r="KEM59" s="18"/>
      <c r="KEN59" s="18"/>
      <c r="KEO59" s="18"/>
      <c r="KEP59" s="18"/>
      <c r="KEQ59" s="18"/>
      <c r="KER59" s="18"/>
      <c r="KES59" s="18"/>
      <c r="KET59" s="18"/>
      <c r="KEU59" s="18"/>
      <c r="KEV59" s="18"/>
      <c r="KEW59" s="18"/>
      <c r="KEX59" s="18"/>
      <c r="KEY59" s="18"/>
      <c r="KEZ59" s="18"/>
      <c r="KFA59" s="18"/>
      <c r="KFB59" s="18"/>
      <c r="KFC59" s="18"/>
      <c r="KFD59" s="18"/>
      <c r="KFE59" s="18"/>
      <c r="KFF59" s="18"/>
      <c r="KFG59" s="18"/>
      <c r="KFH59" s="18"/>
      <c r="KFI59" s="18"/>
      <c r="KFJ59" s="18"/>
      <c r="KFK59" s="18"/>
      <c r="KFL59" s="18"/>
      <c r="KFM59" s="18"/>
      <c r="KFN59" s="18"/>
      <c r="KFO59" s="18"/>
      <c r="KFP59" s="18"/>
      <c r="KFQ59" s="18"/>
      <c r="KFR59" s="18"/>
      <c r="KFS59" s="18"/>
      <c r="KFT59" s="18"/>
      <c r="KFU59" s="18"/>
      <c r="KFV59" s="18"/>
      <c r="KFW59" s="18"/>
      <c r="KFX59" s="18"/>
      <c r="KFY59" s="18"/>
      <c r="KFZ59" s="18"/>
      <c r="KGA59" s="18"/>
      <c r="KGB59" s="18"/>
      <c r="KGC59" s="18"/>
      <c r="KGD59" s="18"/>
      <c r="KGE59" s="18"/>
      <c r="KGF59" s="18"/>
      <c r="KGG59" s="18"/>
      <c r="KGH59" s="18"/>
      <c r="KGI59" s="18"/>
      <c r="KGJ59" s="18"/>
      <c r="KGK59" s="18"/>
      <c r="KGL59" s="18"/>
      <c r="KGM59" s="18"/>
      <c r="KGN59" s="18"/>
      <c r="KGO59" s="18"/>
      <c r="KGP59" s="18"/>
      <c r="KGQ59" s="18"/>
      <c r="KGR59" s="18"/>
      <c r="KGS59" s="18"/>
      <c r="KGT59" s="18"/>
      <c r="KGU59" s="18"/>
      <c r="KGV59" s="18"/>
      <c r="KGW59" s="18"/>
      <c r="KGX59" s="18"/>
      <c r="KGY59" s="18"/>
      <c r="KGZ59" s="18"/>
      <c r="KHA59" s="18"/>
      <c r="KHB59" s="18"/>
      <c r="KHC59" s="18"/>
      <c r="KHD59" s="18"/>
      <c r="KHE59" s="18"/>
      <c r="KHF59" s="18"/>
      <c r="KHG59" s="18"/>
      <c r="KHH59" s="18"/>
      <c r="KHI59" s="18"/>
      <c r="KHJ59" s="18"/>
      <c r="KHK59" s="18"/>
      <c r="KHL59" s="18"/>
      <c r="KHM59" s="18"/>
      <c r="KHN59" s="18"/>
      <c r="KHO59" s="18"/>
      <c r="KHP59" s="18"/>
      <c r="KHQ59" s="18"/>
      <c r="KHR59" s="18"/>
      <c r="KHS59" s="18"/>
      <c r="KHT59" s="18"/>
      <c r="KHU59" s="18"/>
      <c r="KHV59" s="18"/>
      <c r="KHW59" s="18"/>
      <c r="KHX59" s="18"/>
      <c r="KHY59" s="18"/>
      <c r="KHZ59" s="18"/>
      <c r="KIA59" s="18"/>
      <c r="KIB59" s="18"/>
      <c r="KIC59" s="18"/>
      <c r="KID59" s="18"/>
      <c r="KIE59" s="18"/>
      <c r="KIF59" s="18"/>
      <c r="KIG59" s="18"/>
      <c r="KIH59" s="18"/>
      <c r="KII59" s="18"/>
      <c r="KIJ59" s="18"/>
      <c r="KIK59" s="18"/>
      <c r="KIL59" s="18"/>
      <c r="KIM59" s="18"/>
      <c r="KIN59" s="18"/>
      <c r="KIO59" s="18"/>
      <c r="KIP59" s="18"/>
      <c r="KIQ59" s="18"/>
      <c r="KIR59" s="18"/>
      <c r="KIS59" s="18"/>
      <c r="KIT59" s="18"/>
      <c r="KIU59" s="18"/>
      <c r="KIV59" s="18"/>
      <c r="KIW59" s="18"/>
      <c r="KIX59" s="18"/>
      <c r="KIY59" s="18"/>
      <c r="KIZ59" s="18"/>
      <c r="KJA59" s="18"/>
      <c r="KJB59" s="18"/>
      <c r="KJC59" s="18"/>
      <c r="KJD59" s="18"/>
      <c r="KJE59" s="18"/>
      <c r="KJF59" s="18"/>
      <c r="KJG59" s="18"/>
      <c r="KJH59" s="18"/>
      <c r="KJI59" s="18"/>
      <c r="KJJ59" s="18"/>
      <c r="KJK59" s="18"/>
      <c r="KJL59" s="18"/>
      <c r="KJM59" s="18"/>
      <c r="KJN59" s="18"/>
      <c r="KJO59" s="18"/>
      <c r="KJP59" s="18"/>
      <c r="KJQ59" s="18"/>
      <c r="KJR59" s="18"/>
      <c r="KJS59" s="18"/>
      <c r="KJT59" s="18"/>
      <c r="KJU59" s="18"/>
      <c r="KJV59" s="18"/>
      <c r="KJW59" s="18"/>
      <c r="KJX59" s="18"/>
      <c r="KJY59" s="18"/>
      <c r="KJZ59" s="18"/>
      <c r="KKA59" s="18"/>
      <c r="KKB59" s="18"/>
      <c r="KKC59" s="18"/>
      <c r="KKD59" s="18"/>
      <c r="KKE59" s="18"/>
      <c r="KKF59" s="18"/>
      <c r="KKG59" s="18"/>
      <c r="KKH59" s="18"/>
      <c r="KKI59" s="18"/>
      <c r="KKJ59" s="18"/>
      <c r="KKK59" s="18"/>
      <c r="KKL59" s="18"/>
      <c r="KKM59" s="18"/>
      <c r="KKN59" s="18"/>
      <c r="KKO59" s="18"/>
      <c r="KKP59" s="18"/>
      <c r="KKQ59" s="18"/>
      <c r="KKR59" s="18"/>
      <c r="KKS59" s="18"/>
      <c r="KKT59" s="18"/>
      <c r="KKU59" s="18"/>
      <c r="KKV59" s="18"/>
      <c r="KKW59" s="18"/>
      <c r="KKX59" s="18"/>
      <c r="KKY59" s="18"/>
      <c r="KKZ59" s="18"/>
      <c r="KLA59" s="18"/>
      <c r="KLB59" s="18"/>
      <c r="KLC59" s="18"/>
      <c r="KLD59" s="18"/>
      <c r="KLE59" s="18"/>
      <c r="KLF59" s="18"/>
      <c r="KLG59" s="18"/>
      <c r="KLH59" s="18"/>
      <c r="KLI59" s="18"/>
      <c r="KLJ59" s="18"/>
      <c r="KLK59" s="18"/>
      <c r="KLL59" s="18"/>
      <c r="KLM59" s="18"/>
      <c r="KLN59" s="18"/>
      <c r="KLO59" s="18"/>
      <c r="KLP59" s="18"/>
      <c r="KLQ59" s="18"/>
      <c r="KLR59" s="18"/>
      <c r="KLS59" s="18"/>
      <c r="KLT59" s="18"/>
      <c r="KLU59" s="18"/>
      <c r="KLV59" s="18"/>
      <c r="KLW59" s="18"/>
      <c r="KLX59" s="18"/>
      <c r="KLY59" s="18"/>
      <c r="KLZ59" s="18"/>
      <c r="KMA59" s="18"/>
      <c r="KMB59" s="18"/>
      <c r="KMC59" s="18"/>
      <c r="KMD59" s="18"/>
      <c r="KME59" s="18"/>
      <c r="KMF59" s="18"/>
      <c r="KMG59" s="18"/>
      <c r="KMH59" s="18"/>
      <c r="KMI59" s="18"/>
      <c r="KMJ59" s="18"/>
      <c r="KMK59" s="18"/>
      <c r="KML59" s="18"/>
      <c r="KMM59" s="18"/>
      <c r="KMN59" s="18"/>
      <c r="KMO59" s="18"/>
      <c r="KMP59" s="18"/>
      <c r="KMQ59" s="18"/>
      <c r="KMR59" s="18"/>
      <c r="KMS59" s="18"/>
      <c r="KMT59" s="18"/>
      <c r="KMU59" s="18"/>
      <c r="KMV59" s="18"/>
      <c r="KMW59" s="18"/>
      <c r="KMX59" s="18"/>
      <c r="KMY59" s="18"/>
      <c r="KMZ59" s="18"/>
      <c r="KNA59" s="18"/>
      <c r="KNB59" s="18"/>
      <c r="KNC59" s="18"/>
      <c r="KND59" s="18"/>
      <c r="KNE59" s="18"/>
      <c r="KNF59" s="18"/>
      <c r="KNG59" s="18"/>
      <c r="KNH59" s="18"/>
      <c r="KNI59" s="18"/>
      <c r="KNJ59" s="18"/>
      <c r="KNK59" s="18"/>
      <c r="KNL59" s="18"/>
      <c r="KNM59" s="18"/>
      <c r="KNN59" s="18"/>
      <c r="KNO59" s="18"/>
      <c r="KNP59" s="18"/>
      <c r="KNQ59" s="18"/>
      <c r="KNR59" s="18"/>
      <c r="KNS59" s="18"/>
      <c r="KNT59" s="18"/>
      <c r="KNU59" s="18"/>
      <c r="KNV59" s="18"/>
      <c r="KNW59" s="18"/>
      <c r="KNX59" s="18"/>
      <c r="KNY59" s="18"/>
      <c r="KNZ59" s="18"/>
      <c r="KOA59" s="18"/>
      <c r="KOB59" s="18"/>
      <c r="KOC59" s="18"/>
      <c r="KOD59" s="18"/>
      <c r="KOE59" s="18"/>
      <c r="KOF59" s="18"/>
      <c r="KOG59" s="18"/>
      <c r="KOH59" s="18"/>
      <c r="KOI59" s="18"/>
      <c r="KOJ59" s="18"/>
      <c r="KOK59" s="18"/>
      <c r="KOL59" s="18"/>
      <c r="KOM59" s="18"/>
      <c r="KON59" s="18"/>
      <c r="KOO59" s="18"/>
      <c r="KOP59" s="18"/>
      <c r="KOQ59" s="18"/>
      <c r="KOR59" s="18"/>
      <c r="KOS59" s="18"/>
      <c r="KOT59" s="18"/>
      <c r="KOU59" s="18"/>
      <c r="KOV59" s="18"/>
      <c r="KOW59" s="18"/>
      <c r="KOX59" s="18"/>
      <c r="KOY59" s="18"/>
      <c r="KOZ59" s="18"/>
      <c r="KPA59" s="18"/>
      <c r="KPB59" s="18"/>
      <c r="KPC59" s="18"/>
      <c r="KPD59" s="18"/>
      <c r="KPE59" s="18"/>
      <c r="KPF59" s="18"/>
      <c r="KPG59" s="18"/>
      <c r="KPH59" s="18"/>
      <c r="KPI59" s="18"/>
      <c r="KPJ59" s="18"/>
      <c r="KPK59" s="18"/>
      <c r="KPL59" s="18"/>
      <c r="KPM59" s="18"/>
      <c r="KPN59" s="18"/>
      <c r="KPO59" s="18"/>
      <c r="KPP59" s="18"/>
      <c r="KPQ59" s="18"/>
      <c r="KPR59" s="18"/>
      <c r="KPS59" s="18"/>
      <c r="KPT59" s="18"/>
      <c r="KPU59" s="18"/>
      <c r="KPV59" s="18"/>
      <c r="KPW59" s="18"/>
      <c r="KPX59" s="18"/>
      <c r="KPY59" s="18"/>
      <c r="KPZ59" s="18"/>
      <c r="KQA59" s="18"/>
      <c r="KQB59" s="18"/>
      <c r="KQC59" s="18"/>
      <c r="KQD59" s="18"/>
      <c r="KQE59" s="18"/>
      <c r="KQF59" s="18"/>
      <c r="KQG59" s="18"/>
      <c r="KQH59" s="18"/>
      <c r="KQI59" s="18"/>
      <c r="KQJ59" s="18"/>
      <c r="KQK59" s="18"/>
      <c r="KQL59" s="18"/>
      <c r="KQM59" s="18"/>
      <c r="KQN59" s="18"/>
      <c r="KQO59" s="18"/>
      <c r="KQP59" s="18"/>
      <c r="KQQ59" s="18"/>
      <c r="KQR59" s="18"/>
      <c r="KQS59" s="18"/>
      <c r="KQT59" s="18"/>
      <c r="KQU59" s="18"/>
      <c r="KQV59" s="18"/>
      <c r="KQW59" s="18"/>
      <c r="KQX59" s="18"/>
      <c r="KQY59" s="18"/>
      <c r="KQZ59" s="18"/>
      <c r="KRA59" s="18"/>
      <c r="KRB59" s="18"/>
      <c r="KRC59" s="18"/>
      <c r="KRD59" s="18"/>
      <c r="KRE59" s="18"/>
      <c r="KRF59" s="18"/>
      <c r="KRG59" s="18"/>
      <c r="KRH59" s="18"/>
      <c r="KRI59" s="18"/>
      <c r="KRJ59" s="18"/>
      <c r="KRK59" s="18"/>
      <c r="KRL59" s="18"/>
      <c r="KRM59" s="18"/>
      <c r="KRN59" s="18"/>
      <c r="KRO59" s="18"/>
      <c r="KRP59" s="18"/>
      <c r="KRQ59" s="18"/>
      <c r="KRR59" s="18"/>
      <c r="KRS59" s="18"/>
      <c r="KRT59" s="18"/>
      <c r="KRU59" s="18"/>
      <c r="KRV59" s="18"/>
      <c r="KRW59" s="18"/>
      <c r="KRX59" s="18"/>
      <c r="KRY59" s="18"/>
      <c r="KRZ59" s="18"/>
      <c r="KSA59" s="18"/>
      <c r="KSB59" s="18"/>
      <c r="KSC59" s="18"/>
      <c r="KSD59" s="18"/>
      <c r="KSE59" s="18"/>
      <c r="KSF59" s="18"/>
      <c r="KSG59" s="18"/>
      <c r="KSH59" s="18"/>
      <c r="KSI59" s="18"/>
      <c r="KSJ59" s="18"/>
      <c r="KSK59" s="18"/>
      <c r="KSL59" s="18"/>
      <c r="KSM59" s="18"/>
      <c r="KSN59" s="18"/>
      <c r="KSO59" s="18"/>
      <c r="KSP59" s="18"/>
      <c r="KSQ59" s="18"/>
      <c r="KSR59" s="18"/>
      <c r="KSS59" s="18"/>
      <c r="KST59" s="18"/>
      <c r="KSU59" s="18"/>
      <c r="KSV59" s="18"/>
      <c r="KSW59" s="18"/>
      <c r="KSX59" s="18"/>
      <c r="KSY59" s="18"/>
      <c r="KSZ59" s="18"/>
      <c r="KTA59" s="18"/>
      <c r="KTB59" s="18"/>
      <c r="KTC59" s="18"/>
      <c r="KTD59" s="18"/>
      <c r="KTE59" s="18"/>
      <c r="KTF59" s="18"/>
      <c r="KTG59" s="18"/>
      <c r="KTH59" s="18"/>
      <c r="KTI59" s="18"/>
      <c r="KTJ59" s="18"/>
      <c r="KTK59" s="18"/>
      <c r="KTL59" s="18"/>
      <c r="KTM59" s="18"/>
      <c r="KTN59" s="18"/>
      <c r="KTO59" s="18"/>
      <c r="KTP59" s="18"/>
      <c r="KTQ59" s="18"/>
      <c r="KTR59" s="18"/>
      <c r="KTS59" s="18"/>
      <c r="KTT59" s="18"/>
      <c r="KTU59" s="18"/>
      <c r="KTV59" s="18"/>
      <c r="KTW59" s="18"/>
      <c r="KTX59" s="18"/>
      <c r="KTY59" s="18"/>
      <c r="KTZ59" s="18"/>
      <c r="KUA59" s="18"/>
      <c r="KUB59" s="18"/>
      <c r="KUC59" s="18"/>
      <c r="KUD59" s="18"/>
      <c r="KUE59" s="18"/>
      <c r="KUF59" s="18"/>
      <c r="KUG59" s="18"/>
      <c r="KUH59" s="18"/>
      <c r="KUI59" s="18"/>
      <c r="KUJ59" s="18"/>
      <c r="KUK59" s="18"/>
      <c r="KUL59" s="18"/>
      <c r="KUM59" s="18"/>
      <c r="KUN59" s="18"/>
      <c r="KUO59" s="18"/>
      <c r="KUP59" s="18"/>
      <c r="KUQ59" s="18"/>
      <c r="KUR59" s="18"/>
      <c r="KUS59" s="18"/>
      <c r="KUT59" s="18"/>
      <c r="KUU59" s="18"/>
      <c r="KUV59" s="18"/>
      <c r="KUW59" s="18"/>
      <c r="KUX59" s="18"/>
      <c r="KUY59" s="18"/>
      <c r="KUZ59" s="18"/>
      <c r="KVA59" s="18"/>
      <c r="KVB59" s="18"/>
      <c r="KVC59" s="18"/>
      <c r="KVD59" s="18"/>
      <c r="KVE59" s="18"/>
      <c r="KVF59" s="18"/>
      <c r="KVG59" s="18"/>
      <c r="KVH59" s="18"/>
      <c r="KVI59" s="18"/>
      <c r="KVJ59" s="18"/>
      <c r="KVK59" s="18"/>
      <c r="KVL59" s="18"/>
      <c r="KVM59" s="18"/>
      <c r="KVN59" s="18"/>
      <c r="KVO59" s="18"/>
      <c r="KVP59" s="18"/>
      <c r="KVQ59" s="18"/>
      <c r="KVR59" s="18"/>
      <c r="KVS59" s="18"/>
      <c r="KVT59" s="18"/>
      <c r="KVU59" s="18"/>
      <c r="KVV59" s="18"/>
      <c r="KVW59" s="18"/>
      <c r="KVX59" s="18"/>
      <c r="KVY59" s="18"/>
      <c r="KVZ59" s="18"/>
      <c r="KWA59" s="18"/>
      <c r="KWB59" s="18"/>
      <c r="KWC59" s="18"/>
      <c r="KWD59" s="18"/>
      <c r="KWE59" s="18"/>
      <c r="KWF59" s="18"/>
      <c r="KWG59" s="18"/>
      <c r="KWH59" s="18"/>
      <c r="KWI59" s="18"/>
      <c r="KWJ59" s="18"/>
      <c r="KWK59" s="18"/>
      <c r="KWL59" s="18"/>
      <c r="KWM59" s="18"/>
      <c r="KWN59" s="18"/>
      <c r="KWO59" s="18"/>
      <c r="KWP59" s="18"/>
      <c r="KWQ59" s="18"/>
      <c r="KWR59" s="18"/>
      <c r="KWS59" s="18"/>
      <c r="KWT59" s="18"/>
      <c r="KWU59" s="18"/>
      <c r="KWV59" s="18"/>
      <c r="KWW59" s="18"/>
      <c r="KWX59" s="18"/>
      <c r="KWY59" s="18"/>
      <c r="KWZ59" s="18"/>
      <c r="KXA59" s="18"/>
      <c r="KXB59" s="18"/>
      <c r="KXC59" s="18"/>
      <c r="KXD59" s="18"/>
      <c r="KXE59" s="18"/>
      <c r="KXF59" s="18"/>
      <c r="KXG59" s="18"/>
      <c r="KXH59" s="18"/>
      <c r="KXI59" s="18"/>
      <c r="KXJ59" s="18"/>
      <c r="KXK59" s="18"/>
      <c r="KXL59" s="18"/>
      <c r="KXM59" s="18"/>
      <c r="KXN59" s="18"/>
      <c r="KXO59" s="18"/>
      <c r="KXP59" s="18"/>
      <c r="KXQ59" s="18"/>
      <c r="KXR59" s="18"/>
      <c r="KXS59" s="18"/>
      <c r="KXT59" s="18"/>
      <c r="KXU59" s="18"/>
      <c r="KXV59" s="18"/>
      <c r="KXW59" s="18"/>
      <c r="KXX59" s="18"/>
      <c r="KXY59" s="18"/>
      <c r="KXZ59" s="18"/>
      <c r="KYA59" s="18"/>
      <c r="KYB59" s="18"/>
      <c r="KYC59" s="18"/>
      <c r="KYD59" s="18"/>
      <c r="KYE59" s="18"/>
      <c r="KYF59" s="18"/>
      <c r="KYG59" s="18"/>
      <c r="KYH59" s="18"/>
      <c r="KYI59" s="18"/>
      <c r="KYJ59" s="18"/>
      <c r="KYK59" s="18"/>
      <c r="KYL59" s="18"/>
      <c r="KYM59" s="18"/>
      <c r="KYN59" s="18"/>
      <c r="KYO59" s="18"/>
      <c r="KYP59" s="18"/>
      <c r="KYQ59" s="18"/>
      <c r="KYR59" s="18"/>
      <c r="KYS59" s="18"/>
      <c r="KYT59" s="18"/>
      <c r="KYU59" s="18"/>
      <c r="KYV59" s="18"/>
      <c r="KYW59" s="18"/>
      <c r="KYX59" s="18"/>
      <c r="KYY59" s="18"/>
      <c r="KYZ59" s="18"/>
      <c r="KZA59" s="18"/>
      <c r="KZB59" s="18"/>
      <c r="KZC59" s="18"/>
      <c r="KZD59" s="18"/>
      <c r="KZE59" s="18"/>
      <c r="KZF59" s="18"/>
      <c r="KZG59" s="18"/>
      <c r="KZH59" s="18"/>
      <c r="KZI59" s="18"/>
      <c r="KZJ59" s="18"/>
      <c r="KZK59" s="18"/>
      <c r="KZL59" s="18"/>
      <c r="KZM59" s="18"/>
      <c r="KZN59" s="18"/>
      <c r="KZO59" s="18"/>
      <c r="KZP59" s="18"/>
      <c r="KZQ59" s="18"/>
      <c r="KZR59" s="18"/>
      <c r="KZS59" s="18"/>
      <c r="KZT59" s="18"/>
      <c r="KZU59" s="18"/>
      <c r="KZV59" s="18"/>
      <c r="KZW59" s="18"/>
      <c r="KZX59" s="18"/>
      <c r="KZY59" s="18"/>
      <c r="KZZ59" s="18"/>
      <c r="LAA59" s="18"/>
      <c r="LAB59" s="18"/>
      <c r="LAC59" s="18"/>
      <c r="LAD59" s="18"/>
      <c r="LAE59" s="18"/>
      <c r="LAF59" s="18"/>
      <c r="LAG59" s="18"/>
      <c r="LAH59" s="18"/>
      <c r="LAI59" s="18"/>
      <c r="LAJ59" s="18"/>
      <c r="LAK59" s="18"/>
      <c r="LAL59" s="18"/>
      <c r="LAM59" s="18"/>
      <c r="LAN59" s="18"/>
      <c r="LAO59" s="18"/>
      <c r="LAP59" s="18"/>
      <c r="LAQ59" s="18"/>
      <c r="LAR59" s="18"/>
      <c r="LAS59" s="18"/>
      <c r="LAT59" s="18"/>
      <c r="LAU59" s="18"/>
      <c r="LAV59" s="18"/>
      <c r="LAW59" s="18"/>
      <c r="LAX59" s="18"/>
      <c r="LAY59" s="18"/>
      <c r="LAZ59" s="18"/>
      <c r="LBA59" s="18"/>
      <c r="LBB59" s="18"/>
      <c r="LBC59" s="18"/>
      <c r="LBD59" s="18"/>
      <c r="LBE59" s="18"/>
      <c r="LBF59" s="18"/>
      <c r="LBG59" s="18"/>
      <c r="LBH59" s="18"/>
      <c r="LBI59" s="18"/>
      <c r="LBJ59" s="18"/>
      <c r="LBK59" s="18"/>
      <c r="LBL59" s="18"/>
      <c r="LBM59" s="18"/>
      <c r="LBN59" s="18"/>
      <c r="LBO59" s="18"/>
      <c r="LBP59" s="18"/>
      <c r="LBQ59" s="18"/>
      <c r="LBR59" s="18"/>
      <c r="LBS59" s="18"/>
      <c r="LBT59" s="18"/>
      <c r="LBU59" s="18"/>
      <c r="LBV59" s="18"/>
      <c r="LBW59" s="18"/>
      <c r="LBX59" s="18"/>
      <c r="LBY59" s="18"/>
      <c r="LBZ59" s="18"/>
      <c r="LCA59" s="18"/>
      <c r="LCB59" s="18"/>
      <c r="LCC59" s="18"/>
      <c r="LCD59" s="18"/>
      <c r="LCE59" s="18"/>
      <c r="LCF59" s="18"/>
      <c r="LCG59" s="18"/>
      <c r="LCH59" s="18"/>
      <c r="LCI59" s="18"/>
      <c r="LCJ59" s="18"/>
      <c r="LCK59" s="18"/>
      <c r="LCL59" s="18"/>
      <c r="LCM59" s="18"/>
      <c r="LCN59" s="18"/>
      <c r="LCO59" s="18"/>
      <c r="LCP59" s="18"/>
      <c r="LCQ59" s="18"/>
      <c r="LCR59" s="18"/>
      <c r="LCS59" s="18"/>
      <c r="LCT59" s="18"/>
      <c r="LCU59" s="18"/>
      <c r="LCV59" s="18"/>
      <c r="LCW59" s="18"/>
      <c r="LCX59" s="18"/>
      <c r="LCY59" s="18"/>
      <c r="LCZ59" s="18"/>
      <c r="LDA59" s="18"/>
      <c r="LDB59" s="18"/>
      <c r="LDC59" s="18"/>
      <c r="LDD59" s="18"/>
      <c r="LDE59" s="18"/>
      <c r="LDF59" s="18"/>
      <c r="LDG59" s="18"/>
      <c r="LDH59" s="18"/>
      <c r="LDI59" s="18"/>
      <c r="LDJ59" s="18"/>
      <c r="LDK59" s="18"/>
      <c r="LDL59" s="18"/>
      <c r="LDM59" s="18"/>
      <c r="LDN59" s="18"/>
      <c r="LDO59" s="18"/>
      <c r="LDP59" s="18"/>
      <c r="LDQ59" s="18"/>
      <c r="LDR59" s="18"/>
      <c r="LDS59" s="18"/>
      <c r="LDT59" s="18"/>
      <c r="LDU59" s="18"/>
      <c r="LDV59" s="18"/>
      <c r="LDW59" s="18"/>
      <c r="LDX59" s="18"/>
      <c r="LDY59" s="18"/>
      <c r="LDZ59" s="18"/>
      <c r="LEA59" s="18"/>
      <c r="LEB59" s="18"/>
      <c r="LEC59" s="18"/>
      <c r="LED59" s="18"/>
      <c r="LEE59" s="18"/>
      <c r="LEF59" s="18"/>
      <c r="LEG59" s="18"/>
      <c r="LEH59" s="18"/>
      <c r="LEI59" s="18"/>
      <c r="LEJ59" s="18"/>
      <c r="LEK59" s="18"/>
      <c r="LEL59" s="18"/>
      <c r="LEM59" s="18"/>
      <c r="LEN59" s="18"/>
      <c r="LEO59" s="18"/>
      <c r="LEP59" s="18"/>
      <c r="LEQ59" s="18"/>
      <c r="LER59" s="18"/>
      <c r="LES59" s="18"/>
      <c r="LET59" s="18"/>
      <c r="LEU59" s="18"/>
      <c r="LEV59" s="18"/>
      <c r="LEW59" s="18"/>
      <c r="LEX59" s="18"/>
      <c r="LEY59" s="18"/>
      <c r="LEZ59" s="18"/>
      <c r="LFA59" s="18"/>
      <c r="LFB59" s="18"/>
      <c r="LFC59" s="18"/>
      <c r="LFD59" s="18"/>
      <c r="LFE59" s="18"/>
      <c r="LFF59" s="18"/>
      <c r="LFG59" s="18"/>
      <c r="LFH59" s="18"/>
      <c r="LFI59" s="18"/>
      <c r="LFJ59" s="18"/>
      <c r="LFK59" s="18"/>
      <c r="LFL59" s="18"/>
      <c r="LFM59" s="18"/>
      <c r="LFN59" s="18"/>
      <c r="LFO59" s="18"/>
      <c r="LFP59" s="18"/>
      <c r="LFQ59" s="18"/>
      <c r="LFR59" s="18"/>
      <c r="LFS59" s="18"/>
      <c r="LFT59" s="18"/>
      <c r="LFU59" s="18"/>
      <c r="LFV59" s="18"/>
      <c r="LFW59" s="18"/>
      <c r="LFX59" s="18"/>
      <c r="LFY59" s="18"/>
      <c r="LFZ59" s="18"/>
      <c r="LGA59" s="18"/>
      <c r="LGB59" s="18"/>
      <c r="LGC59" s="18"/>
      <c r="LGD59" s="18"/>
      <c r="LGE59" s="18"/>
      <c r="LGF59" s="18"/>
      <c r="LGG59" s="18"/>
      <c r="LGH59" s="18"/>
      <c r="LGI59" s="18"/>
      <c r="LGJ59" s="18"/>
      <c r="LGK59" s="18"/>
      <c r="LGL59" s="18"/>
      <c r="LGM59" s="18"/>
      <c r="LGN59" s="18"/>
      <c r="LGO59" s="18"/>
      <c r="LGP59" s="18"/>
      <c r="LGQ59" s="18"/>
      <c r="LGR59" s="18"/>
      <c r="LGS59" s="18"/>
      <c r="LGT59" s="18"/>
      <c r="LGU59" s="18"/>
      <c r="LGV59" s="18"/>
      <c r="LGW59" s="18"/>
      <c r="LGX59" s="18"/>
      <c r="LGY59" s="18"/>
      <c r="LGZ59" s="18"/>
      <c r="LHA59" s="18"/>
      <c r="LHB59" s="18"/>
      <c r="LHC59" s="18"/>
      <c r="LHD59" s="18"/>
      <c r="LHE59" s="18"/>
      <c r="LHF59" s="18"/>
      <c r="LHG59" s="18"/>
      <c r="LHH59" s="18"/>
      <c r="LHI59" s="18"/>
      <c r="LHJ59" s="18"/>
      <c r="LHK59" s="18"/>
      <c r="LHL59" s="18"/>
      <c r="LHM59" s="18"/>
      <c r="LHN59" s="18"/>
      <c r="LHO59" s="18"/>
      <c r="LHP59" s="18"/>
      <c r="LHQ59" s="18"/>
      <c r="LHR59" s="18"/>
      <c r="LHS59" s="18"/>
      <c r="LHT59" s="18"/>
      <c r="LHU59" s="18"/>
      <c r="LHV59" s="18"/>
      <c r="LHW59" s="18"/>
      <c r="LHX59" s="18"/>
      <c r="LHY59" s="18"/>
      <c r="LHZ59" s="18"/>
      <c r="LIA59" s="18"/>
      <c r="LIB59" s="18"/>
      <c r="LIC59" s="18"/>
      <c r="LID59" s="18"/>
      <c r="LIE59" s="18"/>
      <c r="LIF59" s="18"/>
      <c r="LIG59" s="18"/>
      <c r="LIH59" s="18"/>
      <c r="LII59" s="18"/>
      <c r="LIJ59" s="18"/>
      <c r="LIK59" s="18"/>
      <c r="LIL59" s="18"/>
      <c r="LIM59" s="18"/>
      <c r="LIN59" s="18"/>
      <c r="LIO59" s="18"/>
      <c r="LIP59" s="18"/>
      <c r="LIQ59" s="18"/>
      <c r="LIR59" s="18"/>
      <c r="LIS59" s="18"/>
      <c r="LIT59" s="18"/>
      <c r="LIU59" s="18"/>
      <c r="LIV59" s="18"/>
      <c r="LIW59" s="18"/>
      <c r="LIX59" s="18"/>
      <c r="LIY59" s="18"/>
      <c r="LIZ59" s="18"/>
      <c r="LJA59" s="18"/>
      <c r="LJB59" s="18"/>
      <c r="LJC59" s="18"/>
      <c r="LJD59" s="18"/>
      <c r="LJE59" s="18"/>
      <c r="LJF59" s="18"/>
      <c r="LJG59" s="18"/>
      <c r="LJH59" s="18"/>
      <c r="LJI59" s="18"/>
      <c r="LJJ59" s="18"/>
      <c r="LJK59" s="18"/>
      <c r="LJL59" s="18"/>
      <c r="LJM59" s="18"/>
      <c r="LJN59" s="18"/>
      <c r="LJO59" s="18"/>
      <c r="LJP59" s="18"/>
      <c r="LJQ59" s="18"/>
      <c r="LJR59" s="18"/>
      <c r="LJS59" s="18"/>
      <c r="LJT59" s="18"/>
      <c r="LJU59" s="18"/>
      <c r="LJV59" s="18"/>
      <c r="LJW59" s="18"/>
      <c r="LJX59" s="18"/>
      <c r="LJY59" s="18"/>
      <c r="LJZ59" s="18"/>
      <c r="LKA59" s="18"/>
      <c r="LKB59" s="18"/>
      <c r="LKC59" s="18"/>
      <c r="LKD59" s="18"/>
      <c r="LKE59" s="18"/>
      <c r="LKF59" s="18"/>
      <c r="LKG59" s="18"/>
      <c r="LKH59" s="18"/>
      <c r="LKI59" s="18"/>
      <c r="LKJ59" s="18"/>
      <c r="LKK59" s="18"/>
      <c r="LKL59" s="18"/>
      <c r="LKM59" s="18"/>
      <c r="LKN59" s="18"/>
      <c r="LKO59" s="18"/>
      <c r="LKP59" s="18"/>
      <c r="LKQ59" s="18"/>
      <c r="LKR59" s="18"/>
      <c r="LKS59" s="18"/>
      <c r="LKT59" s="18"/>
      <c r="LKU59" s="18"/>
      <c r="LKV59" s="18"/>
      <c r="LKW59" s="18"/>
      <c r="LKX59" s="18"/>
      <c r="LKY59" s="18"/>
      <c r="LKZ59" s="18"/>
      <c r="LLA59" s="18"/>
      <c r="LLB59" s="18"/>
      <c r="LLC59" s="18"/>
      <c r="LLD59" s="18"/>
      <c r="LLE59" s="18"/>
      <c r="LLF59" s="18"/>
      <c r="LLG59" s="18"/>
      <c r="LLH59" s="18"/>
      <c r="LLI59" s="18"/>
      <c r="LLJ59" s="18"/>
      <c r="LLK59" s="18"/>
      <c r="LLL59" s="18"/>
      <c r="LLM59" s="18"/>
      <c r="LLN59" s="18"/>
      <c r="LLO59" s="18"/>
      <c r="LLP59" s="18"/>
      <c r="LLQ59" s="18"/>
      <c r="LLR59" s="18"/>
      <c r="LLS59" s="18"/>
      <c r="LLT59" s="18"/>
      <c r="LLU59" s="18"/>
      <c r="LLV59" s="18"/>
      <c r="LLW59" s="18"/>
      <c r="LLX59" s="18"/>
      <c r="LLY59" s="18"/>
      <c r="LLZ59" s="18"/>
      <c r="LMA59" s="18"/>
      <c r="LMB59" s="18"/>
      <c r="LMC59" s="18"/>
      <c r="LMD59" s="18"/>
      <c r="LME59" s="18"/>
      <c r="LMF59" s="18"/>
      <c r="LMG59" s="18"/>
      <c r="LMH59" s="18"/>
      <c r="LMI59" s="18"/>
      <c r="LMJ59" s="18"/>
      <c r="LMK59" s="18"/>
      <c r="LML59" s="18"/>
      <c r="LMM59" s="18"/>
      <c r="LMN59" s="18"/>
      <c r="LMO59" s="18"/>
      <c r="LMP59" s="18"/>
      <c r="LMQ59" s="18"/>
      <c r="LMR59" s="18"/>
      <c r="LMS59" s="18"/>
      <c r="LMT59" s="18"/>
      <c r="LMU59" s="18"/>
      <c r="LMV59" s="18"/>
      <c r="LMW59" s="18"/>
      <c r="LMX59" s="18"/>
      <c r="LMY59" s="18"/>
      <c r="LMZ59" s="18"/>
      <c r="LNA59" s="18"/>
      <c r="LNB59" s="18"/>
      <c r="LNC59" s="18"/>
      <c r="LND59" s="18"/>
      <c r="LNE59" s="18"/>
      <c r="LNF59" s="18"/>
      <c r="LNG59" s="18"/>
      <c r="LNH59" s="18"/>
      <c r="LNI59" s="18"/>
      <c r="LNJ59" s="18"/>
      <c r="LNK59" s="18"/>
      <c r="LNL59" s="18"/>
      <c r="LNM59" s="18"/>
      <c r="LNN59" s="18"/>
      <c r="LNO59" s="18"/>
      <c r="LNP59" s="18"/>
      <c r="LNQ59" s="18"/>
      <c r="LNR59" s="18"/>
      <c r="LNS59" s="18"/>
      <c r="LNT59" s="18"/>
      <c r="LNU59" s="18"/>
      <c r="LNV59" s="18"/>
      <c r="LNW59" s="18"/>
      <c r="LNX59" s="18"/>
      <c r="LNY59" s="18"/>
      <c r="LNZ59" s="18"/>
      <c r="LOA59" s="18"/>
      <c r="LOB59" s="18"/>
      <c r="LOC59" s="18"/>
      <c r="LOD59" s="18"/>
      <c r="LOE59" s="18"/>
      <c r="LOF59" s="18"/>
      <c r="LOG59" s="18"/>
      <c r="LOH59" s="18"/>
      <c r="LOI59" s="18"/>
      <c r="LOJ59" s="18"/>
      <c r="LOK59" s="18"/>
      <c r="LOL59" s="18"/>
      <c r="LOM59" s="18"/>
      <c r="LON59" s="18"/>
      <c r="LOO59" s="18"/>
      <c r="LOP59" s="18"/>
      <c r="LOQ59" s="18"/>
      <c r="LOR59" s="18"/>
      <c r="LOS59" s="18"/>
      <c r="LOT59" s="18"/>
      <c r="LOU59" s="18"/>
      <c r="LOV59" s="18"/>
      <c r="LOW59" s="18"/>
      <c r="LOX59" s="18"/>
      <c r="LOY59" s="18"/>
      <c r="LOZ59" s="18"/>
      <c r="LPA59" s="18"/>
      <c r="LPB59" s="18"/>
      <c r="LPC59" s="18"/>
      <c r="LPD59" s="18"/>
      <c r="LPE59" s="18"/>
      <c r="LPF59" s="18"/>
      <c r="LPG59" s="18"/>
      <c r="LPH59" s="18"/>
      <c r="LPI59" s="18"/>
      <c r="LPJ59" s="18"/>
      <c r="LPK59" s="18"/>
      <c r="LPL59" s="18"/>
      <c r="LPM59" s="18"/>
      <c r="LPN59" s="18"/>
      <c r="LPO59" s="18"/>
      <c r="LPP59" s="18"/>
      <c r="LPQ59" s="18"/>
      <c r="LPR59" s="18"/>
      <c r="LPS59" s="18"/>
      <c r="LPT59" s="18"/>
      <c r="LPU59" s="18"/>
      <c r="LPV59" s="18"/>
      <c r="LPW59" s="18"/>
      <c r="LPX59" s="18"/>
      <c r="LPY59" s="18"/>
      <c r="LPZ59" s="18"/>
      <c r="LQA59" s="18"/>
      <c r="LQB59" s="18"/>
      <c r="LQC59" s="18"/>
      <c r="LQD59" s="18"/>
      <c r="LQE59" s="18"/>
      <c r="LQF59" s="18"/>
      <c r="LQG59" s="18"/>
      <c r="LQH59" s="18"/>
      <c r="LQI59" s="18"/>
      <c r="LQJ59" s="18"/>
      <c r="LQK59" s="18"/>
      <c r="LQL59" s="18"/>
      <c r="LQM59" s="18"/>
      <c r="LQN59" s="18"/>
      <c r="LQO59" s="18"/>
      <c r="LQP59" s="18"/>
      <c r="LQQ59" s="18"/>
      <c r="LQR59" s="18"/>
      <c r="LQS59" s="18"/>
      <c r="LQT59" s="18"/>
      <c r="LQU59" s="18"/>
      <c r="LQV59" s="18"/>
      <c r="LQW59" s="18"/>
      <c r="LQX59" s="18"/>
      <c r="LQY59" s="18"/>
      <c r="LQZ59" s="18"/>
      <c r="LRA59" s="18"/>
      <c r="LRB59" s="18"/>
      <c r="LRC59" s="18"/>
      <c r="LRD59" s="18"/>
      <c r="LRE59" s="18"/>
      <c r="LRF59" s="18"/>
      <c r="LRG59" s="18"/>
      <c r="LRH59" s="18"/>
      <c r="LRI59" s="18"/>
      <c r="LRJ59" s="18"/>
      <c r="LRK59" s="18"/>
      <c r="LRL59" s="18"/>
      <c r="LRM59" s="18"/>
      <c r="LRN59" s="18"/>
      <c r="LRO59" s="18"/>
      <c r="LRP59" s="18"/>
      <c r="LRQ59" s="18"/>
      <c r="LRR59" s="18"/>
      <c r="LRS59" s="18"/>
      <c r="LRT59" s="18"/>
      <c r="LRU59" s="18"/>
      <c r="LRV59" s="18"/>
      <c r="LRW59" s="18"/>
      <c r="LRX59" s="18"/>
      <c r="LRY59" s="18"/>
      <c r="LRZ59" s="18"/>
      <c r="LSA59" s="18"/>
      <c r="LSB59" s="18"/>
      <c r="LSC59" s="18"/>
      <c r="LSD59" s="18"/>
      <c r="LSE59" s="18"/>
      <c r="LSF59" s="18"/>
      <c r="LSG59" s="18"/>
      <c r="LSH59" s="18"/>
      <c r="LSI59" s="18"/>
      <c r="LSJ59" s="18"/>
      <c r="LSK59" s="18"/>
      <c r="LSL59" s="18"/>
      <c r="LSM59" s="18"/>
      <c r="LSN59" s="18"/>
      <c r="LSO59" s="18"/>
      <c r="LSP59" s="18"/>
      <c r="LSQ59" s="18"/>
      <c r="LSR59" s="18"/>
      <c r="LSS59" s="18"/>
      <c r="LST59" s="18"/>
      <c r="LSU59" s="18"/>
      <c r="LSV59" s="18"/>
      <c r="LSW59" s="18"/>
      <c r="LSX59" s="18"/>
      <c r="LSY59" s="18"/>
      <c r="LSZ59" s="18"/>
      <c r="LTA59" s="18"/>
      <c r="LTB59" s="18"/>
      <c r="LTC59" s="18"/>
      <c r="LTD59" s="18"/>
      <c r="LTE59" s="18"/>
      <c r="LTF59" s="18"/>
      <c r="LTG59" s="18"/>
      <c r="LTH59" s="18"/>
      <c r="LTI59" s="18"/>
      <c r="LTJ59" s="18"/>
      <c r="LTK59" s="18"/>
      <c r="LTL59" s="18"/>
      <c r="LTM59" s="18"/>
      <c r="LTN59" s="18"/>
      <c r="LTO59" s="18"/>
      <c r="LTP59" s="18"/>
      <c r="LTQ59" s="18"/>
      <c r="LTR59" s="18"/>
      <c r="LTS59" s="18"/>
      <c r="LTT59" s="18"/>
      <c r="LTU59" s="18"/>
      <c r="LTV59" s="18"/>
      <c r="LTW59" s="18"/>
      <c r="LTX59" s="18"/>
      <c r="LTY59" s="18"/>
      <c r="LTZ59" s="18"/>
      <c r="LUA59" s="18"/>
      <c r="LUB59" s="18"/>
      <c r="LUC59" s="18"/>
      <c r="LUD59" s="18"/>
      <c r="LUE59" s="18"/>
      <c r="LUF59" s="18"/>
      <c r="LUG59" s="18"/>
      <c r="LUH59" s="18"/>
      <c r="LUI59" s="18"/>
      <c r="LUJ59" s="18"/>
      <c r="LUK59" s="18"/>
      <c r="LUL59" s="18"/>
      <c r="LUM59" s="18"/>
      <c r="LUN59" s="18"/>
      <c r="LUO59" s="18"/>
      <c r="LUP59" s="18"/>
      <c r="LUQ59" s="18"/>
      <c r="LUR59" s="18"/>
      <c r="LUS59" s="18"/>
      <c r="LUT59" s="18"/>
      <c r="LUU59" s="18"/>
      <c r="LUV59" s="18"/>
      <c r="LUW59" s="18"/>
      <c r="LUX59" s="18"/>
      <c r="LUY59" s="18"/>
      <c r="LUZ59" s="18"/>
      <c r="LVA59" s="18"/>
      <c r="LVB59" s="18"/>
      <c r="LVC59" s="18"/>
      <c r="LVD59" s="18"/>
      <c r="LVE59" s="18"/>
      <c r="LVF59" s="18"/>
      <c r="LVG59" s="18"/>
      <c r="LVH59" s="18"/>
      <c r="LVI59" s="18"/>
      <c r="LVJ59" s="18"/>
      <c r="LVK59" s="18"/>
      <c r="LVL59" s="18"/>
      <c r="LVM59" s="18"/>
      <c r="LVN59" s="18"/>
      <c r="LVO59" s="18"/>
      <c r="LVP59" s="18"/>
      <c r="LVQ59" s="18"/>
      <c r="LVR59" s="18"/>
      <c r="LVS59" s="18"/>
      <c r="LVT59" s="18"/>
      <c r="LVU59" s="18"/>
      <c r="LVV59" s="18"/>
      <c r="LVW59" s="18"/>
      <c r="LVX59" s="18"/>
      <c r="LVY59" s="18"/>
      <c r="LVZ59" s="18"/>
      <c r="LWA59" s="18"/>
      <c r="LWB59" s="18"/>
      <c r="LWC59" s="18"/>
      <c r="LWD59" s="18"/>
      <c r="LWE59" s="18"/>
      <c r="LWF59" s="18"/>
      <c r="LWG59" s="18"/>
      <c r="LWH59" s="18"/>
      <c r="LWI59" s="18"/>
      <c r="LWJ59" s="18"/>
      <c r="LWK59" s="18"/>
      <c r="LWL59" s="18"/>
      <c r="LWM59" s="18"/>
      <c r="LWN59" s="18"/>
      <c r="LWO59" s="18"/>
      <c r="LWP59" s="18"/>
      <c r="LWQ59" s="18"/>
      <c r="LWR59" s="18"/>
      <c r="LWS59" s="18"/>
      <c r="LWT59" s="18"/>
      <c r="LWU59" s="18"/>
      <c r="LWV59" s="18"/>
      <c r="LWW59" s="18"/>
      <c r="LWX59" s="18"/>
      <c r="LWY59" s="18"/>
      <c r="LWZ59" s="18"/>
      <c r="LXA59" s="18"/>
      <c r="LXB59" s="18"/>
      <c r="LXC59" s="18"/>
      <c r="LXD59" s="18"/>
      <c r="LXE59" s="18"/>
      <c r="LXF59" s="18"/>
      <c r="LXG59" s="18"/>
      <c r="LXH59" s="18"/>
      <c r="LXI59" s="18"/>
      <c r="LXJ59" s="18"/>
      <c r="LXK59" s="18"/>
      <c r="LXL59" s="18"/>
      <c r="LXM59" s="18"/>
      <c r="LXN59" s="18"/>
      <c r="LXO59" s="18"/>
      <c r="LXP59" s="18"/>
      <c r="LXQ59" s="18"/>
      <c r="LXR59" s="18"/>
      <c r="LXS59" s="18"/>
      <c r="LXT59" s="18"/>
      <c r="LXU59" s="18"/>
      <c r="LXV59" s="18"/>
      <c r="LXW59" s="18"/>
      <c r="LXX59" s="18"/>
      <c r="LXY59" s="18"/>
      <c r="LXZ59" s="18"/>
      <c r="LYA59" s="18"/>
      <c r="LYB59" s="18"/>
      <c r="LYC59" s="18"/>
      <c r="LYD59" s="18"/>
      <c r="LYE59" s="18"/>
      <c r="LYF59" s="18"/>
      <c r="LYG59" s="18"/>
      <c r="LYH59" s="18"/>
      <c r="LYI59" s="18"/>
      <c r="LYJ59" s="18"/>
      <c r="LYK59" s="18"/>
      <c r="LYL59" s="18"/>
      <c r="LYM59" s="18"/>
      <c r="LYN59" s="18"/>
      <c r="LYO59" s="18"/>
      <c r="LYP59" s="18"/>
      <c r="LYQ59" s="18"/>
      <c r="LYR59" s="18"/>
      <c r="LYS59" s="18"/>
      <c r="LYT59" s="18"/>
      <c r="LYU59" s="18"/>
      <c r="LYV59" s="18"/>
      <c r="LYW59" s="18"/>
      <c r="LYX59" s="18"/>
      <c r="LYY59" s="18"/>
      <c r="LYZ59" s="18"/>
      <c r="LZA59" s="18"/>
      <c r="LZB59" s="18"/>
      <c r="LZC59" s="18"/>
      <c r="LZD59" s="18"/>
      <c r="LZE59" s="18"/>
      <c r="LZF59" s="18"/>
      <c r="LZG59" s="18"/>
      <c r="LZH59" s="18"/>
      <c r="LZI59" s="18"/>
      <c r="LZJ59" s="18"/>
      <c r="LZK59" s="18"/>
      <c r="LZL59" s="18"/>
      <c r="LZM59" s="18"/>
      <c r="LZN59" s="18"/>
      <c r="LZO59" s="18"/>
      <c r="LZP59" s="18"/>
      <c r="LZQ59" s="18"/>
      <c r="LZR59" s="18"/>
      <c r="LZS59" s="18"/>
      <c r="LZT59" s="18"/>
      <c r="LZU59" s="18"/>
      <c r="LZV59" s="18"/>
      <c r="LZW59" s="18"/>
      <c r="LZX59" s="18"/>
      <c r="LZY59" s="18"/>
      <c r="LZZ59" s="18"/>
      <c r="MAA59" s="18"/>
      <c r="MAB59" s="18"/>
      <c r="MAC59" s="18"/>
      <c r="MAD59" s="18"/>
      <c r="MAE59" s="18"/>
      <c r="MAF59" s="18"/>
      <c r="MAG59" s="18"/>
      <c r="MAH59" s="18"/>
      <c r="MAI59" s="18"/>
      <c r="MAJ59" s="18"/>
      <c r="MAK59" s="18"/>
      <c r="MAL59" s="18"/>
      <c r="MAM59" s="18"/>
      <c r="MAN59" s="18"/>
      <c r="MAO59" s="18"/>
      <c r="MAP59" s="18"/>
      <c r="MAQ59" s="18"/>
      <c r="MAR59" s="18"/>
      <c r="MAS59" s="18"/>
      <c r="MAT59" s="18"/>
      <c r="MAU59" s="18"/>
      <c r="MAV59" s="18"/>
      <c r="MAW59" s="18"/>
      <c r="MAX59" s="18"/>
      <c r="MAY59" s="18"/>
      <c r="MAZ59" s="18"/>
      <c r="MBA59" s="18"/>
      <c r="MBB59" s="18"/>
      <c r="MBC59" s="18"/>
      <c r="MBD59" s="18"/>
      <c r="MBE59" s="18"/>
      <c r="MBF59" s="18"/>
      <c r="MBG59" s="18"/>
      <c r="MBH59" s="18"/>
      <c r="MBI59" s="18"/>
      <c r="MBJ59" s="18"/>
      <c r="MBK59" s="18"/>
      <c r="MBL59" s="18"/>
      <c r="MBM59" s="18"/>
      <c r="MBN59" s="18"/>
      <c r="MBO59" s="18"/>
      <c r="MBP59" s="18"/>
      <c r="MBQ59" s="18"/>
      <c r="MBR59" s="18"/>
      <c r="MBS59" s="18"/>
      <c r="MBT59" s="18"/>
      <c r="MBU59" s="18"/>
      <c r="MBV59" s="18"/>
      <c r="MBW59" s="18"/>
      <c r="MBX59" s="18"/>
      <c r="MBY59" s="18"/>
      <c r="MBZ59" s="18"/>
      <c r="MCA59" s="18"/>
      <c r="MCB59" s="18"/>
      <c r="MCC59" s="18"/>
      <c r="MCD59" s="18"/>
      <c r="MCE59" s="18"/>
      <c r="MCF59" s="18"/>
      <c r="MCG59" s="18"/>
      <c r="MCH59" s="18"/>
      <c r="MCI59" s="18"/>
      <c r="MCJ59" s="18"/>
      <c r="MCK59" s="18"/>
      <c r="MCL59" s="18"/>
      <c r="MCM59" s="18"/>
      <c r="MCN59" s="18"/>
      <c r="MCO59" s="18"/>
      <c r="MCP59" s="18"/>
      <c r="MCQ59" s="18"/>
      <c r="MCR59" s="18"/>
      <c r="MCS59" s="18"/>
      <c r="MCT59" s="18"/>
      <c r="MCU59" s="18"/>
      <c r="MCV59" s="18"/>
      <c r="MCW59" s="18"/>
      <c r="MCX59" s="18"/>
      <c r="MCY59" s="18"/>
      <c r="MCZ59" s="18"/>
      <c r="MDA59" s="18"/>
      <c r="MDB59" s="18"/>
      <c r="MDC59" s="18"/>
      <c r="MDD59" s="18"/>
      <c r="MDE59" s="18"/>
      <c r="MDF59" s="18"/>
      <c r="MDG59" s="18"/>
      <c r="MDH59" s="18"/>
      <c r="MDI59" s="18"/>
      <c r="MDJ59" s="18"/>
      <c r="MDK59" s="18"/>
      <c r="MDL59" s="18"/>
      <c r="MDM59" s="18"/>
      <c r="MDN59" s="18"/>
      <c r="MDO59" s="18"/>
      <c r="MDP59" s="18"/>
      <c r="MDQ59" s="18"/>
      <c r="MDR59" s="18"/>
      <c r="MDS59" s="18"/>
      <c r="MDT59" s="18"/>
      <c r="MDU59" s="18"/>
      <c r="MDV59" s="18"/>
      <c r="MDW59" s="18"/>
      <c r="MDX59" s="18"/>
      <c r="MDY59" s="18"/>
      <c r="MDZ59" s="18"/>
      <c r="MEA59" s="18"/>
      <c r="MEB59" s="18"/>
      <c r="MEC59" s="18"/>
      <c r="MED59" s="18"/>
      <c r="MEE59" s="18"/>
      <c r="MEF59" s="18"/>
      <c r="MEG59" s="18"/>
      <c r="MEH59" s="18"/>
      <c r="MEI59" s="18"/>
      <c r="MEJ59" s="18"/>
      <c r="MEK59" s="18"/>
      <c r="MEL59" s="18"/>
      <c r="MEM59" s="18"/>
      <c r="MEN59" s="18"/>
      <c r="MEO59" s="18"/>
      <c r="MEP59" s="18"/>
      <c r="MEQ59" s="18"/>
      <c r="MER59" s="18"/>
      <c r="MES59" s="18"/>
      <c r="MET59" s="18"/>
      <c r="MEU59" s="18"/>
      <c r="MEV59" s="18"/>
      <c r="MEW59" s="18"/>
      <c r="MEX59" s="18"/>
      <c r="MEY59" s="18"/>
      <c r="MEZ59" s="18"/>
      <c r="MFA59" s="18"/>
      <c r="MFB59" s="18"/>
      <c r="MFC59" s="18"/>
      <c r="MFD59" s="18"/>
      <c r="MFE59" s="18"/>
      <c r="MFF59" s="18"/>
      <c r="MFG59" s="18"/>
      <c r="MFH59" s="18"/>
      <c r="MFI59" s="18"/>
      <c r="MFJ59" s="18"/>
      <c r="MFK59" s="18"/>
      <c r="MFL59" s="18"/>
      <c r="MFM59" s="18"/>
      <c r="MFN59" s="18"/>
      <c r="MFO59" s="18"/>
      <c r="MFP59" s="18"/>
      <c r="MFQ59" s="18"/>
      <c r="MFR59" s="18"/>
      <c r="MFS59" s="18"/>
      <c r="MFT59" s="18"/>
      <c r="MFU59" s="18"/>
      <c r="MFV59" s="18"/>
      <c r="MFW59" s="18"/>
      <c r="MFX59" s="18"/>
      <c r="MFY59" s="18"/>
      <c r="MFZ59" s="18"/>
      <c r="MGA59" s="18"/>
      <c r="MGB59" s="18"/>
      <c r="MGC59" s="18"/>
      <c r="MGD59" s="18"/>
      <c r="MGE59" s="18"/>
      <c r="MGF59" s="18"/>
      <c r="MGG59" s="18"/>
      <c r="MGH59" s="18"/>
      <c r="MGI59" s="18"/>
      <c r="MGJ59" s="18"/>
      <c r="MGK59" s="18"/>
      <c r="MGL59" s="18"/>
      <c r="MGM59" s="18"/>
      <c r="MGN59" s="18"/>
      <c r="MGO59" s="18"/>
      <c r="MGP59" s="18"/>
      <c r="MGQ59" s="18"/>
      <c r="MGR59" s="18"/>
      <c r="MGS59" s="18"/>
      <c r="MGT59" s="18"/>
      <c r="MGU59" s="18"/>
      <c r="MGV59" s="18"/>
      <c r="MGW59" s="18"/>
      <c r="MGX59" s="18"/>
      <c r="MGY59" s="18"/>
      <c r="MGZ59" s="18"/>
      <c r="MHA59" s="18"/>
      <c r="MHB59" s="18"/>
      <c r="MHC59" s="18"/>
      <c r="MHD59" s="18"/>
      <c r="MHE59" s="18"/>
      <c r="MHF59" s="18"/>
      <c r="MHG59" s="18"/>
      <c r="MHH59" s="18"/>
      <c r="MHI59" s="18"/>
      <c r="MHJ59" s="18"/>
      <c r="MHK59" s="18"/>
      <c r="MHL59" s="18"/>
      <c r="MHM59" s="18"/>
      <c r="MHN59" s="18"/>
      <c r="MHO59" s="18"/>
      <c r="MHP59" s="18"/>
      <c r="MHQ59" s="18"/>
      <c r="MHR59" s="18"/>
      <c r="MHS59" s="18"/>
      <c r="MHT59" s="18"/>
      <c r="MHU59" s="18"/>
      <c r="MHV59" s="18"/>
      <c r="MHW59" s="18"/>
      <c r="MHX59" s="18"/>
      <c r="MHY59" s="18"/>
      <c r="MHZ59" s="18"/>
      <c r="MIA59" s="18"/>
      <c r="MIB59" s="18"/>
      <c r="MIC59" s="18"/>
      <c r="MID59" s="18"/>
      <c r="MIE59" s="18"/>
      <c r="MIF59" s="18"/>
      <c r="MIG59" s="18"/>
      <c r="MIH59" s="18"/>
      <c r="MII59" s="18"/>
      <c r="MIJ59" s="18"/>
      <c r="MIK59" s="18"/>
      <c r="MIL59" s="18"/>
      <c r="MIM59" s="18"/>
      <c r="MIN59" s="18"/>
      <c r="MIO59" s="18"/>
      <c r="MIP59" s="18"/>
      <c r="MIQ59" s="18"/>
      <c r="MIR59" s="18"/>
      <c r="MIS59" s="18"/>
      <c r="MIT59" s="18"/>
      <c r="MIU59" s="18"/>
      <c r="MIV59" s="18"/>
      <c r="MIW59" s="18"/>
      <c r="MIX59" s="18"/>
      <c r="MIY59" s="18"/>
      <c r="MIZ59" s="18"/>
      <c r="MJA59" s="18"/>
      <c r="MJB59" s="18"/>
      <c r="MJC59" s="18"/>
      <c r="MJD59" s="18"/>
      <c r="MJE59" s="18"/>
      <c r="MJF59" s="18"/>
      <c r="MJG59" s="18"/>
      <c r="MJH59" s="18"/>
      <c r="MJI59" s="18"/>
      <c r="MJJ59" s="18"/>
      <c r="MJK59" s="18"/>
      <c r="MJL59" s="18"/>
      <c r="MJM59" s="18"/>
      <c r="MJN59" s="18"/>
      <c r="MJO59" s="18"/>
      <c r="MJP59" s="18"/>
      <c r="MJQ59" s="18"/>
      <c r="MJR59" s="18"/>
      <c r="MJS59" s="18"/>
      <c r="MJT59" s="18"/>
      <c r="MJU59" s="18"/>
      <c r="MJV59" s="18"/>
      <c r="MJW59" s="18"/>
      <c r="MJX59" s="18"/>
      <c r="MJY59" s="18"/>
      <c r="MJZ59" s="18"/>
      <c r="MKA59" s="18"/>
      <c r="MKB59" s="18"/>
      <c r="MKC59" s="18"/>
      <c r="MKD59" s="18"/>
      <c r="MKE59" s="18"/>
      <c r="MKF59" s="18"/>
      <c r="MKG59" s="18"/>
      <c r="MKH59" s="18"/>
      <c r="MKI59" s="18"/>
      <c r="MKJ59" s="18"/>
      <c r="MKK59" s="18"/>
      <c r="MKL59" s="18"/>
      <c r="MKM59" s="18"/>
      <c r="MKN59" s="18"/>
      <c r="MKO59" s="18"/>
      <c r="MKP59" s="18"/>
      <c r="MKQ59" s="18"/>
      <c r="MKR59" s="18"/>
      <c r="MKS59" s="18"/>
      <c r="MKT59" s="18"/>
      <c r="MKU59" s="18"/>
      <c r="MKV59" s="18"/>
      <c r="MKW59" s="18"/>
      <c r="MKX59" s="18"/>
      <c r="MKY59" s="18"/>
      <c r="MKZ59" s="18"/>
      <c r="MLA59" s="18"/>
      <c r="MLB59" s="18"/>
      <c r="MLC59" s="18"/>
      <c r="MLD59" s="18"/>
      <c r="MLE59" s="18"/>
      <c r="MLF59" s="18"/>
      <c r="MLG59" s="18"/>
      <c r="MLH59" s="18"/>
      <c r="MLI59" s="18"/>
      <c r="MLJ59" s="18"/>
      <c r="MLK59" s="18"/>
      <c r="MLL59" s="18"/>
      <c r="MLM59" s="18"/>
      <c r="MLN59" s="18"/>
      <c r="MLO59" s="18"/>
      <c r="MLP59" s="18"/>
      <c r="MLQ59" s="18"/>
      <c r="MLR59" s="18"/>
      <c r="MLS59" s="18"/>
      <c r="MLT59" s="18"/>
      <c r="MLU59" s="18"/>
      <c r="MLV59" s="18"/>
      <c r="MLW59" s="18"/>
      <c r="MLX59" s="18"/>
      <c r="MLY59" s="18"/>
      <c r="MLZ59" s="18"/>
      <c r="MMA59" s="18"/>
      <c r="MMB59" s="18"/>
      <c r="MMC59" s="18"/>
      <c r="MMD59" s="18"/>
      <c r="MME59" s="18"/>
      <c r="MMF59" s="18"/>
      <c r="MMG59" s="18"/>
      <c r="MMH59" s="18"/>
      <c r="MMI59" s="18"/>
      <c r="MMJ59" s="18"/>
      <c r="MMK59" s="18"/>
      <c r="MML59" s="18"/>
      <c r="MMM59" s="18"/>
      <c r="MMN59" s="18"/>
      <c r="MMO59" s="18"/>
      <c r="MMP59" s="18"/>
      <c r="MMQ59" s="18"/>
      <c r="MMR59" s="18"/>
      <c r="MMS59" s="18"/>
      <c r="MMT59" s="18"/>
      <c r="MMU59" s="18"/>
      <c r="MMV59" s="18"/>
      <c r="MMW59" s="18"/>
      <c r="MMX59" s="18"/>
      <c r="MMY59" s="18"/>
      <c r="MMZ59" s="18"/>
      <c r="MNA59" s="18"/>
      <c r="MNB59" s="18"/>
      <c r="MNC59" s="18"/>
      <c r="MND59" s="18"/>
      <c r="MNE59" s="18"/>
      <c r="MNF59" s="18"/>
      <c r="MNG59" s="18"/>
      <c r="MNH59" s="18"/>
      <c r="MNI59" s="18"/>
      <c r="MNJ59" s="18"/>
      <c r="MNK59" s="18"/>
      <c r="MNL59" s="18"/>
      <c r="MNM59" s="18"/>
      <c r="MNN59" s="18"/>
      <c r="MNO59" s="18"/>
      <c r="MNP59" s="18"/>
      <c r="MNQ59" s="18"/>
      <c r="MNR59" s="18"/>
      <c r="MNS59" s="18"/>
      <c r="MNT59" s="18"/>
      <c r="MNU59" s="18"/>
      <c r="MNV59" s="18"/>
      <c r="MNW59" s="18"/>
      <c r="MNX59" s="18"/>
      <c r="MNY59" s="18"/>
      <c r="MNZ59" s="18"/>
      <c r="MOA59" s="18"/>
      <c r="MOB59" s="18"/>
      <c r="MOC59" s="18"/>
      <c r="MOD59" s="18"/>
      <c r="MOE59" s="18"/>
      <c r="MOF59" s="18"/>
      <c r="MOG59" s="18"/>
      <c r="MOH59" s="18"/>
      <c r="MOI59" s="18"/>
      <c r="MOJ59" s="18"/>
      <c r="MOK59" s="18"/>
      <c r="MOL59" s="18"/>
      <c r="MOM59" s="18"/>
      <c r="MON59" s="18"/>
      <c r="MOO59" s="18"/>
      <c r="MOP59" s="18"/>
      <c r="MOQ59" s="18"/>
      <c r="MOR59" s="18"/>
      <c r="MOS59" s="18"/>
      <c r="MOT59" s="18"/>
      <c r="MOU59" s="18"/>
      <c r="MOV59" s="18"/>
      <c r="MOW59" s="18"/>
      <c r="MOX59" s="18"/>
      <c r="MOY59" s="18"/>
      <c r="MOZ59" s="18"/>
      <c r="MPA59" s="18"/>
      <c r="MPB59" s="18"/>
      <c r="MPC59" s="18"/>
      <c r="MPD59" s="18"/>
      <c r="MPE59" s="18"/>
      <c r="MPF59" s="18"/>
      <c r="MPG59" s="18"/>
      <c r="MPH59" s="18"/>
      <c r="MPI59" s="18"/>
      <c r="MPJ59" s="18"/>
      <c r="MPK59" s="18"/>
      <c r="MPL59" s="18"/>
      <c r="MPM59" s="18"/>
      <c r="MPN59" s="18"/>
      <c r="MPO59" s="18"/>
      <c r="MPP59" s="18"/>
      <c r="MPQ59" s="18"/>
      <c r="MPR59" s="18"/>
      <c r="MPS59" s="18"/>
      <c r="MPT59" s="18"/>
      <c r="MPU59" s="18"/>
      <c r="MPV59" s="18"/>
      <c r="MPW59" s="18"/>
      <c r="MPX59" s="18"/>
      <c r="MPY59" s="18"/>
      <c r="MPZ59" s="18"/>
      <c r="MQA59" s="18"/>
      <c r="MQB59" s="18"/>
      <c r="MQC59" s="18"/>
      <c r="MQD59" s="18"/>
      <c r="MQE59" s="18"/>
      <c r="MQF59" s="18"/>
      <c r="MQG59" s="18"/>
      <c r="MQH59" s="18"/>
      <c r="MQI59" s="18"/>
      <c r="MQJ59" s="18"/>
      <c r="MQK59" s="18"/>
      <c r="MQL59" s="18"/>
      <c r="MQM59" s="18"/>
      <c r="MQN59" s="18"/>
      <c r="MQO59" s="18"/>
      <c r="MQP59" s="18"/>
      <c r="MQQ59" s="18"/>
      <c r="MQR59" s="18"/>
      <c r="MQS59" s="18"/>
      <c r="MQT59" s="18"/>
      <c r="MQU59" s="18"/>
      <c r="MQV59" s="18"/>
      <c r="MQW59" s="18"/>
      <c r="MQX59" s="18"/>
      <c r="MQY59" s="18"/>
      <c r="MQZ59" s="18"/>
      <c r="MRA59" s="18"/>
      <c r="MRB59" s="18"/>
      <c r="MRC59" s="18"/>
      <c r="MRD59" s="18"/>
      <c r="MRE59" s="18"/>
      <c r="MRF59" s="18"/>
      <c r="MRG59" s="18"/>
      <c r="MRH59" s="18"/>
      <c r="MRI59" s="18"/>
      <c r="MRJ59" s="18"/>
      <c r="MRK59" s="18"/>
      <c r="MRL59" s="18"/>
      <c r="MRM59" s="18"/>
      <c r="MRN59" s="18"/>
      <c r="MRO59" s="18"/>
      <c r="MRP59" s="18"/>
      <c r="MRQ59" s="18"/>
      <c r="MRR59" s="18"/>
      <c r="MRS59" s="18"/>
      <c r="MRT59" s="18"/>
      <c r="MRU59" s="18"/>
      <c r="MRV59" s="18"/>
      <c r="MRW59" s="18"/>
      <c r="MRX59" s="18"/>
      <c r="MRY59" s="18"/>
      <c r="MRZ59" s="18"/>
      <c r="MSA59" s="18"/>
      <c r="MSB59" s="18"/>
      <c r="MSC59" s="18"/>
      <c r="MSD59" s="18"/>
      <c r="MSE59" s="18"/>
      <c r="MSF59" s="18"/>
      <c r="MSG59" s="18"/>
      <c r="MSH59" s="18"/>
      <c r="MSI59" s="18"/>
      <c r="MSJ59" s="18"/>
      <c r="MSK59" s="18"/>
      <c r="MSL59" s="18"/>
      <c r="MSM59" s="18"/>
      <c r="MSN59" s="18"/>
      <c r="MSO59" s="18"/>
      <c r="MSP59" s="18"/>
      <c r="MSQ59" s="18"/>
      <c r="MSR59" s="18"/>
      <c r="MSS59" s="18"/>
      <c r="MST59" s="18"/>
      <c r="MSU59" s="18"/>
      <c r="MSV59" s="18"/>
      <c r="MSW59" s="18"/>
      <c r="MSX59" s="18"/>
      <c r="MSY59" s="18"/>
      <c r="MSZ59" s="18"/>
      <c r="MTA59" s="18"/>
      <c r="MTB59" s="18"/>
      <c r="MTC59" s="18"/>
      <c r="MTD59" s="18"/>
      <c r="MTE59" s="18"/>
      <c r="MTF59" s="18"/>
      <c r="MTG59" s="18"/>
      <c r="MTH59" s="18"/>
      <c r="MTI59" s="18"/>
      <c r="MTJ59" s="18"/>
      <c r="MTK59" s="18"/>
      <c r="MTL59" s="18"/>
      <c r="MTM59" s="18"/>
      <c r="MTN59" s="18"/>
      <c r="MTO59" s="18"/>
      <c r="MTP59" s="18"/>
      <c r="MTQ59" s="18"/>
      <c r="MTR59" s="18"/>
      <c r="MTS59" s="18"/>
      <c r="MTT59" s="18"/>
      <c r="MTU59" s="18"/>
      <c r="MTV59" s="18"/>
      <c r="MTW59" s="18"/>
      <c r="MTX59" s="18"/>
      <c r="MTY59" s="18"/>
      <c r="MTZ59" s="18"/>
      <c r="MUA59" s="18"/>
      <c r="MUB59" s="18"/>
      <c r="MUC59" s="18"/>
      <c r="MUD59" s="18"/>
      <c r="MUE59" s="18"/>
      <c r="MUF59" s="18"/>
      <c r="MUG59" s="18"/>
      <c r="MUH59" s="18"/>
      <c r="MUI59" s="18"/>
      <c r="MUJ59" s="18"/>
      <c r="MUK59" s="18"/>
      <c r="MUL59" s="18"/>
      <c r="MUM59" s="18"/>
      <c r="MUN59" s="18"/>
      <c r="MUO59" s="18"/>
      <c r="MUP59" s="18"/>
      <c r="MUQ59" s="18"/>
      <c r="MUR59" s="18"/>
      <c r="MUS59" s="18"/>
      <c r="MUT59" s="18"/>
      <c r="MUU59" s="18"/>
      <c r="MUV59" s="18"/>
      <c r="MUW59" s="18"/>
      <c r="MUX59" s="18"/>
      <c r="MUY59" s="18"/>
      <c r="MUZ59" s="18"/>
      <c r="MVA59" s="18"/>
      <c r="MVB59" s="18"/>
      <c r="MVC59" s="18"/>
      <c r="MVD59" s="18"/>
      <c r="MVE59" s="18"/>
      <c r="MVF59" s="18"/>
      <c r="MVG59" s="18"/>
      <c r="MVH59" s="18"/>
      <c r="MVI59" s="18"/>
      <c r="MVJ59" s="18"/>
      <c r="MVK59" s="18"/>
      <c r="MVL59" s="18"/>
      <c r="MVM59" s="18"/>
      <c r="MVN59" s="18"/>
      <c r="MVO59" s="18"/>
      <c r="MVP59" s="18"/>
      <c r="MVQ59" s="18"/>
      <c r="MVR59" s="18"/>
      <c r="MVS59" s="18"/>
      <c r="MVT59" s="18"/>
      <c r="MVU59" s="18"/>
      <c r="MVV59" s="18"/>
      <c r="MVW59" s="18"/>
      <c r="MVX59" s="18"/>
      <c r="MVY59" s="18"/>
      <c r="MVZ59" s="18"/>
      <c r="MWA59" s="18"/>
      <c r="MWB59" s="18"/>
      <c r="MWC59" s="18"/>
      <c r="MWD59" s="18"/>
      <c r="MWE59" s="18"/>
      <c r="MWF59" s="18"/>
      <c r="MWG59" s="18"/>
      <c r="MWH59" s="18"/>
      <c r="MWI59" s="18"/>
      <c r="MWJ59" s="18"/>
      <c r="MWK59" s="18"/>
      <c r="MWL59" s="18"/>
      <c r="MWM59" s="18"/>
      <c r="MWN59" s="18"/>
      <c r="MWO59" s="18"/>
      <c r="MWP59" s="18"/>
      <c r="MWQ59" s="18"/>
      <c r="MWR59" s="18"/>
      <c r="MWS59" s="18"/>
      <c r="MWT59" s="18"/>
      <c r="MWU59" s="18"/>
      <c r="MWV59" s="18"/>
      <c r="MWW59" s="18"/>
      <c r="MWX59" s="18"/>
      <c r="MWY59" s="18"/>
      <c r="MWZ59" s="18"/>
      <c r="MXA59" s="18"/>
      <c r="MXB59" s="18"/>
      <c r="MXC59" s="18"/>
      <c r="MXD59" s="18"/>
      <c r="MXE59" s="18"/>
      <c r="MXF59" s="18"/>
      <c r="MXG59" s="18"/>
      <c r="MXH59" s="18"/>
      <c r="MXI59" s="18"/>
      <c r="MXJ59" s="18"/>
      <c r="MXK59" s="18"/>
      <c r="MXL59" s="18"/>
      <c r="MXM59" s="18"/>
      <c r="MXN59" s="18"/>
      <c r="MXO59" s="18"/>
      <c r="MXP59" s="18"/>
      <c r="MXQ59" s="18"/>
      <c r="MXR59" s="18"/>
      <c r="MXS59" s="18"/>
      <c r="MXT59" s="18"/>
      <c r="MXU59" s="18"/>
      <c r="MXV59" s="18"/>
      <c r="MXW59" s="18"/>
      <c r="MXX59" s="18"/>
      <c r="MXY59" s="18"/>
      <c r="MXZ59" s="18"/>
      <c r="MYA59" s="18"/>
      <c r="MYB59" s="18"/>
      <c r="MYC59" s="18"/>
      <c r="MYD59" s="18"/>
      <c r="MYE59" s="18"/>
      <c r="MYF59" s="18"/>
      <c r="MYG59" s="18"/>
      <c r="MYH59" s="18"/>
      <c r="MYI59" s="18"/>
      <c r="MYJ59" s="18"/>
      <c r="MYK59" s="18"/>
      <c r="MYL59" s="18"/>
      <c r="MYM59" s="18"/>
      <c r="MYN59" s="18"/>
      <c r="MYO59" s="18"/>
      <c r="MYP59" s="18"/>
      <c r="MYQ59" s="18"/>
      <c r="MYR59" s="18"/>
      <c r="MYS59" s="18"/>
      <c r="MYT59" s="18"/>
      <c r="MYU59" s="18"/>
      <c r="MYV59" s="18"/>
      <c r="MYW59" s="18"/>
      <c r="MYX59" s="18"/>
      <c r="MYY59" s="18"/>
      <c r="MYZ59" s="18"/>
      <c r="MZA59" s="18"/>
      <c r="MZB59" s="18"/>
      <c r="MZC59" s="18"/>
      <c r="MZD59" s="18"/>
      <c r="MZE59" s="18"/>
      <c r="MZF59" s="18"/>
      <c r="MZG59" s="18"/>
      <c r="MZH59" s="18"/>
      <c r="MZI59" s="18"/>
      <c r="MZJ59" s="18"/>
      <c r="MZK59" s="18"/>
      <c r="MZL59" s="18"/>
      <c r="MZM59" s="18"/>
      <c r="MZN59" s="18"/>
      <c r="MZO59" s="18"/>
      <c r="MZP59" s="18"/>
      <c r="MZQ59" s="18"/>
      <c r="MZR59" s="18"/>
      <c r="MZS59" s="18"/>
      <c r="MZT59" s="18"/>
      <c r="MZU59" s="18"/>
      <c r="MZV59" s="18"/>
      <c r="MZW59" s="18"/>
      <c r="MZX59" s="18"/>
      <c r="MZY59" s="18"/>
      <c r="MZZ59" s="18"/>
      <c r="NAA59" s="18"/>
      <c r="NAB59" s="18"/>
      <c r="NAC59" s="18"/>
      <c r="NAD59" s="18"/>
      <c r="NAE59" s="18"/>
      <c r="NAF59" s="18"/>
      <c r="NAG59" s="18"/>
      <c r="NAH59" s="18"/>
      <c r="NAI59" s="18"/>
      <c r="NAJ59" s="18"/>
      <c r="NAK59" s="18"/>
      <c r="NAL59" s="18"/>
      <c r="NAM59" s="18"/>
      <c r="NAN59" s="18"/>
      <c r="NAO59" s="18"/>
      <c r="NAP59" s="18"/>
      <c r="NAQ59" s="18"/>
      <c r="NAR59" s="18"/>
      <c r="NAS59" s="18"/>
      <c r="NAT59" s="18"/>
      <c r="NAU59" s="18"/>
      <c r="NAV59" s="18"/>
      <c r="NAW59" s="18"/>
      <c r="NAX59" s="18"/>
      <c r="NAY59" s="18"/>
      <c r="NAZ59" s="18"/>
      <c r="NBA59" s="18"/>
      <c r="NBB59" s="18"/>
      <c r="NBC59" s="18"/>
      <c r="NBD59" s="18"/>
      <c r="NBE59" s="18"/>
      <c r="NBF59" s="18"/>
      <c r="NBG59" s="18"/>
      <c r="NBH59" s="18"/>
      <c r="NBI59" s="18"/>
      <c r="NBJ59" s="18"/>
      <c r="NBK59" s="18"/>
      <c r="NBL59" s="18"/>
      <c r="NBM59" s="18"/>
      <c r="NBN59" s="18"/>
      <c r="NBO59" s="18"/>
      <c r="NBP59" s="18"/>
      <c r="NBQ59" s="18"/>
      <c r="NBR59" s="18"/>
      <c r="NBS59" s="18"/>
      <c r="NBT59" s="18"/>
      <c r="NBU59" s="18"/>
      <c r="NBV59" s="18"/>
      <c r="NBW59" s="18"/>
      <c r="NBX59" s="18"/>
      <c r="NBY59" s="18"/>
      <c r="NBZ59" s="18"/>
      <c r="NCA59" s="18"/>
      <c r="NCB59" s="18"/>
      <c r="NCC59" s="18"/>
      <c r="NCD59" s="18"/>
      <c r="NCE59" s="18"/>
      <c r="NCF59" s="18"/>
      <c r="NCG59" s="18"/>
      <c r="NCH59" s="18"/>
      <c r="NCI59" s="18"/>
      <c r="NCJ59" s="18"/>
      <c r="NCK59" s="18"/>
      <c r="NCL59" s="18"/>
      <c r="NCM59" s="18"/>
      <c r="NCN59" s="18"/>
      <c r="NCO59" s="18"/>
      <c r="NCP59" s="18"/>
      <c r="NCQ59" s="18"/>
      <c r="NCR59" s="18"/>
      <c r="NCS59" s="18"/>
      <c r="NCT59" s="18"/>
      <c r="NCU59" s="18"/>
      <c r="NCV59" s="18"/>
      <c r="NCW59" s="18"/>
      <c r="NCX59" s="18"/>
      <c r="NCY59" s="18"/>
      <c r="NCZ59" s="18"/>
      <c r="NDA59" s="18"/>
      <c r="NDB59" s="18"/>
      <c r="NDC59" s="18"/>
      <c r="NDD59" s="18"/>
      <c r="NDE59" s="18"/>
      <c r="NDF59" s="18"/>
      <c r="NDG59" s="18"/>
      <c r="NDH59" s="18"/>
      <c r="NDI59" s="18"/>
      <c r="NDJ59" s="18"/>
      <c r="NDK59" s="18"/>
      <c r="NDL59" s="18"/>
      <c r="NDM59" s="18"/>
      <c r="NDN59" s="18"/>
      <c r="NDO59" s="18"/>
      <c r="NDP59" s="18"/>
      <c r="NDQ59" s="18"/>
      <c r="NDR59" s="18"/>
      <c r="NDS59" s="18"/>
      <c r="NDT59" s="18"/>
      <c r="NDU59" s="18"/>
      <c r="NDV59" s="18"/>
      <c r="NDW59" s="18"/>
      <c r="NDX59" s="18"/>
      <c r="NDY59" s="18"/>
      <c r="NDZ59" s="18"/>
      <c r="NEA59" s="18"/>
      <c r="NEB59" s="18"/>
      <c r="NEC59" s="18"/>
      <c r="NED59" s="18"/>
      <c r="NEE59" s="18"/>
      <c r="NEF59" s="18"/>
      <c r="NEG59" s="18"/>
      <c r="NEH59" s="18"/>
      <c r="NEI59" s="18"/>
      <c r="NEJ59" s="18"/>
      <c r="NEK59" s="18"/>
      <c r="NEL59" s="18"/>
      <c r="NEM59" s="18"/>
      <c r="NEN59" s="18"/>
      <c r="NEO59" s="18"/>
      <c r="NEP59" s="18"/>
      <c r="NEQ59" s="18"/>
      <c r="NER59" s="18"/>
      <c r="NES59" s="18"/>
      <c r="NET59" s="18"/>
      <c r="NEU59" s="18"/>
      <c r="NEV59" s="18"/>
      <c r="NEW59" s="18"/>
      <c r="NEX59" s="18"/>
      <c r="NEY59" s="18"/>
      <c r="NEZ59" s="18"/>
      <c r="NFA59" s="18"/>
      <c r="NFB59" s="18"/>
      <c r="NFC59" s="18"/>
      <c r="NFD59" s="18"/>
      <c r="NFE59" s="18"/>
      <c r="NFF59" s="18"/>
      <c r="NFG59" s="18"/>
      <c r="NFH59" s="18"/>
      <c r="NFI59" s="18"/>
      <c r="NFJ59" s="18"/>
      <c r="NFK59" s="18"/>
      <c r="NFL59" s="18"/>
      <c r="NFM59" s="18"/>
      <c r="NFN59" s="18"/>
      <c r="NFO59" s="18"/>
      <c r="NFP59" s="18"/>
      <c r="NFQ59" s="18"/>
      <c r="NFR59" s="18"/>
      <c r="NFS59" s="18"/>
      <c r="NFT59" s="18"/>
      <c r="NFU59" s="18"/>
      <c r="NFV59" s="18"/>
      <c r="NFW59" s="18"/>
      <c r="NFX59" s="18"/>
      <c r="NFY59" s="18"/>
      <c r="NFZ59" s="18"/>
      <c r="NGA59" s="18"/>
      <c r="NGB59" s="18"/>
      <c r="NGC59" s="18"/>
      <c r="NGD59" s="18"/>
      <c r="NGE59" s="18"/>
      <c r="NGF59" s="18"/>
      <c r="NGG59" s="18"/>
      <c r="NGH59" s="18"/>
      <c r="NGI59" s="18"/>
      <c r="NGJ59" s="18"/>
      <c r="NGK59" s="18"/>
      <c r="NGL59" s="18"/>
      <c r="NGM59" s="18"/>
      <c r="NGN59" s="18"/>
      <c r="NGO59" s="18"/>
      <c r="NGP59" s="18"/>
      <c r="NGQ59" s="18"/>
      <c r="NGR59" s="18"/>
      <c r="NGS59" s="18"/>
      <c r="NGT59" s="18"/>
      <c r="NGU59" s="18"/>
      <c r="NGV59" s="18"/>
      <c r="NGW59" s="18"/>
      <c r="NGX59" s="18"/>
      <c r="NGY59" s="18"/>
      <c r="NGZ59" s="18"/>
      <c r="NHA59" s="18"/>
      <c r="NHB59" s="18"/>
      <c r="NHC59" s="18"/>
      <c r="NHD59" s="18"/>
      <c r="NHE59" s="18"/>
      <c r="NHF59" s="18"/>
      <c r="NHG59" s="18"/>
      <c r="NHH59" s="18"/>
      <c r="NHI59" s="18"/>
      <c r="NHJ59" s="18"/>
      <c r="NHK59" s="18"/>
      <c r="NHL59" s="18"/>
      <c r="NHM59" s="18"/>
      <c r="NHN59" s="18"/>
      <c r="NHO59" s="18"/>
      <c r="NHP59" s="18"/>
      <c r="NHQ59" s="18"/>
      <c r="NHR59" s="18"/>
      <c r="NHS59" s="18"/>
      <c r="NHT59" s="18"/>
      <c r="NHU59" s="18"/>
      <c r="NHV59" s="18"/>
      <c r="NHW59" s="18"/>
      <c r="NHX59" s="18"/>
      <c r="NHY59" s="18"/>
      <c r="NHZ59" s="18"/>
      <c r="NIA59" s="18"/>
      <c r="NIB59" s="18"/>
      <c r="NIC59" s="18"/>
      <c r="NID59" s="18"/>
      <c r="NIE59" s="18"/>
      <c r="NIF59" s="18"/>
      <c r="NIG59" s="18"/>
      <c r="NIH59" s="18"/>
      <c r="NII59" s="18"/>
      <c r="NIJ59" s="18"/>
      <c r="NIK59" s="18"/>
      <c r="NIL59" s="18"/>
      <c r="NIM59" s="18"/>
      <c r="NIN59" s="18"/>
      <c r="NIO59" s="18"/>
      <c r="NIP59" s="18"/>
      <c r="NIQ59" s="18"/>
      <c r="NIR59" s="18"/>
      <c r="NIS59" s="18"/>
      <c r="NIT59" s="18"/>
      <c r="NIU59" s="18"/>
      <c r="NIV59" s="18"/>
      <c r="NIW59" s="18"/>
      <c r="NIX59" s="18"/>
      <c r="NIY59" s="18"/>
      <c r="NIZ59" s="18"/>
      <c r="NJA59" s="18"/>
      <c r="NJB59" s="18"/>
      <c r="NJC59" s="18"/>
      <c r="NJD59" s="18"/>
      <c r="NJE59" s="18"/>
      <c r="NJF59" s="18"/>
      <c r="NJG59" s="18"/>
      <c r="NJH59" s="18"/>
      <c r="NJI59" s="18"/>
      <c r="NJJ59" s="18"/>
      <c r="NJK59" s="18"/>
      <c r="NJL59" s="18"/>
      <c r="NJM59" s="18"/>
      <c r="NJN59" s="18"/>
      <c r="NJO59" s="18"/>
      <c r="NJP59" s="18"/>
      <c r="NJQ59" s="18"/>
      <c r="NJR59" s="18"/>
      <c r="NJS59" s="18"/>
      <c r="NJT59" s="18"/>
      <c r="NJU59" s="18"/>
      <c r="NJV59" s="18"/>
      <c r="NJW59" s="18"/>
      <c r="NJX59" s="18"/>
      <c r="NJY59" s="18"/>
      <c r="NJZ59" s="18"/>
      <c r="NKA59" s="18"/>
      <c r="NKB59" s="18"/>
      <c r="NKC59" s="18"/>
      <c r="NKD59" s="18"/>
      <c r="NKE59" s="18"/>
      <c r="NKF59" s="18"/>
      <c r="NKG59" s="18"/>
      <c r="NKH59" s="18"/>
      <c r="NKI59" s="18"/>
      <c r="NKJ59" s="18"/>
      <c r="NKK59" s="18"/>
      <c r="NKL59" s="18"/>
      <c r="NKM59" s="18"/>
      <c r="NKN59" s="18"/>
      <c r="NKO59" s="18"/>
      <c r="NKP59" s="18"/>
      <c r="NKQ59" s="18"/>
      <c r="NKR59" s="18"/>
      <c r="NKS59" s="18"/>
      <c r="NKT59" s="18"/>
      <c r="NKU59" s="18"/>
      <c r="NKV59" s="18"/>
      <c r="NKW59" s="18"/>
      <c r="NKX59" s="18"/>
      <c r="NKY59" s="18"/>
      <c r="NKZ59" s="18"/>
      <c r="NLA59" s="18"/>
      <c r="NLB59" s="18"/>
      <c r="NLC59" s="18"/>
      <c r="NLD59" s="18"/>
      <c r="NLE59" s="18"/>
      <c r="NLF59" s="18"/>
      <c r="NLG59" s="18"/>
      <c r="NLH59" s="18"/>
      <c r="NLI59" s="18"/>
      <c r="NLJ59" s="18"/>
      <c r="NLK59" s="18"/>
      <c r="NLL59" s="18"/>
      <c r="NLM59" s="18"/>
      <c r="NLN59" s="18"/>
      <c r="NLO59" s="18"/>
      <c r="NLP59" s="18"/>
      <c r="NLQ59" s="18"/>
      <c r="NLR59" s="18"/>
      <c r="NLS59" s="18"/>
      <c r="NLT59" s="18"/>
      <c r="NLU59" s="18"/>
      <c r="NLV59" s="18"/>
      <c r="NLW59" s="18"/>
      <c r="NLX59" s="18"/>
      <c r="NLY59" s="18"/>
      <c r="NLZ59" s="18"/>
      <c r="NMA59" s="18"/>
      <c r="NMB59" s="18"/>
      <c r="NMC59" s="18"/>
      <c r="NMD59" s="18"/>
      <c r="NME59" s="18"/>
      <c r="NMF59" s="18"/>
      <c r="NMG59" s="18"/>
      <c r="NMH59" s="18"/>
      <c r="NMI59" s="18"/>
      <c r="NMJ59" s="18"/>
      <c r="NMK59" s="18"/>
      <c r="NML59" s="18"/>
      <c r="NMM59" s="18"/>
      <c r="NMN59" s="18"/>
      <c r="NMO59" s="18"/>
      <c r="NMP59" s="18"/>
      <c r="NMQ59" s="18"/>
      <c r="NMR59" s="18"/>
      <c r="NMS59" s="18"/>
      <c r="NMT59" s="18"/>
      <c r="NMU59" s="18"/>
      <c r="NMV59" s="18"/>
      <c r="NMW59" s="18"/>
      <c r="NMX59" s="18"/>
      <c r="NMY59" s="18"/>
      <c r="NMZ59" s="18"/>
      <c r="NNA59" s="18"/>
      <c r="NNB59" s="18"/>
      <c r="NNC59" s="18"/>
      <c r="NND59" s="18"/>
      <c r="NNE59" s="18"/>
      <c r="NNF59" s="18"/>
      <c r="NNG59" s="18"/>
      <c r="NNH59" s="18"/>
      <c r="NNI59" s="18"/>
      <c r="NNJ59" s="18"/>
      <c r="NNK59" s="18"/>
      <c r="NNL59" s="18"/>
      <c r="NNM59" s="18"/>
      <c r="NNN59" s="18"/>
      <c r="NNO59" s="18"/>
      <c r="NNP59" s="18"/>
      <c r="NNQ59" s="18"/>
      <c r="NNR59" s="18"/>
      <c r="NNS59" s="18"/>
      <c r="NNT59" s="18"/>
      <c r="NNU59" s="18"/>
      <c r="NNV59" s="18"/>
      <c r="NNW59" s="18"/>
      <c r="NNX59" s="18"/>
      <c r="NNY59" s="18"/>
      <c r="NNZ59" s="18"/>
      <c r="NOA59" s="18"/>
      <c r="NOB59" s="18"/>
      <c r="NOC59" s="18"/>
      <c r="NOD59" s="18"/>
      <c r="NOE59" s="18"/>
      <c r="NOF59" s="18"/>
      <c r="NOG59" s="18"/>
      <c r="NOH59" s="18"/>
      <c r="NOI59" s="18"/>
      <c r="NOJ59" s="18"/>
      <c r="NOK59" s="18"/>
      <c r="NOL59" s="18"/>
      <c r="NOM59" s="18"/>
      <c r="NON59" s="18"/>
      <c r="NOO59" s="18"/>
      <c r="NOP59" s="18"/>
      <c r="NOQ59" s="18"/>
      <c r="NOR59" s="18"/>
      <c r="NOS59" s="18"/>
      <c r="NOT59" s="18"/>
      <c r="NOU59" s="18"/>
      <c r="NOV59" s="18"/>
      <c r="NOW59" s="18"/>
      <c r="NOX59" s="18"/>
      <c r="NOY59" s="18"/>
      <c r="NOZ59" s="18"/>
      <c r="NPA59" s="18"/>
      <c r="NPB59" s="18"/>
      <c r="NPC59" s="18"/>
      <c r="NPD59" s="18"/>
      <c r="NPE59" s="18"/>
      <c r="NPF59" s="18"/>
      <c r="NPG59" s="18"/>
      <c r="NPH59" s="18"/>
      <c r="NPI59" s="18"/>
      <c r="NPJ59" s="18"/>
      <c r="NPK59" s="18"/>
      <c r="NPL59" s="18"/>
      <c r="NPM59" s="18"/>
      <c r="NPN59" s="18"/>
      <c r="NPO59" s="18"/>
      <c r="NPP59" s="18"/>
      <c r="NPQ59" s="18"/>
      <c r="NPR59" s="18"/>
      <c r="NPS59" s="18"/>
      <c r="NPT59" s="18"/>
      <c r="NPU59" s="18"/>
      <c r="NPV59" s="18"/>
      <c r="NPW59" s="18"/>
      <c r="NPX59" s="18"/>
      <c r="NPY59" s="18"/>
      <c r="NPZ59" s="18"/>
      <c r="NQA59" s="18"/>
      <c r="NQB59" s="18"/>
      <c r="NQC59" s="18"/>
      <c r="NQD59" s="18"/>
      <c r="NQE59" s="18"/>
      <c r="NQF59" s="18"/>
      <c r="NQG59" s="18"/>
      <c r="NQH59" s="18"/>
      <c r="NQI59" s="18"/>
      <c r="NQJ59" s="18"/>
      <c r="NQK59" s="18"/>
      <c r="NQL59" s="18"/>
      <c r="NQM59" s="18"/>
      <c r="NQN59" s="18"/>
      <c r="NQO59" s="18"/>
      <c r="NQP59" s="18"/>
      <c r="NQQ59" s="18"/>
      <c r="NQR59" s="18"/>
      <c r="NQS59" s="18"/>
      <c r="NQT59" s="18"/>
      <c r="NQU59" s="18"/>
      <c r="NQV59" s="18"/>
      <c r="NQW59" s="18"/>
      <c r="NQX59" s="18"/>
      <c r="NQY59" s="18"/>
      <c r="NQZ59" s="18"/>
      <c r="NRA59" s="18"/>
      <c r="NRB59" s="18"/>
      <c r="NRC59" s="18"/>
      <c r="NRD59" s="18"/>
      <c r="NRE59" s="18"/>
      <c r="NRF59" s="18"/>
      <c r="NRG59" s="18"/>
      <c r="NRH59" s="18"/>
      <c r="NRI59" s="18"/>
      <c r="NRJ59" s="18"/>
      <c r="NRK59" s="18"/>
      <c r="NRL59" s="18"/>
      <c r="NRM59" s="18"/>
      <c r="NRN59" s="18"/>
      <c r="NRO59" s="18"/>
      <c r="NRP59" s="18"/>
      <c r="NRQ59" s="18"/>
      <c r="NRR59" s="18"/>
      <c r="NRS59" s="18"/>
      <c r="NRT59" s="18"/>
      <c r="NRU59" s="18"/>
      <c r="NRV59" s="18"/>
      <c r="NRW59" s="18"/>
      <c r="NRX59" s="18"/>
      <c r="NRY59" s="18"/>
      <c r="NRZ59" s="18"/>
      <c r="NSA59" s="18"/>
      <c r="NSB59" s="18"/>
      <c r="NSC59" s="18"/>
      <c r="NSD59" s="18"/>
      <c r="NSE59" s="18"/>
      <c r="NSF59" s="18"/>
      <c r="NSG59" s="18"/>
      <c r="NSH59" s="18"/>
      <c r="NSI59" s="18"/>
      <c r="NSJ59" s="18"/>
      <c r="NSK59" s="18"/>
      <c r="NSL59" s="18"/>
      <c r="NSM59" s="18"/>
      <c r="NSN59" s="18"/>
      <c r="NSO59" s="18"/>
      <c r="NSP59" s="18"/>
      <c r="NSQ59" s="18"/>
      <c r="NSR59" s="18"/>
      <c r="NSS59" s="18"/>
      <c r="NST59" s="18"/>
      <c r="NSU59" s="18"/>
      <c r="NSV59" s="18"/>
      <c r="NSW59" s="18"/>
      <c r="NSX59" s="18"/>
      <c r="NSY59" s="18"/>
      <c r="NSZ59" s="18"/>
      <c r="NTA59" s="18"/>
      <c r="NTB59" s="18"/>
      <c r="NTC59" s="18"/>
      <c r="NTD59" s="18"/>
      <c r="NTE59" s="18"/>
      <c r="NTF59" s="18"/>
      <c r="NTG59" s="18"/>
      <c r="NTH59" s="18"/>
      <c r="NTI59" s="18"/>
      <c r="NTJ59" s="18"/>
      <c r="NTK59" s="18"/>
      <c r="NTL59" s="18"/>
      <c r="NTM59" s="18"/>
      <c r="NTN59" s="18"/>
      <c r="NTO59" s="18"/>
      <c r="NTP59" s="18"/>
      <c r="NTQ59" s="18"/>
      <c r="NTR59" s="18"/>
      <c r="NTS59" s="18"/>
      <c r="NTT59" s="18"/>
      <c r="NTU59" s="18"/>
      <c r="NTV59" s="18"/>
      <c r="NTW59" s="18"/>
      <c r="NTX59" s="18"/>
      <c r="NTY59" s="18"/>
      <c r="NTZ59" s="18"/>
      <c r="NUA59" s="18"/>
      <c r="NUB59" s="18"/>
      <c r="NUC59" s="18"/>
      <c r="NUD59" s="18"/>
      <c r="NUE59" s="18"/>
      <c r="NUF59" s="18"/>
      <c r="NUG59" s="18"/>
      <c r="NUH59" s="18"/>
      <c r="NUI59" s="18"/>
      <c r="NUJ59" s="18"/>
      <c r="NUK59" s="18"/>
      <c r="NUL59" s="18"/>
      <c r="NUM59" s="18"/>
      <c r="NUN59" s="18"/>
      <c r="NUO59" s="18"/>
      <c r="NUP59" s="18"/>
      <c r="NUQ59" s="18"/>
      <c r="NUR59" s="18"/>
      <c r="NUS59" s="18"/>
      <c r="NUT59" s="18"/>
      <c r="NUU59" s="18"/>
      <c r="NUV59" s="18"/>
      <c r="NUW59" s="18"/>
      <c r="NUX59" s="18"/>
      <c r="NUY59" s="18"/>
      <c r="NUZ59" s="18"/>
      <c r="NVA59" s="18"/>
      <c r="NVB59" s="18"/>
      <c r="NVC59" s="18"/>
      <c r="NVD59" s="18"/>
      <c r="NVE59" s="18"/>
      <c r="NVF59" s="18"/>
      <c r="NVG59" s="18"/>
      <c r="NVH59" s="18"/>
      <c r="NVI59" s="18"/>
      <c r="NVJ59" s="18"/>
      <c r="NVK59" s="18"/>
      <c r="NVL59" s="18"/>
      <c r="NVM59" s="18"/>
      <c r="NVN59" s="18"/>
      <c r="NVO59" s="18"/>
      <c r="NVP59" s="18"/>
      <c r="NVQ59" s="18"/>
      <c r="NVR59" s="18"/>
      <c r="NVS59" s="18"/>
      <c r="NVT59" s="18"/>
      <c r="NVU59" s="18"/>
      <c r="NVV59" s="18"/>
      <c r="NVW59" s="18"/>
      <c r="NVX59" s="18"/>
      <c r="NVY59" s="18"/>
      <c r="NVZ59" s="18"/>
      <c r="NWA59" s="18"/>
      <c r="NWB59" s="18"/>
      <c r="NWC59" s="18"/>
      <c r="NWD59" s="18"/>
      <c r="NWE59" s="18"/>
      <c r="NWF59" s="18"/>
      <c r="NWG59" s="18"/>
      <c r="NWH59" s="18"/>
      <c r="NWI59" s="18"/>
      <c r="NWJ59" s="18"/>
      <c r="NWK59" s="18"/>
      <c r="NWL59" s="18"/>
      <c r="NWM59" s="18"/>
      <c r="NWN59" s="18"/>
      <c r="NWO59" s="18"/>
      <c r="NWP59" s="18"/>
      <c r="NWQ59" s="18"/>
      <c r="NWR59" s="18"/>
      <c r="NWS59" s="18"/>
      <c r="NWT59" s="18"/>
      <c r="NWU59" s="18"/>
      <c r="NWV59" s="18"/>
      <c r="NWW59" s="18"/>
      <c r="NWX59" s="18"/>
      <c r="NWY59" s="18"/>
      <c r="NWZ59" s="18"/>
      <c r="NXA59" s="18"/>
      <c r="NXB59" s="18"/>
      <c r="NXC59" s="18"/>
      <c r="NXD59" s="18"/>
      <c r="NXE59" s="18"/>
      <c r="NXF59" s="18"/>
      <c r="NXG59" s="18"/>
      <c r="NXH59" s="18"/>
      <c r="NXI59" s="18"/>
      <c r="NXJ59" s="18"/>
      <c r="NXK59" s="18"/>
      <c r="NXL59" s="18"/>
      <c r="NXM59" s="18"/>
      <c r="NXN59" s="18"/>
      <c r="NXO59" s="18"/>
      <c r="NXP59" s="18"/>
      <c r="NXQ59" s="18"/>
      <c r="NXR59" s="18"/>
      <c r="NXS59" s="18"/>
      <c r="NXT59" s="18"/>
      <c r="NXU59" s="18"/>
      <c r="NXV59" s="18"/>
      <c r="NXW59" s="18"/>
      <c r="NXX59" s="18"/>
      <c r="NXY59" s="18"/>
      <c r="NXZ59" s="18"/>
      <c r="NYA59" s="18"/>
      <c r="NYB59" s="18"/>
      <c r="NYC59" s="18"/>
      <c r="NYD59" s="18"/>
      <c r="NYE59" s="18"/>
      <c r="NYF59" s="18"/>
      <c r="NYG59" s="18"/>
      <c r="NYH59" s="18"/>
      <c r="NYI59" s="18"/>
      <c r="NYJ59" s="18"/>
      <c r="NYK59" s="18"/>
      <c r="NYL59" s="18"/>
      <c r="NYM59" s="18"/>
      <c r="NYN59" s="18"/>
      <c r="NYO59" s="18"/>
      <c r="NYP59" s="18"/>
      <c r="NYQ59" s="18"/>
      <c r="NYR59" s="18"/>
      <c r="NYS59" s="18"/>
      <c r="NYT59" s="18"/>
      <c r="NYU59" s="18"/>
      <c r="NYV59" s="18"/>
      <c r="NYW59" s="18"/>
      <c r="NYX59" s="18"/>
      <c r="NYY59" s="18"/>
      <c r="NYZ59" s="18"/>
      <c r="NZA59" s="18"/>
      <c r="NZB59" s="18"/>
      <c r="NZC59" s="18"/>
      <c r="NZD59" s="18"/>
      <c r="NZE59" s="18"/>
      <c r="NZF59" s="18"/>
      <c r="NZG59" s="18"/>
      <c r="NZH59" s="18"/>
      <c r="NZI59" s="18"/>
      <c r="NZJ59" s="18"/>
      <c r="NZK59" s="18"/>
      <c r="NZL59" s="18"/>
      <c r="NZM59" s="18"/>
      <c r="NZN59" s="18"/>
      <c r="NZO59" s="18"/>
      <c r="NZP59" s="18"/>
      <c r="NZQ59" s="18"/>
      <c r="NZR59" s="18"/>
      <c r="NZS59" s="18"/>
      <c r="NZT59" s="18"/>
      <c r="NZU59" s="18"/>
      <c r="NZV59" s="18"/>
      <c r="NZW59" s="18"/>
      <c r="NZX59" s="18"/>
      <c r="NZY59" s="18"/>
      <c r="NZZ59" s="18"/>
      <c r="OAA59" s="18"/>
      <c r="OAB59" s="18"/>
      <c r="OAC59" s="18"/>
      <c r="OAD59" s="18"/>
      <c r="OAE59" s="18"/>
      <c r="OAF59" s="18"/>
      <c r="OAG59" s="18"/>
      <c r="OAH59" s="18"/>
      <c r="OAI59" s="18"/>
      <c r="OAJ59" s="18"/>
      <c r="OAK59" s="18"/>
      <c r="OAL59" s="18"/>
      <c r="OAM59" s="18"/>
      <c r="OAN59" s="18"/>
      <c r="OAO59" s="18"/>
      <c r="OAP59" s="18"/>
      <c r="OAQ59" s="18"/>
      <c r="OAR59" s="18"/>
      <c r="OAS59" s="18"/>
      <c r="OAT59" s="18"/>
      <c r="OAU59" s="18"/>
      <c r="OAV59" s="18"/>
      <c r="OAW59" s="18"/>
      <c r="OAX59" s="18"/>
      <c r="OAY59" s="18"/>
      <c r="OAZ59" s="18"/>
      <c r="OBA59" s="18"/>
      <c r="OBB59" s="18"/>
      <c r="OBC59" s="18"/>
      <c r="OBD59" s="18"/>
      <c r="OBE59" s="18"/>
      <c r="OBF59" s="18"/>
      <c r="OBG59" s="18"/>
      <c r="OBH59" s="18"/>
      <c r="OBI59" s="18"/>
      <c r="OBJ59" s="18"/>
      <c r="OBK59" s="18"/>
      <c r="OBL59" s="18"/>
      <c r="OBM59" s="18"/>
      <c r="OBN59" s="18"/>
      <c r="OBO59" s="18"/>
      <c r="OBP59" s="18"/>
      <c r="OBQ59" s="18"/>
      <c r="OBR59" s="18"/>
      <c r="OBS59" s="18"/>
      <c r="OBT59" s="18"/>
      <c r="OBU59" s="18"/>
      <c r="OBV59" s="18"/>
      <c r="OBW59" s="18"/>
      <c r="OBX59" s="18"/>
      <c r="OBY59" s="18"/>
      <c r="OBZ59" s="18"/>
      <c r="OCA59" s="18"/>
      <c r="OCB59" s="18"/>
      <c r="OCC59" s="18"/>
      <c r="OCD59" s="18"/>
      <c r="OCE59" s="18"/>
      <c r="OCF59" s="18"/>
      <c r="OCG59" s="18"/>
      <c r="OCH59" s="18"/>
      <c r="OCI59" s="18"/>
      <c r="OCJ59" s="18"/>
      <c r="OCK59" s="18"/>
      <c r="OCL59" s="18"/>
      <c r="OCM59" s="18"/>
      <c r="OCN59" s="18"/>
      <c r="OCO59" s="18"/>
      <c r="OCP59" s="18"/>
      <c r="OCQ59" s="18"/>
      <c r="OCR59" s="18"/>
      <c r="OCS59" s="18"/>
      <c r="OCT59" s="18"/>
      <c r="OCU59" s="18"/>
      <c r="OCV59" s="18"/>
      <c r="OCW59" s="18"/>
      <c r="OCX59" s="18"/>
      <c r="OCY59" s="18"/>
      <c r="OCZ59" s="18"/>
      <c r="ODA59" s="18"/>
      <c r="ODB59" s="18"/>
      <c r="ODC59" s="18"/>
      <c r="ODD59" s="18"/>
      <c r="ODE59" s="18"/>
      <c r="ODF59" s="18"/>
      <c r="ODG59" s="18"/>
      <c r="ODH59" s="18"/>
      <c r="ODI59" s="18"/>
      <c r="ODJ59" s="18"/>
      <c r="ODK59" s="18"/>
      <c r="ODL59" s="18"/>
      <c r="ODM59" s="18"/>
      <c r="ODN59" s="18"/>
      <c r="ODO59" s="18"/>
      <c r="ODP59" s="18"/>
      <c r="ODQ59" s="18"/>
      <c r="ODR59" s="18"/>
      <c r="ODS59" s="18"/>
      <c r="ODT59" s="18"/>
      <c r="ODU59" s="18"/>
      <c r="ODV59" s="18"/>
      <c r="ODW59" s="18"/>
      <c r="ODX59" s="18"/>
      <c r="ODY59" s="18"/>
      <c r="ODZ59" s="18"/>
      <c r="OEA59" s="18"/>
      <c r="OEB59" s="18"/>
      <c r="OEC59" s="18"/>
      <c r="OED59" s="18"/>
      <c r="OEE59" s="18"/>
      <c r="OEF59" s="18"/>
      <c r="OEG59" s="18"/>
      <c r="OEH59" s="18"/>
      <c r="OEI59" s="18"/>
      <c r="OEJ59" s="18"/>
      <c r="OEK59" s="18"/>
      <c r="OEL59" s="18"/>
      <c r="OEM59" s="18"/>
      <c r="OEN59" s="18"/>
      <c r="OEO59" s="18"/>
      <c r="OEP59" s="18"/>
      <c r="OEQ59" s="18"/>
      <c r="OER59" s="18"/>
      <c r="OES59" s="18"/>
      <c r="OET59" s="18"/>
      <c r="OEU59" s="18"/>
      <c r="OEV59" s="18"/>
      <c r="OEW59" s="18"/>
      <c r="OEX59" s="18"/>
      <c r="OEY59" s="18"/>
      <c r="OEZ59" s="18"/>
      <c r="OFA59" s="18"/>
      <c r="OFB59" s="18"/>
      <c r="OFC59" s="18"/>
      <c r="OFD59" s="18"/>
      <c r="OFE59" s="18"/>
      <c r="OFF59" s="18"/>
      <c r="OFG59" s="18"/>
      <c r="OFH59" s="18"/>
      <c r="OFI59" s="18"/>
      <c r="OFJ59" s="18"/>
      <c r="OFK59" s="18"/>
      <c r="OFL59" s="18"/>
      <c r="OFM59" s="18"/>
      <c r="OFN59" s="18"/>
      <c r="OFO59" s="18"/>
      <c r="OFP59" s="18"/>
      <c r="OFQ59" s="18"/>
      <c r="OFR59" s="18"/>
      <c r="OFS59" s="18"/>
      <c r="OFT59" s="18"/>
      <c r="OFU59" s="18"/>
      <c r="OFV59" s="18"/>
      <c r="OFW59" s="18"/>
      <c r="OFX59" s="18"/>
      <c r="OFY59" s="18"/>
      <c r="OFZ59" s="18"/>
      <c r="OGA59" s="18"/>
      <c r="OGB59" s="18"/>
      <c r="OGC59" s="18"/>
      <c r="OGD59" s="18"/>
      <c r="OGE59" s="18"/>
      <c r="OGF59" s="18"/>
      <c r="OGG59" s="18"/>
      <c r="OGH59" s="18"/>
      <c r="OGI59" s="18"/>
      <c r="OGJ59" s="18"/>
      <c r="OGK59" s="18"/>
      <c r="OGL59" s="18"/>
      <c r="OGM59" s="18"/>
      <c r="OGN59" s="18"/>
      <c r="OGO59" s="18"/>
      <c r="OGP59" s="18"/>
      <c r="OGQ59" s="18"/>
      <c r="OGR59" s="18"/>
      <c r="OGS59" s="18"/>
      <c r="OGT59" s="18"/>
      <c r="OGU59" s="18"/>
      <c r="OGV59" s="18"/>
      <c r="OGW59" s="18"/>
      <c r="OGX59" s="18"/>
      <c r="OGY59" s="18"/>
      <c r="OGZ59" s="18"/>
      <c r="OHA59" s="18"/>
      <c r="OHB59" s="18"/>
      <c r="OHC59" s="18"/>
      <c r="OHD59" s="18"/>
      <c r="OHE59" s="18"/>
      <c r="OHF59" s="18"/>
      <c r="OHG59" s="18"/>
      <c r="OHH59" s="18"/>
      <c r="OHI59" s="18"/>
      <c r="OHJ59" s="18"/>
      <c r="OHK59" s="18"/>
      <c r="OHL59" s="18"/>
      <c r="OHM59" s="18"/>
      <c r="OHN59" s="18"/>
      <c r="OHO59" s="18"/>
      <c r="OHP59" s="18"/>
      <c r="OHQ59" s="18"/>
      <c r="OHR59" s="18"/>
      <c r="OHS59" s="18"/>
      <c r="OHT59" s="18"/>
      <c r="OHU59" s="18"/>
      <c r="OHV59" s="18"/>
      <c r="OHW59" s="18"/>
      <c r="OHX59" s="18"/>
      <c r="OHY59" s="18"/>
      <c r="OHZ59" s="18"/>
      <c r="OIA59" s="18"/>
      <c r="OIB59" s="18"/>
      <c r="OIC59" s="18"/>
      <c r="OID59" s="18"/>
      <c r="OIE59" s="18"/>
      <c r="OIF59" s="18"/>
      <c r="OIG59" s="18"/>
      <c r="OIH59" s="18"/>
      <c r="OII59" s="18"/>
      <c r="OIJ59" s="18"/>
      <c r="OIK59" s="18"/>
      <c r="OIL59" s="18"/>
      <c r="OIM59" s="18"/>
      <c r="OIN59" s="18"/>
      <c r="OIO59" s="18"/>
      <c r="OIP59" s="18"/>
      <c r="OIQ59" s="18"/>
      <c r="OIR59" s="18"/>
      <c r="OIS59" s="18"/>
      <c r="OIT59" s="18"/>
      <c r="OIU59" s="18"/>
      <c r="OIV59" s="18"/>
      <c r="OIW59" s="18"/>
      <c r="OIX59" s="18"/>
      <c r="OIY59" s="18"/>
      <c r="OIZ59" s="18"/>
      <c r="OJA59" s="18"/>
      <c r="OJB59" s="18"/>
      <c r="OJC59" s="18"/>
      <c r="OJD59" s="18"/>
      <c r="OJE59" s="18"/>
      <c r="OJF59" s="18"/>
      <c r="OJG59" s="18"/>
      <c r="OJH59" s="18"/>
      <c r="OJI59" s="18"/>
      <c r="OJJ59" s="18"/>
      <c r="OJK59" s="18"/>
      <c r="OJL59" s="18"/>
      <c r="OJM59" s="18"/>
      <c r="OJN59" s="18"/>
      <c r="OJO59" s="18"/>
      <c r="OJP59" s="18"/>
      <c r="OJQ59" s="18"/>
      <c r="OJR59" s="18"/>
      <c r="OJS59" s="18"/>
      <c r="OJT59" s="18"/>
      <c r="OJU59" s="18"/>
      <c r="OJV59" s="18"/>
      <c r="OJW59" s="18"/>
      <c r="OJX59" s="18"/>
      <c r="OJY59" s="18"/>
      <c r="OJZ59" s="18"/>
      <c r="OKA59" s="18"/>
      <c r="OKB59" s="18"/>
      <c r="OKC59" s="18"/>
      <c r="OKD59" s="18"/>
      <c r="OKE59" s="18"/>
      <c r="OKF59" s="18"/>
      <c r="OKG59" s="18"/>
      <c r="OKH59" s="18"/>
      <c r="OKI59" s="18"/>
      <c r="OKJ59" s="18"/>
      <c r="OKK59" s="18"/>
      <c r="OKL59" s="18"/>
      <c r="OKM59" s="18"/>
      <c r="OKN59" s="18"/>
      <c r="OKO59" s="18"/>
      <c r="OKP59" s="18"/>
      <c r="OKQ59" s="18"/>
      <c r="OKR59" s="18"/>
      <c r="OKS59" s="18"/>
      <c r="OKT59" s="18"/>
      <c r="OKU59" s="18"/>
      <c r="OKV59" s="18"/>
      <c r="OKW59" s="18"/>
      <c r="OKX59" s="18"/>
      <c r="OKY59" s="18"/>
      <c r="OKZ59" s="18"/>
      <c r="OLA59" s="18"/>
      <c r="OLB59" s="18"/>
      <c r="OLC59" s="18"/>
      <c r="OLD59" s="18"/>
      <c r="OLE59" s="18"/>
      <c r="OLF59" s="18"/>
      <c r="OLG59" s="18"/>
      <c r="OLH59" s="18"/>
      <c r="OLI59" s="18"/>
      <c r="OLJ59" s="18"/>
      <c r="OLK59" s="18"/>
      <c r="OLL59" s="18"/>
      <c r="OLM59" s="18"/>
      <c r="OLN59" s="18"/>
      <c r="OLO59" s="18"/>
      <c r="OLP59" s="18"/>
      <c r="OLQ59" s="18"/>
      <c r="OLR59" s="18"/>
      <c r="OLS59" s="18"/>
      <c r="OLT59" s="18"/>
      <c r="OLU59" s="18"/>
      <c r="OLV59" s="18"/>
      <c r="OLW59" s="18"/>
      <c r="OLX59" s="18"/>
      <c r="OLY59" s="18"/>
      <c r="OLZ59" s="18"/>
      <c r="OMA59" s="18"/>
      <c r="OMB59" s="18"/>
      <c r="OMC59" s="18"/>
      <c r="OMD59" s="18"/>
      <c r="OME59" s="18"/>
      <c r="OMF59" s="18"/>
      <c r="OMG59" s="18"/>
      <c r="OMH59" s="18"/>
      <c r="OMI59" s="18"/>
      <c r="OMJ59" s="18"/>
      <c r="OMK59" s="18"/>
      <c r="OML59" s="18"/>
      <c r="OMM59" s="18"/>
      <c r="OMN59" s="18"/>
      <c r="OMO59" s="18"/>
      <c r="OMP59" s="18"/>
      <c r="OMQ59" s="18"/>
      <c r="OMR59" s="18"/>
      <c r="OMS59" s="18"/>
      <c r="OMT59" s="18"/>
      <c r="OMU59" s="18"/>
      <c r="OMV59" s="18"/>
      <c r="OMW59" s="18"/>
      <c r="OMX59" s="18"/>
      <c r="OMY59" s="18"/>
      <c r="OMZ59" s="18"/>
      <c r="ONA59" s="18"/>
      <c r="ONB59" s="18"/>
      <c r="ONC59" s="18"/>
      <c r="OND59" s="18"/>
      <c r="ONE59" s="18"/>
      <c r="ONF59" s="18"/>
      <c r="ONG59" s="18"/>
      <c r="ONH59" s="18"/>
      <c r="ONI59" s="18"/>
      <c r="ONJ59" s="18"/>
      <c r="ONK59" s="18"/>
      <c r="ONL59" s="18"/>
      <c r="ONM59" s="18"/>
      <c r="ONN59" s="18"/>
      <c r="ONO59" s="18"/>
      <c r="ONP59" s="18"/>
      <c r="ONQ59" s="18"/>
      <c r="ONR59" s="18"/>
      <c r="ONS59" s="18"/>
      <c r="ONT59" s="18"/>
      <c r="ONU59" s="18"/>
      <c r="ONV59" s="18"/>
      <c r="ONW59" s="18"/>
      <c r="ONX59" s="18"/>
      <c r="ONY59" s="18"/>
      <c r="ONZ59" s="18"/>
      <c r="OOA59" s="18"/>
      <c r="OOB59" s="18"/>
      <c r="OOC59" s="18"/>
      <c r="OOD59" s="18"/>
      <c r="OOE59" s="18"/>
      <c r="OOF59" s="18"/>
      <c r="OOG59" s="18"/>
      <c r="OOH59" s="18"/>
      <c r="OOI59" s="18"/>
      <c r="OOJ59" s="18"/>
      <c r="OOK59" s="18"/>
      <c r="OOL59" s="18"/>
      <c r="OOM59" s="18"/>
      <c r="OON59" s="18"/>
      <c r="OOO59" s="18"/>
      <c r="OOP59" s="18"/>
      <c r="OOQ59" s="18"/>
      <c r="OOR59" s="18"/>
      <c r="OOS59" s="18"/>
      <c r="OOT59" s="18"/>
      <c r="OOU59" s="18"/>
      <c r="OOV59" s="18"/>
      <c r="OOW59" s="18"/>
      <c r="OOX59" s="18"/>
      <c r="OOY59" s="18"/>
      <c r="OOZ59" s="18"/>
      <c r="OPA59" s="18"/>
      <c r="OPB59" s="18"/>
      <c r="OPC59" s="18"/>
      <c r="OPD59" s="18"/>
      <c r="OPE59" s="18"/>
      <c r="OPF59" s="18"/>
      <c r="OPG59" s="18"/>
      <c r="OPH59" s="18"/>
      <c r="OPI59" s="18"/>
      <c r="OPJ59" s="18"/>
      <c r="OPK59" s="18"/>
      <c r="OPL59" s="18"/>
      <c r="OPM59" s="18"/>
      <c r="OPN59" s="18"/>
      <c r="OPO59" s="18"/>
      <c r="OPP59" s="18"/>
      <c r="OPQ59" s="18"/>
      <c r="OPR59" s="18"/>
      <c r="OPS59" s="18"/>
      <c r="OPT59" s="18"/>
      <c r="OPU59" s="18"/>
      <c r="OPV59" s="18"/>
      <c r="OPW59" s="18"/>
      <c r="OPX59" s="18"/>
      <c r="OPY59" s="18"/>
      <c r="OPZ59" s="18"/>
      <c r="OQA59" s="18"/>
      <c r="OQB59" s="18"/>
      <c r="OQC59" s="18"/>
      <c r="OQD59" s="18"/>
      <c r="OQE59" s="18"/>
      <c r="OQF59" s="18"/>
      <c r="OQG59" s="18"/>
      <c r="OQH59" s="18"/>
      <c r="OQI59" s="18"/>
      <c r="OQJ59" s="18"/>
      <c r="OQK59" s="18"/>
      <c r="OQL59" s="18"/>
      <c r="OQM59" s="18"/>
      <c r="OQN59" s="18"/>
      <c r="OQO59" s="18"/>
      <c r="OQP59" s="18"/>
      <c r="OQQ59" s="18"/>
      <c r="OQR59" s="18"/>
      <c r="OQS59" s="18"/>
      <c r="OQT59" s="18"/>
      <c r="OQU59" s="18"/>
      <c r="OQV59" s="18"/>
      <c r="OQW59" s="18"/>
      <c r="OQX59" s="18"/>
      <c r="OQY59" s="18"/>
      <c r="OQZ59" s="18"/>
      <c r="ORA59" s="18"/>
      <c r="ORB59" s="18"/>
      <c r="ORC59" s="18"/>
      <c r="ORD59" s="18"/>
      <c r="ORE59" s="18"/>
      <c r="ORF59" s="18"/>
      <c r="ORG59" s="18"/>
      <c r="ORH59" s="18"/>
      <c r="ORI59" s="18"/>
      <c r="ORJ59" s="18"/>
      <c r="ORK59" s="18"/>
      <c r="ORL59" s="18"/>
      <c r="ORM59" s="18"/>
      <c r="ORN59" s="18"/>
      <c r="ORO59" s="18"/>
      <c r="ORP59" s="18"/>
      <c r="ORQ59" s="18"/>
      <c r="ORR59" s="18"/>
      <c r="ORS59" s="18"/>
      <c r="ORT59" s="18"/>
      <c r="ORU59" s="18"/>
      <c r="ORV59" s="18"/>
      <c r="ORW59" s="18"/>
      <c r="ORX59" s="18"/>
      <c r="ORY59" s="18"/>
      <c r="ORZ59" s="18"/>
      <c r="OSA59" s="18"/>
      <c r="OSB59" s="18"/>
      <c r="OSC59" s="18"/>
      <c r="OSD59" s="18"/>
      <c r="OSE59" s="18"/>
      <c r="OSF59" s="18"/>
      <c r="OSG59" s="18"/>
      <c r="OSH59" s="18"/>
      <c r="OSI59" s="18"/>
      <c r="OSJ59" s="18"/>
      <c r="OSK59" s="18"/>
      <c r="OSL59" s="18"/>
      <c r="OSM59" s="18"/>
      <c r="OSN59" s="18"/>
      <c r="OSO59" s="18"/>
      <c r="OSP59" s="18"/>
      <c r="OSQ59" s="18"/>
      <c r="OSR59" s="18"/>
      <c r="OSS59" s="18"/>
      <c r="OST59" s="18"/>
      <c r="OSU59" s="18"/>
      <c r="OSV59" s="18"/>
      <c r="OSW59" s="18"/>
      <c r="OSX59" s="18"/>
      <c r="OSY59" s="18"/>
      <c r="OSZ59" s="18"/>
      <c r="OTA59" s="18"/>
      <c r="OTB59" s="18"/>
      <c r="OTC59" s="18"/>
      <c r="OTD59" s="18"/>
      <c r="OTE59" s="18"/>
      <c r="OTF59" s="18"/>
      <c r="OTG59" s="18"/>
      <c r="OTH59" s="18"/>
      <c r="OTI59" s="18"/>
      <c r="OTJ59" s="18"/>
      <c r="OTK59" s="18"/>
      <c r="OTL59" s="18"/>
      <c r="OTM59" s="18"/>
      <c r="OTN59" s="18"/>
      <c r="OTO59" s="18"/>
      <c r="OTP59" s="18"/>
      <c r="OTQ59" s="18"/>
      <c r="OTR59" s="18"/>
      <c r="OTS59" s="18"/>
      <c r="OTT59" s="18"/>
      <c r="OTU59" s="18"/>
      <c r="OTV59" s="18"/>
      <c r="OTW59" s="18"/>
      <c r="OTX59" s="18"/>
      <c r="OTY59" s="18"/>
      <c r="OTZ59" s="18"/>
      <c r="OUA59" s="18"/>
      <c r="OUB59" s="18"/>
      <c r="OUC59" s="18"/>
      <c r="OUD59" s="18"/>
      <c r="OUE59" s="18"/>
      <c r="OUF59" s="18"/>
      <c r="OUG59" s="18"/>
      <c r="OUH59" s="18"/>
      <c r="OUI59" s="18"/>
      <c r="OUJ59" s="18"/>
      <c r="OUK59" s="18"/>
      <c r="OUL59" s="18"/>
      <c r="OUM59" s="18"/>
      <c r="OUN59" s="18"/>
      <c r="OUO59" s="18"/>
      <c r="OUP59" s="18"/>
      <c r="OUQ59" s="18"/>
      <c r="OUR59" s="18"/>
      <c r="OUS59" s="18"/>
      <c r="OUT59" s="18"/>
      <c r="OUU59" s="18"/>
      <c r="OUV59" s="18"/>
      <c r="OUW59" s="18"/>
      <c r="OUX59" s="18"/>
      <c r="OUY59" s="18"/>
      <c r="OUZ59" s="18"/>
      <c r="OVA59" s="18"/>
      <c r="OVB59" s="18"/>
      <c r="OVC59" s="18"/>
      <c r="OVD59" s="18"/>
      <c r="OVE59" s="18"/>
      <c r="OVF59" s="18"/>
      <c r="OVG59" s="18"/>
      <c r="OVH59" s="18"/>
      <c r="OVI59" s="18"/>
      <c r="OVJ59" s="18"/>
      <c r="OVK59" s="18"/>
      <c r="OVL59" s="18"/>
      <c r="OVM59" s="18"/>
      <c r="OVN59" s="18"/>
      <c r="OVO59" s="18"/>
      <c r="OVP59" s="18"/>
      <c r="OVQ59" s="18"/>
      <c r="OVR59" s="18"/>
      <c r="OVS59" s="18"/>
      <c r="OVT59" s="18"/>
      <c r="OVU59" s="18"/>
      <c r="OVV59" s="18"/>
      <c r="OVW59" s="18"/>
      <c r="OVX59" s="18"/>
      <c r="OVY59" s="18"/>
      <c r="OVZ59" s="18"/>
      <c r="OWA59" s="18"/>
      <c r="OWB59" s="18"/>
      <c r="OWC59" s="18"/>
      <c r="OWD59" s="18"/>
      <c r="OWE59" s="18"/>
      <c r="OWF59" s="18"/>
      <c r="OWG59" s="18"/>
      <c r="OWH59" s="18"/>
      <c r="OWI59" s="18"/>
      <c r="OWJ59" s="18"/>
      <c r="OWK59" s="18"/>
      <c r="OWL59" s="18"/>
      <c r="OWM59" s="18"/>
      <c r="OWN59" s="18"/>
      <c r="OWO59" s="18"/>
      <c r="OWP59" s="18"/>
      <c r="OWQ59" s="18"/>
      <c r="OWR59" s="18"/>
      <c r="OWS59" s="18"/>
      <c r="OWT59" s="18"/>
      <c r="OWU59" s="18"/>
      <c r="OWV59" s="18"/>
      <c r="OWW59" s="18"/>
      <c r="OWX59" s="18"/>
      <c r="OWY59" s="18"/>
      <c r="OWZ59" s="18"/>
      <c r="OXA59" s="18"/>
      <c r="OXB59" s="18"/>
      <c r="OXC59" s="18"/>
      <c r="OXD59" s="18"/>
      <c r="OXE59" s="18"/>
      <c r="OXF59" s="18"/>
      <c r="OXG59" s="18"/>
      <c r="OXH59" s="18"/>
      <c r="OXI59" s="18"/>
      <c r="OXJ59" s="18"/>
      <c r="OXK59" s="18"/>
      <c r="OXL59" s="18"/>
      <c r="OXM59" s="18"/>
      <c r="OXN59" s="18"/>
      <c r="OXO59" s="18"/>
      <c r="OXP59" s="18"/>
      <c r="OXQ59" s="18"/>
      <c r="OXR59" s="18"/>
      <c r="OXS59" s="18"/>
      <c r="OXT59" s="18"/>
      <c r="OXU59" s="18"/>
      <c r="OXV59" s="18"/>
      <c r="OXW59" s="18"/>
      <c r="OXX59" s="18"/>
      <c r="OXY59" s="18"/>
      <c r="OXZ59" s="18"/>
      <c r="OYA59" s="18"/>
      <c r="OYB59" s="18"/>
      <c r="OYC59" s="18"/>
      <c r="OYD59" s="18"/>
      <c r="OYE59" s="18"/>
      <c r="OYF59" s="18"/>
      <c r="OYG59" s="18"/>
      <c r="OYH59" s="18"/>
      <c r="OYI59" s="18"/>
      <c r="OYJ59" s="18"/>
      <c r="OYK59" s="18"/>
      <c r="OYL59" s="18"/>
      <c r="OYM59" s="18"/>
      <c r="OYN59" s="18"/>
      <c r="OYO59" s="18"/>
      <c r="OYP59" s="18"/>
      <c r="OYQ59" s="18"/>
      <c r="OYR59" s="18"/>
      <c r="OYS59" s="18"/>
      <c r="OYT59" s="18"/>
      <c r="OYU59" s="18"/>
      <c r="OYV59" s="18"/>
      <c r="OYW59" s="18"/>
      <c r="OYX59" s="18"/>
      <c r="OYY59" s="18"/>
      <c r="OYZ59" s="18"/>
      <c r="OZA59" s="18"/>
      <c r="OZB59" s="18"/>
      <c r="OZC59" s="18"/>
      <c r="OZD59" s="18"/>
      <c r="OZE59" s="18"/>
      <c r="OZF59" s="18"/>
      <c r="OZG59" s="18"/>
      <c r="OZH59" s="18"/>
      <c r="OZI59" s="18"/>
      <c r="OZJ59" s="18"/>
      <c r="OZK59" s="18"/>
      <c r="OZL59" s="18"/>
      <c r="OZM59" s="18"/>
      <c r="OZN59" s="18"/>
      <c r="OZO59" s="18"/>
      <c r="OZP59" s="18"/>
      <c r="OZQ59" s="18"/>
      <c r="OZR59" s="18"/>
      <c r="OZS59" s="18"/>
      <c r="OZT59" s="18"/>
      <c r="OZU59" s="18"/>
      <c r="OZV59" s="18"/>
      <c r="OZW59" s="18"/>
      <c r="OZX59" s="18"/>
      <c r="OZY59" s="18"/>
      <c r="OZZ59" s="18"/>
      <c r="PAA59" s="18"/>
      <c r="PAB59" s="18"/>
      <c r="PAC59" s="18"/>
      <c r="PAD59" s="18"/>
      <c r="PAE59" s="18"/>
      <c r="PAF59" s="18"/>
      <c r="PAG59" s="18"/>
      <c r="PAH59" s="18"/>
      <c r="PAI59" s="18"/>
      <c r="PAJ59" s="18"/>
      <c r="PAK59" s="18"/>
      <c r="PAL59" s="18"/>
      <c r="PAM59" s="18"/>
      <c r="PAN59" s="18"/>
      <c r="PAO59" s="18"/>
      <c r="PAP59" s="18"/>
      <c r="PAQ59" s="18"/>
      <c r="PAR59" s="18"/>
      <c r="PAS59" s="18"/>
      <c r="PAT59" s="18"/>
      <c r="PAU59" s="18"/>
      <c r="PAV59" s="18"/>
      <c r="PAW59" s="18"/>
      <c r="PAX59" s="18"/>
      <c r="PAY59" s="18"/>
      <c r="PAZ59" s="18"/>
      <c r="PBA59" s="18"/>
      <c r="PBB59" s="18"/>
      <c r="PBC59" s="18"/>
      <c r="PBD59" s="18"/>
      <c r="PBE59" s="18"/>
      <c r="PBF59" s="18"/>
      <c r="PBG59" s="18"/>
      <c r="PBH59" s="18"/>
      <c r="PBI59" s="18"/>
      <c r="PBJ59" s="18"/>
      <c r="PBK59" s="18"/>
      <c r="PBL59" s="18"/>
      <c r="PBM59" s="18"/>
      <c r="PBN59" s="18"/>
      <c r="PBO59" s="18"/>
      <c r="PBP59" s="18"/>
      <c r="PBQ59" s="18"/>
      <c r="PBR59" s="18"/>
      <c r="PBS59" s="18"/>
      <c r="PBT59" s="18"/>
      <c r="PBU59" s="18"/>
      <c r="PBV59" s="18"/>
      <c r="PBW59" s="18"/>
      <c r="PBX59" s="18"/>
      <c r="PBY59" s="18"/>
      <c r="PBZ59" s="18"/>
      <c r="PCA59" s="18"/>
      <c r="PCB59" s="18"/>
      <c r="PCC59" s="18"/>
      <c r="PCD59" s="18"/>
      <c r="PCE59" s="18"/>
      <c r="PCF59" s="18"/>
      <c r="PCG59" s="18"/>
      <c r="PCH59" s="18"/>
      <c r="PCI59" s="18"/>
      <c r="PCJ59" s="18"/>
      <c r="PCK59" s="18"/>
      <c r="PCL59" s="18"/>
      <c r="PCM59" s="18"/>
      <c r="PCN59" s="18"/>
      <c r="PCO59" s="18"/>
      <c r="PCP59" s="18"/>
      <c r="PCQ59" s="18"/>
      <c r="PCR59" s="18"/>
      <c r="PCS59" s="18"/>
      <c r="PCT59" s="18"/>
      <c r="PCU59" s="18"/>
      <c r="PCV59" s="18"/>
      <c r="PCW59" s="18"/>
      <c r="PCX59" s="18"/>
      <c r="PCY59" s="18"/>
      <c r="PCZ59" s="18"/>
      <c r="PDA59" s="18"/>
      <c r="PDB59" s="18"/>
      <c r="PDC59" s="18"/>
      <c r="PDD59" s="18"/>
      <c r="PDE59" s="18"/>
      <c r="PDF59" s="18"/>
      <c r="PDG59" s="18"/>
      <c r="PDH59" s="18"/>
      <c r="PDI59" s="18"/>
      <c r="PDJ59" s="18"/>
      <c r="PDK59" s="18"/>
      <c r="PDL59" s="18"/>
      <c r="PDM59" s="18"/>
      <c r="PDN59" s="18"/>
      <c r="PDO59" s="18"/>
      <c r="PDP59" s="18"/>
      <c r="PDQ59" s="18"/>
      <c r="PDR59" s="18"/>
      <c r="PDS59" s="18"/>
      <c r="PDT59" s="18"/>
      <c r="PDU59" s="18"/>
      <c r="PDV59" s="18"/>
      <c r="PDW59" s="18"/>
      <c r="PDX59" s="18"/>
      <c r="PDY59" s="18"/>
      <c r="PDZ59" s="18"/>
      <c r="PEA59" s="18"/>
      <c r="PEB59" s="18"/>
      <c r="PEC59" s="18"/>
      <c r="PED59" s="18"/>
      <c r="PEE59" s="18"/>
      <c r="PEF59" s="18"/>
      <c r="PEG59" s="18"/>
      <c r="PEH59" s="18"/>
      <c r="PEI59" s="18"/>
      <c r="PEJ59" s="18"/>
      <c r="PEK59" s="18"/>
      <c r="PEL59" s="18"/>
      <c r="PEM59" s="18"/>
      <c r="PEN59" s="18"/>
      <c r="PEO59" s="18"/>
      <c r="PEP59" s="18"/>
      <c r="PEQ59" s="18"/>
      <c r="PER59" s="18"/>
      <c r="PES59" s="18"/>
      <c r="PET59" s="18"/>
      <c r="PEU59" s="18"/>
      <c r="PEV59" s="18"/>
      <c r="PEW59" s="18"/>
      <c r="PEX59" s="18"/>
      <c r="PEY59" s="18"/>
      <c r="PEZ59" s="18"/>
      <c r="PFA59" s="18"/>
      <c r="PFB59" s="18"/>
      <c r="PFC59" s="18"/>
      <c r="PFD59" s="18"/>
      <c r="PFE59" s="18"/>
      <c r="PFF59" s="18"/>
      <c r="PFG59" s="18"/>
      <c r="PFH59" s="18"/>
      <c r="PFI59" s="18"/>
      <c r="PFJ59" s="18"/>
      <c r="PFK59" s="18"/>
      <c r="PFL59" s="18"/>
      <c r="PFM59" s="18"/>
      <c r="PFN59" s="18"/>
      <c r="PFO59" s="18"/>
      <c r="PFP59" s="18"/>
      <c r="PFQ59" s="18"/>
      <c r="PFR59" s="18"/>
      <c r="PFS59" s="18"/>
      <c r="PFT59" s="18"/>
      <c r="PFU59" s="18"/>
      <c r="PFV59" s="18"/>
      <c r="PFW59" s="18"/>
      <c r="PFX59" s="18"/>
      <c r="PFY59" s="18"/>
      <c r="PFZ59" s="18"/>
      <c r="PGA59" s="18"/>
      <c r="PGB59" s="18"/>
      <c r="PGC59" s="18"/>
      <c r="PGD59" s="18"/>
      <c r="PGE59" s="18"/>
      <c r="PGF59" s="18"/>
      <c r="PGG59" s="18"/>
      <c r="PGH59" s="18"/>
      <c r="PGI59" s="18"/>
      <c r="PGJ59" s="18"/>
      <c r="PGK59" s="18"/>
      <c r="PGL59" s="18"/>
      <c r="PGM59" s="18"/>
      <c r="PGN59" s="18"/>
      <c r="PGO59" s="18"/>
      <c r="PGP59" s="18"/>
      <c r="PGQ59" s="18"/>
      <c r="PGR59" s="18"/>
      <c r="PGS59" s="18"/>
      <c r="PGT59" s="18"/>
      <c r="PGU59" s="18"/>
      <c r="PGV59" s="18"/>
      <c r="PGW59" s="18"/>
      <c r="PGX59" s="18"/>
      <c r="PGY59" s="18"/>
      <c r="PGZ59" s="18"/>
      <c r="PHA59" s="18"/>
      <c r="PHB59" s="18"/>
      <c r="PHC59" s="18"/>
      <c r="PHD59" s="18"/>
      <c r="PHE59" s="18"/>
      <c r="PHF59" s="18"/>
      <c r="PHG59" s="18"/>
      <c r="PHH59" s="18"/>
      <c r="PHI59" s="18"/>
      <c r="PHJ59" s="18"/>
      <c r="PHK59" s="18"/>
      <c r="PHL59" s="18"/>
      <c r="PHM59" s="18"/>
      <c r="PHN59" s="18"/>
      <c r="PHO59" s="18"/>
      <c r="PHP59" s="18"/>
      <c r="PHQ59" s="18"/>
      <c r="PHR59" s="18"/>
      <c r="PHS59" s="18"/>
      <c r="PHT59" s="18"/>
      <c r="PHU59" s="18"/>
      <c r="PHV59" s="18"/>
      <c r="PHW59" s="18"/>
      <c r="PHX59" s="18"/>
      <c r="PHY59" s="18"/>
      <c r="PHZ59" s="18"/>
      <c r="PIA59" s="18"/>
      <c r="PIB59" s="18"/>
      <c r="PIC59" s="18"/>
      <c r="PID59" s="18"/>
      <c r="PIE59" s="18"/>
      <c r="PIF59" s="18"/>
      <c r="PIG59" s="18"/>
      <c r="PIH59" s="18"/>
      <c r="PII59" s="18"/>
      <c r="PIJ59" s="18"/>
      <c r="PIK59" s="18"/>
      <c r="PIL59" s="18"/>
      <c r="PIM59" s="18"/>
      <c r="PIN59" s="18"/>
      <c r="PIO59" s="18"/>
      <c r="PIP59" s="18"/>
      <c r="PIQ59" s="18"/>
      <c r="PIR59" s="18"/>
      <c r="PIS59" s="18"/>
      <c r="PIT59" s="18"/>
      <c r="PIU59" s="18"/>
      <c r="PIV59" s="18"/>
      <c r="PIW59" s="18"/>
      <c r="PIX59" s="18"/>
      <c r="PIY59" s="18"/>
      <c r="PIZ59" s="18"/>
      <c r="PJA59" s="18"/>
      <c r="PJB59" s="18"/>
      <c r="PJC59" s="18"/>
      <c r="PJD59" s="18"/>
      <c r="PJE59" s="18"/>
      <c r="PJF59" s="18"/>
      <c r="PJG59" s="18"/>
      <c r="PJH59" s="18"/>
      <c r="PJI59" s="18"/>
      <c r="PJJ59" s="18"/>
      <c r="PJK59" s="18"/>
      <c r="PJL59" s="18"/>
      <c r="PJM59" s="18"/>
      <c r="PJN59" s="18"/>
      <c r="PJO59" s="18"/>
      <c r="PJP59" s="18"/>
      <c r="PJQ59" s="18"/>
      <c r="PJR59" s="18"/>
      <c r="PJS59" s="18"/>
      <c r="PJT59" s="18"/>
      <c r="PJU59" s="18"/>
      <c r="PJV59" s="18"/>
      <c r="PJW59" s="18"/>
      <c r="PJX59" s="18"/>
      <c r="PJY59" s="18"/>
      <c r="PJZ59" s="18"/>
      <c r="PKA59" s="18"/>
      <c r="PKB59" s="18"/>
      <c r="PKC59" s="18"/>
      <c r="PKD59" s="18"/>
      <c r="PKE59" s="18"/>
      <c r="PKF59" s="18"/>
      <c r="PKG59" s="18"/>
      <c r="PKH59" s="18"/>
      <c r="PKI59" s="18"/>
      <c r="PKJ59" s="18"/>
      <c r="PKK59" s="18"/>
      <c r="PKL59" s="18"/>
      <c r="PKM59" s="18"/>
      <c r="PKN59" s="18"/>
      <c r="PKO59" s="18"/>
      <c r="PKP59" s="18"/>
      <c r="PKQ59" s="18"/>
      <c r="PKR59" s="18"/>
      <c r="PKS59" s="18"/>
      <c r="PKT59" s="18"/>
      <c r="PKU59" s="18"/>
      <c r="PKV59" s="18"/>
      <c r="PKW59" s="18"/>
      <c r="PKX59" s="18"/>
      <c r="PKY59" s="18"/>
      <c r="PKZ59" s="18"/>
      <c r="PLA59" s="18"/>
      <c r="PLB59" s="18"/>
      <c r="PLC59" s="18"/>
      <c r="PLD59" s="18"/>
      <c r="PLE59" s="18"/>
      <c r="PLF59" s="18"/>
      <c r="PLG59" s="18"/>
      <c r="PLH59" s="18"/>
      <c r="PLI59" s="18"/>
      <c r="PLJ59" s="18"/>
      <c r="PLK59" s="18"/>
      <c r="PLL59" s="18"/>
      <c r="PLM59" s="18"/>
      <c r="PLN59" s="18"/>
      <c r="PLO59" s="18"/>
      <c r="PLP59" s="18"/>
      <c r="PLQ59" s="18"/>
      <c r="PLR59" s="18"/>
      <c r="PLS59" s="18"/>
      <c r="PLT59" s="18"/>
      <c r="PLU59" s="18"/>
      <c r="PLV59" s="18"/>
      <c r="PLW59" s="18"/>
      <c r="PLX59" s="18"/>
      <c r="PLY59" s="18"/>
      <c r="PLZ59" s="18"/>
      <c r="PMA59" s="18"/>
      <c r="PMB59" s="18"/>
      <c r="PMC59" s="18"/>
      <c r="PMD59" s="18"/>
      <c r="PME59" s="18"/>
      <c r="PMF59" s="18"/>
      <c r="PMG59" s="18"/>
      <c r="PMH59" s="18"/>
      <c r="PMI59" s="18"/>
      <c r="PMJ59" s="18"/>
      <c r="PMK59" s="18"/>
      <c r="PML59" s="18"/>
      <c r="PMM59" s="18"/>
      <c r="PMN59" s="18"/>
      <c r="PMO59" s="18"/>
      <c r="PMP59" s="18"/>
      <c r="PMQ59" s="18"/>
      <c r="PMR59" s="18"/>
      <c r="PMS59" s="18"/>
      <c r="PMT59" s="18"/>
      <c r="PMU59" s="18"/>
      <c r="PMV59" s="18"/>
      <c r="PMW59" s="18"/>
      <c r="PMX59" s="18"/>
      <c r="PMY59" s="18"/>
      <c r="PMZ59" s="18"/>
      <c r="PNA59" s="18"/>
      <c r="PNB59" s="18"/>
      <c r="PNC59" s="18"/>
      <c r="PND59" s="18"/>
      <c r="PNE59" s="18"/>
      <c r="PNF59" s="18"/>
      <c r="PNG59" s="18"/>
      <c r="PNH59" s="18"/>
      <c r="PNI59" s="18"/>
      <c r="PNJ59" s="18"/>
      <c r="PNK59" s="18"/>
      <c r="PNL59" s="18"/>
      <c r="PNM59" s="18"/>
      <c r="PNN59" s="18"/>
      <c r="PNO59" s="18"/>
      <c r="PNP59" s="18"/>
      <c r="PNQ59" s="18"/>
      <c r="PNR59" s="18"/>
      <c r="PNS59" s="18"/>
      <c r="PNT59" s="18"/>
      <c r="PNU59" s="18"/>
      <c r="PNV59" s="18"/>
      <c r="PNW59" s="18"/>
      <c r="PNX59" s="18"/>
      <c r="PNY59" s="18"/>
      <c r="PNZ59" s="18"/>
      <c r="POA59" s="18"/>
      <c r="POB59" s="18"/>
      <c r="POC59" s="18"/>
      <c r="POD59" s="18"/>
      <c r="POE59" s="18"/>
      <c r="POF59" s="18"/>
      <c r="POG59" s="18"/>
      <c r="POH59" s="18"/>
      <c r="POI59" s="18"/>
      <c r="POJ59" s="18"/>
      <c r="POK59" s="18"/>
      <c r="POL59" s="18"/>
      <c r="POM59" s="18"/>
      <c r="PON59" s="18"/>
      <c r="POO59" s="18"/>
      <c r="POP59" s="18"/>
      <c r="POQ59" s="18"/>
      <c r="POR59" s="18"/>
      <c r="POS59" s="18"/>
      <c r="POT59" s="18"/>
      <c r="POU59" s="18"/>
      <c r="POV59" s="18"/>
      <c r="POW59" s="18"/>
      <c r="POX59" s="18"/>
      <c r="POY59" s="18"/>
      <c r="POZ59" s="18"/>
      <c r="PPA59" s="18"/>
      <c r="PPB59" s="18"/>
      <c r="PPC59" s="18"/>
      <c r="PPD59" s="18"/>
      <c r="PPE59" s="18"/>
      <c r="PPF59" s="18"/>
      <c r="PPG59" s="18"/>
      <c r="PPH59" s="18"/>
      <c r="PPI59" s="18"/>
      <c r="PPJ59" s="18"/>
      <c r="PPK59" s="18"/>
      <c r="PPL59" s="18"/>
      <c r="PPM59" s="18"/>
      <c r="PPN59" s="18"/>
      <c r="PPO59" s="18"/>
      <c r="PPP59" s="18"/>
      <c r="PPQ59" s="18"/>
      <c r="PPR59" s="18"/>
      <c r="PPS59" s="18"/>
      <c r="PPT59" s="18"/>
      <c r="PPU59" s="18"/>
      <c r="PPV59" s="18"/>
      <c r="PPW59" s="18"/>
      <c r="PPX59" s="18"/>
      <c r="PPY59" s="18"/>
      <c r="PPZ59" s="18"/>
      <c r="PQA59" s="18"/>
      <c r="PQB59" s="18"/>
      <c r="PQC59" s="18"/>
      <c r="PQD59" s="18"/>
      <c r="PQE59" s="18"/>
      <c r="PQF59" s="18"/>
      <c r="PQG59" s="18"/>
      <c r="PQH59" s="18"/>
      <c r="PQI59" s="18"/>
      <c r="PQJ59" s="18"/>
      <c r="PQK59" s="18"/>
      <c r="PQL59" s="18"/>
      <c r="PQM59" s="18"/>
      <c r="PQN59" s="18"/>
      <c r="PQO59" s="18"/>
      <c r="PQP59" s="18"/>
      <c r="PQQ59" s="18"/>
      <c r="PQR59" s="18"/>
      <c r="PQS59" s="18"/>
      <c r="PQT59" s="18"/>
      <c r="PQU59" s="18"/>
      <c r="PQV59" s="18"/>
      <c r="PQW59" s="18"/>
      <c r="PQX59" s="18"/>
      <c r="PQY59" s="18"/>
      <c r="PQZ59" s="18"/>
      <c r="PRA59" s="18"/>
      <c r="PRB59" s="18"/>
      <c r="PRC59" s="18"/>
      <c r="PRD59" s="18"/>
      <c r="PRE59" s="18"/>
      <c r="PRF59" s="18"/>
      <c r="PRG59" s="18"/>
      <c r="PRH59" s="18"/>
      <c r="PRI59" s="18"/>
      <c r="PRJ59" s="18"/>
      <c r="PRK59" s="18"/>
      <c r="PRL59" s="18"/>
      <c r="PRM59" s="18"/>
      <c r="PRN59" s="18"/>
      <c r="PRO59" s="18"/>
      <c r="PRP59" s="18"/>
      <c r="PRQ59" s="18"/>
      <c r="PRR59" s="18"/>
      <c r="PRS59" s="18"/>
      <c r="PRT59" s="18"/>
      <c r="PRU59" s="18"/>
      <c r="PRV59" s="18"/>
      <c r="PRW59" s="18"/>
      <c r="PRX59" s="18"/>
      <c r="PRY59" s="18"/>
      <c r="PRZ59" s="18"/>
      <c r="PSA59" s="18"/>
      <c r="PSB59" s="18"/>
      <c r="PSC59" s="18"/>
      <c r="PSD59" s="18"/>
      <c r="PSE59" s="18"/>
      <c r="PSF59" s="18"/>
      <c r="PSG59" s="18"/>
      <c r="PSH59" s="18"/>
      <c r="PSI59" s="18"/>
      <c r="PSJ59" s="18"/>
      <c r="PSK59" s="18"/>
      <c r="PSL59" s="18"/>
      <c r="PSM59" s="18"/>
      <c r="PSN59" s="18"/>
      <c r="PSO59" s="18"/>
      <c r="PSP59" s="18"/>
      <c r="PSQ59" s="18"/>
      <c r="PSR59" s="18"/>
      <c r="PSS59" s="18"/>
      <c r="PST59" s="18"/>
      <c r="PSU59" s="18"/>
      <c r="PSV59" s="18"/>
      <c r="PSW59" s="18"/>
      <c r="PSX59" s="18"/>
      <c r="PSY59" s="18"/>
      <c r="PSZ59" s="18"/>
      <c r="PTA59" s="18"/>
      <c r="PTB59" s="18"/>
      <c r="PTC59" s="18"/>
      <c r="PTD59" s="18"/>
      <c r="PTE59" s="18"/>
      <c r="PTF59" s="18"/>
      <c r="PTG59" s="18"/>
      <c r="PTH59" s="18"/>
      <c r="PTI59" s="18"/>
      <c r="PTJ59" s="18"/>
      <c r="PTK59" s="18"/>
      <c r="PTL59" s="18"/>
      <c r="PTM59" s="18"/>
      <c r="PTN59" s="18"/>
      <c r="PTO59" s="18"/>
      <c r="PTP59" s="18"/>
      <c r="PTQ59" s="18"/>
      <c r="PTR59" s="18"/>
      <c r="PTS59" s="18"/>
      <c r="PTT59" s="18"/>
      <c r="PTU59" s="18"/>
      <c r="PTV59" s="18"/>
      <c r="PTW59" s="18"/>
      <c r="PTX59" s="18"/>
      <c r="PTY59" s="18"/>
      <c r="PTZ59" s="18"/>
      <c r="PUA59" s="18"/>
      <c r="PUB59" s="18"/>
      <c r="PUC59" s="18"/>
      <c r="PUD59" s="18"/>
      <c r="PUE59" s="18"/>
      <c r="PUF59" s="18"/>
      <c r="PUG59" s="18"/>
      <c r="PUH59" s="18"/>
      <c r="PUI59" s="18"/>
      <c r="PUJ59" s="18"/>
      <c r="PUK59" s="18"/>
      <c r="PUL59" s="18"/>
      <c r="PUM59" s="18"/>
      <c r="PUN59" s="18"/>
      <c r="PUO59" s="18"/>
      <c r="PUP59" s="18"/>
      <c r="PUQ59" s="18"/>
      <c r="PUR59" s="18"/>
      <c r="PUS59" s="18"/>
      <c r="PUT59" s="18"/>
      <c r="PUU59" s="18"/>
      <c r="PUV59" s="18"/>
      <c r="PUW59" s="18"/>
      <c r="PUX59" s="18"/>
      <c r="PUY59" s="18"/>
      <c r="PUZ59" s="18"/>
      <c r="PVA59" s="18"/>
      <c r="PVB59" s="18"/>
      <c r="PVC59" s="18"/>
      <c r="PVD59" s="18"/>
      <c r="PVE59" s="18"/>
      <c r="PVF59" s="18"/>
      <c r="PVG59" s="18"/>
      <c r="PVH59" s="18"/>
      <c r="PVI59" s="18"/>
      <c r="PVJ59" s="18"/>
      <c r="PVK59" s="18"/>
      <c r="PVL59" s="18"/>
      <c r="PVM59" s="18"/>
      <c r="PVN59" s="18"/>
      <c r="PVO59" s="18"/>
      <c r="PVP59" s="18"/>
      <c r="PVQ59" s="18"/>
      <c r="PVR59" s="18"/>
      <c r="PVS59" s="18"/>
      <c r="PVT59" s="18"/>
      <c r="PVU59" s="18"/>
      <c r="PVV59" s="18"/>
      <c r="PVW59" s="18"/>
      <c r="PVX59" s="18"/>
      <c r="PVY59" s="18"/>
      <c r="PVZ59" s="18"/>
      <c r="PWA59" s="18"/>
      <c r="PWB59" s="18"/>
      <c r="PWC59" s="18"/>
      <c r="PWD59" s="18"/>
      <c r="PWE59" s="18"/>
      <c r="PWF59" s="18"/>
      <c r="PWG59" s="18"/>
      <c r="PWH59" s="18"/>
      <c r="PWI59" s="18"/>
      <c r="PWJ59" s="18"/>
      <c r="PWK59" s="18"/>
      <c r="PWL59" s="18"/>
      <c r="PWM59" s="18"/>
      <c r="PWN59" s="18"/>
      <c r="PWO59" s="18"/>
      <c r="PWP59" s="18"/>
      <c r="PWQ59" s="18"/>
      <c r="PWR59" s="18"/>
      <c r="PWS59" s="18"/>
      <c r="PWT59" s="18"/>
      <c r="PWU59" s="18"/>
      <c r="PWV59" s="18"/>
      <c r="PWW59" s="18"/>
      <c r="PWX59" s="18"/>
      <c r="PWY59" s="18"/>
      <c r="PWZ59" s="18"/>
      <c r="PXA59" s="18"/>
      <c r="PXB59" s="18"/>
      <c r="PXC59" s="18"/>
      <c r="PXD59" s="18"/>
      <c r="PXE59" s="18"/>
      <c r="PXF59" s="18"/>
      <c r="PXG59" s="18"/>
      <c r="PXH59" s="18"/>
      <c r="PXI59" s="18"/>
      <c r="PXJ59" s="18"/>
      <c r="PXK59" s="18"/>
      <c r="PXL59" s="18"/>
      <c r="PXM59" s="18"/>
      <c r="PXN59" s="18"/>
      <c r="PXO59" s="18"/>
      <c r="PXP59" s="18"/>
      <c r="PXQ59" s="18"/>
      <c r="PXR59" s="18"/>
      <c r="PXS59" s="18"/>
      <c r="PXT59" s="18"/>
      <c r="PXU59" s="18"/>
      <c r="PXV59" s="18"/>
      <c r="PXW59" s="18"/>
      <c r="PXX59" s="18"/>
      <c r="PXY59" s="18"/>
      <c r="PXZ59" s="18"/>
      <c r="PYA59" s="18"/>
      <c r="PYB59" s="18"/>
      <c r="PYC59" s="18"/>
      <c r="PYD59" s="18"/>
      <c r="PYE59" s="18"/>
      <c r="PYF59" s="18"/>
      <c r="PYG59" s="18"/>
      <c r="PYH59" s="18"/>
      <c r="PYI59" s="18"/>
      <c r="PYJ59" s="18"/>
      <c r="PYK59" s="18"/>
      <c r="PYL59" s="18"/>
      <c r="PYM59" s="18"/>
      <c r="PYN59" s="18"/>
      <c r="PYO59" s="18"/>
      <c r="PYP59" s="18"/>
      <c r="PYQ59" s="18"/>
      <c r="PYR59" s="18"/>
      <c r="PYS59" s="18"/>
      <c r="PYT59" s="18"/>
      <c r="PYU59" s="18"/>
      <c r="PYV59" s="18"/>
      <c r="PYW59" s="18"/>
      <c r="PYX59" s="18"/>
      <c r="PYY59" s="18"/>
      <c r="PYZ59" s="18"/>
      <c r="PZA59" s="18"/>
      <c r="PZB59" s="18"/>
      <c r="PZC59" s="18"/>
      <c r="PZD59" s="18"/>
      <c r="PZE59" s="18"/>
      <c r="PZF59" s="18"/>
      <c r="PZG59" s="18"/>
      <c r="PZH59" s="18"/>
      <c r="PZI59" s="18"/>
      <c r="PZJ59" s="18"/>
      <c r="PZK59" s="18"/>
      <c r="PZL59" s="18"/>
      <c r="PZM59" s="18"/>
      <c r="PZN59" s="18"/>
      <c r="PZO59" s="18"/>
      <c r="PZP59" s="18"/>
      <c r="PZQ59" s="18"/>
      <c r="PZR59" s="18"/>
      <c r="PZS59" s="18"/>
      <c r="PZT59" s="18"/>
      <c r="PZU59" s="18"/>
      <c r="PZV59" s="18"/>
      <c r="PZW59" s="18"/>
      <c r="PZX59" s="18"/>
      <c r="PZY59" s="18"/>
      <c r="PZZ59" s="18"/>
      <c r="QAA59" s="18"/>
      <c r="QAB59" s="18"/>
      <c r="QAC59" s="18"/>
      <c r="QAD59" s="18"/>
      <c r="QAE59" s="18"/>
      <c r="QAF59" s="18"/>
      <c r="QAG59" s="18"/>
      <c r="QAH59" s="18"/>
      <c r="QAI59" s="18"/>
      <c r="QAJ59" s="18"/>
      <c r="QAK59" s="18"/>
      <c r="QAL59" s="18"/>
      <c r="QAM59" s="18"/>
      <c r="QAN59" s="18"/>
      <c r="QAO59" s="18"/>
      <c r="QAP59" s="18"/>
      <c r="QAQ59" s="18"/>
      <c r="QAR59" s="18"/>
      <c r="QAS59" s="18"/>
      <c r="QAT59" s="18"/>
      <c r="QAU59" s="18"/>
      <c r="QAV59" s="18"/>
      <c r="QAW59" s="18"/>
      <c r="QAX59" s="18"/>
      <c r="QAY59" s="18"/>
      <c r="QAZ59" s="18"/>
      <c r="QBA59" s="18"/>
      <c r="QBB59" s="18"/>
      <c r="QBC59" s="18"/>
      <c r="QBD59" s="18"/>
      <c r="QBE59" s="18"/>
      <c r="QBF59" s="18"/>
      <c r="QBG59" s="18"/>
      <c r="QBH59" s="18"/>
      <c r="QBI59" s="18"/>
      <c r="QBJ59" s="18"/>
      <c r="QBK59" s="18"/>
      <c r="QBL59" s="18"/>
      <c r="QBM59" s="18"/>
      <c r="QBN59" s="18"/>
      <c r="QBO59" s="18"/>
      <c r="QBP59" s="18"/>
      <c r="QBQ59" s="18"/>
      <c r="QBR59" s="18"/>
      <c r="QBS59" s="18"/>
      <c r="QBT59" s="18"/>
      <c r="QBU59" s="18"/>
      <c r="QBV59" s="18"/>
      <c r="QBW59" s="18"/>
      <c r="QBX59" s="18"/>
      <c r="QBY59" s="18"/>
      <c r="QBZ59" s="18"/>
      <c r="QCA59" s="18"/>
      <c r="QCB59" s="18"/>
      <c r="QCC59" s="18"/>
      <c r="QCD59" s="18"/>
      <c r="QCE59" s="18"/>
      <c r="QCF59" s="18"/>
      <c r="QCG59" s="18"/>
      <c r="QCH59" s="18"/>
      <c r="QCI59" s="18"/>
      <c r="QCJ59" s="18"/>
      <c r="QCK59" s="18"/>
      <c r="QCL59" s="18"/>
      <c r="QCM59" s="18"/>
      <c r="QCN59" s="18"/>
      <c r="QCO59" s="18"/>
      <c r="QCP59" s="18"/>
      <c r="QCQ59" s="18"/>
      <c r="QCR59" s="18"/>
      <c r="QCS59" s="18"/>
      <c r="QCT59" s="18"/>
      <c r="QCU59" s="18"/>
      <c r="QCV59" s="18"/>
      <c r="QCW59" s="18"/>
      <c r="QCX59" s="18"/>
      <c r="QCY59" s="18"/>
      <c r="QCZ59" s="18"/>
      <c r="QDA59" s="18"/>
      <c r="QDB59" s="18"/>
      <c r="QDC59" s="18"/>
      <c r="QDD59" s="18"/>
      <c r="QDE59" s="18"/>
      <c r="QDF59" s="18"/>
      <c r="QDG59" s="18"/>
      <c r="QDH59" s="18"/>
      <c r="QDI59" s="18"/>
      <c r="QDJ59" s="18"/>
      <c r="QDK59" s="18"/>
      <c r="QDL59" s="18"/>
      <c r="QDM59" s="18"/>
      <c r="QDN59" s="18"/>
      <c r="QDO59" s="18"/>
      <c r="QDP59" s="18"/>
      <c r="QDQ59" s="18"/>
      <c r="QDR59" s="18"/>
      <c r="QDS59" s="18"/>
      <c r="QDT59" s="18"/>
      <c r="QDU59" s="18"/>
      <c r="QDV59" s="18"/>
      <c r="QDW59" s="18"/>
      <c r="QDX59" s="18"/>
      <c r="QDY59" s="18"/>
      <c r="QDZ59" s="18"/>
      <c r="QEA59" s="18"/>
      <c r="QEB59" s="18"/>
      <c r="QEC59" s="18"/>
      <c r="QED59" s="18"/>
      <c r="QEE59" s="18"/>
      <c r="QEF59" s="18"/>
      <c r="QEG59" s="18"/>
      <c r="QEH59" s="18"/>
      <c r="QEI59" s="18"/>
      <c r="QEJ59" s="18"/>
      <c r="QEK59" s="18"/>
      <c r="QEL59" s="18"/>
      <c r="QEM59" s="18"/>
      <c r="QEN59" s="18"/>
      <c r="QEO59" s="18"/>
      <c r="QEP59" s="18"/>
      <c r="QEQ59" s="18"/>
      <c r="QER59" s="18"/>
      <c r="QES59" s="18"/>
      <c r="QET59" s="18"/>
      <c r="QEU59" s="18"/>
      <c r="QEV59" s="18"/>
      <c r="QEW59" s="18"/>
      <c r="QEX59" s="18"/>
      <c r="QEY59" s="18"/>
      <c r="QEZ59" s="18"/>
      <c r="QFA59" s="18"/>
      <c r="QFB59" s="18"/>
      <c r="QFC59" s="18"/>
      <c r="QFD59" s="18"/>
      <c r="QFE59" s="18"/>
      <c r="QFF59" s="18"/>
      <c r="QFG59" s="18"/>
      <c r="QFH59" s="18"/>
      <c r="QFI59" s="18"/>
      <c r="QFJ59" s="18"/>
      <c r="QFK59" s="18"/>
      <c r="QFL59" s="18"/>
      <c r="QFM59" s="18"/>
      <c r="QFN59" s="18"/>
      <c r="QFO59" s="18"/>
      <c r="QFP59" s="18"/>
      <c r="QFQ59" s="18"/>
      <c r="QFR59" s="18"/>
      <c r="QFS59" s="18"/>
      <c r="QFT59" s="18"/>
      <c r="QFU59" s="18"/>
      <c r="QFV59" s="18"/>
      <c r="QFW59" s="18"/>
      <c r="QFX59" s="18"/>
      <c r="QFY59" s="18"/>
      <c r="QFZ59" s="18"/>
      <c r="QGA59" s="18"/>
      <c r="QGB59" s="18"/>
      <c r="QGC59" s="18"/>
      <c r="QGD59" s="18"/>
      <c r="QGE59" s="18"/>
      <c r="QGF59" s="18"/>
      <c r="QGG59" s="18"/>
      <c r="QGH59" s="18"/>
      <c r="QGI59" s="18"/>
      <c r="QGJ59" s="18"/>
      <c r="QGK59" s="18"/>
      <c r="QGL59" s="18"/>
      <c r="QGM59" s="18"/>
      <c r="QGN59" s="18"/>
      <c r="QGO59" s="18"/>
      <c r="QGP59" s="18"/>
      <c r="QGQ59" s="18"/>
      <c r="QGR59" s="18"/>
      <c r="QGS59" s="18"/>
      <c r="QGT59" s="18"/>
      <c r="QGU59" s="18"/>
      <c r="QGV59" s="18"/>
      <c r="QGW59" s="18"/>
      <c r="QGX59" s="18"/>
      <c r="QGY59" s="18"/>
      <c r="QGZ59" s="18"/>
      <c r="QHA59" s="18"/>
      <c r="QHB59" s="18"/>
      <c r="QHC59" s="18"/>
      <c r="QHD59" s="18"/>
      <c r="QHE59" s="18"/>
      <c r="QHF59" s="18"/>
      <c r="QHG59" s="18"/>
      <c r="QHH59" s="18"/>
      <c r="QHI59" s="18"/>
      <c r="QHJ59" s="18"/>
      <c r="QHK59" s="18"/>
      <c r="QHL59" s="18"/>
      <c r="QHM59" s="18"/>
      <c r="QHN59" s="18"/>
      <c r="QHO59" s="18"/>
      <c r="QHP59" s="18"/>
      <c r="QHQ59" s="18"/>
      <c r="QHR59" s="18"/>
      <c r="QHS59" s="18"/>
      <c r="QHT59" s="18"/>
      <c r="QHU59" s="18"/>
      <c r="QHV59" s="18"/>
      <c r="QHW59" s="18"/>
      <c r="QHX59" s="18"/>
      <c r="QHY59" s="18"/>
      <c r="QHZ59" s="18"/>
      <c r="QIA59" s="18"/>
      <c r="QIB59" s="18"/>
      <c r="QIC59" s="18"/>
      <c r="QID59" s="18"/>
      <c r="QIE59" s="18"/>
      <c r="QIF59" s="18"/>
      <c r="QIG59" s="18"/>
      <c r="QIH59" s="18"/>
      <c r="QII59" s="18"/>
      <c r="QIJ59" s="18"/>
      <c r="QIK59" s="18"/>
      <c r="QIL59" s="18"/>
      <c r="QIM59" s="18"/>
      <c r="QIN59" s="18"/>
      <c r="QIO59" s="18"/>
      <c r="QIP59" s="18"/>
      <c r="QIQ59" s="18"/>
      <c r="QIR59" s="18"/>
      <c r="QIS59" s="18"/>
      <c r="QIT59" s="18"/>
      <c r="QIU59" s="18"/>
      <c r="QIV59" s="18"/>
      <c r="QIW59" s="18"/>
      <c r="QIX59" s="18"/>
      <c r="QIY59" s="18"/>
      <c r="QIZ59" s="18"/>
      <c r="QJA59" s="18"/>
      <c r="QJB59" s="18"/>
      <c r="QJC59" s="18"/>
      <c r="QJD59" s="18"/>
      <c r="QJE59" s="18"/>
      <c r="QJF59" s="18"/>
      <c r="QJG59" s="18"/>
      <c r="QJH59" s="18"/>
      <c r="QJI59" s="18"/>
      <c r="QJJ59" s="18"/>
      <c r="QJK59" s="18"/>
      <c r="QJL59" s="18"/>
      <c r="QJM59" s="18"/>
      <c r="QJN59" s="18"/>
      <c r="QJO59" s="18"/>
      <c r="QJP59" s="18"/>
      <c r="QJQ59" s="18"/>
      <c r="QJR59" s="18"/>
      <c r="QJS59" s="18"/>
      <c r="QJT59" s="18"/>
      <c r="QJU59" s="18"/>
      <c r="QJV59" s="18"/>
      <c r="QJW59" s="18"/>
      <c r="QJX59" s="18"/>
      <c r="QJY59" s="18"/>
      <c r="QJZ59" s="18"/>
      <c r="QKA59" s="18"/>
      <c r="QKB59" s="18"/>
      <c r="QKC59" s="18"/>
      <c r="QKD59" s="18"/>
      <c r="QKE59" s="18"/>
      <c r="QKF59" s="18"/>
      <c r="QKG59" s="18"/>
      <c r="QKH59" s="18"/>
      <c r="QKI59" s="18"/>
      <c r="QKJ59" s="18"/>
      <c r="QKK59" s="18"/>
      <c r="QKL59" s="18"/>
      <c r="QKM59" s="18"/>
      <c r="QKN59" s="18"/>
      <c r="QKO59" s="18"/>
      <c r="QKP59" s="18"/>
      <c r="QKQ59" s="18"/>
      <c r="QKR59" s="18"/>
      <c r="QKS59" s="18"/>
      <c r="QKT59" s="18"/>
      <c r="QKU59" s="18"/>
      <c r="QKV59" s="18"/>
      <c r="QKW59" s="18"/>
      <c r="QKX59" s="18"/>
      <c r="QKY59" s="18"/>
      <c r="QKZ59" s="18"/>
      <c r="QLA59" s="18"/>
      <c r="QLB59" s="18"/>
      <c r="QLC59" s="18"/>
      <c r="QLD59" s="18"/>
      <c r="QLE59" s="18"/>
      <c r="QLF59" s="18"/>
      <c r="QLG59" s="18"/>
      <c r="QLH59" s="18"/>
      <c r="QLI59" s="18"/>
      <c r="QLJ59" s="18"/>
      <c r="QLK59" s="18"/>
      <c r="QLL59" s="18"/>
      <c r="QLM59" s="18"/>
      <c r="QLN59" s="18"/>
      <c r="QLO59" s="18"/>
      <c r="QLP59" s="18"/>
      <c r="QLQ59" s="18"/>
      <c r="QLR59" s="18"/>
      <c r="QLS59" s="18"/>
      <c r="QLT59" s="18"/>
      <c r="QLU59" s="18"/>
      <c r="QLV59" s="18"/>
      <c r="QLW59" s="18"/>
      <c r="QLX59" s="18"/>
      <c r="QLY59" s="18"/>
      <c r="QLZ59" s="18"/>
      <c r="QMA59" s="18"/>
      <c r="QMB59" s="18"/>
      <c r="QMC59" s="18"/>
      <c r="QMD59" s="18"/>
      <c r="QME59" s="18"/>
      <c r="QMF59" s="18"/>
      <c r="QMG59" s="18"/>
      <c r="QMH59" s="18"/>
      <c r="QMI59" s="18"/>
      <c r="QMJ59" s="18"/>
      <c r="QMK59" s="18"/>
      <c r="QML59" s="18"/>
      <c r="QMM59" s="18"/>
      <c r="QMN59" s="18"/>
      <c r="QMO59" s="18"/>
      <c r="QMP59" s="18"/>
      <c r="QMQ59" s="18"/>
      <c r="QMR59" s="18"/>
      <c r="QMS59" s="18"/>
      <c r="QMT59" s="18"/>
      <c r="QMU59" s="18"/>
      <c r="QMV59" s="18"/>
      <c r="QMW59" s="18"/>
      <c r="QMX59" s="18"/>
      <c r="QMY59" s="18"/>
      <c r="QMZ59" s="18"/>
      <c r="QNA59" s="18"/>
      <c r="QNB59" s="18"/>
      <c r="QNC59" s="18"/>
      <c r="QND59" s="18"/>
      <c r="QNE59" s="18"/>
      <c r="QNF59" s="18"/>
      <c r="QNG59" s="18"/>
      <c r="QNH59" s="18"/>
      <c r="QNI59" s="18"/>
      <c r="QNJ59" s="18"/>
      <c r="QNK59" s="18"/>
      <c r="QNL59" s="18"/>
      <c r="QNM59" s="18"/>
      <c r="QNN59" s="18"/>
      <c r="QNO59" s="18"/>
      <c r="QNP59" s="18"/>
      <c r="QNQ59" s="18"/>
      <c r="QNR59" s="18"/>
      <c r="QNS59" s="18"/>
      <c r="QNT59" s="18"/>
      <c r="QNU59" s="18"/>
      <c r="QNV59" s="18"/>
      <c r="QNW59" s="18"/>
      <c r="QNX59" s="18"/>
      <c r="QNY59" s="18"/>
      <c r="QNZ59" s="18"/>
      <c r="QOA59" s="18"/>
      <c r="QOB59" s="18"/>
      <c r="QOC59" s="18"/>
      <c r="QOD59" s="18"/>
      <c r="QOE59" s="18"/>
      <c r="QOF59" s="18"/>
      <c r="QOG59" s="18"/>
      <c r="QOH59" s="18"/>
      <c r="QOI59" s="18"/>
      <c r="QOJ59" s="18"/>
      <c r="QOK59" s="18"/>
      <c r="QOL59" s="18"/>
      <c r="QOM59" s="18"/>
      <c r="QON59" s="18"/>
      <c r="QOO59" s="18"/>
      <c r="QOP59" s="18"/>
      <c r="QOQ59" s="18"/>
      <c r="QOR59" s="18"/>
      <c r="QOS59" s="18"/>
      <c r="QOT59" s="18"/>
      <c r="QOU59" s="18"/>
      <c r="QOV59" s="18"/>
      <c r="QOW59" s="18"/>
      <c r="QOX59" s="18"/>
      <c r="QOY59" s="18"/>
      <c r="QOZ59" s="18"/>
      <c r="QPA59" s="18"/>
      <c r="QPB59" s="18"/>
      <c r="QPC59" s="18"/>
      <c r="QPD59" s="18"/>
      <c r="QPE59" s="18"/>
      <c r="QPF59" s="18"/>
      <c r="QPG59" s="18"/>
      <c r="QPH59" s="18"/>
      <c r="QPI59" s="18"/>
      <c r="QPJ59" s="18"/>
      <c r="QPK59" s="18"/>
      <c r="QPL59" s="18"/>
      <c r="QPM59" s="18"/>
      <c r="QPN59" s="18"/>
      <c r="QPO59" s="18"/>
      <c r="QPP59" s="18"/>
      <c r="QPQ59" s="18"/>
      <c r="QPR59" s="18"/>
      <c r="QPS59" s="18"/>
      <c r="QPT59" s="18"/>
      <c r="QPU59" s="18"/>
      <c r="QPV59" s="18"/>
      <c r="QPW59" s="18"/>
      <c r="QPX59" s="18"/>
      <c r="QPY59" s="18"/>
      <c r="QPZ59" s="18"/>
      <c r="QQA59" s="18"/>
      <c r="QQB59" s="18"/>
      <c r="QQC59" s="18"/>
      <c r="QQD59" s="18"/>
      <c r="QQE59" s="18"/>
      <c r="QQF59" s="18"/>
      <c r="QQG59" s="18"/>
      <c r="QQH59" s="18"/>
      <c r="QQI59" s="18"/>
      <c r="QQJ59" s="18"/>
      <c r="QQK59" s="18"/>
      <c r="QQL59" s="18"/>
      <c r="QQM59" s="18"/>
      <c r="QQN59" s="18"/>
      <c r="QQO59" s="18"/>
      <c r="QQP59" s="18"/>
      <c r="QQQ59" s="18"/>
      <c r="QQR59" s="18"/>
      <c r="QQS59" s="18"/>
      <c r="QQT59" s="18"/>
      <c r="QQU59" s="18"/>
      <c r="QQV59" s="18"/>
      <c r="QQW59" s="18"/>
      <c r="QQX59" s="18"/>
      <c r="QQY59" s="18"/>
      <c r="QQZ59" s="18"/>
      <c r="QRA59" s="18"/>
      <c r="QRB59" s="18"/>
      <c r="QRC59" s="18"/>
      <c r="QRD59" s="18"/>
      <c r="QRE59" s="18"/>
      <c r="QRF59" s="18"/>
      <c r="QRG59" s="18"/>
      <c r="QRH59" s="18"/>
      <c r="QRI59" s="18"/>
      <c r="QRJ59" s="18"/>
      <c r="QRK59" s="18"/>
      <c r="QRL59" s="18"/>
      <c r="QRM59" s="18"/>
      <c r="QRN59" s="18"/>
      <c r="QRO59" s="18"/>
      <c r="QRP59" s="18"/>
      <c r="QRQ59" s="18"/>
      <c r="QRR59" s="18"/>
      <c r="QRS59" s="18"/>
      <c r="QRT59" s="18"/>
      <c r="QRU59" s="18"/>
      <c r="QRV59" s="18"/>
      <c r="QRW59" s="18"/>
      <c r="QRX59" s="18"/>
      <c r="QRY59" s="18"/>
      <c r="QRZ59" s="18"/>
      <c r="QSA59" s="18"/>
      <c r="QSB59" s="18"/>
      <c r="QSC59" s="18"/>
      <c r="QSD59" s="18"/>
      <c r="QSE59" s="18"/>
      <c r="QSF59" s="18"/>
      <c r="QSG59" s="18"/>
      <c r="QSH59" s="18"/>
      <c r="QSI59" s="18"/>
      <c r="QSJ59" s="18"/>
      <c r="QSK59" s="18"/>
      <c r="QSL59" s="18"/>
      <c r="QSM59" s="18"/>
      <c r="QSN59" s="18"/>
      <c r="QSO59" s="18"/>
      <c r="QSP59" s="18"/>
      <c r="QSQ59" s="18"/>
      <c r="QSR59" s="18"/>
      <c r="QSS59" s="18"/>
      <c r="QST59" s="18"/>
      <c r="QSU59" s="18"/>
      <c r="QSV59" s="18"/>
      <c r="QSW59" s="18"/>
      <c r="QSX59" s="18"/>
      <c r="QSY59" s="18"/>
      <c r="QSZ59" s="18"/>
      <c r="QTA59" s="18"/>
      <c r="QTB59" s="18"/>
      <c r="QTC59" s="18"/>
      <c r="QTD59" s="18"/>
      <c r="QTE59" s="18"/>
      <c r="QTF59" s="18"/>
      <c r="QTG59" s="18"/>
      <c r="QTH59" s="18"/>
      <c r="QTI59" s="18"/>
      <c r="QTJ59" s="18"/>
      <c r="QTK59" s="18"/>
      <c r="QTL59" s="18"/>
      <c r="QTM59" s="18"/>
      <c r="QTN59" s="18"/>
      <c r="QTO59" s="18"/>
      <c r="QTP59" s="18"/>
      <c r="QTQ59" s="18"/>
      <c r="QTR59" s="18"/>
      <c r="QTS59" s="18"/>
      <c r="QTT59" s="18"/>
      <c r="QTU59" s="18"/>
      <c r="QTV59" s="18"/>
      <c r="QTW59" s="18"/>
      <c r="QTX59" s="18"/>
      <c r="QTY59" s="18"/>
      <c r="QTZ59" s="18"/>
      <c r="QUA59" s="18"/>
      <c r="QUB59" s="18"/>
      <c r="QUC59" s="18"/>
      <c r="QUD59" s="18"/>
      <c r="QUE59" s="18"/>
      <c r="QUF59" s="18"/>
      <c r="QUG59" s="18"/>
      <c r="QUH59" s="18"/>
      <c r="QUI59" s="18"/>
      <c r="QUJ59" s="18"/>
      <c r="QUK59" s="18"/>
      <c r="QUL59" s="18"/>
      <c r="QUM59" s="18"/>
      <c r="QUN59" s="18"/>
      <c r="QUO59" s="18"/>
      <c r="QUP59" s="18"/>
      <c r="QUQ59" s="18"/>
      <c r="QUR59" s="18"/>
      <c r="QUS59" s="18"/>
      <c r="QUT59" s="18"/>
      <c r="QUU59" s="18"/>
      <c r="QUV59" s="18"/>
      <c r="QUW59" s="18"/>
      <c r="QUX59" s="18"/>
      <c r="QUY59" s="18"/>
      <c r="QUZ59" s="18"/>
      <c r="QVA59" s="18"/>
      <c r="QVB59" s="18"/>
      <c r="QVC59" s="18"/>
      <c r="QVD59" s="18"/>
      <c r="QVE59" s="18"/>
      <c r="QVF59" s="18"/>
      <c r="QVG59" s="18"/>
      <c r="QVH59" s="18"/>
      <c r="QVI59" s="18"/>
      <c r="QVJ59" s="18"/>
      <c r="QVK59" s="18"/>
      <c r="QVL59" s="18"/>
      <c r="QVM59" s="18"/>
      <c r="QVN59" s="18"/>
      <c r="QVO59" s="18"/>
      <c r="QVP59" s="18"/>
      <c r="QVQ59" s="18"/>
      <c r="QVR59" s="18"/>
      <c r="QVS59" s="18"/>
      <c r="QVT59" s="18"/>
      <c r="QVU59" s="18"/>
      <c r="QVV59" s="18"/>
      <c r="QVW59" s="18"/>
      <c r="QVX59" s="18"/>
      <c r="QVY59" s="18"/>
      <c r="QVZ59" s="18"/>
      <c r="QWA59" s="18"/>
      <c r="QWB59" s="18"/>
      <c r="QWC59" s="18"/>
      <c r="QWD59" s="18"/>
      <c r="QWE59" s="18"/>
      <c r="QWF59" s="18"/>
      <c r="QWG59" s="18"/>
      <c r="QWH59" s="18"/>
      <c r="QWI59" s="18"/>
      <c r="QWJ59" s="18"/>
      <c r="QWK59" s="18"/>
      <c r="QWL59" s="18"/>
      <c r="QWM59" s="18"/>
      <c r="QWN59" s="18"/>
      <c r="QWO59" s="18"/>
      <c r="QWP59" s="18"/>
      <c r="QWQ59" s="18"/>
      <c r="QWR59" s="18"/>
      <c r="QWS59" s="18"/>
      <c r="QWT59" s="18"/>
      <c r="QWU59" s="18"/>
      <c r="QWV59" s="18"/>
      <c r="QWW59" s="18"/>
      <c r="QWX59" s="18"/>
      <c r="QWY59" s="18"/>
      <c r="QWZ59" s="18"/>
      <c r="QXA59" s="18"/>
      <c r="QXB59" s="18"/>
      <c r="QXC59" s="18"/>
      <c r="QXD59" s="18"/>
      <c r="QXE59" s="18"/>
      <c r="QXF59" s="18"/>
      <c r="QXG59" s="18"/>
      <c r="QXH59" s="18"/>
      <c r="QXI59" s="18"/>
      <c r="QXJ59" s="18"/>
      <c r="QXK59" s="18"/>
      <c r="QXL59" s="18"/>
      <c r="QXM59" s="18"/>
      <c r="QXN59" s="18"/>
      <c r="QXO59" s="18"/>
      <c r="QXP59" s="18"/>
      <c r="QXQ59" s="18"/>
      <c r="QXR59" s="18"/>
      <c r="QXS59" s="18"/>
      <c r="QXT59" s="18"/>
      <c r="QXU59" s="18"/>
      <c r="QXV59" s="18"/>
      <c r="QXW59" s="18"/>
      <c r="QXX59" s="18"/>
      <c r="QXY59" s="18"/>
      <c r="QXZ59" s="18"/>
      <c r="QYA59" s="18"/>
      <c r="QYB59" s="18"/>
      <c r="QYC59" s="18"/>
      <c r="QYD59" s="18"/>
      <c r="QYE59" s="18"/>
      <c r="QYF59" s="18"/>
      <c r="QYG59" s="18"/>
      <c r="QYH59" s="18"/>
      <c r="QYI59" s="18"/>
      <c r="QYJ59" s="18"/>
      <c r="QYK59" s="18"/>
      <c r="QYL59" s="18"/>
      <c r="QYM59" s="18"/>
      <c r="QYN59" s="18"/>
      <c r="QYO59" s="18"/>
      <c r="QYP59" s="18"/>
      <c r="QYQ59" s="18"/>
      <c r="QYR59" s="18"/>
      <c r="QYS59" s="18"/>
      <c r="QYT59" s="18"/>
      <c r="QYU59" s="18"/>
      <c r="QYV59" s="18"/>
      <c r="QYW59" s="18"/>
      <c r="QYX59" s="18"/>
      <c r="QYY59" s="18"/>
      <c r="QYZ59" s="18"/>
      <c r="QZA59" s="18"/>
      <c r="QZB59" s="18"/>
      <c r="QZC59" s="18"/>
      <c r="QZD59" s="18"/>
      <c r="QZE59" s="18"/>
      <c r="QZF59" s="18"/>
      <c r="QZG59" s="18"/>
      <c r="QZH59" s="18"/>
      <c r="QZI59" s="18"/>
      <c r="QZJ59" s="18"/>
      <c r="QZK59" s="18"/>
      <c r="QZL59" s="18"/>
      <c r="QZM59" s="18"/>
      <c r="QZN59" s="18"/>
      <c r="QZO59" s="18"/>
      <c r="QZP59" s="18"/>
      <c r="QZQ59" s="18"/>
      <c r="QZR59" s="18"/>
      <c r="QZS59" s="18"/>
      <c r="QZT59" s="18"/>
      <c r="QZU59" s="18"/>
      <c r="QZV59" s="18"/>
      <c r="QZW59" s="18"/>
      <c r="QZX59" s="18"/>
      <c r="QZY59" s="18"/>
      <c r="QZZ59" s="18"/>
      <c r="RAA59" s="18"/>
      <c r="RAB59" s="18"/>
      <c r="RAC59" s="18"/>
      <c r="RAD59" s="18"/>
      <c r="RAE59" s="18"/>
      <c r="RAF59" s="18"/>
      <c r="RAG59" s="18"/>
      <c r="RAH59" s="18"/>
      <c r="RAI59" s="18"/>
      <c r="RAJ59" s="18"/>
      <c r="RAK59" s="18"/>
      <c r="RAL59" s="18"/>
      <c r="RAM59" s="18"/>
      <c r="RAN59" s="18"/>
      <c r="RAO59" s="18"/>
      <c r="RAP59" s="18"/>
      <c r="RAQ59" s="18"/>
      <c r="RAR59" s="18"/>
      <c r="RAS59" s="18"/>
      <c r="RAT59" s="18"/>
      <c r="RAU59" s="18"/>
      <c r="RAV59" s="18"/>
      <c r="RAW59" s="18"/>
      <c r="RAX59" s="18"/>
      <c r="RAY59" s="18"/>
      <c r="RAZ59" s="18"/>
      <c r="RBA59" s="18"/>
      <c r="RBB59" s="18"/>
      <c r="RBC59" s="18"/>
      <c r="RBD59" s="18"/>
      <c r="RBE59" s="18"/>
      <c r="RBF59" s="18"/>
      <c r="RBG59" s="18"/>
      <c r="RBH59" s="18"/>
      <c r="RBI59" s="18"/>
      <c r="RBJ59" s="18"/>
      <c r="RBK59" s="18"/>
      <c r="RBL59" s="18"/>
      <c r="RBM59" s="18"/>
      <c r="RBN59" s="18"/>
      <c r="RBO59" s="18"/>
      <c r="RBP59" s="18"/>
      <c r="RBQ59" s="18"/>
      <c r="RBR59" s="18"/>
      <c r="RBS59" s="18"/>
      <c r="RBT59" s="18"/>
      <c r="RBU59" s="18"/>
      <c r="RBV59" s="18"/>
      <c r="RBW59" s="18"/>
      <c r="RBX59" s="18"/>
      <c r="RBY59" s="18"/>
      <c r="RBZ59" s="18"/>
      <c r="RCA59" s="18"/>
      <c r="RCB59" s="18"/>
      <c r="RCC59" s="18"/>
      <c r="RCD59" s="18"/>
      <c r="RCE59" s="18"/>
      <c r="RCF59" s="18"/>
      <c r="RCG59" s="18"/>
      <c r="RCH59" s="18"/>
      <c r="RCI59" s="18"/>
      <c r="RCJ59" s="18"/>
      <c r="RCK59" s="18"/>
      <c r="RCL59" s="18"/>
      <c r="RCM59" s="18"/>
      <c r="RCN59" s="18"/>
      <c r="RCO59" s="18"/>
      <c r="RCP59" s="18"/>
      <c r="RCQ59" s="18"/>
      <c r="RCR59" s="18"/>
      <c r="RCS59" s="18"/>
      <c r="RCT59" s="18"/>
      <c r="RCU59" s="18"/>
      <c r="RCV59" s="18"/>
      <c r="RCW59" s="18"/>
      <c r="RCX59" s="18"/>
      <c r="RCY59" s="18"/>
      <c r="RCZ59" s="18"/>
      <c r="RDA59" s="18"/>
      <c r="RDB59" s="18"/>
      <c r="RDC59" s="18"/>
      <c r="RDD59" s="18"/>
      <c r="RDE59" s="18"/>
      <c r="RDF59" s="18"/>
      <c r="RDG59" s="18"/>
      <c r="RDH59" s="18"/>
      <c r="RDI59" s="18"/>
      <c r="RDJ59" s="18"/>
      <c r="RDK59" s="18"/>
      <c r="RDL59" s="18"/>
      <c r="RDM59" s="18"/>
      <c r="RDN59" s="18"/>
      <c r="RDO59" s="18"/>
      <c r="RDP59" s="18"/>
      <c r="RDQ59" s="18"/>
      <c r="RDR59" s="18"/>
      <c r="RDS59" s="18"/>
      <c r="RDT59" s="18"/>
      <c r="RDU59" s="18"/>
      <c r="RDV59" s="18"/>
      <c r="RDW59" s="18"/>
      <c r="RDX59" s="18"/>
      <c r="RDY59" s="18"/>
      <c r="RDZ59" s="18"/>
      <c r="REA59" s="18"/>
      <c r="REB59" s="18"/>
      <c r="REC59" s="18"/>
      <c r="RED59" s="18"/>
      <c r="REE59" s="18"/>
      <c r="REF59" s="18"/>
      <c r="REG59" s="18"/>
      <c r="REH59" s="18"/>
      <c r="REI59" s="18"/>
      <c r="REJ59" s="18"/>
      <c r="REK59" s="18"/>
      <c r="REL59" s="18"/>
      <c r="REM59" s="18"/>
      <c r="REN59" s="18"/>
      <c r="REO59" s="18"/>
      <c r="REP59" s="18"/>
      <c r="REQ59" s="18"/>
      <c r="RER59" s="18"/>
      <c r="RES59" s="18"/>
      <c r="RET59" s="18"/>
      <c r="REU59" s="18"/>
      <c r="REV59" s="18"/>
      <c r="REW59" s="18"/>
      <c r="REX59" s="18"/>
      <c r="REY59" s="18"/>
      <c r="REZ59" s="18"/>
      <c r="RFA59" s="18"/>
      <c r="RFB59" s="18"/>
      <c r="RFC59" s="18"/>
      <c r="RFD59" s="18"/>
      <c r="RFE59" s="18"/>
      <c r="RFF59" s="18"/>
      <c r="RFG59" s="18"/>
      <c r="RFH59" s="18"/>
      <c r="RFI59" s="18"/>
      <c r="RFJ59" s="18"/>
      <c r="RFK59" s="18"/>
      <c r="RFL59" s="18"/>
      <c r="RFM59" s="18"/>
      <c r="RFN59" s="18"/>
      <c r="RFO59" s="18"/>
      <c r="RFP59" s="18"/>
      <c r="RFQ59" s="18"/>
      <c r="RFR59" s="18"/>
      <c r="RFS59" s="18"/>
      <c r="RFT59" s="18"/>
      <c r="RFU59" s="18"/>
      <c r="RFV59" s="18"/>
      <c r="RFW59" s="18"/>
      <c r="RFX59" s="18"/>
      <c r="RFY59" s="18"/>
      <c r="RFZ59" s="18"/>
      <c r="RGA59" s="18"/>
      <c r="RGB59" s="18"/>
      <c r="RGC59" s="18"/>
      <c r="RGD59" s="18"/>
      <c r="RGE59" s="18"/>
      <c r="RGF59" s="18"/>
      <c r="RGG59" s="18"/>
      <c r="RGH59" s="18"/>
      <c r="RGI59" s="18"/>
      <c r="RGJ59" s="18"/>
      <c r="RGK59" s="18"/>
      <c r="RGL59" s="18"/>
      <c r="RGM59" s="18"/>
      <c r="RGN59" s="18"/>
      <c r="RGO59" s="18"/>
      <c r="RGP59" s="18"/>
      <c r="RGQ59" s="18"/>
      <c r="RGR59" s="18"/>
      <c r="RGS59" s="18"/>
      <c r="RGT59" s="18"/>
      <c r="RGU59" s="18"/>
      <c r="RGV59" s="18"/>
      <c r="RGW59" s="18"/>
      <c r="RGX59" s="18"/>
      <c r="RGY59" s="18"/>
      <c r="RGZ59" s="18"/>
      <c r="RHA59" s="18"/>
      <c r="RHB59" s="18"/>
      <c r="RHC59" s="18"/>
      <c r="RHD59" s="18"/>
      <c r="RHE59" s="18"/>
      <c r="RHF59" s="18"/>
      <c r="RHG59" s="18"/>
      <c r="RHH59" s="18"/>
      <c r="RHI59" s="18"/>
      <c r="RHJ59" s="18"/>
      <c r="RHK59" s="18"/>
      <c r="RHL59" s="18"/>
      <c r="RHM59" s="18"/>
      <c r="RHN59" s="18"/>
      <c r="RHO59" s="18"/>
      <c r="RHP59" s="18"/>
      <c r="RHQ59" s="18"/>
      <c r="RHR59" s="18"/>
      <c r="RHS59" s="18"/>
      <c r="RHT59" s="18"/>
      <c r="RHU59" s="18"/>
      <c r="RHV59" s="18"/>
      <c r="RHW59" s="18"/>
      <c r="RHX59" s="18"/>
      <c r="RHY59" s="18"/>
      <c r="RHZ59" s="18"/>
      <c r="RIA59" s="18"/>
      <c r="RIB59" s="18"/>
      <c r="RIC59" s="18"/>
      <c r="RID59" s="18"/>
      <c r="RIE59" s="18"/>
      <c r="RIF59" s="18"/>
      <c r="RIG59" s="18"/>
      <c r="RIH59" s="18"/>
      <c r="RII59" s="18"/>
      <c r="RIJ59" s="18"/>
      <c r="RIK59" s="18"/>
      <c r="RIL59" s="18"/>
      <c r="RIM59" s="18"/>
      <c r="RIN59" s="18"/>
      <c r="RIO59" s="18"/>
      <c r="RIP59" s="18"/>
      <c r="RIQ59" s="18"/>
      <c r="RIR59" s="18"/>
      <c r="RIS59" s="18"/>
      <c r="RIT59" s="18"/>
      <c r="RIU59" s="18"/>
      <c r="RIV59" s="18"/>
      <c r="RIW59" s="18"/>
      <c r="RIX59" s="18"/>
      <c r="RIY59" s="18"/>
      <c r="RIZ59" s="18"/>
      <c r="RJA59" s="18"/>
      <c r="RJB59" s="18"/>
      <c r="RJC59" s="18"/>
      <c r="RJD59" s="18"/>
      <c r="RJE59" s="18"/>
      <c r="RJF59" s="18"/>
      <c r="RJG59" s="18"/>
      <c r="RJH59" s="18"/>
      <c r="RJI59" s="18"/>
      <c r="RJJ59" s="18"/>
      <c r="RJK59" s="18"/>
      <c r="RJL59" s="18"/>
      <c r="RJM59" s="18"/>
      <c r="RJN59" s="18"/>
      <c r="RJO59" s="18"/>
      <c r="RJP59" s="18"/>
      <c r="RJQ59" s="18"/>
      <c r="RJR59" s="18"/>
      <c r="RJS59" s="18"/>
      <c r="RJT59" s="18"/>
      <c r="RJU59" s="18"/>
      <c r="RJV59" s="18"/>
      <c r="RJW59" s="18"/>
      <c r="RJX59" s="18"/>
      <c r="RJY59" s="18"/>
      <c r="RJZ59" s="18"/>
      <c r="RKA59" s="18"/>
      <c r="RKB59" s="18"/>
      <c r="RKC59" s="18"/>
      <c r="RKD59" s="18"/>
      <c r="RKE59" s="18"/>
      <c r="RKF59" s="18"/>
      <c r="RKG59" s="18"/>
      <c r="RKH59" s="18"/>
      <c r="RKI59" s="18"/>
      <c r="RKJ59" s="18"/>
      <c r="RKK59" s="18"/>
      <c r="RKL59" s="18"/>
      <c r="RKM59" s="18"/>
      <c r="RKN59" s="18"/>
      <c r="RKO59" s="18"/>
      <c r="RKP59" s="18"/>
      <c r="RKQ59" s="18"/>
      <c r="RKR59" s="18"/>
      <c r="RKS59" s="18"/>
      <c r="RKT59" s="18"/>
      <c r="RKU59" s="18"/>
      <c r="RKV59" s="18"/>
      <c r="RKW59" s="18"/>
      <c r="RKX59" s="18"/>
      <c r="RKY59" s="18"/>
      <c r="RKZ59" s="18"/>
      <c r="RLA59" s="18"/>
      <c r="RLB59" s="18"/>
      <c r="RLC59" s="18"/>
      <c r="RLD59" s="18"/>
      <c r="RLE59" s="18"/>
      <c r="RLF59" s="18"/>
      <c r="RLG59" s="18"/>
      <c r="RLH59" s="18"/>
      <c r="RLI59" s="18"/>
      <c r="RLJ59" s="18"/>
      <c r="RLK59" s="18"/>
      <c r="RLL59" s="18"/>
      <c r="RLM59" s="18"/>
      <c r="RLN59" s="18"/>
      <c r="RLO59" s="18"/>
      <c r="RLP59" s="18"/>
      <c r="RLQ59" s="18"/>
      <c r="RLR59" s="18"/>
      <c r="RLS59" s="18"/>
      <c r="RLT59" s="18"/>
      <c r="RLU59" s="18"/>
      <c r="RLV59" s="18"/>
      <c r="RLW59" s="18"/>
      <c r="RLX59" s="18"/>
      <c r="RLY59" s="18"/>
      <c r="RLZ59" s="18"/>
      <c r="RMA59" s="18"/>
      <c r="RMB59" s="18"/>
      <c r="RMC59" s="18"/>
      <c r="RMD59" s="18"/>
      <c r="RME59" s="18"/>
      <c r="RMF59" s="18"/>
      <c r="RMG59" s="18"/>
      <c r="RMH59" s="18"/>
      <c r="RMI59" s="18"/>
      <c r="RMJ59" s="18"/>
      <c r="RMK59" s="18"/>
      <c r="RML59" s="18"/>
      <c r="RMM59" s="18"/>
      <c r="RMN59" s="18"/>
      <c r="RMO59" s="18"/>
      <c r="RMP59" s="18"/>
      <c r="RMQ59" s="18"/>
      <c r="RMR59" s="18"/>
      <c r="RMS59" s="18"/>
      <c r="RMT59" s="18"/>
      <c r="RMU59" s="18"/>
      <c r="RMV59" s="18"/>
      <c r="RMW59" s="18"/>
      <c r="RMX59" s="18"/>
      <c r="RMY59" s="18"/>
      <c r="RMZ59" s="18"/>
      <c r="RNA59" s="18"/>
      <c r="RNB59" s="18"/>
      <c r="RNC59" s="18"/>
      <c r="RND59" s="18"/>
      <c r="RNE59" s="18"/>
      <c r="RNF59" s="18"/>
      <c r="RNG59" s="18"/>
      <c r="RNH59" s="18"/>
      <c r="RNI59" s="18"/>
      <c r="RNJ59" s="18"/>
      <c r="RNK59" s="18"/>
      <c r="RNL59" s="18"/>
      <c r="RNM59" s="18"/>
      <c r="RNN59" s="18"/>
      <c r="RNO59" s="18"/>
      <c r="RNP59" s="18"/>
      <c r="RNQ59" s="18"/>
      <c r="RNR59" s="18"/>
      <c r="RNS59" s="18"/>
      <c r="RNT59" s="18"/>
      <c r="RNU59" s="18"/>
      <c r="RNV59" s="18"/>
      <c r="RNW59" s="18"/>
      <c r="RNX59" s="18"/>
      <c r="RNY59" s="18"/>
      <c r="RNZ59" s="18"/>
      <c r="ROA59" s="18"/>
      <c r="ROB59" s="18"/>
      <c r="ROC59" s="18"/>
      <c r="ROD59" s="18"/>
      <c r="ROE59" s="18"/>
      <c r="ROF59" s="18"/>
      <c r="ROG59" s="18"/>
      <c r="ROH59" s="18"/>
      <c r="ROI59" s="18"/>
      <c r="ROJ59" s="18"/>
      <c r="ROK59" s="18"/>
      <c r="ROL59" s="18"/>
      <c r="ROM59" s="18"/>
      <c r="RON59" s="18"/>
      <c r="ROO59" s="18"/>
      <c r="ROP59" s="18"/>
      <c r="ROQ59" s="18"/>
      <c r="ROR59" s="18"/>
      <c r="ROS59" s="18"/>
      <c r="ROT59" s="18"/>
      <c r="ROU59" s="18"/>
      <c r="ROV59" s="18"/>
      <c r="ROW59" s="18"/>
      <c r="ROX59" s="18"/>
      <c r="ROY59" s="18"/>
      <c r="ROZ59" s="18"/>
      <c r="RPA59" s="18"/>
      <c r="RPB59" s="18"/>
      <c r="RPC59" s="18"/>
      <c r="RPD59" s="18"/>
      <c r="RPE59" s="18"/>
      <c r="RPF59" s="18"/>
      <c r="RPG59" s="18"/>
      <c r="RPH59" s="18"/>
      <c r="RPI59" s="18"/>
      <c r="RPJ59" s="18"/>
      <c r="RPK59" s="18"/>
      <c r="RPL59" s="18"/>
      <c r="RPM59" s="18"/>
      <c r="RPN59" s="18"/>
      <c r="RPO59" s="18"/>
      <c r="RPP59" s="18"/>
      <c r="RPQ59" s="18"/>
      <c r="RPR59" s="18"/>
      <c r="RPS59" s="18"/>
      <c r="RPT59" s="18"/>
      <c r="RPU59" s="18"/>
      <c r="RPV59" s="18"/>
      <c r="RPW59" s="18"/>
      <c r="RPX59" s="18"/>
      <c r="RPY59" s="18"/>
      <c r="RPZ59" s="18"/>
      <c r="RQA59" s="18"/>
      <c r="RQB59" s="18"/>
      <c r="RQC59" s="18"/>
      <c r="RQD59" s="18"/>
      <c r="RQE59" s="18"/>
      <c r="RQF59" s="18"/>
      <c r="RQG59" s="18"/>
      <c r="RQH59" s="18"/>
      <c r="RQI59" s="18"/>
      <c r="RQJ59" s="18"/>
      <c r="RQK59" s="18"/>
      <c r="RQL59" s="18"/>
      <c r="RQM59" s="18"/>
      <c r="RQN59" s="18"/>
      <c r="RQO59" s="18"/>
      <c r="RQP59" s="18"/>
      <c r="RQQ59" s="18"/>
      <c r="RQR59" s="18"/>
      <c r="RQS59" s="18"/>
      <c r="RQT59" s="18"/>
      <c r="RQU59" s="18"/>
      <c r="RQV59" s="18"/>
      <c r="RQW59" s="18"/>
      <c r="RQX59" s="18"/>
      <c r="RQY59" s="18"/>
      <c r="RQZ59" s="18"/>
      <c r="RRA59" s="18"/>
      <c r="RRB59" s="18"/>
      <c r="RRC59" s="18"/>
      <c r="RRD59" s="18"/>
      <c r="RRE59" s="18"/>
      <c r="RRF59" s="18"/>
      <c r="RRG59" s="18"/>
      <c r="RRH59" s="18"/>
      <c r="RRI59" s="18"/>
      <c r="RRJ59" s="18"/>
      <c r="RRK59" s="18"/>
      <c r="RRL59" s="18"/>
      <c r="RRM59" s="18"/>
      <c r="RRN59" s="18"/>
      <c r="RRO59" s="18"/>
      <c r="RRP59" s="18"/>
      <c r="RRQ59" s="18"/>
      <c r="RRR59" s="18"/>
      <c r="RRS59" s="18"/>
      <c r="RRT59" s="18"/>
      <c r="RRU59" s="18"/>
      <c r="RRV59" s="18"/>
      <c r="RRW59" s="18"/>
      <c r="RRX59" s="18"/>
      <c r="RRY59" s="18"/>
      <c r="RRZ59" s="18"/>
      <c r="RSA59" s="18"/>
      <c r="RSB59" s="18"/>
      <c r="RSC59" s="18"/>
      <c r="RSD59" s="18"/>
      <c r="RSE59" s="18"/>
      <c r="RSF59" s="18"/>
      <c r="RSG59" s="18"/>
      <c r="RSH59" s="18"/>
      <c r="RSI59" s="18"/>
      <c r="RSJ59" s="18"/>
      <c r="RSK59" s="18"/>
      <c r="RSL59" s="18"/>
      <c r="RSM59" s="18"/>
      <c r="RSN59" s="18"/>
      <c r="RSO59" s="18"/>
      <c r="RSP59" s="18"/>
      <c r="RSQ59" s="18"/>
      <c r="RSR59" s="18"/>
      <c r="RSS59" s="18"/>
      <c r="RST59" s="18"/>
      <c r="RSU59" s="18"/>
      <c r="RSV59" s="18"/>
      <c r="RSW59" s="18"/>
      <c r="RSX59" s="18"/>
      <c r="RSY59" s="18"/>
      <c r="RSZ59" s="18"/>
      <c r="RTA59" s="18"/>
      <c r="RTB59" s="18"/>
      <c r="RTC59" s="18"/>
      <c r="RTD59" s="18"/>
      <c r="RTE59" s="18"/>
      <c r="RTF59" s="18"/>
      <c r="RTG59" s="18"/>
      <c r="RTH59" s="18"/>
      <c r="RTI59" s="18"/>
      <c r="RTJ59" s="18"/>
      <c r="RTK59" s="18"/>
      <c r="RTL59" s="18"/>
      <c r="RTM59" s="18"/>
      <c r="RTN59" s="18"/>
      <c r="RTO59" s="18"/>
      <c r="RTP59" s="18"/>
      <c r="RTQ59" s="18"/>
      <c r="RTR59" s="18"/>
      <c r="RTS59" s="18"/>
      <c r="RTT59" s="18"/>
      <c r="RTU59" s="18"/>
      <c r="RTV59" s="18"/>
      <c r="RTW59" s="18"/>
      <c r="RTX59" s="18"/>
      <c r="RTY59" s="18"/>
      <c r="RTZ59" s="18"/>
      <c r="RUA59" s="18"/>
      <c r="RUB59" s="18"/>
      <c r="RUC59" s="18"/>
      <c r="RUD59" s="18"/>
      <c r="RUE59" s="18"/>
      <c r="RUF59" s="18"/>
      <c r="RUG59" s="18"/>
      <c r="RUH59" s="18"/>
      <c r="RUI59" s="18"/>
      <c r="RUJ59" s="18"/>
      <c r="RUK59" s="18"/>
      <c r="RUL59" s="18"/>
      <c r="RUM59" s="18"/>
      <c r="RUN59" s="18"/>
      <c r="RUO59" s="18"/>
      <c r="RUP59" s="18"/>
      <c r="RUQ59" s="18"/>
      <c r="RUR59" s="18"/>
      <c r="RUS59" s="18"/>
      <c r="RUT59" s="18"/>
      <c r="RUU59" s="18"/>
      <c r="RUV59" s="18"/>
      <c r="RUW59" s="18"/>
      <c r="RUX59" s="18"/>
      <c r="RUY59" s="18"/>
      <c r="RUZ59" s="18"/>
      <c r="RVA59" s="18"/>
      <c r="RVB59" s="18"/>
      <c r="RVC59" s="18"/>
      <c r="RVD59" s="18"/>
      <c r="RVE59" s="18"/>
      <c r="RVF59" s="18"/>
      <c r="RVG59" s="18"/>
      <c r="RVH59" s="18"/>
      <c r="RVI59" s="18"/>
      <c r="RVJ59" s="18"/>
      <c r="RVK59" s="18"/>
      <c r="RVL59" s="18"/>
      <c r="RVM59" s="18"/>
      <c r="RVN59" s="18"/>
      <c r="RVO59" s="18"/>
      <c r="RVP59" s="18"/>
      <c r="RVQ59" s="18"/>
      <c r="RVR59" s="18"/>
      <c r="RVS59" s="18"/>
      <c r="RVT59" s="18"/>
      <c r="RVU59" s="18"/>
      <c r="RVV59" s="18"/>
      <c r="RVW59" s="18"/>
      <c r="RVX59" s="18"/>
      <c r="RVY59" s="18"/>
      <c r="RVZ59" s="18"/>
      <c r="RWA59" s="18"/>
      <c r="RWB59" s="18"/>
      <c r="RWC59" s="18"/>
      <c r="RWD59" s="18"/>
      <c r="RWE59" s="18"/>
      <c r="RWF59" s="18"/>
      <c r="RWG59" s="18"/>
      <c r="RWH59" s="18"/>
      <c r="RWI59" s="18"/>
      <c r="RWJ59" s="18"/>
      <c r="RWK59" s="18"/>
      <c r="RWL59" s="18"/>
      <c r="RWM59" s="18"/>
      <c r="RWN59" s="18"/>
      <c r="RWO59" s="18"/>
      <c r="RWP59" s="18"/>
      <c r="RWQ59" s="18"/>
      <c r="RWR59" s="18"/>
      <c r="RWS59" s="18"/>
      <c r="RWT59" s="18"/>
      <c r="RWU59" s="18"/>
      <c r="RWV59" s="18"/>
      <c r="RWW59" s="18"/>
      <c r="RWX59" s="18"/>
      <c r="RWY59" s="18"/>
      <c r="RWZ59" s="18"/>
      <c r="RXA59" s="18"/>
      <c r="RXB59" s="18"/>
      <c r="RXC59" s="18"/>
      <c r="RXD59" s="18"/>
      <c r="RXE59" s="18"/>
      <c r="RXF59" s="18"/>
      <c r="RXG59" s="18"/>
      <c r="RXH59" s="18"/>
      <c r="RXI59" s="18"/>
      <c r="RXJ59" s="18"/>
      <c r="RXK59" s="18"/>
      <c r="RXL59" s="18"/>
      <c r="RXM59" s="18"/>
      <c r="RXN59" s="18"/>
      <c r="RXO59" s="18"/>
      <c r="RXP59" s="18"/>
      <c r="RXQ59" s="18"/>
      <c r="RXR59" s="18"/>
      <c r="RXS59" s="18"/>
      <c r="RXT59" s="18"/>
      <c r="RXU59" s="18"/>
      <c r="RXV59" s="18"/>
      <c r="RXW59" s="18"/>
      <c r="RXX59" s="18"/>
      <c r="RXY59" s="18"/>
      <c r="RXZ59" s="18"/>
      <c r="RYA59" s="18"/>
      <c r="RYB59" s="18"/>
      <c r="RYC59" s="18"/>
      <c r="RYD59" s="18"/>
      <c r="RYE59" s="18"/>
      <c r="RYF59" s="18"/>
      <c r="RYG59" s="18"/>
      <c r="RYH59" s="18"/>
      <c r="RYI59" s="18"/>
      <c r="RYJ59" s="18"/>
      <c r="RYK59" s="18"/>
      <c r="RYL59" s="18"/>
      <c r="RYM59" s="18"/>
      <c r="RYN59" s="18"/>
      <c r="RYO59" s="18"/>
      <c r="RYP59" s="18"/>
      <c r="RYQ59" s="18"/>
      <c r="RYR59" s="18"/>
      <c r="RYS59" s="18"/>
      <c r="RYT59" s="18"/>
      <c r="RYU59" s="18"/>
      <c r="RYV59" s="18"/>
      <c r="RYW59" s="18"/>
      <c r="RYX59" s="18"/>
      <c r="RYY59" s="18"/>
      <c r="RYZ59" s="18"/>
      <c r="RZA59" s="18"/>
      <c r="RZB59" s="18"/>
      <c r="RZC59" s="18"/>
      <c r="RZD59" s="18"/>
      <c r="RZE59" s="18"/>
      <c r="RZF59" s="18"/>
      <c r="RZG59" s="18"/>
      <c r="RZH59" s="18"/>
      <c r="RZI59" s="18"/>
      <c r="RZJ59" s="18"/>
      <c r="RZK59" s="18"/>
      <c r="RZL59" s="18"/>
      <c r="RZM59" s="18"/>
      <c r="RZN59" s="18"/>
      <c r="RZO59" s="18"/>
      <c r="RZP59" s="18"/>
      <c r="RZQ59" s="18"/>
      <c r="RZR59" s="18"/>
      <c r="RZS59" s="18"/>
      <c r="RZT59" s="18"/>
      <c r="RZU59" s="18"/>
      <c r="RZV59" s="18"/>
      <c r="RZW59" s="18"/>
      <c r="RZX59" s="18"/>
      <c r="RZY59" s="18"/>
      <c r="RZZ59" s="18"/>
      <c r="SAA59" s="18"/>
      <c r="SAB59" s="18"/>
      <c r="SAC59" s="18"/>
      <c r="SAD59" s="18"/>
      <c r="SAE59" s="18"/>
      <c r="SAF59" s="18"/>
      <c r="SAG59" s="18"/>
      <c r="SAH59" s="18"/>
      <c r="SAI59" s="18"/>
      <c r="SAJ59" s="18"/>
      <c r="SAK59" s="18"/>
      <c r="SAL59" s="18"/>
      <c r="SAM59" s="18"/>
      <c r="SAN59" s="18"/>
      <c r="SAO59" s="18"/>
      <c r="SAP59" s="18"/>
      <c r="SAQ59" s="18"/>
      <c r="SAR59" s="18"/>
      <c r="SAS59" s="18"/>
      <c r="SAT59" s="18"/>
      <c r="SAU59" s="18"/>
      <c r="SAV59" s="18"/>
      <c r="SAW59" s="18"/>
      <c r="SAX59" s="18"/>
      <c r="SAY59" s="18"/>
      <c r="SAZ59" s="18"/>
      <c r="SBA59" s="18"/>
      <c r="SBB59" s="18"/>
      <c r="SBC59" s="18"/>
      <c r="SBD59" s="18"/>
      <c r="SBE59" s="18"/>
      <c r="SBF59" s="18"/>
      <c r="SBG59" s="18"/>
      <c r="SBH59" s="18"/>
      <c r="SBI59" s="18"/>
      <c r="SBJ59" s="18"/>
      <c r="SBK59" s="18"/>
      <c r="SBL59" s="18"/>
      <c r="SBM59" s="18"/>
      <c r="SBN59" s="18"/>
      <c r="SBO59" s="18"/>
      <c r="SBP59" s="18"/>
      <c r="SBQ59" s="18"/>
      <c r="SBR59" s="18"/>
      <c r="SBS59" s="18"/>
      <c r="SBT59" s="18"/>
      <c r="SBU59" s="18"/>
      <c r="SBV59" s="18"/>
      <c r="SBW59" s="18"/>
      <c r="SBX59" s="18"/>
      <c r="SBY59" s="18"/>
      <c r="SBZ59" s="18"/>
      <c r="SCA59" s="18"/>
      <c r="SCB59" s="18"/>
      <c r="SCC59" s="18"/>
      <c r="SCD59" s="18"/>
      <c r="SCE59" s="18"/>
      <c r="SCF59" s="18"/>
      <c r="SCG59" s="18"/>
      <c r="SCH59" s="18"/>
      <c r="SCI59" s="18"/>
      <c r="SCJ59" s="18"/>
      <c r="SCK59" s="18"/>
      <c r="SCL59" s="18"/>
      <c r="SCM59" s="18"/>
      <c r="SCN59" s="18"/>
      <c r="SCO59" s="18"/>
      <c r="SCP59" s="18"/>
      <c r="SCQ59" s="18"/>
      <c r="SCR59" s="18"/>
      <c r="SCS59" s="18"/>
      <c r="SCT59" s="18"/>
      <c r="SCU59" s="18"/>
      <c r="SCV59" s="18"/>
      <c r="SCW59" s="18"/>
      <c r="SCX59" s="18"/>
      <c r="SCY59" s="18"/>
      <c r="SCZ59" s="18"/>
      <c r="SDA59" s="18"/>
      <c r="SDB59" s="18"/>
      <c r="SDC59" s="18"/>
      <c r="SDD59" s="18"/>
      <c r="SDE59" s="18"/>
      <c r="SDF59" s="18"/>
      <c r="SDG59" s="18"/>
      <c r="SDH59" s="18"/>
      <c r="SDI59" s="18"/>
      <c r="SDJ59" s="18"/>
      <c r="SDK59" s="18"/>
      <c r="SDL59" s="18"/>
      <c r="SDM59" s="18"/>
      <c r="SDN59" s="18"/>
      <c r="SDO59" s="18"/>
      <c r="SDP59" s="18"/>
      <c r="SDQ59" s="18"/>
      <c r="SDR59" s="18"/>
      <c r="SDS59" s="18"/>
      <c r="SDT59" s="18"/>
      <c r="SDU59" s="18"/>
      <c r="SDV59" s="18"/>
      <c r="SDW59" s="18"/>
      <c r="SDX59" s="18"/>
      <c r="SDY59" s="18"/>
      <c r="SDZ59" s="18"/>
      <c r="SEA59" s="18"/>
      <c r="SEB59" s="18"/>
      <c r="SEC59" s="18"/>
      <c r="SED59" s="18"/>
      <c r="SEE59" s="18"/>
      <c r="SEF59" s="18"/>
      <c r="SEG59" s="18"/>
      <c r="SEH59" s="18"/>
      <c r="SEI59" s="18"/>
      <c r="SEJ59" s="18"/>
      <c r="SEK59" s="18"/>
      <c r="SEL59" s="18"/>
      <c r="SEM59" s="18"/>
      <c r="SEN59" s="18"/>
      <c r="SEO59" s="18"/>
      <c r="SEP59" s="18"/>
      <c r="SEQ59" s="18"/>
      <c r="SER59" s="18"/>
      <c r="SES59" s="18"/>
      <c r="SET59" s="18"/>
      <c r="SEU59" s="18"/>
      <c r="SEV59" s="18"/>
      <c r="SEW59" s="18"/>
      <c r="SEX59" s="18"/>
      <c r="SEY59" s="18"/>
      <c r="SEZ59" s="18"/>
      <c r="SFA59" s="18"/>
      <c r="SFB59" s="18"/>
      <c r="SFC59" s="18"/>
      <c r="SFD59" s="18"/>
      <c r="SFE59" s="18"/>
      <c r="SFF59" s="18"/>
      <c r="SFG59" s="18"/>
      <c r="SFH59" s="18"/>
      <c r="SFI59" s="18"/>
      <c r="SFJ59" s="18"/>
      <c r="SFK59" s="18"/>
      <c r="SFL59" s="18"/>
      <c r="SFM59" s="18"/>
      <c r="SFN59" s="18"/>
      <c r="SFO59" s="18"/>
      <c r="SFP59" s="18"/>
      <c r="SFQ59" s="18"/>
      <c r="SFR59" s="18"/>
      <c r="SFS59" s="18"/>
      <c r="SFT59" s="18"/>
      <c r="SFU59" s="18"/>
      <c r="SFV59" s="18"/>
      <c r="SFW59" s="18"/>
      <c r="SFX59" s="18"/>
      <c r="SFY59" s="18"/>
      <c r="SFZ59" s="18"/>
      <c r="SGA59" s="18"/>
      <c r="SGB59" s="18"/>
      <c r="SGC59" s="18"/>
      <c r="SGD59" s="18"/>
      <c r="SGE59" s="18"/>
      <c r="SGF59" s="18"/>
      <c r="SGG59" s="18"/>
      <c r="SGH59" s="18"/>
      <c r="SGI59" s="18"/>
      <c r="SGJ59" s="18"/>
      <c r="SGK59" s="18"/>
      <c r="SGL59" s="18"/>
      <c r="SGM59" s="18"/>
      <c r="SGN59" s="18"/>
      <c r="SGO59" s="18"/>
      <c r="SGP59" s="18"/>
      <c r="SGQ59" s="18"/>
      <c r="SGR59" s="18"/>
      <c r="SGS59" s="18"/>
      <c r="SGT59" s="18"/>
      <c r="SGU59" s="18"/>
      <c r="SGV59" s="18"/>
      <c r="SGW59" s="18"/>
      <c r="SGX59" s="18"/>
      <c r="SGY59" s="18"/>
      <c r="SGZ59" s="18"/>
      <c r="SHA59" s="18"/>
      <c r="SHB59" s="18"/>
      <c r="SHC59" s="18"/>
      <c r="SHD59" s="18"/>
      <c r="SHE59" s="18"/>
      <c r="SHF59" s="18"/>
      <c r="SHG59" s="18"/>
      <c r="SHH59" s="18"/>
      <c r="SHI59" s="18"/>
      <c r="SHJ59" s="18"/>
      <c r="SHK59" s="18"/>
      <c r="SHL59" s="18"/>
      <c r="SHM59" s="18"/>
      <c r="SHN59" s="18"/>
      <c r="SHO59" s="18"/>
      <c r="SHP59" s="18"/>
      <c r="SHQ59" s="18"/>
      <c r="SHR59" s="18"/>
      <c r="SHS59" s="18"/>
      <c r="SHT59" s="18"/>
      <c r="SHU59" s="18"/>
      <c r="SHV59" s="18"/>
      <c r="SHW59" s="18"/>
      <c r="SHX59" s="18"/>
      <c r="SHY59" s="18"/>
      <c r="SHZ59" s="18"/>
      <c r="SIA59" s="18"/>
      <c r="SIB59" s="18"/>
      <c r="SIC59" s="18"/>
      <c r="SID59" s="18"/>
      <c r="SIE59" s="18"/>
      <c r="SIF59" s="18"/>
      <c r="SIG59" s="18"/>
      <c r="SIH59" s="18"/>
      <c r="SII59" s="18"/>
      <c r="SIJ59" s="18"/>
      <c r="SIK59" s="18"/>
      <c r="SIL59" s="18"/>
      <c r="SIM59" s="18"/>
      <c r="SIN59" s="18"/>
      <c r="SIO59" s="18"/>
      <c r="SIP59" s="18"/>
      <c r="SIQ59" s="18"/>
      <c r="SIR59" s="18"/>
      <c r="SIS59" s="18"/>
      <c r="SIT59" s="18"/>
      <c r="SIU59" s="18"/>
      <c r="SIV59" s="18"/>
      <c r="SIW59" s="18"/>
      <c r="SIX59" s="18"/>
      <c r="SIY59" s="18"/>
      <c r="SIZ59" s="18"/>
      <c r="SJA59" s="18"/>
      <c r="SJB59" s="18"/>
      <c r="SJC59" s="18"/>
      <c r="SJD59" s="18"/>
      <c r="SJE59" s="18"/>
      <c r="SJF59" s="18"/>
      <c r="SJG59" s="18"/>
      <c r="SJH59" s="18"/>
      <c r="SJI59" s="18"/>
      <c r="SJJ59" s="18"/>
      <c r="SJK59" s="18"/>
      <c r="SJL59" s="18"/>
      <c r="SJM59" s="18"/>
      <c r="SJN59" s="18"/>
      <c r="SJO59" s="18"/>
      <c r="SJP59" s="18"/>
      <c r="SJQ59" s="18"/>
      <c r="SJR59" s="18"/>
      <c r="SJS59" s="18"/>
      <c r="SJT59" s="18"/>
      <c r="SJU59" s="18"/>
      <c r="SJV59" s="18"/>
      <c r="SJW59" s="18"/>
      <c r="SJX59" s="18"/>
      <c r="SJY59" s="18"/>
      <c r="SJZ59" s="18"/>
      <c r="SKA59" s="18"/>
      <c r="SKB59" s="18"/>
      <c r="SKC59" s="18"/>
      <c r="SKD59" s="18"/>
      <c r="SKE59" s="18"/>
      <c r="SKF59" s="18"/>
      <c r="SKG59" s="18"/>
      <c r="SKH59" s="18"/>
      <c r="SKI59" s="18"/>
      <c r="SKJ59" s="18"/>
      <c r="SKK59" s="18"/>
      <c r="SKL59" s="18"/>
      <c r="SKM59" s="18"/>
      <c r="SKN59" s="18"/>
      <c r="SKO59" s="18"/>
      <c r="SKP59" s="18"/>
      <c r="SKQ59" s="18"/>
      <c r="SKR59" s="18"/>
      <c r="SKS59" s="18"/>
      <c r="SKT59" s="18"/>
      <c r="SKU59" s="18"/>
      <c r="SKV59" s="18"/>
      <c r="SKW59" s="18"/>
      <c r="SKX59" s="18"/>
      <c r="SKY59" s="18"/>
      <c r="SKZ59" s="18"/>
      <c r="SLA59" s="18"/>
      <c r="SLB59" s="18"/>
      <c r="SLC59" s="18"/>
      <c r="SLD59" s="18"/>
      <c r="SLE59" s="18"/>
      <c r="SLF59" s="18"/>
      <c r="SLG59" s="18"/>
      <c r="SLH59" s="18"/>
      <c r="SLI59" s="18"/>
      <c r="SLJ59" s="18"/>
      <c r="SLK59" s="18"/>
      <c r="SLL59" s="18"/>
      <c r="SLM59" s="18"/>
      <c r="SLN59" s="18"/>
      <c r="SLO59" s="18"/>
      <c r="SLP59" s="18"/>
      <c r="SLQ59" s="18"/>
      <c r="SLR59" s="18"/>
      <c r="SLS59" s="18"/>
      <c r="SLT59" s="18"/>
      <c r="SLU59" s="18"/>
      <c r="SLV59" s="18"/>
      <c r="SLW59" s="18"/>
      <c r="SLX59" s="18"/>
      <c r="SLY59" s="18"/>
      <c r="SLZ59" s="18"/>
      <c r="SMA59" s="18"/>
      <c r="SMB59" s="18"/>
      <c r="SMC59" s="18"/>
      <c r="SMD59" s="18"/>
      <c r="SME59" s="18"/>
      <c r="SMF59" s="18"/>
      <c r="SMG59" s="18"/>
      <c r="SMH59" s="18"/>
      <c r="SMI59" s="18"/>
      <c r="SMJ59" s="18"/>
      <c r="SMK59" s="18"/>
      <c r="SML59" s="18"/>
      <c r="SMM59" s="18"/>
      <c r="SMN59" s="18"/>
      <c r="SMO59" s="18"/>
      <c r="SMP59" s="18"/>
      <c r="SMQ59" s="18"/>
      <c r="SMR59" s="18"/>
      <c r="SMS59" s="18"/>
      <c r="SMT59" s="18"/>
      <c r="SMU59" s="18"/>
      <c r="SMV59" s="18"/>
      <c r="SMW59" s="18"/>
      <c r="SMX59" s="18"/>
      <c r="SMY59" s="18"/>
      <c r="SMZ59" s="18"/>
      <c r="SNA59" s="18"/>
      <c r="SNB59" s="18"/>
      <c r="SNC59" s="18"/>
      <c r="SND59" s="18"/>
      <c r="SNE59" s="18"/>
      <c r="SNF59" s="18"/>
      <c r="SNG59" s="18"/>
      <c r="SNH59" s="18"/>
      <c r="SNI59" s="18"/>
      <c r="SNJ59" s="18"/>
      <c r="SNK59" s="18"/>
      <c r="SNL59" s="18"/>
      <c r="SNM59" s="18"/>
      <c r="SNN59" s="18"/>
      <c r="SNO59" s="18"/>
      <c r="SNP59" s="18"/>
      <c r="SNQ59" s="18"/>
      <c r="SNR59" s="18"/>
      <c r="SNS59" s="18"/>
      <c r="SNT59" s="18"/>
      <c r="SNU59" s="18"/>
      <c r="SNV59" s="18"/>
      <c r="SNW59" s="18"/>
      <c r="SNX59" s="18"/>
      <c r="SNY59" s="18"/>
      <c r="SNZ59" s="18"/>
      <c r="SOA59" s="18"/>
      <c r="SOB59" s="18"/>
      <c r="SOC59" s="18"/>
      <c r="SOD59" s="18"/>
      <c r="SOE59" s="18"/>
      <c r="SOF59" s="18"/>
      <c r="SOG59" s="18"/>
      <c r="SOH59" s="18"/>
      <c r="SOI59" s="18"/>
      <c r="SOJ59" s="18"/>
      <c r="SOK59" s="18"/>
      <c r="SOL59" s="18"/>
      <c r="SOM59" s="18"/>
      <c r="SON59" s="18"/>
      <c r="SOO59" s="18"/>
      <c r="SOP59" s="18"/>
      <c r="SOQ59" s="18"/>
      <c r="SOR59" s="18"/>
      <c r="SOS59" s="18"/>
      <c r="SOT59" s="18"/>
      <c r="SOU59" s="18"/>
      <c r="SOV59" s="18"/>
      <c r="SOW59" s="18"/>
      <c r="SOX59" s="18"/>
      <c r="SOY59" s="18"/>
      <c r="SOZ59" s="18"/>
      <c r="SPA59" s="18"/>
      <c r="SPB59" s="18"/>
      <c r="SPC59" s="18"/>
      <c r="SPD59" s="18"/>
      <c r="SPE59" s="18"/>
      <c r="SPF59" s="18"/>
      <c r="SPG59" s="18"/>
      <c r="SPH59" s="18"/>
      <c r="SPI59" s="18"/>
      <c r="SPJ59" s="18"/>
      <c r="SPK59" s="18"/>
      <c r="SPL59" s="18"/>
      <c r="SPM59" s="18"/>
      <c r="SPN59" s="18"/>
      <c r="SPO59" s="18"/>
      <c r="SPP59" s="18"/>
      <c r="SPQ59" s="18"/>
      <c r="SPR59" s="18"/>
      <c r="SPS59" s="18"/>
      <c r="SPT59" s="18"/>
      <c r="SPU59" s="18"/>
      <c r="SPV59" s="18"/>
      <c r="SPW59" s="18"/>
      <c r="SPX59" s="18"/>
      <c r="SPY59" s="18"/>
      <c r="SPZ59" s="18"/>
      <c r="SQA59" s="18"/>
      <c r="SQB59" s="18"/>
      <c r="SQC59" s="18"/>
      <c r="SQD59" s="18"/>
      <c r="SQE59" s="18"/>
      <c r="SQF59" s="18"/>
      <c r="SQG59" s="18"/>
      <c r="SQH59" s="18"/>
      <c r="SQI59" s="18"/>
      <c r="SQJ59" s="18"/>
      <c r="SQK59" s="18"/>
      <c r="SQL59" s="18"/>
      <c r="SQM59" s="18"/>
      <c r="SQN59" s="18"/>
      <c r="SQO59" s="18"/>
      <c r="SQP59" s="18"/>
      <c r="SQQ59" s="18"/>
      <c r="SQR59" s="18"/>
      <c r="SQS59" s="18"/>
      <c r="SQT59" s="18"/>
      <c r="SQU59" s="18"/>
      <c r="SQV59" s="18"/>
      <c r="SQW59" s="18"/>
      <c r="SQX59" s="18"/>
      <c r="SQY59" s="18"/>
      <c r="SQZ59" s="18"/>
      <c r="SRA59" s="18"/>
      <c r="SRB59" s="18"/>
      <c r="SRC59" s="18"/>
      <c r="SRD59" s="18"/>
      <c r="SRE59" s="18"/>
      <c r="SRF59" s="18"/>
      <c r="SRG59" s="18"/>
      <c r="SRH59" s="18"/>
      <c r="SRI59" s="18"/>
      <c r="SRJ59" s="18"/>
      <c r="SRK59" s="18"/>
      <c r="SRL59" s="18"/>
      <c r="SRM59" s="18"/>
      <c r="SRN59" s="18"/>
      <c r="SRO59" s="18"/>
      <c r="SRP59" s="18"/>
      <c r="SRQ59" s="18"/>
      <c r="SRR59" s="18"/>
      <c r="SRS59" s="18"/>
      <c r="SRT59" s="18"/>
      <c r="SRU59" s="18"/>
      <c r="SRV59" s="18"/>
      <c r="SRW59" s="18"/>
      <c r="SRX59" s="18"/>
      <c r="SRY59" s="18"/>
      <c r="SRZ59" s="18"/>
      <c r="SSA59" s="18"/>
      <c r="SSB59" s="18"/>
      <c r="SSC59" s="18"/>
      <c r="SSD59" s="18"/>
      <c r="SSE59" s="18"/>
      <c r="SSF59" s="18"/>
      <c r="SSG59" s="18"/>
      <c r="SSH59" s="18"/>
      <c r="SSI59" s="18"/>
      <c r="SSJ59" s="18"/>
      <c r="SSK59" s="18"/>
      <c r="SSL59" s="18"/>
      <c r="SSM59" s="18"/>
      <c r="SSN59" s="18"/>
      <c r="SSO59" s="18"/>
      <c r="SSP59" s="18"/>
      <c r="SSQ59" s="18"/>
      <c r="SSR59" s="18"/>
      <c r="SSS59" s="18"/>
      <c r="SST59" s="18"/>
      <c r="SSU59" s="18"/>
      <c r="SSV59" s="18"/>
      <c r="SSW59" s="18"/>
      <c r="SSX59" s="18"/>
      <c r="SSY59" s="18"/>
      <c r="SSZ59" s="18"/>
      <c r="STA59" s="18"/>
      <c r="STB59" s="18"/>
      <c r="STC59" s="18"/>
      <c r="STD59" s="18"/>
      <c r="STE59" s="18"/>
      <c r="STF59" s="18"/>
      <c r="STG59" s="18"/>
      <c r="STH59" s="18"/>
      <c r="STI59" s="18"/>
      <c r="STJ59" s="18"/>
      <c r="STK59" s="18"/>
      <c r="STL59" s="18"/>
      <c r="STM59" s="18"/>
      <c r="STN59" s="18"/>
      <c r="STO59" s="18"/>
      <c r="STP59" s="18"/>
      <c r="STQ59" s="18"/>
      <c r="STR59" s="18"/>
      <c r="STS59" s="18"/>
      <c r="STT59" s="18"/>
      <c r="STU59" s="18"/>
      <c r="STV59" s="18"/>
      <c r="STW59" s="18"/>
      <c r="STX59" s="18"/>
      <c r="STY59" s="18"/>
      <c r="STZ59" s="18"/>
      <c r="SUA59" s="18"/>
      <c r="SUB59" s="18"/>
      <c r="SUC59" s="18"/>
      <c r="SUD59" s="18"/>
      <c r="SUE59" s="18"/>
      <c r="SUF59" s="18"/>
      <c r="SUG59" s="18"/>
      <c r="SUH59" s="18"/>
      <c r="SUI59" s="18"/>
      <c r="SUJ59" s="18"/>
      <c r="SUK59" s="18"/>
      <c r="SUL59" s="18"/>
      <c r="SUM59" s="18"/>
      <c r="SUN59" s="18"/>
      <c r="SUO59" s="18"/>
      <c r="SUP59" s="18"/>
      <c r="SUQ59" s="18"/>
      <c r="SUR59" s="18"/>
      <c r="SUS59" s="18"/>
      <c r="SUT59" s="18"/>
      <c r="SUU59" s="18"/>
      <c r="SUV59" s="18"/>
      <c r="SUW59" s="18"/>
      <c r="SUX59" s="18"/>
      <c r="SUY59" s="18"/>
      <c r="SUZ59" s="18"/>
      <c r="SVA59" s="18"/>
      <c r="SVB59" s="18"/>
      <c r="SVC59" s="18"/>
      <c r="SVD59" s="18"/>
      <c r="SVE59" s="18"/>
      <c r="SVF59" s="18"/>
      <c r="SVG59" s="18"/>
      <c r="SVH59" s="18"/>
      <c r="SVI59" s="18"/>
      <c r="SVJ59" s="18"/>
      <c r="SVK59" s="18"/>
      <c r="SVL59" s="18"/>
      <c r="SVM59" s="18"/>
      <c r="SVN59" s="18"/>
      <c r="SVO59" s="18"/>
      <c r="SVP59" s="18"/>
      <c r="SVQ59" s="18"/>
      <c r="SVR59" s="18"/>
      <c r="SVS59" s="18"/>
      <c r="SVT59" s="18"/>
      <c r="SVU59" s="18"/>
      <c r="SVV59" s="18"/>
      <c r="SVW59" s="18"/>
      <c r="SVX59" s="18"/>
      <c r="SVY59" s="18"/>
      <c r="SVZ59" s="18"/>
      <c r="SWA59" s="18"/>
      <c r="SWB59" s="18"/>
      <c r="SWC59" s="18"/>
      <c r="SWD59" s="18"/>
      <c r="SWE59" s="18"/>
      <c r="SWF59" s="18"/>
      <c r="SWG59" s="18"/>
      <c r="SWH59" s="18"/>
      <c r="SWI59" s="18"/>
      <c r="SWJ59" s="18"/>
      <c r="SWK59" s="18"/>
      <c r="SWL59" s="18"/>
      <c r="SWM59" s="18"/>
      <c r="SWN59" s="18"/>
      <c r="SWO59" s="18"/>
      <c r="SWP59" s="18"/>
      <c r="SWQ59" s="18"/>
      <c r="SWR59" s="18"/>
      <c r="SWS59" s="18"/>
      <c r="SWT59" s="18"/>
      <c r="SWU59" s="18"/>
      <c r="SWV59" s="18"/>
      <c r="SWW59" s="18"/>
      <c r="SWX59" s="18"/>
      <c r="SWY59" s="18"/>
      <c r="SWZ59" s="18"/>
      <c r="SXA59" s="18"/>
      <c r="SXB59" s="18"/>
      <c r="SXC59" s="18"/>
      <c r="SXD59" s="18"/>
      <c r="SXE59" s="18"/>
      <c r="SXF59" s="18"/>
      <c r="SXG59" s="18"/>
      <c r="SXH59" s="18"/>
      <c r="SXI59" s="18"/>
      <c r="SXJ59" s="18"/>
      <c r="SXK59" s="18"/>
      <c r="SXL59" s="18"/>
      <c r="SXM59" s="18"/>
      <c r="SXN59" s="18"/>
      <c r="SXO59" s="18"/>
      <c r="SXP59" s="18"/>
      <c r="SXQ59" s="18"/>
      <c r="SXR59" s="18"/>
      <c r="SXS59" s="18"/>
      <c r="SXT59" s="18"/>
      <c r="SXU59" s="18"/>
      <c r="SXV59" s="18"/>
      <c r="SXW59" s="18"/>
      <c r="SXX59" s="18"/>
      <c r="SXY59" s="18"/>
      <c r="SXZ59" s="18"/>
      <c r="SYA59" s="18"/>
      <c r="SYB59" s="18"/>
      <c r="SYC59" s="18"/>
      <c r="SYD59" s="18"/>
      <c r="SYE59" s="18"/>
      <c r="SYF59" s="18"/>
      <c r="SYG59" s="18"/>
      <c r="SYH59" s="18"/>
      <c r="SYI59" s="18"/>
      <c r="SYJ59" s="18"/>
      <c r="SYK59" s="18"/>
      <c r="SYL59" s="18"/>
      <c r="SYM59" s="18"/>
      <c r="SYN59" s="18"/>
      <c r="SYO59" s="18"/>
      <c r="SYP59" s="18"/>
      <c r="SYQ59" s="18"/>
      <c r="SYR59" s="18"/>
      <c r="SYS59" s="18"/>
      <c r="SYT59" s="18"/>
      <c r="SYU59" s="18"/>
      <c r="SYV59" s="18"/>
      <c r="SYW59" s="18"/>
      <c r="SYX59" s="18"/>
      <c r="SYY59" s="18"/>
      <c r="SYZ59" s="18"/>
      <c r="SZA59" s="18"/>
      <c r="SZB59" s="18"/>
      <c r="SZC59" s="18"/>
      <c r="SZD59" s="18"/>
      <c r="SZE59" s="18"/>
      <c r="SZF59" s="18"/>
      <c r="SZG59" s="18"/>
      <c r="SZH59" s="18"/>
      <c r="SZI59" s="18"/>
      <c r="SZJ59" s="18"/>
      <c r="SZK59" s="18"/>
      <c r="SZL59" s="18"/>
      <c r="SZM59" s="18"/>
      <c r="SZN59" s="18"/>
      <c r="SZO59" s="18"/>
      <c r="SZP59" s="18"/>
      <c r="SZQ59" s="18"/>
      <c r="SZR59" s="18"/>
      <c r="SZS59" s="18"/>
      <c r="SZT59" s="18"/>
      <c r="SZU59" s="18"/>
      <c r="SZV59" s="18"/>
      <c r="SZW59" s="18"/>
      <c r="SZX59" s="18"/>
      <c r="SZY59" s="18"/>
      <c r="SZZ59" s="18"/>
      <c r="TAA59" s="18"/>
      <c r="TAB59" s="18"/>
      <c r="TAC59" s="18"/>
      <c r="TAD59" s="18"/>
      <c r="TAE59" s="18"/>
      <c r="TAF59" s="18"/>
      <c r="TAG59" s="18"/>
      <c r="TAH59" s="18"/>
      <c r="TAI59" s="18"/>
      <c r="TAJ59" s="18"/>
      <c r="TAK59" s="18"/>
      <c r="TAL59" s="18"/>
      <c r="TAM59" s="18"/>
      <c r="TAN59" s="18"/>
      <c r="TAO59" s="18"/>
      <c r="TAP59" s="18"/>
      <c r="TAQ59" s="18"/>
      <c r="TAR59" s="18"/>
      <c r="TAS59" s="18"/>
      <c r="TAT59" s="18"/>
      <c r="TAU59" s="18"/>
      <c r="TAV59" s="18"/>
      <c r="TAW59" s="18"/>
      <c r="TAX59" s="18"/>
      <c r="TAY59" s="18"/>
      <c r="TAZ59" s="18"/>
      <c r="TBA59" s="18"/>
      <c r="TBB59" s="18"/>
      <c r="TBC59" s="18"/>
      <c r="TBD59" s="18"/>
      <c r="TBE59" s="18"/>
      <c r="TBF59" s="18"/>
      <c r="TBG59" s="18"/>
      <c r="TBH59" s="18"/>
      <c r="TBI59" s="18"/>
      <c r="TBJ59" s="18"/>
      <c r="TBK59" s="18"/>
      <c r="TBL59" s="18"/>
      <c r="TBM59" s="18"/>
      <c r="TBN59" s="18"/>
      <c r="TBO59" s="18"/>
      <c r="TBP59" s="18"/>
      <c r="TBQ59" s="18"/>
      <c r="TBR59" s="18"/>
      <c r="TBS59" s="18"/>
      <c r="TBT59" s="18"/>
      <c r="TBU59" s="18"/>
      <c r="TBV59" s="18"/>
      <c r="TBW59" s="18"/>
      <c r="TBX59" s="18"/>
      <c r="TBY59" s="18"/>
      <c r="TBZ59" s="18"/>
      <c r="TCA59" s="18"/>
      <c r="TCB59" s="18"/>
      <c r="TCC59" s="18"/>
      <c r="TCD59" s="18"/>
      <c r="TCE59" s="18"/>
      <c r="TCF59" s="18"/>
      <c r="TCG59" s="18"/>
      <c r="TCH59" s="18"/>
      <c r="TCI59" s="18"/>
      <c r="TCJ59" s="18"/>
      <c r="TCK59" s="18"/>
      <c r="TCL59" s="18"/>
      <c r="TCM59" s="18"/>
      <c r="TCN59" s="18"/>
      <c r="TCO59" s="18"/>
      <c r="TCP59" s="18"/>
      <c r="TCQ59" s="18"/>
      <c r="TCR59" s="18"/>
      <c r="TCS59" s="18"/>
      <c r="TCT59" s="18"/>
      <c r="TCU59" s="18"/>
      <c r="TCV59" s="18"/>
      <c r="TCW59" s="18"/>
      <c r="TCX59" s="18"/>
      <c r="TCY59" s="18"/>
      <c r="TCZ59" s="18"/>
      <c r="TDA59" s="18"/>
      <c r="TDB59" s="18"/>
      <c r="TDC59" s="18"/>
      <c r="TDD59" s="18"/>
      <c r="TDE59" s="18"/>
      <c r="TDF59" s="18"/>
      <c r="TDG59" s="18"/>
      <c r="TDH59" s="18"/>
      <c r="TDI59" s="18"/>
      <c r="TDJ59" s="18"/>
      <c r="TDK59" s="18"/>
      <c r="TDL59" s="18"/>
      <c r="TDM59" s="18"/>
      <c r="TDN59" s="18"/>
      <c r="TDO59" s="18"/>
      <c r="TDP59" s="18"/>
      <c r="TDQ59" s="18"/>
      <c r="TDR59" s="18"/>
      <c r="TDS59" s="18"/>
      <c r="TDT59" s="18"/>
      <c r="TDU59" s="18"/>
      <c r="TDV59" s="18"/>
      <c r="TDW59" s="18"/>
      <c r="TDX59" s="18"/>
      <c r="TDY59" s="18"/>
      <c r="TDZ59" s="18"/>
      <c r="TEA59" s="18"/>
      <c r="TEB59" s="18"/>
      <c r="TEC59" s="18"/>
      <c r="TED59" s="18"/>
      <c r="TEE59" s="18"/>
      <c r="TEF59" s="18"/>
      <c r="TEG59" s="18"/>
      <c r="TEH59" s="18"/>
      <c r="TEI59" s="18"/>
      <c r="TEJ59" s="18"/>
      <c r="TEK59" s="18"/>
      <c r="TEL59" s="18"/>
      <c r="TEM59" s="18"/>
      <c r="TEN59" s="18"/>
      <c r="TEO59" s="18"/>
      <c r="TEP59" s="18"/>
      <c r="TEQ59" s="18"/>
      <c r="TER59" s="18"/>
      <c r="TES59" s="18"/>
      <c r="TET59" s="18"/>
      <c r="TEU59" s="18"/>
      <c r="TEV59" s="18"/>
      <c r="TEW59" s="18"/>
      <c r="TEX59" s="18"/>
      <c r="TEY59" s="18"/>
      <c r="TEZ59" s="18"/>
      <c r="TFA59" s="18"/>
      <c r="TFB59" s="18"/>
      <c r="TFC59" s="18"/>
      <c r="TFD59" s="18"/>
      <c r="TFE59" s="18"/>
      <c r="TFF59" s="18"/>
      <c r="TFG59" s="18"/>
      <c r="TFH59" s="18"/>
      <c r="TFI59" s="18"/>
      <c r="TFJ59" s="18"/>
      <c r="TFK59" s="18"/>
      <c r="TFL59" s="18"/>
      <c r="TFM59" s="18"/>
      <c r="TFN59" s="18"/>
      <c r="TFO59" s="18"/>
      <c r="TFP59" s="18"/>
      <c r="TFQ59" s="18"/>
      <c r="TFR59" s="18"/>
      <c r="TFS59" s="18"/>
      <c r="TFT59" s="18"/>
      <c r="TFU59" s="18"/>
      <c r="TFV59" s="18"/>
      <c r="TFW59" s="18"/>
      <c r="TFX59" s="18"/>
      <c r="TFY59" s="18"/>
      <c r="TFZ59" s="18"/>
      <c r="TGA59" s="18"/>
      <c r="TGB59" s="18"/>
      <c r="TGC59" s="18"/>
      <c r="TGD59" s="18"/>
      <c r="TGE59" s="18"/>
      <c r="TGF59" s="18"/>
      <c r="TGG59" s="18"/>
      <c r="TGH59" s="18"/>
      <c r="TGI59" s="18"/>
      <c r="TGJ59" s="18"/>
      <c r="TGK59" s="18"/>
      <c r="TGL59" s="18"/>
      <c r="TGM59" s="18"/>
      <c r="TGN59" s="18"/>
      <c r="TGO59" s="18"/>
      <c r="TGP59" s="18"/>
      <c r="TGQ59" s="18"/>
      <c r="TGR59" s="18"/>
      <c r="TGS59" s="18"/>
      <c r="TGT59" s="18"/>
      <c r="TGU59" s="18"/>
      <c r="TGV59" s="18"/>
      <c r="TGW59" s="18"/>
      <c r="TGX59" s="18"/>
      <c r="TGY59" s="18"/>
      <c r="TGZ59" s="18"/>
      <c r="THA59" s="18"/>
      <c r="THB59" s="18"/>
      <c r="THC59" s="18"/>
      <c r="THD59" s="18"/>
      <c r="THE59" s="18"/>
      <c r="THF59" s="18"/>
      <c r="THG59" s="18"/>
      <c r="THH59" s="18"/>
      <c r="THI59" s="18"/>
      <c r="THJ59" s="18"/>
      <c r="THK59" s="18"/>
      <c r="THL59" s="18"/>
      <c r="THM59" s="18"/>
      <c r="THN59" s="18"/>
      <c r="THO59" s="18"/>
      <c r="THP59" s="18"/>
      <c r="THQ59" s="18"/>
      <c r="THR59" s="18"/>
      <c r="THS59" s="18"/>
      <c r="THT59" s="18"/>
      <c r="THU59" s="18"/>
      <c r="THV59" s="18"/>
      <c r="THW59" s="18"/>
      <c r="THX59" s="18"/>
      <c r="THY59" s="18"/>
      <c r="THZ59" s="18"/>
      <c r="TIA59" s="18"/>
      <c r="TIB59" s="18"/>
      <c r="TIC59" s="18"/>
      <c r="TID59" s="18"/>
      <c r="TIE59" s="18"/>
      <c r="TIF59" s="18"/>
      <c r="TIG59" s="18"/>
      <c r="TIH59" s="18"/>
      <c r="TII59" s="18"/>
      <c r="TIJ59" s="18"/>
      <c r="TIK59" s="18"/>
      <c r="TIL59" s="18"/>
      <c r="TIM59" s="18"/>
      <c r="TIN59" s="18"/>
      <c r="TIO59" s="18"/>
      <c r="TIP59" s="18"/>
      <c r="TIQ59" s="18"/>
      <c r="TIR59" s="18"/>
      <c r="TIS59" s="18"/>
      <c r="TIT59" s="18"/>
      <c r="TIU59" s="18"/>
      <c r="TIV59" s="18"/>
      <c r="TIW59" s="18"/>
      <c r="TIX59" s="18"/>
      <c r="TIY59" s="18"/>
      <c r="TIZ59" s="18"/>
      <c r="TJA59" s="18"/>
      <c r="TJB59" s="18"/>
      <c r="TJC59" s="18"/>
      <c r="TJD59" s="18"/>
      <c r="TJE59" s="18"/>
      <c r="TJF59" s="18"/>
      <c r="TJG59" s="18"/>
      <c r="TJH59" s="18"/>
      <c r="TJI59" s="18"/>
      <c r="TJJ59" s="18"/>
      <c r="TJK59" s="18"/>
      <c r="TJL59" s="18"/>
      <c r="TJM59" s="18"/>
      <c r="TJN59" s="18"/>
      <c r="TJO59" s="18"/>
      <c r="TJP59" s="18"/>
      <c r="TJQ59" s="18"/>
      <c r="TJR59" s="18"/>
      <c r="TJS59" s="18"/>
      <c r="TJT59" s="18"/>
      <c r="TJU59" s="18"/>
      <c r="TJV59" s="18"/>
      <c r="TJW59" s="18"/>
      <c r="TJX59" s="18"/>
      <c r="TJY59" s="18"/>
      <c r="TJZ59" s="18"/>
      <c r="TKA59" s="18"/>
      <c r="TKB59" s="18"/>
      <c r="TKC59" s="18"/>
      <c r="TKD59" s="18"/>
      <c r="TKE59" s="18"/>
      <c r="TKF59" s="18"/>
      <c r="TKG59" s="18"/>
      <c r="TKH59" s="18"/>
      <c r="TKI59" s="18"/>
      <c r="TKJ59" s="18"/>
      <c r="TKK59" s="18"/>
      <c r="TKL59" s="18"/>
      <c r="TKM59" s="18"/>
      <c r="TKN59" s="18"/>
      <c r="TKO59" s="18"/>
      <c r="TKP59" s="18"/>
      <c r="TKQ59" s="18"/>
      <c r="TKR59" s="18"/>
      <c r="TKS59" s="18"/>
      <c r="TKT59" s="18"/>
      <c r="TKU59" s="18"/>
      <c r="TKV59" s="18"/>
      <c r="TKW59" s="18"/>
      <c r="TKX59" s="18"/>
      <c r="TKY59" s="18"/>
      <c r="TKZ59" s="18"/>
      <c r="TLA59" s="18"/>
      <c r="TLB59" s="18"/>
      <c r="TLC59" s="18"/>
      <c r="TLD59" s="18"/>
      <c r="TLE59" s="18"/>
      <c r="TLF59" s="18"/>
      <c r="TLG59" s="18"/>
      <c r="TLH59" s="18"/>
      <c r="TLI59" s="18"/>
      <c r="TLJ59" s="18"/>
      <c r="TLK59" s="18"/>
      <c r="TLL59" s="18"/>
      <c r="TLM59" s="18"/>
      <c r="TLN59" s="18"/>
      <c r="TLO59" s="18"/>
      <c r="TLP59" s="18"/>
      <c r="TLQ59" s="18"/>
      <c r="TLR59" s="18"/>
      <c r="TLS59" s="18"/>
      <c r="TLT59" s="18"/>
      <c r="TLU59" s="18"/>
      <c r="TLV59" s="18"/>
      <c r="TLW59" s="18"/>
      <c r="TLX59" s="18"/>
      <c r="TLY59" s="18"/>
      <c r="TLZ59" s="18"/>
      <c r="TMA59" s="18"/>
      <c r="TMB59" s="18"/>
      <c r="TMC59" s="18"/>
      <c r="TMD59" s="18"/>
      <c r="TME59" s="18"/>
      <c r="TMF59" s="18"/>
      <c r="TMG59" s="18"/>
      <c r="TMH59" s="18"/>
      <c r="TMI59" s="18"/>
      <c r="TMJ59" s="18"/>
      <c r="TMK59" s="18"/>
      <c r="TML59" s="18"/>
      <c r="TMM59" s="18"/>
      <c r="TMN59" s="18"/>
      <c r="TMO59" s="18"/>
      <c r="TMP59" s="18"/>
      <c r="TMQ59" s="18"/>
      <c r="TMR59" s="18"/>
      <c r="TMS59" s="18"/>
      <c r="TMT59" s="18"/>
      <c r="TMU59" s="18"/>
      <c r="TMV59" s="18"/>
      <c r="TMW59" s="18"/>
      <c r="TMX59" s="18"/>
      <c r="TMY59" s="18"/>
      <c r="TMZ59" s="18"/>
      <c r="TNA59" s="18"/>
      <c r="TNB59" s="18"/>
      <c r="TNC59" s="18"/>
      <c r="TND59" s="18"/>
      <c r="TNE59" s="18"/>
      <c r="TNF59" s="18"/>
      <c r="TNG59" s="18"/>
      <c r="TNH59" s="18"/>
      <c r="TNI59" s="18"/>
      <c r="TNJ59" s="18"/>
      <c r="TNK59" s="18"/>
      <c r="TNL59" s="18"/>
      <c r="TNM59" s="18"/>
      <c r="TNN59" s="18"/>
      <c r="TNO59" s="18"/>
      <c r="TNP59" s="18"/>
      <c r="TNQ59" s="18"/>
      <c r="TNR59" s="18"/>
      <c r="TNS59" s="18"/>
      <c r="TNT59" s="18"/>
      <c r="TNU59" s="18"/>
      <c r="TNV59" s="18"/>
      <c r="TNW59" s="18"/>
      <c r="TNX59" s="18"/>
      <c r="TNY59" s="18"/>
      <c r="TNZ59" s="18"/>
      <c r="TOA59" s="18"/>
      <c r="TOB59" s="18"/>
      <c r="TOC59" s="18"/>
      <c r="TOD59" s="18"/>
      <c r="TOE59" s="18"/>
      <c r="TOF59" s="18"/>
      <c r="TOG59" s="18"/>
      <c r="TOH59" s="18"/>
      <c r="TOI59" s="18"/>
      <c r="TOJ59" s="18"/>
      <c r="TOK59" s="18"/>
      <c r="TOL59" s="18"/>
      <c r="TOM59" s="18"/>
      <c r="TON59" s="18"/>
      <c r="TOO59" s="18"/>
      <c r="TOP59" s="18"/>
      <c r="TOQ59" s="18"/>
      <c r="TOR59" s="18"/>
      <c r="TOS59" s="18"/>
      <c r="TOT59" s="18"/>
      <c r="TOU59" s="18"/>
      <c r="TOV59" s="18"/>
      <c r="TOW59" s="18"/>
      <c r="TOX59" s="18"/>
      <c r="TOY59" s="18"/>
      <c r="TOZ59" s="18"/>
      <c r="TPA59" s="18"/>
      <c r="TPB59" s="18"/>
      <c r="TPC59" s="18"/>
      <c r="TPD59" s="18"/>
      <c r="TPE59" s="18"/>
      <c r="TPF59" s="18"/>
      <c r="TPG59" s="18"/>
      <c r="TPH59" s="18"/>
      <c r="TPI59" s="18"/>
      <c r="TPJ59" s="18"/>
      <c r="TPK59" s="18"/>
      <c r="TPL59" s="18"/>
      <c r="TPM59" s="18"/>
      <c r="TPN59" s="18"/>
      <c r="TPO59" s="18"/>
      <c r="TPP59" s="18"/>
      <c r="TPQ59" s="18"/>
      <c r="TPR59" s="18"/>
      <c r="TPS59" s="18"/>
      <c r="TPT59" s="18"/>
      <c r="TPU59" s="18"/>
      <c r="TPV59" s="18"/>
      <c r="TPW59" s="18"/>
      <c r="TPX59" s="18"/>
      <c r="TPY59" s="18"/>
      <c r="TPZ59" s="18"/>
      <c r="TQA59" s="18"/>
      <c r="TQB59" s="18"/>
      <c r="TQC59" s="18"/>
      <c r="TQD59" s="18"/>
      <c r="TQE59" s="18"/>
      <c r="TQF59" s="18"/>
      <c r="TQG59" s="18"/>
      <c r="TQH59" s="18"/>
      <c r="TQI59" s="18"/>
      <c r="TQJ59" s="18"/>
      <c r="TQK59" s="18"/>
      <c r="TQL59" s="18"/>
      <c r="TQM59" s="18"/>
      <c r="TQN59" s="18"/>
      <c r="TQO59" s="18"/>
      <c r="TQP59" s="18"/>
      <c r="TQQ59" s="18"/>
      <c r="TQR59" s="18"/>
      <c r="TQS59" s="18"/>
      <c r="TQT59" s="18"/>
      <c r="TQU59" s="18"/>
      <c r="TQV59" s="18"/>
      <c r="TQW59" s="18"/>
      <c r="TQX59" s="18"/>
      <c r="TQY59" s="18"/>
      <c r="TQZ59" s="18"/>
      <c r="TRA59" s="18"/>
      <c r="TRB59" s="18"/>
      <c r="TRC59" s="18"/>
      <c r="TRD59" s="18"/>
      <c r="TRE59" s="18"/>
      <c r="TRF59" s="18"/>
      <c r="TRG59" s="18"/>
      <c r="TRH59" s="18"/>
      <c r="TRI59" s="18"/>
      <c r="TRJ59" s="18"/>
      <c r="TRK59" s="18"/>
      <c r="TRL59" s="18"/>
      <c r="TRM59" s="18"/>
      <c r="TRN59" s="18"/>
      <c r="TRO59" s="18"/>
      <c r="TRP59" s="18"/>
      <c r="TRQ59" s="18"/>
      <c r="TRR59" s="18"/>
      <c r="TRS59" s="18"/>
      <c r="TRT59" s="18"/>
      <c r="TRU59" s="18"/>
      <c r="TRV59" s="18"/>
      <c r="TRW59" s="18"/>
      <c r="TRX59" s="18"/>
      <c r="TRY59" s="18"/>
      <c r="TRZ59" s="18"/>
      <c r="TSA59" s="18"/>
      <c r="TSB59" s="18"/>
      <c r="TSC59" s="18"/>
      <c r="TSD59" s="18"/>
      <c r="TSE59" s="18"/>
      <c r="TSF59" s="18"/>
      <c r="TSG59" s="18"/>
      <c r="TSH59" s="18"/>
      <c r="TSI59" s="18"/>
      <c r="TSJ59" s="18"/>
      <c r="TSK59" s="18"/>
      <c r="TSL59" s="18"/>
      <c r="TSM59" s="18"/>
      <c r="TSN59" s="18"/>
      <c r="TSO59" s="18"/>
      <c r="TSP59" s="18"/>
      <c r="TSQ59" s="18"/>
      <c r="TSR59" s="18"/>
      <c r="TSS59" s="18"/>
      <c r="TST59" s="18"/>
      <c r="TSU59" s="18"/>
      <c r="TSV59" s="18"/>
      <c r="TSW59" s="18"/>
      <c r="TSX59" s="18"/>
      <c r="TSY59" s="18"/>
      <c r="TSZ59" s="18"/>
      <c r="TTA59" s="18"/>
      <c r="TTB59" s="18"/>
      <c r="TTC59" s="18"/>
      <c r="TTD59" s="18"/>
      <c r="TTE59" s="18"/>
      <c r="TTF59" s="18"/>
      <c r="TTG59" s="18"/>
      <c r="TTH59" s="18"/>
      <c r="TTI59" s="18"/>
      <c r="TTJ59" s="18"/>
      <c r="TTK59" s="18"/>
      <c r="TTL59" s="18"/>
      <c r="TTM59" s="18"/>
      <c r="TTN59" s="18"/>
      <c r="TTO59" s="18"/>
      <c r="TTP59" s="18"/>
      <c r="TTQ59" s="18"/>
      <c r="TTR59" s="18"/>
      <c r="TTS59" s="18"/>
      <c r="TTT59" s="18"/>
      <c r="TTU59" s="18"/>
      <c r="TTV59" s="18"/>
      <c r="TTW59" s="18"/>
      <c r="TTX59" s="18"/>
      <c r="TTY59" s="18"/>
      <c r="TTZ59" s="18"/>
      <c r="TUA59" s="18"/>
      <c r="TUB59" s="18"/>
      <c r="TUC59" s="18"/>
      <c r="TUD59" s="18"/>
      <c r="TUE59" s="18"/>
      <c r="TUF59" s="18"/>
      <c r="TUG59" s="18"/>
      <c r="TUH59" s="18"/>
      <c r="TUI59" s="18"/>
      <c r="TUJ59" s="18"/>
      <c r="TUK59" s="18"/>
      <c r="TUL59" s="18"/>
      <c r="TUM59" s="18"/>
      <c r="TUN59" s="18"/>
      <c r="TUO59" s="18"/>
      <c r="TUP59" s="18"/>
      <c r="TUQ59" s="18"/>
      <c r="TUR59" s="18"/>
      <c r="TUS59" s="18"/>
      <c r="TUT59" s="18"/>
      <c r="TUU59" s="18"/>
      <c r="TUV59" s="18"/>
      <c r="TUW59" s="18"/>
      <c r="TUX59" s="18"/>
      <c r="TUY59" s="18"/>
      <c r="TUZ59" s="18"/>
      <c r="TVA59" s="18"/>
      <c r="TVB59" s="18"/>
      <c r="TVC59" s="18"/>
      <c r="TVD59" s="18"/>
      <c r="TVE59" s="18"/>
      <c r="TVF59" s="18"/>
      <c r="TVG59" s="18"/>
      <c r="TVH59" s="18"/>
      <c r="TVI59" s="18"/>
      <c r="TVJ59" s="18"/>
      <c r="TVK59" s="18"/>
      <c r="TVL59" s="18"/>
      <c r="TVM59" s="18"/>
      <c r="TVN59" s="18"/>
      <c r="TVO59" s="18"/>
      <c r="TVP59" s="18"/>
      <c r="TVQ59" s="18"/>
      <c r="TVR59" s="18"/>
      <c r="TVS59" s="18"/>
      <c r="TVT59" s="18"/>
      <c r="TVU59" s="18"/>
      <c r="TVV59" s="18"/>
      <c r="TVW59" s="18"/>
      <c r="TVX59" s="18"/>
      <c r="TVY59" s="18"/>
      <c r="TVZ59" s="18"/>
      <c r="TWA59" s="18"/>
      <c r="TWB59" s="18"/>
      <c r="TWC59" s="18"/>
      <c r="TWD59" s="18"/>
      <c r="TWE59" s="18"/>
      <c r="TWF59" s="18"/>
      <c r="TWG59" s="18"/>
      <c r="TWH59" s="18"/>
      <c r="TWI59" s="18"/>
      <c r="TWJ59" s="18"/>
      <c r="TWK59" s="18"/>
      <c r="TWL59" s="18"/>
      <c r="TWM59" s="18"/>
      <c r="TWN59" s="18"/>
      <c r="TWO59" s="18"/>
      <c r="TWP59" s="18"/>
      <c r="TWQ59" s="18"/>
      <c r="TWR59" s="18"/>
      <c r="TWS59" s="18"/>
      <c r="TWT59" s="18"/>
      <c r="TWU59" s="18"/>
      <c r="TWV59" s="18"/>
      <c r="TWW59" s="18"/>
      <c r="TWX59" s="18"/>
      <c r="TWY59" s="18"/>
      <c r="TWZ59" s="18"/>
      <c r="TXA59" s="18"/>
      <c r="TXB59" s="18"/>
      <c r="TXC59" s="18"/>
      <c r="TXD59" s="18"/>
      <c r="TXE59" s="18"/>
      <c r="TXF59" s="18"/>
      <c r="TXG59" s="18"/>
      <c r="TXH59" s="18"/>
      <c r="TXI59" s="18"/>
      <c r="TXJ59" s="18"/>
      <c r="TXK59" s="18"/>
      <c r="TXL59" s="18"/>
      <c r="TXM59" s="18"/>
      <c r="TXN59" s="18"/>
      <c r="TXO59" s="18"/>
      <c r="TXP59" s="18"/>
      <c r="TXQ59" s="18"/>
      <c r="TXR59" s="18"/>
      <c r="TXS59" s="18"/>
      <c r="TXT59" s="18"/>
      <c r="TXU59" s="18"/>
      <c r="TXV59" s="18"/>
      <c r="TXW59" s="18"/>
      <c r="TXX59" s="18"/>
      <c r="TXY59" s="18"/>
      <c r="TXZ59" s="18"/>
      <c r="TYA59" s="18"/>
      <c r="TYB59" s="18"/>
      <c r="TYC59" s="18"/>
      <c r="TYD59" s="18"/>
      <c r="TYE59" s="18"/>
      <c r="TYF59" s="18"/>
      <c r="TYG59" s="18"/>
      <c r="TYH59" s="18"/>
      <c r="TYI59" s="18"/>
      <c r="TYJ59" s="18"/>
      <c r="TYK59" s="18"/>
      <c r="TYL59" s="18"/>
      <c r="TYM59" s="18"/>
      <c r="TYN59" s="18"/>
      <c r="TYO59" s="18"/>
      <c r="TYP59" s="18"/>
      <c r="TYQ59" s="18"/>
      <c r="TYR59" s="18"/>
      <c r="TYS59" s="18"/>
      <c r="TYT59" s="18"/>
      <c r="TYU59" s="18"/>
      <c r="TYV59" s="18"/>
      <c r="TYW59" s="18"/>
      <c r="TYX59" s="18"/>
      <c r="TYY59" s="18"/>
      <c r="TYZ59" s="18"/>
      <c r="TZA59" s="18"/>
      <c r="TZB59" s="18"/>
      <c r="TZC59" s="18"/>
      <c r="TZD59" s="18"/>
      <c r="TZE59" s="18"/>
      <c r="TZF59" s="18"/>
      <c r="TZG59" s="18"/>
      <c r="TZH59" s="18"/>
      <c r="TZI59" s="18"/>
      <c r="TZJ59" s="18"/>
      <c r="TZK59" s="18"/>
      <c r="TZL59" s="18"/>
      <c r="TZM59" s="18"/>
      <c r="TZN59" s="18"/>
      <c r="TZO59" s="18"/>
      <c r="TZP59" s="18"/>
      <c r="TZQ59" s="18"/>
      <c r="TZR59" s="18"/>
      <c r="TZS59" s="18"/>
      <c r="TZT59" s="18"/>
      <c r="TZU59" s="18"/>
      <c r="TZV59" s="18"/>
      <c r="TZW59" s="18"/>
      <c r="TZX59" s="18"/>
      <c r="TZY59" s="18"/>
      <c r="TZZ59" s="18"/>
      <c r="UAA59" s="18"/>
      <c r="UAB59" s="18"/>
      <c r="UAC59" s="18"/>
      <c r="UAD59" s="18"/>
      <c r="UAE59" s="18"/>
      <c r="UAF59" s="18"/>
      <c r="UAG59" s="18"/>
      <c r="UAH59" s="18"/>
      <c r="UAI59" s="18"/>
      <c r="UAJ59" s="18"/>
      <c r="UAK59" s="18"/>
      <c r="UAL59" s="18"/>
      <c r="UAM59" s="18"/>
      <c r="UAN59" s="18"/>
      <c r="UAO59" s="18"/>
      <c r="UAP59" s="18"/>
      <c r="UAQ59" s="18"/>
      <c r="UAR59" s="18"/>
      <c r="UAS59" s="18"/>
      <c r="UAT59" s="18"/>
      <c r="UAU59" s="18"/>
      <c r="UAV59" s="18"/>
      <c r="UAW59" s="18"/>
      <c r="UAX59" s="18"/>
      <c r="UAY59" s="18"/>
      <c r="UAZ59" s="18"/>
      <c r="UBA59" s="18"/>
      <c r="UBB59" s="18"/>
      <c r="UBC59" s="18"/>
      <c r="UBD59" s="18"/>
      <c r="UBE59" s="18"/>
      <c r="UBF59" s="18"/>
      <c r="UBG59" s="18"/>
      <c r="UBH59" s="18"/>
      <c r="UBI59" s="18"/>
      <c r="UBJ59" s="18"/>
      <c r="UBK59" s="18"/>
      <c r="UBL59" s="18"/>
      <c r="UBM59" s="18"/>
      <c r="UBN59" s="18"/>
      <c r="UBO59" s="18"/>
      <c r="UBP59" s="18"/>
      <c r="UBQ59" s="18"/>
      <c r="UBR59" s="18"/>
      <c r="UBS59" s="18"/>
      <c r="UBT59" s="18"/>
      <c r="UBU59" s="18"/>
      <c r="UBV59" s="18"/>
      <c r="UBW59" s="18"/>
      <c r="UBX59" s="18"/>
      <c r="UBY59" s="18"/>
      <c r="UBZ59" s="18"/>
      <c r="UCA59" s="18"/>
      <c r="UCB59" s="18"/>
      <c r="UCC59" s="18"/>
      <c r="UCD59" s="18"/>
      <c r="UCE59" s="18"/>
      <c r="UCF59" s="18"/>
      <c r="UCG59" s="18"/>
      <c r="UCH59" s="18"/>
      <c r="UCI59" s="18"/>
      <c r="UCJ59" s="18"/>
      <c r="UCK59" s="18"/>
      <c r="UCL59" s="18"/>
      <c r="UCM59" s="18"/>
      <c r="UCN59" s="18"/>
      <c r="UCO59" s="18"/>
      <c r="UCP59" s="18"/>
      <c r="UCQ59" s="18"/>
      <c r="UCR59" s="18"/>
      <c r="UCS59" s="18"/>
      <c r="UCT59" s="18"/>
      <c r="UCU59" s="18"/>
      <c r="UCV59" s="18"/>
      <c r="UCW59" s="18"/>
      <c r="UCX59" s="18"/>
      <c r="UCY59" s="18"/>
      <c r="UCZ59" s="18"/>
      <c r="UDA59" s="18"/>
      <c r="UDB59" s="18"/>
      <c r="UDC59" s="18"/>
      <c r="UDD59" s="18"/>
      <c r="UDE59" s="18"/>
      <c r="UDF59" s="18"/>
      <c r="UDG59" s="18"/>
      <c r="UDH59" s="18"/>
      <c r="UDI59" s="18"/>
      <c r="UDJ59" s="18"/>
      <c r="UDK59" s="18"/>
      <c r="UDL59" s="18"/>
      <c r="UDM59" s="18"/>
      <c r="UDN59" s="18"/>
      <c r="UDO59" s="18"/>
      <c r="UDP59" s="18"/>
      <c r="UDQ59" s="18"/>
      <c r="UDR59" s="18"/>
      <c r="UDS59" s="18"/>
      <c r="UDT59" s="18"/>
      <c r="UDU59" s="18"/>
      <c r="UDV59" s="18"/>
      <c r="UDW59" s="18"/>
      <c r="UDX59" s="18"/>
      <c r="UDY59" s="18"/>
      <c r="UDZ59" s="18"/>
      <c r="UEA59" s="18"/>
      <c r="UEB59" s="18"/>
      <c r="UEC59" s="18"/>
      <c r="UED59" s="18"/>
      <c r="UEE59" s="18"/>
      <c r="UEF59" s="18"/>
      <c r="UEG59" s="18"/>
      <c r="UEH59" s="18"/>
      <c r="UEI59" s="18"/>
      <c r="UEJ59" s="18"/>
      <c r="UEK59" s="18"/>
      <c r="UEL59" s="18"/>
      <c r="UEM59" s="18"/>
      <c r="UEN59" s="18"/>
      <c r="UEO59" s="18"/>
      <c r="UEP59" s="18"/>
      <c r="UEQ59" s="18"/>
      <c r="UER59" s="18"/>
      <c r="UES59" s="18"/>
      <c r="UET59" s="18"/>
      <c r="UEU59" s="18"/>
      <c r="UEV59" s="18"/>
      <c r="UEW59" s="18"/>
      <c r="UEX59" s="18"/>
      <c r="UEY59" s="18"/>
      <c r="UEZ59" s="18"/>
      <c r="UFA59" s="18"/>
      <c r="UFB59" s="18"/>
      <c r="UFC59" s="18"/>
      <c r="UFD59" s="18"/>
      <c r="UFE59" s="18"/>
      <c r="UFF59" s="18"/>
      <c r="UFG59" s="18"/>
      <c r="UFH59" s="18"/>
      <c r="UFI59" s="18"/>
      <c r="UFJ59" s="18"/>
      <c r="UFK59" s="18"/>
      <c r="UFL59" s="18"/>
      <c r="UFM59" s="18"/>
      <c r="UFN59" s="18"/>
      <c r="UFO59" s="18"/>
      <c r="UFP59" s="18"/>
      <c r="UFQ59" s="18"/>
      <c r="UFR59" s="18"/>
      <c r="UFS59" s="18"/>
      <c r="UFT59" s="18"/>
      <c r="UFU59" s="18"/>
      <c r="UFV59" s="18"/>
      <c r="UFW59" s="18"/>
      <c r="UFX59" s="18"/>
      <c r="UFY59" s="18"/>
      <c r="UFZ59" s="18"/>
      <c r="UGA59" s="18"/>
      <c r="UGB59" s="18"/>
      <c r="UGC59" s="18"/>
      <c r="UGD59" s="18"/>
      <c r="UGE59" s="18"/>
      <c r="UGF59" s="18"/>
      <c r="UGG59" s="18"/>
      <c r="UGH59" s="18"/>
      <c r="UGI59" s="18"/>
      <c r="UGJ59" s="18"/>
      <c r="UGK59" s="18"/>
      <c r="UGL59" s="18"/>
      <c r="UGM59" s="18"/>
      <c r="UGN59" s="18"/>
      <c r="UGO59" s="18"/>
      <c r="UGP59" s="18"/>
      <c r="UGQ59" s="18"/>
      <c r="UGR59" s="18"/>
      <c r="UGS59" s="18"/>
      <c r="UGT59" s="18"/>
      <c r="UGU59" s="18"/>
      <c r="UGV59" s="18"/>
      <c r="UGW59" s="18"/>
      <c r="UGX59" s="18"/>
      <c r="UGY59" s="18"/>
      <c r="UGZ59" s="18"/>
      <c r="UHA59" s="18"/>
      <c r="UHB59" s="18"/>
      <c r="UHC59" s="18"/>
      <c r="UHD59" s="18"/>
      <c r="UHE59" s="18"/>
      <c r="UHF59" s="18"/>
      <c r="UHG59" s="18"/>
      <c r="UHH59" s="18"/>
      <c r="UHI59" s="18"/>
      <c r="UHJ59" s="18"/>
      <c r="UHK59" s="18"/>
      <c r="UHL59" s="18"/>
      <c r="UHM59" s="18"/>
      <c r="UHN59" s="18"/>
      <c r="UHO59" s="18"/>
      <c r="UHP59" s="18"/>
      <c r="UHQ59" s="18"/>
      <c r="UHR59" s="18"/>
      <c r="UHS59" s="18"/>
      <c r="UHT59" s="18"/>
      <c r="UHU59" s="18"/>
      <c r="UHV59" s="18"/>
      <c r="UHW59" s="18"/>
      <c r="UHX59" s="18"/>
      <c r="UHY59" s="18"/>
      <c r="UHZ59" s="18"/>
      <c r="UIA59" s="18"/>
      <c r="UIB59" s="18"/>
      <c r="UIC59" s="18"/>
      <c r="UID59" s="18"/>
      <c r="UIE59" s="18"/>
      <c r="UIF59" s="18"/>
      <c r="UIG59" s="18"/>
      <c r="UIH59" s="18"/>
      <c r="UII59" s="18"/>
      <c r="UIJ59" s="18"/>
      <c r="UIK59" s="18"/>
      <c r="UIL59" s="18"/>
      <c r="UIM59" s="18"/>
      <c r="UIN59" s="18"/>
      <c r="UIO59" s="18"/>
      <c r="UIP59" s="18"/>
      <c r="UIQ59" s="18"/>
      <c r="UIR59" s="18"/>
      <c r="UIS59" s="18"/>
      <c r="UIT59" s="18"/>
      <c r="UIU59" s="18"/>
      <c r="UIV59" s="18"/>
      <c r="UIW59" s="18"/>
      <c r="UIX59" s="18"/>
      <c r="UIY59" s="18"/>
      <c r="UIZ59" s="18"/>
      <c r="UJA59" s="18"/>
      <c r="UJB59" s="18"/>
      <c r="UJC59" s="18"/>
      <c r="UJD59" s="18"/>
      <c r="UJE59" s="18"/>
      <c r="UJF59" s="18"/>
      <c r="UJG59" s="18"/>
      <c r="UJH59" s="18"/>
      <c r="UJI59" s="18"/>
      <c r="UJJ59" s="18"/>
      <c r="UJK59" s="18"/>
      <c r="UJL59" s="18"/>
      <c r="UJM59" s="18"/>
      <c r="UJN59" s="18"/>
      <c r="UJO59" s="18"/>
      <c r="UJP59" s="18"/>
      <c r="UJQ59" s="18"/>
      <c r="UJR59" s="18"/>
      <c r="UJS59" s="18"/>
      <c r="UJT59" s="18"/>
      <c r="UJU59" s="18"/>
      <c r="UJV59" s="18"/>
      <c r="UJW59" s="18"/>
      <c r="UJX59" s="18"/>
      <c r="UJY59" s="18"/>
      <c r="UJZ59" s="18"/>
      <c r="UKA59" s="18"/>
      <c r="UKB59" s="18"/>
      <c r="UKC59" s="18"/>
      <c r="UKD59" s="18"/>
      <c r="UKE59" s="18"/>
      <c r="UKF59" s="18"/>
      <c r="UKG59" s="18"/>
      <c r="UKH59" s="18"/>
      <c r="UKI59" s="18"/>
      <c r="UKJ59" s="18"/>
      <c r="UKK59" s="18"/>
      <c r="UKL59" s="18"/>
      <c r="UKM59" s="18"/>
      <c r="UKN59" s="18"/>
      <c r="UKO59" s="18"/>
      <c r="UKP59" s="18"/>
      <c r="UKQ59" s="18"/>
      <c r="UKR59" s="18"/>
      <c r="UKS59" s="18"/>
      <c r="UKT59" s="18"/>
      <c r="UKU59" s="18"/>
      <c r="UKV59" s="18"/>
      <c r="UKW59" s="18"/>
      <c r="UKX59" s="18"/>
      <c r="UKY59" s="18"/>
      <c r="UKZ59" s="18"/>
      <c r="ULA59" s="18"/>
      <c r="ULB59" s="18"/>
      <c r="ULC59" s="18"/>
      <c r="ULD59" s="18"/>
      <c r="ULE59" s="18"/>
      <c r="ULF59" s="18"/>
      <c r="ULG59" s="18"/>
      <c r="ULH59" s="18"/>
      <c r="ULI59" s="18"/>
      <c r="ULJ59" s="18"/>
      <c r="ULK59" s="18"/>
      <c r="ULL59" s="18"/>
      <c r="ULM59" s="18"/>
      <c r="ULN59" s="18"/>
      <c r="ULO59" s="18"/>
      <c r="ULP59" s="18"/>
      <c r="ULQ59" s="18"/>
      <c r="ULR59" s="18"/>
      <c r="ULS59" s="18"/>
      <c r="ULT59" s="18"/>
      <c r="ULU59" s="18"/>
      <c r="ULV59" s="18"/>
      <c r="ULW59" s="18"/>
      <c r="ULX59" s="18"/>
      <c r="ULY59" s="18"/>
      <c r="ULZ59" s="18"/>
      <c r="UMA59" s="18"/>
      <c r="UMB59" s="18"/>
      <c r="UMC59" s="18"/>
      <c r="UMD59" s="18"/>
      <c r="UME59" s="18"/>
      <c r="UMF59" s="18"/>
      <c r="UMG59" s="18"/>
      <c r="UMH59" s="18"/>
      <c r="UMI59" s="18"/>
      <c r="UMJ59" s="18"/>
      <c r="UMK59" s="18"/>
      <c r="UML59" s="18"/>
      <c r="UMM59" s="18"/>
      <c r="UMN59" s="18"/>
      <c r="UMO59" s="18"/>
      <c r="UMP59" s="18"/>
      <c r="UMQ59" s="18"/>
      <c r="UMR59" s="18"/>
      <c r="UMS59" s="18"/>
      <c r="UMT59" s="18"/>
      <c r="UMU59" s="18"/>
      <c r="UMV59" s="18"/>
      <c r="UMW59" s="18"/>
      <c r="UMX59" s="18"/>
      <c r="UMY59" s="18"/>
      <c r="UMZ59" s="18"/>
      <c r="UNA59" s="18"/>
      <c r="UNB59" s="18"/>
      <c r="UNC59" s="18"/>
      <c r="UND59" s="18"/>
      <c r="UNE59" s="18"/>
      <c r="UNF59" s="18"/>
      <c r="UNG59" s="18"/>
      <c r="UNH59" s="18"/>
      <c r="UNI59" s="18"/>
      <c r="UNJ59" s="18"/>
      <c r="UNK59" s="18"/>
      <c r="UNL59" s="18"/>
      <c r="UNM59" s="18"/>
      <c r="UNN59" s="18"/>
      <c r="UNO59" s="18"/>
      <c r="UNP59" s="18"/>
      <c r="UNQ59" s="18"/>
      <c r="UNR59" s="18"/>
      <c r="UNS59" s="18"/>
      <c r="UNT59" s="18"/>
      <c r="UNU59" s="18"/>
      <c r="UNV59" s="18"/>
      <c r="UNW59" s="18"/>
      <c r="UNX59" s="18"/>
      <c r="UNY59" s="18"/>
      <c r="UNZ59" s="18"/>
      <c r="UOA59" s="18"/>
      <c r="UOB59" s="18"/>
      <c r="UOC59" s="18"/>
      <c r="UOD59" s="18"/>
      <c r="UOE59" s="18"/>
      <c r="UOF59" s="18"/>
      <c r="UOG59" s="18"/>
      <c r="UOH59" s="18"/>
      <c r="UOI59" s="18"/>
      <c r="UOJ59" s="18"/>
      <c r="UOK59" s="18"/>
      <c r="UOL59" s="18"/>
      <c r="UOM59" s="18"/>
      <c r="UON59" s="18"/>
      <c r="UOO59" s="18"/>
      <c r="UOP59" s="18"/>
      <c r="UOQ59" s="18"/>
      <c r="UOR59" s="18"/>
      <c r="UOS59" s="18"/>
      <c r="UOT59" s="18"/>
      <c r="UOU59" s="18"/>
      <c r="UOV59" s="18"/>
      <c r="UOW59" s="18"/>
      <c r="UOX59" s="18"/>
      <c r="UOY59" s="18"/>
      <c r="UOZ59" s="18"/>
      <c r="UPA59" s="18"/>
      <c r="UPB59" s="18"/>
      <c r="UPC59" s="18"/>
      <c r="UPD59" s="18"/>
      <c r="UPE59" s="18"/>
      <c r="UPF59" s="18"/>
      <c r="UPG59" s="18"/>
      <c r="UPH59" s="18"/>
      <c r="UPI59" s="18"/>
      <c r="UPJ59" s="18"/>
      <c r="UPK59" s="18"/>
      <c r="UPL59" s="18"/>
      <c r="UPM59" s="18"/>
      <c r="UPN59" s="18"/>
      <c r="UPO59" s="18"/>
      <c r="UPP59" s="18"/>
      <c r="UPQ59" s="18"/>
      <c r="UPR59" s="18"/>
      <c r="UPS59" s="18"/>
      <c r="UPT59" s="18"/>
      <c r="UPU59" s="18"/>
      <c r="UPV59" s="18"/>
      <c r="UPW59" s="18"/>
      <c r="UPX59" s="18"/>
      <c r="UPY59" s="18"/>
      <c r="UPZ59" s="18"/>
      <c r="UQA59" s="18"/>
      <c r="UQB59" s="18"/>
      <c r="UQC59" s="18"/>
      <c r="UQD59" s="18"/>
      <c r="UQE59" s="18"/>
      <c r="UQF59" s="18"/>
      <c r="UQG59" s="18"/>
      <c r="UQH59" s="18"/>
      <c r="UQI59" s="18"/>
      <c r="UQJ59" s="18"/>
      <c r="UQK59" s="18"/>
      <c r="UQL59" s="18"/>
      <c r="UQM59" s="18"/>
      <c r="UQN59" s="18"/>
      <c r="UQO59" s="18"/>
      <c r="UQP59" s="18"/>
      <c r="UQQ59" s="18"/>
      <c r="UQR59" s="18"/>
      <c r="UQS59" s="18"/>
      <c r="UQT59" s="18"/>
      <c r="UQU59" s="18"/>
      <c r="UQV59" s="18"/>
      <c r="UQW59" s="18"/>
      <c r="UQX59" s="18"/>
      <c r="UQY59" s="18"/>
      <c r="UQZ59" s="18"/>
      <c r="URA59" s="18"/>
      <c r="URB59" s="18"/>
      <c r="URC59" s="18"/>
      <c r="URD59" s="18"/>
      <c r="URE59" s="18"/>
      <c r="URF59" s="18"/>
      <c r="URG59" s="18"/>
      <c r="URH59" s="18"/>
      <c r="URI59" s="18"/>
      <c r="URJ59" s="18"/>
      <c r="URK59" s="18"/>
      <c r="URL59" s="18"/>
      <c r="URM59" s="18"/>
      <c r="URN59" s="18"/>
      <c r="URO59" s="18"/>
      <c r="URP59" s="18"/>
      <c r="URQ59" s="18"/>
      <c r="URR59" s="18"/>
      <c r="URS59" s="18"/>
      <c r="URT59" s="18"/>
      <c r="URU59" s="18"/>
      <c r="URV59" s="18"/>
      <c r="URW59" s="18"/>
      <c r="URX59" s="18"/>
      <c r="URY59" s="18"/>
      <c r="URZ59" s="18"/>
      <c r="USA59" s="18"/>
      <c r="USB59" s="18"/>
      <c r="USC59" s="18"/>
      <c r="USD59" s="18"/>
      <c r="USE59" s="18"/>
      <c r="USF59" s="18"/>
      <c r="USG59" s="18"/>
      <c r="USH59" s="18"/>
      <c r="USI59" s="18"/>
      <c r="USJ59" s="18"/>
      <c r="USK59" s="18"/>
      <c r="USL59" s="18"/>
      <c r="USM59" s="18"/>
      <c r="USN59" s="18"/>
      <c r="USO59" s="18"/>
      <c r="USP59" s="18"/>
      <c r="USQ59" s="18"/>
      <c r="USR59" s="18"/>
      <c r="USS59" s="18"/>
      <c r="UST59" s="18"/>
      <c r="USU59" s="18"/>
      <c r="USV59" s="18"/>
      <c r="USW59" s="18"/>
      <c r="USX59" s="18"/>
      <c r="USY59" s="18"/>
      <c r="USZ59" s="18"/>
      <c r="UTA59" s="18"/>
      <c r="UTB59" s="18"/>
      <c r="UTC59" s="18"/>
      <c r="UTD59" s="18"/>
      <c r="UTE59" s="18"/>
      <c r="UTF59" s="18"/>
      <c r="UTG59" s="18"/>
      <c r="UTH59" s="18"/>
      <c r="UTI59" s="18"/>
      <c r="UTJ59" s="18"/>
      <c r="UTK59" s="18"/>
      <c r="UTL59" s="18"/>
      <c r="UTM59" s="18"/>
      <c r="UTN59" s="18"/>
      <c r="UTO59" s="18"/>
      <c r="UTP59" s="18"/>
      <c r="UTQ59" s="18"/>
      <c r="UTR59" s="18"/>
      <c r="UTS59" s="18"/>
      <c r="UTT59" s="18"/>
      <c r="UTU59" s="18"/>
      <c r="UTV59" s="18"/>
      <c r="UTW59" s="18"/>
      <c r="UTX59" s="18"/>
      <c r="UTY59" s="18"/>
      <c r="UTZ59" s="18"/>
      <c r="UUA59" s="18"/>
      <c r="UUB59" s="18"/>
      <c r="UUC59" s="18"/>
      <c r="UUD59" s="18"/>
      <c r="UUE59" s="18"/>
      <c r="UUF59" s="18"/>
      <c r="UUG59" s="18"/>
      <c r="UUH59" s="18"/>
      <c r="UUI59" s="18"/>
      <c r="UUJ59" s="18"/>
      <c r="UUK59" s="18"/>
      <c r="UUL59" s="18"/>
      <c r="UUM59" s="18"/>
      <c r="UUN59" s="18"/>
      <c r="UUO59" s="18"/>
      <c r="UUP59" s="18"/>
      <c r="UUQ59" s="18"/>
      <c r="UUR59" s="18"/>
      <c r="UUS59" s="18"/>
      <c r="UUT59" s="18"/>
      <c r="UUU59" s="18"/>
      <c r="UUV59" s="18"/>
      <c r="UUW59" s="18"/>
      <c r="UUX59" s="18"/>
      <c r="UUY59" s="18"/>
      <c r="UUZ59" s="18"/>
      <c r="UVA59" s="18"/>
      <c r="UVB59" s="18"/>
      <c r="UVC59" s="18"/>
      <c r="UVD59" s="18"/>
      <c r="UVE59" s="18"/>
      <c r="UVF59" s="18"/>
      <c r="UVG59" s="18"/>
      <c r="UVH59" s="18"/>
      <c r="UVI59" s="18"/>
      <c r="UVJ59" s="18"/>
      <c r="UVK59" s="18"/>
      <c r="UVL59" s="18"/>
      <c r="UVM59" s="18"/>
      <c r="UVN59" s="18"/>
      <c r="UVO59" s="18"/>
      <c r="UVP59" s="18"/>
      <c r="UVQ59" s="18"/>
      <c r="UVR59" s="18"/>
      <c r="UVS59" s="18"/>
      <c r="UVT59" s="18"/>
      <c r="UVU59" s="18"/>
      <c r="UVV59" s="18"/>
      <c r="UVW59" s="18"/>
      <c r="UVX59" s="18"/>
      <c r="UVY59" s="18"/>
      <c r="UVZ59" s="18"/>
      <c r="UWA59" s="18"/>
      <c r="UWB59" s="18"/>
      <c r="UWC59" s="18"/>
      <c r="UWD59" s="18"/>
      <c r="UWE59" s="18"/>
      <c r="UWF59" s="18"/>
      <c r="UWG59" s="18"/>
      <c r="UWH59" s="18"/>
      <c r="UWI59" s="18"/>
      <c r="UWJ59" s="18"/>
      <c r="UWK59" s="18"/>
      <c r="UWL59" s="18"/>
      <c r="UWM59" s="18"/>
      <c r="UWN59" s="18"/>
      <c r="UWO59" s="18"/>
      <c r="UWP59" s="18"/>
      <c r="UWQ59" s="18"/>
      <c r="UWR59" s="18"/>
      <c r="UWS59" s="18"/>
      <c r="UWT59" s="18"/>
      <c r="UWU59" s="18"/>
      <c r="UWV59" s="18"/>
      <c r="UWW59" s="18"/>
      <c r="UWX59" s="18"/>
      <c r="UWY59" s="18"/>
      <c r="UWZ59" s="18"/>
      <c r="UXA59" s="18"/>
      <c r="UXB59" s="18"/>
      <c r="UXC59" s="18"/>
      <c r="UXD59" s="18"/>
      <c r="UXE59" s="18"/>
      <c r="UXF59" s="18"/>
      <c r="UXG59" s="18"/>
      <c r="UXH59" s="18"/>
      <c r="UXI59" s="18"/>
      <c r="UXJ59" s="18"/>
      <c r="UXK59" s="18"/>
      <c r="UXL59" s="18"/>
      <c r="UXM59" s="18"/>
      <c r="UXN59" s="18"/>
      <c r="UXO59" s="18"/>
      <c r="UXP59" s="18"/>
      <c r="UXQ59" s="18"/>
      <c r="UXR59" s="18"/>
      <c r="UXS59" s="18"/>
      <c r="UXT59" s="18"/>
      <c r="UXU59" s="18"/>
      <c r="UXV59" s="18"/>
      <c r="UXW59" s="18"/>
      <c r="UXX59" s="18"/>
      <c r="UXY59" s="18"/>
      <c r="UXZ59" s="18"/>
      <c r="UYA59" s="18"/>
      <c r="UYB59" s="18"/>
      <c r="UYC59" s="18"/>
      <c r="UYD59" s="18"/>
      <c r="UYE59" s="18"/>
      <c r="UYF59" s="18"/>
      <c r="UYG59" s="18"/>
      <c r="UYH59" s="18"/>
      <c r="UYI59" s="18"/>
      <c r="UYJ59" s="18"/>
      <c r="UYK59" s="18"/>
      <c r="UYL59" s="18"/>
      <c r="UYM59" s="18"/>
      <c r="UYN59" s="18"/>
      <c r="UYO59" s="18"/>
      <c r="UYP59" s="18"/>
      <c r="UYQ59" s="18"/>
      <c r="UYR59" s="18"/>
      <c r="UYS59" s="18"/>
      <c r="UYT59" s="18"/>
      <c r="UYU59" s="18"/>
      <c r="UYV59" s="18"/>
      <c r="UYW59" s="18"/>
      <c r="UYX59" s="18"/>
      <c r="UYY59" s="18"/>
      <c r="UYZ59" s="18"/>
      <c r="UZA59" s="18"/>
      <c r="UZB59" s="18"/>
      <c r="UZC59" s="18"/>
      <c r="UZD59" s="18"/>
      <c r="UZE59" s="18"/>
      <c r="UZF59" s="18"/>
      <c r="UZG59" s="18"/>
      <c r="UZH59" s="18"/>
      <c r="UZI59" s="18"/>
      <c r="UZJ59" s="18"/>
      <c r="UZK59" s="18"/>
      <c r="UZL59" s="18"/>
      <c r="UZM59" s="18"/>
      <c r="UZN59" s="18"/>
      <c r="UZO59" s="18"/>
      <c r="UZP59" s="18"/>
      <c r="UZQ59" s="18"/>
      <c r="UZR59" s="18"/>
      <c r="UZS59" s="18"/>
      <c r="UZT59" s="18"/>
      <c r="UZU59" s="18"/>
      <c r="UZV59" s="18"/>
      <c r="UZW59" s="18"/>
      <c r="UZX59" s="18"/>
      <c r="UZY59" s="18"/>
      <c r="UZZ59" s="18"/>
      <c r="VAA59" s="18"/>
      <c r="VAB59" s="18"/>
      <c r="VAC59" s="18"/>
      <c r="VAD59" s="18"/>
      <c r="VAE59" s="18"/>
      <c r="VAF59" s="18"/>
      <c r="VAG59" s="18"/>
      <c r="VAH59" s="18"/>
      <c r="VAI59" s="18"/>
      <c r="VAJ59" s="18"/>
      <c r="VAK59" s="18"/>
      <c r="VAL59" s="18"/>
      <c r="VAM59" s="18"/>
      <c r="VAN59" s="18"/>
      <c r="VAO59" s="18"/>
      <c r="VAP59" s="18"/>
      <c r="VAQ59" s="18"/>
      <c r="VAR59" s="18"/>
      <c r="VAS59" s="18"/>
      <c r="VAT59" s="18"/>
      <c r="VAU59" s="18"/>
      <c r="VAV59" s="18"/>
      <c r="VAW59" s="18"/>
      <c r="VAX59" s="18"/>
      <c r="VAY59" s="18"/>
      <c r="VAZ59" s="18"/>
      <c r="VBA59" s="18"/>
      <c r="VBB59" s="18"/>
      <c r="VBC59" s="18"/>
      <c r="VBD59" s="18"/>
      <c r="VBE59" s="18"/>
      <c r="VBF59" s="18"/>
      <c r="VBG59" s="18"/>
      <c r="VBH59" s="18"/>
      <c r="VBI59" s="18"/>
      <c r="VBJ59" s="18"/>
      <c r="VBK59" s="18"/>
      <c r="VBL59" s="18"/>
      <c r="VBM59" s="18"/>
      <c r="VBN59" s="18"/>
      <c r="VBO59" s="18"/>
      <c r="VBP59" s="18"/>
      <c r="VBQ59" s="18"/>
      <c r="VBR59" s="18"/>
      <c r="VBS59" s="18"/>
      <c r="VBT59" s="18"/>
      <c r="VBU59" s="18"/>
      <c r="VBV59" s="18"/>
      <c r="VBW59" s="18"/>
      <c r="VBX59" s="18"/>
      <c r="VBY59" s="18"/>
      <c r="VBZ59" s="18"/>
      <c r="VCA59" s="18"/>
      <c r="VCB59" s="18"/>
      <c r="VCC59" s="18"/>
      <c r="VCD59" s="18"/>
      <c r="VCE59" s="18"/>
      <c r="VCF59" s="18"/>
      <c r="VCG59" s="18"/>
      <c r="VCH59" s="18"/>
      <c r="VCI59" s="18"/>
      <c r="VCJ59" s="18"/>
      <c r="VCK59" s="18"/>
      <c r="VCL59" s="18"/>
      <c r="VCM59" s="18"/>
      <c r="VCN59" s="18"/>
      <c r="VCO59" s="18"/>
      <c r="VCP59" s="18"/>
      <c r="VCQ59" s="18"/>
      <c r="VCR59" s="18"/>
      <c r="VCS59" s="18"/>
      <c r="VCT59" s="18"/>
      <c r="VCU59" s="18"/>
      <c r="VCV59" s="18"/>
      <c r="VCW59" s="18"/>
      <c r="VCX59" s="18"/>
      <c r="VCY59" s="18"/>
      <c r="VCZ59" s="18"/>
      <c r="VDA59" s="18"/>
      <c r="VDB59" s="18"/>
      <c r="VDC59" s="18"/>
      <c r="VDD59" s="18"/>
      <c r="VDE59" s="18"/>
      <c r="VDF59" s="18"/>
      <c r="VDG59" s="18"/>
      <c r="VDH59" s="18"/>
      <c r="VDI59" s="18"/>
      <c r="VDJ59" s="18"/>
      <c r="VDK59" s="18"/>
      <c r="VDL59" s="18"/>
      <c r="VDM59" s="18"/>
      <c r="VDN59" s="18"/>
      <c r="VDO59" s="18"/>
      <c r="VDP59" s="18"/>
      <c r="VDQ59" s="18"/>
      <c r="VDR59" s="18"/>
      <c r="VDS59" s="18"/>
      <c r="VDT59" s="18"/>
      <c r="VDU59" s="18"/>
      <c r="VDV59" s="18"/>
      <c r="VDW59" s="18"/>
      <c r="VDX59" s="18"/>
      <c r="VDY59" s="18"/>
      <c r="VDZ59" s="18"/>
      <c r="VEA59" s="18"/>
      <c r="VEB59" s="18"/>
      <c r="VEC59" s="18"/>
      <c r="VED59" s="18"/>
      <c r="VEE59" s="18"/>
      <c r="VEF59" s="18"/>
      <c r="VEG59" s="18"/>
      <c r="VEH59" s="18"/>
      <c r="VEI59" s="18"/>
      <c r="VEJ59" s="18"/>
      <c r="VEK59" s="18"/>
      <c r="VEL59" s="18"/>
      <c r="VEM59" s="18"/>
      <c r="VEN59" s="18"/>
      <c r="VEO59" s="18"/>
      <c r="VEP59" s="18"/>
      <c r="VEQ59" s="18"/>
      <c r="VER59" s="18"/>
      <c r="VES59" s="18"/>
      <c r="VET59" s="18"/>
      <c r="VEU59" s="18"/>
      <c r="VEV59" s="18"/>
      <c r="VEW59" s="18"/>
      <c r="VEX59" s="18"/>
      <c r="VEY59" s="18"/>
      <c r="VEZ59" s="18"/>
      <c r="VFA59" s="18"/>
      <c r="VFB59" s="18"/>
      <c r="VFC59" s="18"/>
      <c r="VFD59" s="18"/>
      <c r="VFE59" s="18"/>
      <c r="VFF59" s="18"/>
      <c r="VFG59" s="18"/>
      <c r="VFH59" s="18"/>
      <c r="VFI59" s="18"/>
      <c r="VFJ59" s="18"/>
      <c r="VFK59" s="18"/>
      <c r="VFL59" s="18"/>
      <c r="VFM59" s="18"/>
      <c r="VFN59" s="18"/>
      <c r="VFO59" s="18"/>
      <c r="VFP59" s="18"/>
      <c r="VFQ59" s="18"/>
      <c r="VFR59" s="18"/>
      <c r="VFS59" s="18"/>
      <c r="VFT59" s="18"/>
      <c r="VFU59" s="18"/>
      <c r="VFV59" s="18"/>
      <c r="VFW59" s="18"/>
      <c r="VFX59" s="18"/>
      <c r="VFY59" s="18"/>
      <c r="VFZ59" s="18"/>
      <c r="VGA59" s="18"/>
      <c r="VGB59" s="18"/>
      <c r="VGC59" s="18"/>
      <c r="VGD59" s="18"/>
      <c r="VGE59" s="18"/>
      <c r="VGF59" s="18"/>
      <c r="VGG59" s="18"/>
      <c r="VGH59" s="18"/>
      <c r="VGI59" s="18"/>
      <c r="VGJ59" s="18"/>
      <c r="VGK59" s="18"/>
      <c r="VGL59" s="18"/>
      <c r="VGM59" s="18"/>
      <c r="VGN59" s="18"/>
      <c r="VGO59" s="18"/>
      <c r="VGP59" s="18"/>
      <c r="VGQ59" s="18"/>
      <c r="VGR59" s="18"/>
      <c r="VGS59" s="18"/>
      <c r="VGT59" s="18"/>
      <c r="VGU59" s="18"/>
      <c r="VGV59" s="18"/>
      <c r="VGW59" s="18"/>
      <c r="VGX59" s="18"/>
      <c r="VGY59" s="18"/>
      <c r="VGZ59" s="18"/>
      <c r="VHA59" s="18"/>
      <c r="VHB59" s="18"/>
      <c r="VHC59" s="18"/>
      <c r="VHD59" s="18"/>
      <c r="VHE59" s="18"/>
      <c r="VHF59" s="18"/>
      <c r="VHG59" s="18"/>
      <c r="VHH59" s="18"/>
      <c r="VHI59" s="18"/>
      <c r="VHJ59" s="18"/>
      <c r="VHK59" s="18"/>
      <c r="VHL59" s="18"/>
      <c r="VHM59" s="18"/>
      <c r="VHN59" s="18"/>
      <c r="VHO59" s="18"/>
      <c r="VHP59" s="18"/>
      <c r="VHQ59" s="18"/>
      <c r="VHR59" s="18"/>
      <c r="VHS59" s="18"/>
      <c r="VHT59" s="18"/>
      <c r="VHU59" s="18"/>
      <c r="VHV59" s="18"/>
      <c r="VHW59" s="18"/>
      <c r="VHX59" s="18"/>
      <c r="VHY59" s="18"/>
      <c r="VHZ59" s="18"/>
      <c r="VIA59" s="18"/>
      <c r="VIB59" s="18"/>
      <c r="VIC59" s="18"/>
      <c r="VID59" s="18"/>
      <c r="VIE59" s="18"/>
      <c r="VIF59" s="18"/>
      <c r="VIG59" s="18"/>
      <c r="VIH59" s="18"/>
      <c r="VII59" s="18"/>
      <c r="VIJ59" s="18"/>
      <c r="VIK59" s="18"/>
      <c r="VIL59" s="18"/>
      <c r="VIM59" s="18"/>
      <c r="VIN59" s="18"/>
      <c r="VIO59" s="18"/>
      <c r="VIP59" s="18"/>
      <c r="VIQ59" s="18"/>
      <c r="VIR59" s="18"/>
      <c r="VIS59" s="18"/>
      <c r="VIT59" s="18"/>
      <c r="VIU59" s="18"/>
      <c r="VIV59" s="18"/>
      <c r="VIW59" s="18"/>
      <c r="VIX59" s="18"/>
      <c r="VIY59" s="18"/>
      <c r="VIZ59" s="18"/>
      <c r="VJA59" s="18"/>
      <c r="VJB59" s="18"/>
      <c r="VJC59" s="18"/>
      <c r="VJD59" s="18"/>
      <c r="VJE59" s="18"/>
      <c r="VJF59" s="18"/>
      <c r="VJG59" s="18"/>
      <c r="VJH59" s="18"/>
      <c r="VJI59" s="18"/>
      <c r="VJJ59" s="18"/>
      <c r="VJK59" s="18"/>
      <c r="VJL59" s="18"/>
      <c r="VJM59" s="18"/>
      <c r="VJN59" s="18"/>
      <c r="VJO59" s="18"/>
      <c r="VJP59" s="18"/>
      <c r="VJQ59" s="18"/>
      <c r="VJR59" s="18"/>
      <c r="VJS59" s="18"/>
      <c r="VJT59" s="18"/>
      <c r="VJU59" s="18"/>
      <c r="VJV59" s="18"/>
      <c r="VJW59" s="18"/>
      <c r="VJX59" s="18"/>
      <c r="VJY59" s="18"/>
      <c r="VJZ59" s="18"/>
      <c r="VKA59" s="18"/>
      <c r="VKB59" s="18"/>
      <c r="VKC59" s="18"/>
      <c r="VKD59" s="18"/>
      <c r="VKE59" s="18"/>
      <c r="VKF59" s="18"/>
      <c r="VKG59" s="18"/>
      <c r="VKH59" s="18"/>
      <c r="VKI59" s="18"/>
      <c r="VKJ59" s="18"/>
      <c r="VKK59" s="18"/>
      <c r="VKL59" s="18"/>
      <c r="VKM59" s="18"/>
      <c r="VKN59" s="18"/>
      <c r="VKO59" s="18"/>
      <c r="VKP59" s="18"/>
      <c r="VKQ59" s="18"/>
      <c r="VKR59" s="18"/>
      <c r="VKS59" s="18"/>
      <c r="VKT59" s="18"/>
      <c r="VKU59" s="18"/>
      <c r="VKV59" s="18"/>
      <c r="VKW59" s="18"/>
      <c r="VKX59" s="18"/>
      <c r="VKY59" s="18"/>
      <c r="VKZ59" s="18"/>
      <c r="VLA59" s="18"/>
      <c r="VLB59" s="18"/>
      <c r="VLC59" s="18"/>
      <c r="VLD59" s="18"/>
      <c r="VLE59" s="18"/>
      <c r="VLF59" s="18"/>
      <c r="VLG59" s="18"/>
      <c r="VLH59" s="18"/>
      <c r="VLI59" s="18"/>
      <c r="VLJ59" s="18"/>
      <c r="VLK59" s="18"/>
      <c r="VLL59" s="18"/>
      <c r="VLM59" s="18"/>
      <c r="VLN59" s="18"/>
      <c r="VLO59" s="18"/>
      <c r="VLP59" s="18"/>
      <c r="VLQ59" s="18"/>
      <c r="VLR59" s="18"/>
      <c r="VLS59" s="18"/>
      <c r="VLT59" s="18"/>
      <c r="VLU59" s="18"/>
      <c r="VLV59" s="18"/>
      <c r="VLW59" s="18"/>
      <c r="VLX59" s="18"/>
      <c r="VLY59" s="18"/>
      <c r="VLZ59" s="18"/>
      <c r="VMA59" s="18"/>
      <c r="VMB59" s="18"/>
      <c r="VMC59" s="18"/>
      <c r="VMD59" s="18"/>
      <c r="VME59" s="18"/>
      <c r="VMF59" s="18"/>
      <c r="VMG59" s="18"/>
      <c r="VMH59" s="18"/>
      <c r="VMI59" s="18"/>
      <c r="VMJ59" s="18"/>
      <c r="VMK59" s="18"/>
      <c r="VML59" s="18"/>
      <c r="VMM59" s="18"/>
      <c r="VMN59" s="18"/>
      <c r="VMO59" s="18"/>
      <c r="VMP59" s="18"/>
      <c r="VMQ59" s="18"/>
      <c r="VMR59" s="18"/>
      <c r="VMS59" s="18"/>
      <c r="VMT59" s="18"/>
      <c r="VMU59" s="18"/>
      <c r="VMV59" s="18"/>
      <c r="VMW59" s="18"/>
      <c r="VMX59" s="18"/>
      <c r="VMY59" s="18"/>
      <c r="VMZ59" s="18"/>
      <c r="VNA59" s="18"/>
      <c r="VNB59" s="18"/>
      <c r="VNC59" s="18"/>
      <c r="VND59" s="18"/>
      <c r="VNE59" s="18"/>
      <c r="VNF59" s="18"/>
      <c r="VNG59" s="18"/>
      <c r="VNH59" s="18"/>
      <c r="VNI59" s="18"/>
      <c r="VNJ59" s="18"/>
      <c r="VNK59" s="18"/>
      <c r="VNL59" s="18"/>
      <c r="VNM59" s="18"/>
      <c r="VNN59" s="18"/>
      <c r="VNO59" s="18"/>
      <c r="VNP59" s="18"/>
      <c r="VNQ59" s="18"/>
      <c r="VNR59" s="18"/>
      <c r="VNS59" s="18"/>
      <c r="VNT59" s="18"/>
      <c r="VNU59" s="18"/>
      <c r="VNV59" s="18"/>
      <c r="VNW59" s="18"/>
      <c r="VNX59" s="18"/>
      <c r="VNY59" s="18"/>
      <c r="VNZ59" s="18"/>
      <c r="VOA59" s="18"/>
      <c r="VOB59" s="18"/>
      <c r="VOC59" s="18"/>
      <c r="VOD59" s="18"/>
      <c r="VOE59" s="18"/>
      <c r="VOF59" s="18"/>
      <c r="VOG59" s="18"/>
      <c r="VOH59" s="18"/>
      <c r="VOI59" s="18"/>
      <c r="VOJ59" s="18"/>
      <c r="VOK59" s="18"/>
      <c r="VOL59" s="18"/>
      <c r="VOM59" s="18"/>
      <c r="VON59" s="18"/>
      <c r="VOO59" s="18"/>
      <c r="VOP59" s="18"/>
      <c r="VOQ59" s="18"/>
      <c r="VOR59" s="18"/>
      <c r="VOS59" s="18"/>
      <c r="VOT59" s="18"/>
      <c r="VOU59" s="18"/>
      <c r="VOV59" s="18"/>
      <c r="VOW59" s="18"/>
      <c r="VOX59" s="18"/>
      <c r="VOY59" s="18"/>
      <c r="VOZ59" s="18"/>
      <c r="VPA59" s="18"/>
      <c r="VPB59" s="18"/>
      <c r="VPC59" s="18"/>
      <c r="VPD59" s="18"/>
      <c r="VPE59" s="18"/>
      <c r="VPF59" s="18"/>
      <c r="VPG59" s="18"/>
      <c r="VPH59" s="18"/>
      <c r="VPI59" s="18"/>
      <c r="VPJ59" s="18"/>
      <c r="VPK59" s="18"/>
      <c r="VPL59" s="18"/>
      <c r="VPM59" s="18"/>
      <c r="VPN59" s="18"/>
      <c r="VPO59" s="18"/>
      <c r="VPP59" s="18"/>
      <c r="VPQ59" s="18"/>
      <c r="VPR59" s="18"/>
      <c r="VPS59" s="18"/>
      <c r="VPT59" s="18"/>
      <c r="VPU59" s="18"/>
      <c r="VPV59" s="18"/>
      <c r="VPW59" s="18"/>
      <c r="VPX59" s="18"/>
      <c r="VPY59" s="18"/>
      <c r="VPZ59" s="18"/>
      <c r="VQA59" s="18"/>
      <c r="VQB59" s="18"/>
      <c r="VQC59" s="18"/>
      <c r="VQD59" s="18"/>
      <c r="VQE59" s="18"/>
      <c r="VQF59" s="18"/>
      <c r="VQG59" s="18"/>
      <c r="VQH59" s="18"/>
      <c r="VQI59" s="18"/>
      <c r="VQJ59" s="18"/>
      <c r="VQK59" s="18"/>
      <c r="VQL59" s="18"/>
      <c r="VQM59" s="18"/>
      <c r="VQN59" s="18"/>
      <c r="VQO59" s="18"/>
      <c r="VQP59" s="18"/>
      <c r="VQQ59" s="18"/>
      <c r="VQR59" s="18"/>
      <c r="VQS59" s="18"/>
      <c r="VQT59" s="18"/>
      <c r="VQU59" s="18"/>
      <c r="VQV59" s="18"/>
      <c r="VQW59" s="18"/>
      <c r="VQX59" s="18"/>
      <c r="VQY59" s="18"/>
      <c r="VQZ59" s="18"/>
      <c r="VRA59" s="18"/>
      <c r="VRB59" s="18"/>
      <c r="VRC59" s="18"/>
      <c r="VRD59" s="18"/>
      <c r="VRE59" s="18"/>
      <c r="VRF59" s="18"/>
      <c r="VRG59" s="18"/>
      <c r="VRH59" s="18"/>
      <c r="VRI59" s="18"/>
      <c r="VRJ59" s="18"/>
      <c r="VRK59" s="18"/>
      <c r="VRL59" s="18"/>
      <c r="VRM59" s="18"/>
      <c r="VRN59" s="18"/>
      <c r="VRO59" s="18"/>
      <c r="VRP59" s="18"/>
      <c r="VRQ59" s="18"/>
      <c r="VRR59" s="18"/>
      <c r="VRS59" s="18"/>
      <c r="VRT59" s="18"/>
      <c r="VRU59" s="18"/>
      <c r="VRV59" s="18"/>
      <c r="VRW59" s="18"/>
      <c r="VRX59" s="18"/>
      <c r="VRY59" s="18"/>
      <c r="VRZ59" s="18"/>
      <c r="VSA59" s="18"/>
      <c r="VSB59" s="18"/>
      <c r="VSC59" s="18"/>
      <c r="VSD59" s="18"/>
      <c r="VSE59" s="18"/>
      <c r="VSF59" s="18"/>
      <c r="VSG59" s="18"/>
      <c r="VSH59" s="18"/>
      <c r="VSI59" s="18"/>
      <c r="VSJ59" s="18"/>
      <c r="VSK59" s="18"/>
      <c r="VSL59" s="18"/>
      <c r="VSM59" s="18"/>
      <c r="VSN59" s="18"/>
      <c r="VSO59" s="18"/>
      <c r="VSP59" s="18"/>
      <c r="VSQ59" s="18"/>
      <c r="VSR59" s="18"/>
      <c r="VSS59" s="18"/>
      <c r="VST59" s="18"/>
      <c r="VSU59" s="18"/>
      <c r="VSV59" s="18"/>
      <c r="VSW59" s="18"/>
      <c r="VSX59" s="18"/>
      <c r="VSY59" s="18"/>
      <c r="VSZ59" s="18"/>
      <c r="VTA59" s="18"/>
      <c r="VTB59" s="18"/>
      <c r="VTC59" s="18"/>
      <c r="VTD59" s="18"/>
      <c r="VTE59" s="18"/>
      <c r="VTF59" s="18"/>
      <c r="VTG59" s="18"/>
      <c r="VTH59" s="18"/>
      <c r="VTI59" s="18"/>
      <c r="VTJ59" s="18"/>
      <c r="VTK59" s="18"/>
      <c r="VTL59" s="18"/>
      <c r="VTM59" s="18"/>
      <c r="VTN59" s="18"/>
      <c r="VTO59" s="18"/>
      <c r="VTP59" s="18"/>
      <c r="VTQ59" s="18"/>
      <c r="VTR59" s="18"/>
      <c r="VTS59" s="18"/>
      <c r="VTT59" s="18"/>
      <c r="VTU59" s="18"/>
      <c r="VTV59" s="18"/>
      <c r="VTW59" s="18"/>
      <c r="VTX59" s="18"/>
      <c r="VTY59" s="18"/>
      <c r="VTZ59" s="18"/>
      <c r="VUA59" s="18"/>
      <c r="VUB59" s="18"/>
      <c r="VUC59" s="18"/>
      <c r="VUD59" s="18"/>
      <c r="VUE59" s="18"/>
      <c r="VUF59" s="18"/>
      <c r="VUG59" s="18"/>
      <c r="VUH59" s="18"/>
      <c r="VUI59" s="18"/>
      <c r="VUJ59" s="18"/>
      <c r="VUK59" s="18"/>
      <c r="VUL59" s="18"/>
      <c r="VUM59" s="18"/>
      <c r="VUN59" s="18"/>
      <c r="VUO59" s="18"/>
      <c r="VUP59" s="18"/>
      <c r="VUQ59" s="18"/>
      <c r="VUR59" s="18"/>
      <c r="VUS59" s="18"/>
      <c r="VUT59" s="18"/>
      <c r="VUU59" s="18"/>
      <c r="VUV59" s="18"/>
      <c r="VUW59" s="18"/>
      <c r="VUX59" s="18"/>
      <c r="VUY59" s="18"/>
      <c r="VUZ59" s="18"/>
      <c r="VVA59" s="18"/>
      <c r="VVB59" s="18"/>
      <c r="VVC59" s="18"/>
      <c r="VVD59" s="18"/>
      <c r="VVE59" s="18"/>
      <c r="VVF59" s="18"/>
      <c r="VVG59" s="18"/>
      <c r="VVH59" s="18"/>
      <c r="VVI59" s="18"/>
      <c r="VVJ59" s="18"/>
      <c r="VVK59" s="18"/>
      <c r="VVL59" s="18"/>
      <c r="VVM59" s="18"/>
      <c r="VVN59" s="18"/>
      <c r="VVO59" s="18"/>
      <c r="VVP59" s="18"/>
      <c r="VVQ59" s="18"/>
      <c r="VVR59" s="18"/>
      <c r="VVS59" s="18"/>
      <c r="VVT59" s="18"/>
      <c r="VVU59" s="18"/>
      <c r="VVV59" s="18"/>
      <c r="VVW59" s="18"/>
      <c r="VVX59" s="18"/>
      <c r="VVY59" s="18"/>
      <c r="VVZ59" s="18"/>
      <c r="VWA59" s="18"/>
      <c r="VWB59" s="18"/>
      <c r="VWC59" s="18"/>
      <c r="VWD59" s="18"/>
      <c r="VWE59" s="18"/>
      <c r="VWF59" s="18"/>
      <c r="VWG59" s="18"/>
      <c r="VWH59" s="18"/>
      <c r="VWI59" s="18"/>
      <c r="VWJ59" s="18"/>
      <c r="VWK59" s="18"/>
      <c r="VWL59" s="18"/>
      <c r="VWM59" s="18"/>
      <c r="VWN59" s="18"/>
      <c r="VWO59" s="18"/>
      <c r="VWP59" s="18"/>
      <c r="VWQ59" s="18"/>
      <c r="VWR59" s="18"/>
      <c r="VWS59" s="18"/>
      <c r="VWT59" s="18"/>
      <c r="VWU59" s="18"/>
      <c r="VWV59" s="18"/>
      <c r="VWW59" s="18"/>
      <c r="VWX59" s="18"/>
      <c r="VWY59" s="18"/>
      <c r="VWZ59" s="18"/>
      <c r="VXA59" s="18"/>
      <c r="VXB59" s="18"/>
      <c r="VXC59" s="18"/>
      <c r="VXD59" s="18"/>
      <c r="VXE59" s="18"/>
      <c r="VXF59" s="18"/>
      <c r="VXG59" s="18"/>
      <c r="VXH59" s="18"/>
      <c r="VXI59" s="18"/>
      <c r="VXJ59" s="18"/>
      <c r="VXK59" s="18"/>
      <c r="VXL59" s="18"/>
      <c r="VXM59" s="18"/>
      <c r="VXN59" s="18"/>
      <c r="VXO59" s="18"/>
      <c r="VXP59" s="18"/>
      <c r="VXQ59" s="18"/>
      <c r="VXR59" s="18"/>
      <c r="VXS59" s="18"/>
      <c r="VXT59" s="18"/>
      <c r="VXU59" s="18"/>
      <c r="VXV59" s="18"/>
      <c r="VXW59" s="18"/>
      <c r="VXX59" s="18"/>
      <c r="VXY59" s="18"/>
      <c r="VXZ59" s="18"/>
      <c r="VYA59" s="18"/>
      <c r="VYB59" s="18"/>
      <c r="VYC59" s="18"/>
      <c r="VYD59" s="18"/>
      <c r="VYE59" s="18"/>
      <c r="VYF59" s="18"/>
      <c r="VYG59" s="18"/>
      <c r="VYH59" s="18"/>
      <c r="VYI59" s="18"/>
      <c r="VYJ59" s="18"/>
      <c r="VYK59" s="18"/>
      <c r="VYL59" s="18"/>
      <c r="VYM59" s="18"/>
      <c r="VYN59" s="18"/>
      <c r="VYO59" s="18"/>
      <c r="VYP59" s="18"/>
      <c r="VYQ59" s="18"/>
      <c r="VYR59" s="18"/>
      <c r="VYS59" s="18"/>
      <c r="VYT59" s="18"/>
      <c r="VYU59" s="18"/>
      <c r="VYV59" s="18"/>
      <c r="VYW59" s="18"/>
      <c r="VYX59" s="18"/>
      <c r="VYY59" s="18"/>
      <c r="VYZ59" s="18"/>
      <c r="VZA59" s="18"/>
      <c r="VZB59" s="18"/>
      <c r="VZC59" s="18"/>
      <c r="VZD59" s="18"/>
      <c r="VZE59" s="18"/>
      <c r="VZF59" s="18"/>
      <c r="VZG59" s="18"/>
      <c r="VZH59" s="18"/>
      <c r="VZI59" s="18"/>
      <c r="VZJ59" s="18"/>
      <c r="VZK59" s="18"/>
      <c r="VZL59" s="18"/>
      <c r="VZM59" s="18"/>
      <c r="VZN59" s="18"/>
      <c r="VZO59" s="18"/>
      <c r="VZP59" s="18"/>
      <c r="VZQ59" s="18"/>
      <c r="VZR59" s="18"/>
      <c r="VZS59" s="18"/>
      <c r="VZT59" s="18"/>
      <c r="VZU59" s="18"/>
      <c r="VZV59" s="18"/>
      <c r="VZW59" s="18"/>
      <c r="VZX59" s="18"/>
      <c r="VZY59" s="18"/>
      <c r="VZZ59" s="18"/>
      <c r="WAA59" s="18"/>
      <c r="WAB59" s="18"/>
      <c r="WAC59" s="18"/>
      <c r="WAD59" s="18"/>
      <c r="WAE59" s="18"/>
      <c r="WAF59" s="18"/>
      <c r="WAG59" s="18"/>
      <c r="WAH59" s="18"/>
      <c r="WAI59" s="18"/>
      <c r="WAJ59" s="18"/>
      <c r="WAK59" s="18"/>
      <c r="WAL59" s="18"/>
      <c r="WAM59" s="18"/>
      <c r="WAN59" s="18"/>
      <c r="WAO59" s="18"/>
      <c r="WAP59" s="18"/>
      <c r="WAQ59" s="18"/>
      <c r="WAR59" s="18"/>
      <c r="WAS59" s="18"/>
      <c r="WAT59" s="18"/>
      <c r="WAU59" s="18"/>
      <c r="WAV59" s="18"/>
      <c r="WAW59" s="18"/>
      <c r="WAX59" s="18"/>
      <c r="WAY59" s="18"/>
      <c r="WAZ59" s="18"/>
      <c r="WBA59" s="18"/>
      <c r="WBB59" s="18"/>
      <c r="WBC59" s="18"/>
      <c r="WBD59" s="18"/>
      <c r="WBE59" s="18"/>
      <c r="WBF59" s="18"/>
      <c r="WBG59" s="18"/>
      <c r="WBH59" s="18"/>
      <c r="WBI59" s="18"/>
      <c r="WBJ59" s="18"/>
      <c r="WBK59" s="18"/>
      <c r="WBL59" s="18"/>
      <c r="WBM59" s="18"/>
      <c r="WBN59" s="18"/>
      <c r="WBO59" s="18"/>
      <c r="WBP59" s="18"/>
      <c r="WBQ59" s="18"/>
      <c r="WBR59" s="18"/>
      <c r="WBS59" s="18"/>
      <c r="WBT59" s="18"/>
      <c r="WBU59" s="18"/>
      <c r="WBV59" s="18"/>
      <c r="WBW59" s="18"/>
      <c r="WBX59" s="18"/>
      <c r="WBY59" s="18"/>
      <c r="WBZ59" s="18"/>
      <c r="WCA59" s="18"/>
      <c r="WCB59" s="18"/>
      <c r="WCC59" s="18"/>
      <c r="WCD59" s="18"/>
      <c r="WCE59" s="18"/>
      <c r="WCF59" s="18"/>
      <c r="WCG59" s="18"/>
      <c r="WCH59" s="18"/>
      <c r="WCI59" s="18"/>
      <c r="WCJ59" s="18"/>
      <c r="WCK59" s="18"/>
      <c r="WCL59" s="18"/>
      <c r="WCM59" s="18"/>
      <c r="WCN59" s="18"/>
      <c r="WCO59" s="18"/>
      <c r="WCP59" s="18"/>
      <c r="WCQ59" s="18"/>
      <c r="WCR59" s="18"/>
      <c r="WCS59" s="18"/>
      <c r="WCT59" s="18"/>
      <c r="WCU59" s="18"/>
      <c r="WCV59" s="18"/>
      <c r="WCW59" s="18"/>
      <c r="WCX59" s="18"/>
      <c r="WCY59" s="18"/>
      <c r="WCZ59" s="18"/>
      <c r="WDA59" s="18"/>
      <c r="WDB59" s="18"/>
      <c r="WDC59" s="18"/>
      <c r="WDD59" s="18"/>
      <c r="WDE59" s="18"/>
      <c r="WDF59" s="18"/>
      <c r="WDG59" s="18"/>
      <c r="WDH59" s="18"/>
      <c r="WDI59" s="18"/>
      <c r="WDJ59" s="18"/>
      <c r="WDK59" s="18"/>
      <c r="WDL59" s="18"/>
      <c r="WDM59" s="18"/>
      <c r="WDN59" s="18"/>
      <c r="WDO59" s="18"/>
      <c r="WDP59" s="18"/>
      <c r="WDQ59" s="18"/>
      <c r="WDR59" s="18"/>
      <c r="WDS59" s="18"/>
      <c r="WDT59" s="18"/>
      <c r="WDU59" s="18"/>
      <c r="WDV59" s="18"/>
      <c r="WDW59" s="18"/>
      <c r="WDX59" s="18"/>
      <c r="WDY59" s="18"/>
      <c r="WDZ59" s="18"/>
      <c r="WEA59" s="18"/>
      <c r="WEB59" s="18"/>
      <c r="WEC59" s="18"/>
      <c r="WED59" s="18"/>
      <c r="WEE59" s="18"/>
      <c r="WEF59" s="18"/>
      <c r="WEG59" s="18"/>
      <c r="WEH59" s="18"/>
      <c r="WEI59" s="18"/>
      <c r="WEJ59" s="18"/>
      <c r="WEK59" s="18"/>
      <c r="WEL59" s="18"/>
      <c r="WEM59" s="18"/>
      <c r="WEN59" s="18"/>
      <c r="WEO59" s="18"/>
      <c r="WEP59" s="18"/>
      <c r="WEQ59" s="18"/>
      <c r="WER59" s="18"/>
      <c r="WES59" s="18"/>
      <c r="WET59" s="18"/>
      <c r="WEU59" s="18"/>
      <c r="WEV59" s="18"/>
      <c r="WEW59" s="18"/>
      <c r="WEX59" s="18"/>
      <c r="WEY59" s="18"/>
      <c r="WEZ59" s="18"/>
      <c r="WFA59" s="18"/>
      <c r="WFB59" s="18"/>
      <c r="WFC59" s="18"/>
      <c r="WFD59" s="18"/>
      <c r="WFE59" s="18"/>
      <c r="WFF59" s="18"/>
      <c r="WFG59" s="18"/>
      <c r="WFH59" s="18"/>
      <c r="WFI59" s="18"/>
      <c r="WFJ59" s="18"/>
      <c r="WFK59" s="18"/>
      <c r="WFL59" s="18"/>
      <c r="WFM59" s="18"/>
      <c r="WFN59" s="18"/>
      <c r="WFO59" s="18"/>
      <c r="WFP59" s="18"/>
      <c r="WFQ59" s="18"/>
      <c r="WFR59" s="18"/>
      <c r="WFS59" s="18"/>
      <c r="WFT59" s="18"/>
      <c r="WFU59" s="18"/>
      <c r="WFV59" s="18"/>
      <c r="WFW59" s="18"/>
      <c r="WFX59" s="18"/>
      <c r="WFY59" s="18"/>
      <c r="WFZ59" s="18"/>
      <c r="WGA59" s="18"/>
      <c r="WGB59" s="18"/>
      <c r="WGC59" s="18"/>
      <c r="WGD59" s="18"/>
      <c r="WGE59" s="18"/>
      <c r="WGF59" s="18"/>
      <c r="WGG59" s="18"/>
      <c r="WGH59" s="18"/>
      <c r="WGI59" s="18"/>
      <c r="WGJ59" s="18"/>
      <c r="WGK59" s="18"/>
      <c r="WGL59" s="18"/>
      <c r="WGM59" s="18"/>
      <c r="WGN59" s="18"/>
      <c r="WGO59" s="18"/>
      <c r="WGP59" s="18"/>
      <c r="WGQ59" s="18"/>
      <c r="WGR59" s="18"/>
      <c r="WGS59" s="18"/>
      <c r="WGT59" s="18"/>
      <c r="WGU59" s="18"/>
      <c r="WGV59" s="18"/>
      <c r="WGW59" s="18"/>
      <c r="WGX59" s="18"/>
      <c r="WGY59" s="18"/>
      <c r="WGZ59" s="18"/>
      <c r="WHA59" s="18"/>
      <c r="WHB59" s="18"/>
      <c r="WHC59" s="18"/>
      <c r="WHD59" s="18"/>
      <c r="WHE59" s="18"/>
      <c r="WHF59" s="18"/>
      <c r="WHG59" s="18"/>
      <c r="WHH59" s="18"/>
      <c r="WHI59" s="18"/>
      <c r="WHJ59" s="18"/>
      <c r="WHK59" s="18"/>
      <c r="WHL59" s="18"/>
      <c r="WHM59" s="18"/>
      <c r="WHN59" s="18"/>
      <c r="WHO59" s="18"/>
      <c r="WHP59" s="18"/>
      <c r="WHQ59" s="18"/>
      <c r="WHR59" s="18"/>
      <c r="WHS59" s="18"/>
      <c r="WHT59" s="18"/>
      <c r="WHU59" s="18"/>
      <c r="WHV59" s="18"/>
      <c r="WHW59" s="18"/>
      <c r="WHX59" s="18"/>
      <c r="WHY59" s="18"/>
      <c r="WHZ59" s="18"/>
      <c r="WIA59" s="18"/>
      <c r="WIB59" s="18"/>
      <c r="WIC59" s="18"/>
      <c r="WID59" s="18"/>
      <c r="WIE59" s="18"/>
      <c r="WIF59" s="18"/>
      <c r="WIG59" s="18"/>
      <c r="WIH59" s="18"/>
      <c r="WII59" s="18"/>
      <c r="WIJ59" s="18"/>
      <c r="WIK59" s="18"/>
      <c r="WIL59" s="18"/>
      <c r="WIM59" s="18"/>
      <c r="WIN59" s="18"/>
      <c r="WIO59" s="18"/>
      <c r="WIP59" s="18"/>
      <c r="WIQ59" s="18"/>
      <c r="WIR59" s="18"/>
      <c r="WIS59" s="18"/>
      <c r="WIT59" s="18"/>
      <c r="WIU59" s="18"/>
      <c r="WIV59" s="18"/>
      <c r="WIW59" s="18"/>
      <c r="WIX59" s="18"/>
      <c r="WIY59" s="18"/>
      <c r="WIZ59" s="18"/>
      <c r="WJA59" s="18"/>
      <c r="WJB59" s="18"/>
      <c r="WJC59" s="18"/>
      <c r="WJD59" s="18"/>
      <c r="WJE59" s="18"/>
      <c r="WJF59" s="18"/>
      <c r="WJG59" s="18"/>
      <c r="WJH59" s="18"/>
      <c r="WJI59" s="18"/>
      <c r="WJJ59" s="18"/>
      <c r="WJK59" s="18"/>
      <c r="WJL59" s="18"/>
      <c r="WJM59" s="18"/>
      <c r="WJN59" s="18"/>
      <c r="WJO59" s="18"/>
      <c r="WJP59" s="18"/>
      <c r="WJQ59" s="18"/>
      <c r="WJR59" s="18"/>
      <c r="WJS59" s="18"/>
      <c r="WJT59" s="18"/>
      <c r="WJU59" s="18"/>
      <c r="WJV59" s="18"/>
      <c r="WJW59" s="18"/>
      <c r="WJX59" s="18"/>
      <c r="WJY59" s="18"/>
      <c r="WJZ59" s="18"/>
      <c r="WKA59" s="18"/>
      <c r="WKB59" s="18"/>
      <c r="WKC59" s="18"/>
      <c r="WKD59" s="18"/>
      <c r="WKE59" s="18"/>
      <c r="WKF59" s="18"/>
      <c r="WKG59" s="18"/>
      <c r="WKH59" s="18"/>
      <c r="WKI59" s="18"/>
      <c r="WKJ59" s="18"/>
      <c r="WKK59" s="18"/>
      <c r="WKL59" s="18"/>
      <c r="WKM59" s="18"/>
      <c r="WKN59" s="18"/>
      <c r="WKO59" s="18"/>
      <c r="WKP59" s="18"/>
      <c r="WKQ59" s="18"/>
      <c r="WKR59" s="18"/>
      <c r="WKS59" s="18"/>
      <c r="WKT59" s="18"/>
      <c r="WKU59" s="18"/>
      <c r="WKV59" s="18"/>
      <c r="WKW59" s="18"/>
      <c r="WKX59" s="18"/>
      <c r="WKY59" s="18"/>
      <c r="WKZ59" s="18"/>
      <c r="WLA59" s="18"/>
      <c r="WLB59" s="18"/>
      <c r="WLC59" s="18"/>
      <c r="WLD59" s="18"/>
      <c r="WLE59" s="18"/>
      <c r="WLF59" s="18"/>
      <c r="WLG59" s="18"/>
      <c r="WLH59" s="18"/>
      <c r="WLI59" s="18"/>
      <c r="WLJ59" s="18"/>
      <c r="WLK59" s="18"/>
      <c r="WLL59" s="18"/>
      <c r="WLM59" s="18"/>
      <c r="WLN59" s="18"/>
      <c r="WLO59" s="18"/>
      <c r="WLP59" s="18"/>
      <c r="WLQ59" s="18"/>
      <c r="WLR59" s="18"/>
      <c r="WLS59" s="18"/>
      <c r="WLT59" s="18"/>
      <c r="WLU59" s="18"/>
      <c r="WLV59" s="18"/>
      <c r="WLW59" s="18"/>
      <c r="WLX59" s="18"/>
      <c r="WLY59" s="18"/>
      <c r="WLZ59" s="18"/>
      <c r="WMA59" s="18"/>
      <c r="WMB59" s="18"/>
      <c r="WMC59" s="18"/>
      <c r="WMD59" s="18"/>
      <c r="WME59" s="18"/>
      <c r="WMF59" s="18"/>
      <c r="WMG59" s="18"/>
      <c r="WMH59" s="18"/>
      <c r="WMI59" s="18"/>
      <c r="WMJ59" s="18"/>
      <c r="WMK59" s="18"/>
      <c r="WML59" s="18"/>
      <c r="WMM59" s="18"/>
      <c r="WMN59" s="18"/>
      <c r="WMO59" s="18"/>
      <c r="WMP59" s="18"/>
      <c r="WMQ59" s="18"/>
      <c r="WMR59" s="18"/>
      <c r="WMS59" s="18"/>
      <c r="WMT59" s="18"/>
      <c r="WMU59" s="18"/>
      <c r="WMV59" s="18"/>
      <c r="WMW59" s="18"/>
      <c r="WMX59" s="18"/>
      <c r="WMY59" s="18"/>
      <c r="WMZ59" s="18"/>
      <c r="WNA59" s="18"/>
      <c r="WNB59" s="18"/>
      <c r="WNC59" s="18"/>
      <c r="WND59" s="18"/>
      <c r="WNE59" s="18"/>
      <c r="WNF59" s="18"/>
      <c r="WNG59" s="18"/>
      <c r="WNH59" s="18"/>
      <c r="WNI59" s="18"/>
      <c r="WNJ59" s="18"/>
      <c r="WNK59" s="18"/>
      <c r="WNL59" s="18"/>
      <c r="WNM59" s="18"/>
      <c r="WNN59" s="18"/>
      <c r="WNO59" s="18"/>
      <c r="WNP59" s="18"/>
      <c r="WNQ59" s="18"/>
      <c r="WNR59" s="18"/>
      <c r="WNS59" s="18"/>
      <c r="WNT59" s="18"/>
      <c r="WNU59" s="18"/>
      <c r="WNV59" s="18"/>
      <c r="WNW59" s="18"/>
      <c r="WNX59" s="18"/>
      <c r="WNY59" s="18"/>
      <c r="WNZ59" s="18"/>
      <c r="WOA59" s="18"/>
      <c r="WOB59" s="18"/>
      <c r="WOC59" s="18"/>
      <c r="WOD59" s="18"/>
      <c r="WOE59" s="18"/>
      <c r="WOF59" s="18"/>
      <c r="WOG59" s="18"/>
      <c r="WOH59" s="18"/>
      <c r="WOI59" s="18"/>
      <c r="WOJ59" s="18"/>
      <c r="WOK59" s="18"/>
      <c r="WOL59" s="18"/>
      <c r="WOM59" s="18"/>
      <c r="WON59" s="18"/>
      <c r="WOO59" s="18"/>
      <c r="WOP59" s="18"/>
      <c r="WOQ59" s="18"/>
      <c r="WOR59" s="18"/>
      <c r="WOS59" s="18"/>
      <c r="WOT59" s="18"/>
      <c r="WOU59" s="18"/>
      <c r="WOV59" s="18"/>
      <c r="WOW59" s="18"/>
      <c r="WOX59" s="18"/>
      <c r="WOY59" s="18"/>
      <c r="WOZ59" s="18"/>
      <c r="WPA59" s="18"/>
      <c r="WPB59" s="18"/>
      <c r="WPC59" s="18"/>
      <c r="WPD59" s="18"/>
      <c r="WPE59" s="18"/>
      <c r="WPF59" s="18"/>
      <c r="WPG59" s="18"/>
      <c r="WPH59" s="18"/>
      <c r="WPI59" s="18"/>
      <c r="WPJ59" s="18"/>
      <c r="WPK59" s="18"/>
      <c r="WPL59" s="18"/>
      <c r="WPM59" s="18"/>
      <c r="WPN59" s="18"/>
      <c r="WPO59" s="18"/>
      <c r="WPP59" s="18"/>
      <c r="WPQ59" s="18"/>
      <c r="WPR59" s="18"/>
      <c r="WPS59" s="18"/>
      <c r="WPT59" s="18"/>
      <c r="WPU59" s="18"/>
      <c r="WPV59" s="18"/>
      <c r="WPW59" s="18"/>
      <c r="WPX59" s="18"/>
      <c r="WPY59" s="18"/>
      <c r="WPZ59" s="18"/>
      <c r="WQA59" s="18"/>
      <c r="WQB59" s="18"/>
      <c r="WQC59" s="18"/>
      <c r="WQD59" s="18"/>
      <c r="WQE59" s="18"/>
      <c r="WQF59" s="18"/>
      <c r="WQG59" s="18"/>
      <c r="WQH59" s="18"/>
      <c r="WQI59" s="18"/>
      <c r="WQJ59" s="18"/>
      <c r="WQK59" s="18"/>
      <c r="WQL59" s="18"/>
      <c r="WQM59" s="18"/>
      <c r="WQN59" s="18"/>
      <c r="WQO59" s="18"/>
      <c r="WQP59" s="18"/>
      <c r="WQQ59" s="18"/>
      <c r="WQR59" s="18"/>
      <c r="WQS59" s="18"/>
      <c r="WQT59" s="18"/>
      <c r="WQU59" s="18"/>
      <c r="WQV59" s="18"/>
      <c r="WQW59" s="18"/>
      <c r="WQX59" s="18"/>
      <c r="WQY59" s="18"/>
      <c r="WQZ59" s="18"/>
      <c r="WRA59" s="18"/>
      <c r="WRB59" s="18"/>
      <c r="WRC59" s="18"/>
      <c r="WRD59" s="18"/>
      <c r="WRE59" s="18"/>
      <c r="WRF59" s="18"/>
      <c r="WRG59" s="18"/>
      <c r="WRH59" s="18"/>
      <c r="WRI59" s="18"/>
      <c r="WRJ59" s="18"/>
      <c r="WRK59" s="18"/>
      <c r="WRL59" s="18"/>
      <c r="WRM59" s="18"/>
      <c r="WRN59" s="18"/>
      <c r="WRO59" s="18"/>
      <c r="WRP59" s="18"/>
      <c r="WRQ59" s="18"/>
      <c r="WRR59" s="18"/>
      <c r="WRS59" s="18"/>
      <c r="WRT59" s="18"/>
      <c r="WRU59" s="18"/>
      <c r="WRV59" s="18"/>
      <c r="WRW59" s="18"/>
      <c r="WRX59" s="18"/>
      <c r="WRY59" s="18"/>
      <c r="WRZ59" s="18"/>
      <c r="WSA59" s="18"/>
      <c r="WSB59" s="18"/>
      <c r="WSC59" s="18"/>
      <c r="WSD59" s="18"/>
      <c r="WSE59" s="18"/>
      <c r="WSF59" s="18"/>
      <c r="WSG59" s="18"/>
      <c r="WSH59" s="18"/>
      <c r="WSI59" s="18"/>
      <c r="WSJ59" s="18"/>
      <c r="WSK59" s="18"/>
      <c r="WSL59" s="18"/>
      <c r="WSM59" s="18"/>
      <c r="WSN59" s="18"/>
      <c r="WSO59" s="18"/>
      <c r="WSP59" s="18"/>
      <c r="WSQ59" s="18"/>
      <c r="WSR59" s="18"/>
      <c r="WSS59" s="18"/>
      <c r="WST59" s="18"/>
      <c r="WSU59" s="18"/>
      <c r="WSV59" s="18"/>
      <c r="WSW59" s="18"/>
      <c r="WSX59" s="18"/>
      <c r="WSY59" s="18"/>
      <c r="WSZ59" s="18"/>
      <c r="WTA59" s="18"/>
      <c r="WTB59" s="18"/>
      <c r="WTC59" s="18"/>
      <c r="WTD59" s="18"/>
      <c r="WTE59" s="18"/>
      <c r="WTF59" s="18"/>
      <c r="WTG59" s="18"/>
      <c r="WTH59" s="18"/>
      <c r="WTI59" s="18"/>
      <c r="WTJ59" s="18"/>
      <c r="WTK59" s="18"/>
      <c r="WTL59" s="18"/>
      <c r="WTM59" s="18"/>
      <c r="WTN59" s="18"/>
      <c r="WTO59" s="18"/>
      <c r="WTP59" s="18"/>
      <c r="WTQ59" s="18"/>
      <c r="WTR59" s="18"/>
      <c r="WTS59" s="18"/>
      <c r="WTT59" s="18"/>
      <c r="WTU59" s="18"/>
      <c r="WTV59" s="18"/>
      <c r="WTW59" s="18"/>
      <c r="WTX59" s="18"/>
      <c r="WTY59" s="18"/>
      <c r="WTZ59" s="18"/>
      <c r="WUA59" s="18"/>
      <c r="WUB59" s="18"/>
      <c r="WUC59" s="18"/>
      <c r="WUD59" s="18"/>
      <c r="WUE59" s="18"/>
      <c r="WUF59" s="18"/>
      <c r="WUG59" s="18"/>
      <c r="WUH59" s="18"/>
      <c r="WUI59" s="18"/>
      <c r="WUJ59" s="18"/>
      <c r="WUK59" s="18"/>
      <c r="WUL59" s="18"/>
      <c r="WUM59" s="18"/>
      <c r="WUN59" s="18"/>
      <c r="WUO59" s="18"/>
      <c r="WUP59" s="18"/>
      <c r="WUQ59" s="18"/>
      <c r="WUR59" s="18"/>
      <c r="WUS59" s="18"/>
      <c r="WUT59" s="18"/>
      <c r="WUU59" s="18"/>
      <c r="WUV59" s="18"/>
      <c r="WUW59" s="18"/>
      <c r="WUX59" s="18"/>
      <c r="WUY59" s="18"/>
      <c r="WUZ59" s="18"/>
      <c r="WVA59" s="18"/>
      <c r="WVB59" s="18"/>
      <c r="WVC59" s="18"/>
      <c r="WVD59" s="18"/>
      <c r="WVE59" s="18"/>
      <c r="WVF59" s="18"/>
      <c r="WVG59" s="18"/>
      <c r="WVH59" s="18"/>
      <c r="WVI59" s="18"/>
      <c r="WVJ59" s="18"/>
      <c r="WVK59" s="18"/>
      <c r="WVL59" s="18"/>
      <c r="WVM59" s="18"/>
      <c r="WVN59" s="18"/>
      <c r="WVO59" s="18"/>
      <c r="WVP59" s="18"/>
      <c r="WVQ59" s="18"/>
      <c r="WVR59" s="18"/>
      <c r="WVS59" s="18"/>
      <c r="WVT59" s="18"/>
      <c r="WVU59" s="18"/>
      <c r="WVV59" s="18"/>
      <c r="WVW59" s="18"/>
      <c r="WVX59" s="18"/>
      <c r="WVY59" s="18"/>
      <c r="WVZ59" s="18"/>
      <c r="WWA59" s="18"/>
      <c r="WWB59" s="18"/>
      <c r="WWC59" s="18"/>
      <c r="WWD59" s="18"/>
      <c r="WWE59" s="18"/>
      <c r="WWF59" s="18"/>
      <c r="WWG59" s="18"/>
      <c r="WWH59" s="18"/>
      <c r="WWI59" s="18"/>
      <c r="WWJ59" s="18"/>
      <c r="WWK59" s="18"/>
      <c r="WWL59" s="18"/>
      <c r="WWM59" s="18"/>
      <c r="WWN59" s="18"/>
      <c r="WWO59" s="18"/>
      <c r="WWP59" s="18"/>
      <c r="WWQ59" s="18"/>
      <c r="WWR59" s="18"/>
      <c r="WWS59" s="18"/>
      <c r="WWT59" s="18"/>
      <c r="WWU59" s="18"/>
      <c r="WWV59" s="18"/>
      <c r="WWW59" s="18"/>
      <c r="WWX59" s="18"/>
      <c r="WWY59" s="18"/>
      <c r="WWZ59" s="18"/>
      <c r="WXA59" s="18"/>
      <c r="WXB59" s="18"/>
      <c r="WXC59" s="18"/>
      <c r="WXD59" s="18"/>
      <c r="WXE59" s="18"/>
      <c r="WXF59" s="18"/>
      <c r="WXG59" s="18"/>
      <c r="WXH59" s="18"/>
      <c r="WXI59" s="18"/>
      <c r="WXJ59" s="18"/>
      <c r="WXK59" s="18"/>
      <c r="WXL59" s="18"/>
      <c r="WXM59" s="18"/>
      <c r="WXN59" s="18"/>
      <c r="WXO59" s="18"/>
      <c r="WXP59" s="18"/>
      <c r="WXQ59" s="18"/>
      <c r="WXR59" s="18"/>
      <c r="WXS59" s="18"/>
      <c r="WXT59" s="18"/>
      <c r="WXU59" s="18"/>
      <c r="WXV59" s="18"/>
      <c r="WXW59" s="18"/>
      <c r="WXX59" s="18"/>
      <c r="WXY59" s="18"/>
      <c r="WXZ59" s="18"/>
      <c r="WYA59" s="18"/>
      <c r="WYB59" s="18"/>
      <c r="WYC59" s="18"/>
      <c r="WYD59" s="18"/>
      <c r="WYE59" s="18"/>
      <c r="WYF59" s="18"/>
      <c r="WYG59" s="18"/>
      <c r="WYH59" s="18"/>
      <c r="WYI59" s="18"/>
      <c r="WYJ59" s="18"/>
      <c r="WYK59" s="18"/>
      <c r="WYL59" s="18"/>
      <c r="WYM59" s="18"/>
      <c r="WYN59" s="18"/>
      <c r="WYO59" s="18"/>
      <c r="WYP59" s="18"/>
      <c r="WYQ59" s="18"/>
      <c r="WYR59" s="18"/>
      <c r="WYS59" s="18"/>
      <c r="WYT59" s="18"/>
      <c r="WYU59" s="18"/>
      <c r="WYV59" s="18"/>
      <c r="WYW59" s="18"/>
      <c r="WYX59" s="18"/>
      <c r="WYY59" s="18"/>
      <c r="WYZ59" s="18"/>
      <c r="WZA59" s="18"/>
      <c r="WZB59" s="18"/>
      <c r="WZC59" s="18"/>
      <c r="WZD59" s="18"/>
      <c r="WZE59" s="18"/>
      <c r="WZF59" s="18"/>
      <c r="WZG59" s="18"/>
      <c r="WZH59" s="18"/>
      <c r="WZI59" s="18"/>
      <c r="WZJ59" s="18"/>
      <c r="WZK59" s="18"/>
      <c r="WZL59" s="18"/>
      <c r="WZM59" s="18"/>
      <c r="WZN59" s="18"/>
      <c r="WZO59" s="18"/>
      <c r="WZP59" s="18"/>
      <c r="WZQ59" s="18"/>
      <c r="WZR59" s="18"/>
      <c r="WZS59" s="18"/>
      <c r="WZT59" s="18"/>
      <c r="WZU59" s="18"/>
      <c r="WZV59" s="18"/>
      <c r="WZW59" s="18"/>
      <c r="WZX59" s="18"/>
      <c r="WZY59" s="18"/>
      <c r="WZZ59" s="18"/>
      <c r="XAA59" s="18"/>
      <c r="XAB59" s="18"/>
      <c r="XAC59" s="18"/>
      <c r="XAD59" s="18"/>
      <c r="XAE59" s="18"/>
      <c r="XAF59" s="18"/>
      <c r="XAG59" s="18"/>
      <c r="XAH59" s="18"/>
      <c r="XAI59" s="18"/>
      <c r="XAJ59" s="18"/>
      <c r="XAK59" s="18"/>
      <c r="XAL59" s="18"/>
      <c r="XAM59" s="18"/>
      <c r="XAN59" s="18"/>
      <c r="XAO59" s="18"/>
      <c r="XAP59" s="18"/>
      <c r="XAQ59" s="18"/>
      <c r="XAR59" s="18"/>
      <c r="XAS59" s="18"/>
      <c r="XAT59" s="18"/>
      <c r="XAU59" s="18"/>
      <c r="XAV59" s="18"/>
      <c r="XAW59" s="18"/>
      <c r="XAX59" s="18"/>
      <c r="XAY59" s="18"/>
      <c r="XAZ59" s="18"/>
      <c r="XBA59" s="18"/>
      <c r="XBB59" s="18"/>
      <c r="XBC59" s="18"/>
      <c r="XBD59" s="18"/>
      <c r="XBE59" s="18"/>
      <c r="XBF59" s="18"/>
      <c r="XBG59" s="18"/>
      <c r="XBH59" s="18"/>
      <c r="XBI59" s="18"/>
      <c r="XBJ59" s="18"/>
      <c r="XBK59" s="18"/>
      <c r="XBL59" s="18"/>
      <c r="XBM59" s="18"/>
      <c r="XBN59" s="18"/>
      <c r="XBO59" s="18"/>
      <c r="XBP59" s="18"/>
      <c r="XBQ59" s="18"/>
      <c r="XBR59" s="18"/>
      <c r="XBS59" s="18"/>
      <c r="XBT59" s="18"/>
      <c r="XBU59" s="18"/>
      <c r="XBV59" s="18"/>
      <c r="XBW59" s="18"/>
      <c r="XBX59" s="18"/>
      <c r="XBY59" s="18"/>
      <c r="XBZ59" s="18"/>
      <c r="XCA59" s="18"/>
      <c r="XCB59" s="18"/>
      <c r="XCC59" s="18"/>
      <c r="XCD59" s="18"/>
      <c r="XCE59" s="18"/>
      <c r="XCF59" s="18"/>
      <c r="XCG59" s="18"/>
      <c r="XCH59" s="18"/>
      <c r="XCI59" s="18"/>
      <c r="XCJ59" s="18"/>
      <c r="XCK59" s="18"/>
      <c r="XCL59" s="18"/>
      <c r="XCM59" s="18"/>
      <c r="XCN59" s="18"/>
      <c r="XCO59" s="18"/>
      <c r="XCP59" s="18"/>
      <c r="XCQ59" s="18"/>
      <c r="XCR59" s="18"/>
      <c r="XCS59" s="18"/>
      <c r="XCT59" s="18"/>
      <c r="XCU59" s="18"/>
      <c r="XCV59" s="18"/>
      <c r="XCW59" s="18"/>
      <c r="XCX59" s="18"/>
      <c r="XCY59" s="18"/>
      <c r="XCZ59" s="18"/>
      <c r="XDA59" s="18"/>
      <c r="XDB59" s="18"/>
      <c r="XDC59" s="18"/>
      <c r="XDD59" s="18"/>
      <c r="XDE59" s="18"/>
      <c r="XDF59" s="18"/>
      <c r="XDG59" s="18"/>
      <c r="XDH59" s="18"/>
      <c r="XDI59" s="18"/>
      <c r="XDJ59" s="18"/>
      <c r="XDK59" s="18"/>
      <c r="XDL59" s="18"/>
      <c r="XDM59" s="18"/>
      <c r="XDN59" s="18"/>
      <c r="XDO59" s="18"/>
      <c r="XDP59" s="18"/>
      <c r="XDQ59" s="18"/>
      <c r="XDR59" s="18"/>
      <c r="XDS59" s="18"/>
      <c r="XDT59" s="18"/>
      <c r="XDU59" s="18"/>
      <c r="XDV59" s="18"/>
      <c r="XDW59" s="18"/>
      <c r="XDX59" s="18"/>
      <c r="XDY59" s="18"/>
      <c r="XDZ59" s="18"/>
      <c r="XEA59" s="18"/>
      <c r="XEB59" s="18"/>
      <c r="XEC59" s="18"/>
      <c r="XED59" s="18"/>
      <c r="XEE59" s="18"/>
      <c r="XEF59" s="18"/>
      <c r="XEG59" s="18"/>
      <c r="XEH59" s="18"/>
      <c r="XEI59" s="18"/>
      <c r="XEJ59" s="18"/>
      <c r="XEK59" s="18"/>
      <c r="XEL59" s="18"/>
      <c r="XEM59" s="18"/>
      <c r="XEN59" s="18"/>
      <c r="XEO59" s="18"/>
      <c r="XEP59" s="18"/>
      <c r="XEQ59" s="18"/>
      <c r="XER59" s="18"/>
      <c r="XES59" s="18"/>
      <c r="XET59" s="18"/>
      <c r="XEU59" s="18"/>
      <c r="XEV59" s="18"/>
      <c r="XEW59" s="18"/>
      <c r="XEX59" s="18"/>
    </row>
    <row r="60" spans="1:16378">
      <c r="A60" s="28" t="s">
        <v>82</v>
      </c>
      <c r="B60" s="215" t="s">
        <v>133</v>
      </c>
      <c r="C60" s="28" t="s">
        <v>0</v>
      </c>
      <c r="D60" s="18" t="s">
        <v>14</v>
      </c>
      <c r="E60" s="28" t="s">
        <v>127</v>
      </c>
      <c r="F60" s="28" t="s">
        <v>2</v>
      </c>
      <c r="G60" s="166"/>
      <c r="H60" s="36"/>
      <c r="I60" s="36"/>
      <c r="J60" s="18" t="s">
        <v>87</v>
      </c>
      <c r="K60" s="18"/>
      <c r="L60" s="18"/>
      <c r="M60" s="18" t="s">
        <v>87</v>
      </c>
      <c r="N60" s="18" t="s">
        <v>87</v>
      </c>
      <c r="O60" s="18" t="s">
        <v>87</v>
      </c>
      <c r="P60" s="76" t="s">
        <v>87</v>
      </c>
      <c r="Q60" s="4" t="s">
        <v>134</v>
      </c>
      <c r="R60" s="70" t="s">
        <v>87</v>
      </c>
      <c r="S60" s="18">
        <v>7</v>
      </c>
      <c r="T60" s="135">
        <v>46164</v>
      </c>
      <c r="U60" s="135" t="s">
        <v>87</v>
      </c>
      <c r="V60" s="135" t="s">
        <v>87</v>
      </c>
      <c r="W60" s="135">
        <v>46167</v>
      </c>
      <c r="X60" s="135">
        <v>46171</v>
      </c>
      <c r="Y60" s="135">
        <v>46174</v>
      </c>
      <c r="Z60" s="135">
        <v>46178</v>
      </c>
      <c r="AA60" s="135">
        <v>46181</v>
      </c>
      <c r="AB60" s="135">
        <v>46192</v>
      </c>
      <c r="AC60" s="135">
        <v>46195</v>
      </c>
      <c r="AD60" s="18" t="s">
        <v>87</v>
      </c>
      <c r="AE60" s="18" t="s">
        <v>129</v>
      </c>
      <c r="AF60" s="18" t="s">
        <v>130</v>
      </c>
      <c r="AG60" s="18" t="s">
        <v>87</v>
      </c>
      <c r="AH60" s="18" t="s">
        <v>87</v>
      </c>
      <c r="AI60" s="18" t="s">
        <v>87</v>
      </c>
      <c r="AJ60" s="18" t="s">
        <v>88</v>
      </c>
      <c r="AK60" s="18" t="s">
        <v>87</v>
      </c>
      <c r="AL60" s="18" t="s">
        <v>87</v>
      </c>
      <c r="AM60" s="77" t="s">
        <v>88</v>
      </c>
      <c r="AN60" s="18" t="s">
        <v>99</v>
      </c>
      <c r="AO60" s="77" t="s">
        <v>135</v>
      </c>
      <c r="AP60" s="18" t="s">
        <v>4</v>
      </c>
      <c r="AQ60" s="4" t="s">
        <v>136</v>
      </c>
      <c r="AR60" s="18"/>
      <c r="BE60" s="267"/>
      <c r="BF60" s="267"/>
      <c r="BG60" s="267"/>
      <c r="BH60" s="273"/>
      <c r="BI60" s="273"/>
      <c r="BJ60" s="273"/>
      <c r="BK60" s="272" t="s">
        <v>125</v>
      </c>
      <c r="BL60" s="270">
        <v>1</v>
      </c>
      <c r="BM60" s="271" t="s">
        <v>104</v>
      </c>
      <c r="BN60" s="275" t="s">
        <v>105</v>
      </c>
      <c r="BO60" s="275" t="s">
        <v>105</v>
      </c>
      <c r="BP60" s="276" t="s">
        <v>106</v>
      </c>
      <c r="BQ60" s="273"/>
      <c r="BR60" s="273"/>
      <c r="BS60" s="273"/>
      <c r="BT60" s="168"/>
      <c r="BU60" s="168"/>
      <c r="BV60" s="168"/>
      <c r="BW60" s="168"/>
      <c r="BX60" s="77"/>
      <c r="BY60" s="77"/>
      <c r="BZ60" s="77"/>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c r="PB60" s="18"/>
      <c r="PC60" s="18"/>
      <c r="PD60" s="18"/>
      <c r="PE60" s="18"/>
      <c r="PF60" s="18"/>
      <c r="PG60" s="18"/>
      <c r="PH60" s="18"/>
      <c r="PI60" s="18"/>
      <c r="PJ60" s="18"/>
      <c r="PK60" s="18"/>
      <c r="PL60" s="18"/>
      <c r="PM60" s="18"/>
      <c r="PN60" s="18"/>
      <c r="PO60" s="18"/>
      <c r="PP60" s="18"/>
      <c r="PQ60" s="18"/>
      <c r="PR60" s="18"/>
      <c r="PS60" s="18"/>
      <c r="PT60" s="18"/>
      <c r="PU60" s="18"/>
      <c r="PV60" s="18"/>
      <c r="PW60" s="18"/>
      <c r="PX60" s="18"/>
      <c r="PY60" s="18"/>
      <c r="PZ60" s="18"/>
      <c r="QA60" s="18"/>
      <c r="QB60" s="18"/>
      <c r="QC60" s="18"/>
      <c r="QD60" s="18"/>
      <c r="QE60" s="18"/>
      <c r="QF60" s="18"/>
      <c r="QG60" s="18"/>
      <c r="QH60" s="18"/>
      <c r="QI60" s="18"/>
      <c r="QJ60" s="18"/>
      <c r="QK60" s="18"/>
      <c r="QL60" s="18"/>
      <c r="QM60" s="18"/>
      <c r="QN60" s="18"/>
      <c r="QO60" s="18"/>
      <c r="QP60" s="18"/>
      <c r="QQ60" s="18"/>
      <c r="QR60" s="18"/>
      <c r="QS60" s="18"/>
      <c r="QT60" s="18"/>
      <c r="QU60" s="18"/>
      <c r="QV60" s="18"/>
      <c r="QW60" s="18"/>
      <c r="QX60" s="18"/>
      <c r="QY60" s="18"/>
      <c r="QZ60" s="18"/>
      <c r="RA60" s="18"/>
      <c r="RB60" s="18"/>
      <c r="RC60" s="18"/>
      <c r="RD60" s="18"/>
      <c r="RE60" s="18"/>
      <c r="RF60" s="18"/>
      <c r="RG60" s="18"/>
      <c r="RH60" s="18"/>
      <c r="RI60" s="18"/>
      <c r="RJ60" s="18"/>
      <c r="RK60" s="18"/>
      <c r="RL60" s="18"/>
      <c r="RM60" s="18"/>
      <c r="RN60" s="18"/>
      <c r="RO60" s="18"/>
      <c r="RP60" s="18"/>
      <c r="RQ60" s="18"/>
      <c r="RR60" s="18"/>
      <c r="RS60" s="18"/>
      <c r="RT60" s="18"/>
      <c r="RU60" s="18"/>
      <c r="RV60" s="18"/>
      <c r="RW60" s="18"/>
      <c r="RX60" s="18"/>
      <c r="RY60" s="18"/>
      <c r="RZ60" s="18"/>
      <c r="SA60" s="18"/>
      <c r="SB60" s="18"/>
      <c r="SC60" s="18"/>
      <c r="SD60" s="18"/>
      <c r="SE60" s="18"/>
      <c r="SF60" s="18"/>
      <c r="SG60" s="18"/>
      <c r="SH60" s="18"/>
      <c r="SI60" s="18"/>
      <c r="SJ60" s="18"/>
      <c r="SK60" s="18"/>
      <c r="SL60" s="18"/>
      <c r="SM60" s="18"/>
      <c r="SN60" s="18"/>
      <c r="SO60" s="18"/>
      <c r="SP60" s="18"/>
      <c r="SQ60" s="18"/>
      <c r="SR60" s="18"/>
      <c r="SS60" s="18"/>
      <c r="ST60" s="18"/>
      <c r="SU60" s="18"/>
      <c r="SV60" s="18"/>
      <c r="SW60" s="18"/>
      <c r="SX60" s="18"/>
      <c r="SY60" s="18"/>
      <c r="SZ60" s="18"/>
      <c r="TA60" s="18"/>
      <c r="TB60" s="18"/>
      <c r="TC60" s="18"/>
      <c r="TD60" s="18"/>
      <c r="TE60" s="18"/>
      <c r="TF60" s="18"/>
      <c r="TG60" s="18"/>
      <c r="TH60" s="18"/>
      <c r="TI60" s="18"/>
      <c r="TJ60" s="18"/>
      <c r="TK60" s="18"/>
      <c r="TL60" s="18"/>
      <c r="TM60" s="18"/>
      <c r="TN60" s="18"/>
      <c r="TO60" s="18"/>
      <c r="TP60" s="18"/>
      <c r="TQ60" s="18"/>
      <c r="TR60" s="18"/>
      <c r="TS60" s="18"/>
      <c r="TT60" s="18"/>
      <c r="TU60" s="18"/>
      <c r="TV60" s="18"/>
      <c r="TW60" s="18"/>
      <c r="TX60" s="18"/>
      <c r="TY60" s="18"/>
      <c r="TZ60" s="18"/>
      <c r="UA60" s="18"/>
      <c r="UB60" s="18"/>
      <c r="UC60" s="18"/>
      <c r="UD60" s="18"/>
      <c r="UE60" s="18"/>
      <c r="UF60" s="18"/>
      <c r="UG60" s="18"/>
      <c r="UH60" s="18"/>
      <c r="UI60" s="18"/>
      <c r="UJ60" s="18"/>
      <c r="UK60" s="18"/>
      <c r="UL60" s="18"/>
      <c r="UM60" s="18"/>
      <c r="UN60" s="18"/>
      <c r="UO60" s="18"/>
      <c r="UP60" s="18"/>
      <c r="UQ60" s="18"/>
      <c r="UR60" s="18"/>
      <c r="US60" s="18"/>
      <c r="UT60" s="18"/>
      <c r="UU60" s="18"/>
      <c r="UV60" s="18"/>
      <c r="UW60" s="18"/>
      <c r="UX60" s="18"/>
      <c r="UY60" s="18"/>
      <c r="UZ60" s="18"/>
      <c r="VA60" s="18"/>
      <c r="VB60" s="18"/>
      <c r="VC60" s="18"/>
      <c r="VD60" s="18"/>
      <c r="VE60" s="18"/>
      <c r="VF60" s="18"/>
      <c r="VG60" s="18"/>
      <c r="VH60" s="18"/>
      <c r="VI60" s="18"/>
      <c r="VJ60" s="18"/>
      <c r="VK60" s="18"/>
      <c r="VL60" s="18"/>
      <c r="VM60" s="18"/>
      <c r="VN60" s="18"/>
      <c r="VO60" s="18"/>
      <c r="VP60" s="18"/>
      <c r="VQ60" s="18"/>
      <c r="VR60" s="18"/>
      <c r="VS60" s="18"/>
      <c r="VT60" s="18"/>
      <c r="VU60" s="18"/>
      <c r="VV60" s="18"/>
      <c r="VW60" s="18"/>
      <c r="VX60" s="18"/>
      <c r="VY60" s="18"/>
      <c r="VZ60" s="18"/>
      <c r="WA60" s="18"/>
      <c r="WB60" s="18"/>
      <c r="WC60" s="18"/>
      <c r="WD60" s="18"/>
      <c r="WE60" s="18"/>
      <c r="WF60" s="18"/>
      <c r="WG60" s="18"/>
      <c r="WH60" s="18"/>
      <c r="WI60" s="18"/>
      <c r="WJ60" s="18"/>
      <c r="WK60" s="18"/>
      <c r="WL60" s="18"/>
      <c r="WM60" s="18"/>
      <c r="WN60" s="18"/>
      <c r="WO60" s="18"/>
      <c r="WP60" s="18"/>
      <c r="WQ60" s="18"/>
      <c r="WR60" s="18"/>
      <c r="WS60" s="18"/>
      <c r="WT60" s="18"/>
      <c r="WU60" s="18"/>
      <c r="WV60" s="18"/>
      <c r="WW60" s="18"/>
      <c r="WX60" s="18"/>
      <c r="WY60" s="18"/>
      <c r="WZ60" s="18"/>
      <c r="XA60" s="18"/>
      <c r="XB60" s="18"/>
      <c r="XC60" s="18"/>
      <c r="XD60" s="18"/>
      <c r="XE60" s="18"/>
      <c r="XF60" s="18"/>
      <c r="XG60" s="18"/>
      <c r="XH60" s="18"/>
      <c r="XI60" s="18"/>
      <c r="XJ60" s="18"/>
      <c r="XK60" s="18"/>
      <c r="XL60" s="18"/>
      <c r="XM60" s="18"/>
      <c r="XN60" s="18"/>
      <c r="XO60" s="18"/>
      <c r="XP60" s="18"/>
      <c r="XQ60" s="18"/>
      <c r="XR60" s="18"/>
      <c r="XS60" s="18"/>
      <c r="XT60" s="18"/>
      <c r="XU60" s="18"/>
      <c r="XV60" s="18"/>
      <c r="XW60" s="18"/>
      <c r="XX60" s="18"/>
      <c r="XY60" s="18"/>
      <c r="XZ60" s="18"/>
      <c r="YA60" s="18"/>
      <c r="YB60" s="18"/>
      <c r="YC60" s="18"/>
      <c r="YD60" s="18"/>
      <c r="YE60" s="18"/>
      <c r="YF60" s="18"/>
      <c r="YG60" s="18"/>
      <c r="YH60" s="18"/>
      <c r="YI60" s="18"/>
      <c r="YJ60" s="18"/>
      <c r="YK60" s="18"/>
      <c r="YL60" s="18"/>
      <c r="YM60" s="18"/>
      <c r="YN60" s="18"/>
      <c r="YO60" s="18"/>
      <c r="YP60" s="18"/>
      <c r="YQ60" s="18"/>
      <c r="YR60" s="18"/>
      <c r="YS60" s="18"/>
      <c r="YT60" s="18"/>
      <c r="YU60" s="18"/>
      <c r="YV60" s="18"/>
      <c r="YW60" s="18"/>
      <c r="YX60" s="18"/>
      <c r="YY60" s="18"/>
      <c r="YZ60" s="18"/>
      <c r="ZA60" s="18"/>
      <c r="ZB60" s="18"/>
      <c r="ZC60" s="18"/>
      <c r="ZD60" s="18"/>
      <c r="ZE60" s="18"/>
      <c r="ZF60" s="18"/>
      <c r="ZG60" s="18"/>
      <c r="ZH60" s="18"/>
      <c r="ZI60" s="18"/>
      <c r="ZJ60" s="18"/>
      <c r="ZK60" s="18"/>
      <c r="ZL60" s="18"/>
      <c r="ZM60" s="18"/>
      <c r="ZN60" s="18"/>
      <c r="ZO60" s="18"/>
      <c r="ZP60" s="18"/>
      <c r="ZQ60" s="18"/>
      <c r="ZR60" s="18"/>
      <c r="ZS60" s="18"/>
      <c r="ZT60" s="18"/>
      <c r="ZU60" s="18"/>
      <c r="ZV60" s="18"/>
      <c r="ZW60" s="18"/>
      <c r="ZX60" s="18"/>
      <c r="ZY60" s="18"/>
      <c r="ZZ60" s="18"/>
      <c r="AAA60" s="18"/>
      <c r="AAB60" s="18"/>
      <c r="AAC60" s="18"/>
      <c r="AAD60" s="18"/>
      <c r="AAE60" s="18"/>
      <c r="AAF60" s="18"/>
      <c r="AAG60" s="18"/>
      <c r="AAH60" s="18"/>
      <c r="AAI60" s="18"/>
      <c r="AAJ60" s="18"/>
      <c r="AAK60" s="18"/>
      <c r="AAL60" s="18"/>
      <c r="AAM60" s="18"/>
      <c r="AAN60" s="18"/>
      <c r="AAO60" s="18"/>
      <c r="AAP60" s="18"/>
      <c r="AAQ60" s="18"/>
      <c r="AAR60" s="18"/>
      <c r="AAS60" s="18"/>
      <c r="AAT60" s="18"/>
      <c r="AAU60" s="18"/>
      <c r="AAV60" s="18"/>
      <c r="AAW60" s="18"/>
      <c r="AAX60" s="18"/>
      <c r="AAY60" s="18"/>
      <c r="AAZ60" s="18"/>
      <c r="ABA60" s="18"/>
      <c r="ABB60" s="18"/>
      <c r="ABC60" s="18"/>
      <c r="ABD60" s="18"/>
      <c r="ABE60" s="18"/>
      <c r="ABF60" s="18"/>
      <c r="ABG60" s="18"/>
      <c r="ABH60" s="18"/>
      <c r="ABI60" s="18"/>
      <c r="ABJ60" s="18"/>
      <c r="ABK60" s="18"/>
      <c r="ABL60" s="18"/>
      <c r="ABM60" s="18"/>
      <c r="ABN60" s="18"/>
      <c r="ABO60" s="18"/>
      <c r="ABP60" s="18"/>
      <c r="ABQ60" s="18"/>
      <c r="ABR60" s="18"/>
      <c r="ABS60" s="18"/>
      <c r="ABT60" s="18"/>
      <c r="ABU60" s="18"/>
      <c r="ABV60" s="18"/>
      <c r="ABW60" s="18"/>
      <c r="ABX60" s="18"/>
      <c r="ABY60" s="18"/>
      <c r="ABZ60" s="18"/>
      <c r="ACA60" s="18"/>
      <c r="ACB60" s="18"/>
      <c r="ACC60" s="18"/>
      <c r="ACD60" s="18"/>
      <c r="ACE60" s="18"/>
      <c r="ACF60" s="18"/>
      <c r="ACG60" s="18"/>
      <c r="ACH60" s="18"/>
      <c r="ACI60" s="18"/>
      <c r="ACJ60" s="18"/>
      <c r="ACK60" s="18"/>
      <c r="ACL60" s="18"/>
      <c r="ACM60" s="18"/>
      <c r="ACN60" s="18"/>
      <c r="ACO60" s="18"/>
      <c r="ACP60" s="18"/>
      <c r="ACQ60" s="18"/>
      <c r="ACR60" s="18"/>
      <c r="ACS60" s="18"/>
      <c r="ACT60" s="18"/>
      <c r="ACU60" s="18"/>
      <c r="ACV60" s="18"/>
      <c r="ACW60" s="18"/>
      <c r="ACX60" s="18"/>
      <c r="ACY60" s="18"/>
      <c r="ACZ60" s="18"/>
      <c r="ADA60" s="18"/>
      <c r="ADB60" s="18"/>
      <c r="ADC60" s="18"/>
      <c r="ADD60" s="18"/>
      <c r="ADE60" s="18"/>
      <c r="ADF60" s="18"/>
      <c r="ADG60" s="18"/>
      <c r="ADH60" s="18"/>
      <c r="ADI60" s="18"/>
      <c r="ADJ60" s="18"/>
      <c r="ADK60" s="18"/>
      <c r="ADL60" s="18"/>
      <c r="ADM60" s="18"/>
      <c r="ADN60" s="18"/>
      <c r="ADO60" s="18"/>
      <c r="ADP60" s="18"/>
      <c r="ADQ60" s="18"/>
      <c r="ADR60" s="18"/>
      <c r="ADS60" s="18"/>
      <c r="ADT60" s="18"/>
      <c r="ADU60" s="18"/>
      <c r="ADV60" s="18"/>
      <c r="ADW60" s="18"/>
      <c r="ADX60" s="18"/>
      <c r="ADY60" s="18"/>
      <c r="ADZ60" s="18"/>
      <c r="AEA60" s="18"/>
      <c r="AEB60" s="18"/>
      <c r="AEC60" s="18"/>
      <c r="AED60" s="18"/>
      <c r="AEE60" s="18"/>
      <c r="AEF60" s="18"/>
      <c r="AEG60" s="18"/>
      <c r="AEH60" s="18"/>
      <c r="AEI60" s="18"/>
      <c r="AEJ60" s="18"/>
      <c r="AEK60" s="18"/>
      <c r="AEL60" s="18"/>
      <c r="AEM60" s="18"/>
      <c r="AEN60" s="18"/>
      <c r="AEO60" s="18"/>
      <c r="AEP60" s="18"/>
      <c r="AEQ60" s="18"/>
      <c r="AER60" s="18"/>
      <c r="AES60" s="18"/>
      <c r="AET60" s="18"/>
      <c r="AEU60" s="18"/>
      <c r="AEV60" s="18"/>
      <c r="AEW60" s="18"/>
      <c r="AEX60" s="18"/>
      <c r="AEY60" s="18"/>
      <c r="AEZ60" s="18"/>
      <c r="AFA60" s="18"/>
      <c r="AFB60" s="18"/>
      <c r="AFC60" s="18"/>
      <c r="AFD60" s="18"/>
      <c r="AFE60" s="18"/>
      <c r="AFF60" s="18"/>
      <c r="AFG60" s="18"/>
      <c r="AFH60" s="18"/>
      <c r="AFI60" s="18"/>
      <c r="AFJ60" s="18"/>
      <c r="AFK60" s="18"/>
      <c r="AFL60" s="18"/>
      <c r="AFM60" s="18"/>
      <c r="AFN60" s="18"/>
      <c r="AFO60" s="18"/>
      <c r="AFP60" s="18"/>
      <c r="AFQ60" s="18"/>
      <c r="AFR60" s="18"/>
      <c r="AFS60" s="18"/>
      <c r="AFT60" s="18"/>
      <c r="AFU60" s="18"/>
      <c r="AFV60" s="18"/>
      <c r="AFW60" s="18"/>
      <c r="AFX60" s="18"/>
      <c r="AFY60" s="18"/>
      <c r="AFZ60" s="18"/>
      <c r="AGA60" s="18"/>
      <c r="AGB60" s="18"/>
      <c r="AGC60" s="18"/>
      <c r="AGD60" s="18"/>
      <c r="AGE60" s="18"/>
      <c r="AGF60" s="18"/>
      <c r="AGG60" s="18"/>
      <c r="AGH60" s="18"/>
      <c r="AGI60" s="18"/>
      <c r="AGJ60" s="18"/>
      <c r="AGK60" s="18"/>
      <c r="AGL60" s="18"/>
      <c r="AGM60" s="18"/>
      <c r="AGN60" s="18"/>
      <c r="AGO60" s="18"/>
      <c r="AGP60" s="18"/>
      <c r="AGQ60" s="18"/>
      <c r="AGR60" s="18"/>
      <c r="AGS60" s="18"/>
      <c r="AGT60" s="18"/>
      <c r="AGU60" s="18"/>
      <c r="AGV60" s="18"/>
      <c r="AGW60" s="18"/>
      <c r="AGX60" s="18"/>
      <c r="AGY60" s="18"/>
      <c r="AGZ60" s="18"/>
      <c r="AHA60" s="18"/>
      <c r="AHB60" s="18"/>
      <c r="AHC60" s="18"/>
      <c r="AHD60" s="18"/>
      <c r="AHE60" s="18"/>
      <c r="AHF60" s="18"/>
      <c r="AHG60" s="18"/>
      <c r="AHH60" s="18"/>
      <c r="AHI60" s="18"/>
      <c r="AHJ60" s="18"/>
      <c r="AHK60" s="18"/>
      <c r="AHL60" s="18"/>
      <c r="AHM60" s="18"/>
      <c r="AHN60" s="18"/>
      <c r="AHO60" s="18"/>
      <c r="AHP60" s="18"/>
      <c r="AHQ60" s="18"/>
      <c r="AHR60" s="18"/>
      <c r="AHS60" s="18"/>
      <c r="AHT60" s="18"/>
      <c r="AHU60" s="18"/>
      <c r="AHV60" s="18"/>
      <c r="AHW60" s="18"/>
      <c r="AHX60" s="18"/>
      <c r="AHY60" s="18"/>
      <c r="AHZ60" s="18"/>
      <c r="AIA60" s="18"/>
      <c r="AIB60" s="18"/>
      <c r="AIC60" s="18"/>
      <c r="AID60" s="18"/>
      <c r="AIE60" s="18"/>
      <c r="AIF60" s="18"/>
      <c r="AIG60" s="18"/>
      <c r="AIH60" s="18"/>
      <c r="AII60" s="18"/>
      <c r="AIJ60" s="18"/>
      <c r="AIK60" s="18"/>
      <c r="AIL60" s="18"/>
      <c r="AIM60" s="18"/>
      <c r="AIN60" s="18"/>
      <c r="AIO60" s="18"/>
      <c r="AIP60" s="18"/>
      <c r="AIQ60" s="18"/>
      <c r="AIR60" s="18"/>
      <c r="AIS60" s="18"/>
      <c r="AIT60" s="18"/>
      <c r="AIU60" s="18"/>
      <c r="AIV60" s="18"/>
      <c r="AIW60" s="18"/>
      <c r="AIX60" s="18"/>
      <c r="AIY60" s="18"/>
      <c r="AIZ60" s="18"/>
      <c r="AJA60" s="18"/>
      <c r="AJB60" s="18"/>
      <c r="AJC60" s="18"/>
      <c r="AJD60" s="18"/>
      <c r="AJE60" s="18"/>
      <c r="AJF60" s="18"/>
      <c r="AJG60" s="18"/>
      <c r="AJH60" s="18"/>
      <c r="AJI60" s="18"/>
      <c r="AJJ60" s="18"/>
      <c r="AJK60" s="18"/>
      <c r="AJL60" s="18"/>
      <c r="AJM60" s="18"/>
      <c r="AJN60" s="18"/>
      <c r="AJO60" s="18"/>
      <c r="AJP60" s="18"/>
      <c r="AJQ60" s="18"/>
      <c r="AJR60" s="18"/>
      <c r="AJS60" s="18"/>
      <c r="AJT60" s="18"/>
      <c r="AJU60" s="18"/>
      <c r="AJV60" s="18"/>
      <c r="AJW60" s="18"/>
      <c r="AJX60" s="18"/>
      <c r="AJY60" s="18"/>
      <c r="AJZ60" s="18"/>
      <c r="AKA60" s="18"/>
      <c r="AKB60" s="18"/>
      <c r="AKC60" s="18"/>
      <c r="AKD60" s="18"/>
      <c r="AKE60" s="18"/>
      <c r="AKF60" s="18"/>
      <c r="AKG60" s="18"/>
      <c r="AKH60" s="18"/>
      <c r="AKI60" s="18"/>
      <c r="AKJ60" s="18"/>
      <c r="AKK60" s="18"/>
      <c r="AKL60" s="18"/>
      <c r="AKM60" s="18"/>
      <c r="AKN60" s="18"/>
      <c r="AKO60" s="18"/>
      <c r="AKP60" s="18"/>
      <c r="AKQ60" s="18"/>
      <c r="AKR60" s="18"/>
      <c r="AKS60" s="18"/>
      <c r="AKT60" s="18"/>
      <c r="AKU60" s="18"/>
      <c r="AKV60" s="18"/>
      <c r="AKW60" s="18"/>
      <c r="AKX60" s="18"/>
      <c r="AKY60" s="18"/>
      <c r="AKZ60" s="18"/>
      <c r="ALA60" s="18"/>
      <c r="ALB60" s="18"/>
      <c r="ALC60" s="18"/>
      <c r="ALD60" s="18"/>
      <c r="ALE60" s="18"/>
      <c r="ALF60" s="18"/>
      <c r="ALG60" s="18"/>
      <c r="ALH60" s="18"/>
      <c r="ALI60" s="18"/>
      <c r="ALJ60" s="18"/>
      <c r="ALK60" s="18"/>
      <c r="ALL60" s="18"/>
      <c r="ALM60" s="18"/>
      <c r="ALN60" s="18"/>
      <c r="ALO60" s="18"/>
      <c r="ALP60" s="18"/>
      <c r="ALQ60" s="18"/>
      <c r="ALR60" s="18"/>
      <c r="ALS60" s="18"/>
      <c r="ALT60" s="18"/>
      <c r="ALU60" s="18"/>
      <c r="ALV60" s="18"/>
      <c r="ALW60" s="18"/>
      <c r="ALX60" s="18"/>
      <c r="ALY60" s="18"/>
      <c r="ALZ60" s="18"/>
      <c r="AMA60" s="18"/>
      <c r="AMB60" s="18"/>
      <c r="AMC60" s="18"/>
      <c r="AMD60" s="18"/>
      <c r="AME60" s="18"/>
      <c r="AMF60" s="18"/>
      <c r="AMG60" s="18"/>
      <c r="AMH60" s="18"/>
      <c r="AMI60" s="18"/>
      <c r="AMJ60" s="18"/>
      <c r="AMK60" s="18"/>
      <c r="AML60" s="18"/>
      <c r="AMM60" s="18"/>
      <c r="AMN60" s="18"/>
      <c r="AMO60" s="18"/>
      <c r="AMP60" s="18"/>
      <c r="AMQ60" s="18"/>
      <c r="AMR60" s="18"/>
      <c r="AMS60" s="18"/>
      <c r="AMT60" s="18"/>
      <c r="AMU60" s="18"/>
      <c r="AMV60" s="18"/>
      <c r="AMW60" s="18"/>
      <c r="AMX60" s="18"/>
      <c r="AMY60" s="18"/>
      <c r="AMZ60" s="18"/>
      <c r="ANA60" s="18"/>
      <c r="ANB60" s="18"/>
      <c r="ANC60" s="18"/>
      <c r="AND60" s="18"/>
      <c r="ANE60" s="18"/>
      <c r="ANF60" s="18"/>
      <c r="ANG60" s="18"/>
      <c r="ANH60" s="18"/>
      <c r="ANI60" s="18"/>
      <c r="ANJ60" s="18"/>
      <c r="ANK60" s="18"/>
      <c r="ANL60" s="18"/>
      <c r="ANM60" s="18"/>
      <c r="ANN60" s="18"/>
      <c r="ANO60" s="18"/>
      <c r="ANP60" s="18"/>
      <c r="ANQ60" s="18"/>
      <c r="ANR60" s="18"/>
      <c r="ANS60" s="18"/>
      <c r="ANT60" s="18"/>
      <c r="ANU60" s="18"/>
      <c r="ANV60" s="18"/>
      <c r="ANW60" s="18"/>
      <c r="ANX60" s="18"/>
      <c r="ANY60" s="18"/>
      <c r="ANZ60" s="18"/>
      <c r="AOA60" s="18"/>
      <c r="AOB60" s="18"/>
      <c r="AOC60" s="18"/>
      <c r="AOD60" s="18"/>
      <c r="AOE60" s="18"/>
      <c r="AOF60" s="18"/>
      <c r="AOG60" s="18"/>
      <c r="AOH60" s="18"/>
      <c r="AOI60" s="18"/>
      <c r="AOJ60" s="18"/>
      <c r="AOK60" s="18"/>
      <c r="AOL60" s="18"/>
      <c r="AOM60" s="18"/>
      <c r="AON60" s="18"/>
      <c r="AOO60" s="18"/>
      <c r="AOP60" s="18"/>
      <c r="AOQ60" s="18"/>
      <c r="AOR60" s="18"/>
      <c r="AOS60" s="18"/>
      <c r="AOT60" s="18"/>
      <c r="AOU60" s="18"/>
      <c r="AOV60" s="18"/>
      <c r="AOW60" s="18"/>
      <c r="AOX60" s="18"/>
      <c r="AOY60" s="18"/>
      <c r="AOZ60" s="18"/>
      <c r="APA60" s="18"/>
      <c r="APB60" s="18"/>
      <c r="APC60" s="18"/>
      <c r="APD60" s="18"/>
      <c r="APE60" s="18"/>
      <c r="APF60" s="18"/>
      <c r="APG60" s="18"/>
      <c r="APH60" s="18"/>
      <c r="API60" s="18"/>
      <c r="APJ60" s="18"/>
      <c r="APK60" s="18"/>
      <c r="APL60" s="18"/>
      <c r="APM60" s="18"/>
      <c r="APN60" s="18"/>
      <c r="APO60" s="18"/>
      <c r="APP60" s="18"/>
      <c r="APQ60" s="18"/>
      <c r="APR60" s="18"/>
      <c r="APS60" s="18"/>
      <c r="APT60" s="18"/>
      <c r="APU60" s="18"/>
      <c r="APV60" s="18"/>
      <c r="APW60" s="18"/>
      <c r="APX60" s="18"/>
      <c r="APY60" s="18"/>
      <c r="APZ60" s="18"/>
      <c r="AQA60" s="18"/>
      <c r="AQB60" s="18"/>
      <c r="AQC60" s="18"/>
      <c r="AQD60" s="18"/>
      <c r="AQE60" s="18"/>
      <c r="AQF60" s="18"/>
      <c r="AQG60" s="18"/>
      <c r="AQH60" s="18"/>
      <c r="AQI60" s="18"/>
      <c r="AQJ60" s="18"/>
      <c r="AQK60" s="18"/>
      <c r="AQL60" s="18"/>
      <c r="AQM60" s="18"/>
      <c r="AQN60" s="18"/>
      <c r="AQO60" s="18"/>
      <c r="AQP60" s="18"/>
      <c r="AQQ60" s="18"/>
      <c r="AQR60" s="18"/>
      <c r="AQS60" s="18"/>
      <c r="AQT60" s="18"/>
      <c r="AQU60" s="18"/>
      <c r="AQV60" s="18"/>
      <c r="AQW60" s="18"/>
      <c r="AQX60" s="18"/>
      <c r="AQY60" s="18"/>
      <c r="AQZ60" s="18"/>
      <c r="ARA60" s="18"/>
      <c r="ARB60" s="18"/>
      <c r="ARC60" s="18"/>
      <c r="ARD60" s="18"/>
      <c r="ARE60" s="18"/>
      <c r="ARF60" s="18"/>
      <c r="ARG60" s="18"/>
      <c r="ARH60" s="18"/>
      <c r="ARI60" s="18"/>
      <c r="ARJ60" s="18"/>
      <c r="ARK60" s="18"/>
      <c r="ARL60" s="18"/>
      <c r="ARM60" s="18"/>
      <c r="ARN60" s="18"/>
      <c r="ARO60" s="18"/>
      <c r="ARP60" s="18"/>
      <c r="ARQ60" s="18"/>
      <c r="ARR60" s="18"/>
      <c r="ARS60" s="18"/>
      <c r="ART60" s="18"/>
      <c r="ARU60" s="18"/>
      <c r="ARV60" s="18"/>
      <c r="ARW60" s="18"/>
      <c r="ARX60" s="18"/>
      <c r="ARY60" s="18"/>
      <c r="ARZ60" s="18"/>
      <c r="ASA60" s="18"/>
      <c r="ASB60" s="18"/>
      <c r="ASC60" s="18"/>
      <c r="ASD60" s="18"/>
      <c r="ASE60" s="18"/>
      <c r="ASF60" s="18"/>
      <c r="ASG60" s="18"/>
      <c r="ASH60" s="18"/>
      <c r="ASI60" s="18"/>
      <c r="ASJ60" s="18"/>
      <c r="ASK60" s="18"/>
      <c r="ASL60" s="18"/>
      <c r="ASM60" s="18"/>
      <c r="ASN60" s="18"/>
      <c r="ASO60" s="18"/>
      <c r="ASP60" s="18"/>
      <c r="ASQ60" s="18"/>
      <c r="ASR60" s="18"/>
      <c r="ASS60" s="18"/>
      <c r="AST60" s="18"/>
      <c r="ASU60" s="18"/>
      <c r="ASV60" s="18"/>
      <c r="ASW60" s="18"/>
      <c r="ASX60" s="18"/>
      <c r="ASY60" s="18"/>
      <c r="ASZ60" s="18"/>
      <c r="ATA60" s="18"/>
      <c r="ATB60" s="18"/>
      <c r="ATC60" s="18"/>
      <c r="ATD60" s="18"/>
      <c r="ATE60" s="18"/>
      <c r="ATF60" s="18"/>
      <c r="ATG60" s="18"/>
      <c r="ATH60" s="18"/>
      <c r="ATI60" s="18"/>
      <c r="ATJ60" s="18"/>
      <c r="ATK60" s="18"/>
      <c r="ATL60" s="18"/>
      <c r="ATM60" s="18"/>
      <c r="ATN60" s="18"/>
      <c r="ATO60" s="18"/>
      <c r="ATP60" s="18"/>
      <c r="ATQ60" s="18"/>
      <c r="ATR60" s="18"/>
      <c r="ATS60" s="18"/>
      <c r="ATT60" s="18"/>
      <c r="ATU60" s="18"/>
      <c r="ATV60" s="18"/>
      <c r="ATW60" s="18"/>
      <c r="ATX60" s="18"/>
      <c r="ATY60" s="18"/>
      <c r="ATZ60" s="18"/>
      <c r="AUA60" s="18"/>
      <c r="AUB60" s="18"/>
      <c r="AUC60" s="18"/>
      <c r="AUD60" s="18"/>
      <c r="AUE60" s="18"/>
      <c r="AUF60" s="18"/>
      <c r="AUG60" s="18"/>
      <c r="AUH60" s="18"/>
      <c r="AUI60" s="18"/>
      <c r="AUJ60" s="18"/>
      <c r="AUK60" s="18"/>
      <c r="AUL60" s="18"/>
      <c r="AUM60" s="18"/>
      <c r="AUN60" s="18"/>
      <c r="AUO60" s="18"/>
      <c r="AUP60" s="18"/>
      <c r="AUQ60" s="18"/>
      <c r="AUR60" s="18"/>
      <c r="AUS60" s="18"/>
      <c r="AUT60" s="18"/>
      <c r="AUU60" s="18"/>
      <c r="AUV60" s="18"/>
      <c r="AUW60" s="18"/>
      <c r="AUX60" s="18"/>
      <c r="AUY60" s="18"/>
      <c r="AUZ60" s="18"/>
      <c r="AVA60" s="18"/>
      <c r="AVB60" s="18"/>
      <c r="AVC60" s="18"/>
      <c r="AVD60" s="18"/>
      <c r="AVE60" s="18"/>
      <c r="AVF60" s="18"/>
      <c r="AVG60" s="18"/>
      <c r="AVH60" s="18"/>
      <c r="AVI60" s="18"/>
      <c r="AVJ60" s="18"/>
      <c r="AVK60" s="18"/>
      <c r="AVL60" s="18"/>
      <c r="AVM60" s="18"/>
      <c r="AVN60" s="18"/>
      <c r="AVO60" s="18"/>
      <c r="AVP60" s="18"/>
      <c r="AVQ60" s="18"/>
      <c r="AVR60" s="18"/>
      <c r="AVS60" s="18"/>
      <c r="AVT60" s="18"/>
      <c r="AVU60" s="18"/>
      <c r="AVV60" s="18"/>
      <c r="AVW60" s="18"/>
      <c r="AVX60" s="18"/>
      <c r="AVY60" s="18"/>
      <c r="AVZ60" s="18"/>
      <c r="AWA60" s="18"/>
      <c r="AWB60" s="18"/>
      <c r="AWC60" s="18"/>
      <c r="AWD60" s="18"/>
      <c r="AWE60" s="18"/>
      <c r="AWF60" s="18"/>
      <c r="AWG60" s="18"/>
      <c r="AWH60" s="18"/>
      <c r="AWI60" s="18"/>
      <c r="AWJ60" s="18"/>
      <c r="AWK60" s="18"/>
      <c r="AWL60" s="18"/>
      <c r="AWM60" s="18"/>
      <c r="AWN60" s="18"/>
      <c r="AWO60" s="18"/>
      <c r="AWP60" s="18"/>
      <c r="AWQ60" s="18"/>
      <c r="AWR60" s="18"/>
      <c r="AWS60" s="18"/>
      <c r="AWT60" s="18"/>
      <c r="AWU60" s="18"/>
      <c r="AWV60" s="18"/>
      <c r="AWW60" s="18"/>
      <c r="AWX60" s="18"/>
      <c r="AWY60" s="18"/>
      <c r="AWZ60" s="18"/>
      <c r="AXA60" s="18"/>
      <c r="AXB60" s="18"/>
      <c r="AXC60" s="18"/>
      <c r="AXD60" s="18"/>
      <c r="AXE60" s="18"/>
      <c r="AXF60" s="18"/>
      <c r="AXG60" s="18"/>
      <c r="AXH60" s="18"/>
      <c r="AXI60" s="18"/>
      <c r="AXJ60" s="18"/>
      <c r="AXK60" s="18"/>
      <c r="AXL60" s="18"/>
      <c r="AXM60" s="18"/>
      <c r="AXN60" s="18"/>
      <c r="AXO60" s="18"/>
      <c r="AXP60" s="18"/>
      <c r="AXQ60" s="18"/>
      <c r="AXR60" s="18"/>
      <c r="AXS60" s="18"/>
      <c r="AXT60" s="18"/>
      <c r="AXU60" s="18"/>
      <c r="AXV60" s="18"/>
      <c r="AXW60" s="18"/>
      <c r="AXX60" s="18"/>
      <c r="AXY60" s="18"/>
      <c r="AXZ60" s="18"/>
      <c r="AYA60" s="18"/>
      <c r="AYB60" s="18"/>
      <c r="AYC60" s="18"/>
      <c r="AYD60" s="18"/>
      <c r="AYE60" s="18"/>
      <c r="AYF60" s="18"/>
      <c r="AYG60" s="18"/>
      <c r="AYH60" s="18"/>
      <c r="AYI60" s="18"/>
      <c r="AYJ60" s="18"/>
      <c r="AYK60" s="18"/>
      <c r="AYL60" s="18"/>
      <c r="AYM60" s="18"/>
      <c r="AYN60" s="18"/>
      <c r="AYO60" s="18"/>
      <c r="AYP60" s="18"/>
      <c r="AYQ60" s="18"/>
      <c r="AYR60" s="18"/>
      <c r="AYS60" s="18"/>
      <c r="AYT60" s="18"/>
      <c r="AYU60" s="18"/>
      <c r="AYV60" s="18"/>
      <c r="AYW60" s="18"/>
      <c r="AYX60" s="18"/>
      <c r="AYY60" s="18"/>
      <c r="AYZ60" s="18"/>
      <c r="AZA60" s="18"/>
      <c r="AZB60" s="18"/>
      <c r="AZC60" s="18"/>
      <c r="AZD60" s="18"/>
      <c r="AZE60" s="18"/>
      <c r="AZF60" s="18"/>
      <c r="AZG60" s="18"/>
      <c r="AZH60" s="18"/>
      <c r="AZI60" s="18"/>
      <c r="AZJ60" s="18"/>
      <c r="AZK60" s="18"/>
      <c r="AZL60" s="18"/>
      <c r="AZM60" s="18"/>
      <c r="AZN60" s="18"/>
      <c r="AZO60" s="18"/>
      <c r="AZP60" s="18"/>
      <c r="AZQ60" s="18"/>
      <c r="AZR60" s="18"/>
      <c r="AZS60" s="18"/>
      <c r="AZT60" s="18"/>
      <c r="AZU60" s="18"/>
      <c r="AZV60" s="18"/>
      <c r="AZW60" s="18"/>
      <c r="AZX60" s="18"/>
      <c r="AZY60" s="18"/>
      <c r="AZZ60" s="18"/>
      <c r="BAA60" s="18"/>
      <c r="BAB60" s="18"/>
      <c r="BAC60" s="18"/>
      <c r="BAD60" s="18"/>
      <c r="BAE60" s="18"/>
      <c r="BAF60" s="18"/>
      <c r="BAG60" s="18"/>
      <c r="BAH60" s="18"/>
      <c r="BAI60" s="18"/>
      <c r="BAJ60" s="18"/>
      <c r="BAK60" s="18"/>
      <c r="BAL60" s="18"/>
      <c r="BAM60" s="18"/>
      <c r="BAN60" s="18"/>
      <c r="BAO60" s="18"/>
      <c r="BAP60" s="18"/>
      <c r="BAQ60" s="18"/>
      <c r="BAR60" s="18"/>
      <c r="BAS60" s="18"/>
      <c r="BAT60" s="18"/>
      <c r="BAU60" s="18"/>
      <c r="BAV60" s="18"/>
      <c r="BAW60" s="18"/>
      <c r="BAX60" s="18"/>
      <c r="BAY60" s="18"/>
      <c r="BAZ60" s="18"/>
      <c r="BBA60" s="18"/>
      <c r="BBB60" s="18"/>
      <c r="BBC60" s="18"/>
      <c r="BBD60" s="18"/>
      <c r="BBE60" s="18"/>
      <c r="BBF60" s="18"/>
      <c r="BBG60" s="18"/>
      <c r="BBH60" s="18"/>
      <c r="BBI60" s="18"/>
      <c r="BBJ60" s="18"/>
      <c r="BBK60" s="18"/>
      <c r="BBL60" s="18"/>
      <c r="BBM60" s="18"/>
      <c r="BBN60" s="18"/>
      <c r="BBO60" s="18"/>
      <c r="BBP60" s="18"/>
      <c r="BBQ60" s="18"/>
      <c r="BBR60" s="18"/>
      <c r="BBS60" s="18"/>
      <c r="BBT60" s="18"/>
      <c r="BBU60" s="18"/>
      <c r="BBV60" s="18"/>
      <c r="BBW60" s="18"/>
      <c r="BBX60" s="18"/>
      <c r="BBY60" s="18"/>
      <c r="BBZ60" s="18"/>
      <c r="BCA60" s="18"/>
      <c r="BCB60" s="18"/>
      <c r="BCC60" s="18"/>
      <c r="BCD60" s="18"/>
      <c r="BCE60" s="18"/>
      <c r="BCF60" s="18"/>
      <c r="BCG60" s="18"/>
      <c r="BCH60" s="18"/>
      <c r="BCI60" s="18"/>
      <c r="BCJ60" s="18"/>
      <c r="BCK60" s="18"/>
      <c r="BCL60" s="18"/>
      <c r="BCM60" s="18"/>
      <c r="BCN60" s="18"/>
      <c r="BCO60" s="18"/>
      <c r="BCP60" s="18"/>
      <c r="BCQ60" s="18"/>
      <c r="BCR60" s="18"/>
      <c r="BCS60" s="18"/>
      <c r="BCT60" s="18"/>
      <c r="BCU60" s="18"/>
      <c r="BCV60" s="18"/>
      <c r="BCW60" s="18"/>
      <c r="BCX60" s="18"/>
      <c r="BCY60" s="18"/>
      <c r="BCZ60" s="18"/>
      <c r="BDA60" s="18"/>
      <c r="BDB60" s="18"/>
      <c r="BDC60" s="18"/>
      <c r="BDD60" s="18"/>
      <c r="BDE60" s="18"/>
      <c r="BDF60" s="18"/>
      <c r="BDG60" s="18"/>
      <c r="BDH60" s="18"/>
      <c r="BDI60" s="18"/>
      <c r="BDJ60" s="18"/>
      <c r="BDK60" s="18"/>
      <c r="BDL60" s="18"/>
      <c r="BDM60" s="18"/>
      <c r="BDN60" s="18"/>
      <c r="BDO60" s="18"/>
      <c r="BDP60" s="18"/>
      <c r="BDQ60" s="18"/>
      <c r="BDR60" s="18"/>
      <c r="BDS60" s="18"/>
      <c r="BDT60" s="18"/>
      <c r="BDU60" s="18"/>
      <c r="BDV60" s="18"/>
      <c r="BDW60" s="18"/>
      <c r="BDX60" s="18"/>
      <c r="BDY60" s="18"/>
      <c r="BDZ60" s="18"/>
      <c r="BEA60" s="18"/>
      <c r="BEB60" s="18"/>
      <c r="BEC60" s="18"/>
      <c r="BED60" s="18"/>
      <c r="BEE60" s="18"/>
      <c r="BEF60" s="18"/>
      <c r="BEG60" s="18"/>
      <c r="BEH60" s="18"/>
      <c r="BEI60" s="18"/>
      <c r="BEJ60" s="18"/>
      <c r="BEK60" s="18"/>
      <c r="BEL60" s="18"/>
      <c r="BEM60" s="18"/>
      <c r="BEN60" s="18"/>
      <c r="BEO60" s="18"/>
      <c r="BEP60" s="18"/>
      <c r="BEQ60" s="18"/>
      <c r="BER60" s="18"/>
      <c r="BES60" s="18"/>
      <c r="BET60" s="18"/>
      <c r="BEU60" s="18"/>
      <c r="BEV60" s="18"/>
      <c r="BEW60" s="18"/>
      <c r="BEX60" s="18"/>
      <c r="BEY60" s="18"/>
      <c r="BEZ60" s="18"/>
      <c r="BFA60" s="18"/>
      <c r="BFB60" s="18"/>
      <c r="BFC60" s="18"/>
      <c r="BFD60" s="18"/>
      <c r="BFE60" s="18"/>
      <c r="BFF60" s="18"/>
      <c r="BFG60" s="18"/>
      <c r="BFH60" s="18"/>
      <c r="BFI60" s="18"/>
      <c r="BFJ60" s="18"/>
      <c r="BFK60" s="18"/>
      <c r="BFL60" s="18"/>
      <c r="BFM60" s="18"/>
      <c r="BFN60" s="18"/>
      <c r="BFO60" s="18"/>
      <c r="BFP60" s="18"/>
      <c r="BFQ60" s="18"/>
      <c r="BFR60" s="18"/>
      <c r="BFS60" s="18"/>
      <c r="BFT60" s="18"/>
      <c r="BFU60" s="18"/>
      <c r="BFV60" s="18"/>
      <c r="BFW60" s="18"/>
      <c r="BFX60" s="18"/>
      <c r="BFY60" s="18"/>
      <c r="BFZ60" s="18"/>
      <c r="BGA60" s="18"/>
      <c r="BGB60" s="18"/>
      <c r="BGC60" s="18"/>
      <c r="BGD60" s="18"/>
      <c r="BGE60" s="18"/>
      <c r="BGF60" s="18"/>
      <c r="BGG60" s="18"/>
      <c r="BGH60" s="18"/>
      <c r="BGI60" s="18"/>
      <c r="BGJ60" s="18"/>
      <c r="BGK60" s="18"/>
      <c r="BGL60" s="18"/>
      <c r="BGM60" s="18"/>
      <c r="BGN60" s="18"/>
      <c r="BGO60" s="18"/>
      <c r="BGP60" s="18"/>
      <c r="BGQ60" s="18"/>
      <c r="BGR60" s="18"/>
      <c r="BGS60" s="18"/>
      <c r="BGT60" s="18"/>
      <c r="BGU60" s="18"/>
      <c r="BGV60" s="18"/>
      <c r="BGW60" s="18"/>
      <c r="BGX60" s="18"/>
      <c r="BGY60" s="18"/>
      <c r="BGZ60" s="18"/>
      <c r="BHA60" s="18"/>
      <c r="BHB60" s="18"/>
      <c r="BHC60" s="18"/>
      <c r="BHD60" s="18"/>
      <c r="BHE60" s="18"/>
      <c r="BHF60" s="18"/>
      <c r="BHG60" s="18"/>
      <c r="BHH60" s="18"/>
      <c r="BHI60" s="18"/>
      <c r="BHJ60" s="18"/>
      <c r="BHK60" s="18"/>
      <c r="BHL60" s="18"/>
      <c r="BHM60" s="18"/>
      <c r="BHN60" s="18"/>
      <c r="BHO60" s="18"/>
      <c r="BHP60" s="18"/>
      <c r="BHQ60" s="18"/>
      <c r="BHR60" s="18"/>
      <c r="BHS60" s="18"/>
      <c r="BHT60" s="18"/>
      <c r="BHU60" s="18"/>
      <c r="BHV60" s="18"/>
      <c r="BHW60" s="18"/>
      <c r="BHX60" s="18"/>
      <c r="BHY60" s="18"/>
      <c r="BHZ60" s="18"/>
      <c r="BIA60" s="18"/>
      <c r="BIB60" s="18"/>
      <c r="BIC60" s="18"/>
      <c r="BID60" s="18"/>
      <c r="BIE60" s="18"/>
      <c r="BIF60" s="18"/>
      <c r="BIG60" s="18"/>
      <c r="BIH60" s="18"/>
      <c r="BII60" s="18"/>
      <c r="BIJ60" s="18"/>
      <c r="BIK60" s="18"/>
      <c r="BIL60" s="18"/>
      <c r="BIM60" s="18"/>
      <c r="BIN60" s="18"/>
      <c r="BIO60" s="18"/>
      <c r="BIP60" s="18"/>
      <c r="BIQ60" s="18"/>
      <c r="BIR60" s="18"/>
      <c r="BIS60" s="18"/>
      <c r="BIT60" s="18"/>
      <c r="BIU60" s="18"/>
      <c r="BIV60" s="18"/>
      <c r="BIW60" s="18"/>
      <c r="BIX60" s="18"/>
      <c r="BIY60" s="18"/>
      <c r="BIZ60" s="18"/>
      <c r="BJA60" s="18"/>
      <c r="BJB60" s="18"/>
      <c r="BJC60" s="18"/>
      <c r="BJD60" s="18"/>
      <c r="BJE60" s="18"/>
      <c r="BJF60" s="18"/>
      <c r="BJG60" s="18"/>
      <c r="BJH60" s="18"/>
      <c r="BJI60" s="18"/>
      <c r="BJJ60" s="18"/>
      <c r="BJK60" s="18"/>
      <c r="BJL60" s="18"/>
      <c r="BJM60" s="18"/>
      <c r="BJN60" s="18"/>
      <c r="BJO60" s="18"/>
      <c r="BJP60" s="18"/>
      <c r="BJQ60" s="18"/>
      <c r="BJR60" s="18"/>
      <c r="BJS60" s="18"/>
      <c r="BJT60" s="18"/>
      <c r="BJU60" s="18"/>
      <c r="BJV60" s="18"/>
      <c r="BJW60" s="18"/>
      <c r="BJX60" s="18"/>
      <c r="BJY60" s="18"/>
      <c r="BJZ60" s="18"/>
      <c r="BKA60" s="18"/>
      <c r="BKB60" s="18"/>
      <c r="BKC60" s="18"/>
      <c r="BKD60" s="18"/>
      <c r="BKE60" s="18"/>
      <c r="BKF60" s="18"/>
      <c r="BKG60" s="18"/>
      <c r="BKH60" s="18"/>
      <c r="BKI60" s="18"/>
      <c r="BKJ60" s="18"/>
      <c r="BKK60" s="18"/>
      <c r="BKL60" s="18"/>
      <c r="BKM60" s="18"/>
      <c r="BKN60" s="18"/>
      <c r="BKO60" s="18"/>
      <c r="BKP60" s="18"/>
      <c r="BKQ60" s="18"/>
      <c r="BKR60" s="18"/>
      <c r="BKS60" s="18"/>
      <c r="BKT60" s="18"/>
      <c r="BKU60" s="18"/>
      <c r="BKV60" s="18"/>
      <c r="BKW60" s="18"/>
      <c r="BKX60" s="18"/>
      <c r="BKY60" s="18"/>
      <c r="BKZ60" s="18"/>
      <c r="BLA60" s="18"/>
      <c r="BLB60" s="18"/>
      <c r="BLC60" s="18"/>
      <c r="BLD60" s="18"/>
      <c r="BLE60" s="18"/>
      <c r="BLF60" s="18"/>
      <c r="BLG60" s="18"/>
      <c r="BLH60" s="18"/>
      <c r="BLI60" s="18"/>
      <c r="BLJ60" s="18"/>
      <c r="BLK60" s="18"/>
      <c r="BLL60" s="18"/>
      <c r="BLM60" s="18"/>
      <c r="BLN60" s="18"/>
      <c r="BLO60" s="18"/>
      <c r="BLP60" s="18"/>
      <c r="BLQ60" s="18"/>
      <c r="BLR60" s="18"/>
      <c r="BLS60" s="18"/>
      <c r="BLT60" s="18"/>
      <c r="BLU60" s="18"/>
      <c r="BLV60" s="18"/>
      <c r="BLW60" s="18"/>
      <c r="BLX60" s="18"/>
      <c r="BLY60" s="18"/>
      <c r="BLZ60" s="18"/>
      <c r="BMA60" s="18"/>
      <c r="BMB60" s="18"/>
      <c r="BMC60" s="18"/>
      <c r="BMD60" s="18"/>
      <c r="BME60" s="18"/>
      <c r="BMF60" s="18"/>
      <c r="BMG60" s="18"/>
      <c r="BMH60" s="18"/>
      <c r="BMI60" s="18"/>
      <c r="BMJ60" s="18"/>
      <c r="BMK60" s="18"/>
      <c r="BML60" s="18"/>
      <c r="BMM60" s="18"/>
      <c r="BMN60" s="18"/>
      <c r="BMO60" s="18"/>
      <c r="BMP60" s="18"/>
      <c r="BMQ60" s="18"/>
      <c r="BMR60" s="18"/>
      <c r="BMS60" s="18"/>
      <c r="BMT60" s="18"/>
      <c r="BMU60" s="18"/>
      <c r="BMV60" s="18"/>
      <c r="BMW60" s="18"/>
      <c r="BMX60" s="18"/>
      <c r="BMY60" s="18"/>
      <c r="BMZ60" s="18"/>
      <c r="BNA60" s="18"/>
      <c r="BNB60" s="18"/>
      <c r="BNC60" s="18"/>
      <c r="BND60" s="18"/>
      <c r="BNE60" s="18"/>
      <c r="BNF60" s="18"/>
      <c r="BNG60" s="18"/>
      <c r="BNH60" s="18"/>
      <c r="BNI60" s="18"/>
      <c r="BNJ60" s="18"/>
      <c r="BNK60" s="18"/>
      <c r="BNL60" s="18"/>
      <c r="BNM60" s="18"/>
      <c r="BNN60" s="18"/>
      <c r="BNO60" s="18"/>
      <c r="BNP60" s="18"/>
      <c r="BNQ60" s="18"/>
      <c r="BNR60" s="18"/>
      <c r="BNS60" s="18"/>
      <c r="BNT60" s="18"/>
      <c r="BNU60" s="18"/>
      <c r="BNV60" s="18"/>
      <c r="BNW60" s="18"/>
      <c r="BNX60" s="18"/>
      <c r="BNY60" s="18"/>
      <c r="BNZ60" s="18"/>
      <c r="BOA60" s="18"/>
      <c r="BOB60" s="18"/>
      <c r="BOC60" s="18"/>
      <c r="BOD60" s="18"/>
      <c r="BOE60" s="18"/>
      <c r="BOF60" s="18"/>
      <c r="BOG60" s="18"/>
      <c r="BOH60" s="18"/>
      <c r="BOI60" s="18"/>
      <c r="BOJ60" s="18"/>
      <c r="BOK60" s="18"/>
      <c r="BOL60" s="18"/>
      <c r="BOM60" s="18"/>
      <c r="BON60" s="18"/>
      <c r="BOO60" s="18"/>
      <c r="BOP60" s="18"/>
      <c r="BOQ60" s="18"/>
      <c r="BOR60" s="18"/>
      <c r="BOS60" s="18"/>
      <c r="BOT60" s="18"/>
      <c r="BOU60" s="18"/>
      <c r="BOV60" s="18"/>
      <c r="BOW60" s="18"/>
      <c r="BOX60" s="18"/>
      <c r="BOY60" s="18"/>
      <c r="BOZ60" s="18"/>
      <c r="BPA60" s="18"/>
      <c r="BPB60" s="18"/>
      <c r="BPC60" s="18"/>
      <c r="BPD60" s="18"/>
      <c r="BPE60" s="18"/>
      <c r="BPF60" s="18"/>
      <c r="BPG60" s="18"/>
      <c r="BPH60" s="18"/>
      <c r="BPI60" s="18"/>
      <c r="BPJ60" s="18"/>
      <c r="BPK60" s="18"/>
      <c r="BPL60" s="18"/>
      <c r="BPM60" s="18"/>
      <c r="BPN60" s="18"/>
      <c r="BPO60" s="18"/>
      <c r="BPP60" s="18"/>
      <c r="BPQ60" s="18"/>
      <c r="BPR60" s="18"/>
      <c r="BPS60" s="18"/>
      <c r="BPT60" s="18"/>
      <c r="BPU60" s="18"/>
      <c r="BPV60" s="18"/>
      <c r="BPW60" s="18"/>
      <c r="BPX60" s="18"/>
      <c r="BPY60" s="18"/>
      <c r="BPZ60" s="18"/>
      <c r="BQA60" s="18"/>
      <c r="BQB60" s="18"/>
      <c r="BQC60" s="18"/>
      <c r="BQD60" s="18"/>
      <c r="BQE60" s="18"/>
      <c r="BQF60" s="18"/>
      <c r="BQG60" s="18"/>
      <c r="BQH60" s="18"/>
      <c r="BQI60" s="18"/>
      <c r="BQJ60" s="18"/>
      <c r="BQK60" s="18"/>
      <c r="BQL60" s="18"/>
      <c r="BQM60" s="18"/>
      <c r="BQN60" s="18"/>
      <c r="BQO60" s="18"/>
      <c r="BQP60" s="18"/>
      <c r="BQQ60" s="18"/>
      <c r="BQR60" s="18"/>
      <c r="BQS60" s="18"/>
      <c r="BQT60" s="18"/>
      <c r="BQU60" s="18"/>
      <c r="BQV60" s="18"/>
      <c r="BQW60" s="18"/>
      <c r="BQX60" s="18"/>
      <c r="BQY60" s="18"/>
      <c r="BQZ60" s="18"/>
      <c r="BRA60" s="18"/>
      <c r="BRB60" s="18"/>
      <c r="BRC60" s="18"/>
      <c r="BRD60" s="18"/>
      <c r="BRE60" s="18"/>
      <c r="BRF60" s="18"/>
      <c r="BRG60" s="18"/>
      <c r="BRH60" s="18"/>
      <c r="BRI60" s="18"/>
      <c r="BRJ60" s="18"/>
      <c r="BRK60" s="18"/>
      <c r="BRL60" s="18"/>
      <c r="BRM60" s="18"/>
      <c r="BRN60" s="18"/>
      <c r="BRO60" s="18"/>
      <c r="BRP60" s="18"/>
      <c r="BRQ60" s="18"/>
      <c r="BRR60" s="18"/>
      <c r="BRS60" s="18"/>
      <c r="BRT60" s="18"/>
      <c r="BRU60" s="18"/>
      <c r="BRV60" s="18"/>
      <c r="BRW60" s="18"/>
      <c r="BRX60" s="18"/>
      <c r="BRY60" s="18"/>
      <c r="BRZ60" s="18"/>
      <c r="BSA60" s="18"/>
      <c r="BSB60" s="18"/>
      <c r="BSC60" s="18"/>
      <c r="BSD60" s="18"/>
      <c r="BSE60" s="18"/>
      <c r="BSF60" s="18"/>
      <c r="BSG60" s="18"/>
      <c r="BSH60" s="18"/>
      <c r="BSI60" s="18"/>
      <c r="BSJ60" s="18"/>
      <c r="BSK60" s="18"/>
      <c r="BSL60" s="18"/>
      <c r="BSM60" s="18"/>
      <c r="BSN60" s="18"/>
      <c r="BSO60" s="18"/>
      <c r="BSP60" s="18"/>
      <c r="BSQ60" s="18"/>
      <c r="BSR60" s="18"/>
      <c r="BSS60" s="18"/>
      <c r="BST60" s="18"/>
      <c r="BSU60" s="18"/>
      <c r="BSV60" s="18"/>
      <c r="BSW60" s="18"/>
      <c r="BSX60" s="18"/>
      <c r="BSY60" s="18"/>
      <c r="BSZ60" s="18"/>
      <c r="BTA60" s="18"/>
      <c r="BTB60" s="18"/>
      <c r="BTC60" s="18"/>
      <c r="BTD60" s="18"/>
      <c r="BTE60" s="18"/>
      <c r="BTF60" s="18"/>
      <c r="BTG60" s="18"/>
      <c r="BTH60" s="18"/>
      <c r="BTI60" s="18"/>
      <c r="BTJ60" s="18"/>
      <c r="BTK60" s="18"/>
      <c r="BTL60" s="18"/>
      <c r="BTM60" s="18"/>
      <c r="BTN60" s="18"/>
      <c r="BTO60" s="18"/>
      <c r="BTP60" s="18"/>
      <c r="BTQ60" s="18"/>
      <c r="BTR60" s="18"/>
      <c r="BTS60" s="18"/>
      <c r="BTT60" s="18"/>
      <c r="BTU60" s="18"/>
      <c r="BTV60" s="18"/>
      <c r="BTW60" s="18"/>
      <c r="BTX60" s="18"/>
      <c r="BTY60" s="18"/>
      <c r="BTZ60" s="18"/>
      <c r="BUA60" s="18"/>
      <c r="BUB60" s="18"/>
      <c r="BUC60" s="18"/>
      <c r="BUD60" s="18"/>
      <c r="BUE60" s="18"/>
      <c r="BUF60" s="18"/>
      <c r="BUG60" s="18"/>
      <c r="BUH60" s="18"/>
      <c r="BUI60" s="18"/>
      <c r="BUJ60" s="18"/>
      <c r="BUK60" s="18"/>
      <c r="BUL60" s="18"/>
      <c r="BUM60" s="18"/>
      <c r="BUN60" s="18"/>
      <c r="BUO60" s="18"/>
      <c r="BUP60" s="18"/>
      <c r="BUQ60" s="18"/>
      <c r="BUR60" s="18"/>
      <c r="BUS60" s="18"/>
      <c r="BUT60" s="18"/>
      <c r="BUU60" s="18"/>
      <c r="BUV60" s="18"/>
      <c r="BUW60" s="18"/>
      <c r="BUX60" s="18"/>
      <c r="BUY60" s="18"/>
      <c r="BUZ60" s="18"/>
      <c r="BVA60" s="18"/>
      <c r="BVB60" s="18"/>
      <c r="BVC60" s="18"/>
      <c r="BVD60" s="18"/>
      <c r="BVE60" s="18"/>
      <c r="BVF60" s="18"/>
      <c r="BVG60" s="18"/>
      <c r="BVH60" s="18"/>
      <c r="BVI60" s="18"/>
      <c r="BVJ60" s="18"/>
      <c r="BVK60" s="18"/>
      <c r="BVL60" s="18"/>
      <c r="BVM60" s="18"/>
      <c r="BVN60" s="18"/>
      <c r="BVO60" s="18"/>
      <c r="BVP60" s="18"/>
      <c r="BVQ60" s="18"/>
      <c r="BVR60" s="18"/>
      <c r="BVS60" s="18"/>
      <c r="BVT60" s="18"/>
      <c r="BVU60" s="18"/>
      <c r="BVV60" s="18"/>
      <c r="BVW60" s="18"/>
      <c r="BVX60" s="18"/>
      <c r="BVY60" s="18"/>
      <c r="BVZ60" s="18"/>
      <c r="BWA60" s="18"/>
      <c r="BWB60" s="18"/>
      <c r="BWC60" s="18"/>
      <c r="BWD60" s="18"/>
      <c r="BWE60" s="18"/>
      <c r="BWF60" s="18"/>
      <c r="BWG60" s="18"/>
      <c r="BWH60" s="18"/>
      <c r="BWI60" s="18"/>
      <c r="BWJ60" s="18"/>
      <c r="BWK60" s="18"/>
      <c r="BWL60" s="18"/>
      <c r="BWM60" s="18"/>
      <c r="BWN60" s="18"/>
      <c r="BWO60" s="18"/>
      <c r="BWP60" s="18"/>
      <c r="BWQ60" s="18"/>
      <c r="BWR60" s="18"/>
      <c r="BWS60" s="18"/>
      <c r="BWT60" s="18"/>
      <c r="BWU60" s="18"/>
      <c r="BWV60" s="18"/>
      <c r="BWW60" s="18"/>
      <c r="BWX60" s="18"/>
      <c r="BWY60" s="18"/>
      <c r="BWZ60" s="18"/>
      <c r="BXA60" s="18"/>
      <c r="BXB60" s="18"/>
      <c r="BXC60" s="18"/>
      <c r="BXD60" s="18"/>
      <c r="BXE60" s="18"/>
      <c r="BXF60" s="18"/>
      <c r="BXG60" s="18"/>
      <c r="BXH60" s="18"/>
      <c r="BXI60" s="18"/>
      <c r="BXJ60" s="18"/>
      <c r="BXK60" s="18"/>
      <c r="BXL60" s="18"/>
      <c r="BXM60" s="18"/>
      <c r="BXN60" s="18"/>
      <c r="BXO60" s="18"/>
      <c r="BXP60" s="18"/>
      <c r="BXQ60" s="18"/>
      <c r="BXR60" s="18"/>
      <c r="BXS60" s="18"/>
      <c r="BXT60" s="18"/>
      <c r="BXU60" s="18"/>
      <c r="BXV60" s="18"/>
      <c r="BXW60" s="18"/>
      <c r="BXX60" s="18"/>
      <c r="BXY60" s="18"/>
      <c r="BXZ60" s="18"/>
      <c r="BYA60" s="18"/>
      <c r="BYB60" s="18"/>
      <c r="BYC60" s="18"/>
      <c r="BYD60" s="18"/>
      <c r="BYE60" s="18"/>
      <c r="BYF60" s="18"/>
      <c r="BYG60" s="18"/>
      <c r="BYH60" s="18"/>
      <c r="BYI60" s="18"/>
      <c r="BYJ60" s="18"/>
      <c r="BYK60" s="18"/>
      <c r="BYL60" s="18"/>
      <c r="BYM60" s="18"/>
      <c r="BYN60" s="18"/>
      <c r="BYO60" s="18"/>
      <c r="BYP60" s="18"/>
      <c r="BYQ60" s="18"/>
      <c r="BYR60" s="18"/>
      <c r="BYS60" s="18"/>
      <c r="BYT60" s="18"/>
      <c r="BYU60" s="18"/>
      <c r="BYV60" s="18"/>
      <c r="BYW60" s="18"/>
      <c r="BYX60" s="18"/>
      <c r="BYY60" s="18"/>
      <c r="BYZ60" s="18"/>
      <c r="BZA60" s="18"/>
      <c r="BZB60" s="18"/>
      <c r="BZC60" s="18"/>
      <c r="BZD60" s="18"/>
      <c r="BZE60" s="18"/>
      <c r="BZF60" s="18"/>
      <c r="BZG60" s="18"/>
      <c r="BZH60" s="18"/>
      <c r="BZI60" s="18"/>
      <c r="BZJ60" s="18"/>
      <c r="BZK60" s="18"/>
      <c r="BZL60" s="18"/>
      <c r="BZM60" s="18"/>
      <c r="BZN60" s="18"/>
      <c r="BZO60" s="18"/>
      <c r="BZP60" s="18"/>
      <c r="BZQ60" s="18"/>
      <c r="BZR60" s="18"/>
      <c r="BZS60" s="18"/>
      <c r="BZT60" s="18"/>
      <c r="BZU60" s="18"/>
      <c r="BZV60" s="18"/>
      <c r="BZW60" s="18"/>
      <c r="BZX60" s="18"/>
      <c r="BZY60" s="18"/>
      <c r="BZZ60" s="18"/>
      <c r="CAA60" s="18"/>
      <c r="CAB60" s="18"/>
      <c r="CAC60" s="18"/>
      <c r="CAD60" s="18"/>
      <c r="CAE60" s="18"/>
      <c r="CAF60" s="18"/>
      <c r="CAG60" s="18"/>
      <c r="CAH60" s="18"/>
      <c r="CAI60" s="18"/>
      <c r="CAJ60" s="18"/>
      <c r="CAK60" s="18"/>
      <c r="CAL60" s="18"/>
      <c r="CAM60" s="18"/>
      <c r="CAN60" s="18"/>
      <c r="CAO60" s="18"/>
      <c r="CAP60" s="18"/>
      <c r="CAQ60" s="18"/>
      <c r="CAR60" s="18"/>
      <c r="CAS60" s="18"/>
      <c r="CAT60" s="18"/>
      <c r="CAU60" s="18"/>
      <c r="CAV60" s="18"/>
      <c r="CAW60" s="18"/>
      <c r="CAX60" s="18"/>
      <c r="CAY60" s="18"/>
      <c r="CAZ60" s="18"/>
      <c r="CBA60" s="18"/>
      <c r="CBB60" s="18"/>
      <c r="CBC60" s="18"/>
      <c r="CBD60" s="18"/>
      <c r="CBE60" s="18"/>
      <c r="CBF60" s="18"/>
      <c r="CBG60" s="18"/>
      <c r="CBH60" s="18"/>
      <c r="CBI60" s="18"/>
      <c r="CBJ60" s="18"/>
      <c r="CBK60" s="18"/>
      <c r="CBL60" s="18"/>
      <c r="CBM60" s="18"/>
      <c r="CBN60" s="18"/>
      <c r="CBO60" s="18"/>
      <c r="CBP60" s="18"/>
      <c r="CBQ60" s="18"/>
      <c r="CBR60" s="18"/>
      <c r="CBS60" s="18"/>
      <c r="CBT60" s="18"/>
      <c r="CBU60" s="18"/>
      <c r="CBV60" s="18"/>
      <c r="CBW60" s="18"/>
      <c r="CBX60" s="18"/>
      <c r="CBY60" s="18"/>
      <c r="CBZ60" s="18"/>
      <c r="CCA60" s="18"/>
      <c r="CCB60" s="18"/>
      <c r="CCC60" s="18"/>
      <c r="CCD60" s="18"/>
      <c r="CCE60" s="18"/>
      <c r="CCF60" s="18"/>
      <c r="CCG60" s="18"/>
      <c r="CCH60" s="18"/>
      <c r="CCI60" s="18"/>
      <c r="CCJ60" s="18"/>
      <c r="CCK60" s="18"/>
      <c r="CCL60" s="18"/>
      <c r="CCM60" s="18"/>
      <c r="CCN60" s="18"/>
      <c r="CCO60" s="18"/>
      <c r="CCP60" s="18"/>
      <c r="CCQ60" s="18"/>
      <c r="CCR60" s="18"/>
      <c r="CCS60" s="18"/>
      <c r="CCT60" s="18"/>
      <c r="CCU60" s="18"/>
      <c r="CCV60" s="18"/>
      <c r="CCW60" s="18"/>
      <c r="CCX60" s="18"/>
      <c r="CCY60" s="18"/>
      <c r="CCZ60" s="18"/>
      <c r="CDA60" s="18"/>
      <c r="CDB60" s="18"/>
      <c r="CDC60" s="18"/>
      <c r="CDD60" s="18"/>
      <c r="CDE60" s="18"/>
      <c r="CDF60" s="18"/>
      <c r="CDG60" s="18"/>
      <c r="CDH60" s="18"/>
      <c r="CDI60" s="18"/>
      <c r="CDJ60" s="18"/>
      <c r="CDK60" s="18"/>
      <c r="CDL60" s="18"/>
      <c r="CDM60" s="18"/>
      <c r="CDN60" s="18"/>
      <c r="CDO60" s="18"/>
      <c r="CDP60" s="18"/>
      <c r="CDQ60" s="18"/>
      <c r="CDR60" s="18"/>
      <c r="CDS60" s="18"/>
      <c r="CDT60" s="18"/>
      <c r="CDU60" s="18"/>
      <c r="CDV60" s="18"/>
      <c r="CDW60" s="18"/>
      <c r="CDX60" s="18"/>
      <c r="CDY60" s="18"/>
      <c r="CDZ60" s="18"/>
      <c r="CEA60" s="18"/>
      <c r="CEB60" s="18"/>
      <c r="CEC60" s="18"/>
      <c r="CED60" s="18"/>
      <c r="CEE60" s="18"/>
      <c r="CEF60" s="18"/>
      <c r="CEG60" s="18"/>
      <c r="CEH60" s="18"/>
      <c r="CEI60" s="18"/>
      <c r="CEJ60" s="18"/>
      <c r="CEK60" s="18"/>
      <c r="CEL60" s="18"/>
      <c r="CEM60" s="18"/>
      <c r="CEN60" s="18"/>
      <c r="CEO60" s="18"/>
      <c r="CEP60" s="18"/>
      <c r="CEQ60" s="18"/>
      <c r="CER60" s="18"/>
      <c r="CES60" s="18"/>
      <c r="CET60" s="18"/>
      <c r="CEU60" s="18"/>
      <c r="CEV60" s="18"/>
      <c r="CEW60" s="18"/>
      <c r="CEX60" s="18"/>
      <c r="CEY60" s="18"/>
      <c r="CEZ60" s="18"/>
      <c r="CFA60" s="18"/>
      <c r="CFB60" s="18"/>
      <c r="CFC60" s="18"/>
      <c r="CFD60" s="18"/>
      <c r="CFE60" s="18"/>
      <c r="CFF60" s="18"/>
      <c r="CFG60" s="18"/>
      <c r="CFH60" s="18"/>
      <c r="CFI60" s="18"/>
      <c r="CFJ60" s="18"/>
      <c r="CFK60" s="18"/>
      <c r="CFL60" s="18"/>
      <c r="CFM60" s="18"/>
      <c r="CFN60" s="18"/>
      <c r="CFO60" s="18"/>
      <c r="CFP60" s="18"/>
      <c r="CFQ60" s="18"/>
      <c r="CFR60" s="18"/>
      <c r="CFS60" s="18"/>
      <c r="CFT60" s="18"/>
      <c r="CFU60" s="18"/>
      <c r="CFV60" s="18"/>
      <c r="CFW60" s="18"/>
      <c r="CFX60" s="18"/>
      <c r="CFY60" s="18"/>
      <c r="CFZ60" s="18"/>
      <c r="CGA60" s="18"/>
      <c r="CGB60" s="18"/>
      <c r="CGC60" s="18"/>
      <c r="CGD60" s="18"/>
      <c r="CGE60" s="18"/>
      <c r="CGF60" s="18"/>
      <c r="CGG60" s="18"/>
      <c r="CGH60" s="18"/>
      <c r="CGI60" s="18"/>
      <c r="CGJ60" s="18"/>
      <c r="CGK60" s="18"/>
      <c r="CGL60" s="18"/>
      <c r="CGM60" s="18"/>
      <c r="CGN60" s="18"/>
      <c r="CGO60" s="18"/>
      <c r="CGP60" s="18"/>
      <c r="CGQ60" s="18"/>
      <c r="CGR60" s="18"/>
      <c r="CGS60" s="18"/>
      <c r="CGT60" s="18"/>
      <c r="CGU60" s="18"/>
      <c r="CGV60" s="18"/>
      <c r="CGW60" s="18"/>
      <c r="CGX60" s="18"/>
      <c r="CGY60" s="18"/>
      <c r="CGZ60" s="18"/>
      <c r="CHA60" s="18"/>
      <c r="CHB60" s="18"/>
      <c r="CHC60" s="18"/>
      <c r="CHD60" s="18"/>
      <c r="CHE60" s="18"/>
      <c r="CHF60" s="18"/>
      <c r="CHG60" s="18"/>
      <c r="CHH60" s="18"/>
      <c r="CHI60" s="18"/>
      <c r="CHJ60" s="18"/>
      <c r="CHK60" s="18"/>
      <c r="CHL60" s="18"/>
      <c r="CHM60" s="18"/>
      <c r="CHN60" s="18"/>
      <c r="CHO60" s="18"/>
      <c r="CHP60" s="18"/>
      <c r="CHQ60" s="18"/>
      <c r="CHR60" s="18"/>
      <c r="CHS60" s="18"/>
      <c r="CHT60" s="18"/>
      <c r="CHU60" s="18"/>
      <c r="CHV60" s="18"/>
      <c r="CHW60" s="18"/>
      <c r="CHX60" s="18"/>
      <c r="CHY60" s="18"/>
      <c r="CHZ60" s="18"/>
      <c r="CIA60" s="18"/>
      <c r="CIB60" s="18"/>
      <c r="CIC60" s="18"/>
      <c r="CID60" s="18"/>
      <c r="CIE60" s="18"/>
      <c r="CIF60" s="18"/>
      <c r="CIG60" s="18"/>
      <c r="CIH60" s="18"/>
      <c r="CII60" s="18"/>
      <c r="CIJ60" s="18"/>
      <c r="CIK60" s="18"/>
      <c r="CIL60" s="18"/>
      <c r="CIM60" s="18"/>
      <c r="CIN60" s="18"/>
      <c r="CIO60" s="18"/>
      <c r="CIP60" s="18"/>
      <c r="CIQ60" s="18"/>
      <c r="CIR60" s="18"/>
      <c r="CIS60" s="18"/>
      <c r="CIT60" s="18"/>
      <c r="CIU60" s="18"/>
      <c r="CIV60" s="18"/>
      <c r="CIW60" s="18"/>
      <c r="CIX60" s="18"/>
      <c r="CIY60" s="18"/>
      <c r="CIZ60" s="18"/>
      <c r="CJA60" s="18"/>
      <c r="CJB60" s="18"/>
      <c r="CJC60" s="18"/>
      <c r="CJD60" s="18"/>
      <c r="CJE60" s="18"/>
      <c r="CJF60" s="18"/>
      <c r="CJG60" s="18"/>
      <c r="CJH60" s="18"/>
      <c r="CJI60" s="18"/>
      <c r="CJJ60" s="18"/>
      <c r="CJK60" s="18"/>
      <c r="CJL60" s="18"/>
      <c r="CJM60" s="18"/>
      <c r="CJN60" s="18"/>
      <c r="CJO60" s="18"/>
      <c r="CJP60" s="18"/>
      <c r="CJQ60" s="18"/>
      <c r="CJR60" s="18"/>
      <c r="CJS60" s="18"/>
      <c r="CJT60" s="18"/>
      <c r="CJU60" s="18"/>
      <c r="CJV60" s="18"/>
      <c r="CJW60" s="18"/>
      <c r="CJX60" s="18"/>
      <c r="CJY60" s="18"/>
      <c r="CJZ60" s="18"/>
      <c r="CKA60" s="18"/>
      <c r="CKB60" s="18"/>
      <c r="CKC60" s="18"/>
      <c r="CKD60" s="18"/>
      <c r="CKE60" s="18"/>
      <c r="CKF60" s="18"/>
      <c r="CKG60" s="18"/>
      <c r="CKH60" s="18"/>
      <c r="CKI60" s="18"/>
      <c r="CKJ60" s="18"/>
      <c r="CKK60" s="18"/>
      <c r="CKL60" s="18"/>
      <c r="CKM60" s="18"/>
      <c r="CKN60" s="18"/>
      <c r="CKO60" s="18"/>
      <c r="CKP60" s="18"/>
      <c r="CKQ60" s="18"/>
      <c r="CKR60" s="18"/>
      <c r="CKS60" s="18"/>
      <c r="CKT60" s="18"/>
      <c r="CKU60" s="18"/>
      <c r="CKV60" s="18"/>
      <c r="CKW60" s="18"/>
      <c r="CKX60" s="18"/>
      <c r="CKY60" s="18"/>
      <c r="CKZ60" s="18"/>
      <c r="CLA60" s="18"/>
      <c r="CLB60" s="18"/>
      <c r="CLC60" s="18"/>
      <c r="CLD60" s="18"/>
      <c r="CLE60" s="18"/>
      <c r="CLF60" s="18"/>
      <c r="CLG60" s="18"/>
      <c r="CLH60" s="18"/>
      <c r="CLI60" s="18"/>
      <c r="CLJ60" s="18"/>
      <c r="CLK60" s="18"/>
      <c r="CLL60" s="18"/>
      <c r="CLM60" s="18"/>
      <c r="CLN60" s="18"/>
      <c r="CLO60" s="18"/>
      <c r="CLP60" s="18"/>
      <c r="CLQ60" s="18"/>
      <c r="CLR60" s="18"/>
      <c r="CLS60" s="18"/>
      <c r="CLT60" s="18"/>
      <c r="CLU60" s="18"/>
      <c r="CLV60" s="18"/>
      <c r="CLW60" s="18"/>
      <c r="CLX60" s="18"/>
      <c r="CLY60" s="18"/>
      <c r="CLZ60" s="18"/>
      <c r="CMA60" s="18"/>
      <c r="CMB60" s="18"/>
      <c r="CMC60" s="18"/>
      <c r="CMD60" s="18"/>
      <c r="CME60" s="18"/>
      <c r="CMF60" s="18"/>
      <c r="CMG60" s="18"/>
      <c r="CMH60" s="18"/>
      <c r="CMI60" s="18"/>
      <c r="CMJ60" s="18"/>
      <c r="CMK60" s="18"/>
      <c r="CML60" s="18"/>
      <c r="CMM60" s="18"/>
      <c r="CMN60" s="18"/>
      <c r="CMO60" s="18"/>
      <c r="CMP60" s="18"/>
      <c r="CMQ60" s="18"/>
      <c r="CMR60" s="18"/>
      <c r="CMS60" s="18"/>
      <c r="CMT60" s="18"/>
      <c r="CMU60" s="18"/>
      <c r="CMV60" s="18"/>
      <c r="CMW60" s="18"/>
      <c r="CMX60" s="18"/>
      <c r="CMY60" s="18"/>
      <c r="CMZ60" s="18"/>
      <c r="CNA60" s="18"/>
      <c r="CNB60" s="18"/>
      <c r="CNC60" s="18"/>
      <c r="CND60" s="18"/>
      <c r="CNE60" s="18"/>
      <c r="CNF60" s="18"/>
      <c r="CNG60" s="18"/>
      <c r="CNH60" s="18"/>
      <c r="CNI60" s="18"/>
      <c r="CNJ60" s="18"/>
      <c r="CNK60" s="18"/>
      <c r="CNL60" s="18"/>
      <c r="CNM60" s="18"/>
      <c r="CNN60" s="18"/>
      <c r="CNO60" s="18"/>
      <c r="CNP60" s="18"/>
      <c r="CNQ60" s="18"/>
      <c r="CNR60" s="18"/>
      <c r="CNS60" s="18"/>
      <c r="CNT60" s="18"/>
      <c r="CNU60" s="18"/>
      <c r="CNV60" s="18"/>
      <c r="CNW60" s="18"/>
      <c r="CNX60" s="18"/>
      <c r="CNY60" s="18"/>
      <c r="CNZ60" s="18"/>
      <c r="COA60" s="18"/>
      <c r="COB60" s="18"/>
      <c r="COC60" s="18"/>
      <c r="COD60" s="18"/>
      <c r="COE60" s="18"/>
      <c r="COF60" s="18"/>
      <c r="COG60" s="18"/>
      <c r="COH60" s="18"/>
      <c r="COI60" s="18"/>
      <c r="COJ60" s="18"/>
      <c r="COK60" s="18"/>
      <c r="COL60" s="18"/>
      <c r="COM60" s="18"/>
      <c r="CON60" s="18"/>
      <c r="COO60" s="18"/>
      <c r="COP60" s="18"/>
      <c r="COQ60" s="18"/>
      <c r="COR60" s="18"/>
      <c r="COS60" s="18"/>
      <c r="COT60" s="18"/>
      <c r="COU60" s="18"/>
      <c r="COV60" s="18"/>
      <c r="COW60" s="18"/>
      <c r="COX60" s="18"/>
      <c r="COY60" s="18"/>
      <c r="COZ60" s="18"/>
      <c r="CPA60" s="18"/>
      <c r="CPB60" s="18"/>
      <c r="CPC60" s="18"/>
      <c r="CPD60" s="18"/>
      <c r="CPE60" s="18"/>
      <c r="CPF60" s="18"/>
      <c r="CPG60" s="18"/>
      <c r="CPH60" s="18"/>
      <c r="CPI60" s="18"/>
      <c r="CPJ60" s="18"/>
      <c r="CPK60" s="18"/>
      <c r="CPL60" s="18"/>
      <c r="CPM60" s="18"/>
      <c r="CPN60" s="18"/>
      <c r="CPO60" s="18"/>
      <c r="CPP60" s="18"/>
      <c r="CPQ60" s="18"/>
      <c r="CPR60" s="18"/>
      <c r="CPS60" s="18"/>
      <c r="CPT60" s="18"/>
      <c r="CPU60" s="18"/>
      <c r="CPV60" s="18"/>
      <c r="CPW60" s="18"/>
      <c r="CPX60" s="18"/>
      <c r="CPY60" s="18"/>
      <c r="CPZ60" s="18"/>
      <c r="CQA60" s="18"/>
      <c r="CQB60" s="18"/>
      <c r="CQC60" s="18"/>
      <c r="CQD60" s="18"/>
      <c r="CQE60" s="18"/>
      <c r="CQF60" s="18"/>
      <c r="CQG60" s="18"/>
      <c r="CQH60" s="18"/>
      <c r="CQI60" s="18"/>
      <c r="CQJ60" s="18"/>
      <c r="CQK60" s="18"/>
      <c r="CQL60" s="18"/>
      <c r="CQM60" s="18"/>
      <c r="CQN60" s="18"/>
      <c r="CQO60" s="18"/>
      <c r="CQP60" s="18"/>
      <c r="CQQ60" s="18"/>
      <c r="CQR60" s="18"/>
      <c r="CQS60" s="18"/>
      <c r="CQT60" s="18"/>
      <c r="CQU60" s="18"/>
      <c r="CQV60" s="18"/>
      <c r="CQW60" s="18"/>
      <c r="CQX60" s="18"/>
      <c r="CQY60" s="18"/>
      <c r="CQZ60" s="18"/>
      <c r="CRA60" s="18"/>
      <c r="CRB60" s="18"/>
      <c r="CRC60" s="18"/>
      <c r="CRD60" s="18"/>
      <c r="CRE60" s="18"/>
      <c r="CRF60" s="18"/>
      <c r="CRG60" s="18"/>
      <c r="CRH60" s="18"/>
      <c r="CRI60" s="18"/>
      <c r="CRJ60" s="18"/>
      <c r="CRK60" s="18"/>
      <c r="CRL60" s="18"/>
      <c r="CRM60" s="18"/>
      <c r="CRN60" s="18"/>
      <c r="CRO60" s="18"/>
      <c r="CRP60" s="18"/>
      <c r="CRQ60" s="18"/>
      <c r="CRR60" s="18"/>
      <c r="CRS60" s="18"/>
      <c r="CRT60" s="18"/>
      <c r="CRU60" s="18"/>
      <c r="CRV60" s="18"/>
      <c r="CRW60" s="18"/>
      <c r="CRX60" s="18"/>
      <c r="CRY60" s="18"/>
      <c r="CRZ60" s="18"/>
      <c r="CSA60" s="18"/>
      <c r="CSB60" s="18"/>
      <c r="CSC60" s="18"/>
      <c r="CSD60" s="18"/>
      <c r="CSE60" s="18"/>
      <c r="CSF60" s="18"/>
      <c r="CSG60" s="18"/>
      <c r="CSH60" s="18"/>
      <c r="CSI60" s="18"/>
      <c r="CSJ60" s="18"/>
      <c r="CSK60" s="18"/>
      <c r="CSL60" s="18"/>
      <c r="CSM60" s="18"/>
      <c r="CSN60" s="18"/>
      <c r="CSO60" s="18"/>
      <c r="CSP60" s="18"/>
      <c r="CSQ60" s="18"/>
      <c r="CSR60" s="18"/>
      <c r="CSS60" s="18"/>
      <c r="CST60" s="18"/>
      <c r="CSU60" s="18"/>
      <c r="CSV60" s="18"/>
      <c r="CSW60" s="18"/>
      <c r="CSX60" s="18"/>
      <c r="CSY60" s="18"/>
      <c r="CSZ60" s="18"/>
      <c r="CTA60" s="18"/>
      <c r="CTB60" s="18"/>
      <c r="CTC60" s="18"/>
      <c r="CTD60" s="18"/>
      <c r="CTE60" s="18"/>
      <c r="CTF60" s="18"/>
      <c r="CTG60" s="18"/>
      <c r="CTH60" s="18"/>
      <c r="CTI60" s="18"/>
      <c r="CTJ60" s="18"/>
      <c r="CTK60" s="18"/>
      <c r="CTL60" s="18"/>
      <c r="CTM60" s="18"/>
      <c r="CTN60" s="18"/>
      <c r="CTO60" s="18"/>
      <c r="CTP60" s="18"/>
      <c r="CTQ60" s="18"/>
      <c r="CTR60" s="18"/>
      <c r="CTS60" s="18"/>
      <c r="CTT60" s="18"/>
      <c r="CTU60" s="18"/>
      <c r="CTV60" s="18"/>
      <c r="CTW60" s="18"/>
      <c r="CTX60" s="18"/>
      <c r="CTY60" s="18"/>
      <c r="CTZ60" s="18"/>
      <c r="CUA60" s="18"/>
      <c r="CUB60" s="18"/>
      <c r="CUC60" s="18"/>
      <c r="CUD60" s="18"/>
      <c r="CUE60" s="18"/>
      <c r="CUF60" s="18"/>
      <c r="CUG60" s="18"/>
      <c r="CUH60" s="18"/>
      <c r="CUI60" s="18"/>
      <c r="CUJ60" s="18"/>
      <c r="CUK60" s="18"/>
      <c r="CUL60" s="18"/>
      <c r="CUM60" s="18"/>
      <c r="CUN60" s="18"/>
      <c r="CUO60" s="18"/>
      <c r="CUP60" s="18"/>
      <c r="CUQ60" s="18"/>
      <c r="CUR60" s="18"/>
      <c r="CUS60" s="18"/>
      <c r="CUT60" s="18"/>
      <c r="CUU60" s="18"/>
      <c r="CUV60" s="18"/>
      <c r="CUW60" s="18"/>
      <c r="CUX60" s="18"/>
      <c r="CUY60" s="18"/>
      <c r="CUZ60" s="18"/>
      <c r="CVA60" s="18"/>
      <c r="CVB60" s="18"/>
      <c r="CVC60" s="18"/>
      <c r="CVD60" s="18"/>
      <c r="CVE60" s="18"/>
      <c r="CVF60" s="18"/>
      <c r="CVG60" s="18"/>
      <c r="CVH60" s="18"/>
      <c r="CVI60" s="18"/>
      <c r="CVJ60" s="18"/>
      <c r="CVK60" s="18"/>
      <c r="CVL60" s="18"/>
      <c r="CVM60" s="18"/>
      <c r="CVN60" s="18"/>
      <c r="CVO60" s="18"/>
      <c r="CVP60" s="18"/>
      <c r="CVQ60" s="18"/>
      <c r="CVR60" s="18"/>
      <c r="CVS60" s="18"/>
      <c r="CVT60" s="18"/>
      <c r="CVU60" s="18"/>
      <c r="CVV60" s="18"/>
      <c r="CVW60" s="18"/>
      <c r="CVX60" s="18"/>
      <c r="CVY60" s="18"/>
      <c r="CVZ60" s="18"/>
      <c r="CWA60" s="18"/>
      <c r="CWB60" s="18"/>
      <c r="CWC60" s="18"/>
      <c r="CWD60" s="18"/>
      <c r="CWE60" s="18"/>
      <c r="CWF60" s="18"/>
      <c r="CWG60" s="18"/>
      <c r="CWH60" s="18"/>
      <c r="CWI60" s="18"/>
      <c r="CWJ60" s="18"/>
      <c r="CWK60" s="18"/>
      <c r="CWL60" s="18"/>
      <c r="CWM60" s="18"/>
      <c r="CWN60" s="18"/>
      <c r="CWO60" s="18"/>
      <c r="CWP60" s="18"/>
      <c r="CWQ60" s="18"/>
      <c r="CWR60" s="18"/>
      <c r="CWS60" s="18"/>
      <c r="CWT60" s="18"/>
      <c r="CWU60" s="18"/>
      <c r="CWV60" s="18"/>
      <c r="CWW60" s="18"/>
      <c r="CWX60" s="18"/>
      <c r="CWY60" s="18"/>
      <c r="CWZ60" s="18"/>
      <c r="CXA60" s="18"/>
      <c r="CXB60" s="18"/>
      <c r="CXC60" s="18"/>
      <c r="CXD60" s="18"/>
      <c r="CXE60" s="18"/>
      <c r="CXF60" s="18"/>
      <c r="CXG60" s="18"/>
      <c r="CXH60" s="18"/>
      <c r="CXI60" s="18"/>
      <c r="CXJ60" s="18"/>
      <c r="CXK60" s="18"/>
      <c r="CXL60" s="18"/>
      <c r="CXM60" s="18"/>
      <c r="CXN60" s="18"/>
      <c r="CXO60" s="18"/>
      <c r="CXP60" s="18"/>
      <c r="CXQ60" s="18"/>
      <c r="CXR60" s="18"/>
      <c r="CXS60" s="18"/>
      <c r="CXT60" s="18"/>
      <c r="CXU60" s="18"/>
      <c r="CXV60" s="18"/>
      <c r="CXW60" s="18"/>
      <c r="CXX60" s="18"/>
      <c r="CXY60" s="18"/>
      <c r="CXZ60" s="18"/>
      <c r="CYA60" s="18"/>
      <c r="CYB60" s="18"/>
      <c r="CYC60" s="18"/>
      <c r="CYD60" s="18"/>
      <c r="CYE60" s="18"/>
      <c r="CYF60" s="18"/>
      <c r="CYG60" s="18"/>
      <c r="CYH60" s="18"/>
      <c r="CYI60" s="18"/>
      <c r="CYJ60" s="18"/>
      <c r="CYK60" s="18"/>
      <c r="CYL60" s="18"/>
      <c r="CYM60" s="18"/>
      <c r="CYN60" s="18"/>
      <c r="CYO60" s="18"/>
      <c r="CYP60" s="18"/>
      <c r="CYQ60" s="18"/>
      <c r="CYR60" s="18"/>
      <c r="CYS60" s="18"/>
      <c r="CYT60" s="18"/>
      <c r="CYU60" s="18"/>
      <c r="CYV60" s="18"/>
      <c r="CYW60" s="18"/>
      <c r="CYX60" s="18"/>
      <c r="CYY60" s="18"/>
      <c r="CYZ60" s="18"/>
      <c r="CZA60" s="18"/>
      <c r="CZB60" s="18"/>
      <c r="CZC60" s="18"/>
      <c r="CZD60" s="18"/>
      <c r="CZE60" s="18"/>
      <c r="CZF60" s="18"/>
      <c r="CZG60" s="18"/>
      <c r="CZH60" s="18"/>
      <c r="CZI60" s="18"/>
      <c r="CZJ60" s="18"/>
      <c r="CZK60" s="18"/>
      <c r="CZL60" s="18"/>
      <c r="CZM60" s="18"/>
      <c r="CZN60" s="18"/>
      <c r="CZO60" s="18"/>
      <c r="CZP60" s="18"/>
      <c r="CZQ60" s="18"/>
      <c r="CZR60" s="18"/>
      <c r="CZS60" s="18"/>
      <c r="CZT60" s="18"/>
      <c r="CZU60" s="18"/>
      <c r="CZV60" s="18"/>
      <c r="CZW60" s="18"/>
      <c r="CZX60" s="18"/>
      <c r="CZY60" s="18"/>
      <c r="CZZ60" s="18"/>
      <c r="DAA60" s="18"/>
      <c r="DAB60" s="18"/>
      <c r="DAC60" s="18"/>
      <c r="DAD60" s="18"/>
      <c r="DAE60" s="18"/>
      <c r="DAF60" s="18"/>
      <c r="DAG60" s="18"/>
      <c r="DAH60" s="18"/>
      <c r="DAI60" s="18"/>
      <c r="DAJ60" s="18"/>
      <c r="DAK60" s="18"/>
      <c r="DAL60" s="18"/>
      <c r="DAM60" s="18"/>
      <c r="DAN60" s="18"/>
      <c r="DAO60" s="18"/>
      <c r="DAP60" s="18"/>
      <c r="DAQ60" s="18"/>
      <c r="DAR60" s="18"/>
      <c r="DAS60" s="18"/>
      <c r="DAT60" s="18"/>
      <c r="DAU60" s="18"/>
      <c r="DAV60" s="18"/>
      <c r="DAW60" s="18"/>
      <c r="DAX60" s="18"/>
      <c r="DAY60" s="18"/>
      <c r="DAZ60" s="18"/>
      <c r="DBA60" s="18"/>
      <c r="DBB60" s="18"/>
      <c r="DBC60" s="18"/>
      <c r="DBD60" s="18"/>
      <c r="DBE60" s="18"/>
      <c r="DBF60" s="18"/>
      <c r="DBG60" s="18"/>
      <c r="DBH60" s="18"/>
      <c r="DBI60" s="18"/>
      <c r="DBJ60" s="18"/>
      <c r="DBK60" s="18"/>
      <c r="DBL60" s="18"/>
      <c r="DBM60" s="18"/>
      <c r="DBN60" s="18"/>
      <c r="DBO60" s="18"/>
      <c r="DBP60" s="18"/>
      <c r="DBQ60" s="18"/>
      <c r="DBR60" s="18"/>
      <c r="DBS60" s="18"/>
      <c r="DBT60" s="18"/>
      <c r="DBU60" s="18"/>
      <c r="DBV60" s="18"/>
      <c r="DBW60" s="18"/>
      <c r="DBX60" s="18"/>
      <c r="DBY60" s="18"/>
      <c r="DBZ60" s="18"/>
      <c r="DCA60" s="18"/>
      <c r="DCB60" s="18"/>
      <c r="DCC60" s="18"/>
      <c r="DCD60" s="18"/>
      <c r="DCE60" s="18"/>
      <c r="DCF60" s="18"/>
      <c r="DCG60" s="18"/>
      <c r="DCH60" s="18"/>
      <c r="DCI60" s="18"/>
      <c r="DCJ60" s="18"/>
      <c r="DCK60" s="18"/>
      <c r="DCL60" s="18"/>
      <c r="DCM60" s="18"/>
      <c r="DCN60" s="18"/>
      <c r="DCO60" s="18"/>
      <c r="DCP60" s="18"/>
      <c r="DCQ60" s="18"/>
      <c r="DCR60" s="18"/>
      <c r="DCS60" s="18"/>
      <c r="DCT60" s="18"/>
      <c r="DCU60" s="18"/>
      <c r="DCV60" s="18"/>
      <c r="DCW60" s="18"/>
      <c r="DCX60" s="18"/>
      <c r="DCY60" s="18"/>
      <c r="DCZ60" s="18"/>
      <c r="DDA60" s="18"/>
      <c r="DDB60" s="18"/>
      <c r="DDC60" s="18"/>
      <c r="DDD60" s="18"/>
      <c r="DDE60" s="18"/>
      <c r="DDF60" s="18"/>
      <c r="DDG60" s="18"/>
      <c r="DDH60" s="18"/>
      <c r="DDI60" s="18"/>
      <c r="DDJ60" s="18"/>
      <c r="DDK60" s="18"/>
      <c r="DDL60" s="18"/>
      <c r="DDM60" s="18"/>
      <c r="DDN60" s="18"/>
      <c r="DDO60" s="18"/>
      <c r="DDP60" s="18"/>
      <c r="DDQ60" s="18"/>
      <c r="DDR60" s="18"/>
      <c r="DDS60" s="18"/>
      <c r="DDT60" s="18"/>
      <c r="DDU60" s="18"/>
      <c r="DDV60" s="18"/>
      <c r="DDW60" s="18"/>
      <c r="DDX60" s="18"/>
      <c r="DDY60" s="18"/>
      <c r="DDZ60" s="18"/>
      <c r="DEA60" s="18"/>
      <c r="DEB60" s="18"/>
      <c r="DEC60" s="18"/>
      <c r="DED60" s="18"/>
      <c r="DEE60" s="18"/>
      <c r="DEF60" s="18"/>
      <c r="DEG60" s="18"/>
      <c r="DEH60" s="18"/>
      <c r="DEI60" s="18"/>
      <c r="DEJ60" s="18"/>
      <c r="DEK60" s="18"/>
      <c r="DEL60" s="18"/>
      <c r="DEM60" s="18"/>
      <c r="DEN60" s="18"/>
      <c r="DEO60" s="18"/>
      <c r="DEP60" s="18"/>
      <c r="DEQ60" s="18"/>
      <c r="DER60" s="18"/>
      <c r="DES60" s="18"/>
      <c r="DET60" s="18"/>
      <c r="DEU60" s="18"/>
      <c r="DEV60" s="18"/>
      <c r="DEW60" s="18"/>
      <c r="DEX60" s="18"/>
      <c r="DEY60" s="18"/>
      <c r="DEZ60" s="18"/>
      <c r="DFA60" s="18"/>
      <c r="DFB60" s="18"/>
      <c r="DFC60" s="18"/>
      <c r="DFD60" s="18"/>
      <c r="DFE60" s="18"/>
      <c r="DFF60" s="18"/>
      <c r="DFG60" s="18"/>
      <c r="DFH60" s="18"/>
      <c r="DFI60" s="18"/>
      <c r="DFJ60" s="18"/>
      <c r="DFK60" s="18"/>
      <c r="DFL60" s="18"/>
      <c r="DFM60" s="18"/>
      <c r="DFN60" s="18"/>
      <c r="DFO60" s="18"/>
      <c r="DFP60" s="18"/>
      <c r="DFQ60" s="18"/>
      <c r="DFR60" s="18"/>
      <c r="DFS60" s="18"/>
      <c r="DFT60" s="18"/>
      <c r="DFU60" s="18"/>
      <c r="DFV60" s="18"/>
      <c r="DFW60" s="18"/>
      <c r="DFX60" s="18"/>
      <c r="DFY60" s="18"/>
      <c r="DFZ60" s="18"/>
      <c r="DGA60" s="18"/>
      <c r="DGB60" s="18"/>
      <c r="DGC60" s="18"/>
      <c r="DGD60" s="18"/>
      <c r="DGE60" s="18"/>
      <c r="DGF60" s="18"/>
      <c r="DGG60" s="18"/>
      <c r="DGH60" s="18"/>
      <c r="DGI60" s="18"/>
      <c r="DGJ60" s="18"/>
      <c r="DGK60" s="18"/>
      <c r="DGL60" s="18"/>
      <c r="DGM60" s="18"/>
      <c r="DGN60" s="18"/>
      <c r="DGO60" s="18"/>
      <c r="DGP60" s="18"/>
      <c r="DGQ60" s="18"/>
      <c r="DGR60" s="18"/>
      <c r="DGS60" s="18"/>
      <c r="DGT60" s="18"/>
      <c r="DGU60" s="18"/>
      <c r="DGV60" s="18"/>
      <c r="DGW60" s="18"/>
      <c r="DGX60" s="18"/>
      <c r="DGY60" s="18"/>
      <c r="DGZ60" s="18"/>
      <c r="DHA60" s="18"/>
      <c r="DHB60" s="18"/>
      <c r="DHC60" s="18"/>
      <c r="DHD60" s="18"/>
      <c r="DHE60" s="18"/>
      <c r="DHF60" s="18"/>
      <c r="DHG60" s="18"/>
      <c r="DHH60" s="18"/>
      <c r="DHI60" s="18"/>
      <c r="DHJ60" s="18"/>
      <c r="DHK60" s="18"/>
      <c r="DHL60" s="18"/>
      <c r="DHM60" s="18"/>
      <c r="DHN60" s="18"/>
      <c r="DHO60" s="18"/>
      <c r="DHP60" s="18"/>
      <c r="DHQ60" s="18"/>
      <c r="DHR60" s="18"/>
      <c r="DHS60" s="18"/>
      <c r="DHT60" s="18"/>
      <c r="DHU60" s="18"/>
      <c r="DHV60" s="18"/>
      <c r="DHW60" s="18"/>
      <c r="DHX60" s="18"/>
      <c r="DHY60" s="18"/>
      <c r="DHZ60" s="18"/>
      <c r="DIA60" s="18"/>
      <c r="DIB60" s="18"/>
      <c r="DIC60" s="18"/>
      <c r="DID60" s="18"/>
      <c r="DIE60" s="18"/>
      <c r="DIF60" s="18"/>
      <c r="DIG60" s="18"/>
      <c r="DIH60" s="18"/>
      <c r="DII60" s="18"/>
      <c r="DIJ60" s="18"/>
      <c r="DIK60" s="18"/>
      <c r="DIL60" s="18"/>
      <c r="DIM60" s="18"/>
      <c r="DIN60" s="18"/>
      <c r="DIO60" s="18"/>
      <c r="DIP60" s="18"/>
      <c r="DIQ60" s="18"/>
      <c r="DIR60" s="18"/>
      <c r="DIS60" s="18"/>
      <c r="DIT60" s="18"/>
      <c r="DIU60" s="18"/>
      <c r="DIV60" s="18"/>
      <c r="DIW60" s="18"/>
      <c r="DIX60" s="18"/>
      <c r="DIY60" s="18"/>
      <c r="DIZ60" s="18"/>
      <c r="DJA60" s="18"/>
      <c r="DJB60" s="18"/>
      <c r="DJC60" s="18"/>
      <c r="DJD60" s="18"/>
      <c r="DJE60" s="18"/>
      <c r="DJF60" s="18"/>
      <c r="DJG60" s="18"/>
      <c r="DJH60" s="18"/>
      <c r="DJI60" s="18"/>
      <c r="DJJ60" s="18"/>
      <c r="DJK60" s="18"/>
      <c r="DJL60" s="18"/>
      <c r="DJM60" s="18"/>
      <c r="DJN60" s="18"/>
      <c r="DJO60" s="18"/>
      <c r="DJP60" s="18"/>
      <c r="DJQ60" s="18"/>
      <c r="DJR60" s="18"/>
      <c r="DJS60" s="18"/>
      <c r="DJT60" s="18"/>
      <c r="DJU60" s="18"/>
      <c r="DJV60" s="18"/>
      <c r="DJW60" s="18"/>
      <c r="DJX60" s="18"/>
      <c r="DJY60" s="18"/>
      <c r="DJZ60" s="18"/>
      <c r="DKA60" s="18"/>
      <c r="DKB60" s="18"/>
      <c r="DKC60" s="18"/>
      <c r="DKD60" s="18"/>
      <c r="DKE60" s="18"/>
      <c r="DKF60" s="18"/>
      <c r="DKG60" s="18"/>
      <c r="DKH60" s="18"/>
      <c r="DKI60" s="18"/>
      <c r="DKJ60" s="18"/>
      <c r="DKK60" s="18"/>
      <c r="DKL60" s="18"/>
      <c r="DKM60" s="18"/>
      <c r="DKN60" s="18"/>
      <c r="DKO60" s="18"/>
      <c r="DKP60" s="18"/>
      <c r="DKQ60" s="18"/>
      <c r="DKR60" s="18"/>
      <c r="DKS60" s="18"/>
      <c r="DKT60" s="18"/>
      <c r="DKU60" s="18"/>
      <c r="DKV60" s="18"/>
      <c r="DKW60" s="18"/>
      <c r="DKX60" s="18"/>
      <c r="DKY60" s="18"/>
      <c r="DKZ60" s="18"/>
      <c r="DLA60" s="18"/>
      <c r="DLB60" s="18"/>
      <c r="DLC60" s="18"/>
      <c r="DLD60" s="18"/>
      <c r="DLE60" s="18"/>
      <c r="DLF60" s="18"/>
      <c r="DLG60" s="18"/>
      <c r="DLH60" s="18"/>
      <c r="DLI60" s="18"/>
      <c r="DLJ60" s="18"/>
      <c r="DLK60" s="18"/>
      <c r="DLL60" s="18"/>
      <c r="DLM60" s="18"/>
      <c r="DLN60" s="18"/>
      <c r="DLO60" s="18"/>
      <c r="DLP60" s="18"/>
      <c r="DLQ60" s="18"/>
      <c r="DLR60" s="18"/>
      <c r="DLS60" s="18"/>
      <c r="DLT60" s="18"/>
      <c r="DLU60" s="18"/>
      <c r="DLV60" s="18"/>
      <c r="DLW60" s="18"/>
      <c r="DLX60" s="18"/>
      <c r="DLY60" s="18"/>
      <c r="DLZ60" s="18"/>
      <c r="DMA60" s="18"/>
      <c r="DMB60" s="18"/>
      <c r="DMC60" s="18"/>
      <c r="DMD60" s="18"/>
      <c r="DME60" s="18"/>
      <c r="DMF60" s="18"/>
      <c r="DMG60" s="18"/>
      <c r="DMH60" s="18"/>
      <c r="DMI60" s="18"/>
      <c r="DMJ60" s="18"/>
      <c r="DMK60" s="18"/>
      <c r="DML60" s="18"/>
      <c r="DMM60" s="18"/>
      <c r="DMN60" s="18"/>
      <c r="DMO60" s="18"/>
      <c r="DMP60" s="18"/>
      <c r="DMQ60" s="18"/>
      <c r="DMR60" s="18"/>
      <c r="DMS60" s="18"/>
      <c r="DMT60" s="18"/>
      <c r="DMU60" s="18"/>
      <c r="DMV60" s="18"/>
      <c r="DMW60" s="18"/>
      <c r="DMX60" s="18"/>
      <c r="DMY60" s="18"/>
      <c r="DMZ60" s="18"/>
      <c r="DNA60" s="18"/>
      <c r="DNB60" s="18"/>
      <c r="DNC60" s="18"/>
      <c r="DND60" s="18"/>
      <c r="DNE60" s="18"/>
      <c r="DNF60" s="18"/>
      <c r="DNG60" s="18"/>
      <c r="DNH60" s="18"/>
      <c r="DNI60" s="18"/>
      <c r="DNJ60" s="18"/>
      <c r="DNK60" s="18"/>
      <c r="DNL60" s="18"/>
      <c r="DNM60" s="18"/>
      <c r="DNN60" s="18"/>
      <c r="DNO60" s="18"/>
      <c r="DNP60" s="18"/>
      <c r="DNQ60" s="18"/>
      <c r="DNR60" s="18"/>
      <c r="DNS60" s="18"/>
      <c r="DNT60" s="18"/>
      <c r="DNU60" s="18"/>
      <c r="DNV60" s="18"/>
      <c r="DNW60" s="18"/>
      <c r="DNX60" s="18"/>
      <c r="DNY60" s="18"/>
      <c r="DNZ60" s="18"/>
      <c r="DOA60" s="18"/>
      <c r="DOB60" s="18"/>
      <c r="DOC60" s="18"/>
      <c r="DOD60" s="18"/>
      <c r="DOE60" s="18"/>
      <c r="DOF60" s="18"/>
      <c r="DOG60" s="18"/>
      <c r="DOH60" s="18"/>
      <c r="DOI60" s="18"/>
      <c r="DOJ60" s="18"/>
      <c r="DOK60" s="18"/>
      <c r="DOL60" s="18"/>
      <c r="DOM60" s="18"/>
      <c r="DON60" s="18"/>
      <c r="DOO60" s="18"/>
      <c r="DOP60" s="18"/>
      <c r="DOQ60" s="18"/>
      <c r="DOR60" s="18"/>
      <c r="DOS60" s="18"/>
      <c r="DOT60" s="18"/>
      <c r="DOU60" s="18"/>
      <c r="DOV60" s="18"/>
      <c r="DOW60" s="18"/>
      <c r="DOX60" s="18"/>
      <c r="DOY60" s="18"/>
      <c r="DOZ60" s="18"/>
      <c r="DPA60" s="18"/>
      <c r="DPB60" s="18"/>
      <c r="DPC60" s="18"/>
      <c r="DPD60" s="18"/>
      <c r="DPE60" s="18"/>
      <c r="DPF60" s="18"/>
      <c r="DPG60" s="18"/>
      <c r="DPH60" s="18"/>
      <c r="DPI60" s="18"/>
      <c r="DPJ60" s="18"/>
      <c r="DPK60" s="18"/>
      <c r="DPL60" s="18"/>
      <c r="DPM60" s="18"/>
      <c r="DPN60" s="18"/>
      <c r="DPO60" s="18"/>
      <c r="DPP60" s="18"/>
      <c r="DPQ60" s="18"/>
      <c r="DPR60" s="18"/>
      <c r="DPS60" s="18"/>
      <c r="DPT60" s="18"/>
      <c r="DPU60" s="18"/>
      <c r="DPV60" s="18"/>
      <c r="DPW60" s="18"/>
      <c r="DPX60" s="18"/>
      <c r="DPY60" s="18"/>
      <c r="DPZ60" s="18"/>
      <c r="DQA60" s="18"/>
      <c r="DQB60" s="18"/>
      <c r="DQC60" s="18"/>
      <c r="DQD60" s="18"/>
      <c r="DQE60" s="18"/>
      <c r="DQF60" s="18"/>
      <c r="DQG60" s="18"/>
      <c r="DQH60" s="18"/>
      <c r="DQI60" s="18"/>
      <c r="DQJ60" s="18"/>
      <c r="DQK60" s="18"/>
      <c r="DQL60" s="18"/>
      <c r="DQM60" s="18"/>
      <c r="DQN60" s="18"/>
      <c r="DQO60" s="18"/>
      <c r="DQP60" s="18"/>
      <c r="DQQ60" s="18"/>
      <c r="DQR60" s="18"/>
      <c r="DQS60" s="18"/>
      <c r="DQT60" s="18"/>
      <c r="DQU60" s="18"/>
      <c r="DQV60" s="18"/>
      <c r="DQW60" s="18"/>
      <c r="DQX60" s="18"/>
      <c r="DQY60" s="18"/>
      <c r="DQZ60" s="18"/>
      <c r="DRA60" s="18"/>
      <c r="DRB60" s="18"/>
      <c r="DRC60" s="18"/>
      <c r="DRD60" s="18"/>
      <c r="DRE60" s="18"/>
      <c r="DRF60" s="18"/>
      <c r="DRG60" s="18"/>
      <c r="DRH60" s="18"/>
      <c r="DRI60" s="18"/>
      <c r="DRJ60" s="18"/>
      <c r="DRK60" s="18"/>
      <c r="DRL60" s="18"/>
      <c r="DRM60" s="18"/>
      <c r="DRN60" s="18"/>
      <c r="DRO60" s="18"/>
      <c r="DRP60" s="18"/>
      <c r="DRQ60" s="18"/>
      <c r="DRR60" s="18"/>
      <c r="DRS60" s="18"/>
      <c r="DRT60" s="18"/>
      <c r="DRU60" s="18"/>
      <c r="DRV60" s="18"/>
      <c r="DRW60" s="18"/>
      <c r="DRX60" s="18"/>
      <c r="DRY60" s="18"/>
      <c r="DRZ60" s="18"/>
      <c r="DSA60" s="18"/>
      <c r="DSB60" s="18"/>
      <c r="DSC60" s="18"/>
      <c r="DSD60" s="18"/>
      <c r="DSE60" s="18"/>
      <c r="DSF60" s="18"/>
      <c r="DSG60" s="18"/>
      <c r="DSH60" s="18"/>
      <c r="DSI60" s="18"/>
      <c r="DSJ60" s="18"/>
      <c r="DSK60" s="18"/>
      <c r="DSL60" s="18"/>
      <c r="DSM60" s="18"/>
      <c r="DSN60" s="18"/>
      <c r="DSO60" s="18"/>
      <c r="DSP60" s="18"/>
      <c r="DSQ60" s="18"/>
      <c r="DSR60" s="18"/>
      <c r="DSS60" s="18"/>
      <c r="DST60" s="18"/>
      <c r="DSU60" s="18"/>
      <c r="DSV60" s="18"/>
      <c r="DSW60" s="18"/>
      <c r="DSX60" s="18"/>
      <c r="DSY60" s="18"/>
      <c r="DSZ60" s="18"/>
      <c r="DTA60" s="18"/>
      <c r="DTB60" s="18"/>
      <c r="DTC60" s="18"/>
      <c r="DTD60" s="18"/>
      <c r="DTE60" s="18"/>
      <c r="DTF60" s="18"/>
      <c r="DTG60" s="18"/>
      <c r="DTH60" s="18"/>
      <c r="DTI60" s="18"/>
      <c r="DTJ60" s="18"/>
      <c r="DTK60" s="18"/>
      <c r="DTL60" s="18"/>
      <c r="DTM60" s="18"/>
      <c r="DTN60" s="18"/>
      <c r="DTO60" s="18"/>
      <c r="DTP60" s="18"/>
      <c r="DTQ60" s="18"/>
      <c r="DTR60" s="18"/>
      <c r="DTS60" s="18"/>
      <c r="DTT60" s="18"/>
      <c r="DTU60" s="18"/>
      <c r="DTV60" s="18"/>
      <c r="DTW60" s="18"/>
      <c r="DTX60" s="18"/>
      <c r="DTY60" s="18"/>
      <c r="DTZ60" s="18"/>
      <c r="DUA60" s="18"/>
      <c r="DUB60" s="18"/>
      <c r="DUC60" s="18"/>
      <c r="DUD60" s="18"/>
      <c r="DUE60" s="18"/>
      <c r="DUF60" s="18"/>
      <c r="DUG60" s="18"/>
      <c r="DUH60" s="18"/>
      <c r="DUI60" s="18"/>
      <c r="DUJ60" s="18"/>
      <c r="DUK60" s="18"/>
      <c r="DUL60" s="18"/>
      <c r="DUM60" s="18"/>
      <c r="DUN60" s="18"/>
      <c r="DUO60" s="18"/>
      <c r="DUP60" s="18"/>
      <c r="DUQ60" s="18"/>
      <c r="DUR60" s="18"/>
      <c r="DUS60" s="18"/>
      <c r="DUT60" s="18"/>
      <c r="DUU60" s="18"/>
      <c r="DUV60" s="18"/>
      <c r="DUW60" s="18"/>
      <c r="DUX60" s="18"/>
      <c r="DUY60" s="18"/>
      <c r="DUZ60" s="18"/>
      <c r="DVA60" s="18"/>
      <c r="DVB60" s="18"/>
      <c r="DVC60" s="18"/>
      <c r="DVD60" s="18"/>
      <c r="DVE60" s="18"/>
      <c r="DVF60" s="18"/>
      <c r="DVG60" s="18"/>
      <c r="DVH60" s="18"/>
      <c r="DVI60" s="18"/>
      <c r="DVJ60" s="18"/>
      <c r="DVK60" s="18"/>
      <c r="DVL60" s="18"/>
      <c r="DVM60" s="18"/>
      <c r="DVN60" s="18"/>
      <c r="DVO60" s="18"/>
      <c r="DVP60" s="18"/>
      <c r="DVQ60" s="18"/>
      <c r="DVR60" s="18"/>
      <c r="DVS60" s="18"/>
      <c r="DVT60" s="18"/>
      <c r="DVU60" s="18"/>
      <c r="DVV60" s="18"/>
      <c r="DVW60" s="18"/>
      <c r="DVX60" s="18"/>
      <c r="DVY60" s="18"/>
      <c r="DVZ60" s="18"/>
      <c r="DWA60" s="18"/>
      <c r="DWB60" s="18"/>
      <c r="DWC60" s="18"/>
      <c r="DWD60" s="18"/>
      <c r="DWE60" s="18"/>
      <c r="DWF60" s="18"/>
      <c r="DWG60" s="18"/>
      <c r="DWH60" s="18"/>
      <c r="DWI60" s="18"/>
      <c r="DWJ60" s="18"/>
      <c r="DWK60" s="18"/>
      <c r="DWL60" s="18"/>
      <c r="DWM60" s="18"/>
      <c r="DWN60" s="18"/>
      <c r="DWO60" s="18"/>
      <c r="DWP60" s="18"/>
      <c r="DWQ60" s="18"/>
      <c r="DWR60" s="18"/>
      <c r="DWS60" s="18"/>
      <c r="DWT60" s="18"/>
      <c r="DWU60" s="18"/>
      <c r="DWV60" s="18"/>
      <c r="DWW60" s="18"/>
      <c r="DWX60" s="18"/>
      <c r="DWY60" s="18"/>
      <c r="DWZ60" s="18"/>
      <c r="DXA60" s="18"/>
      <c r="DXB60" s="18"/>
      <c r="DXC60" s="18"/>
      <c r="DXD60" s="18"/>
      <c r="DXE60" s="18"/>
      <c r="DXF60" s="18"/>
      <c r="DXG60" s="18"/>
      <c r="DXH60" s="18"/>
      <c r="DXI60" s="18"/>
      <c r="DXJ60" s="18"/>
      <c r="DXK60" s="18"/>
      <c r="DXL60" s="18"/>
      <c r="DXM60" s="18"/>
      <c r="DXN60" s="18"/>
      <c r="DXO60" s="18"/>
      <c r="DXP60" s="18"/>
      <c r="DXQ60" s="18"/>
      <c r="DXR60" s="18"/>
      <c r="DXS60" s="18"/>
      <c r="DXT60" s="18"/>
      <c r="DXU60" s="18"/>
      <c r="DXV60" s="18"/>
      <c r="DXW60" s="18"/>
      <c r="DXX60" s="18"/>
      <c r="DXY60" s="18"/>
      <c r="DXZ60" s="18"/>
      <c r="DYA60" s="18"/>
      <c r="DYB60" s="18"/>
      <c r="DYC60" s="18"/>
      <c r="DYD60" s="18"/>
      <c r="DYE60" s="18"/>
      <c r="DYF60" s="18"/>
      <c r="DYG60" s="18"/>
      <c r="DYH60" s="18"/>
      <c r="DYI60" s="18"/>
      <c r="DYJ60" s="18"/>
      <c r="DYK60" s="18"/>
      <c r="DYL60" s="18"/>
      <c r="DYM60" s="18"/>
      <c r="DYN60" s="18"/>
      <c r="DYO60" s="18"/>
      <c r="DYP60" s="18"/>
      <c r="DYQ60" s="18"/>
      <c r="DYR60" s="18"/>
      <c r="DYS60" s="18"/>
      <c r="DYT60" s="18"/>
      <c r="DYU60" s="18"/>
      <c r="DYV60" s="18"/>
      <c r="DYW60" s="18"/>
      <c r="DYX60" s="18"/>
      <c r="DYY60" s="18"/>
      <c r="DYZ60" s="18"/>
      <c r="DZA60" s="18"/>
      <c r="DZB60" s="18"/>
      <c r="DZC60" s="18"/>
      <c r="DZD60" s="18"/>
      <c r="DZE60" s="18"/>
      <c r="DZF60" s="18"/>
      <c r="DZG60" s="18"/>
      <c r="DZH60" s="18"/>
      <c r="DZI60" s="18"/>
      <c r="DZJ60" s="18"/>
      <c r="DZK60" s="18"/>
      <c r="DZL60" s="18"/>
      <c r="DZM60" s="18"/>
      <c r="DZN60" s="18"/>
      <c r="DZO60" s="18"/>
      <c r="DZP60" s="18"/>
      <c r="DZQ60" s="18"/>
      <c r="DZR60" s="18"/>
      <c r="DZS60" s="18"/>
      <c r="DZT60" s="18"/>
      <c r="DZU60" s="18"/>
      <c r="DZV60" s="18"/>
      <c r="DZW60" s="18"/>
      <c r="DZX60" s="18"/>
      <c r="DZY60" s="18"/>
      <c r="DZZ60" s="18"/>
      <c r="EAA60" s="18"/>
      <c r="EAB60" s="18"/>
      <c r="EAC60" s="18"/>
      <c r="EAD60" s="18"/>
      <c r="EAE60" s="18"/>
      <c r="EAF60" s="18"/>
      <c r="EAG60" s="18"/>
      <c r="EAH60" s="18"/>
      <c r="EAI60" s="18"/>
      <c r="EAJ60" s="18"/>
      <c r="EAK60" s="18"/>
      <c r="EAL60" s="18"/>
      <c r="EAM60" s="18"/>
      <c r="EAN60" s="18"/>
      <c r="EAO60" s="18"/>
      <c r="EAP60" s="18"/>
      <c r="EAQ60" s="18"/>
      <c r="EAR60" s="18"/>
      <c r="EAS60" s="18"/>
      <c r="EAT60" s="18"/>
      <c r="EAU60" s="18"/>
      <c r="EAV60" s="18"/>
      <c r="EAW60" s="18"/>
      <c r="EAX60" s="18"/>
      <c r="EAY60" s="18"/>
      <c r="EAZ60" s="18"/>
      <c r="EBA60" s="18"/>
      <c r="EBB60" s="18"/>
      <c r="EBC60" s="18"/>
      <c r="EBD60" s="18"/>
      <c r="EBE60" s="18"/>
      <c r="EBF60" s="18"/>
      <c r="EBG60" s="18"/>
      <c r="EBH60" s="18"/>
      <c r="EBI60" s="18"/>
      <c r="EBJ60" s="18"/>
      <c r="EBK60" s="18"/>
      <c r="EBL60" s="18"/>
      <c r="EBM60" s="18"/>
      <c r="EBN60" s="18"/>
      <c r="EBO60" s="18"/>
      <c r="EBP60" s="18"/>
      <c r="EBQ60" s="18"/>
      <c r="EBR60" s="18"/>
      <c r="EBS60" s="18"/>
      <c r="EBT60" s="18"/>
      <c r="EBU60" s="18"/>
      <c r="EBV60" s="18"/>
      <c r="EBW60" s="18"/>
      <c r="EBX60" s="18"/>
      <c r="EBY60" s="18"/>
      <c r="EBZ60" s="18"/>
      <c r="ECA60" s="18"/>
      <c r="ECB60" s="18"/>
      <c r="ECC60" s="18"/>
      <c r="ECD60" s="18"/>
      <c r="ECE60" s="18"/>
      <c r="ECF60" s="18"/>
      <c r="ECG60" s="18"/>
      <c r="ECH60" s="18"/>
      <c r="ECI60" s="18"/>
      <c r="ECJ60" s="18"/>
      <c r="ECK60" s="18"/>
      <c r="ECL60" s="18"/>
      <c r="ECM60" s="18"/>
      <c r="ECN60" s="18"/>
      <c r="ECO60" s="18"/>
      <c r="ECP60" s="18"/>
      <c r="ECQ60" s="18"/>
      <c r="ECR60" s="18"/>
      <c r="ECS60" s="18"/>
      <c r="ECT60" s="18"/>
      <c r="ECU60" s="18"/>
      <c r="ECV60" s="18"/>
      <c r="ECW60" s="18"/>
      <c r="ECX60" s="18"/>
      <c r="ECY60" s="18"/>
      <c r="ECZ60" s="18"/>
      <c r="EDA60" s="18"/>
      <c r="EDB60" s="18"/>
      <c r="EDC60" s="18"/>
      <c r="EDD60" s="18"/>
      <c r="EDE60" s="18"/>
      <c r="EDF60" s="18"/>
      <c r="EDG60" s="18"/>
      <c r="EDH60" s="18"/>
      <c r="EDI60" s="18"/>
      <c r="EDJ60" s="18"/>
      <c r="EDK60" s="18"/>
      <c r="EDL60" s="18"/>
      <c r="EDM60" s="18"/>
      <c r="EDN60" s="18"/>
      <c r="EDO60" s="18"/>
      <c r="EDP60" s="18"/>
      <c r="EDQ60" s="18"/>
      <c r="EDR60" s="18"/>
      <c r="EDS60" s="18"/>
      <c r="EDT60" s="18"/>
      <c r="EDU60" s="18"/>
      <c r="EDV60" s="18"/>
      <c r="EDW60" s="18"/>
      <c r="EDX60" s="18"/>
      <c r="EDY60" s="18"/>
      <c r="EDZ60" s="18"/>
      <c r="EEA60" s="18"/>
      <c r="EEB60" s="18"/>
      <c r="EEC60" s="18"/>
      <c r="EED60" s="18"/>
      <c r="EEE60" s="18"/>
      <c r="EEF60" s="18"/>
      <c r="EEG60" s="18"/>
      <c r="EEH60" s="18"/>
      <c r="EEI60" s="18"/>
      <c r="EEJ60" s="18"/>
      <c r="EEK60" s="18"/>
      <c r="EEL60" s="18"/>
      <c r="EEM60" s="18"/>
      <c r="EEN60" s="18"/>
      <c r="EEO60" s="18"/>
      <c r="EEP60" s="18"/>
      <c r="EEQ60" s="18"/>
      <c r="EER60" s="18"/>
      <c r="EES60" s="18"/>
      <c r="EET60" s="18"/>
      <c r="EEU60" s="18"/>
      <c r="EEV60" s="18"/>
      <c r="EEW60" s="18"/>
      <c r="EEX60" s="18"/>
      <c r="EEY60" s="18"/>
      <c r="EEZ60" s="18"/>
      <c r="EFA60" s="18"/>
      <c r="EFB60" s="18"/>
      <c r="EFC60" s="18"/>
      <c r="EFD60" s="18"/>
      <c r="EFE60" s="18"/>
      <c r="EFF60" s="18"/>
      <c r="EFG60" s="18"/>
      <c r="EFH60" s="18"/>
      <c r="EFI60" s="18"/>
      <c r="EFJ60" s="18"/>
      <c r="EFK60" s="18"/>
      <c r="EFL60" s="18"/>
      <c r="EFM60" s="18"/>
      <c r="EFN60" s="18"/>
      <c r="EFO60" s="18"/>
      <c r="EFP60" s="18"/>
      <c r="EFQ60" s="18"/>
      <c r="EFR60" s="18"/>
      <c r="EFS60" s="18"/>
      <c r="EFT60" s="18"/>
      <c r="EFU60" s="18"/>
      <c r="EFV60" s="18"/>
      <c r="EFW60" s="18"/>
      <c r="EFX60" s="18"/>
      <c r="EFY60" s="18"/>
      <c r="EFZ60" s="18"/>
      <c r="EGA60" s="18"/>
      <c r="EGB60" s="18"/>
      <c r="EGC60" s="18"/>
      <c r="EGD60" s="18"/>
      <c r="EGE60" s="18"/>
      <c r="EGF60" s="18"/>
      <c r="EGG60" s="18"/>
      <c r="EGH60" s="18"/>
      <c r="EGI60" s="18"/>
      <c r="EGJ60" s="18"/>
      <c r="EGK60" s="18"/>
      <c r="EGL60" s="18"/>
      <c r="EGM60" s="18"/>
      <c r="EGN60" s="18"/>
      <c r="EGO60" s="18"/>
      <c r="EGP60" s="18"/>
      <c r="EGQ60" s="18"/>
      <c r="EGR60" s="18"/>
      <c r="EGS60" s="18"/>
      <c r="EGT60" s="18"/>
      <c r="EGU60" s="18"/>
      <c r="EGV60" s="18"/>
      <c r="EGW60" s="18"/>
      <c r="EGX60" s="18"/>
      <c r="EGY60" s="18"/>
      <c r="EGZ60" s="18"/>
      <c r="EHA60" s="18"/>
      <c r="EHB60" s="18"/>
      <c r="EHC60" s="18"/>
      <c r="EHD60" s="18"/>
      <c r="EHE60" s="18"/>
      <c r="EHF60" s="18"/>
      <c r="EHG60" s="18"/>
      <c r="EHH60" s="18"/>
      <c r="EHI60" s="18"/>
      <c r="EHJ60" s="18"/>
      <c r="EHK60" s="18"/>
      <c r="EHL60" s="18"/>
      <c r="EHM60" s="18"/>
      <c r="EHN60" s="18"/>
      <c r="EHO60" s="18"/>
      <c r="EHP60" s="18"/>
      <c r="EHQ60" s="18"/>
      <c r="EHR60" s="18"/>
      <c r="EHS60" s="18"/>
      <c r="EHT60" s="18"/>
      <c r="EHU60" s="18"/>
      <c r="EHV60" s="18"/>
      <c r="EHW60" s="18"/>
      <c r="EHX60" s="18"/>
      <c r="EHY60" s="18"/>
      <c r="EHZ60" s="18"/>
      <c r="EIA60" s="18"/>
      <c r="EIB60" s="18"/>
      <c r="EIC60" s="18"/>
      <c r="EID60" s="18"/>
      <c r="EIE60" s="18"/>
      <c r="EIF60" s="18"/>
      <c r="EIG60" s="18"/>
      <c r="EIH60" s="18"/>
      <c r="EII60" s="18"/>
      <c r="EIJ60" s="18"/>
      <c r="EIK60" s="18"/>
      <c r="EIL60" s="18"/>
      <c r="EIM60" s="18"/>
      <c r="EIN60" s="18"/>
      <c r="EIO60" s="18"/>
      <c r="EIP60" s="18"/>
      <c r="EIQ60" s="18"/>
      <c r="EIR60" s="18"/>
      <c r="EIS60" s="18"/>
      <c r="EIT60" s="18"/>
      <c r="EIU60" s="18"/>
      <c r="EIV60" s="18"/>
      <c r="EIW60" s="18"/>
      <c r="EIX60" s="18"/>
      <c r="EIY60" s="18"/>
      <c r="EIZ60" s="18"/>
      <c r="EJA60" s="18"/>
      <c r="EJB60" s="18"/>
      <c r="EJC60" s="18"/>
      <c r="EJD60" s="18"/>
      <c r="EJE60" s="18"/>
      <c r="EJF60" s="18"/>
      <c r="EJG60" s="18"/>
      <c r="EJH60" s="18"/>
      <c r="EJI60" s="18"/>
      <c r="EJJ60" s="18"/>
      <c r="EJK60" s="18"/>
      <c r="EJL60" s="18"/>
      <c r="EJM60" s="18"/>
      <c r="EJN60" s="18"/>
      <c r="EJO60" s="18"/>
      <c r="EJP60" s="18"/>
      <c r="EJQ60" s="18"/>
      <c r="EJR60" s="18"/>
      <c r="EJS60" s="18"/>
      <c r="EJT60" s="18"/>
      <c r="EJU60" s="18"/>
      <c r="EJV60" s="18"/>
      <c r="EJW60" s="18"/>
      <c r="EJX60" s="18"/>
      <c r="EJY60" s="18"/>
      <c r="EJZ60" s="18"/>
      <c r="EKA60" s="18"/>
      <c r="EKB60" s="18"/>
      <c r="EKC60" s="18"/>
      <c r="EKD60" s="18"/>
      <c r="EKE60" s="18"/>
      <c r="EKF60" s="18"/>
      <c r="EKG60" s="18"/>
      <c r="EKH60" s="18"/>
      <c r="EKI60" s="18"/>
      <c r="EKJ60" s="18"/>
      <c r="EKK60" s="18"/>
      <c r="EKL60" s="18"/>
      <c r="EKM60" s="18"/>
      <c r="EKN60" s="18"/>
      <c r="EKO60" s="18"/>
      <c r="EKP60" s="18"/>
      <c r="EKQ60" s="18"/>
      <c r="EKR60" s="18"/>
      <c r="EKS60" s="18"/>
      <c r="EKT60" s="18"/>
      <c r="EKU60" s="18"/>
      <c r="EKV60" s="18"/>
      <c r="EKW60" s="18"/>
      <c r="EKX60" s="18"/>
      <c r="EKY60" s="18"/>
      <c r="EKZ60" s="18"/>
      <c r="ELA60" s="18"/>
      <c r="ELB60" s="18"/>
      <c r="ELC60" s="18"/>
      <c r="ELD60" s="18"/>
      <c r="ELE60" s="18"/>
      <c r="ELF60" s="18"/>
      <c r="ELG60" s="18"/>
      <c r="ELH60" s="18"/>
      <c r="ELI60" s="18"/>
      <c r="ELJ60" s="18"/>
      <c r="ELK60" s="18"/>
      <c r="ELL60" s="18"/>
      <c r="ELM60" s="18"/>
      <c r="ELN60" s="18"/>
      <c r="ELO60" s="18"/>
      <c r="ELP60" s="18"/>
      <c r="ELQ60" s="18"/>
      <c r="ELR60" s="18"/>
      <c r="ELS60" s="18"/>
      <c r="ELT60" s="18"/>
      <c r="ELU60" s="18"/>
      <c r="ELV60" s="18"/>
      <c r="ELW60" s="18"/>
      <c r="ELX60" s="18"/>
      <c r="ELY60" s="18"/>
      <c r="ELZ60" s="18"/>
      <c r="EMA60" s="18"/>
      <c r="EMB60" s="18"/>
      <c r="EMC60" s="18"/>
      <c r="EMD60" s="18"/>
      <c r="EME60" s="18"/>
      <c r="EMF60" s="18"/>
      <c r="EMG60" s="18"/>
      <c r="EMH60" s="18"/>
      <c r="EMI60" s="18"/>
      <c r="EMJ60" s="18"/>
      <c r="EMK60" s="18"/>
      <c r="EML60" s="18"/>
      <c r="EMM60" s="18"/>
      <c r="EMN60" s="18"/>
      <c r="EMO60" s="18"/>
      <c r="EMP60" s="18"/>
      <c r="EMQ60" s="18"/>
      <c r="EMR60" s="18"/>
      <c r="EMS60" s="18"/>
      <c r="EMT60" s="18"/>
      <c r="EMU60" s="18"/>
      <c r="EMV60" s="18"/>
      <c r="EMW60" s="18"/>
      <c r="EMX60" s="18"/>
      <c r="EMY60" s="18"/>
      <c r="EMZ60" s="18"/>
      <c r="ENA60" s="18"/>
      <c r="ENB60" s="18"/>
      <c r="ENC60" s="18"/>
      <c r="END60" s="18"/>
      <c r="ENE60" s="18"/>
      <c r="ENF60" s="18"/>
      <c r="ENG60" s="18"/>
      <c r="ENH60" s="18"/>
      <c r="ENI60" s="18"/>
      <c r="ENJ60" s="18"/>
      <c r="ENK60" s="18"/>
      <c r="ENL60" s="18"/>
      <c r="ENM60" s="18"/>
      <c r="ENN60" s="18"/>
      <c r="ENO60" s="18"/>
      <c r="ENP60" s="18"/>
      <c r="ENQ60" s="18"/>
      <c r="ENR60" s="18"/>
      <c r="ENS60" s="18"/>
      <c r="ENT60" s="18"/>
      <c r="ENU60" s="18"/>
      <c r="ENV60" s="18"/>
      <c r="ENW60" s="18"/>
      <c r="ENX60" s="18"/>
      <c r="ENY60" s="18"/>
      <c r="ENZ60" s="18"/>
      <c r="EOA60" s="18"/>
      <c r="EOB60" s="18"/>
      <c r="EOC60" s="18"/>
      <c r="EOD60" s="18"/>
      <c r="EOE60" s="18"/>
      <c r="EOF60" s="18"/>
      <c r="EOG60" s="18"/>
      <c r="EOH60" s="18"/>
      <c r="EOI60" s="18"/>
      <c r="EOJ60" s="18"/>
      <c r="EOK60" s="18"/>
      <c r="EOL60" s="18"/>
      <c r="EOM60" s="18"/>
      <c r="EON60" s="18"/>
      <c r="EOO60" s="18"/>
      <c r="EOP60" s="18"/>
      <c r="EOQ60" s="18"/>
      <c r="EOR60" s="18"/>
      <c r="EOS60" s="18"/>
      <c r="EOT60" s="18"/>
      <c r="EOU60" s="18"/>
      <c r="EOV60" s="18"/>
      <c r="EOW60" s="18"/>
      <c r="EOX60" s="18"/>
      <c r="EOY60" s="18"/>
      <c r="EOZ60" s="18"/>
      <c r="EPA60" s="18"/>
      <c r="EPB60" s="18"/>
      <c r="EPC60" s="18"/>
      <c r="EPD60" s="18"/>
      <c r="EPE60" s="18"/>
      <c r="EPF60" s="18"/>
      <c r="EPG60" s="18"/>
      <c r="EPH60" s="18"/>
      <c r="EPI60" s="18"/>
      <c r="EPJ60" s="18"/>
      <c r="EPK60" s="18"/>
      <c r="EPL60" s="18"/>
      <c r="EPM60" s="18"/>
      <c r="EPN60" s="18"/>
      <c r="EPO60" s="18"/>
      <c r="EPP60" s="18"/>
      <c r="EPQ60" s="18"/>
      <c r="EPR60" s="18"/>
      <c r="EPS60" s="18"/>
      <c r="EPT60" s="18"/>
      <c r="EPU60" s="18"/>
      <c r="EPV60" s="18"/>
      <c r="EPW60" s="18"/>
      <c r="EPX60" s="18"/>
      <c r="EPY60" s="18"/>
      <c r="EPZ60" s="18"/>
      <c r="EQA60" s="18"/>
      <c r="EQB60" s="18"/>
      <c r="EQC60" s="18"/>
      <c r="EQD60" s="18"/>
      <c r="EQE60" s="18"/>
      <c r="EQF60" s="18"/>
      <c r="EQG60" s="18"/>
      <c r="EQH60" s="18"/>
      <c r="EQI60" s="18"/>
      <c r="EQJ60" s="18"/>
      <c r="EQK60" s="18"/>
      <c r="EQL60" s="18"/>
      <c r="EQM60" s="18"/>
      <c r="EQN60" s="18"/>
      <c r="EQO60" s="18"/>
      <c r="EQP60" s="18"/>
      <c r="EQQ60" s="18"/>
      <c r="EQR60" s="18"/>
      <c r="EQS60" s="18"/>
      <c r="EQT60" s="18"/>
      <c r="EQU60" s="18"/>
      <c r="EQV60" s="18"/>
      <c r="EQW60" s="18"/>
      <c r="EQX60" s="18"/>
      <c r="EQY60" s="18"/>
      <c r="EQZ60" s="18"/>
      <c r="ERA60" s="18"/>
      <c r="ERB60" s="18"/>
      <c r="ERC60" s="18"/>
      <c r="ERD60" s="18"/>
      <c r="ERE60" s="18"/>
      <c r="ERF60" s="18"/>
      <c r="ERG60" s="18"/>
      <c r="ERH60" s="18"/>
      <c r="ERI60" s="18"/>
      <c r="ERJ60" s="18"/>
      <c r="ERK60" s="18"/>
      <c r="ERL60" s="18"/>
      <c r="ERM60" s="18"/>
      <c r="ERN60" s="18"/>
      <c r="ERO60" s="18"/>
      <c r="ERP60" s="18"/>
      <c r="ERQ60" s="18"/>
      <c r="ERR60" s="18"/>
      <c r="ERS60" s="18"/>
      <c r="ERT60" s="18"/>
      <c r="ERU60" s="18"/>
      <c r="ERV60" s="18"/>
      <c r="ERW60" s="18"/>
      <c r="ERX60" s="18"/>
      <c r="ERY60" s="18"/>
      <c r="ERZ60" s="18"/>
      <c r="ESA60" s="18"/>
      <c r="ESB60" s="18"/>
      <c r="ESC60" s="18"/>
      <c r="ESD60" s="18"/>
      <c r="ESE60" s="18"/>
      <c r="ESF60" s="18"/>
      <c r="ESG60" s="18"/>
      <c r="ESH60" s="18"/>
      <c r="ESI60" s="18"/>
      <c r="ESJ60" s="18"/>
      <c r="ESK60" s="18"/>
      <c r="ESL60" s="18"/>
      <c r="ESM60" s="18"/>
      <c r="ESN60" s="18"/>
      <c r="ESO60" s="18"/>
      <c r="ESP60" s="18"/>
      <c r="ESQ60" s="18"/>
      <c r="ESR60" s="18"/>
      <c r="ESS60" s="18"/>
      <c r="EST60" s="18"/>
      <c r="ESU60" s="18"/>
      <c r="ESV60" s="18"/>
      <c r="ESW60" s="18"/>
      <c r="ESX60" s="18"/>
      <c r="ESY60" s="18"/>
      <c r="ESZ60" s="18"/>
      <c r="ETA60" s="18"/>
      <c r="ETB60" s="18"/>
      <c r="ETC60" s="18"/>
      <c r="ETD60" s="18"/>
      <c r="ETE60" s="18"/>
      <c r="ETF60" s="18"/>
      <c r="ETG60" s="18"/>
      <c r="ETH60" s="18"/>
      <c r="ETI60" s="18"/>
      <c r="ETJ60" s="18"/>
      <c r="ETK60" s="18"/>
      <c r="ETL60" s="18"/>
      <c r="ETM60" s="18"/>
      <c r="ETN60" s="18"/>
      <c r="ETO60" s="18"/>
      <c r="ETP60" s="18"/>
      <c r="ETQ60" s="18"/>
      <c r="ETR60" s="18"/>
      <c r="ETS60" s="18"/>
      <c r="ETT60" s="18"/>
      <c r="ETU60" s="18"/>
      <c r="ETV60" s="18"/>
      <c r="ETW60" s="18"/>
      <c r="ETX60" s="18"/>
      <c r="ETY60" s="18"/>
      <c r="ETZ60" s="18"/>
      <c r="EUA60" s="18"/>
      <c r="EUB60" s="18"/>
      <c r="EUC60" s="18"/>
      <c r="EUD60" s="18"/>
      <c r="EUE60" s="18"/>
      <c r="EUF60" s="18"/>
      <c r="EUG60" s="18"/>
      <c r="EUH60" s="18"/>
      <c r="EUI60" s="18"/>
      <c r="EUJ60" s="18"/>
      <c r="EUK60" s="18"/>
      <c r="EUL60" s="18"/>
      <c r="EUM60" s="18"/>
      <c r="EUN60" s="18"/>
      <c r="EUO60" s="18"/>
      <c r="EUP60" s="18"/>
      <c r="EUQ60" s="18"/>
      <c r="EUR60" s="18"/>
      <c r="EUS60" s="18"/>
      <c r="EUT60" s="18"/>
      <c r="EUU60" s="18"/>
      <c r="EUV60" s="18"/>
      <c r="EUW60" s="18"/>
      <c r="EUX60" s="18"/>
      <c r="EUY60" s="18"/>
      <c r="EUZ60" s="18"/>
      <c r="EVA60" s="18"/>
      <c r="EVB60" s="18"/>
      <c r="EVC60" s="18"/>
      <c r="EVD60" s="18"/>
      <c r="EVE60" s="18"/>
      <c r="EVF60" s="18"/>
      <c r="EVG60" s="18"/>
      <c r="EVH60" s="18"/>
      <c r="EVI60" s="18"/>
      <c r="EVJ60" s="18"/>
      <c r="EVK60" s="18"/>
      <c r="EVL60" s="18"/>
      <c r="EVM60" s="18"/>
      <c r="EVN60" s="18"/>
      <c r="EVO60" s="18"/>
      <c r="EVP60" s="18"/>
      <c r="EVQ60" s="18"/>
      <c r="EVR60" s="18"/>
      <c r="EVS60" s="18"/>
      <c r="EVT60" s="18"/>
      <c r="EVU60" s="18"/>
      <c r="EVV60" s="18"/>
      <c r="EVW60" s="18"/>
      <c r="EVX60" s="18"/>
      <c r="EVY60" s="18"/>
      <c r="EVZ60" s="18"/>
      <c r="EWA60" s="18"/>
      <c r="EWB60" s="18"/>
      <c r="EWC60" s="18"/>
      <c r="EWD60" s="18"/>
      <c r="EWE60" s="18"/>
      <c r="EWF60" s="18"/>
      <c r="EWG60" s="18"/>
      <c r="EWH60" s="18"/>
      <c r="EWI60" s="18"/>
      <c r="EWJ60" s="18"/>
      <c r="EWK60" s="18"/>
      <c r="EWL60" s="18"/>
      <c r="EWM60" s="18"/>
      <c r="EWN60" s="18"/>
      <c r="EWO60" s="18"/>
      <c r="EWP60" s="18"/>
      <c r="EWQ60" s="18"/>
      <c r="EWR60" s="18"/>
      <c r="EWS60" s="18"/>
      <c r="EWT60" s="18"/>
      <c r="EWU60" s="18"/>
      <c r="EWV60" s="18"/>
      <c r="EWW60" s="18"/>
      <c r="EWX60" s="18"/>
      <c r="EWY60" s="18"/>
      <c r="EWZ60" s="18"/>
      <c r="EXA60" s="18"/>
      <c r="EXB60" s="18"/>
      <c r="EXC60" s="18"/>
      <c r="EXD60" s="18"/>
      <c r="EXE60" s="18"/>
      <c r="EXF60" s="18"/>
      <c r="EXG60" s="18"/>
      <c r="EXH60" s="18"/>
      <c r="EXI60" s="18"/>
      <c r="EXJ60" s="18"/>
      <c r="EXK60" s="18"/>
      <c r="EXL60" s="18"/>
      <c r="EXM60" s="18"/>
      <c r="EXN60" s="18"/>
      <c r="EXO60" s="18"/>
      <c r="EXP60" s="18"/>
      <c r="EXQ60" s="18"/>
      <c r="EXR60" s="18"/>
      <c r="EXS60" s="18"/>
      <c r="EXT60" s="18"/>
      <c r="EXU60" s="18"/>
      <c r="EXV60" s="18"/>
      <c r="EXW60" s="18"/>
      <c r="EXX60" s="18"/>
      <c r="EXY60" s="18"/>
      <c r="EXZ60" s="18"/>
      <c r="EYA60" s="18"/>
      <c r="EYB60" s="18"/>
      <c r="EYC60" s="18"/>
      <c r="EYD60" s="18"/>
      <c r="EYE60" s="18"/>
      <c r="EYF60" s="18"/>
      <c r="EYG60" s="18"/>
      <c r="EYH60" s="18"/>
      <c r="EYI60" s="18"/>
      <c r="EYJ60" s="18"/>
      <c r="EYK60" s="18"/>
      <c r="EYL60" s="18"/>
      <c r="EYM60" s="18"/>
      <c r="EYN60" s="18"/>
      <c r="EYO60" s="18"/>
      <c r="EYP60" s="18"/>
      <c r="EYQ60" s="18"/>
      <c r="EYR60" s="18"/>
      <c r="EYS60" s="18"/>
      <c r="EYT60" s="18"/>
      <c r="EYU60" s="18"/>
      <c r="EYV60" s="18"/>
      <c r="EYW60" s="18"/>
      <c r="EYX60" s="18"/>
      <c r="EYY60" s="18"/>
      <c r="EYZ60" s="18"/>
      <c r="EZA60" s="18"/>
      <c r="EZB60" s="18"/>
      <c r="EZC60" s="18"/>
      <c r="EZD60" s="18"/>
      <c r="EZE60" s="18"/>
      <c r="EZF60" s="18"/>
      <c r="EZG60" s="18"/>
      <c r="EZH60" s="18"/>
      <c r="EZI60" s="18"/>
      <c r="EZJ60" s="18"/>
      <c r="EZK60" s="18"/>
      <c r="EZL60" s="18"/>
      <c r="EZM60" s="18"/>
      <c r="EZN60" s="18"/>
      <c r="EZO60" s="18"/>
      <c r="EZP60" s="18"/>
      <c r="EZQ60" s="18"/>
      <c r="EZR60" s="18"/>
      <c r="EZS60" s="18"/>
      <c r="EZT60" s="18"/>
      <c r="EZU60" s="18"/>
      <c r="EZV60" s="18"/>
      <c r="EZW60" s="18"/>
      <c r="EZX60" s="18"/>
      <c r="EZY60" s="18"/>
      <c r="EZZ60" s="18"/>
      <c r="FAA60" s="18"/>
      <c r="FAB60" s="18"/>
      <c r="FAC60" s="18"/>
      <c r="FAD60" s="18"/>
      <c r="FAE60" s="18"/>
      <c r="FAF60" s="18"/>
      <c r="FAG60" s="18"/>
      <c r="FAH60" s="18"/>
      <c r="FAI60" s="18"/>
      <c r="FAJ60" s="18"/>
      <c r="FAK60" s="18"/>
      <c r="FAL60" s="18"/>
      <c r="FAM60" s="18"/>
      <c r="FAN60" s="18"/>
      <c r="FAO60" s="18"/>
      <c r="FAP60" s="18"/>
      <c r="FAQ60" s="18"/>
      <c r="FAR60" s="18"/>
      <c r="FAS60" s="18"/>
      <c r="FAT60" s="18"/>
      <c r="FAU60" s="18"/>
      <c r="FAV60" s="18"/>
      <c r="FAW60" s="18"/>
      <c r="FAX60" s="18"/>
      <c r="FAY60" s="18"/>
      <c r="FAZ60" s="18"/>
      <c r="FBA60" s="18"/>
      <c r="FBB60" s="18"/>
      <c r="FBC60" s="18"/>
      <c r="FBD60" s="18"/>
      <c r="FBE60" s="18"/>
      <c r="FBF60" s="18"/>
      <c r="FBG60" s="18"/>
      <c r="FBH60" s="18"/>
      <c r="FBI60" s="18"/>
      <c r="FBJ60" s="18"/>
      <c r="FBK60" s="18"/>
      <c r="FBL60" s="18"/>
      <c r="FBM60" s="18"/>
      <c r="FBN60" s="18"/>
      <c r="FBO60" s="18"/>
      <c r="FBP60" s="18"/>
      <c r="FBQ60" s="18"/>
      <c r="FBR60" s="18"/>
      <c r="FBS60" s="18"/>
      <c r="FBT60" s="18"/>
      <c r="FBU60" s="18"/>
      <c r="FBV60" s="18"/>
      <c r="FBW60" s="18"/>
      <c r="FBX60" s="18"/>
      <c r="FBY60" s="18"/>
      <c r="FBZ60" s="18"/>
      <c r="FCA60" s="18"/>
      <c r="FCB60" s="18"/>
      <c r="FCC60" s="18"/>
      <c r="FCD60" s="18"/>
      <c r="FCE60" s="18"/>
      <c r="FCF60" s="18"/>
      <c r="FCG60" s="18"/>
      <c r="FCH60" s="18"/>
      <c r="FCI60" s="18"/>
      <c r="FCJ60" s="18"/>
      <c r="FCK60" s="18"/>
      <c r="FCL60" s="18"/>
      <c r="FCM60" s="18"/>
      <c r="FCN60" s="18"/>
      <c r="FCO60" s="18"/>
      <c r="FCP60" s="18"/>
      <c r="FCQ60" s="18"/>
      <c r="FCR60" s="18"/>
      <c r="FCS60" s="18"/>
      <c r="FCT60" s="18"/>
      <c r="FCU60" s="18"/>
      <c r="FCV60" s="18"/>
      <c r="FCW60" s="18"/>
      <c r="FCX60" s="18"/>
      <c r="FCY60" s="18"/>
      <c r="FCZ60" s="18"/>
      <c r="FDA60" s="18"/>
      <c r="FDB60" s="18"/>
      <c r="FDC60" s="18"/>
      <c r="FDD60" s="18"/>
      <c r="FDE60" s="18"/>
      <c r="FDF60" s="18"/>
      <c r="FDG60" s="18"/>
      <c r="FDH60" s="18"/>
      <c r="FDI60" s="18"/>
      <c r="FDJ60" s="18"/>
      <c r="FDK60" s="18"/>
      <c r="FDL60" s="18"/>
      <c r="FDM60" s="18"/>
      <c r="FDN60" s="18"/>
      <c r="FDO60" s="18"/>
      <c r="FDP60" s="18"/>
      <c r="FDQ60" s="18"/>
      <c r="FDR60" s="18"/>
      <c r="FDS60" s="18"/>
      <c r="FDT60" s="18"/>
      <c r="FDU60" s="18"/>
      <c r="FDV60" s="18"/>
      <c r="FDW60" s="18"/>
      <c r="FDX60" s="18"/>
      <c r="FDY60" s="18"/>
      <c r="FDZ60" s="18"/>
      <c r="FEA60" s="18"/>
      <c r="FEB60" s="18"/>
      <c r="FEC60" s="18"/>
      <c r="FED60" s="18"/>
      <c r="FEE60" s="18"/>
      <c r="FEF60" s="18"/>
      <c r="FEG60" s="18"/>
      <c r="FEH60" s="18"/>
      <c r="FEI60" s="18"/>
      <c r="FEJ60" s="18"/>
      <c r="FEK60" s="18"/>
      <c r="FEL60" s="18"/>
      <c r="FEM60" s="18"/>
      <c r="FEN60" s="18"/>
      <c r="FEO60" s="18"/>
      <c r="FEP60" s="18"/>
      <c r="FEQ60" s="18"/>
      <c r="FER60" s="18"/>
      <c r="FES60" s="18"/>
      <c r="FET60" s="18"/>
      <c r="FEU60" s="18"/>
      <c r="FEV60" s="18"/>
      <c r="FEW60" s="18"/>
      <c r="FEX60" s="18"/>
      <c r="FEY60" s="18"/>
      <c r="FEZ60" s="18"/>
      <c r="FFA60" s="18"/>
      <c r="FFB60" s="18"/>
      <c r="FFC60" s="18"/>
      <c r="FFD60" s="18"/>
      <c r="FFE60" s="18"/>
      <c r="FFF60" s="18"/>
      <c r="FFG60" s="18"/>
      <c r="FFH60" s="18"/>
      <c r="FFI60" s="18"/>
      <c r="FFJ60" s="18"/>
      <c r="FFK60" s="18"/>
      <c r="FFL60" s="18"/>
      <c r="FFM60" s="18"/>
      <c r="FFN60" s="18"/>
      <c r="FFO60" s="18"/>
      <c r="FFP60" s="18"/>
      <c r="FFQ60" s="18"/>
      <c r="FFR60" s="18"/>
      <c r="FFS60" s="18"/>
      <c r="FFT60" s="18"/>
      <c r="FFU60" s="18"/>
      <c r="FFV60" s="18"/>
      <c r="FFW60" s="18"/>
      <c r="FFX60" s="18"/>
      <c r="FFY60" s="18"/>
      <c r="FFZ60" s="18"/>
      <c r="FGA60" s="18"/>
      <c r="FGB60" s="18"/>
      <c r="FGC60" s="18"/>
      <c r="FGD60" s="18"/>
      <c r="FGE60" s="18"/>
      <c r="FGF60" s="18"/>
      <c r="FGG60" s="18"/>
      <c r="FGH60" s="18"/>
      <c r="FGI60" s="18"/>
      <c r="FGJ60" s="18"/>
      <c r="FGK60" s="18"/>
      <c r="FGL60" s="18"/>
      <c r="FGM60" s="18"/>
      <c r="FGN60" s="18"/>
      <c r="FGO60" s="18"/>
      <c r="FGP60" s="18"/>
      <c r="FGQ60" s="18"/>
      <c r="FGR60" s="18"/>
      <c r="FGS60" s="18"/>
      <c r="FGT60" s="18"/>
      <c r="FGU60" s="18"/>
      <c r="FGV60" s="18"/>
      <c r="FGW60" s="18"/>
      <c r="FGX60" s="18"/>
      <c r="FGY60" s="18"/>
      <c r="FGZ60" s="18"/>
      <c r="FHA60" s="18"/>
      <c r="FHB60" s="18"/>
      <c r="FHC60" s="18"/>
      <c r="FHD60" s="18"/>
      <c r="FHE60" s="18"/>
      <c r="FHF60" s="18"/>
      <c r="FHG60" s="18"/>
      <c r="FHH60" s="18"/>
      <c r="FHI60" s="18"/>
      <c r="FHJ60" s="18"/>
      <c r="FHK60" s="18"/>
      <c r="FHL60" s="18"/>
      <c r="FHM60" s="18"/>
      <c r="FHN60" s="18"/>
      <c r="FHO60" s="18"/>
      <c r="FHP60" s="18"/>
      <c r="FHQ60" s="18"/>
      <c r="FHR60" s="18"/>
      <c r="FHS60" s="18"/>
      <c r="FHT60" s="18"/>
      <c r="FHU60" s="18"/>
      <c r="FHV60" s="18"/>
      <c r="FHW60" s="18"/>
      <c r="FHX60" s="18"/>
      <c r="FHY60" s="18"/>
      <c r="FHZ60" s="18"/>
      <c r="FIA60" s="18"/>
      <c r="FIB60" s="18"/>
      <c r="FIC60" s="18"/>
      <c r="FID60" s="18"/>
      <c r="FIE60" s="18"/>
      <c r="FIF60" s="18"/>
      <c r="FIG60" s="18"/>
      <c r="FIH60" s="18"/>
      <c r="FII60" s="18"/>
      <c r="FIJ60" s="18"/>
      <c r="FIK60" s="18"/>
      <c r="FIL60" s="18"/>
      <c r="FIM60" s="18"/>
      <c r="FIN60" s="18"/>
      <c r="FIO60" s="18"/>
      <c r="FIP60" s="18"/>
      <c r="FIQ60" s="18"/>
      <c r="FIR60" s="18"/>
      <c r="FIS60" s="18"/>
      <c r="FIT60" s="18"/>
      <c r="FIU60" s="18"/>
      <c r="FIV60" s="18"/>
      <c r="FIW60" s="18"/>
      <c r="FIX60" s="18"/>
      <c r="FIY60" s="18"/>
      <c r="FIZ60" s="18"/>
      <c r="FJA60" s="18"/>
      <c r="FJB60" s="18"/>
      <c r="FJC60" s="18"/>
      <c r="FJD60" s="18"/>
      <c r="FJE60" s="18"/>
      <c r="FJF60" s="18"/>
      <c r="FJG60" s="18"/>
      <c r="FJH60" s="18"/>
      <c r="FJI60" s="18"/>
      <c r="FJJ60" s="18"/>
      <c r="FJK60" s="18"/>
      <c r="FJL60" s="18"/>
      <c r="FJM60" s="18"/>
      <c r="FJN60" s="18"/>
      <c r="FJO60" s="18"/>
      <c r="FJP60" s="18"/>
      <c r="FJQ60" s="18"/>
      <c r="FJR60" s="18"/>
      <c r="FJS60" s="18"/>
      <c r="FJT60" s="18"/>
      <c r="FJU60" s="18"/>
      <c r="FJV60" s="18"/>
      <c r="FJW60" s="18"/>
      <c r="FJX60" s="18"/>
      <c r="FJY60" s="18"/>
      <c r="FJZ60" s="18"/>
      <c r="FKA60" s="18"/>
      <c r="FKB60" s="18"/>
      <c r="FKC60" s="18"/>
      <c r="FKD60" s="18"/>
      <c r="FKE60" s="18"/>
      <c r="FKF60" s="18"/>
      <c r="FKG60" s="18"/>
      <c r="FKH60" s="18"/>
      <c r="FKI60" s="18"/>
      <c r="FKJ60" s="18"/>
      <c r="FKK60" s="18"/>
      <c r="FKL60" s="18"/>
      <c r="FKM60" s="18"/>
      <c r="FKN60" s="18"/>
      <c r="FKO60" s="18"/>
      <c r="FKP60" s="18"/>
      <c r="FKQ60" s="18"/>
      <c r="FKR60" s="18"/>
      <c r="FKS60" s="18"/>
      <c r="FKT60" s="18"/>
      <c r="FKU60" s="18"/>
      <c r="FKV60" s="18"/>
      <c r="FKW60" s="18"/>
      <c r="FKX60" s="18"/>
      <c r="FKY60" s="18"/>
      <c r="FKZ60" s="18"/>
      <c r="FLA60" s="18"/>
      <c r="FLB60" s="18"/>
      <c r="FLC60" s="18"/>
      <c r="FLD60" s="18"/>
      <c r="FLE60" s="18"/>
      <c r="FLF60" s="18"/>
      <c r="FLG60" s="18"/>
      <c r="FLH60" s="18"/>
      <c r="FLI60" s="18"/>
      <c r="FLJ60" s="18"/>
      <c r="FLK60" s="18"/>
      <c r="FLL60" s="18"/>
      <c r="FLM60" s="18"/>
      <c r="FLN60" s="18"/>
      <c r="FLO60" s="18"/>
      <c r="FLP60" s="18"/>
      <c r="FLQ60" s="18"/>
      <c r="FLR60" s="18"/>
      <c r="FLS60" s="18"/>
      <c r="FLT60" s="18"/>
      <c r="FLU60" s="18"/>
      <c r="FLV60" s="18"/>
      <c r="FLW60" s="18"/>
      <c r="FLX60" s="18"/>
      <c r="FLY60" s="18"/>
      <c r="FLZ60" s="18"/>
      <c r="FMA60" s="18"/>
      <c r="FMB60" s="18"/>
      <c r="FMC60" s="18"/>
      <c r="FMD60" s="18"/>
      <c r="FME60" s="18"/>
      <c r="FMF60" s="18"/>
      <c r="FMG60" s="18"/>
      <c r="FMH60" s="18"/>
      <c r="FMI60" s="18"/>
      <c r="FMJ60" s="18"/>
      <c r="FMK60" s="18"/>
      <c r="FML60" s="18"/>
      <c r="FMM60" s="18"/>
      <c r="FMN60" s="18"/>
      <c r="FMO60" s="18"/>
      <c r="FMP60" s="18"/>
      <c r="FMQ60" s="18"/>
      <c r="FMR60" s="18"/>
      <c r="FMS60" s="18"/>
      <c r="FMT60" s="18"/>
      <c r="FMU60" s="18"/>
      <c r="FMV60" s="18"/>
      <c r="FMW60" s="18"/>
      <c r="FMX60" s="18"/>
      <c r="FMY60" s="18"/>
      <c r="FMZ60" s="18"/>
      <c r="FNA60" s="18"/>
      <c r="FNB60" s="18"/>
      <c r="FNC60" s="18"/>
      <c r="FND60" s="18"/>
      <c r="FNE60" s="18"/>
      <c r="FNF60" s="18"/>
      <c r="FNG60" s="18"/>
      <c r="FNH60" s="18"/>
      <c r="FNI60" s="18"/>
      <c r="FNJ60" s="18"/>
      <c r="FNK60" s="18"/>
      <c r="FNL60" s="18"/>
      <c r="FNM60" s="18"/>
      <c r="FNN60" s="18"/>
      <c r="FNO60" s="18"/>
      <c r="FNP60" s="18"/>
      <c r="FNQ60" s="18"/>
      <c r="FNR60" s="18"/>
      <c r="FNS60" s="18"/>
      <c r="FNT60" s="18"/>
      <c r="FNU60" s="18"/>
      <c r="FNV60" s="18"/>
      <c r="FNW60" s="18"/>
      <c r="FNX60" s="18"/>
      <c r="FNY60" s="18"/>
      <c r="FNZ60" s="18"/>
      <c r="FOA60" s="18"/>
      <c r="FOB60" s="18"/>
      <c r="FOC60" s="18"/>
      <c r="FOD60" s="18"/>
      <c r="FOE60" s="18"/>
      <c r="FOF60" s="18"/>
      <c r="FOG60" s="18"/>
      <c r="FOH60" s="18"/>
      <c r="FOI60" s="18"/>
      <c r="FOJ60" s="18"/>
      <c r="FOK60" s="18"/>
      <c r="FOL60" s="18"/>
      <c r="FOM60" s="18"/>
      <c r="FON60" s="18"/>
      <c r="FOO60" s="18"/>
      <c r="FOP60" s="18"/>
      <c r="FOQ60" s="18"/>
      <c r="FOR60" s="18"/>
      <c r="FOS60" s="18"/>
      <c r="FOT60" s="18"/>
      <c r="FOU60" s="18"/>
      <c r="FOV60" s="18"/>
      <c r="FOW60" s="18"/>
      <c r="FOX60" s="18"/>
      <c r="FOY60" s="18"/>
      <c r="FOZ60" s="18"/>
      <c r="FPA60" s="18"/>
      <c r="FPB60" s="18"/>
      <c r="FPC60" s="18"/>
      <c r="FPD60" s="18"/>
      <c r="FPE60" s="18"/>
      <c r="FPF60" s="18"/>
      <c r="FPG60" s="18"/>
      <c r="FPH60" s="18"/>
      <c r="FPI60" s="18"/>
      <c r="FPJ60" s="18"/>
      <c r="FPK60" s="18"/>
      <c r="FPL60" s="18"/>
      <c r="FPM60" s="18"/>
      <c r="FPN60" s="18"/>
      <c r="FPO60" s="18"/>
      <c r="FPP60" s="18"/>
      <c r="FPQ60" s="18"/>
      <c r="FPR60" s="18"/>
      <c r="FPS60" s="18"/>
      <c r="FPT60" s="18"/>
      <c r="FPU60" s="18"/>
      <c r="FPV60" s="18"/>
      <c r="FPW60" s="18"/>
      <c r="FPX60" s="18"/>
      <c r="FPY60" s="18"/>
      <c r="FPZ60" s="18"/>
      <c r="FQA60" s="18"/>
      <c r="FQB60" s="18"/>
      <c r="FQC60" s="18"/>
      <c r="FQD60" s="18"/>
      <c r="FQE60" s="18"/>
      <c r="FQF60" s="18"/>
      <c r="FQG60" s="18"/>
      <c r="FQH60" s="18"/>
      <c r="FQI60" s="18"/>
      <c r="FQJ60" s="18"/>
      <c r="FQK60" s="18"/>
      <c r="FQL60" s="18"/>
      <c r="FQM60" s="18"/>
      <c r="FQN60" s="18"/>
      <c r="FQO60" s="18"/>
      <c r="FQP60" s="18"/>
      <c r="FQQ60" s="18"/>
      <c r="FQR60" s="18"/>
      <c r="FQS60" s="18"/>
      <c r="FQT60" s="18"/>
      <c r="FQU60" s="18"/>
      <c r="FQV60" s="18"/>
      <c r="FQW60" s="18"/>
      <c r="FQX60" s="18"/>
      <c r="FQY60" s="18"/>
      <c r="FQZ60" s="18"/>
      <c r="FRA60" s="18"/>
      <c r="FRB60" s="18"/>
      <c r="FRC60" s="18"/>
      <c r="FRD60" s="18"/>
      <c r="FRE60" s="18"/>
      <c r="FRF60" s="18"/>
      <c r="FRG60" s="18"/>
      <c r="FRH60" s="18"/>
      <c r="FRI60" s="18"/>
      <c r="FRJ60" s="18"/>
      <c r="FRK60" s="18"/>
      <c r="FRL60" s="18"/>
      <c r="FRM60" s="18"/>
      <c r="FRN60" s="18"/>
      <c r="FRO60" s="18"/>
      <c r="FRP60" s="18"/>
      <c r="FRQ60" s="18"/>
      <c r="FRR60" s="18"/>
      <c r="FRS60" s="18"/>
      <c r="FRT60" s="18"/>
      <c r="FRU60" s="18"/>
      <c r="FRV60" s="18"/>
      <c r="FRW60" s="18"/>
      <c r="FRX60" s="18"/>
      <c r="FRY60" s="18"/>
      <c r="FRZ60" s="18"/>
      <c r="FSA60" s="18"/>
      <c r="FSB60" s="18"/>
      <c r="FSC60" s="18"/>
      <c r="FSD60" s="18"/>
      <c r="FSE60" s="18"/>
      <c r="FSF60" s="18"/>
      <c r="FSG60" s="18"/>
      <c r="FSH60" s="18"/>
      <c r="FSI60" s="18"/>
      <c r="FSJ60" s="18"/>
      <c r="FSK60" s="18"/>
      <c r="FSL60" s="18"/>
      <c r="FSM60" s="18"/>
      <c r="FSN60" s="18"/>
      <c r="FSO60" s="18"/>
      <c r="FSP60" s="18"/>
      <c r="FSQ60" s="18"/>
      <c r="FSR60" s="18"/>
      <c r="FSS60" s="18"/>
      <c r="FST60" s="18"/>
      <c r="FSU60" s="18"/>
      <c r="FSV60" s="18"/>
      <c r="FSW60" s="18"/>
      <c r="FSX60" s="18"/>
      <c r="FSY60" s="18"/>
      <c r="FSZ60" s="18"/>
      <c r="FTA60" s="18"/>
      <c r="FTB60" s="18"/>
      <c r="FTC60" s="18"/>
      <c r="FTD60" s="18"/>
      <c r="FTE60" s="18"/>
      <c r="FTF60" s="18"/>
      <c r="FTG60" s="18"/>
      <c r="FTH60" s="18"/>
      <c r="FTI60" s="18"/>
      <c r="FTJ60" s="18"/>
      <c r="FTK60" s="18"/>
      <c r="FTL60" s="18"/>
      <c r="FTM60" s="18"/>
      <c r="FTN60" s="18"/>
      <c r="FTO60" s="18"/>
      <c r="FTP60" s="18"/>
      <c r="FTQ60" s="18"/>
      <c r="FTR60" s="18"/>
      <c r="FTS60" s="18"/>
      <c r="FTT60" s="18"/>
      <c r="FTU60" s="18"/>
      <c r="FTV60" s="18"/>
      <c r="FTW60" s="18"/>
      <c r="FTX60" s="18"/>
      <c r="FTY60" s="18"/>
      <c r="FTZ60" s="18"/>
      <c r="FUA60" s="18"/>
      <c r="FUB60" s="18"/>
      <c r="FUC60" s="18"/>
      <c r="FUD60" s="18"/>
      <c r="FUE60" s="18"/>
      <c r="FUF60" s="18"/>
      <c r="FUG60" s="18"/>
      <c r="FUH60" s="18"/>
      <c r="FUI60" s="18"/>
      <c r="FUJ60" s="18"/>
      <c r="FUK60" s="18"/>
      <c r="FUL60" s="18"/>
      <c r="FUM60" s="18"/>
      <c r="FUN60" s="18"/>
      <c r="FUO60" s="18"/>
      <c r="FUP60" s="18"/>
      <c r="FUQ60" s="18"/>
      <c r="FUR60" s="18"/>
      <c r="FUS60" s="18"/>
      <c r="FUT60" s="18"/>
      <c r="FUU60" s="18"/>
      <c r="FUV60" s="18"/>
      <c r="FUW60" s="18"/>
      <c r="FUX60" s="18"/>
      <c r="FUY60" s="18"/>
      <c r="FUZ60" s="18"/>
      <c r="FVA60" s="18"/>
      <c r="FVB60" s="18"/>
      <c r="FVC60" s="18"/>
      <c r="FVD60" s="18"/>
      <c r="FVE60" s="18"/>
      <c r="FVF60" s="18"/>
      <c r="FVG60" s="18"/>
      <c r="FVH60" s="18"/>
      <c r="FVI60" s="18"/>
      <c r="FVJ60" s="18"/>
      <c r="FVK60" s="18"/>
      <c r="FVL60" s="18"/>
      <c r="FVM60" s="18"/>
      <c r="FVN60" s="18"/>
      <c r="FVO60" s="18"/>
      <c r="FVP60" s="18"/>
      <c r="FVQ60" s="18"/>
      <c r="FVR60" s="18"/>
      <c r="FVS60" s="18"/>
      <c r="FVT60" s="18"/>
      <c r="FVU60" s="18"/>
      <c r="FVV60" s="18"/>
      <c r="FVW60" s="18"/>
      <c r="FVX60" s="18"/>
      <c r="FVY60" s="18"/>
      <c r="FVZ60" s="18"/>
      <c r="FWA60" s="18"/>
      <c r="FWB60" s="18"/>
      <c r="FWC60" s="18"/>
      <c r="FWD60" s="18"/>
      <c r="FWE60" s="18"/>
      <c r="FWF60" s="18"/>
      <c r="FWG60" s="18"/>
      <c r="FWH60" s="18"/>
      <c r="FWI60" s="18"/>
      <c r="FWJ60" s="18"/>
      <c r="FWK60" s="18"/>
      <c r="FWL60" s="18"/>
      <c r="FWM60" s="18"/>
      <c r="FWN60" s="18"/>
      <c r="FWO60" s="18"/>
      <c r="FWP60" s="18"/>
      <c r="FWQ60" s="18"/>
      <c r="FWR60" s="18"/>
      <c r="FWS60" s="18"/>
      <c r="FWT60" s="18"/>
      <c r="FWU60" s="18"/>
      <c r="FWV60" s="18"/>
      <c r="FWW60" s="18"/>
      <c r="FWX60" s="18"/>
      <c r="FWY60" s="18"/>
      <c r="FWZ60" s="18"/>
      <c r="FXA60" s="18"/>
      <c r="FXB60" s="18"/>
      <c r="FXC60" s="18"/>
      <c r="FXD60" s="18"/>
      <c r="FXE60" s="18"/>
      <c r="FXF60" s="18"/>
      <c r="FXG60" s="18"/>
      <c r="FXH60" s="18"/>
      <c r="FXI60" s="18"/>
      <c r="FXJ60" s="18"/>
      <c r="FXK60" s="18"/>
      <c r="FXL60" s="18"/>
      <c r="FXM60" s="18"/>
      <c r="FXN60" s="18"/>
      <c r="FXO60" s="18"/>
      <c r="FXP60" s="18"/>
      <c r="FXQ60" s="18"/>
      <c r="FXR60" s="18"/>
      <c r="FXS60" s="18"/>
      <c r="FXT60" s="18"/>
      <c r="FXU60" s="18"/>
      <c r="FXV60" s="18"/>
      <c r="FXW60" s="18"/>
      <c r="FXX60" s="18"/>
      <c r="FXY60" s="18"/>
      <c r="FXZ60" s="18"/>
      <c r="FYA60" s="18"/>
      <c r="FYB60" s="18"/>
      <c r="FYC60" s="18"/>
      <c r="FYD60" s="18"/>
      <c r="FYE60" s="18"/>
      <c r="FYF60" s="18"/>
      <c r="FYG60" s="18"/>
      <c r="FYH60" s="18"/>
      <c r="FYI60" s="18"/>
      <c r="FYJ60" s="18"/>
      <c r="FYK60" s="18"/>
      <c r="FYL60" s="18"/>
      <c r="FYM60" s="18"/>
      <c r="FYN60" s="18"/>
      <c r="FYO60" s="18"/>
      <c r="FYP60" s="18"/>
      <c r="FYQ60" s="18"/>
      <c r="FYR60" s="18"/>
      <c r="FYS60" s="18"/>
      <c r="FYT60" s="18"/>
      <c r="FYU60" s="18"/>
      <c r="FYV60" s="18"/>
      <c r="FYW60" s="18"/>
      <c r="FYX60" s="18"/>
      <c r="FYY60" s="18"/>
      <c r="FYZ60" s="18"/>
      <c r="FZA60" s="18"/>
      <c r="FZB60" s="18"/>
      <c r="FZC60" s="18"/>
      <c r="FZD60" s="18"/>
      <c r="FZE60" s="18"/>
      <c r="FZF60" s="18"/>
      <c r="FZG60" s="18"/>
      <c r="FZH60" s="18"/>
      <c r="FZI60" s="18"/>
      <c r="FZJ60" s="18"/>
      <c r="FZK60" s="18"/>
      <c r="FZL60" s="18"/>
      <c r="FZM60" s="18"/>
      <c r="FZN60" s="18"/>
      <c r="FZO60" s="18"/>
      <c r="FZP60" s="18"/>
      <c r="FZQ60" s="18"/>
      <c r="FZR60" s="18"/>
      <c r="FZS60" s="18"/>
      <c r="FZT60" s="18"/>
      <c r="FZU60" s="18"/>
      <c r="FZV60" s="18"/>
      <c r="FZW60" s="18"/>
      <c r="FZX60" s="18"/>
      <c r="FZY60" s="18"/>
      <c r="FZZ60" s="18"/>
      <c r="GAA60" s="18"/>
      <c r="GAB60" s="18"/>
      <c r="GAC60" s="18"/>
      <c r="GAD60" s="18"/>
      <c r="GAE60" s="18"/>
      <c r="GAF60" s="18"/>
      <c r="GAG60" s="18"/>
      <c r="GAH60" s="18"/>
      <c r="GAI60" s="18"/>
      <c r="GAJ60" s="18"/>
      <c r="GAK60" s="18"/>
      <c r="GAL60" s="18"/>
      <c r="GAM60" s="18"/>
      <c r="GAN60" s="18"/>
      <c r="GAO60" s="18"/>
      <c r="GAP60" s="18"/>
      <c r="GAQ60" s="18"/>
      <c r="GAR60" s="18"/>
      <c r="GAS60" s="18"/>
      <c r="GAT60" s="18"/>
      <c r="GAU60" s="18"/>
      <c r="GAV60" s="18"/>
      <c r="GAW60" s="18"/>
      <c r="GAX60" s="18"/>
      <c r="GAY60" s="18"/>
      <c r="GAZ60" s="18"/>
      <c r="GBA60" s="18"/>
      <c r="GBB60" s="18"/>
      <c r="GBC60" s="18"/>
      <c r="GBD60" s="18"/>
      <c r="GBE60" s="18"/>
      <c r="GBF60" s="18"/>
      <c r="GBG60" s="18"/>
      <c r="GBH60" s="18"/>
      <c r="GBI60" s="18"/>
      <c r="GBJ60" s="18"/>
      <c r="GBK60" s="18"/>
      <c r="GBL60" s="18"/>
      <c r="GBM60" s="18"/>
      <c r="GBN60" s="18"/>
      <c r="GBO60" s="18"/>
      <c r="GBP60" s="18"/>
      <c r="GBQ60" s="18"/>
      <c r="GBR60" s="18"/>
      <c r="GBS60" s="18"/>
      <c r="GBT60" s="18"/>
      <c r="GBU60" s="18"/>
      <c r="GBV60" s="18"/>
      <c r="GBW60" s="18"/>
      <c r="GBX60" s="18"/>
      <c r="GBY60" s="18"/>
      <c r="GBZ60" s="18"/>
      <c r="GCA60" s="18"/>
      <c r="GCB60" s="18"/>
      <c r="GCC60" s="18"/>
      <c r="GCD60" s="18"/>
      <c r="GCE60" s="18"/>
      <c r="GCF60" s="18"/>
      <c r="GCG60" s="18"/>
      <c r="GCH60" s="18"/>
      <c r="GCI60" s="18"/>
      <c r="GCJ60" s="18"/>
      <c r="GCK60" s="18"/>
      <c r="GCL60" s="18"/>
      <c r="GCM60" s="18"/>
      <c r="GCN60" s="18"/>
      <c r="GCO60" s="18"/>
      <c r="GCP60" s="18"/>
      <c r="GCQ60" s="18"/>
      <c r="GCR60" s="18"/>
      <c r="GCS60" s="18"/>
      <c r="GCT60" s="18"/>
      <c r="GCU60" s="18"/>
      <c r="GCV60" s="18"/>
      <c r="GCW60" s="18"/>
      <c r="GCX60" s="18"/>
      <c r="GCY60" s="18"/>
      <c r="GCZ60" s="18"/>
      <c r="GDA60" s="18"/>
      <c r="GDB60" s="18"/>
      <c r="GDC60" s="18"/>
      <c r="GDD60" s="18"/>
      <c r="GDE60" s="18"/>
      <c r="GDF60" s="18"/>
      <c r="GDG60" s="18"/>
      <c r="GDH60" s="18"/>
      <c r="GDI60" s="18"/>
      <c r="GDJ60" s="18"/>
      <c r="GDK60" s="18"/>
      <c r="GDL60" s="18"/>
      <c r="GDM60" s="18"/>
      <c r="GDN60" s="18"/>
      <c r="GDO60" s="18"/>
      <c r="GDP60" s="18"/>
      <c r="GDQ60" s="18"/>
      <c r="GDR60" s="18"/>
      <c r="GDS60" s="18"/>
      <c r="GDT60" s="18"/>
      <c r="GDU60" s="18"/>
      <c r="GDV60" s="18"/>
      <c r="GDW60" s="18"/>
      <c r="GDX60" s="18"/>
      <c r="GDY60" s="18"/>
      <c r="GDZ60" s="18"/>
      <c r="GEA60" s="18"/>
      <c r="GEB60" s="18"/>
      <c r="GEC60" s="18"/>
      <c r="GED60" s="18"/>
      <c r="GEE60" s="18"/>
      <c r="GEF60" s="18"/>
      <c r="GEG60" s="18"/>
      <c r="GEH60" s="18"/>
      <c r="GEI60" s="18"/>
      <c r="GEJ60" s="18"/>
      <c r="GEK60" s="18"/>
      <c r="GEL60" s="18"/>
      <c r="GEM60" s="18"/>
      <c r="GEN60" s="18"/>
      <c r="GEO60" s="18"/>
      <c r="GEP60" s="18"/>
      <c r="GEQ60" s="18"/>
      <c r="GER60" s="18"/>
      <c r="GES60" s="18"/>
      <c r="GET60" s="18"/>
      <c r="GEU60" s="18"/>
      <c r="GEV60" s="18"/>
      <c r="GEW60" s="18"/>
      <c r="GEX60" s="18"/>
      <c r="GEY60" s="18"/>
      <c r="GEZ60" s="18"/>
      <c r="GFA60" s="18"/>
      <c r="GFB60" s="18"/>
      <c r="GFC60" s="18"/>
      <c r="GFD60" s="18"/>
      <c r="GFE60" s="18"/>
      <c r="GFF60" s="18"/>
      <c r="GFG60" s="18"/>
      <c r="GFH60" s="18"/>
      <c r="GFI60" s="18"/>
      <c r="GFJ60" s="18"/>
      <c r="GFK60" s="18"/>
      <c r="GFL60" s="18"/>
      <c r="GFM60" s="18"/>
      <c r="GFN60" s="18"/>
      <c r="GFO60" s="18"/>
      <c r="GFP60" s="18"/>
      <c r="GFQ60" s="18"/>
      <c r="GFR60" s="18"/>
      <c r="GFS60" s="18"/>
      <c r="GFT60" s="18"/>
      <c r="GFU60" s="18"/>
      <c r="GFV60" s="18"/>
      <c r="GFW60" s="18"/>
      <c r="GFX60" s="18"/>
      <c r="GFY60" s="18"/>
      <c r="GFZ60" s="18"/>
      <c r="GGA60" s="18"/>
      <c r="GGB60" s="18"/>
      <c r="GGC60" s="18"/>
      <c r="GGD60" s="18"/>
      <c r="GGE60" s="18"/>
      <c r="GGF60" s="18"/>
      <c r="GGG60" s="18"/>
      <c r="GGH60" s="18"/>
      <c r="GGI60" s="18"/>
      <c r="GGJ60" s="18"/>
      <c r="GGK60" s="18"/>
      <c r="GGL60" s="18"/>
      <c r="GGM60" s="18"/>
      <c r="GGN60" s="18"/>
      <c r="GGO60" s="18"/>
      <c r="GGP60" s="18"/>
      <c r="GGQ60" s="18"/>
      <c r="GGR60" s="18"/>
      <c r="GGS60" s="18"/>
      <c r="GGT60" s="18"/>
      <c r="GGU60" s="18"/>
      <c r="GGV60" s="18"/>
      <c r="GGW60" s="18"/>
      <c r="GGX60" s="18"/>
      <c r="GGY60" s="18"/>
      <c r="GGZ60" s="18"/>
      <c r="GHA60" s="18"/>
      <c r="GHB60" s="18"/>
      <c r="GHC60" s="18"/>
      <c r="GHD60" s="18"/>
      <c r="GHE60" s="18"/>
      <c r="GHF60" s="18"/>
      <c r="GHG60" s="18"/>
      <c r="GHH60" s="18"/>
      <c r="GHI60" s="18"/>
      <c r="GHJ60" s="18"/>
      <c r="GHK60" s="18"/>
      <c r="GHL60" s="18"/>
      <c r="GHM60" s="18"/>
      <c r="GHN60" s="18"/>
      <c r="GHO60" s="18"/>
      <c r="GHP60" s="18"/>
      <c r="GHQ60" s="18"/>
      <c r="GHR60" s="18"/>
      <c r="GHS60" s="18"/>
      <c r="GHT60" s="18"/>
      <c r="GHU60" s="18"/>
      <c r="GHV60" s="18"/>
      <c r="GHW60" s="18"/>
      <c r="GHX60" s="18"/>
      <c r="GHY60" s="18"/>
      <c r="GHZ60" s="18"/>
      <c r="GIA60" s="18"/>
      <c r="GIB60" s="18"/>
      <c r="GIC60" s="18"/>
      <c r="GID60" s="18"/>
      <c r="GIE60" s="18"/>
      <c r="GIF60" s="18"/>
      <c r="GIG60" s="18"/>
      <c r="GIH60" s="18"/>
      <c r="GII60" s="18"/>
      <c r="GIJ60" s="18"/>
      <c r="GIK60" s="18"/>
      <c r="GIL60" s="18"/>
      <c r="GIM60" s="18"/>
      <c r="GIN60" s="18"/>
      <c r="GIO60" s="18"/>
      <c r="GIP60" s="18"/>
      <c r="GIQ60" s="18"/>
      <c r="GIR60" s="18"/>
      <c r="GIS60" s="18"/>
      <c r="GIT60" s="18"/>
      <c r="GIU60" s="18"/>
      <c r="GIV60" s="18"/>
      <c r="GIW60" s="18"/>
      <c r="GIX60" s="18"/>
      <c r="GIY60" s="18"/>
      <c r="GIZ60" s="18"/>
      <c r="GJA60" s="18"/>
      <c r="GJB60" s="18"/>
      <c r="GJC60" s="18"/>
      <c r="GJD60" s="18"/>
      <c r="GJE60" s="18"/>
      <c r="GJF60" s="18"/>
      <c r="GJG60" s="18"/>
      <c r="GJH60" s="18"/>
      <c r="GJI60" s="18"/>
      <c r="GJJ60" s="18"/>
      <c r="GJK60" s="18"/>
      <c r="GJL60" s="18"/>
      <c r="GJM60" s="18"/>
      <c r="GJN60" s="18"/>
      <c r="GJO60" s="18"/>
      <c r="GJP60" s="18"/>
      <c r="GJQ60" s="18"/>
      <c r="GJR60" s="18"/>
      <c r="GJS60" s="18"/>
      <c r="GJT60" s="18"/>
      <c r="GJU60" s="18"/>
      <c r="GJV60" s="18"/>
      <c r="GJW60" s="18"/>
      <c r="GJX60" s="18"/>
      <c r="GJY60" s="18"/>
      <c r="GJZ60" s="18"/>
      <c r="GKA60" s="18"/>
      <c r="GKB60" s="18"/>
      <c r="GKC60" s="18"/>
      <c r="GKD60" s="18"/>
      <c r="GKE60" s="18"/>
      <c r="GKF60" s="18"/>
      <c r="GKG60" s="18"/>
      <c r="GKH60" s="18"/>
      <c r="GKI60" s="18"/>
      <c r="GKJ60" s="18"/>
      <c r="GKK60" s="18"/>
      <c r="GKL60" s="18"/>
      <c r="GKM60" s="18"/>
      <c r="GKN60" s="18"/>
      <c r="GKO60" s="18"/>
      <c r="GKP60" s="18"/>
      <c r="GKQ60" s="18"/>
      <c r="GKR60" s="18"/>
      <c r="GKS60" s="18"/>
      <c r="GKT60" s="18"/>
      <c r="GKU60" s="18"/>
      <c r="GKV60" s="18"/>
      <c r="GKW60" s="18"/>
      <c r="GKX60" s="18"/>
      <c r="GKY60" s="18"/>
      <c r="GKZ60" s="18"/>
      <c r="GLA60" s="18"/>
      <c r="GLB60" s="18"/>
      <c r="GLC60" s="18"/>
      <c r="GLD60" s="18"/>
      <c r="GLE60" s="18"/>
      <c r="GLF60" s="18"/>
      <c r="GLG60" s="18"/>
      <c r="GLH60" s="18"/>
      <c r="GLI60" s="18"/>
      <c r="GLJ60" s="18"/>
      <c r="GLK60" s="18"/>
      <c r="GLL60" s="18"/>
      <c r="GLM60" s="18"/>
      <c r="GLN60" s="18"/>
      <c r="GLO60" s="18"/>
      <c r="GLP60" s="18"/>
      <c r="GLQ60" s="18"/>
      <c r="GLR60" s="18"/>
      <c r="GLS60" s="18"/>
      <c r="GLT60" s="18"/>
      <c r="GLU60" s="18"/>
      <c r="GLV60" s="18"/>
      <c r="GLW60" s="18"/>
      <c r="GLX60" s="18"/>
      <c r="GLY60" s="18"/>
      <c r="GLZ60" s="18"/>
      <c r="GMA60" s="18"/>
      <c r="GMB60" s="18"/>
      <c r="GMC60" s="18"/>
      <c r="GMD60" s="18"/>
      <c r="GME60" s="18"/>
      <c r="GMF60" s="18"/>
      <c r="GMG60" s="18"/>
      <c r="GMH60" s="18"/>
      <c r="GMI60" s="18"/>
      <c r="GMJ60" s="18"/>
      <c r="GMK60" s="18"/>
      <c r="GML60" s="18"/>
      <c r="GMM60" s="18"/>
      <c r="GMN60" s="18"/>
      <c r="GMO60" s="18"/>
      <c r="GMP60" s="18"/>
      <c r="GMQ60" s="18"/>
      <c r="GMR60" s="18"/>
      <c r="GMS60" s="18"/>
      <c r="GMT60" s="18"/>
      <c r="GMU60" s="18"/>
      <c r="GMV60" s="18"/>
      <c r="GMW60" s="18"/>
      <c r="GMX60" s="18"/>
      <c r="GMY60" s="18"/>
      <c r="GMZ60" s="18"/>
      <c r="GNA60" s="18"/>
      <c r="GNB60" s="18"/>
      <c r="GNC60" s="18"/>
      <c r="GND60" s="18"/>
      <c r="GNE60" s="18"/>
      <c r="GNF60" s="18"/>
      <c r="GNG60" s="18"/>
      <c r="GNH60" s="18"/>
      <c r="GNI60" s="18"/>
      <c r="GNJ60" s="18"/>
      <c r="GNK60" s="18"/>
      <c r="GNL60" s="18"/>
      <c r="GNM60" s="18"/>
      <c r="GNN60" s="18"/>
      <c r="GNO60" s="18"/>
      <c r="GNP60" s="18"/>
      <c r="GNQ60" s="18"/>
      <c r="GNR60" s="18"/>
      <c r="GNS60" s="18"/>
      <c r="GNT60" s="18"/>
      <c r="GNU60" s="18"/>
      <c r="GNV60" s="18"/>
      <c r="GNW60" s="18"/>
      <c r="GNX60" s="18"/>
      <c r="GNY60" s="18"/>
      <c r="GNZ60" s="18"/>
      <c r="GOA60" s="18"/>
      <c r="GOB60" s="18"/>
      <c r="GOC60" s="18"/>
      <c r="GOD60" s="18"/>
      <c r="GOE60" s="18"/>
      <c r="GOF60" s="18"/>
      <c r="GOG60" s="18"/>
      <c r="GOH60" s="18"/>
      <c r="GOI60" s="18"/>
      <c r="GOJ60" s="18"/>
      <c r="GOK60" s="18"/>
      <c r="GOL60" s="18"/>
      <c r="GOM60" s="18"/>
      <c r="GON60" s="18"/>
      <c r="GOO60" s="18"/>
      <c r="GOP60" s="18"/>
      <c r="GOQ60" s="18"/>
      <c r="GOR60" s="18"/>
      <c r="GOS60" s="18"/>
      <c r="GOT60" s="18"/>
      <c r="GOU60" s="18"/>
      <c r="GOV60" s="18"/>
      <c r="GOW60" s="18"/>
      <c r="GOX60" s="18"/>
      <c r="GOY60" s="18"/>
      <c r="GOZ60" s="18"/>
      <c r="GPA60" s="18"/>
      <c r="GPB60" s="18"/>
      <c r="GPC60" s="18"/>
      <c r="GPD60" s="18"/>
      <c r="GPE60" s="18"/>
      <c r="GPF60" s="18"/>
      <c r="GPG60" s="18"/>
      <c r="GPH60" s="18"/>
      <c r="GPI60" s="18"/>
      <c r="GPJ60" s="18"/>
      <c r="GPK60" s="18"/>
      <c r="GPL60" s="18"/>
      <c r="GPM60" s="18"/>
      <c r="GPN60" s="18"/>
      <c r="GPO60" s="18"/>
      <c r="GPP60" s="18"/>
      <c r="GPQ60" s="18"/>
      <c r="GPR60" s="18"/>
      <c r="GPS60" s="18"/>
      <c r="GPT60" s="18"/>
      <c r="GPU60" s="18"/>
      <c r="GPV60" s="18"/>
      <c r="GPW60" s="18"/>
      <c r="GPX60" s="18"/>
      <c r="GPY60" s="18"/>
      <c r="GPZ60" s="18"/>
      <c r="GQA60" s="18"/>
      <c r="GQB60" s="18"/>
      <c r="GQC60" s="18"/>
      <c r="GQD60" s="18"/>
      <c r="GQE60" s="18"/>
      <c r="GQF60" s="18"/>
      <c r="GQG60" s="18"/>
      <c r="GQH60" s="18"/>
      <c r="GQI60" s="18"/>
      <c r="GQJ60" s="18"/>
      <c r="GQK60" s="18"/>
      <c r="GQL60" s="18"/>
      <c r="GQM60" s="18"/>
      <c r="GQN60" s="18"/>
      <c r="GQO60" s="18"/>
      <c r="GQP60" s="18"/>
      <c r="GQQ60" s="18"/>
      <c r="GQR60" s="18"/>
      <c r="GQS60" s="18"/>
      <c r="GQT60" s="18"/>
      <c r="GQU60" s="18"/>
      <c r="GQV60" s="18"/>
      <c r="GQW60" s="18"/>
      <c r="GQX60" s="18"/>
      <c r="GQY60" s="18"/>
      <c r="GQZ60" s="18"/>
      <c r="GRA60" s="18"/>
      <c r="GRB60" s="18"/>
      <c r="GRC60" s="18"/>
      <c r="GRD60" s="18"/>
      <c r="GRE60" s="18"/>
      <c r="GRF60" s="18"/>
      <c r="GRG60" s="18"/>
      <c r="GRH60" s="18"/>
      <c r="GRI60" s="18"/>
      <c r="GRJ60" s="18"/>
      <c r="GRK60" s="18"/>
      <c r="GRL60" s="18"/>
      <c r="GRM60" s="18"/>
      <c r="GRN60" s="18"/>
      <c r="GRO60" s="18"/>
      <c r="GRP60" s="18"/>
      <c r="GRQ60" s="18"/>
      <c r="GRR60" s="18"/>
      <c r="GRS60" s="18"/>
      <c r="GRT60" s="18"/>
      <c r="GRU60" s="18"/>
      <c r="GRV60" s="18"/>
      <c r="GRW60" s="18"/>
      <c r="GRX60" s="18"/>
      <c r="GRY60" s="18"/>
      <c r="GRZ60" s="18"/>
      <c r="GSA60" s="18"/>
      <c r="GSB60" s="18"/>
      <c r="GSC60" s="18"/>
      <c r="GSD60" s="18"/>
      <c r="GSE60" s="18"/>
      <c r="GSF60" s="18"/>
      <c r="GSG60" s="18"/>
      <c r="GSH60" s="18"/>
      <c r="GSI60" s="18"/>
      <c r="GSJ60" s="18"/>
      <c r="GSK60" s="18"/>
      <c r="GSL60" s="18"/>
      <c r="GSM60" s="18"/>
      <c r="GSN60" s="18"/>
      <c r="GSO60" s="18"/>
      <c r="GSP60" s="18"/>
      <c r="GSQ60" s="18"/>
      <c r="GSR60" s="18"/>
      <c r="GSS60" s="18"/>
      <c r="GST60" s="18"/>
      <c r="GSU60" s="18"/>
      <c r="GSV60" s="18"/>
      <c r="GSW60" s="18"/>
      <c r="GSX60" s="18"/>
      <c r="GSY60" s="18"/>
      <c r="GSZ60" s="18"/>
      <c r="GTA60" s="18"/>
      <c r="GTB60" s="18"/>
      <c r="GTC60" s="18"/>
      <c r="GTD60" s="18"/>
      <c r="GTE60" s="18"/>
      <c r="GTF60" s="18"/>
      <c r="GTG60" s="18"/>
      <c r="GTH60" s="18"/>
      <c r="GTI60" s="18"/>
      <c r="GTJ60" s="18"/>
      <c r="GTK60" s="18"/>
      <c r="GTL60" s="18"/>
      <c r="GTM60" s="18"/>
      <c r="GTN60" s="18"/>
      <c r="GTO60" s="18"/>
      <c r="GTP60" s="18"/>
      <c r="GTQ60" s="18"/>
      <c r="GTR60" s="18"/>
      <c r="GTS60" s="18"/>
      <c r="GTT60" s="18"/>
      <c r="GTU60" s="18"/>
      <c r="GTV60" s="18"/>
      <c r="GTW60" s="18"/>
      <c r="GTX60" s="18"/>
      <c r="GTY60" s="18"/>
      <c r="GTZ60" s="18"/>
      <c r="GUA60" s="18"/>
      <c r="GUB60" s="18"/>
      <c r="GUC60" s="18"/>
      <c r="GUD60" s="18"/>
      <c r="GUE60" s="18"/>
      <c r="GUF60" s="18"/>
      <c r="GUG60" s="18"/>
      <c r="GUH60" s="18"/>
      <c r="GUI60" s="18"/>
      <c r="GUJ60" s="18"/>
      <c r="GUK60" s="18"/>
      <c r="GUL60" s="18"/>
      <c r="GUM60" s="18"/>
      <c r="GUN60" s="18"/>
      <c r="GUO60" s="18"/>
      <c r="GUP60" s="18"/>
      <c r="GUQ60" s="18"/>
      <c r="GUR60" s="18"/>
      <c r="GUS60" s="18"/>
      <c r="GUT60" s="18"/>
      <c r="GUU60" s="18"/>
      <c r="GUV60" s="18"/>
      <c r="GUW60" s="18"/>
      <c r="GUX60" s="18"/>
      <c r="GUY60" s="18"/>
      <c r="GUZ60" s="18"/>
      <c r="GVA60" s="18"/>
      <c r="GVB60" s="18"/>
      <c r="GVC60" s="18"/>
      <c r="GVD60" s="18"/>
      <c r="GVE60" s="18"/>
      <c r="GVF60" s="18"/>
      <c r="GVG60" s="18"/>
      <c r="GVH60" s="18"/>
      <c r="GVI60" s="18"/>
      <c r="GVJ60" s="18"/>
      <c r="GVK60" s="18"/>
      <c r="GVL60" s="18"/>
      <c r="GVM60" s="18"/>
      <c r="GVN60" s="18"/>
      <c r="GVO60" s="18"/>
      <c r="GVP60" s="18"/>
      <c r="GVQ60" s="18"/>
      <c r="GVR60" s="18"/>
      <c r="GVS60" s="18"/>
      <c r="GVT60" s="18"/>
      <c r="GVU60" s="18"/>
      <c r="GVV60" s="18"/>
      <c r="GVW60" s="18"/>
      <c r="GVX60" s="18"/>
      <c r="GVY60" s="18"/>
      <c r="GVZ60" s="18"/>
      <c r="GWA60" s="18"/>
      <c r="GWB60" s="18"/>
      <c r="GWC60" s="18"/>
      <c r="GWD60" s="18"/>
      <c r="GWE60" s="18"/>
      <c r="GWF60" s="18"/>
      <c r="GWG60" s="18"/>
      <c r="GWH60" s="18"/>
      <c r="GWI60" s="18"/>
      <c r="GWJ60" s="18"/>
      <c r="GWK60" s="18"/>
      <c r="GWL60" s="18"/>
      <c r="GWM60" s="18"/>
      <c r="GWN60" s="18"/>
      <c r="GWO60" s="18"/>
      <c r="GWP60" s="18"/>
      <c r="GWQ60" s="18"/>
      <c r="GWR60" s="18"/>
      <c r="GWS60" s="18"/>
      <c r="GWT60" s="18"/>
      <c r="GWU60" s="18"/>
      <c r="GWV60" s="18"/>
      <c r="GWW60" s="18"/>
      <c r="GWX60" s="18"/>
      <c r="GWY60" s="18"/>
      <c r="GWZ60" s="18"/>
      <c r="GXA60" s="18"/>
      <c r="GXB60" s="18"/>
      <c r="GXC60" s="18"/>
      <c r="GXD60" s="18"/>
      <c r="GXE60" s="18"/>
      <c r="GXF60" s="18"/>
      <c r="GXG60" s="18"/>
      <c r="GXH60" s="18"/>
      <c r="GXI60" s="18"/>
      <c r="GXJ60" s="18"/>
      <c r="GXK60" s="18"/>
      <c r="GXL60" s="18"/>
      <c r="GXM60" s="18"/>
      <c r="GXN60" s="18"/>
      <c r="GXO60" s="18"/>
      <c r="GXP60" s="18"/>
      <c r="GXQ60" s="18"/>
      <c r="GXR60" s="18"/>
      <c r="GXS60" s="18"/>
      <c r="GXT60" s="18"/>
      <c r="GXU60" s="18"/>
      <c r="GXV60" s="18"/>
      <c r="GXW60" s="18"/>
      <c r="GXX60" s="18"/>
      <c r="GXY60" s="18"/>
      <c r="GXZ60" s="18"/>
      <c r="GYA60" s="18"/>
      <c r="GYB60" s="18"/>
      <c r="GYC60" s="18"/>
      <c r="GYD60" s="18"/>
      <c r="GYE60" s="18"/>
      <c r="GYF60" s="18"/>
      <c r="GYG60" s="18"/>
      <c r="GYH60" s="18"/>
      <c r="GYI60" s="18"/>
      <c r="GYJ60" s="18"/>
      <c r="GYK60" s="18"/>
      <c r="GYL60" s="18"/>
      <c r="GYM60" s="18"/>
      <c r="GYN60" s="18"/>
      <c r="GYO60" s="18"/>
      <c r="GYP60" s="18"/>
      <c r="GYQ60" s="18"/>
      <c r="GYR60" s="18"/>
      <c r="GYS60" s="18"/>
      <c r="GYT60" s="18"/>
      <c r="GYU60" s="18"/>
      <c r="GYV60" s="18"/>
      <c r="GYW60" s="18"/>
      <c r="GYX60" s="18"/>
      <c r="GYY60" s="18"/>
      <c r="GYZ60" s="18"/>
      <c r="GZA60" s="18"/>
      <c r="GZB60" s="18"/>
      <c r="GZC60" s="18"/>
      <c r="GZD60" s="18"/>
      <c r="GZE60" s="18"/>
      <c r="GZF60" s="18"/>
      <c r="GZG60" s="18"/>
      <c r="GZH60" s="18"/>
      <c r="GZI60" s="18"/>
      <c r="GZJ60" s="18"/>
      <c r="GZK60" s="18"/>
      <c r="GZL60" s="18"/>
      <c r="GZM60" s="18"/>
      <c r="GZN60" s="18"/>
      <c r="GZO60" s="18"/>
      <c r="GZP60" s="18"/>
      <c r="GZQ60" s="18"/>
      <c r="GZR60" s="18"/>
      <c r="GZS60" s="18"/>
      <c r="GZT60" s="18"/>
      <c r="GZU60" s="18"/>
      <c r="GZV60" s="18"/>
      <c r="GZW60" s="18"/>
      <c r="GZX60" s="18"/>
      <c r="GZY60" s="18"/>
      <c r="GZZ60" s="18"/>
      <c r="HAA60" s="18"/>
      <c r="HAB60" s="18"/>
      <c r="HAC60" s="18"/>
      <c r="HAD60" s="18"/>
      <c r="HAE60" s="18"/>
      <c r="HAF60" s="18"/>
      <c r="HAG60" s="18"/>
      <c r="HAH60" s="18"/>
      <c r="HAI60" s="18"/>
      <c r="HAJ60" s="18"/>
      <c r="HAK60" s="18"/>
      <c r="HAL60" s="18"/>
      <c r="HAM60" s="18"/>
      <c r="HAN60" s="18"/>
      <c r="HAO60" s="18"/>
      <c r="HAP60" s="18"/>
      <c r="HAQ60" s="18"/>
      <c r="HAR60" s="18"/>
      <c r="HAS60" s="18"/>
      <c r="HAT60" s="18"/>
      <c r="HAU60" s="18"/>
      <c r="HAV60" s="18"/>
      <c r="HAW60" s="18"/>
      <c r="HAX60" s="18"/>
      <c r="HAY60" s="18"/>
      <c r="HAZ60" s="18"/>
      <c r="HBA60" s="18"/>
      <c r="HBB60" s="18"/>
      <c r="HBC60" s="18"/>
      <c r="HBD60" s="18"/>
      <c r="HBE60" s="18"/>
      <c r="HBF60" s="18"/>
      <c r="HBG60" s="18"/>
      <c r="HBH60" s="18"/>
      <c r="HBI60" s="18"/>
      <c r="HBJ60" s="18"/>
      <c r="HBK60" s="18"/>
      <c r="HBL60" s="18"/>
      <c r="HBM60" s="18"/>
      <c r="HBN60" s="18"/>
      <c r="HBO60" s="18"/>
      <c r="HBP60" s="18"/>
      <c r="HBQ60" s="18"/>
      <c r="HBR60" s="18"/>
      <c r="HBS60" s="18"/>
      <c r="HBT60" s="18"/>
      <c r="HBU60" s="18"/>
      <c r="HBV60" s="18"/>
      <c r="HBW60" s="18"/>
      <c r="HBX60" s="18"/>
      <c r="HBY60" s="18"/>
      <c r="HBZ60" s="18"/>
      <c r="HCA60" s="18"/>
      <c r="HCB60" s="18"/>
      <c r="HCC60" s="18"/>
      <c r="HCD60" s="18"/>
      <c r="HCE60" s="18"/>
      <c r="HCF60" s="18"/>
      <c r="HCG60" s="18"/>
      <c r="HCH60" s="18"/>
      <c r="HCI60" s="18"/>
      <c r="HCJ60" s="18"/>
      <c r="HCK60" s="18"/>
      <c r="HCL60" s="18"/>
      <c r="HCM60" s="18"/>
      <c r="HCN60" s="18"/>
      <c r="HCO60" s="18"/>
      <c r="HCP60" s="18"/>
      <c r="HCQ60" s="18"/>
      <c r="HCR60" s="18"/>
      <c r="HCS60" s="18"/>
      <c r="HCT60" s="18"/>
      <c r="HCU60" s="18"/>
      <c r="HCV60" s="18"/>
      <c r="HCW60" s="18"/>
      <c r="HCX60" s="18"/>
      <c r="HCY60" s="18"/>
      <c r="HCZ60" s="18"/>
      <c r="HDA60" s="18"/>
      <c r="HDB60" s="18"/>
      <c r="HDC60" s="18"/>
      <c r="HDD60" s="18"/>
      <c r="HDE60" s="18"/>
      <c r="HDF60" s="18"/>
      <c r="HDG60" s="18"/>
      <c r="HDH60" s="18"/>
      <c r="HDI60" s="18"/>
      <c r="HDJ60" s="18"/>
      <c r="HDK60" s="18"/>
      <c r="HDL60" s="18"/>
      <c r="HDM60" s="18"/>
      <c r="HDN60" s="18"/>
      <c r="HDO60" s="18"/>
      <c r="HDP60" s="18"/>
      <c r="HDQ60" s="18"/>
      <c r="HDR60" s="18"/>
      <c r="HDS60" s="18"/>
      <c r="HDT60" s="18"/>
      <c r="HDU60" s="18"/>
      <c r="HDV60" s="18"/>
      <c r="HDW60" s="18"/>
      <c r="HDX60" s="18"/>
      <c r="HDY60" s="18"/>
      <c r="HDZ60" s="18"/>
      <c r="HEA60" s="18"/>
      <c r="HEB60" s="18"/>
      <c r="HEC60" s="18"/>
      <c r="HED60" s="18"/>
      <c r="HEE60" s="18"/>
      <c r="HEF60" s="18"/>
      <c r="HEG60" s="18"/>
      <c r="HEH60" s="18"/>
      <c r="HEI60" s="18"/>
      <c r="HEJ60" s="18"/>
      <c r="HEK60" s="18"/>
      <c r="HEL60" s="18"/>
      <c r="HEM60" s="18"/>
      <c r="HEN60" s="18"/>
      <c r="HEO60" s="18"/>
      <c r="HEP60" s="18"/>
      <c r="HEQ60" s="18"/>
      <c r="HER60" s="18"/>
      <c r="HES60" s="18"/>
      <c r="HET60" s="18"/>
      <c r="HEU60" s="18"/>
      <c r="HEV60" s="18"/>
      <c r="HEW60" s="18"/>
      <c r="HEX60" s="18"/>
      <c r="HEY60" s="18"/>
      <c r="HEZ60" s="18"/>
      <c r="HFA60" s="18"/>
      <c r="HFB60" s="18"/>
      <c r="HFC60" s="18"/>
      <c r="HFD60" s="18"/>
      <c r="HFE60" s="18"/>
      <c r="HFF60" s="18"/>
      <c r="HFG60" s="18"/>
      <c r="HFH60" s="18"/>
      <c r="HFI60" s="18"/>
      <c r="HFJ60" s="18"/>
      <c r="HFK60" s="18"/>
      <c r="HFL60" s="18"/>
      <c r="HFM60" s="18"/>
      <c r="HFN60" s="18"/>
      <c r="HFO60" s="18"/>
      <c r="HFP60" s="18"/>
      <c r="HFQ60" s="18"/>
      <c r="HFR60" s="18"/>
      <c r="HFS60" s="18"/>
      <c r="HFT60" s="18"/>
      <c r="HFU60" s="18"/>
      <c r="HFV60" s="18"/>
      <c r="HFW60" s="18"/>
      <c r="HFX60" s="18"/>
      <c r="HFY60" s="18"/>
      <c r="HFZ60" s="18"/>
      <c r="HGA60" s="18"/>
      <c r="HGB60" s="18"/>
      <c r="HGC60" s="18"/>
      <c r="HGD60" s="18"/>
      <c r="HGE60" s="18"/>
      <c r="HGF60" s="18"/>
      <c r="HGG60" s="18"/>
      <c r="HGH60" s="18"/>
      <c r="HGI60" s="18"/>
      <c r="HGJ60" s="18"/>
      <c r="HGK60" s="18"/>
      <c r="HGL60" s="18"/>
      <c r="HGM60" s="18"/>
      <c r="HGN60" s="18"/>
      <c r="HGO60" s="18"/>
      <c r="HGP60" s="18"/>
      <c r="HGQ60" s="18"/>
      <c r="HGR60" s="18"/>
      <c r="HGS60" s="18"/>
      <c r="HGT60" s="18"/>
      <c r="HGU60" s="18"/>
      <c r="HGV60" s="18"/>
      <c r="HGW60" s="18"/>
      <c r="HGX60" s="18"/>
      <c r="HGY60" s="18"/>
      <c r="HGZ60" s="18"/>
      <c r="HHA60" s="18"/>
      <c r="HHB60" s="18"/>
      <c r="HHC60" s="18"/>
      <c r="HHD60" s="18"/>
      <c r="HHE60" s="18"/>
      <c r="HHF60" s="18"/>
      <c r="HHG60" s="18"/>
      <c r="HHH60" s="18"/>
      <c r="HHI60" s="18"/>
      <c r="HHJ60" s="18"/>
      <c r="HHK60" s="18"/>
      <c r="HHL60" s="18"/>
      <c r="HHM60" s="18"/>
      <c r="HHN60" s="18"/>
      <c r="HHO60" s="18"/>
      <c r="HHP60" s="18"/>
      <c r="HHQ60" s="18"/>
      <c r="HHR60" s="18"/>
      <c r="HHS60" s="18"/>
      <c r="HHT60" s="18"/>
      <c r="HHU60" s="18"/>
      <c r="HHV60" s="18"/>
      <c r="HHW60" s="18"/>
      <c r="HHX60" s="18"/>
      <c r="HHY60" s="18"/>
      <c r="HHZ60" s="18"/>
      <c r="HIA60" s="18"/>
      <c r="HIB60" s="18"/>
      <c r="HIC60" s="18"/>
      <c r="HID60" s="18"/>
      <c r="HIE60" s="18"/>
      <c r="HIF60" s="18"/>
      <c r="HIG60" s="18"/>
      <c r="HIH60" s="18"/>
      <c r="HII60" s="18"/>
      <c r="HIJ60" s="18"/>
      <c r="HIK60" s="18"/>
      <c r="HIL60" s="18"/>
      <c r="HIM60" s="18"/>
      <c r="HIN60" s="18"/>
      <c r="HIO60" s="18"/>
      <c r="HIP60" s="18"/>
      <c r="HIQ60" s="18"/>
      <c r="HIR60" s="18"/>
      <c r="HIS60" s="18"/>
      <c r="HIT60" s="18"/>
      <c r="HIU60" s="18"/>
      <c r="HIV60" s="18"/>
      <c r="HIW60" s="18"/>
      <c r="HIX60" s="18"/>
      <c r="HIY60" s="18"/>
      <c r="HIZ60" s="18"/>
      <c r="HJA60" s="18"/>
      <c r="HJB60" s="18"/>
      <c r="HJC60" s="18"/>
      <c r="HJD60" s="18"/>
      <c r="HJE60" s="18"/>
      <c r="HJF60" s="18"/>
      <c r="HJG60" s="18"/>
      <c r="HJH60" s="18"/>
      <c r="HJI60" s="18"/>
      <c r="HJJ60" s="18"/>
      <c r="HJK60" s="18"/>
      <c r="HJL60" s="18"/>
      <c r="HJM60" s="18"/>
      <c r="HJN60" s="18"/>
      <c r="HJO60" s="18"/>
      <c r="HJP60" s="18"/>
      <c r="HJQ60" s="18"/>
      <c r="HJR60" s="18"/>
      <c r="HJS60" s="18"/>
      <c r="HJT60" s="18"/>
      <c r="HJU60" s="18"/>
      <c r="HJV60" s="18"/>
      <c r="HJW60" s="18"/>
      <c r="HJX60" s="18"/>
      <c r="HJY60" s="18"/>
      <c r="HJZ60" s="18"/>
      <c r="HKA60" s="18"/>
      <c r="HKB60" s="18"/>
      <c r="HKC60" s="18"/>
      <c r="HKD60" s="18"/>
      <c r="HKE60" s="18"/>
      <c r="HKF60" s="18"/>
      <c r="HKG60" s="18"/>
      <c r="HKH60" s="18"/>
      <c r="HKI60" s="18"/>
      <c r="HKJ60" s="18"/>
      <c r="HKK60" s="18"/>
      <c r="HKL60" s="18"/>
      <c r="HKM60" s="18"/>
      <c r="HKN60" s="18"/>
      <c r="HKO60" s="18"/>
      <c r="HKP60" s="18"/>
      <c r="HKQ60" s="18"/>
      <c r="HKR60" s="18"/>
      <c r="HKS60" s="18"/>
      <c r="HKT60" s="18"/>
      <c r="HKU60" s="18"/>
      <c r="HKV60" s="18"/>
      <c r="HKW60" s="18"/>
      <c r="HKX60" s="18"/>
      <c r="HKY60" s="18"/>
      <c r="HKZ60" s="18"/>
      <c r="HLA60" s="18"/>
      <c r="HLB60" s="18"/>
      <c r="HLC60" s="18"/>
      <c r="HLD60" s="18"/>
      <c r="HLE60" s="18"/>
      <c r="HLF60" s="18"/>
      <c r="HLG60" s="18"/>
      <c r="HLH60" s="18"/>
      <c r="HLI60" s="18"/>
      <c r="HLJ60" s="18"/>
      <c r="HLK60" s="18"/>
      <c r="HLL60" s="18"/>
      <c r="HLM60" s="18"/>
      <c r="HLN60" s="18"/>
      <c r="HLO60" s="18"/>
      <c r="HLP60" s="18"/>
      <c r="HLQ60" s="18"/>
      <c r="HLR60" s="18"/>
      <c r="HLS60" s="18"/>
      <c r="HLT60" s="18"/>
      <c r="HLU60" s="18"/>
      <c r="HLV60" s="18"/>
      <c r="HLW60" s="18"/>
      <c r="HLX60" s="18"/>
      <c r="HLY60" s="18"/>
      <c r="HLZ60" s="18"/>
      <c r="HMA60" s="18"/>
      <c r="HMB60" s="18"/>
      <c r="HMC60" s="18"/>
      <c r="HMD60" s="18"/>
      <c r="HME60" s="18"/>
      <c r="HMF60" s="18"/>
      <c r="HMG60" s="18"/>
      <c r="HMH60" s="18"/>
      <c r="HMI60" s="18"/>
      <c r="HMJ60" s="18"/>
      <c r="HMK60" s="18"/>
      <c r="HML60" s="18"/>
      <c r="HMM60" s="18"/>
      <c r="HMN60" s="18"/>
      <c r="HMO60" s="18"/>
      <c r="HMP60" s="18"/>
      <c r="HMQ60" s="18"/>
      <c r="HMR60" s="18"/>
      <c r="HMS60" s="18"/>
      <c r="HMT60" s="18"/>
      <c r="HMU60" s="18"/>
      <c r="HMV60" s="18"/>
      <c r="HMW60" s="18"/>
      <c r="HMX60" s="18"/>
      <c r="HMY60" s="18"/>
      <c r="HMZ60" s="18"/>
      <c r="HNA60" s="18"/>
      <c r="HNB60" s="18"/>
      <c r="HNC60" s="18"/>
      <c r="HND60" s="18"/>
      <c r="HNE60" s="18"/>
      <c r="HNF60" s="18"/>
      <c r="HNG60" s="18"/>
      <c r="HNH60" s="18"/>
      <c r="HNI60" s="18"/>
      <c r="HNJ60" s="18"/>
      <c r="HNK60" s="18"/>
      <c r="HNL60" s="18"/>
      <c r="HNM60" s="18"/>
      <c r="HNN60" s="18"/>
      <c r="HNO60" s="18"/>
      <c r="HNP60" s="18"/>
      <c r="HNQ60" s="18"/>
      <c r="HNR60" s="18"/>
      <c r="HNS60" s="18"/>
      <c r="HNT60" s="18"/>
      <c r="HNU60" s="18"/>
      <c r="HNV60" s="18"/>
      <c r="HNW60" s="18"/>
      <c r="HNX60" s="18"/>
      <c r="HNY60" s="18"/>
      <c r="HNZ60" s="18"/>
      <c r="HOA60" s="18"/>
      <c r="HOB60" s="18"/>
      <c r="HOC60" s="18"/>
      <c r="HOD60" s="18"/>
      <c r="HOE60" s="18"/>
      <c r="HOF60" s="18"/>
      <c r="HOG60" s="18"/>
      <c r="HOH60" s="18"/>
      <c r="HOI60" s="18"/>
      <c r="HOJ60" s="18"/>
      <c r="HOK60" s="18"/>
      <c r="HOL60" s="18"/>
      <c r="HOM60" s="18"/>
      <c r="HON60" s="18"/>
      <c r="HOO60" s="18"/>
      <c r="HOP60" s="18"/>
      <c r="HOQ60" s="18"/>
      <c r="HOR60" s="18"/>
      <c r="HOS60" s="18"/>
      <c r="HOT60" s="18"/>
      <c r="HOU60" s="18"/>
      <c r="HOV60" s="18"/>
      <c r="HOW60" s="18"/>
      <c r="HOX60" s="18"/>
      <c r="HOY60" s="18"/>
      <c r="HOZ60" s="18"/>
      <c r="HPA60" s="18"/>
      <c r="HPB60" s="18"/>
      <c r="HPC60" s="18"/>
      <c r="HPD60" s="18"/>
      <c r="HPE60" s="18"/>
      <c r="HPF60" s="18"/>
      <c r="HPG60" s="18"/>
      <c r="HPH60" s="18"/>
      <c r="HPI60" s="18"/>
      <c r="HPJ60" s="18"/>
      <c r="HPK60" s="18"/>
      <c r="HPL60" s="18"/>
      <c r="HPM60" s="18"/>
      <c r="HPN60" s="18"/>
      <c r="HPO60" s="18"/>
      <c r="HPP60" s="18"/>
      <c r="HPQ60" s="18"/>
      <c r="HPR60" s="18"/>
      <c r="HPS60" s="18"/>
      <c r="HPT60" s="18"/>
      <c r="HPU60" s="18"/>
      <c r="HPV60" s="18"/>
      <c r="HPW60" s="18"/>
      <c r="HPX60" s="18"/>
      <c r="HPY60" s="18"/>
      <c r="HPZ60" s="18"/>
      <c r="HQA60" s="18"/>
      <c r="HQB60" s="18"/>
      <c r="HQC60" s="18"/>
      <c r="HQD60" s="18"/>
      <c r="HQE60" s="18"/>
      <c r="HQF60" s="18"/>
      <c r="HQG60" s="18"/>
      <c r="HQH60" s="18"/>
      <c r="HQI60" s="18"/>
      <c r="HQJ60" s="18"/>
      <c r="HQK60" s="18"/>
      <c r="HQL60" s="18"/>
      <c r="HQM60" s="18"/>
      <c r="HQN60" s="18"/>
      <c r="HQO60" s="18"/>
      <c r="HQP60" s="18"/>
      <c r="HQQ60" s="18"/>
      <c r="HQR60" s="18"/>
      <c r="HQS60" s="18"/>
      <c r="HQT60" s="18"/>
      <c r="HQU60" s="18"/>
      <c r="HQV60" s="18"/>
      <c r="HQW60" s="18"/>
      <c r="HQX60" s="18"/>
      <c r="HQY60" s="18"/>
      <c r="HQZ60" s="18"/>
      <c r="HRA60" s="18"/>
      <c r="HRB60" s="18"/>
      <c r="HRC60" s="18"/>
      <c r="HRD60" s="18"/>
      <c r="HRE60" s="18"/>
      <c r="HRF60" s="18"/>
      <c r="HRG60" s="18"/>
      <c r="HRH60" s="18"/>
      <c r="HRI60" s="18"/>
      <c r="HRJ60" s="18"/>
      <c r="HRK60" s="18"/>
      <c r="HRL60" s="18"/>
      <c r="HRM60" s="18"/>
      <c r="HRN60" s="18"/>
      <c r="HRO60" s="18"/>
      <c r="HRP60" s="18"/>
      <c r="HRQ60" s="18"/>
      <c r="HRR60" s="18"/>
      <c r="HRS60" s="18"/>
      <c r="HRT60" s="18"/>
      <c r="HRU60" s="18"/>
      <c r="HRV60" s="18"/>
      <c r="HRW60" s="18"/>
      <c r="HRX60" s="18"/>
      <c r="HRY60" s="18"/>
      <c r="HRZ60" s="18"/>
      <c r="HSA60" s="18"/>
      <c r="HSB60" s="18"/>
      <c r="HSC60" s="18"/>
      <c r="HSD60" s="18"/>
      <c r="HSE60" s="18"/>
      <c r="HSF60" s="18"/>
      <c r="HSG60" s="18"/>
      <c r="HSH60" s="18"/>
      <c r="HSI60" s="18"/>
      <c r="HSJ60" s="18"/>
      <c r="HSK60" s="18"/>
      <c r="HSL60" s="18"/>
      <c r="HSM60" s="18"/>
      <c r="HSN60" s="18"/>
      <c r="HSO60" s="18"/>
      <c r="HSP60" s="18"/>
      <c r="HSQ60" s="18"/>
      <c r="HSR60" s="18"/>
      <c r="HSS60" s="18"/>
      <c r="HST60" s="18"/>
      <c r="HSU60" s="18"/>
      <c r="HSV60" s="18"/>
      <c r="HSW60" s="18"/>
      <c r="HSX60" s="18"/>
      <c r="HSY60" s="18"/>
      <c r="HSZ60" s="18"/>
      <c r="HTA60" s="18"/>
      <c r="HTB60" s="18"/>
      <c r="HTC60" s="18"/>
      <c r="HTD60" s="18"/>
      <c r="HTE60" s="18"/>
      <c r="HTF60" s="18"/>
      <c r="HTG60" s="18"/>
      <c r="HTH60" s="18"/>
      <c r="HTI60" s="18"/>
      <c r="HTJ60" s="18"/>
      <c r="HTK60" s="18"/>
      <c r="HTL60" s="18"/>
      <c r="HTM60" s="18"/>
      <c r="HTN60" s="18"/>
      <c r="HTO60" s="18"/>
      <c r="HTP60" s="18"/>
      <c r="HTQ60" s="18"/>
      <c r="HTR60" s="18"/>
      <c r="HTS60" s="18"/>
      <c r="HTT60" s="18"/>
      <c r="HTU60" s="18"/>
      <c r="HTV60" s="18"/>
      <c r="HTW60" s="18"/>
      <c r="HTX60" s="18"/>
      <c r="HTY60" s="18"/>
      <c r="HTZ60" s="18"/>
      <c r="HUA60" s="18"/>
      <c r="HUB60" s="18"/>
      <c r="HUC60" s="18"/>
      <c r="HUD60" s="18"/>
      <c r="HUE60" s="18"/>
      <c r="HUF60" s="18"/>
      <c r="HUG60" s="18"/>
      <c r="HUH60" s="18"/>
      <c r="HUI60" s="18"/>
      <c r="HUJ60" s="18"/>
      <c r="HUK60" s="18"/>
      <c r="HUL60" s="18"/>
      <c r="HUM60" s="18"/>
      <c r="HUN60" s="18"/>
      <c r="HUO60" s="18"/>
      <c r="HUP60" s="18"/>
      <c r="HUQ60" s="18"/>
      <c r="HUR60" s="18"/>
      <c r="HUS60" s="18"/>
      <c r="HUT60" s="18"/>
      <c r="HUU60" s="18"/>
      <c r="HUV60" s="18"/>
      <c r="HUW60" s="18"/>
      <c r="HUX60" s="18"/>
      <c r="HUY60" s="18"/>
      <c r="HUZ60" s="18"/>
      <c r="HVA60" s="18"/>
      <c r="HVB60" s="18"/>
      <c r="HVC60" s="18"/>
      <c r="HVD60" s="18"/>
      <c r="HVE60" s="18"/>
      <c r="HVF60" s="18"/>
      <c r="HVG60" s="18"/>
      <c r="HVH60" s="18"/>
      <c r="HVI60" s="18"/>
      <c r="HVJ60" s="18"/>
      <c r="HVK60" s="18"/>
      <c r="HVL60" s="18"/>
      <c r="HVM60" s="18"/>
      <c r="HVN60" s="18"/>
      <c r="HVO60" s="18"/>
      <c r="HVP60" s="18"/>
      <c r="HVQ60" s="18"/>
      <c r="HVR60" s="18"/>
      <c r="HVS60" s="18"/>
      <c r="HVT60" s="18"/>
      <c r="HVU60" s="18"/>
      <c r="HVV60" s="18"/>
      <c r="HVW60" s="18"/>
      <c r="HVX60" s="18"/>
      <c r="HVY60" s="18"/>
      <c r="HVZ60" s="18"/>
      <c r="HWA60" s="18"/>
      <c r="HWB60" s="18"/>
      <c r="HWC60" s="18"/>
      <c r="HWD60" s="18"/>
      <c r="HWE60" s="18"/>
      <c r="HWF60" s="18"/>
      <c r="HWG60" s="18"/>
      <c r="HWH60" s="18"/>
      <c r="HWI60" s="18"/>
      <c r="HWJ60" s="18"/>
      <c r="HWK60" s="18"/>
      <c r="HWL60" s="18"/>
      <c r="HWM60" s="18"/>
      <c r="HWN60" s="18"/>
      <c r="HWO60" s="18"/>
      <c r="HWP60" s="18"/>
      <c r="HWQ60" s="18"/>
      <c r="HWR60" s="18"/>
      <c r="HWS60" s="18"/>
      <c r="HWT60" s="18"/>
      <c r="HWU60" s="18"/>
      <c r="HWV60" s="18"/>
      <c r="HWW60" s="18"/>
      <c r="HWX60" s="18"/>
      <c r="HWY60" s="18"/>
      <c r="HWZ60" s="18"/>
      <c r="HXA60" s="18"/>
      <c r="HXB60" s="18"/>
      <c r="HXC60" s="18"/>
      <c r="HXD60" s="18"/>
      <c r="HXE60" s="18"/>
      <c r="HXF60" s="18"/>
      <c r="HXG60" s="18"/>
      <c r="HXH60" s="18"/>
      <c r="HXI60" s="18"/>
      <c r="HXJ60" s="18"/>
      <c r="HXK60" s="18"/>
      <c r="HXL60" s="18"/>
      <c r="HXM60" s="18"/>
      <c r="HXN60" s="18"/>
      <c r="HXO60" s="18"/>
      <c r="HXP60" s="18"/>
      <c r="HXQ60" s="18"/>
      <c r="HXR60" s="18"/>
      <c r="HXS60" s="18"/>
      <c r="HXT60" s="18"/>
      <c r="HXU60" s="18"/>
      <c r="HXV60" s="18"/>
      <c r="HXW60" s="18"/>
      <c r="HXX60" s="18"/>
      <c r="HXY60" s="18"/>
      <c r="HXZ60" s="18"/>
      <c r="HYA60" s="18"/>
      <c r="HYB60" s="18"/>
      <c r="HYC60" s="18"/>
      <c r="HYD60" s="18"/>
      <c r="HYE60" s="18"/>
      <c r="HYF60" s="18"/>
      <c r="HYG60" s="18"/>
      <c r="HYH60" s="18"/>
      <c r="HYI60" s="18"/>
      <c r="HYJ60" s="18"/>
      <c r="HYK60" s="18"/>
      <c r="HYL60" s="18"/>
      <c r="HYM60" s="18"/>
      <c r="HYN60" s="18"/>
      <c r="HYO60" s="18"/>
      <c r="HYP60" s="18"/>
      <c r="HYQ60" s="18"/>
      <c r="HYR60" s="18"/>
      <c r="HYS60" s="18"/>
      <c r="HYT60" s="18"/>
      <c r="HYU60" s="18"/>
      <c r="HYV60" s="18"/>
      <c r="HYW60" s="18"/>
      <c r="HYX60" s="18"/>
      <c r="HYY60" s="18"/>
      <c r="HYZ60" s="18"/>
      <c r="HZA60" s="18"/>
      <c r="HZB60" s="18"/>
      <c r="HZC60" s="18"/>
      <c r="HZD60" s="18"/>
      <c r="HZE60" s="18"/>
      <c r="HZF60" s="18"/>
      <c r="HZG60" s="18"/>
      <c r="HZH60" s="18"/>
      <c r="HZI60" s="18"/>
      <c r="HZJ60" s="18"/>
      <c r="HZK60" s="18"/>
      <c r="HZL60" s="18"/>
      <c r="HZM60" s="18"/>
      <c r="HZN60" s="18"/>
      <c r="HZO60" s="18"/>
      <c r="HZP60" s="18"/>
      <c r="HZQ60" s="18"/>
      <c r="HZR60" s="18"/>
      <c r="HZS60" s="18"/>
      <c r="HZT60" s="18"/>
      <c r="HZU60" s="18"/>
      <c r="HZV60" s="18"/>
      <c r="HZW60" s="18"/>
      <c r="HZX60" s="18"/>
      <c r="HZY60" s="18"/>
      <c r="HZZ60" s="18"/>
      <c r="IAA60" s="18"/>
      <c r="IAB60" s="18"/>
      <c r="IAC60" s="18"/>
      <c r="IAD60" s="18"/>
      <c r="IAE60" s="18"/>
      <c r="IAF60" s="18"/>
      <c r="IAG60" s="18"/>
      <c r="IAH60" s="18"/>
      <c r="IAI60" s="18"/>
      <c r="IAJ60" s="18"/>
      <c r="IAK60" s="18"/>
      <c r="IAL60" s="18"/>
      <c r="IAM60" s="18"/>
      <c r="IAN60" s="18"/>
      <c r="IAO60" s="18"/>
      <c r="IAP60" s="18"/>
      <c r="IAQ60" s="18"/>
      <c r="IAR60" s="18"/>
      <c r="IAS60" s="18"/>
      <c r="IAT60" s="18"/>
      <c r="IAU60" s="18"/>
      <c r="IAV60" s="18"/>
      <c r="IAW60" s="18"/>
      <c r="IAX60" s="18"/>
      <c r="IAY60" s="18"/>
      <c r="IAZ60" s="18"/>
      <c r="IBA60" s="18"/>
      <c r="IBB60" s="18"/>
      <c r="IBC60" s="18"/>
      <c r="IBD60" s="18"/>
      <c r="IBE60" s="18"/>
      <c r="IBF60" s="18"/>
      <c r="IBG60" s="18"/>
      <c r="IBH60" s="18"/>
      <c r="IBI60" s="18"/>
      <c r="IBJ60" s="18"/>
      <c r="IBK60" s="18"/>
      <c r="IBL60" s="18"/>
      <c r="IBM60" s="18"/>
      <c r="IBN60" s="18"/>
      <c r="IBO60" s="18"/>
      <c r="IBP60" s="18"/>
      <c r="IBQ60" s="18"/>
      <c r="IBR60" s="18"/>
      <c r="IBS60" s="18"/>
      <c r="IBT60" s="18"/>
      <c r="IBU60" s="18"/>
      <c r="IBV60" s="18"/>
      <c r="IBW60" s="18"/>
      <c r="IBX60" s="18"/>
      <c r="IBY60" s="18"/>
      <c r="IBZ60" s="18"/>
      <c r="ICA60" s="18"/>
      <c r="ICB60" s="18"/>
      <c r="ICC60" s="18"/>
      <c r="ICD60" s="18"/>
      <c r="ICE60" s="18"/>
      <c r="ICF60" s="18"/>
      <c r="ICG60" s="18"/>
      <c r="ICH60" s="18"/>
      <c r="ICI60" s="18"/>
      <c r="ICJ60" s="18"/>
      <c r="ICK60" s="18"/>
      <c r="ICL60" s="18"/>
      <c r="ICM60" s="18"/>
      <c r="ICN60" s="18"/>
      <c r="ICO60" s="18"/>
      <c r="ICP60" s="18"/>
      <c r="ICQ60" s="18"/>
      <c r="ICR60" s="18"/>
      <c r="ICS60" s="18"/>
      <c r="ICT60" s="18"/>
      <c r="ICU60" s="18"/>
      <c r="ICV60" s="18"/>
      <c r="ICW60" s="18"/>
      <c r="ICX60" s="18"/>
      <c r="ICY60" s="18"/>
      <c r="ICZ60" s="18"/>
      <c r="IDA60" s="18"/>
      <c r="IDB60" s="18"/>
      <c r="IDC60" s="18"/>
      <c r="IDD60" s="18"/>
      <c r="IDE60" s="18"/>
      <c r="IDF60" s="18"/>
      <c r="IDG60" s="18"/>
      <c r="IDH60" s="18"/>
      <c r="IDI60" s="18"/>
      <c r="IDJ60" s="18"/>
      <c r="IDK60" s="18"/>
      <c r="IDL60" s="18"/>
      <c r="IDM60" s="18"/>
      <c r="IDN60" s="18"/>
      <c r="IDO60" s="18"/>
      <c r="IDP60" s="18"/>
      <c r="IDQ60" s="18"/>
      <c r="IDR60" s="18"/>
      <c r="IDS60" s="18"/>
      <c r="IDT60" s="18"/>
      <c r="IDU60" s="18"/>
      <c r="IDV60" s="18"/>
      <c r="IDW60" s="18"/>
      <c r="IDX60" s="18"/>
      <c r="IDY60" s="18"/>
      <c r="IDZ60" s="18"/>
      <c r="IEA60" s="18"/>
      <c r="IEB60" s="18"/>
      <c r="IEC60" s="18"/>
      <c r="IED60" s="18"/>
      <c r="IEE60" s="18"/>
      <c r="IEF60" s="18"/>
      <c r="IEG60" s="18"/>
      <c r="IEH60" s="18"/>
      <c r="IEI60" s="18"/>
      <c r="IEJ60" s="18"/>
      <c r="IEK60" s="18"/>
      <c r="IEL60" s="18"/>
      <c r="IEM60" s="18"/>
      <c r="IEN60" s="18"/>
      <c r="IEO60" s="18"/>
      <c r="IEP60" s="18"/>
      <c r="IEQ60" s="18"/>
      <c r="IER60" s="18"/>
      <c r="IES60" s="18"/>
      <c r="IET60" s="18"/>
      <c r="IEU60" s="18"/>
      <c r="IEV60" s="18"/>
      <c r="IEW60" s="18"/>
      <c r="IEX60" s="18"/>
      <c r="IEY60" s="18"/>
      <c r="IEZ60" s="18"/>
      <c r="IFA60" s="18"/>
      <c r="IFB60" s="18"/>
      <c r="IFC60" s="18"/>
      <c r="IFD60" s="18"/>
      <c r="IFE60" s="18"/>
      <c r="IFF60" s="18"/>
      <c r="IFG60" s="18"/>
      <c r="IFH60" s="18"/>
      <c r="IFI60" s="18"/>
      <c r="IFJ60" s="18"/>
      <c r="IFK60" s="18"/>
      <c r="IFL60" s="18"/>
      <c r="IFM60" s="18"/>
      <c r="IFN60" s="18"/>
      <c r="IFO60" s="18"/>
      <c r="IFP60" s="18"/>
      <c r="IFQ60" s="18"/>
      <c r="IFR60" s="18"/>
      <c r="IFS60" s="18"/>
      <c r="IFT60" s="18"/>
      <c r="IFU60" s="18"/>
      <c r="IFV60" s="18"/>
      <c r="IFW60" s="18"/>
      <c r="IFX60" s="18"/>
      <c r="IFY60" s="18"/>
      <c r="IFZ60" s="18"/>
      <c r="IGA60" s="18"/>
      <c r="IGB60" s="18"/>
      <c r="IGC60" s="18"/>
      <c r="IGD60" s="18"/>
      <c r="IGE60" s="18"/>
      <c r="IGF60" s="18"/>
      <c r="IGG60" s="18"/>
      <c r="IGH60" s="18"/>
      <c r="IGI60" s="18"/>
      <c r="IGJ60" s="18"/>
      <c r="IGK60" s="18"/>
      <c r="IGL60" s="18"/>
      <c r="IGM60" s="18"/>
      <c r="IGN60" s="18"/>
      <c r="IGO60" s="18"/>
      <c r="IGP60" s="18"/>
      <c r="IGQ60" s="18"/>
      <c r="IGR60" s="18"/>
      <c r="IGS60" s="18"/>
      <c r="IGT60" s="18"/>
      <c r="IGU60" s="18"/>
      <c r="IGV60" s="18"/>
      <c r="IGW60" s="18"/>
      <c r="IGX60" s="18"/>
      <c r="IGY60" s="18"/>
      <c r="IGZ60" s="18"/>
      <c r="IHA60" s="18"/>
      <c r="IHB60" s="18"/>
      <c r="IHC60" s="18"/>
      <c r="IHD60" s="18"/>
      <c r="IHE60" s="18"/>
      <c r="IHF60" s="18"/>
      <c r="IHG60" s="18"/>
      <c r="IHH60" s="18"/>
      <c r="IHI60" s="18"/>
      <c r="IHJ60" s="18"/>
      <c r="IHK60" s="18"/>
      <c r="IHL60" s="18"/>
      <c r="IHM60" s="18"/>
      <c r="IHN60" s="18"/>
      <c r="IHO60" s="18"/>
      <c r="IHP60" s="18"/>
      <c r="IHQ60" s="18"/>
      <c r="IHR60" s="18"/>
      <c r="IHS60" s="18"/>
      <c r="IHT60" s="18"/>
      <c r="IHU60" s="18"/>
      <c r="IHV60" s="18"/>
      <c r="IHW60" s="18"/>
      <c r="IHX60" s="18"/>
      <c r="IHY60" s="18"/>
      <c r="IHZ60" s="18"/>
      <c r="IIA60" s="18"/>
      <c r="IIB60" s="18"/>
      <c r="IIC60" s="18"/>
      <c r="IID60" s="18"/>
      <c r="IIE60" s="18"/>
      <c r="IIF60" s="18"/>
      <c r="IIG60" s="18"/>
      <c r="IIH60" s="18"/>
      <c r="III60" s="18"/>
      <c r="IIJ60" s="18"/>
      <c r="IIK60" s="18"/>
      <c r="IIL60" s="18"/>
      <c r="IIM60" s="18"/>
      <c r="IIN60" s="18"/>
      <c r="IIO60" s="18"/>
      <c r="IIP60" s="18"/>
      <c r="IIQ60" s="18"/>
      <c r="IIR60" s="18"/>
      <c r="IIS60" s="18"/>
      <c r="IIT60" s="18"/>
      <c r="IIU60" s="18"/>
      <c r="IIV60" s="18"/>
      <c r="IIW60" s="18"/>
      <c r="IIX60" s="18"/>
      <c r="IIY60" s="18"/>
      <c r="IIZ60" s="18"/>
      <c r="IJA60" s="18"/>
      <c r="IJB60" s="18"/>
      <c r="IJC60" s="18"/>
      <c r="IJD60" s="18"/>
      <c r="IJE60" s="18"/>
      <c r="IJF60" s="18"/>
      <c r="IJG60" s="18"/>
      <c r="IJH60" s="18"/>
      <c r="IJI60" s="18"/>
      <c r="IJJ60" s="18"/>
      <c r="IJK60" s="18"/>
      <c r="IJL60" s="18"/>
      <c r="IJM60" s="18"/>
      <c r="IJN60" s="18"/>
      <c r="IJO60" s="18"/>
      <c r="IJP60" s="18"/>
      <c r="IJQ60" s="18"/>
      <c r="IJR60" s="18"/>
      <c r="IJS60" s="18"/>
      <c r="IJT60" s="18"/>
      <c r="IJU60" s="18"/>
      <c r="IJV60" s="18"/>
      <c r="IJW60" s="18"/>
      <c r="IJX60" s="18"/>
      <c r="IJY60" s="18"/>
      <c r="IJZ60" s="18"/>
      <c r="IKA60" s="18"/>
      <c r="IKB60" s="18"/>
      <c r="IKC60" s="18"/>
      <c r="IKD60" s="18"/>
      <c r="IKE60" s="18"/>
      <c r="IKF60" s="18"/>
      <c r="IKG60" s="18"/>
      <c r="IKH60" s="18"/>
      <c r="IKI60" s="18"/>
      <c r="IKJ60" s="18"/>
      <c r="IKK60" s="18"/>
      <c r="IKL60" s="18"/>
      <c r="IKM60" s="18"/>
      <c r="IKN60" s="18"/>
      <c r="IKO60" s="18"/>
      <c r="IKP60" s="18"/>
      <c r="IKQ60" s="18"/>
      <c r="IKR60" s="18"/>
      <c r="IKS60" s="18"/>
      <c r="IKT60" s="18"/>
      <c r="IKU60" s="18"/>
      <c r="IKV60" s="18"/>
      <c r="IKW60" s="18"/>
      <c r="IKX60" s="18"/>
      <c r="IKY60" s="18"/>
      <c r="IKZ60" s="18"/>
      <c r="ILA60" s="18"/>
      <c r="ILB60" s="18"/>
      <c r="ILC60" s="18"/>
      <c r="ILD60" s="18"/>
      <c r="ILE60" s="18"/>
      <c r="ILF60" s="18"/>
      <c r="ILG60" s="18"/>
      <c r="ILH60" s="18"/>
      <c r="ILI60" s="18"/>
      <c r="ILJ60" s="18"/>
      <c r="ILK60" s="18"/>
      <c r="ILL60" s="18"/>
      <c r="ILM60" s="18"/>
      <c r="ILN60" s="18"/>
      <c r="ILO60" s="18"/>
      <c r="ILP60" s="18"/>
      <c r="ILQ60" s="18"/>
      <c r="ILR60" s="18"/>
      <c r="ILS60" s="18"/>
      <c r="ILT60" s="18"/>
      <c r="ILU60" s="18"/>
      <c r="ILV60" s="18"/>
      <c r="ILW60" s="18"/>
      <c r="ILX60" s="18"/>
      <c r="ILY60" s="18"/>
      <c r="ILZ60" s="18"/>
      <c r="IMA60" s="18"/>
      <c r="IMB60" s="18"/>
      <c r="IMC60" s="18"/>
      <c r="IMD60" s="18"/>
      <c r="IME60" s="18"/>
      <c r="IMF60" s="18"/>
      <c r="IMG60" s="18"/>
      <c r="IMH60" s="18"/>
      <c r="IMI60" s="18"/>
      <c r="IMJ60" s="18"/>
      <c r="IMK60" s="18"/>
      <c r="IML60" s="18"/>
      <c r="IMM60" s="18"/>
      <c r="IMN60" s="18"/>
      <c r="IMO60" s="18"/>
      <c r="IMP60" s="18"/>
      <c r="IMQ60" s="18"/>
      <c r="IMR60" s="18"/>
      <c r="IMS60" s="18"/>
      <c r="IMT60" s="18"/>
      <c r="IMU60" s="18"/>
      <c r="IMV60" s="18"/>
      <c r="IMW60" s="18"/>
      <c r="IMX60" s="18"/>
      <c r="IMY60" s="18"/>
      <c r="IMZ60" s="18"/>
      <c r="INA60" s="18"/>
      <c r="INB60" s="18"/>
      <c r="INC60" s="18"/>
      <c r="IND60" s="18"/>
      <c r="INE60" s="18"/>
      <c r="INF60" s="18"/>
      <c r="ING60" s="18"/>
      <c r="INH60" s="18"/>
      <c r="INI60" s="18"/>
      <c r="INJ60" s="18"/>
      <c r="INK60" s="18"/>
      <c r="INL60" s="18"/>
      <c r="INM60" s="18"/>
      <c r="INN60" s="18"/>
      <c r="INO60" s="18"/>
      <c r="INP60" s="18"/>
      <c r="INQ60" s="18"/>
      <c r="INR60" s="18"/>
      <c r="INS60" s="18"/>
      <c r="INT60" s="18"/>
      <c r="INU60" s="18"/>
      <c r="INV60" s="18"/>
      <c r="INW60" s="18"/>
      <c r="INX60" s="18"/>
      <c r="INY60" s="18"/>
      <c r="INZ60" s="18"/>
      <c r="IOA60" s="18"/>
      <c r="IOB60" s="18"/>
      <c r="IOC60" s="18"/>
      <c r="IOD60" s="18"/>
      <c r="IOE60" s="18"/>
      <c r="IOF60" s="18"/>
      <c r="IOG60" s="18"/>
      <c r="IOH60" s="18"/>
      <c r="IOI60" s="18"/>
      <c r="IOJ60" s="18"/>
      <c r="IOK60" s="18"/>
      <c r="IOL60" s="18"/>
      <c r="IOM60" s="18"/>
      <c r="ION60" s="18"/>
      <c r="IOO60" s="18"/>
      <c r="IOP60" s="18"/>
      <c r="IOQ60" s="18"/>
      <c r="IOR60" s="18"/>
      <c r="IOS60" s="18"/>
      <c r="IOT60" s="18"/>
      <c r="IOU60" s="18"/>
      <c r="IOV60" s="18"/>
      <c r="IOW60" s="18"/>
      <c r="IOX60" s="18"/>
      <c r="IOY60" s="18"/>
      <c r="IOZ60" s="18"/>
      <c r="IPA60" s="18"/>
      <c r="IPB60" s="18"/>
      <c r="IPC60" s="18"/>
      <c r="IPD60" s="18"/>
      <c r="IPE60" s="18"/>
      <c r="IPF60" s="18"/>
      <c r="IPG60" s="18"/>
      <c r="IPH60" s="18"/>
      <c r="IPI60" s="18"/>
      <c r="IPJ60" s="18"/>
      <c r="IPK60" s="18"/>
      <c r="IPL60" s="18"/>
      <c r="IPM60" s="18"/>
      <c r="IPN60" s="18"/>
      <c r="IPO60" s="18"/>
      <c r="IPP60" s="18"/>
      <c r="IPQ60" s="18"/>
      <c r="IPR60" s="18"/>
      <c r="IPS60" s="18"/>
      <c r="IPT60" s="18"/>
      <c r="IPU60" s="18"/>
      <c r="IPV60" s="18"/>
      <c r="IPW60" s="18"/>
      <c r="IPX60" s="18"/>
      <c r="IPY60" s="18"/>
      <c r="IPZ60" s="18"/>
      <c r="IQA60" s="18"/>
      <c r="IQB60" s="18"/>
      <c r="IQC60" s="18"/>
      <c r="IQD60" s="18"/>
      <c r="IQE60" s="18"/>
      <c r="IQF60" s="18"/>
      <c r="IQG60" s="18"/>
      <c r="IQH60" s="18"/>
      <c r="IQI60" s="18"/>
      <c r="IQJ60" s="18"/>
      <c r="IQK60" s="18"/>
      <c r="IQL60" s="18"/>
      <c r="IQM60" s="18"/>
      <c r="IQN60" s="18"/>
      <c r="IQO60" s="18"/>
      <c r="IQP60" s="18"/>
      <c r="IQQ60" s="18"/>
      <c r="IQR60" s="18"/>
      <c r="IQS60" s="18"/>
      <c r="IQT60" s="18"/>
      <c r="IQU60" s="18"/>
      <c r="IQV60" s="18"/>
      <c r="IQW60" s="18"/>
      <c r="IQX60" s="18"/>
      <c r="IQY60" s="18"/>
      <c r="IQZ60" s="18"/>
      <c r="IRA60" s="18"/>
      <c r="IRB60" s="18"/>
      <c r="IRC60" s="18"/>
      <c r="IRD60" s="18"/>
      <c r="IRE60" s="18"/>
      <c r="IRF60" s="18"/>
      <c r="IRG60" s="18"/>
      <c r="IRH60" s="18"/>
      <c r="IRI60" s="18"/>
      <c r="IRJ60" s="18"/>
      <c r="IRK60" s="18"/>
      <c r="IRL60" s="18"/>
      <c r="IRM60" s="18"/>
      <c r="IRN60" s="18"/>
      <c r="IRO60" s="18"/>
      <c r="IRP60" s="18"/>
      <c r="IRQ60" s="18"/>
      <c r="IRR60" s="18"/>
      <c r="IRS60" s="18"/>
      <c r="IRT60" s="18"/>
      <c r="IRU60" s="18"/>
      <c r="IRV60" s="18"/>
      <c r="IRW60" s="18"/>
      <c r="IRX60" s="18"/>
      <c r="IRY60" s="18"/>
      <c r="IRZ60" s="18"/>
      <c r="ISA60" s="18"/>
      <c r="ISB60" s="18"/>
      <c r="ISC60" s="18"/>
      <c r="ISD60" s="18"/>
      <c r="ISE60" s="18"/>
      <c r="ISF60" s="18"/>
      <c r="ISG60" s="18"/>
      <c r="ISH60" s="18"/>
      <c r="ISI60" s="18"/>
      <c r="ISJ60" s="18"/>
      <c r="ISK60" s="18"/>
      <c r="ISL60" s="18"/>
      <c r="ISM60" s="18"/>
      <c r="ISN60" s="18"/>
      <c r="ISO60" s="18"/>
      <c r="ISP60" s="18"/>
      <c r="ISQ60" s="18"/>
      <c r="ISR60" s="18"/>
      <c r="ISS60" s="18"/>
      <c r="IST60" s="18"/>
      <c r="ISU60" s="18"/>
      <c r="ISV60" s="18"/>
      <c r="ISW60" s="18"/>
      <c r="ISX60" s="18"/>
      <c r="ISY60" s="18"/>
      <c r="ISZ60" s="18"/>
      <c r="ITA60" s="18"/>
      <c r="ITB60" s="18"/>
      <c r="ITC60" s="18"/>
      <c r="ITD60" s="18"/>
      <c r="ITE60" s="18"/>
      <c r="ITF60" s="18"/>
      <c r="ITG60" s="18"/>
      <c r="ITH60" s="18"/>
      <c r="ITI60" s="18"/>
      <c r="ITJ60" s="18"/>
      <c r="ITK60" s="18"/>
      <c r="ITL60" s="18"/>
      <c r="ITM60" s="18"/>
      <c r="ITN60" s="18"/>
      <c r="ITO60" s="18"/>
      <c r="ITP60" s="18"/>
      <c r="ITQ60" s="18"/>
      <c r="ITR60" s="18"/>
      <c r="ITS60" s="18"/>
      <c r="ITT60" s="18"/>
      <c r="ITU60" s="18"/>
      <c r="ITV60" s="18"/>
      <c r="ITW60" s="18"/>
      <c r="ITX60" s="18"/>
      <c r="ITY60" s="18"/>
      <c r="ITZ60" s="18"/>
      <c r="IUA60" s="18"/>
      <c r="IUB60" s="18"/>
      <c r="IUC60" s="18"/>
      <c r="IUD60" s="18"/>
      <c r="IUE60" s="18"/>
      <c r="IUF60" s="18"/>
      <c r="IUG60" s="18"/>
      <c r="IUH60" s="18"/>
      <c r="IUI60" s="18"/>
      <c r="IUJ60" s="18"/>
      <c r="IUK60" s="18"/>
      <c r="IUL60" s="18"/>
      <c r="IUM60" s="18"/>
      <c r="IUN60" s="18"/>
      <c r="IUO60" s="18"/>
      <c r="IUP60" s="18"/>
      <c r="IUQ60" s="18"/>
      <c r="IUR60" s="18"/>
      <c r="IUS60" s="18"/>
      <c r="IUT60" s="18"/>
      <c r="IUU60" s="18"/>
      <c r="IUV60" s="18"/>
      <c r="IUW60" s="18"/>
      <c r="IUX60" s="18"/>
      <c r="IUY60" s="18"/>
      <c r="IUZ60" s="18"/>
      <c r="IVA60" s="18"/>
      <c r="IVB60" s="18"/>
      <c r="IVC60" s="18"/>
      <c r="IVD60" s="18"/>
      <c r="IVE60" s="18"/>
      <c r="IVF60" s="18"/>
      <c r="IVG60" s="18"/>
      <c r="IVH60" s="18"/>
      <c r="IVI60" s="18"/>
      <c r="IVJ60" s="18"/>
      <c r="IVK60" s="18"/>
      <c r="IVL60" s="18"/>
      <c r="IVM60" s="18"/>
      <c r="IVN60" s="18"/>
      <c r="IVO60" s="18"/>
      <c r="IVP60" s="18"/>
      <c r="IVQ60" s="18"/>
      <c r="IVR60" s="18"/>
      <c r="IVS60" s="18"/>
      <c r="IVT60" s="18"/>
      <c r="IVU60" s="18"/>
      <c r="IVV60" s="18"/>
      <c r="IVW60" s="18"/>
      <c r="IVX60" s="18"/>
      <c r="IVY60" s="18"/>
      <c r="IVZ60" s="18"/>
      <c r="IWA60" s="18"/>
      <c r="IWB60" s="18"/>
      <c r="IWC60" s="18"/>
      <c r="IWD60" s="18"/>
      <c r="IWE60" s="18"/>
      <c r="IWF60" s="18"/>
      <c r="IWG60" s="18"/>
      <c r="IWH60" s="18"/>
      <c r="IWI60" s="18"/>
      <c r="IWJ60" s="18"/>
      <c r="IWK60" s="18"/>
      <c r="IWL60" s="18"/>
      <c r="IWM60" s="18"/>
      <c r="IWN60" s="18"/>
      <c r="IWO60" s="18"/>
      <c r="IWP60" s="18"/>
      <c r="IWQ60" s="18"/>
      <c r="IWR60" s="18"/>
      <c r="IWS60" s="18"/>
      <c r="IWT60" s="18"/>
      <c r="IWU60" s="18"/>
      <c r="IWV60" s="18"/>
      <c r="IWW60" s="18"/>
      <c r="IWX60" s="18"/>
      <c r="IWY60" s="18"/>
      <c r="IWZ60" s="18"/>
      <c r="IXA60" s="18"/>
      <c r="IXB60" s="18"/>
      <c r="IXC60" s="18"/>
      <c r="IXD60" s="18"/>
      <c r="IXE60" s="18"/>
      <c r="IXF60" s="18"/>
      <c r="IXG60" s="18"/>
      <c r="IXH60" s="18"/>
      <c r="IXI60" s="18"/>
      <c r="IXJ60" s="18"/>
      <c r="IXK60" s="18"/>
      <c r="IXL60" s="18"/>
      <c r="IXM60" s="18"/>
      <c r="IXN60" s="18"/>
      <c r="IXO60" s="18"/>
      <c r="IXP60" s="18"/>
      <c r="IXQ60" s="18"/>
      <c r="IXR60" s="18"/>
      <c r="IXS60" s="18"/>
      <c r="IXT60" s="18"/>
      <c r="IXU60" s="18"/>
      <c r="IXV60" s="18"/>
      <c r="IXW60" s="18"/>
      <c r="IXX60" s="18"/>
      <c r="IXY60" s="18"/>
      <c r="IXZ60" s="18"/>
      <c r="IYA60" s="18"/>
      <c r="IYB60" s="18"/>
      <c r="IYC60" s="18"/>
      <c r="IYD60" s="18"/>
      <c r="IYE60" s="18"/>
      <c r="IYF60" s="18"/>
      <c r="IYG60" s="18"/>
      <c r="IYH60" s="18"/>
      <c r="IYI60" s="18"/>
      <c r="IYJ60" s="18"/>
      <c r="IYK60" s="18"/>
      <c r="IYL60" s="18"/>
      <c r="IYM60" s="18"/>
      <c r="IYN60" s="18"/>
      <c r="IYO60" s="18"/>
      <c r="IYP60" s="18"/>
      <c r="IYQ60" s="18"/>
      <c r="IYR60" s="18"/>
      <c r="IYS60" s="18"/>
      <c r="IYT60" s="18"/>
      <c r="IYU60" s="18"/>
      <c r="IYV60" s="18"/>
      <c r="IYW60" s="18"/>
      <c r="IYX60" s="18"/>
      <c r="IYY60" s="18"/>
      <c r="IYZ60" s="18"/>
      <c r="IZA60" s="18"/>
      <c r="IZB60" s="18"/>
      <c r="IZC60" s="18"/>
      <c r="IZD60" s="18"/>
      <c r="IZE60" s="18"/>
      <c r="IZF60" s="18"/>
      <c r="IZG60" s="18"/>
      <c r="IZH60" s="18"/>
      <c r="IZI60" s="18"/>
      <c r="IZJ60" s="18"/>
      <c r="IZK60" s="18"/>
      <c r="IZL60" s="18"/>
      <c r="IZM60" s="18"/>
      <c r="IZN60" s="18"/>
      <c r="IZO60" s="18"/>
      <c r="IZP60" s="18"/>
      <c r="IZQ60" s="18"/>
      <c r="IZR60" s="18"/>
      <c r="IZS60" s="18"/>
      <c r="IZT60" s="18"/>
      <c r="IZU60" s="18"/>
      <c r="IZV60" s="18"/>
      <c r="IZW60" s="18"/>
      <c r="IZX60" s="18"/>
      <c r="IZY60" s="18"/>
      <c r="IZZ60" s="18"/>
      <c r="JAA60" s="18"/>
      <c r="JAB60" s="18"/>
      <c r="JAC60" s="18"/>
      <c r="JAD60" s="18"/>
      <c r="JAE60" s="18"/>
      <c r="JAF60" s="18"/>
      <c r="JAG60" s="18"/>
      <c r="JAH60" s="18"/>
      <c r="JAI60" s="18"/>
      <c r="JAJ60" s="18"/>
      <c r="JAK60" s="18"/>
      <c r="JAL60" s="18"/>
      <c r="JAM60" s="18"/>
      <c r="JAN60" s="18"/>
      <c r="JAO60" s="18"/>
      <c r="JAP60" s="18"/>
      <c r="JAQ60" s="18"/>
      <c r="JAR60" s="18"/>
      <c r="JAS60" s="18"/>
      <c r="JAT60" s="18"/>
      <c r="JAU60" s="18"/>
      <c r="JAV60" s="18"/>
      <c r="JAW60" s="18"/>
      <c r="JAX60" s="18"/>
      <c r="JAY60" s="18"/>
      <c r="JAZ60" s="18"/>
      <c r="JBA60" s="18"/>
      <c r="JBB60" s="18"/>
      <c r="JBC60" s="18"/>
      <c r="JBD60" s="18"/>
      <c r="JBE60" s="18"/>
      <c r="JBF60" s="18"/>
      <c r="JBG60" s="18"/>
      <c r="JBH60" s="18"/>
      <c r="JBI60" s="18"/>
      <c r="JBJ60" s="18"/>
      <c r="JBK60" s="18"/>
      <c r="JBL60" s="18"/>
      <c r="JBM60" s="18"/>
      <c r="JBN60" s="18"/>
      <c r="JBO60" s="18"/>
      <c r="JBP60" s="18"/>
      <c r="JBQ60" s="18"/>
      <c r="JBR60" s="18"/>
      <c r="JBS60" s="18"/>
      <c r="JBT60" s="18"/>
      <c r="JBU60" s="18"/>
      <c r="JBV60" s="18"/>
      <c r="JBW60" s="18"/>
      <c r="JBX60" s="18"/>
      <c r="JBY60" s="18"/>
      <c r="JBZ60" s="18"/>
      <c r="JCA60" s="18"/>
      <c r="JCB60" s="18"/>
      <c r="JCC60" s="18"/>
      <c r="JCD60" s="18"/>
      <c r="JCE60" s="18"/>
      <c r="JCF60" s="18"/>
      <c r="JCG60" s="18"/>
      <c r="JCH60" s="18"/>
      <c r="JCI60" s="18"/>
      <c r="JCJ60" s="18"/>
      <c r="JCK60" s="18"/>
      <c r="JCL60" s="18"/>
      <c r="JCM60" s="18"/>
      <c r="JCN60" s="18"/>
      <c r="JCO60" s="18"/>
      <c r="JCP60" s="18"/>
      <c r="JCQ60" s="18"/>
      <c r="JCR60" s="18"/>
      <c r="JCS60" s="18"/>
      <c r="JCT60" s="18"/>
      <c r="JCU60" s="18"/>
      <c r="JCV60" s="18"/>
      <c r="JCW60" s="18"/>
      <c r="JCX60" s="18"/>
      <c r="JCY60" s="18"/>
      <c r="JCZ60" s="18"/>
      <c r="JDA60" s="18"/>
      <c r="JDB60" s="18"/>
      <c r="JDC60" s="18"/>
      <c r="JDD60" s="18"/>
      <c r="JDE60" s="18"/>
      <c r="JDF60" s="18"/>
      <c r="JDG60" s="18"/>
      <c r="JDH60" s="18"/>
      <c r="JDI60" s="18"/>
      <c r="JDJ60" s="18"/>
      <c r="JDK60" s="18"/>
      <c r="JDL60" s="18"/>
      <c r="JDM60" s="18"/>
      <c r="JDN60" s="18"/>
      <c r="JDO60" s="18"/>
      <c r="JDP60" s="18"/>
      <c r="JDQ60" s="18"/>
      <c r="JDR60" s="18"/>
      <c r="JDS60" s="18"/>
      <c r="JDT60" s="18"/>
      <c r="JDU60" s="18"/>
      <c r="JDV60" s="18"/>
      <c r="JDW60" s="18"/>
      <c r="JDX60" s="18"/>
      <c r="JDY60" s="18"/>
      <c r="JDZ60" s="18"/>
      <c r="JEA60" s="18"/>
      <c r="JEB60" s="18"/>
      <c r="JEC60" s="18"/>
      <c r="JED60" s="18"/>
      <c r="JEE60" s="18"/>
      <c r="JEF60" s="18"/>
      <c r="JEG60" s="18"/>
      <c r="JEH60" s="18"/>
      <c r="JEI60" s="18"/>
      <c r="JEJ60" s="18"/>
      <c r="JEK60" s="18"/>
      <c r="JEL60" s="18"/>
      <c r="JEM60" s="18"/>
      <c r="JEN60" s="18"/>
      <c r="JEO60" s="18"/>
      <c r="JEP60" s="18"/>
      <c r="JEQ60" s="18"/>
      <c r="JER60" s="18"/>
      <c r="JES60" s="18"/>
      <c r="JET60" s="18"/>
      <c r="JEU60" s="18"/>
      <c r="JEV60" s="18"/>
      <c r="JEW60" s="18"/>
      <c r="JEX60" s="18"/>
      <c r="JEY60" s="18"/>
      <c r="JEZ60" s="18"/>
      <c r="JFA60" s="18"/>
      <c r="JFB60" s="18"/>
      <c r="JFC60" s="18"/>
      <c r="JFD60" s="18"/>
      <c r="JFE60" s="18"/>
      <c r="JFF60" s="18"/>
      <c r="JFG60" s="18"/>
      <c r="JFH60" s="18"/>
      <c r="JFI60" s="18"/>
      <c r="JFJ60" s="18"/>
      <c r="JFK60" s="18"/>
      <c r="JFL60" s="18"/>
      <c r="JFM60" s="18"/>
      <c r="JFN60" s="18"/>
      <c r="JFO60" s="18"/>
      <c r="JFP60" s="18"/>
      <c r="JFQ60" s="18"/>
      <c r="JFR60" s="18"/>
      <c r="JFS60" s="18"/>
      <c r="JFT60" s="18"/>
      <c r="JFU60" s="18"/>
      <c r="JFV60" s="18"/>
      <c r="JFW60" s="18"/>
      <c r="JFX60" s="18"/>
      <c r="JFY60" s="18"/>
      <c r="JFZ60" s="18"/>
      <c r="JGA60" s="18"/>
      <c r="JGB60" s="18"/>
      <c r="JGC60" s="18"/>
      <c r="JGD60" s="18"/>
      <c r="JGE60" s="18"/>
      <c r="JGF60" s="18"/>
      <c r="JGG60" s="18"/>
      <c r="JGH60" s="18"/>
      <c r="JGI60" s="18"/>
      <c r="JGJ60" s="18"/>
      <c r="JGK60" s="18"/>
      <c r="JGL60" s="18"/>
      <c r="JGM60" s="18"/>
      <c r="JGN60" s="18"/>
      <c r="JGO60" s="18"/>
      <c r="JGP60" s="18"/>
      <c r="JGQ60" s="18"/>
      <c r="JGR60" s="18"/>
      <c r="JGS60" s="18"/>
      <c r="JGT60" s="18"/>
      <c r="JGU60" s="18"/>
      <c r="JGV60" s="18"/>
      <c r="JGW60" s="18"/>
      <c r="JGX60" s="18"/>
      <c r="JGY60" s="18"/>
      <c r="JGZ60" s="18"/>
      <c r="JHA60" s="18"/>
      <c r="JHB60" s="18"/>
      <c r="JHC60" s="18"/>
      <c r="JHD60" s="18"/>
      <c r="JHE60" s="18"/>
      <c r="JHF60" s="18"/>
      <c r="JHG60" s="18"/>
      <c r="JHH60" s="18"/>
      <c r="JHI60" s="18"/>
      <c r="JHJ60" s="18"/>
      <c r="JHK60" s="18"/>
      <c r="JHL60" s="18"/>
      <c r="JHM60" s="18"/>
      <c r="JHN60" s="18"/>
      <c r="JHO60" s="18"/>
      <c r="JHP60" s="18"/>
      <c r="JHQ60" s="18"/>
      <c r="JHR60" s="18"/>
      <c r="JHS60" s="18"/>
      <c r="JHT60" s="18"/>
      <c r="JHU60" s="18"/>
      <c r="JHV60" s="18"/>
      <c r="JHW60" s="18"/>
      <c r="JHX60" s="18"/>
      <c r="JHY60" s="18"/>
      <c r="JHZ60" s="18"/>
      <c r="JIA60" s="18"/>
      <c r="JIB60" s="18"/>
      <c r="JIC60" s="18"/>
      <c r="JID60" s="18"/>
      <c r="JIE60" s="18"/>
      <c r="JIF60" s="18"/>
      <c r="JIG60" s="18"/>
      <c r="JIH60" s="18"/>
      <c r="JII60" s="18"/>
      <c r="JIJ60" s="18"/>
      <c r="JIK60" s="18"/>
      <c r="JIL60" s="18"/>
      <c r="JIM60" s="18"/>
      <c r="JIN60" s="18"/>
      <c r="JIO60" s="18"/>
      <c r="JIP60" s="18"/>
      <c r="JIQ60" s="18"/>
      <c r="JIR60" s="18"/>
      <c r="JIS60" s="18"/>
      <c r="JIT60" s="18"/>
      <c r="JIU60" s="18"/>
      <c r="JIV60" s="18"/>
      <c r="JIW60" s="18"/>
      <c r="JIX60" s="18"/>
      <c r="JIY60" s="18"/>
      <c r="JIZ60" s="18"/>
      <c r="JJA60" s="18"/>
      <c r="JJB60" s="18"/>
      <c r="JJC60" s="18"/>
      <c r="JJD60" s="18"/>
      <c r="JJE60" s="18"/>
      <c r="JJF60" s="18"/>
      <c r="JJG60" s="18"/>
      <c r="JJH60" s="18"/>
      <c r="JJI60" s="18"/>
      <c r="JJJ60" s="18"/>
      <c r="JJK60" s="18"/>
      <c r="JJL60" s="18"/>
      <c r="JJM60" s="18"/>
      <c r="JJN60" s="18"/>
      <c r="JJO60" s="18"/>
      <c r="JJP60" s="18"/>
      <c r="JJQ60" s="18"/>
      <c r="JJR60" s="18"/>
      <c r="JJS60" s="18"/>
      <c r="JJT60" s="18"/>
      <c r="JJU60" s="18"/>
      <c r="JJV60" s="18"/>
      <c r="JJW60" s="18"/>
      <c r="JJX60" s="18"/>
      <c r="JJY60" s="18"/>
      <c r="JJZ60" s="18"/>
      <c r="JKA60" s="18"/>
      <c r="JKB60" s="18"/>
      <c r="JKC60" s="18"/>
      <c r="JKD60" s="18"/>
      <c r="JKE60" s="18"/>
      <c r="JKF60" s="18"/>
      <c r="JKG60" s="18"/>
      <c r="JKH60" s="18"/>
      <c r="JKI60" s="18"/>
      <c r="JKJ60" s="18"/>
      <c r="JKK60" s="18"/>
      <c r="JKL60" s="18"/>
      <c r="JKM60" s="18"/>
      <c r="JKN60" s="18"/>
      <c r="JKO60" s="18"/>
      <c r="JKP60" s="18"/>
      <c r="JKQ60" s="18"/>
      <c r="JKR60" s="18"/>
      <c r="JKS60" s="18"/>
      <c r="JKT60" s="18"/>
      <c r="JKU60" s="18"/>
      <c r="JKV60" s="18"/>
      <c r="JKW60" s="18"/>
      <c r="JKX60" s="18"/>
      <c r="JKY60" s="18"/>
      <c r="JKZ60" s="18"/>
      <c r="JLA60" s="18"/>
      <c r="JLB60" s="18"/>
      <c r="JLC60" s="18"/>
      <c r="JLD60" s="18"/>
      <c r="JLE60" s="18"/>
      <c r="JLF60" s="18"/>
      <c r="JLG60" s="18"/>
      <c r="JLH60" s="18"/>
      <c r="JLI60" s="18"/>
      <c r="JLJ60" s="18"/>
      <c r="JLK60" s="18"/>
      <c r="JLL60" s="18"/>
      <c r="JLM60" s="18"/>
      <c r="JLN60" s="18"/>
      <c r="JLO60" s="18"/>
      <c r="JLP60" s="18"/>
      <c r="JLQ60" s="18"/>
      <c r="JLR60" s="18"/>
      <c r="JLS60" s="18"/>
      <c r="JLT60" s="18"/>
      <c r="JLU60" s="18"/>
      <c r="JLV60" s="18"/>
      <c r="JLW60" s="18"/>
      <c r="JLX60" s="18"/>
      <c r="JLY60" s="18"/>
      <c r="JLZ60" s="18"/>
      <c r="JMA60" s="18"/>
      <c r="JMB60" s="18"/>
      <c r="JMC60" s="18"/>
      <c r="JMD60" s="18"/>
      <c r="JME60" s="18"/>
      <c r="JMF60" s="18"/>
      <c r="JMG60" s="18"/>
      <c r="JMH60" s="18"/>
      <c r="JMI60" s="18"/>
      <c r="JMJ60" s="18"/>
      <c r="JMK60" s="18"/>
      <c r="JML60" s="18"/>
      <c r="JMM60" s="18"/>
      <c r="JMN60" s="18"/>
      <c r="JMO60" s="18"/>
      <c r="JMP60" s="18"/>
      <c r="JMQ60" s="18"/>
      <c r="JMR60" s="18"/>
      <c r="JMS60" s="18"/>
      <c r="JMT60" s="18"/>
      <c r="JMU60" s="18"/>
      <c r="JMV60" s="18"/>
      <c r="JMW60" s="18"/>
      <c r="JMX60" s="18"/>
      <c r="JMY60" s="18"/>
      <c r="JMZ60" s="18"/>
      <c r="JNA60" s="18"/>
      <c r="JNB60" s="18"/>
      <c r="JNC60" s="18"/>
      <c r="JND60" s="18"/>
      <c r="JNE60" s="18"/>
      <c r="JNF60" s="18"/>
      <c r="JNG60" s="18"/>
      <c r="JNH60" s="18"/>
      <c r="JNI60" s="18"/>
      <c r="JNJ60" s="18"/>
      <c r="JNK60" s="18"/>
      <c r="JNL60" s="18"/>
      <c r="JNM60" s="18"/>
      <c r="JNN60" s="18"/>
      <c r="JNO60" s="18"/>
      <c r="JNP60" s="18"/>
      <c r="JNQ60" s="18"/>
      <c r="JNR60" s="18"/>
      <c r="JNS60" s="18"/>
      <c r="JNT60" s="18"/>
      <c r="JNU60" s="18"/>
      <c r="JNV60" s="18"/>
      <c r="JNW60" s="18"/>
      <c r="JNX60" s="18"/>
      <c r="JNY60" s="18"/>
      <c r="JNZ60" s="18"/>
      <c r="JOA60" s="18"/>
      <c r="JOB60" s="18"/>
      <c r="JOC60" s="18"/>
      <c r="JOD60" s="18"/>
      <c r="JOE60" s="18"/>
      <c r="JOF60" s="18"/>
      <c r="JOG60" s="18"/>
      <c r="JOH60" s="18"/>
      <c r="JOI60" s="18"/>
      <c r="JOJ60" s="18"/>
      <c r="JOK60" s="18"/>
      <c r="JOL60" s="18"/>
      <c r="JOM60" s="18"/>
      <c r="JON60" s="18"/>
      <c r="JOO60" s="18"/>
      <c r="JOP60" s="18"/>
      <c r="JOQ60" s="18"/>
      <c r="JOR60" s="18"/>
      <c r="JOS60" s="18"/>
      <c r="JOT60" s="18"/>
      <c r="JOU60" s="18"/>
      <c r="JOV60" s="18"/>
      <c r="JOW60" s="18"/>
      <c r="JOX60" s="18"/>
      <c r="JOY60" s="18"/>
      <c r="JOZ60" s="18"/>
      <c r="JPA60" s="18"/>
      <c r="JPB60" s="18"/>
      <c r="JPC60" s="18"/>
      <c r="JPD60" s="18"/>
      <c r="JPE60" s="18"/>
      <c r="JPF60" s="18"/>
      <c r="JPG60" s="18"/>
      <c r="JPH60" s="18"/>
      <c r="JPI60" s="18"/>
      <c r="JPJ60" s="18"/>
      <c r="JPK60" s="18"/>
      <c r="JPL60" s="18"/>
      <c r="JPM60" s="18"/>
      <c r="JPN60" s="18"/>
      <c r="JPO60" s="18"/>
      <c r="JPP60" s="18"/>
      <c r="JPQ60" s="18"/>
      <c r="JPR60" s="18"/>
      <c r="JPS60" s="18"/>
      <c r="JPT60" s="18"/>
      <c r="JPU60" s="18"/>
      <c r="JPV60" s="18"/>
      <c r="JPW60" s="18"/>
      <c r="JPX60" s="18"/>
      <c r="JPY60" s="18"/>
      <c r="JPZ60" s="18"/>
      <c r="JQA60" s="18"/>
      <c r="JQB60" s="18"/>
      <c r="JQC60" s="18"/>
      <c r="JQD60" s="18"/>
      <c r="JQE60" s="18"/>
      <c r="JQF60" s="18"/>
      <c r="JQG60" s="18"/>
      <c r="JQH60" s="18"/>
      <c r="JQI60" s="18"/>
      <c r="JQJ60" s="18"/>
      <c r="JQK60" s="18"/>
      <c r="JQL60" s="18"/>
      <c r="JQM60" s="18"/>
      <c r="JQN60" s="18"/>
      <c r="JQO60" s="18"/>
      <c r="JQP60" s="18"/>
      <c r="JQQ60" s="18"/>
      <c r="JQR60" s="18"/>
      <c r="JQS60" s="18"/>
      <c r="JQT60" s="18"/>
      <c r="JQU60" s="18"/>
      <c r="JQV60" s="18"/>
      <c r="JQW60" s="18"/>
      <c r="JQX60" s="18"/>
      <c r="JQY60" s="18"/>
      <c r="JQZ60" s="18"/>
      <c r="JRA60" s="18"/>
      <c r="JRB60" s="18"/>
      <c r="JRC60" s="18"/>
      <c r="JRD60" s="18"/>
      <c r="JRE60" s="18"/>
      <c r="JRF60" s="18"/>
      <c r="JRG60" s="18"/>
      <c r="JRH60" s="18"/>
      <c r="JRI60" s="18"/>
      <c r="JRJ60" s="18"/>
      <c r="JRK60" s="18"/>
      <c r="JRL60" s="18"/>
      <c r="JRM60" s="18"/>
      <c r="JRN60" s="18"/>
      <c r="JRO60" s="18"/>
      <c r="JRP60" s="18"/>
      <c r="JRQ60" s="18"/>
      <c r="JRR60" s="18"/>
      <c r="JRS60" s="18"/>
      <c r="JRT60" s="18"/>
      <c r="JRU60" s="18"/>
      <c r="JRV60" s="18"/>
      <c r="JRW60" s="18"/>
      <c r="JRX60" s="18"/>
      <c r="JRY60" s="18"/>
      <c r="JRZ60" s="18"/>
      <c r="JSA60" s="18"/>
      <c r="JSB60" s="18"/>
      <c r="JSC60" s="18"/>
      <c r="JSD60" s="18"/>
      <c r="JSE60" s="18"/>
      <c r="JSF60" s="18"/>
      <c r="JSG60" s="18"/>
      <c r="JSH60" s="18"/>
      <c r="JSI60" s="18"/>
      <c r="JSJ60" s="18"/>
      <c r="JSK60" s="18"/>
      <c r="JSL60" s="18"/>
      <c r="JSM60" s="18"/>
      <c r="JSN60" s="18"/>
      <c r="JSO60" s="18"/>
      <c r="JSP60" s="18"/>
      <c r="JSQ60" s="18"/>
      <c r="JSR60" s="18"/>
      <c r="JSS60" s="18"/>
      <c r="JST60" s="18"/>
      <c r="JSU60" s="18"/>
      <c r="JSV60" s="18"/>
      <c r="JSW60" s="18"/>
      <c r="JSX60" s="18"/>
      <c r="JSY60" s="18"/>
      <c r="JSZ60" s="18"/>
      <c r="JTA60" s="18"/>
      <c r="JTB60" s="18"/>
      <c r="JTC60" s="18"/>
      <c r="JTD60" s="18"/>
      <c r="JTE60" s="18"/>
      <c r="JTF60" s="18"/>
      <c r="JTG60" s="18"/>
      <c r="JTH60" s="18"/>
      <c r="JTI60" s="18"/>
      <c r="JTJ60" s="18"/>
      <c r="JTK60" s="18"/>
      <c r="JTL60" s="18"/>
      <c r="JTM60" s="18"/>
      <c r="JTN60" s="18"/>
      <c r="JTO60" s="18"/>
      <c r="JTP60" s="18"/>
      <c r="JTQ60" s="18"/>
      <c r="JTR60" s="18"/>
      <c r="JTS60" s="18"/>
      <c r="JTT60" s="18"/>
      <c r="JTU60" s="18"/>
      <c r="JTV60" s="18"/>
      <c r="JTW60" s="18"/>
      <c r="JTX60" s="18"/>
      <c r="JTY60" s="18"/>
      <c r="JTZ60" s="18"/>
      <c r="JUA60" s="18"/>
      <c r="JUB60" s="18"/>
      <c r="JUC60" s="18"/>
      <c r="JUD60" s="18"/>
      <c r="JUE60" s="18"/>
      <c r="JUF60" s="18"/>
      <c r="JUG60" s="18"/>
      <c r="JUH60" s="18"/>
      <c r="JUI60" s="18"/>
      <c r="JUJ60" s="18"/>
      <c r="JUK60" s="18"/>
      <c r="JUL60" s="18"/>
      <c r="JUM60" s="18"/>
      <c r="JUN60" s="18"/>
      <c r="JUO60" s="18"/>
      <c r="JUP60" s="18"/>
      <c r="JUQ60" s="18"/>
      <c r="JUR60" s="18"/>
      <c r="JUS60" s="18"/>
      <c r="JUT60" s="18"/>
      <c r="JUU60" s="18"/>
      <c r="JUV60" s="18"/>
      <c r="JUW60" s="18"/>
      <c r="JUX60" s="18"/>
      <c r="JUY60" s="18"/>
      <c r="JUZ60" s="18"/>
      <c r="JVA60" s="18"/>
      <c r="JVB60" s="18"/>
      <c r="JVC60" s="18"/>
      <c r="JVD60" s="18"/>
      <c r="JVE60" s="18"/>
      <c r="JVF60" s="18"/>
      <c r="JVG60" s="18"/>
      <c r="JVH60" s="18"/>
      <c r="JVI60" s="18"/>
      <c r="JVJ60" s="18"/>
      <c r="JVK60" s="18"/>
      <c r="JVL60" s="18"/>
      <c r="JVM60" s="18"/>
      <c r="JVN60" s="18"/>
      <c r="JVO60" s="18"/>
      <c r="JVP60" s="18"/>
      <c r="JVQ60" s="18"/>
      <c r="JVR60" s="18"/>
      <c r="JVS60" s="18"/>
      <c r="JVT60" s="18"/>
      <c r="JVU60" s="18"/>
      <c r="JVV60" s="18"/>
      <c r="JVW60" s="18"/>
      <c r="JVX60" s="18"/>
      <c r="JVY60" s="18"/>
      <c r="JVZ60" s="18"/>
      <c r="JWA60" s="18"/>
      <c r="JWB60" s="18"/>
      <c r="JWC60" s="18"/>
      <c r="JWD60" s="18"/>
      <c r="JWE60" s="18"/>
      <c r="JWF60" s="18"/>
      <c r="JWG60" s="18"/>
      <c r="JWH60" s="18"/>
      <c r="JWI60" s="18"/>
      <c r="JWJ60" s="18"/>
      <c r="JWK60" s="18"/>
      <c r="JWL60" s="18"/>
      <c r="JWM60" s="18"/>
      <c r="JWN60" s="18"/>
      <c r="JWO60" s="18"/>
      <c r="JWP60" s="18"/>
      <c r="JWQ60" s="18"/>
      <c r="JWR60" s="18"/>
      <c r="JWS60" s="18"/>
      <c r="JWT60" s="18"/>
      <c r="JWU60" s="18"/>
      <c r="JWV60" s="18"/>
      <c r="JWW60" s="18"/>
      <c r="JWX60" s="18"/>
      <c r="JWY60" s="18"/>
      <c r="JWZ60" s="18"/>
      <c r="JXA60" s="18"/>
      <c r="JXB60" s="18"/>
      <c r="JXC60" s="18"/>
      <c r="JXD60" s="18"/>
      <c r="JXE60" s="18"/>
      <c r="JXF60" s="18"/>
      <c r="JXG60" s="18"/>
      <c r="JXH60" s="18"/>
      <c r="JXI60" s="18"/>
      <c r="JXJ60" s="18"/>
      <c r="JXK60" s="18"/>
      <c r="JXL60" s="18"/>
      <c r="JXM60" s="18"/>
      <c r="JXN60" s="18"/>
      <c r="JXO60" s="18"/>
      <c r="JXP60" s="18"/>
      <c r="JXQ60" s="18"/>
      <c r="JXR60" s="18"/>
      <c r="JXS60" s="18"/>
      <c r="JXT60" s="18"/>
      <c r="JXU60" s="18"/>
      <c r="JXV60" s="18"/>
      <c r="JXW60" s="18"/>
      <c r="JXX60" s="18"/>
      <c r="JXY60" s="18"/>
      <c r="JXZ60" s="18"/>
      <c r="JYA60" s="18"/>
      <c r="JYB60" s="18"/>
      <c r="JYC60" s="18"/>
      <c r="JYD60" s="18"/>
      <c r="JYE60" s="18"/>
      <c r="JYF60" s="18"/>
      <c r="JYG60" s="18"/>
      <c r="JYH60" s="18"/>
      <c r="JYI60" s="18"/>
      <c r="JYJ60" s="18"/>
      <c r="JYK60" s="18"/>
      <c r="JYL60" s="18"/>
      <c r="JYM60" s="18"/>
      <c r="JYN60" s="18"/>
      <c r="JYO60" s="18"/>
      <c r="JYP60" s="18"/>
      <c r="JYQ60" s="18"/>
      <c r="JYR60" s="18"/>
      <c r="JYS60" s="18"/>
      <c r="JYT60" s="18"/>
      <c r="JYU60" s="18"/>
      <c r="JYV60" s="18"/>
      <c r="JYW60" s="18"/>
      <c r="JYX60" s="18"/>
      <c r="JYY60" s="18"/>
      <c r="JYZ60" s="18"/>
      <c r="JZA60" s="18"/>
      <c r="JZB60" s="18"/>
      <c r="JZC60" s="18"/>
      <c r="JZD60" s="18"/>
      <c r="JZE60" s="18"/>
      <c r="JZF60" s="18"/>
      <c r="JZG60" s="18"/>
      <c r="JZH60" s="18"/>
      <c r="JZI60" s="18"/>
      <c r="JZJ60" s="18"/>
      <c r="JZK60" s="18"/>
      <c r="JZL60" s="18"/>
      <c r="JZM60" s="18"/>
      <c r="JZN60" s="18"/>
      <c r="JZO60" s="18"/>
      <c r="JZP60" s="18"/>
      <c r="JZQ60" s="18"/>
      <c r="JZR60" s="18"/>
      <c r="JZS60" s="18"/>
      <c r="JZT60" s="18"/>
      <c r="JZU60" s="18"/>
      <c r="JZV60" s="18"/>
      <c r="JZW60" s="18"/>
      <c r="JZX60" s="18"/>
      <c r="JZY60" s="18"/>
      <c r="JZZ60" s="18"/>
      <c r="KAA60" s="18"/>
      <c r="KAB60" s="18"/>
      <c r="KAC60" s="18"/>
      <c r="KAD60" s="18"/>
      <c r="KAE60" s="18"/>
      <c r="KAF60" s="18"/>
      <c r="KAG60" s="18"/>
      <c r="KAH60" s="18"/>
      <c r="KAI60" s="18"/>
      <c r="KAJ60" s="18"/>
      <c r="KAK60" s="18"/>
      <c r="KAL60" s="18"/>
      <c r="KAM60" s="18"/>
      <c r="KAN60" s="18"/>
      <c r="KAO60" s="18"/>
      <c r="KAP60" s="18"/>
      <c r="KAQ60" s="18"/>
      <c r="KAR60" s="18"/>
      <c r="KAS60" s="18"/>
      <c r="KAT60" s="18"/>
      <c r="KAU60" s="18"/>
      <c r="KAV60" s="18"/>
      <c r="KAW60" s="18"/>
      <c r="KAX60" s="18"/>
      <c r="KAY60" s="18"/>
      <c r="KAZ60" s="18"/>
      <c r="KBA60" s="18"/>
      <c r="KBB60" s="18"/>
      <c r="KBC60" s="18"/>
      <c r="KBD60" s="18"/>
      <c r="KBE60" s="18"/>
      <c r="KBF60" s="18"/>
      <c r="KBG60" s="18"/>
      <c r="KBH60" s="18"/>
      <c r="KBI60" s="18"/>
      <c r="KBJ60" s="18"/>
      <c r="KBK60" s="18"/>
      <c r="KBL60" s="18"/>
      <c r="KBM60" s="18"/>
      <c r="KBN60" s="18"/>
      <c r="KBO60" s="18"/>
      <c r="KBP60" s="18"/>
      <c r="KBQ60" s="18"/>
      <c r="KBR60" s="18"/>
      <c r="KBS60" s="18"/>
      <c r="KBT60" s="18"/>
      <c r="KBU60" s="18"/>
      <c r="KBV60" s="18"/>
      <c r="KBW60" s="18"/>
      <c r="KBX60" s="18"/>
      <c r="KBY60" s="18"/>
      <c r="KBZ60" s="18"/>
      <c r="KCA60" s="18"/>
      <c r="KCB60" s="18"/>
      <c r="KCC60" s="18"/>
      <c r="KCD60" s="18"/>
      <c r="KCE60" s="18"/>
      <c r="KCF60" s="18"/>
      <c r="KCG60" s="18"/>
      <c r="KCH60" s="18"/>
      <c r="KCI60" s="18"/>
      <c r="KCJ60" s="18"/>
      <c r="KCK60" s="18"/>
      <c r="KCL60" s="18"/>
      <c r="KCM60" s="18"/>
      <c r="KCN60" s="18"/>
      <c r="KCO60" s="18"/>
      <c r="KCP60" s="18"/>
      <c r="KCQ60" s="18"/>
      <c r="KCR60" s="18"/>
      <c r="KCS60" s="18"/>
      <c r="KCT60" s="18"/>
      <c r="KCU60" s="18"/>
      <c r="KCV60" s="18"/>
      <c r="KCW60" s="18"/>
      <c r="KCX60" s="18"/>
      <c r="KCY60" s="18"/>
      <c r="KCZ60" s="18"/>
      <c r="KDA60" s="18"/>
      <c r="KDB60" s="18"/>
      <c r="KDC60" s="18"/>
      <c r="KDD60" s="18"/>
      <c r="KDE60" s="18"/>
      <c r="KDF60" s="18"/>
      <c r="KDG60" s="18"/>
      <c r="KDH60" s="18"/>
      <c r="KDI60" s="18"/>
      <c r="KDJ60" s="18"/>
      <c r="KDK60" s="18"/>
      <c r="KDL60" s="18"/>
      <c r="KDM60" s="18"/>
      <c r="KDN60" s="18"/>
      <c r="KDO60" s="18"/>
      <c r="KDP60" s="18"/>
      <c r="KDQ60" s="18"/>
      <c r="KDR60" s="18"/>
      <c r="KDS60" s="18"/>
      <c r="KDT60" s="18"/>
      <c r="KDU60" s="18"/>
      <c r="KDV60" s="18"/>
      <c r="KDW60" s="18"/>
      <c r="KDX60" s="18"/>
      <c r="KDY60" s="18"/>
      <c r="KDZ60" s="18"/>
      <c r="KEA60" s="18"/>
      <c r="KEB60" s="18"/>
      <c r="KEC60" s="18"/>
      <c r="KED60" s="18"/>
      <c r="KEE60" s="18"/>
      <c r="KEF60" s="18"/>
      <c r="KEG60" s="18"/>
      <c r="KEH60" s="18"/>
      <c r="KEI60" s="18"/>
      <c r="KEJ60" s="18"/>
      <c r="KEK60" s="18"/>
      <c r="KEL60" s="18"/>
      <c r="KEM60" s="18"/>
      <c r="KEN60" s="18"/>
      <c r="KEO60" s="18"/>
      <c r="KEP60" s="18"/>
      <c r="KEQ60" s="18"/>
      <c r="KER60" s="18"/>
      <c r="KES60" s="18"/>
      <c r="KET60" s="18"/>
      <c r="KEU60" s="18"/>
      <c r="KEV60" s="18"/>
      <c r="KEW60" s="18"/>
      <c r="KEX60" s="18"/>
      <c r="KEY60" s="18"/>
      <c r="KEZ60" s="18"/>
      <c r="KFA60" s="18"/>
      <c r="KFB60" s="18"/>
      <c r="KFC60" s="18"/>
      <c r="KFD60" s="18"/>
      <c r="KFE60" s="18"/>
      <c r="KFF60" s="18"/>
      <c r="KFG60" s="18"/>
      <c r="KFH60" s="18"/>
      <c r="KFI60" s="18"/>
      <c r="KFJ60" s="18"/>
      <c r="KFK60" s="18"/>
      <c r="KFL60" s="18"/>
      <c r="KFM60" s="18"/>
      <c r="KFN60" s="18"/>
      <c r="KFO60" s="18"/>
      <c r="KFP60" s="18"/>
      <c r="KFQ60" s="18"/>
      <c r="KFR60" s="18"/>
      <c r="KFS60" s="18"/>
      <c r="KFT60" s="18"/>
      <c r="KFU60" s="18"/>
      <c r="KFV60" s="18"/>
      <c r="KFW60" s="18"/>
      <c r="KFX60" s="18"/>
      <c r="KFY60" s="18"/>
      <c r="KFZ60" s="18"/>
      <c r="KGA60" s="18"/>
      <c r="KGB60" s="18"/>
      <c r="KGC60" s="18"/>
      <c r="KGD60" s="18"/>
      <c r="KGE60" s="18"/>
      <c r="KGF60" s="18"/>
      <c r="KGG60" s="18"/>
      <c r="KGH60" s="18"/>
      <c r="KGI60" s="18"/>
      <c r="KGJ60" s="18"/>
      <c r="KGK60" s="18"/>
      <c r="KGL60" s="18"/>
      <c r="KGM60" s="18"/>
      <c r="KGN60" s="18"/>
      <c r="KGO60" s="18"/>
      <c r="KGP60" s="18"/>
      <c r="KGQ60" s="18"/>
      <c r="KGR60" s="18"/>
      <c r="KGS60" s="18"/>
      <c r="KGT60" s="18"/>
      <c r="KGU60" s="18"/>
      <c r="KGV60" s="18"/>
      <c r="KGW60" s="18"/>
      <c r="KGX60" s="18"/>
      <c r="KGY60" s="18"/>
      <c r="KGZ60" s="18"/>
      <c r="KHA60" s="18"/>
      <c r="KHB60" s="18"/>
      <c r="KHC60" s="18"/>
      <c r="KHD60" s="18"/>
      <c r="KHE60" s="18"/>
      <c r="KHF60" s="18"/>
      <c r="KHG60" s="18"/>
      <c r="KHH60" s="18"/>
      <c r="KHI60" s="18"/>
      <c r="KHJ60" s="18"/>
      <c r="KHK60" s="18"/>
      <c r="KHL60" s="18"/>
      <c r="KHM60" s="18"/>
      <c r="KHN60" s="18"/>
      <c r="KHO60" s="18"/>
      <c r="KHP60" s="18"/>
      <c r="KHQ60" s="18"/>
      <c r="KHR60" s="18"/>
      <c r="KHS60" s="18"/>
      <c r="KHT60" s="18"/>
      <c r="KHU60" s="18"/>
      <c r="KHV60" s="18"/>
      <c r="KHW60" s="18"/>
      <c r="KHX60" s="18"/>
      <c r="KHY60" s="18"/>
      <c r="KHZ60" s="18"/>
      <c r="KIA60" s="18"/>
      <c r="KIB60" s="18"/>
      <c r="KIC60" s="18"/>
      <c r="KID60" s="18"/>
      <c r="KIE60" s="18"/>
      <c r="KIF60" s="18"/>
      <c r="KIG60" s="18"/>
      <c r="KIH60" s="18"/>
      <c r="KII60" s="18"/>
      <c r="KIJ60" s="18"/>
      <c r="KIK60" s="18"/>
      <c r="KIL60" s="18"/>
      <c r="KIM60" s="18"/>
      <c r="KIN60" s="18"/>
      <c r="KIO60" s="18"/>
      <c r="KIP60" s="18"/>
      <c r="KIQ60" s="18"/>
      <c r="KIR60" s="18"/>
      <c r="KIS60" s="18"/>
      <c r="KIT60" s="18"/>
      <c r="KIU60" s="18"/>
      <c r="KIV60" s="18"/>
      <c r="KIW60" s="18"/>
      <c r="KIX60" s="18"/>
      <c r="KIY60" s="18"/>
      <c r="KIZ60" s="18"/>
      <c r="KJA60" s="18"/>
      <c r="KJB60" s="18"/>
      <c r="KJC60" s="18"/>
      <c r="KJD60" s="18"/>
      <c r="KJE60" s="18"/>
      <c r="KJF60" s="18"/>
      <c r="KJG60" s="18"/>
      <c r="KJH60" s="18"/>
      <c r="KJI60" s="18"/>
      <c r="KJJ60" s="18"/>
      <c r="KJK60" s="18"/>
      <c r="KJL60" s="18"/>
      <c r="KJM60" s="18"/>
      <c r="KJN60" s="18"/>
      <c r="KJO60" s="18"/>
      <c r="KJP60" s="18"/>
      <c r="KJQ60" s="18"/>
      <c r="KJR60" s="18"/>
      <c r="KJS60" s="18"/>
      <c r="KJT60" s="18"/>
      <c r="KJU60" s="18"/>
      <c r="KJV60" s="18"/>
      <c r="KJW60" s="18"/>
      <c r="KJX60" s="18"/>
      <c r="KJY60" s="18"/>
      <c r="KJZ60" s="18"/>
      <c r="KKA60" s="18"/>
      <c r="KKB60" s="18"/>
      <c r="KKC60" s="18"/>
      <c r="KKD60" s="18"/>
      <c r="KKE60" s="18"/>
      <c r="KKF60" s="18"/>
      <c r="KKG60" s="18"/>
      <c r="KKH60" s="18"/>
      <c r="KKI60" s="18"/>
      <c r="KKJ60" s="18"/>
      <c r="KKK60" s="18"/>
      <c r="KKL60" s="18"/>
      <c r="KKM60" s="18"/>
      <c r="KKN60" s="18"/>
      <c r="KKO60" s="18"/>
      <c r="KKP60" s="18"/>
      <c r="KKQ60" s="18"/>
      <c r="KKR60" s="18"/>
      <c r="KKS60" s="18"/>
      <c r="KKT60" s="18"/>
      <c r="KKU60" s="18"/>
      <c r="KKV60" s="18"/>
      <c r="KKW60" s="18"/>
      <c r="KKX60" s="18"/>
      <c r="KKY60" s="18"/>
      <c r="KKZ60" s="18"/>
      <c r="KLA60" s="18"/>
      <c r="KLB60" s="18"/>
      <c r="KLC60" s="18"/>
      <c r="KLD60" s="18"/>
      <c r="KLE60" s="18"/>
      <c r="KLF60" s="18"/>
      <c r="KLG60" s="18"/>
      <c r="KLH60" s="18"/>
      <c r="KLI60" s="18"/>
      <c r="KLJ60" s="18"/>
      <c r="KLK60" s="18"/>
      <c r="KLL60" s="18"/>
      <c r="KLM60" s="18"/>
      <c r="KLN60" s="18"/>
      <c r="KLO60" s="18"/>
      <c r="KLP60" s="18"/>
      <c r="KLQ60" s="18"/>
      <c r="KLR60" s="18"/>
      <c r="KLS60" s="18"/>
      <c r="KLT60" s="18"/>
      <c r="KLU60" s="18"/>
      <c r="KLV60" s="18"/>
      <c r="KLW60" s="18"/>
      <c r="KLX60" s="18"/>
      <c r="KLY60" s="18"/>
      <c r="KLZ60" s="18"/>
      <c r="KMA60" s="18"/>
      <c r="KMB60" s="18"/>
      <c r="KMC60" s="18"/>
      <c r="KMD60" s="18"/>
      <c r="KME60" s="18"/>
      <c r="KMF60" s="18"/>
      <c r="KMG60" s="18"/>
      <c r="KMH60" s="18"/>
      <c r="KMI60" s="18"/>
      <c r="KMJ60" s="18"/>
      <c r="KMK60" s="18"/>
      <c r="KML60" s="18"/>
      <c r="KMM60" s="18"/>
      <c r="KMN60" s="18"/>
      <c r="KMO60" s="18"/>
      <c r="KMP60" s="18"/>
      <c r="KMQ60" s="18"/>
      <c r="KMR60" s="18"/>
      <c r="KMS60" s="18"/>
      <c r="KMT60" s="18"/>
      <c r="KMU60" s="18"/>
      <c r="KMV60" s="18"/>
      <c r="KMW60" s="18"/>
      <c r="KMX60" s="18"/>
      <c r="KMY60" s="18"/>
      <c r="KMZ60" s="18"/>
      <c r="KNA60" s="18"/>
      <c r="KNB60" s="18"/>
      <c r="KNC60" s="18"/>
      <c r="KND60" s="18"/>
      <c r="KNE60" s="18"/>
      <c r="KNF60" s="18"/>
      <c r="KNG60" s="18"/>
      <c r="KNH60" s="18"/>
      <c r="KNI60" s="18"/>
      <c r="KNJ60" s="18"/>
      <c r="KNK60" s="18"/>
      <c r="KNL60" s="18"/>
      <c r="KNM60" s="18"/>
      <c r="KNN60" s="18"/>
      <c r="KNO60" s="18"/>
      <c r="KNP60" s="18"/>
      <c r="KNQ60" s="18"/>
      <c r="KNR60" s="18"/>
      <c r="KNS60" s="18"/>
      <c r="KNT60" s="18"/>
      <c r="KNU60" s="18"/>
      <c r="KNV60" s="18"/>
      <c r="KNW60" s="18"/>
      <c r="KNX60" s="18"/>
      <c r="KNY60" s="18"/>
      <c r="KNZ60" s="18"/>
      <c r="KOA60" s="18"/>
      <c r="KOB60" s="18"/>
      <c r="KOC60" s="18"/>
      <c r="KOD60" s="18"/>
      <c r="KOE60" s="18"/>
      <c r="KOF60" s="18"/>
      <c r="KOG60" s="18"/>
      <c r="KOH60" s="18"/>
      <c r="KOI60" s="18"/>
      <c r="KOJ60" s="18"/>
      <c r="KOK60" s="18"/>
      <c r="KOL60" s="18"/>
      <c r="KOM60" s="18"/>
      <c r="KON60" s="18"/>
      <c r="KOO60" s="18"/>
      <c r="KOP60" s="18"/>
      <c r="KOQ60" s="18"/>
      <c r="KOR60" s="18"/>
      <c r="KOS60" s="18"/>
      <c r="KOT60" s="18"/>
      <c r="KOU60" s="18"/>
      <c r="KOV60" s="18"/>
      <c r="KOW60" s="18"/>
      <c r="KOX60" s="18"/>
      <c r="KOY60" s="18"/>
      <c r="KOZ60" s="18"/>
      <c r="KPA60" s="18"/>
      <c r="KPB60" s="18"/>
      <c r="KPC60" s="18"/>
      <c r="KPD60" s="18"/>
      <c r="KPE60" s="18"/>
      <c r="KPF60" s="18"/>
      <c r="KPG60" s="18"/>
      <c r="KPH60" s="18"/>
      <c r="KPI60" s="18"/>
      <c r="KPJ60" s="18"/>
      <c r="KPK60" s="18"/>
      <c r="KPL60" s="18"/>
      <c r="KPM60" s="18"/>
      <c r="KPN60" s="18"/>
      <c r="KPO60" s="18"/>
      <c r="KPP60" s="18"/>
      <c r="KPQ60" s="18"/>
      <c r="KPR60" s="18"/>
      <c r="KPS60" s="18"/>
      <c r="KPT60" s="18"/>
      <c r="KPU60" s="18"/>
      <c r="KPV60" s="18"/>
      <c r="KPW60" s="18"/>
      <c r="KPX60" s="18"/>
      <c r="KPY60" s="18"/>
      <c r="KPZ60" s="18"/>
      <c r="KQA60" s="18"/>
      <c r="KQB60" s="18"/>
      <c r="KQC60" s="18"/>
      <c r="KQD60" s="18"/>
      <c r="KQE60" s="18"/>
      <c r="KQF60" s="18"/>
      <c r="KQG60" s="18"/>
      <c r="KQH60" s="18"/>
      <c r="KQI60" s="18"/>
      <c r="KQJ60" s="18"/>
      <c r="KQK60" s="18"/>
      <c r="KQL60" s="18"/>
      <c r="KQM60" s="18"/>
      <c r="KQN60" s="18"/>
      <c r="KQO60" s="18"/>
      <c r="KQP60" s="18"/>
      <c r="KQQ60" s="18"/>
      <c r="KQR60" s="18"/>
      <c r="KQS60" s="18"/>
      <c r="KQT60" s="18"/>
      <c r="KQU60" s="18"/>
      <c r="KQV60" s="18"/>
      <c r="KQW60" s="18"/>
      <c r="KQX60" s="18"/>
      <c r="KQY60" s="18"/>
      <c r="KQZ60" s="18"/>
      <c r="KRA60" s="18"/>
      <c r="KRB60" s="18"/>
      <c r="KRC60" s="18"/>
      <c r="KRD60" s="18"/>
      <c r="KRE60" s="18"/>
      <c r="KRF60" s="18"/>
      <c r="KRG60" s="18"/>
      <c r="KRH60" s="18"/>
      <c r="KRI60" s="18"/>
      <c r="KRJ60" s="18"/>
      <c r="KRK60" s="18"/>
      <c r="KRL60" s="18"/>
      <c r="KRM60" s="18"/>
      <c r="KRN60" s="18"/>
      <c r="KRO60" s="18"/>
      <c r="KRP60" s="18"/>
      <c r="KRQ60" s="18"/>
      <c r="KRR60" s="18"/>
      <c r="KRS60" s="18"/>
      <c r="KRT60" s="18"/>
      <c r="KRU60" s="18"/>
      <c r="KRV60" s="18"/>
      <c r="KRW60" s="18"/>
      <c r="KRX60" s="18"/>
      <c r="KRY60" s="18"/>
      <c r="KRZ60" s="18"/>
      <c r="KSA60" s="18"/>
      <c r="KSB60" s="18"/>
      <c r="KSC60" s="18"/>
      <c r="KSD60" s="18"/>
      <c r="KSE60" s="18"/>
      <c r="KSF60" s="18"/>
      <c r="KSG60" s="18"/>
      <c r="KSH60" s="18"/>
      <c r="KSI60" s="18"/>
      <c r="KSJ60" s="18"/>
      <c r="KSK60" s="18"/>
      <c r="KSL60" s="18"/>
      <c r="KSM60" s="18"/>
      <c r="KSN60" s="18"/>
      <c r="KSO60" s="18"/>
      <c r="KSP60" s="18"/>
      <c r="KSQ60" s="18"/>
      <c r="KSR60" s="18"/>
      <c r="KSS60" s="18"/>
      <c r="KST60" s="18"/>
      <c r="KSU60" s="18"/>
      <c r="KSV60" s="18"/>
      <c r="KSW60" s="18"/>
      <c r="KSX60" s="18"/>
      <c r="KSY60" s="18"/>
      <c r="KSZ60" s="18"/>
      <c r="KTA60" s="18"/>
      <c r="KTB60" s="18"/>
      <c r="KTC60" s="18"/>
      <c r="KTD60" s="18"/>
      <c r="KTE60" s="18"/>
      <c r="KTF60" s="18"/>
      <c r="KTG60" s="18"/>
      <c r="KTH60" s="18"/>
      <c r="KTI60" s="18"/>
      <c r="KTJ60" s="18"/>
      <c r="KTK60" s="18"/>
      <c r="KTL60" s="18"/>
      <c r="KTM60" s="18"/>
      <c r="KTN60" s="18"/>
      <c r="KTO60" s="18"/>
      <c r="KTP60" s="18"/>
      <c r="KTQ60" s="18"/>
      <c r="KTR60" s="18"/>
      <c r="KTS60" s="18"/>
      <c r="KTT60" s="18"/>
      <c r="KTU60" s="18"/>
      <c r="KTV60" s="18"/>
      <c r="KTW60" s="18"/>
      <c r="KTX60" s="18"/>
      <c r="KTY60" s="18"/>
      <c r="KTZ60" s="18"/>
      <c r="KUA60" s="18"/>
      <c r="KUB60" s="18"/>
      <c r="KUC60" s="18"/>
      <c r="KUD60" s="18"/>
      <c r="KUE60" s="18"/>
      <c r="KUF60" s="18"/>
      <c r="KUG60" s="18"/>
      <c r="KUH60" s="18"/>
      <c r="KUI60" s="18"/>
      <c r="KUJ60" s="18"/>
      <c r="KUK60" s="18"/>
      <c r="KUL60" s="18"/>
      <c r="KUM60" s="18"/>
      <c r="KUN60" s="18"/>
      <c r="KUO60" s="18"/>
      <c r="KUP60" s="18"/>
      <c r="KUQ60" s="18"/>
      <c r="KUR60" s="18"/>
      <c r="KUS60" s="18"/>
      <c r="KUT60" s="18"/>
      <c r="KUU60" s="18"/>
      <c r="KUV60" s="18"/>
      <c r="KUW60" s="18"/>
      <c r="KUX60" s="18"/>
      <c r="KUY60" s="18"/>
      <c r="KUZ60" s="18"/>
      <c r="KVA60" s="18"/>
      <c r="KVB60" s="18"/>
      <c r="KVC60" s="18"/>
      <c r="KVD60" s="18"/>
      <c r="KVE60" s="18"/>
      <c r="KVF60" s="18"/>
      <c r="KVG60" s="18"/>
      <c r="KVH60" s="18"/>
      <c r="KVI60" s="18"/>
      <c r="KVJ60" s="18"/>
      <c r="KVK60" s="18"/>
      <c r="KVL60" s="18"/>
      <c r="KVM60" s="18"/>
      <c r="KVN60" s="18"/>
      <c r="KVO60" s="18"/>
      <c r="KVP60" s="18"/>
      <c r="KVQ60" s="18"/>
      <c r="KVR60" s="18"/>
      <c r="KVS60" s="18"/>
      <c r="KVT60" s="18"/>
      <c r="KVU60" s="18"/>
      <c r="KVV60" s="18"/>
      <c r="KVW60" s="18"/>
      <c r="KVX60" s="18"/>
      <c r="KVY60" s="18"/>
      <c r="KVZ60" s="18"/>
      <c r="KWA60" s="18"/>
      <c r="KWB60" s="18"/>
      <c r="KWC60" s="18"/>
      <c r="KWD60" s="18"/>
      <c r="KWE60" s="18"/>
      <c r="KWF60" s="18"/>
      <c r="KWG60" s="18"/>
      <c r="KWH60" s="18"/>
      <c r="KWI60" s="18"/>
      <c r="KWJ60" s="18"/>
      <c r="KWK60" s="18"/>
      <c r="KWL60" s="18"/>
      <c r="KWM60" s="18"/>
      <c r="KWN60" s="18"/>
      <c r="KWO60" s="18"/>
      <c r="KWP60" s="18"/>
      <c r="KWQ60" s="18"/>
      <c r="KWR60" s="18"/>
      <c r="KWS60" s="18"/>
      <c r="KWT60" s="18"/>
      <c r="KWU60" s="18"/>
      <c r="KWV60" s="18"/>
      <c r="KWW60" s="18"/>
      <c r="KWX60" s="18"/>
      <c r="KWY60" s="18"/>
      <c r="KWZ60" s="18"/>
      <c r="KXA60" s="18"/>
      <c r="KXB60" s="18"/>
      <c r="KXC60" s="18"/>
      <c r="KXD60" s="18"/>
      <c r="KXE60" s="18"/>
      <c r="KXF60" s="18"/>
      <c r="KXG60" s="18"/>
      <c r="KXH60" s="18"/>
      <c r="KXI60" s="18"/>
      <c r="KXJ60" s="18"/>
      <c r="KXK60" s="18"/>
      <c r="KXL60" s="18"/>
      <c r="KXM60" s="18"/>
      <c r="KXN60" s="18"/>
      <c r="KXO60" s="18"/>
      <c r="KXP60" s="18"/>
      <c r="KXQ60" s="18"/>
      <c r="KXR60" s="18"/>
      <c r="KXS60" s="18"/>
      <c r="KXT60" s="18"/>
      <c r="KXU60" s="18"/>
      <c r="KXV60" s="18"/>
      <c r="KXW60" s="18"/>
      <c r="KXX60" s="18"/>
      <c r="KXY60" s="18"/>
      <c r="KXZ60" s="18"/>
      <c r="KYA60" s="18"/>
      <c r="KYB60" s="18"/>
      <c r="KYC60" s="18"/>
      <c r="KYD60" s="18"/>
      <c r="KYE60" s="18"/>
      <c r="KYF60" s="18"/>
      <c r="KYG60" s="18"/>
      <c r="KYH60" s="18"/>
      <c r="KYI60" s="18"/>
      <c r="KYJ60" s="18"/>
      <c r="KYK60" s="18"/>
      <c r="KYL60" s="18"/>
      <c r="KYM60" s="18"/>
      <c r="KYN60" s="18"/>
      <c r="KYO60" s="18"/>
      <c r="KYP60" s="18"/>
      <c r="KYQ60" s="18"/>
      <c r="KYR60" s="18"/>
      <c r="KYS60" s="18"/>
      <c r="KYT60" s="18"/>
      <c r="KYU60" s="18"/>
      <c r="KYV60" s="18"/>
      <c r="KYW60" s="18"/>
      <c r="KYX60" s="18"/>
      <c r="KYY60" s="18"/>
      <c r="KYZ60" s="18"/>
      <c r="KZA60" s="18"/>
      <c r="KZB60" s="18"/>
      <c r="KZC60" s="18"/>
      <c r="KZD60" s="18"/>
      <c r="KZE60" s="18"/>
      <c r="KZF60" s="18"/>
      <c r="KZG60" s="18"/>
      <c r="KZH60" s="18"/>
      <c r="KZI60" s="18"/>
      <c r="KZJ60" s="18"/>
      <c r="KZK60" s="18"/>
      <c r="KZL60" s="18"/>
      <c r="KZM60" s="18"/>
      <c r="KZN60" s="18"/>
      <c r="KZO60" s="18"/>
      <c r="KZP60" s="18"/>
      <c r="KZQ60" s="18"/>
      <c r="KZR60" s="18"/>
      <c r="KZS60" s="18"/>
      <c r="KZT60" s="18"/>
      <c r="KZU60" s="18"/>
      <c r="KZV60" s="18"/>
      <c r="KZW60" s="18"/>
      <c r="KZX60" s="18"/>
      <c r="KZY60" s="18"/>
      <c r="KZZ60" s="18"/>
      <c r="LAA60" s="18"/>
      <c r="LAB60" s="18"/>
      <c r="LAC60" s="18"/>
      <c r="LAD60" s="18"/>
      <c r="LAE60" s="18"/>
      <c r="LAF60" s="18"/>
      <c r="LAG60" s="18"/>
      <c r="LAH60" s="18"/>
      <c r="LAI60" s="18"/>
      <c r="LAJ60" s="18"/>
      <c r="LAK60" s="18"/>
      <c r="LAL60" s="18"/>
      <c r="LAM60" s="18"/>
      <c r="LAN60" s="18"/>
      <c r="LAO60" s="18"/>
      <c r="LAP60" s="18"/>
      <c r="LAQ60" s="18"/>
      <c r="LAR60" s="18"/>
      <c r="LAS60" s="18"/>
      <c r="LAT60" s="18"/>
      <c r="LAU60" s="18"/>
      <c r="LAV60" s="18"/>
      <c r="LAW60" s="18"/>
      <c r="LAX60" s="18"/>
      <c r="LAY60" s="18"/>
      <c r="LAZ60" s="18"/>
      <c r="LBA60" s="18"/>
      <c r="LBB60" s="18"/>
      <c r="LBC60" s="18"/>
      <c r="LBD60" s="18"/>
      <c r="LBE60" s="18"/>
      <c r="LBF60" s="18"/>
      <c r="LBG60" s="18"/>
      <c r="LBH60" s="18"/>
      <c r="LBI60" s="18"/>
      <c r="LBJ60" s="18"/>
      <c r="LBK60" s="18"/>
      <c r="LBL60" s="18"/>
      <c r="LBM60" s="18"/>
      <c r="LBN60" s="18"/>
      <c r="LBO60" s="18"/>
      <c r="LBP60" s="18"/>
      <c r="LBQ60" s="18"/>
      <c r="LBR60" s="18"/>
      <c r="LBS60" s="18"/>
      <c r="LBT60" s="18"/>
      <c r="LBU60" s="18"/>
      <c r="LBV60" s="18"/>
      <c r="LBW60" s="18"/>
      <c r="LBX60" s="18"/>
      <c r="LBY60" s="18"/>
      <c r="LBZ60" s="18"/>
      <c r="LCA60" s="18"/>
      <c r="LCB60" s="18"/>
      <c r="LCC60" s="18"/>
      <c r="LCD60" s="18"/>
      <c r="LCE60" s="18"/>
      <c r="LCF60" s="18"/>
      <c r="LCG60" s="18"/>
      <c r="LCH60" s="18"/>
      <c r="LCI60" s="18"/>
      <c r="LCJ60" s="18"/>
      <c r="LCK60" s="18"/>
      <c r="LCL60" s="18"/>
      <c r="LCM60" s="18"/>
      <c r="LCN60" s="18"/>
      <c r="LCO60" s="18"/>
      <c r="LCP60" s="18"/>
      <c r="LCQ60" s="18"/>
      <c r="LCR60" s="18"/>
      <c r="LCS60" s="18"/>
      <c r="LCT60" s="18"/>
      <c r="LCU60" s="18"/>
      <c r="LCV60" s="18"/>
      <c r="LCW60" s="18"/>
      <c r="LCX60" s="18"/>
      <c r="LCY60" s="18"/>
      <c r="LCZ60" s="18"/>
      <c r="LDA60" s="18"/>
      <c r="LDB60" s="18"/>
      <c r="LDC60" s="18"/>
      <c r="LDD60" s="18"/>
      <c r="LDE60" s="18"/>
      <c r="LDF60" s="18"/>
      <c r="LDG60" s="18"/>
      <c r="LDH60" s="18"/>
      <c r="LDI60" s="18"/>
      <c r="LDJ60" s="18"/>
      <c r="LDK60" s="18"/>
      <c r="LDL60" s="18"/>
      <c r="LDM60" s="18"/>
      <c r="LDN60" s="18"/>
      <c r="LDO60" s="18"/>
      <c r="LDP60" s="18"/>
      <c r="LDQ60" s="18"/>
      <c r="LDR60" s="18"/>
      <c r="LDS60" s="18"/>
      <c r="LDT60" s="18"/>
      <c r="LDU60" s="18"/>
      <c r="LDV60" s="18"/>
      <c r="LDW60" s="18"/>
      <c r="LDX60" s="18"/>
      <c r="LDY60" s="18"/>
      <c r="LDZ60" s="18"/>
      <c r="LEA60" s="18"/>
      <c r="LEB60" s="18"/>
      <c r="LEC60" s="18"/>
      <c r="LED60" s="18"/>
      <c r="LEE60" s="18"/>
      <c r="LEF60" s="18"/>
      <c r="LEG60" s="18"/>
      <c r="LEH60" s="18"/>
      <c r="LEI60" s="18"/>
      <c r="LEJ60" s="18"/>
      <c r="LEK60" s="18"/>
      <c r="LEL60" s="18"/>
      <c r="LEM60" s="18"/>
      <c r="LEN60" s="18"/>
      <c r="LEO60" s="18"/>
      <c r="LEP60" s="18"/>
      <c r="LEQ60" s="18"/>
      <c r="LER60" s="18"/>
      <c r="LES60" s="18"/>
      <c r="LET60" s="18"/>
      <c r="LEU60" s="18"/>
      <c r="LEV60" s="18"/>
      <c r="LEW60" s="18"/>
      <c r="LEX60" s="18"/>
      <c r="LEY60" s="18"/>
      <c r="LEZ60" s="18"/>
      <c r="LFA60" s="18"/>
      <c r="LFB60" s="18"/>
      <c r="LFC60" s="18"/>
      <c r="LFD60" s="18"/>
      <c r="LFE60" s="18"/>
      <c r="LFF60" s="18"/>
      <c r="LFG60" s="18"/>
      <c r="LFH60" s="18"/>
      <c r="LFI60" s="18"/>
      <c r="LFJ60" s="18"/>
      <c r="LFK60" s="18"/>
      <c r="LFL60" s="18"/>
      <c r="LFM60" s="18"/>
      <c r="LFN60" s="18"/>
      <c r="LFO60" s="18"/>
      <c r="LFP60" s="18"/>
      <c r="LFQ60" s="18"/>
      <c r="LFR60" s="18"/>
      <c r="LFS60" s="18"/>
      <c r="LFT60" s="18"/>
      <c r="LFU60" s="18"/>
      <c r="LFV60" s="18"/>
      <c r="LFW60" s="18"/>
      <c r="LFX60" s="18"/>
      <c r="LFY60" s="18"/>
      <c r="LFZ60" s="18"/>
      <c r="LGA60" s="18"/>
      <c r="LGB60" s="18"/>
      <c r="LGC60" s="18"/>
      <c r="LGD60" s="18"/>
      <c r="LGE60" s="18"/>
      <c r="LGF60" s="18"/>
      <c r="LGG60" s="18"/>
      <c r="LGH60" s="18"/>
      <c r="LGI60" s="18"/>
      <c r="LGJ60" s="18"/>
      <c r="LGK60" s="18"/>
      <c r="LGL60" s="18"/>
      <c r="LGM60" s="18"/>
      <c r="LGN60" s="18"/>
      <c r="LGO60" s="18"/>
      <c r="LGP60" s="18"/>
      <c r="LGQ60" s="18"/>
      <c r="LGR60" s="18"/>
      <c r="LGS60" s="18"/>
      <c r="LGT60" s="18"/>
      <c r="LGU60" s="18"/>
      <c r="LGV60" s="18"/>
      <c r="LGW60" s="18"/>
      <c r="LGX60" s="18"/>
      <c r="LGY60" s="18"/>
      <c r="LGZ60" s="18"/>
      <c r="LHA60" s="18"/>
      <c r="LHB60" s="18"/>
      <c r="LHC60" s="18"/>
      <c r="LHD60" s="18"/>
      <c r="LHE60" s="18"/>
      <c r="LHF60" s="18"/>
      <c r="LHG60" s="18"/>
      <c r="LHH60" s="18"/>
      <c r="LHI60" s="18"/>
      <c r="LHJ60" s="18"/>
      <c r="LHK60" s="18"/>
      <c r="LHL60" s="18"/>
      <c r="LHM60" s="18"/>
      <c r="LHN60" s="18"/>
      <c r="LHO60" s="18"/>
      <c r="LHP60" s="18"/>
      <c r="LHQ60" s="18"/>
      <c r="LHR60" s="18"/>
      <c r="LHS60" s="18"/>
      <c r="LHT60" s="18"/>
      <c r="LHU60" s="18"/>
      <c r="LHV60" s="18"/>
      <c r="LHW60" s="18"/>
      <c r="LHX60" s="18"/>
      <c r="LHY60" s="18"/>
      <c r="LHZ60" s="18"/>
      <c r="LIA60" s="18"/>
      <c r="LIB60" s="18"/>
      <c r="LIC60" s="18"/>
      <c r="LID60" s="18"/>
      <c r="LIE60" s="18"/>
      <c r="LIF60" s="18"/>
      <c r="LIG60" s="18"/>
      <c r="LIH60" s="18"/>
      <c r="LII60" s="18"/>
      <c r="LIJ60" s="18"/>
      <c r="LIK60" s="18"/>
      <c r="LIL60" s="18"/>
      <c r="LIM60" s="18"/>
      <c r="LIN60" s="18"/>
      <c r="LIO60" s="18"/>
      <c r="LIP60" s="18"/>
      <c r="LIQ60" s="18"/>
      <c r="LIR60" s="18"/>
      <c r="LIS60" s="18"/>
      <c r="LIT60" s="18"/>
      <c r="LIU60" s="18"/>
      <c r="LIV60" s="18"/>
      <c r="LIW60" s="18"/>
      <c r="LIX60" s="18"/>
      <c r="LIY60" s="18"/>
      <c r="LIZ60" s="18"/>
      <c r="LJA60" s="18"/>
      <c r="LJB60" s="18"/>
      <c r="LJC60" s="18"/>
      <c r="LJD60" s="18"/>
      <c r="LJE60" s="18"/>
      <c r="LJF60" s="18"/>
      <c r="LJG60" s="18"/>
      <c r="LJH60" s="18"/>
      <c r="LJI60" s="18"/>
      <c r="LJJ60" s="18"/>
      <c r="LJK60" s="18"/>
      <c r="LJL60" s="18"/>
      <c r="LJM60" s="18"/>
      <c r="LJN60" s="18"/>
      <c r="LJO60" s="18"/>
      <c r="LJP60" s="18"/>
      <c r="LJQ60" s="18"/>
      <c r="LJR60" s="18"/>
      <c r="LJS60" s="18"/>
      <c r="LJT60" s="18"/>
      <c r="LJU60" s="18"/>
      <c r="LJV60" s="18"/>
      <c r="LJW60" s="18"/>
      <c r="LJX60" s="18"/>
      <c r="LJY60" s="18"/>
      <c r="LJZ60" s="18"/>
      <c r="LKA60" s="18"/>
      <c r="LKB60" s="18"/>
      <c r="LKC60" s="18"/>
      <c r="LKD60" s="18"/>
      <c r="LKE60" s="18"/>
      <c r="LKF60" s="18"/>
      <c r="LKG60" s="18"/>
      <c r="LKH60" s="18"/>
      <c r="LKI60" s="18"/>
      <c r="LKJ60" s="18"/>
      <c r="LKK60" s="18"/>
      <c r="LKL60" s="18"/>
      <c r="LKM60" s="18"/>
      <c r="LKN60" s="18"/>
      <c r="LKO60" s="18"/>
      <c r="LKP60" s="18"/>
      <c r="LKQ60" s="18"/>
      <c r="LKR60" s="18"/>
      <c r="LKS60" s="18"/>
      <c r="LKT60" s="18"/>
      <c r="LKU60" s="18"/>
      <c r="LKV60" s="18"/>
      <c r="LKW60" s="18"/>
      <c r="LKX60" s="18"/>
      <c r="LKY60" s="18"/>
      <c r="LKZ60" s="18"/>
      <c r="LLA60" s="18"/>
      <c r="LLB60" s="18"/>
      <c r="LLC60" s="18"/>
      <c r="LLD60" s="18"/>
      <c r="LLE60" s="18"/>
      <c r="LLF60" s="18"/>
      <c r="LLG60" s="18"/>
      <c r="LLH60" s="18"/>
      <c r="LLI60" s="18"/>
      <c r="LLJ60" s="18"/>
      <c r="LLK60" s="18"/>
      <c r="LLL60" s="18"/>
      <c r="LLM60" s="18"/>
      <c r="LLN60" s="18"/>
      <c r="LLO60" s="18"/>
      <c r="LLP60" s="18"/>
      <c r="LLQ60" s="18"/>
      <c r="LLR60" s="18"/>
      <c r="LLS60" s="18"/>
      <c r="LLT60" s="18"/>
      <c r="LLU60" s="18"/>
      <c r="LLV60" s="18"/>
      <c r="LLW60" s="18"/>
      <c r="LLX60" s="18"/>
      <c r="LLY60" s="18"/>
      <c r="LLZ60" s="18"/>
      <c r="LMA60" s="18"/>
      <c r="LMB60" s="18"/>
      <c r="LMC60" s="18"/>
      <c r="LMD60" s="18"/>
      <c r="LME60" s="18"/>
      <c r="LMF60" s="18"/>
      <c r="LMG60" s="18"/>
      <c r="LMH60" s="18"/>
      <c r="LMI60" s="18"/>
      <c r="LMJ60" s="18"/>
      <c r="LMK60" s="18"/>
      <c r="LML60" s="18"/>
      <c r="LMM60" s="18"/>
      <c r="LMN60" s="18"/>
      <c r="LMO60" s="18"/>
      <c r="LMP60" s="18"/>
      <c r="LMQ60" s="18"/>
      <c r="LMR60" s="18"/>
      <c r="LMS60" s="18"/>
      <c r="LMT60" s="18"/>
      <c r="LMU60" s="18"/>
      <c r="LMV60" s="18"/>
      <c r="LMW60" s="18"/>
      <c r="LMX60" s="18"/>
      <c r="LMY60" s="18"/>
      <c r="LMZ60" s="18"/>
      <c r="LNA60" s="18"/>
      <c r="LNB60" s="18"/>
      <c r="LNC60" s="18"/>
      <c r="LND60" s="18"/>
      <c r="LNE60" s="18"/>
      <c r="LNF60" s="18"/>
      <c r="LNG60" s="18"/>
      <c r="LNH60" s="18"/>
      <c r="LNI60" s="18"/>
      <c r="LNJ60" s="18"/>
      <c r="LNK60" s="18"/>
      <c r="LNL60" s="18"/>
      <c r="LNM60" s="18"/>
      <c r="LNN60" s="18"/>
      <c r="LNO60" s="18"/>
      <c r="LNP60" s="18"/>
      <c r="LNQ60" s="18"/>
      <c r="LNR60" s="18"/>
      <c r="LNS60" s="18"/>
      <c r="LNT60" s="18"/>
      <c r="LNU60" s="18"/>
      <c r="LNV60" s="18"/>
      <c r="LNW60" s="18"/>
      <c r="LNX60" s="18"/>
      <c r="LNY60" s="18"/>
      <c r="LNZ60" s="18"/>
      <c r="LOA60" s="18"/>
      <c r="LOB60" s="18"/>
      <c r="LOC60" s="18"/>
      <c r="LOD60" s="18"/>
      <c r="LOE60" s="18"/>
      <c r="LOF60" s="18"/>
      <c r="LOG60" s="18"/>
      <c r="LOH60" s="18"/>
      <c r="LOI60" s="18"/>
      <c r="LOJ60" s="18"/>
      <c r="LOK60" s="18"/>
      <c r="LOL60" s="18"/>
      <c r="LOM60" s="18"/>
      <c r="LON60" s="18"/>
      <c r="LOO60" s="18"/>
      <c r="LOP60" s="18"/>
      <c r="LOQ60" s="18"/>
      <c r="LOR60" s="18"/>
      <c r="LOS60" s="18"/>
      <c r="LOT60" s="18"/>
      <c r="LOU60" s="18"/>
      <c r="LOV60" s="18"/>
      <c r="LOW60" s="18"/>
      <c r="LOX60" s="18"/>
      <c r="LOY60" s="18"/>
      <c r="LOZ60" s="18"/>
      <c r="LPA60" s="18"/>
      <c r="LPB60" s="18"/>
      <c r="LPC60" s="18"/>
      <c r="LPD60" s="18"/>
      <c r="LPE60" s="18"/>
      <c r="LPF60" s="18"/>
      <c r="LPG60" s="18"/>
      <c r="LPH60" s="18"/>
      <c r="LPI60" s="18"/>
      <c r="LPJ60" s="18"/>
      <c r="LPK60" s="18"/>
      <c r="LPL60" s="18"/>
      <c r="LPM60" s="18"/>
      <c r="LPN60" s="18"/>
      <c r="LPO60" s="18"/>
      <c r="LPP60" s="18"/>
      <c r="LPQ60" s="18"/>
      <c r="LPR60" s="18"/>
      <c r="LPS60" s="18"/>
      <c r="LPT60" s="18"/>
      <c r="LPU60" s="18"/>
      <c r="LPV60" s="18"/>
      <c r="LPW60" s="18"/>
      <c r="LPX60" s="18"/>
      <c r="LPY60" s="18"/>
      <c r="LPZ60" s="18"/>
      <c r="LQA60" s="18"/>
      <c r="LQB60" s="18"/>
      <c r="LQC60" s="18"/>
      <c r="LQD60" s="18"/>
      <c r="LQE60" s="18"/>
      <c r="LQF60" s="18"/>
      <c r="LQG60" s="18"/>
      <c r="LQH60" s="18"/>
      <c r="LQI60" s="18"/>
      <c r="LQJ60" s="18"/>
      <c r="LQK60" s="18"/>
      <c r="LQL60" s="18"/>
      <c r="LQM60" s="18"/>
      <c r="LQN60" s="18"/>
      <c r="LQO60" s="18"/>
      <c r="LQP60" s="18"/>
      <c r="LQQ60" s="18"/>
      <c r="LQR60" s="18"/>
      <c r="LQS60" s="18"/>
      <c r="LQT60" s="18"/>
      <c r="LQU60" s="18"/>
      <c r="LQV60" s="18"/>
      <c r="LQW60" s="18"/>
      <c r="LQX60" s="18"/>
      <c r="LQY60" s="18"/>
      <c r="LQZ60" s="18"/>
      <c r="LRA60" s="18"/>
      <c r="LRB60" s="18"/>
      <c r="LRC60" s="18"/>
      <c r="LRD60" s="18"/>
      <c r="LRE60" s="18"/>
      <c r="LRF60" s="18"/>
      <c r="LRG60" s="18"/>
      <c r="LRH60" s="18"/>
      <c r="LRI60" s="18"/>
      <c r="LRJ60" s="18"/>
      <c r="LRK60" s="18"/>
      <c r="LRL60" s="18"/>
      <c r="LRM60" s="18"/>
      <c r="LRN60" s="18"/>
      <c r="LRO60" s="18"/>
      <c r="LRP60" s="18"/>
      <c r="LRQ60" s="18"/>
      <c r="LRR60" s="18"/>
      <c r="LRS60" s="18"/>
      <c r="LRT60" s="18"/>
      <c r="LRU60" s="18"/>
      <c r="LRV60" s="18"/>
      <c r="LRW60" s="18"/>
      <c r="LRX60" s="18"/>
      <c r="LRY60" s="18"/>
      <c r="LRZ60" s="18"/>
      <c r="LSA60" s="18"/>
      <c r="LSB60" s="18"/>
      <c r="LSC60" s="18"/>
      <c r="LSD60" s="18"/>
      <c r="LSE60" s="18"/>
      <c r="LSF60" s="18"/>
      <c r="LSG60" s="18"/>
      <c r="LSH60" s="18"/>
      <c r="LSI60" s="18"/>
      <c r="LSJ60" s="18"/>
      <c r="LSK60" s="18"/>
      <c r="LSL60" s="18"/>
      <c r="LSM60" s="18"/>
      <c r="LSN60" s="18"/>
      <c r="LSO60" s="18"/>
      <c r="LSP60" s="18"/>
      <c r="LSQ60" s="18"/>
      <c r="LSR60" s="18"/>
      <c r="LSS60" s="18"/>
      <c r="LST60" s="18"/>
      <c r="LSU60" s="18"/>
      <c r="LSV60" s="18"/>
      <c r="LSW60" s="18"/>
      <c r="LSX60" s="18"/>
      <c r="LSY60" s="18"/>
      <c r="LSZ60" s="18"/>
      <c r="LTA60" s="18"/>
      <c r="LTB60" s="18"/>
      <c r="LTC60" s="18"/>
      <c r="LTD60" s="18"/>
      <c r="LTE60" s="18"/>
      <c r="LTF60" s="18"/>
      <c r="LTG60" s="18"/>
      <c r="LTH60" s="18"/>
      <c r="LTI60" s="18"/>
      <c r="LTJ60" s="18"/>
      <c r="LTK60" s="18"/>
      <c r="LTL60" s="18"/>
      <c r="LTM60" s="18"/>
      <c r="LTN60" s="18"/>
      <c r="LTO60" s="18"/>
      <c r="LTP60" s="18"/>
      <c r="LTQ60" s="18"/>
      <c r="LTR60" s="18"/>
      <c r="LTS60" s="18"/>
      <c r="LTT60" s="18"/>
      <c r="LTU60" s="18"/>
      <c r="LTV60" s="18"/>
      <c r="LTW60" s="18"/>
      <c r="LTX60" s="18"/>
      <c r="LTY60" s="18"/>
      <c r="LTZ60" s="18"/>
      <c r="LUA60" s="18"/>
      <c r="LUB60" s="18"/>
      <c r="LUC60" s="18"/>
      <c r="LUD60" s="18"/>
      <c r="LUE60" s="18"/>
      <c r="LUF60" s="18"/>
      <c r="LUG60" s="18"/>
      <c r="LUH60" s="18"/>
      <c r="LUI60" s="18"/>
      <c r="LUJ60" s="18"/>
      <c r="LUK60" s="18"/>
      <c r="LUL60" s="18"/>
      <c r="LUM60" s="18"/>
      <c r="LUN60" s="18"/>
      <c r="LUO60" s="18"/>
      <c r="LUP60" s="18"/>
      <c r="LUQ60" s="18"/>
      <c r="LUR60" s="18"/>
      <c r="LUS60" s="18"/>
      <c r="LUT60" s="18"/>
      <c r="LUU60" s="18"/>
      <c r="LUV60" s="18"/>
      <c r="LUW60" s="18"/>
      <c r="LUX60" s="18"/>
      <c r="LUY60" s="18"/>
      <c r="LUZ60" s="18"/>
      <c r="LVA60" s="18"/>
      <c r="LVB60" s="18"/>
      <c r="LVC60" s="18"/>
      <c r="LVD60" s="18"/>
      <c r="LVE60" s="18"/>
      <c r="LVF60" s="18"/>
      <c r="LVG60" s="18"/>
      <c r="LVH60" s="18"/>
      <c r="LVI60" s="18"/>
      <c r="LVJ60" s="18"/>
      <c r="LVK60" s="18"/>
      <c r="LVL60" s="18"/>
      <c r="LVM60" s="18"/>
      <c r="LVN60" s="18"/>
      <c r="LVO60" s="18"/>
      <c r="LVP60" s="18"/>
      <c r="LVQ60" s="18"/>
      <c r="LVR60" s="18"/>
      <c r="LVS60" s="18"/>
      <c r="LVT60" s="18"/>
      <c r="LVU60" s="18"/>
      <c r="LVV60" s="18"/>
      <c r="LVW60" s="18"/>
      <c r="LVX60" s="18"/>
      <c r="LVY60" s="18"/>
      <c r="LVZ60" s="18"/>
      <c r="LWA60" s="18"/>
      <c r="LWB60" s="18"/>
      <c r="LWC60" s="18"/>
      <c r="LWD60" s="18"/>
      <c r="LWE60" s="18"/>
      <c r="LWF60" s="18"/>
      <c r="LWG60" s="18"/>
      <c r="LWH60" s="18"/>
      <c r="LWI60" s="18"/>
      <c r="LWJ60" s="18"/>
      <c r="LWK60" s="18"/>
      <c r="LWL60" s="18"/>
      <c r="LWM60" s="18"/>
      <c r="LWN60" s="18"/>
      <c r="LWO60" s="18"/>
      <c r="LWP60" s="18"/>
      <c r="LWQ60" s="18"/>
      <c r="LWR60" s="18"/>
      <c r="LWS60" s="18"/>
      <c r="LWT60" s="18"/>
      <c r="LWU60" s="18"/>
      <c r="LWV60" s="18"/>
      <c r="LWW60" s="18"/>
      <c r="LWX60" s="18"/>
      <c r="LWY60" s="18"/>
      <c r="LWZ60" s="18"/>
      <c r="LXA60" s="18"/>
      <c r="LXB60" s="18"/>
      <c r="LXC60" s="18"/>
      <c r="LXD60" s="18"/>
      <c r="LXE60" s="18"/>
      <c r="LXF60" s="18"/>
      <c r="LXG60" s="18"/>
      <c r="LXH60" s="18"/>
      <c r="LXI60" s="18"/>
      <c r="LXJ60" s="18"/>
      <c r="LXK60" s="18"/>
      <c r="LXL60" s="18"/>
      <c r="LXM60" s="18"/>
      <c r="LXN60" s="18"/>
      <c r="LXO60" s="18"/>
      <c r="LXP60" s="18"/>
      <c r="LXQ60" s="18"/>
      <c r="LXR60" s="18"/>
      <c r="LXS60" s="18"/>
      <c r="LXT60" s="18"/>
      <c r="LXU60" s="18"/>
      <c r="LXV60" s="18"/>
      <c r="LXW60" s="18"/>
      <c r="LXX60" s="18"/>
      <c r="LXY60" s="18"/>
      <c r="LXZ60" s="18"/>
      <c r="LYA60" s="18"/>
      <c r="LYB60" s="18"/>
      <c r="LYC60" s="18"/>
      <c r="LYD60" s="18"/>
      <c r="LYE60" s="18"/>
      <c r="LYF60" s="18"/>
      <c r="LYG60" s="18"/>
      <c r="LYH60" s="18"/>
      <c r="LYI60" s="18"/>
      <c r="LYJ60" s="18"/>
      <c r="LYK60" s="18"/>
      <c r="LYL60" s="18"/>
      <c r="LYM60" s="18"/>
      <c r="LYN60" s="18"/>
      <c r="LYO60" s="18"/>
      <c r="LYP60" s="18"/>
      <c r="LYQ60" s="18"/>
      <c r="LYR60" s="18"/>
      <c r="LYS60" s="18"/>
      <c r="LYT60" s="18"/>
      <c r="LYU60" s="18"/>
      <c r="LYV60" s="18"/>
      <c r="LYW60" s="18"/>
      <c r="LYX60" s="18"/>
      <c r="LYY60" s="18"/>
      <c r="LYZ60" s="18"/>
      <c r="LZA60" s="18"/>
      <c r="LZB60" s="18"/>
      <c r="LZC60" s="18"/>
      <c r="LZD60" s="18"/>
      <c r="LZE60" s="18"/>
      <c r="LZF60" s="18"/>
      <c r="LZG60" s="18"/>
      <c r="LZH60" s="18"/>
      <c r="LZI60" s="18"/>
      <c r="LZJ60" s="18"/>
      <c r="LZK60" s="18"/>
      <c r="LZL60" s="18"/>
      <c r="LZM60" s="18"/>
      <c r="LZN60" s="18"/>
      <c r="LZO60" s="18"/>
      <c r="LZP60" s="18"/>
      <c r="LZQ60" s="18"/>
      <c r="LZR60" s="18"/>
      <c r="LZS60" s="18"/>
      <c r="LZT60" s="18"/>
      <c r="LZU60" s="18"/>
      <c r="LZV60" s="18"/>
      <c r="LZW60" s="18"/>
      <c r="LZX60" s="18"/>
      <c r="LZY60" s="18"/>
      <c r="LZZ60" s="18"/>
      <c r="MAA60" s="18"/>
      <c r="MAB60" s="18"/>
      <c r="MAC60" s="18"/>
      <c r="MAD60" s="18"/>
      <c r="MAE60" s="18"/>
      <c r="MAF60" s="18"/>
      <c r="MAG60" s="18"/>
      <c r="MAH60" s="18"/>
      <c r="MAI60" s="18"/>
      <c r="MAJ60" s="18"/>
      <c r="MAK60" s="18"/>
      <c r="MAL60" s="18"/>
      <c r="MAM60" s="18"/>
      <c r="MAN60" s="18"/>
      <c r="MAO60" s="18"/>
      <c r="MAP60" s="18"/>
      <c r="MAQ60" s="18"/>
      <c r="MAR60" s="18"/>
      <c r="MAS60" s="18"/>
      <c r="MAT60" s="18"/>
      <c r="MAU60" s="18"/>
      <c r="MAV60" s="18"/>
      <c r="MAW60" s="18"/>
      <c r="MAX60" s="18"/>
      <c r="MAY60" s="18"/>
      <c r="MAZ60" s="18"/>
      <c r="MBA60" s="18"/>
      <c r="MBB60" s="18"/>
      <c r="MBC60" s="18"/>
      <c r="MBD60" s="18"/>
      <c r="MBE60" s="18"/>
      <c r="MBF60" s="18"/>
      <c r="MBG60" s="18"/>
      <c r="MBH60" s="18"/>
      <c r="MBI60" s="18"/>
      <c r="MBJ60" s="18"/>
      <c r="MBK60" s="18"/>
      <c r="MBL60" s="18"/>
      <c r="MBM60" s="18"/>
      <c r="MBN60" s="18"/>
      <c r="MBO60" s="18"/>
      <c r="MBP60" s="18"/>
      <c r="MBQ60" s="18"/>
      <c r="MBR60" s="18"/>
      <c r="MBS60" s="18"/>
      <c r="MBT60" s="18"/>
      <c r="MBU60" s="18"/>
      <c r="MBV60" s="18"/>
      <c r="MBW60" s="18"/>
      <c r="MBX60" s="18"/>
      <c r="MBY60" s="18"/>
      <c r="MBZ60" s="18"/>
      <c r="MCA60" s="18"/>
      <c r="MCB60" s="18"/>
      <c r="MCC60" s="18"/>
      <c r="MCD60" s="18"/>
      <c r="MCE60" s="18"/>
      <c r="MCF60" s="18"/>
      <c r="MCG60" s="18"/>
      <c r="MCH60" s="18"/>
      <c r="MCI60" s="18"/>
      <c r="MCJ60" s="18"/>
      <c r="MCK60" s="18"/>
      <c r="MCL60" s="18"/>
      <c r="MCM60" s="18"/>
      <c r="MCN60" s="18"/>
      <c r="MCO60" s="18"/>
      <c r="MCP60" s="18"/>
      <c r="MCQ60" s="18"/>
      <c r="MCR60" s="18"/>
      <c r="MCS60" s="18"/>
      <c r="MCT60" s="18"/>
      <c r="MCU60" s="18"/>
      <c r="MCV60" s="18"/>
      <c r="MCW60" s="18"/>
      <c r="MCX60" s="18"/>
      <c r="MCY60" s="18"/>
      <c r="MCZ60" s="18"/>
      <c r="MDA60" s="18"/>
      <c r="MDB60" s="18"/>
      <c r="MDC60" s="18"/>
      <c r="MDD60" s="18"/>
      <c r="MDE60" s="18"/>
      <c r="MDF60" s="18"/>
      <c r="MDG60" s="18"/>
      <c r="MDH60" s="18"/>
      <c r="MDI60" s="18"/>
      <c r="MDJ60" s="18"/>
      <c r="MDK60" s="18"/>
      <c r="MDL60" s="18"/>
      <c r="MDM60" s="18"/>
      <c r="MDN60" s="18"/>
      <c r="MDO60" s="18"/>
      <c r="MDP60" s="18"/>
      <c r="MDQ60" s="18"/>
      <c r="MDR60" s="18"/>
      <c r="MDS60" s="18"/>
      <c r="MDT60" s="18"/>
      <c r="MDU60" s="18"/>
      <c r="MDV60" s="18"/>
      <c r="MDW60" s="18"/>
      <c r="MDX60" s="18"/>
      <c r="MDY60" s="18"/>
      <c r="MDZ60" s="18"/>
      <c r="MEA60" s="18"/>
      <c r="MEB60" s="18"/>
      <c r="MEC60" s="18"/>
      <c r="MED60" s="18"/>
      <c r="MEE60" s="18"/>
      <c r="MEF60" s="18"/>
      <c r="MEG60" s="18"/>
      <c r="MEH60" s="18"/>
      <c r="MEI60" s="18"/>
      <c r="MEJ60" s="18"/>
      <c r="MEK60" s="18"/>
      <c r="MEL60" s="18"/>
      <c r="MEM60" s="18"/>
      <c r="MEN60" s="18"/>
      <c r="MEO60" s="18"/>
      <c r="MEP60" s="18"/>
      <c r="MEQ60" s="18"/>
      <c r="MER60" s="18"/>
      <c r="MES60" s="18"/>
      <c r="MET60" s="18"/>
      <c r="MEU60" s="18"/>
      <c r="MEV60" s="18"/>
      <c r="MEW60" s="18"/>
      <c r="MEX60" s="18"/>
      <c r="MEY60" s="18"/>
      <c r="MEZ60" s="18"/>
      <c r="MFA60" s="18"/>
      <c r="MFB60" s="18"/>
      <c r="MFC60" s="18"/>
      <c r="MFD60" s="18"/>
      <c r="MFE60" s="18"/>
      <c r="MFF60" s="18"/>
      <c r="MFG60" s="18"/>
      <c r="MFH60" s="18"/>
      <c r="MFI60" s="18"/>
      <c r="MFJ60" s="18"/>
      <c r="MFK60" s="18"/>
      <c r="MFL60" s="18"/>
      <c r="MFM60" s="18"/>
      <c r="MFN60" s="18"/>
      <c r="MFO60" s="18"/>
      <c r="MFP60" s="18"/>
      <c r="MFQ60" s="18"/>
      <c r="MFR60" s="18"/>
      <c r="MFS60" s="18"/>
      <c r="MFT60" s="18"/>
      <c r="MFU60" s="18"/>
      <c r="MFV60" s="18"/>
      <c r="MFW60" s="18"/>
      <c r="MFX60" s="18"/>
      <c r="MFY60" s="18"/>
      <c r="MFZ60" s="18"/>
      <c r="MGA60" s="18"/>
      <c r="MGB60" s="18"/>
      <c r="MGC60" s="18"/>
      <c r="MGD60" s="18"/>
      <c r="MGE60" s="18"/>
      <c r="MGF60" s="18"/>
      <c r="MGG60" s="18"/>
      <c r="MGH60" s="18"/>
      <c r="MGI60" s="18"/>
      <c r="MGJ60" s="18"/>
      <c r="MGK60" s="18"/>
      <c r="MGL60" s="18"/>
      <c r="MGM60" s="18"/>
      <c r="MGN60" s="18"/>
      <c r="MGO60" s="18"/>
      <c r="MGP60" s="18"/>
      <c r="MGQ60" s="18"/>
      <c r="MGR60" s="18"/>
      <c r="MGS60" s="18"/>
      <c r="MGT60" s="18"/>
      <c r="MGU60" s="18"/>
      <c r="MGV60" s="18"/>
      <c r="MGW60" s="18"/>
      <c r="MGX60" s="18"/>
      <c r="MGY60" s="18"/>
      <c r="MGZ60" s="18"/>
      <c r="MHA60" s="18"/>
      <c r="MHB60" s="18"/>
      <c r="MHC60" s="18"/>
      <c r="MHD60" s="18"/>
      <c r="MHE60" s="18"/>
      <c r="MHF60" s="18"/>
      <c r="MHG60" s="18"/>
      <c r="MHH60" s="18"/>
      <c r="MHI60" s="18"/>
      <c r="MHJ60" s="18"/>
      <c r="MHK60" s="18"/>
      <c r="MHL60" s="18"/>
      <c r="MHM60" s="18"/>
      <c r="MHN60" s="18"/>
      <c r="MHO60" s="18"/>
      <c r="MHP60" s="18"/>
      <c r="MHQ60" s="18"/>
      <c r="MHR60" s="18"/>
      <c r="MHS60" s="18"/>
      <c r="MHT60" s="18"/>
      <c r="MHU60" s="18"/>
      <c r="MHV60" s="18"/>
      <c r="MHW60" s="18"/>
      <c r="MHX60" s="18"/>
      <c r="MHY60" s="18"/>
      <c r="MHZ60" s="18"/>
      <c r="MIA60" s="18"/>
      <c r="MIB60" s="18"/>
      <c r="MIC60" s="18"/>
      <c r="MID60" s="18"/>
      <c r="MIE60" s="18"/>
      <c r="MIF60" s="18"/>
      <c r="MIG60" s="18"/>
      <c r="MIH60" s="18"/>
      <c r="MII60" s="18"/>
      <c r="MIJ60" s="18"/>
      <c r="MIK60" s="18"/>
      <c r="MIL60" s="18"/>
      <c r="MIM60" s="18"/>
      <c r="MIN60" s="18"/>
      <c r="MIO60" s="18"/>
      <c r="MIP60" s="18"/>
      <c r="MIQ60" s="18"/>
      <c r="MIR60" s="18"/>
      <c r="MIS60" s="18"/>
      <c r="MIT60" s="18"/>
      <c r="MIU60" s="18"/>
      <c r="MIV60" s="18"/>
      <c r="MIW60" s="18"/>
      <c r="MIX60" s="18"/>
      <c r="MIY60" s="18"/>
      <c r="MIZ60" s="18"/>
      <c r="MJA60" s="18"/>
      <c r="MJB60" s="18"/>
      <c r="MJC60" s="18"/>
      <c r="MJD60" s="18"/>
      <c r="MJE60" s="18"/>
      <c r="MJF60" s="18"/>
      <c r="MJG60" s="18"/>
      <c r="MJH60" s="18"/>
      <c r="MJI60" s="18"/>
      <c r="MJJ60" s="18"/>
      <c r="MJK60" s="18"/>
      <c r="MJL60" s="18"/>
      <c r="MJM60" s="18"/>
      <c r="MJN60" s="18"/>
      <c r="MJO60" s="18"/>
      <c r="MJP60" s="18"/>
      <c r="MJQ60" s="18"/>
      <c r="MJR60" s="18"/>
      <c r="MJS60" s="18"/>
      <c r="MJT60" s="18"/>
      <c r="MJU60" s="18"/>
      <c r="MJV60" s="18"/>
      <c r="MJW60" s="18"/>
      <c r="MJX60" s="18"/>
      <c r="MJY60" s="18"/>
      <c r="MJZ60" s="18"/>
      <c r="MKA60" s="18"/>
      <c r="MKB60" s="18"/>
      <c r="MKC60" s="18"/>
      <c r="MKD60" s="18"/>
      <c r="MKE60" s="18"/>
      <c r="MKF60" s="18"/>
      <c r="MKG60" s="18"/>
      <c r="MKH60" s="18"/>
      <c r="MKI60" s="18"/>
      <c r="MKJ60" s="18"/>
      <c r="MKK60" s="18"/>
      <c r="MKL60" s="18"/>
      <c r="MKM60" s="18"/>
      <c r="MKN60" s="18"/>
      <c r="MKO60" s="18"/>
      <c r="MKP60" s="18"/>
      <c r="MKQ60" s="18"/>
      <c r="MKR60" s="18"/>
      <c r="MKS60" s="18"/>
      <c r="MKT60" s="18"/>
      <c r="MKU60" s="18"/>
      <c r="MKV60" s="18"/>
      <c r="MKW60" s="18"/>
      <c r="MKX60" s="18"/>
      <c r="MKY60" s="18"/>
      <c r="MKZ60" s="18"/>
      <c r="MLA60" s="18"/>
      <c r="MLB60" s="18"/>
      <c r="MLC60" s="18"/>
      <c r="MLD60" s="18"/>
      <c r="MLE60" s="18"/>
      <c r="MLF60" s="18"/>
      <c r="MLG60" s="18"/>
      <c r="MLH60" s="18"/>
      <c r="MLI60" s="18"/>
      <c r="MLJ60" s="18"/>
      <c r="MLK60" s="18"/>
      <c r="MLL60" s="18"/>
      <c r="MLM60" s="18"/>
      <c r="MLN60" s="18"/>
      <c r="MLO60" s="18"/>
      <c r="MLP60" s="18"/>
      <c r="MLQ60" s="18"/>
      <c r="MLR60" s="18"/>
      <c r="MLS60" s="18"/>
      <c r="MLT60" s="18"/>
      <c r="MLU60" s="18"/>
      <c r="MLV60" s="18"/>
      <c r="MLW60" s="18"/>
      <c r="MLX60" s="18"/>
      <c r="MLY60" s="18"/>
      <c r="MLZ60" s="18"/>
      <c r="MMA60" s="18"/>
      <c r="MMB60" s="18"/>
      <c r="MMC60" s="18"/>
      <c r="MMD60" s="18"/>
      <c r="MME60" s="18"/>
      <c r="MMF60" s="18"/>
      <c r="MMG60" s="18"/>
      <c r="MMH60" s="18"/>
      <c r="MMI60" s="18"/>
      <c r="MMJ60" s="18"/>
      <c r="MMK60" s="18"/>
      <c r="MML60" s="18"/>
      <c r="MMM60" s="18"/>
      <c r="MMN60" s="18"/>
      <c r="MMO60" s="18"/>
      <c r="MMP60" s="18"/>
      <c r="MMQ60" s="18"/>
      <c r="MMR60" s="18"/>
      <c r="MMS60" s="18"/>
      <c r="MMT60" s="18"/>
      <c r="MMU60" s="18"/>
      <c r="MMV60" s="18"/>
      <c r="MMW60" s="18"/>
      <c r="MMX60" s="18"/>
      <c r="MMY60" s="18"/>
      <c r="MMZ60" s="18"/>
      <c r="MNA60" s="18"/>
      <c r="MNB60" s="18"/>
      <c r="MNC60" s="18"/>
      <c r="MND60" s="18"/>
      <c r="MNE60" s="18"/>
      <c r="MNF60" s="18"/>
      <c r="MNG60" s="18"/>
      <c r="MNH60" s="18"/>
      <c r="MNI60" s="18"/>
      <c r="MNJ60" s="18"/>
      <c r="MNK60" s="18"/>
      <c r="MNL60" s="18"/>
      <c r="MNM60" s="18"/>
      <c r="MNN60" s="18"/>
      <c r="MNO60" s="18"/>
      <c r="MNP60" s="18"/>
      <c r="MNQ60" s="18"/>
      <c r="MNR60" s="18"/>
      <c r="MNS60" s="18"/>
      <c r="MNT60" s="18"/>
      <c r="MNU60" s="18"/>
      <c r="MNV60" s="18"/>
      <c r="MNW60" s="18"/>
      <c r="MNX60" s="18"/>
      <c r="MNY60" s="18"/>
      <c r="MNZ60" s="18"/>
      <c r="MOA60" s="18"/>
      <c r="MOB60" s="18"/>
      <c r="MOC60" s="18"/>
      <c r="MOD60" s="18"/>
      <c r="MOE60" s="18"/>
      <c r="MOF60" s="18"/>
      <c r="MOG60" s="18"/>
      <c r="MOH60" s="18"/>
      <c r="MOI60" s="18"/>
      <c r="MOJ60" s="18"/>
      <c r="MOK60" s="18"/>
      <c r="MOL60" s="18"/>
      <c r="MOM60" s="18"/>
      <c r="MON60" s="18"/>
      <c r="MOO60" s="18"/>
      <c r="MOP60" s="18"/>
      <c r="MOQ60" s="18"/>
      <c r="MOR60" s="18"/>
      <c r="MOS60" s="18"/>
      <c r="MOT60" s="18"/>
      <c r="MOU60" s="18"/>
      <c r="MOV60" s="18"/>
      <c r="MOW60" s="18"/>
      <c r="MOX60" s="18"/>
      <c r="MOY60" s="18"/>
      <c r="MOZ60" s="18"/>
      <c r="MPA60" s="18"/>
      <c r="MPB60" s="18"/>
      <c r="MPC60" s="18"/>
      <c r="MPD60" s="18"/>
      <c r="MPE60" s="18"/>
      <c r="MPF60" s="18"/>
      <c r="MPG60" s="18"/>
      <c r="MPH60" s="18"/>
      <c r="MPI60" s="18"/>
      <c r="MPJ60" s="18"/>
      <c r="MPK60" s="18"/>
      <c r="MPL60" s="18"/>
      <c r="MPM60" s="18"/>
      <c r="MPN60" s="18"/>
      <c r="MPO60" s="18"/>
      <c r="MPP60" s="18"/>
      <c r="MPQ60" s="18"/>
      <c r="MPR60" s="18"/>
      <c r="MPS60" s="18"/>
      <c r="MPT60" s="18"/>
      <c r="MPU60" s="18"/>
      <c r="MPV60" s="18"/>
      <c r="MPW60" s="18"/>
      <c r="MPX60" s="18"/>
      <c r="MPY60" s="18"/>
      <c r="MPZ60" s="18"/>
      <c r="MQA60" s="18"/>
      <c r="MQB60" s="18"/>
      <c r="MQC60" s="18"/>
      <c r="MQD60" s="18"/>
      <c r="MQE60" s="18"/>
      <c r="MQF60" s="18"/>
      <c r="MQG60" s="18"/>
      <c r="MQH60" s="18"/>
      <c r="MQI60" s="18"/>
      <c r="MQJ60" s="18"/>
      <c r="MQK60" s="18"/>
      <c r="MQL60" s="18"/>
      <c r="MQM60" s="18"/>
      <c r="MQN60" s="18"/>
      <c r="MQO60" s="18"/>
      <c r="MQP60" s="18"/>
      <c r="MQQ60" s="18"/>
      <c r="MQR60" s="18"/>
      <c r="MQS60" s="18"/>
      <c r="MQT60" s="18"/>
      <c r="MQU60" s="18"/>
      <c r="MQV60" s="18"/>
      <c r="MQW60" s="18"/>
      <c r="MQX60" s="18"/>
      <c r="MQY60" s="18"/>
      <c r="MQZ60" s="18"/>
      <c r="MRA60" s="18"/>
      <c r="MRB60" s="18"/>
      <c r="MRC60" s="18"/>
      <c r="MRD60" s="18"/>
      <c r="MRE60" s="18"/>
      <c r="MRF60" s="18"/>
      <c r="MRG60" s="18"/>
      <c r="MRH60" s="18"/>
      <c r="MRI60" s="18"/>
      <c r="MRJ60" s="18"/>
      <c r="MRK60" s="18"/>
      <c r="MRL60" s="18"/>
      <c r="MRM60" s="18"/>
      <c r="MRN60" s="18"/>
      <c r="MRO60" s="18"/>
      <c r="MRP60" s="18"/>
      <c r="MRQ60" s="18"/>
      <c r="MRR60" s="18"/>
      <c r="MRS60" s="18"/>
      <c r="MRT60" s="18"/>
      <c r="MRU60" s="18"/>
      <c r="MRV60" s="18"/>
      <c r="MRW60" s="18"/>
      <c r="MRX60" s="18"/>
      <c r="MRY60" s="18"/>
      <c r="MRZ60" s="18"/>
      <c r="MSA60" s="18"/>
      <c r="MSB60" s="18"/>
      <c r="MSC60" s="18"/>
      <c r="MSD60" s="18"/>
      <c r="MSE60" s="18"/>
      <c r="MSF60" s="18"/>
      <c r="MSG60" s="18"/>
      <c r="MSH60" s="18"/>
      <c r="MSI60" s="18"/>
      <c r="MSJ60" s="18"/>
      <c r="MSK60" s="18"/>
      <c r="MSL60" s="18"/>
      <c r="MSM60" s="18"/>
      <c r="MSN60" s="18"/>
      <c r="MSO60" s="18"/>
      <c r="MSP60" s="18"/>
      <c r="MSQ60" s="18"/>
      <c r="MSR60" s="18"/>
      <c r="MSS60" s="18"/>
      <c r="MST60" s="18"/>
      <c r="MSU60" s="18"/>
      <c r="MSV60" s="18"/>
      <c r="MSW60" s="18"/>
      <c r="MSX60" s="18"/>
      <c r="MSY60" s="18"/>
      <c r="MSZ60" s="18"/>
      <c r="MTA60" s="18"/>
      <c r="MTB60" s="18"/>
      <c r="MTC60" s="18"/>
      <c r="MTD60" s="18"/>
      <c r="MTE60" s="18"/>
      <c r="MTF60" s="18"/>
      <c r="MTG60" s="18"/>
      <c r="MTH60" s="18"/>
      <c r="MTI60" s="18"/>
      <c r="MTJ60" s="18"/>
      <c r="MTK60" s="18"/>
      <c r="MTL60" s="18"/>
      <c r="MTM60" s="18"/>
      <c r="MTN60" s="18"/>
      <c r="MTO60" s="18"/>
      <c r="MTP60" s="18"/>
      <c r="MTQ60" s="18"/>
      <c r="MTR60" s="18"/>
      <c r="MTS60" s="18"/>
      <c r="MTT60" s="18"/>
      <c r="MTU60" s="18"/>
      <c r="MTV60" s="18"/>
      <c r="MTW60" s="18"/>
      <c r="MTX60" s="18"/>
      <c r="MTY60" s="18"/>
      <c r="MTZ60" s="18"/>
      <c r="MUA60" s="18"/>
      <c r="MUB60" s="18"/>
      <c r="MUC60" s="18"/>
      <c r="MUD60" s="18"/>
      <c r="MUE60" s="18"/>
      <c r="MUF60" s="18"/>
      <c r="MUG60" s="18"/>
      <c r="MUH60" s="18"/>
      <c r="MUI60" s="18"/>
      <c r="MUJ60" s="18"/>
      <c r="MUK60" s="18"/>
      <c r="MUL60" s="18"/>
      <c r="MUM60" s="18"/>
      <c r="MUN60" s="18"/>
      <c r="MUO60" s="18"/>
      <c r="MUP60" s="18"/>
      <c r="MUQ60" s="18"/>
      <c r="MUR60" s="18"/>
      <c r="MUS60" s="18"/>
      <c r="MUT60" s="18"/>
      <c r="MUU60" s="18"/>
      <c r="MUV60" s="18"/>
      <c r="MUW60" s="18"/>
      <c r="MUX60" s="18"/>
      <c r="MUY60" s="18"/>
      <c r="MUZ60" s="18"/>
      <c r="MVA60" s="18"/>
      <c r="MVB60" s="18"/>
      <c r="MVC60" s="18"/>
      <c r="MVD60" s="18"/>
      <c r="MVE60" s="18"/>
      <c r="MVF60" s="18"/>
      <c r="MVG60" s="18"/>
      <c r="MVH60" s="18"/>
      <c r="MVI60" s="18"/>
      <c r="MVJ60" s="18"/>
      <c r="MVK60" s="18"/>
      <c r="MVL60" s="18"/>
      <c r="MVM60" s="18"/>
      <c r="MVN60" s="18"/>
      <c r="MVO60" s="18"/>
      <c r="MVP60" s="18"/>
      <c r="MVQ60" s="18"/>
      <c r="MVR60" s="18"/>
      <c r="MVS60" s="18"/>
      <c r="MVT60" s="18"/>
      <c r="MVU60" s="18"/>
      <c r="MVV60" s="18"/>
      <c r="MVW60" s="18"/>
      <c r="MVX60" s="18"/>
      <c r="MVY60" s="18"/>
      <c r="MVZ60" s="18"/>
      <c r="MWA60" s="18"/>
      <c r="MWB60" s="18"/>
      <c r="MWC60" s="18"/>
      <c r="MWD60" s="18"/>
      <c r="MWE60" s="18"/>
      <c r="MWF60" s="18"/>
      <c r="MWG60" s="18"/>
      <c r="MWH60" s="18"/>
      <c r="MWI60" s="18"/>
      <c r="MWJ60" s="18"/>
      <c r="MWK60" s="18"/>
      <c r="MWL60" s="18"/>
      <c r="MWM60" s="18"/>
      <c r="MWN60" s="18"/>
      <c r="MWO60" s="18"/>
      <c r="MWP60" s="18"/>
      <c r="MWQ60" s="18"/>
      <c r="MWR60" s="18"/>
      <c r="MWS60" s="18"/>
      <c r="MWT60" s="18"/>
      <c r="MWU60" s="18"/>
      <c r="MWV60" s="18"/>
      <c r="MWW60" s="18"/>
      <c r="MWX60" s="18"/>
      <c r="MWY60" s="18"/>
      <c r="MWZ60" s="18"/>
      <c r="MXA60" s="18"/>
      <c r="MXB60" s="18"/>
      <c r="MXC60" s="18"/>
      <c r="MXD60" s="18"/>
      <c r="MXE60" s="18"/>
      <c r="MXF60" s="18"/>
      <c r="MXG60" s="18"/>
      <c r="MXH60" s="18"/>
      <c r="MXI60" s="18"/>
      <c r="MXJ60" s="18"/>
      <c r="MXK60" s="18"/>
      <c r="MXL60" s="18"/>
      <c r="MXM60" s="18"/>
      <c r="MXN60" s="18"/>
      <c r="MXO60" s="18"/>
      <c r="MXP60" s="18"/>
      <c r="MXQ60" s="18"/>
      <c r="MXR60" s="18"/>
      <c r="MXS60" s="18"/>
      <c r="MXT60" s="18"/>
      <c r="MXU60" s="18"/>
      <c r="MXV60" s="18"/>
      <c r="MXW60" s="18"/>
      <c r="MXX60" s="18"/>
      <c r="MXY60" s="18"/>
      <c r="MXZ60" s="18"/>
      <c r="MYA60" s="18"/>
      <c r="MYB60" s="18"/>
      <c r="MYC60" s="18"/>
      <c r="MYD60" s="18"/>
      <c r="MYE60" s="18"/>
      <c r="MYF60" s="18"/>
      <c r="MYG60" s="18"/>
      <c r="MYH60" s="18"/>
      <c r="MYI60" s="18"/>
      <c r="MYJ60" s="18"/>
      <c r="MYK60" s="18"/>
      <c r="MYL60" s="18"/>
      <c r="MYM60" s="18"/>
      <c r="MYN60" s="18"/>
      <c r="MYO60" s="18"/>
      <c r="MYP60" s="18"/>
      <c r="MYQ60" s="18"/>
      <c r="MYR60" s="18"/>
      <c r="MYS60" s="18"/>
      <c r="MYT60" s="18"/>
      <c r="MYU60" s="18"/>
      <c r="MYV60" s="18"/>
      <c r="MYW60" s="18"/>
      <c r="MYX60" s="18"/>
      <c r="MYY60" s="18"/>
      <c r="MYZ60" s="18"/>
      <c r="MZA60" s="18"/>
      <c r="MZB60" s="18"/>
      <c r="MZC60" s="18"/>
      <c r="MZD60" s="18"/>
      <c r="MZE60" s="18"/>
      <c r="MZF60" s="18"/>
      <c r="MZG60" s="18"/>
      <c r="MZH60" s="18"/>
      <c r="MZI60" s="18"/>
      <c r="MZJ60" s="18"/>
      <c r="MZK60" s="18"/>
      <c r="MZL60" s="18"/>
      <c r="MZM60" s="18"/>
      <c r="MZN60" s="18"/>
      <c r="MZO60" s="18"/>
      <c r="MZP60" s="18"/>
      <c r="MZQ60" s="18"/>
      <c r="MZR60" s="18"/>
      <c r="MZS60" s="18"/>
      <c r="MZT60" s="18"/>
      <c r="MZU60" s="18"/>
      <c r="MZV60" s="18"/>
      <c r="MZW60" s="18"/>
      <c r="MZX60" s="18"/>
      <c r="MZY60" s="18"/>
      <c r="MZZ60" s="18"/>
      <c r="NAA60" s="18"/>
      <c r="NAB60" s="18"/>
      <c r="NAC60" s="18"/>
      <c r="NAD60" s="18"/>
      <c r="NAE60" s="18"/>
      <c r="NAF60" s="18"/>
      <c r="NAG60" s="18"/>
      <c r="NAH60" s="18"/>
      <c r="NAI60" s="18"/>
      <c r="NAJ60" s="18"/>
      <c r="NAK60" s="18"/>
      <c r="NAL60" s="18"/>
      <c r="NAM60" s="18"/>
      <c r="NAN60" s="18"/>
      <c r="NAO60" s="18"/>
      <c r="NAP60" s="18"/>
      <c r="NAQ60" s="18"/>
      <c r="NAR60" s="18"/>
      <c r="NAS60" s="18"/>
      <c r="NAT60" s="18"/>
      <c r="NAU60" s="18"/>
      <c r="NAV60" s="18"/>
      <c r="NAW60" s="18"/>
      <c r="NAX60" s="18"/>
      <c r="NAY60" s="18"/>
      <c r="NAZ60" s="18"/>
      <c r="NBA60" s="18"/>
      <c r="NBB60" s="18"/>
      <c r="NBC60" s="18"/>
      <c r="NBD60" s="18"/>
      <c r="NBE60" s="18"/>
      <c r="NBF60" s="18"/>
      <c r="NBG60" s="18"/>
      <c r="NBH60" s="18"/>
      <c r="NBI60" s="18"/>
      <c r="NBJ60" s="18"/>
      <c r="NBK60" s="18"/>
      <c r="NBL60" s="18"/>
      <c r="NBM60" s="18"/>
      <c r="NBN60" s="18"/>
      <c r="NBO60" s="18"/>
      <c r="NBP60" s="18"/>
      <c r="NBQ60" s="18"/>
      <c r="NBR60" s="18"/>
      <c r="NBS60" s="18"/>
      <c r="NBT60" s="18"/>
      <c r="NBU60" s="18"/>
      <c r="NBV60" s="18"/>
      <c r="NBW60" s="18"/>
      <c r="NBX60" s="18"/>
      <c r="NBY60" s="18"/>
      <c r="NBZ60" s="18"/>
      <c r="NCA60" s="18"/>
      <c r="NCB60" s="18"/>
      <c r="NCC60" s="18"/>
      <c r="NCD60" s="18"/>
      <c r="NCE60" s="18"/>
      <c r="NCF60" s="18"/>
      <c r="NCG60" s="18"/>
      <c r="NCH60" s="18"/>
      <c r="NCI60" s="18"/>
      <c r="NCJ60" s="18"/>
      <c r="NCK60" s="18"/>
      <c r="NCL60" s="18"/>
      <c r="NCM60" s="18"/>
      <c r="NCN60" s="18"/>
      <c r="NCO60" s="18"/>
      <c r="NCP60" s="18"/>
      <c r="NCQ60" s="18"/>
      <c r="NCR60" s="18"/>
      <c r="NCS60" s="18"/>
      <c r="NCT60" s="18"/>
      <c r="NCU60" s="18"/>
      <c r="NCV60" s="18"/>
      <c r="NCW60" s="18"/>
      <c r="NCX60" s="18"/>
      <c r="NCY60" s="18"/>
      <c r="NCZ60" s="18"/>
      <c r="NDA60" s="18"/>
      <c r="NDB60" s="18"/>
      <c r="NDC60" s="18"/>
      <c r="NDD60" s="18"/>
      <c r="NDE60" s="18"/>
      <c r="NDF60" s="18"/>
      <c r="NDG60" s="18"/>
      <c r="NDH60" s="18"/>
      <c r="NDI60" s="18"/>
      <c r="NDJ60" s="18"/>
      <c r="NDK60" s="18"/>
      <c r="NDL60" s="18"/>
      <c r="NDM60" s="18"/>
      <c r="NDN60" s="18"/>
      <c r="NDO60" s="18"/>
      <c r="NDP60" s="18"/>
      <c r="NDQ60" s="18"/>
      <c r="NDR60" s="18"/>
      <c r="NDS60" s="18"/>
      <c r="NDT60" s="18"/>
      <c r="NDU60" s="18"/>
      <c r="NDV60" s="18"/>
      <c r="NDW60" s="18"/>
      <c r="NDX60" s="18"/>
      <c r="NDY60" s="18"/>
      <c r="NDZ60" s="18"/>
      <c r="NEA60" s="18"/>
      <c r="NEB60" s="18"/>
      <c r="NEC60" s="18"/>
      <c r="NED60" s="18"/>
      <c r="NEE60" s="18"/>
      <c r="NEF60" s="18"/>
      <c r="NEG60" s="18"/>
      <c r="NEH60" s="18"/>
      <c r="NEI60" s="18"/>
      <c r="NEJ60" s="18"/>
      <c r="NEK60" s="18"/>
      <c r="NEL60" s="18"/>
      <c r="NEM60" s="18"/>
      <c r="NEN60" s="18"/>
      <c r="NEO60" s="18"/>
      <c r="NEP60" s="18"/>
      <c r="NEQ60" s="18"/>
      <c r="NER60" s="18"/>
      <c r="NES60" s="18"/>
      <c r="NET60" s="18"/>
      <c r="NEU60" s="18"/>
      <c r="NEV60" s="18"/>
      <c r="NEW60" s="18"/>
      <c r="NEX60" s="18"/>
      <c r="NEY60" s="18"/>
      <c r="NEZ60" s="18"/>
      <c r="NFA60" s="18"/>
      <c r="NFB60" s="18"/>
      <c r="NFC60" s="18"/>
      <c r="NFD60" s="18"/>
      <c r="NFE60" s="18"/>
      <c r="NFF60" s="18"/>
      <c r="NFG60" s="18"/>
      <c r="NFH60" s="18"/>
      <c r="NFI60" s="18"/>
      <c r="NFJ60" s="18"/>
      <c r="NFK60" s="18"/>
      <c r="NFL60" s="18"/>
      <c r="NFM60" s="18"/>
      <c r="NFN60" s="18"/>
      <c r="NFO60" s="18"/>
      <c r="NFP60" s="18"/>
      <c r="NFQ60" s="18"/>
      <c r="NFR60" s="18"/>
      <c r="NFS60" s="18"/>
      <c r="NFT60" s="18"/>
      <c r="NFU60" s="18"/>
      <c r="NFV60" s="18"/>
      <c r="NFW60" s="18"/>
      <c r="NFX60" s="18"/>
      <c r="NFY60" s="18"/>
      <c r="NFZ60" s="18"/>
      <c r="NGA60" s="18"/>
      <c r="NGB60" s="18"/>
      <c r="NGC60" s="18"/>
      <c r="NGD60" s="18"/>
      <c r="NGE60" s="18"/>
      <c r="NGF60" s="18"/>
      <c r="NGG60" s="18"/>
      <c r="NGH60" s="18"/>
      <c r="NGI60" s="18"/>
      <c r="NGJ60" s="18"/>
      <c r="NGK60" s="18"/>
      <c r="NGL60" s="18"/>
      <c r="NGM60" s="18"/>
      <c r="NGN60" s="18"/>
      <c r="NGO60" s="18"/>
      <c r="NGP60" s="18"/>
      <c r="NGQ60" s="18"/>
      <c r="NGR60" s="18"/>
      <c r="NGS60" s="18"/>
      <c r="NGT60" s="18"/>
      <c r="NGU60" s="18"/>
      <c r="NGV60" s="18"/>
      <c r="NGW60" s="18"/>
      <c r="NGX60" s="18"/>
      <c r="NGY60" s="18"/>
      <c r="NGZ60" s="18"/>
      <c r="NHA60" s="18"/>
      <c r="NHB60" s="18"/>
      <c r="NHC60" s="18"/>
      <c r="NHD60" s="18"/>
      <c r="NHE60" s="18"/>
      <c r="NHF60" s="18"/>
      <c r="NHG60" s="18"/>
      <c r="NHH60" s="18"/>
      <c r="NHI60" s="18"/>
      <c r="NHJ60" s="18"/>
      <c r="NHK60" s="18"/>
      <c r="NHL60" s="18"/>
      <c r="NHM60" s="18"/>
      <c r="NHN60" s="18"/>
      <c r="NHO60" s="18"/>
      <c r="NHP60" s="18"/>
      <c r="NHQ60" s="18"/>
      <c r="NHR60" s="18"/>
      <c r="NHS60" s="18"/>
      <c r="NHT60" s="18"/>
      <c r="NHU60" s="18"/>
      <c r="NHV60" s="18"/>
      <c r="NHW60" s="18"/>
      <c r="NHX60" s="18"/>
      <c r="NHY60" s="18"/>
      <c r="NHZ60" s="18"/>
      <c r="NIA60" s="18"/>
      <c r="NIB60" s="18"/>
      <c r="NIC60" s="18"/>
      <c r="NID60" s="18"/>
      <c r="NIE60" s="18"/>
      <c r="NIF60" s="18"/>
      <c r="NIG60" s="18"/>
      <c r="NIH60" s="18"/>
      <c r="NII60" s="18"/>
      <c r="NIJ60" s="18"/>
      <c r="NIK60" s="18"/>
      <c r="NIL60" s="18"/>
      <c r="NIM60" s="18"/>
      <c r="NIN60" s="18"/>
      <c r="NIO60" s="18"/>
      <c r="NIP60" s="18"/>
      <c r="NIQ60" s="18"/>
      <c r="NIR60" s="18"/>
      <c r="NIS60" s="18"/>
      <c r="NIT60" s="18"/>
      <c r="NIU60" s="18"/>
      <c r="NIV60" s="18"/>
      <c r="NIW60" s="18"/>
      <c r="NIX60" s="18"/>
      <c r="NIY60" s="18"/>
      <c r="NIZ60" s="18"/>
      <c r="NJA60" s="18"/>
      <c r="NJB60" s="18"/>
      <c r="NJC60" s="18"/>
      <c r="NJD60" s="18"/>
      <c r="NJE60" s="18"/>
      <c r="NJF60" s="18"/>
      <c r="NJG60" s="18"/>
      <c r="NJH60" s="18"/>
      <c r="NJI60" s="18"/>
      <c r="NJJ60" s="18"/>
      <c r="NJK60" s="18"/>
      <c r="NJL60" s="18"/>
      <c r="NJM60" s="18"/>
      <c r="NJN60" s="18"/>
      <c r="NJO60" s="18"/>
      <c r="NJP60" s="18"/>
      <c r="NJQ60" s="18"/>
      <c r="NJR60" s="18"/>
      <c r="NJS60" s="18"/>
      <c r="NJT60" s="18"/>
      <c r="NJU60" s="18"/>
      <c r="NJV60" s="18"/>
      <c r="NJW60" s="18"/>
      <c r="NJX60" s="18"/>
      <c r="NJY60" s="18"/>
      <c r="NJZ60" s="18"/>
      <c r="NKA60" s="18"/>
      <c r="NKB60" s="18"/>
      <c r="NKC60" s="18"/>
      <c r="NKD60" s="18"/>
      <c r="NKE60" s="18"/>
      <c r="NKF60" s="18"/>
      <c r="NKG60" s="18"/>
      <c r="NKH60" s="18"/>
      <c r="NKI60" s="18"/>
      <c r="NKJ60" s="18"/>
      <c r="NKK60" s="18"/>
      <c r="NKL60" s="18"/>
      <c r="NKM60" s="18"/>
      <c r="NKN60" s="18"/>
      <c r="NKO60" s="18"/>
      <c r="NKP60" s="18"/>
      <c r="NKQ60" s="18"/>
      <c r="NKR60" s="18"/>
      <c r="NKS60" s="18"/>
      <c r="NKT60" s="18"/>
      <c r="NKU60" s="18"/>
      <c r="NKV60" s="18"/>
      <c r="NKW60" s="18"/>
      <c r="NKX60" s="18"/>
      <c r="NKY60" s="18"/>
      <c r="NKZ60" s="18"/>
      <c r="NLA60" s="18"/>
      <c r="NLB60" s="18"/>
      <c r="NLC60" s="18"/>
      <c r="NLD60" s="18"/>
      <c r="NLE60" s="18"/>
      <c r="NLF60" s="18"/>
      <c r="NLG60" s="18"/>
      <c r="NLH60" s="18"/>
      <c r="NLI60" s="18"/>
      <c r="NLJ60" s="18"/>
      <c r="NLK60" s="18"/>
      <c r="NLL60" s="18"/>
      <c r="NLM60" s="18"/>
      <c r="NLN60" s="18"/>
      <c r="NLO60" s="18"/>
      <c r="NLP60" s="18"/>
      <c r="NLQ60" s="18"/>
      <c r="NLR60" s="18"/>
      <c r="NLS60" s="18"/>
      <c r="NLT60" s="18"/>
      <c r="NLU60" s="18"/>
      <c r="NLV60" s="18"/>
      <c r="NLW60" s="18"/>
      <c r="NLX60" s="18"/>
      <c r="NLY60" s="18"/>
      <c r="NLZ60" s="18"/>
      <c r="NMA60" s="18"/>
      <c r="NMB60" s="18"/>
      <c r="NMC60" s="18"/>
      <c r="NMD60" s="18"/>
      <c r="NME60" s="18"/>
      <c r="NMF60" s="18"/>
      <c r="NMG60" s="18"/>
      <c r="NMH60" s="18"/>
      <c r="NMI60" s="18"/>
      <c r="NMJ60" s="18"/>
      <c r="NMK60" s="18"/>
      <c r="NML60" s="18"/>
      <c r="NMM60" s="18"/>
      <c r="NMN60" s="18"/>
      <c r="NMO60" s="18"/>
      <c r="NMP60" s="18"/>
      <c r="NMQ60" s="18"/>
      <c r="NMR60" s="18"/>
      <c r="NMS60" s="18"/>
      <c r="NMT60" s="18"/>
      <c r="NMU60" s="18"/>
      <c r="NMV60" s="18"/>
      <c r="NMW60" s="18"/>
      <c r="NMX60" s="18"/>
      <c r="NMY60" s="18"/>
      <c r="NMZ60" s="18"/>
      <c r="NNA60" s="18"/>
      <c r="NNB60" s="18"/>
      <c r="NNC60" s="18"/>
      <c r="NND60" s="18"/>
      <c r="NNE60" s="18"/>
      <c r="NNF60" s="18"/>
      <c r="NNG60" s="18"/>
      <c r="NNH60" s="18"/>
      <c r="NNI60" s="18"/>
      <c r="NNJ60" s="18"/>
      <c r="NNK60" s="18"/>
      <c r="NNL60" s="18"/>
      <c r="NNM60" s="18"/>
      <c r="NNN60" s="18"/>
      <c r="NNO60" s="18"/>
      <c r="NNP60" s="18"/>
      <c r="NNQ60" s="18"/>
      <c r="NNR60" s="18"/>
      <c r="NNS60" s="18"/>
      <c r="NNT60" s="18"/>
      <c r="NNU60" s="18"/>
      <c r="NNV60" s="18"/>
      <c r="NNW60" s="18"/>
      <c r="NNX60" s="18"/>
      <c r="NNY60" s="18"/>
      <c r="NNZ60" s="18"/>
      <c r="NOA60" s="18"/>
      <c r="NOB60" s="18"/>
      <c r="NOC60" s="18"/>
      <c r="NOD60" s="18"/>
      <c r="NOE60" s="18"/>
      <c r="NOF60" s="18"/>
      <c r="NOG60" s="18"/>
      <c r="NOH60" s="18"/>
      <c r="NOI60" s="18"/>
      <c r="NOJ60" s="18"/>
      <c r="NOK60" s="18"/>
      <c r="NOL60" s="18"/>
      <c r="NOM60" s="18"/>
      <c r="NON60" s="18"/>
      <c r="NOO60" s="18"/>
      <c r="NOP60" s="18"/>
      <c r="NOQ60" s="18"/>
      <c r="NOR60" s="18"/>
      <c r="NOS60" s="18"/>
      <c r="NOT60" s="18"/>
      <c r="NOU60" s="18"/>
      <c r="NOV60" s="18"/>
      <c r="NOW60" s="18"/>
      <c r="NOX60" s="18"/>
      <c r="NOY60" s="18"/>
      <c r="NOZ60" s="18"/>
      <c r="NPA60" s="18"/>
      <c r="NPB60" s="18"/>
      <c r="NPC60" s="18"/>
      <c r="NPD60" s="18"/>
      <c r="NPE60" s="18"/>
      <c r="NPF60" s="18"/>
      <c r="NPG60" s="18"/>
      <c r="NPH60" s="18"/>
      <c r="NPI60" s="18"/>
      <c r="NPJ60" s="18"/>
      <c r="NPK60" s="18"/>
      <c r="NPL60" s="18"/>
      <c r="NPM60" s="18"/>
      <c r="NPN60" s="18"/>
      <c r="NPO60" s="18"/>
      <c r="NPP60" s="18"/>
      <c r="NPQ60" s="18"/>
      <c r="NPR60" s="18"/>
      <c r="NPS60" s="18"/>
      <c r="NPT60" s="18"/>
      <c r="NPU60" s="18"/>
      <c r="NPV60" s="18"/>
      <c r="NPW60" s="18"/>
      <c r="NPX60" s="18"/>
      <c r="NPY60" s="18"/>
      <c r="NPZ60" s="18"/>
      <c r="NQA60" s="18"/>
      <c r="NQB60" s="18"/>
      <c r="NQC60" s="18"/>
      <c r="NQD60" s="18"/>
      <c r="NQE60" s="18"/>
      <c r="NQF60" s="18"/>
      <c r="NQG60" s="18"/>
      <c r="NQH60" s="18"/>
      <c r="NQI60" s="18"/>
      <c r="NQJ60" s="18"/>
      <c r="NQK60" s="18"/>
      <c r="NQL60" s="18"/>
      <c r="NQM60" s="18"/>
      <c r="NQN60" s="18"/>
      <c r="NQO60" s="18"/>
      <c r="NQP60" s="18"/>
      <c r="NQQ60" s="18"/>
      <c r="NQR60" s="18"/>
      <c r="NQS60" s="18"/>
      <c r="NQT60" s="18"/>
      <c r="NQU60" s="18"/>
      <c r="NQV60" s="18"/>
      <c r="NQW60" s="18"/>
      <c r="NQX60" s="18"/>
      <c r="NQY60" s="18"/>
      <c r="NQZ60" s="18"/>
      <c r="NRA60" s="18"/>
      <c r="NRB60" s="18"/>
      <c r="NRC60" s="18"/>
      <c r="NRD60" s="18"/>
      <c r="NRE60" s="18"/>
      <c r="NRF60" s="18"/>
      <c r="NRG60" s="18"/>
      <c r="NRH60" s="18"/>
      <c r="NRI60" s="18"/>
      <c r="NRJ60" s="18"/>
      <c r="NRK60" s="18"/>
      <c r="NRL60" s="18"/>
      <c r="NRM60" s="18"/>
      <c r="NRN60" s="18"/>
      <c r="NRO60" s="18"/>
      <c r="NRP60" s="18"/>
      <c r="NRQ60" s="18"/>
      <c r="NRR60" s="18"/>
      <c r="NRS60" s="18"/>
      <c r="NRT60" s="18"/>
      <c r="NRU60" s="18"/>
      <c r="NRV60" s="18"/>
      <c r="NRW60" s="18"/>
      <c r="NRX60" s="18"/>
      <c r="NRY60" s="18"/>
      <c r="NRZ60" s="18"/>
      <c r="NSA60" s="18"/>
      <c r="NSB60" s="18"/>
      <c r="NSC60" s="18"/>
      <c r="NSD60" s="18"/>
      <c r="NSE60" s="18"/>
      <c r="NSF60" s="18"/>
      <c r="NSG60" s="18"/>
      <c r="NSH60" s="18"/>
      <c r="NSI60" s="18"/>
      <c r="NSJ60" s="18"/>
      <c r="NSK60" s="18"/>
      <c r="NSL60" s="18"/>
      <c r="NSM60" s="18"/>
      <c r="NSN60" s="18"/>
      <c r="NSO60" s="18"/>
      <c r="NSP60" s="18"/>
      <c r="NSQ60" s="18"/>
      <c r="NSR60" s="18"/>
      <c r="NSS60" s="18"/>
      <c r="NST60" s="18"/>
      <c r="NSU60" s="18"/>
      <c r="NSV60" s="18"/>
      <c r="NSW60" s="18"/>
      <c r="NSX60" s="18"/>
      <c r="NSY60" s="18"/>
      <c r="NSZ60" s="18"/>
      <c r="NTA60" s="18"/>
      <c r="NTB60" s="18"/>
      <c r="NTC60" s="18"/>
      <c r="NTD60" s="18"/>
      <c r="NTE60" s="18"/>
      <c r="NTF60" s="18"/>
      <c r="NTG60" s="18"/>
      <c r="NTH60" s="18"/>
      <c r="NTI60" s="18"/>
      <c r="NTJ60" s="18"/>
      <c r="NTK60" s="18"/>
      <c r="NTL60" s="18"/>
      <c r="NTM60" s="18"/>
      <c r="NTN60" s="18"/>
      <c r="NTO60" s="18"/>
      <c r="NTP60" s="18"/>
      <c r="NTQ60" s="18"/>
      <c r="NTR60" s="18"/>
      <c r="NTS60" s="18"/>
      <c r="NTT60" s="18"/>
      <c r="NTU60" s="18"/>
      <c r="NTV60" s="18"/>
      <c r="NTW60" s="18"/>
      <c r="NTX60" s="18"/>
      <c r="NTY60" s="18"/>
      <c r="NTZ60" s="18"/>
      <c r="NUA60" s="18"/>
      <c r="NUB60" s="18"/>
      <c r="NUC60" s="18"/>
      <c r="NUD60" s="18"/>
      <c r="NUE60" s="18"/>
      <c r="NUF60" s="18"/>
      <c r="NUG60" s="18"/>
      <c r="NUH60" s="18"/>
      <c r="NUI60" s="18"/>
      <c r="NUJ60" s="18"/>
      <c r="NUK60" s="18"/>
      <c r="NUL60" s="18"/>
      <c r="NUM60" s="18"/>
      <c r="NUN60" s="18"/>
      <c r="NUO60" s="18"/>
      <c r="NUP60" s="18"/>
      <c r="NUQ60" s="18"/>
      <c r="NUR60" s="18"/>
      <c r="NUS60" s="18"/>
      <c r="NUT60" s="18"/>
      <c r="NUU60" s="18"/>
      <c r="NUV60" s="18"/>
      <c r="NUW60" s="18"/>
      <c r="NUX60" s="18"/>
      <c r="NUY60" s="18"/>
      <c r="NUZ60" s="18"/>
      <c r="NVA60" s="18"/>
      <c r="NVB60" s="18"/>
      <c r="NVC60" s="18"/>
      <c r="NVD60" s="18"/>
      <c r="NVE60" s="18"/>
      <c r="NVF60" s="18"/>
      <c r="NVG60" s="18"/>
      <c r="NVH60" s="18"/>
      <c r="NVI60" s="18"/>
      <c r="NVJ60" s="18"/>
      <c r="NVK60" s="18"/>
      <c r="NVL60" s="18"/>
      <c r="NVM60" s="18"/>
      <c r="NVN60" s="18"/>
      <c r="NVO60" s="18"/>
      <c r="NVP60" s="18"/>
      <c r="NVQ60" s="18"/>
      <c r="NVR60" s="18"/>
      <c r="NVS60" s="18"/>
      <c r="NVT60" s="18"/>
      <c r="NVU60" s="18"/>
      <c r="NVV60" s="18"/>
      <c r="NVW60" s="18"/>
      <c r="NVX60" s="18"/>
      <c r="NVY60" s="18"/>
      <c r="NVZ60" s="18"/>
      <c r="NWA60" s="18"/>
      <c r="NWB60" s="18"/>
      <c r="NWC60" s="18"/>
      <c r="NWD60" s="18"/>
      <c r="NWE60" s="18"/>
      <c r="NWF60" s="18"/>
      <c r="NWG60" s="18"/>
      <c r="NWH60" s="18"/>
      <c r="NWI60" s="18"/>
      <c r="NWJ60" s="18"/>
      <c r="NWK60" s="18"/>
      <c r="NWL60" s="18"/>
      <c r="NWM60" s="18"/>
      <c r="NWN60" s="18"/>
      <c r="NWO60" s="18"/>
      <c r="NWP60" s="18"/>
      <c r="NWQ60" s="18"/>
      <c r="NWR60" s="18"/>
      <c r="NWS60" s="18"/>
      <c r="NWT60" s="18"/>
      <c r="NWU60" s="18"/>
      <c r="NWV60" s="18"/>
      <c r="NWW60" s="18"/>
      <c r="NWX60" s="18"/>
      <c r="NWY60" s="18"/>
      <c r="NWZ60" s="18"/>
      <c r="NXA60" s="18"/>
      <c r="NXB60" s="18"/>
      <c r="NXC60" s="18"/>
      <c r="NXD60" s="18"/>
      <c r="NXE60" s="18"/>
      <c r="NXF60" s="18"/>
      <c r="NXG60" s="18"/>
      <c r="NXH60" s="18"/>
      <c r="NXI60" s="18"/>
      <c r="NXJ60" s="18"/>
      <c r="NXK60" s="18"/>
      <c r="NXL60" s="18"/>
      <c r="NXM60" s="18"/>
      <c r="NXN60" s="18"/>
      <c r="NXO60" s="18"/>
      <c r="NXP60" s="18"/>
      <c r="NXQ60" s="18"/>
      <c r="NXR60" s="18"/>
      <c r="NXS60" s="18"/>
      <c r="NXT60" s="18"/>
      <c r="NXU60" s="18"/>
      <c r="NXV60" s="18"/>
      <c r="NXW60" s="18"/>
      <c r="NXX60" s="18"/>
      <c r="NXY60" s="18"/>
      <c r="NXZ60" s="18"/>
      <c r="NYA60" s="18"/>
      <c r="NYB60" s="18"/>
      <c r="NYC60" s="18"/>
      <c r="NYD60" s="18"/>
      <c r="NYE60" s="18"/>
      <c r="NYF60" s="18"/>
      <c r="NYG60" s="18"/>
      <c r="NYH60" s="18"/>
      <c r="NYI60" s="18"/>
      <c r="NYJ60" s="18"/>
      <c r="NYK60" s="18"/>
      <c r="NYL60" s="18"/>
      <c r="NYM60" s="18"/>
      <c r="NYN60" s="18"/>
      <c r="NYO60" s="18"/>
      <c r="NYP60" s="18"/>
      <c r="NYQ60" s="18"/>
      <c r="NYR60" s="18"/>
      <c r="NYS60" s="18"/>
      <c r="NYT60" s="18"/>
      <c r="NYU60" s="18"/>
      <c r="NYV60" s="18"/>
      <c r="NYW60" s="18"/>
      <c r="NYX60" s="18"/>
      <c r="NYY60" s="18"/>
      <c r="NYZ60" s="18"/>
      <c r="NZA60" s="18"/>
      <c r="NZB60" s="18"/>
      <c r="NZC60" s="18"/>
      <c r="NZD60" s="18"/>
      <c r="NZE60" s="18"/>
      <c r="NZF60" s="18"/>
      <c r="NZG60" s="18"/>
      <c r="NZH60" s="18"/>
      <c r="NZI60" s="18"/>
      <c r="NZJ60" s="18"/>
      <c r="NZK60" s="18"/>
      <c r="NZL60" s="18"/>
      <c r="NZM60" s="18"/>
      <c r="NZN60" s="18"/>
      <c r="NZO60" s="18"/>
      <c r="NZP60" s="18"/>
      <c r="NZQ60" s="18"/>
      <c r="NZR60" s="18"/>
      <c r="NZS60" s="18"/>
      <c r="NZT60" s="18"/>
      <c r="NZU60" s="18"/>
      <c r="NZV60" s="18"/>
      <c r="NZW60" s="18"/>
      <c r="NZX60" s="18"/>
      <c r="NZY60" s="18"/>
      <c r="NZZ60" s="18"/>
      <c r="OAA60" s="18"/>
      <c r="OAB60" s="18"/>
      <c r="OAC60" s="18"/>
      <c r="OAD60" s="18"/>
      <c r="OAE60" s="18"/>
      <c r="OAF60" s="18"/>
      <c r="OAG60" s="18"/>
      <c r="OAH60" s="18"/>
      <c r="OAI60" s="18"/>
      <c r="OAJ60" s="18"/>
      <c r="OAK60" s="18"/>
      <c r="OAL60" s="18"/>
      <c r="OAM60" s="18"/>
      <c r="OAN60" s="18"/>
      <c r="OAO60" s="18"/>
      <c r="OAP60" s="18"/>
      <c r="OAQ60" s="18"/>
      <c r="OAR60" s="18"/>
      <c r="OAS60" s="18"/>
      <c r="OAT60" s="18"/>
      <c r="OAU60" s="18"/>
      <c r="OAV60" s="18"/>
      <c r="OAW60" s="18"/>
      <c r="OAX60" s="18"/>
      <c r="OAY60" s="18"/>
      <c r="OAZ60" s="18"/>
      <c r="OBA60" s="18"/>
      <c r="OBB60" s="18"/>
      <c r="OBC60" s="18"/>
      <c r="OBD60" s="18"/>
      <c r="OBE60" s="18"/>
      <c r="OBF60" s="18"/>
      <c r="OBG60" s="18"/>
      <c r="OBH60" s="18"/>
      <c r="OBI60" s="18"/>
      <c r="OBJ60" s="18"/>
      <c r="OBK60" s="18"/>
      <c r="OBL60" s="18"/>
      <c r="OBM60" s="18"/>
      <c r="OBN60" s="18"/>
      <c r="OBO60" s="18"/>
      <c r="OBP60" s="18"/>
      <c r="OBQ60" s="18"/>
      <c r="OBR60" s="18"/>
      <c r="OBS60" s="18"/>
      <c r="OBT60" s="18"/>
      <c r="OBU60" s="18"/>
      <c r="OBV60" s="18"/>
      <c r="OBW60" s="18"/>
      <c r="OBX60" s="18"/>
      <c r="OBY60" s="18"/>
      <c r="OBZ60" s="18"/>
      <c r="OCA60" s="18"/>
      <c r="OCB60" s="18"/>
      <c r="OCC60" s="18"/>
      <c r="OCD60" s="18"/>
      <c r="OCE60" s="18"/>
      <c r="OCF60" s="18"/>
      <c r="OCG60" s="18"/>
      <c r="OCH60" s="18"/>
      <c r="OCI60" s="18"/>
      <c r="OCJ60" s="18"/>
      <c r="OCK60" s="18"/>
      <c r="OCL60" s="18"/>
      <c r="OCM60" s="18"/>
      <c r="OCN60" s="18"/>
      <c r="OCO60" s="18"/>
      <c r="OCP60" s="18"/>
      <c r="OCQ60" s="18"/>
      <c r="OCR60" s="18"/>
      <c r="OCS60" s="18"/>
      <c r="OCT60" s="18"/>
      <c r="OCU60" s="18"/>
      <c r="OCV60" s="18"/>
      <c r="OCW60" s="18"/>
      <c r="OCX60" s="18"/>
      <c r="OCY60" s="18"/>
      <c r="OCZ60" s="18"/>
      <c r="ODA60" s="18"/>
      <c r="ODB60" s="18"/>
      <c r="ODC60" s="18"/>
      <c r="ODD60" s="18"/>
      <c r="ODE60" s="18"/>
      <c r="ODF60" s="18"/>
      <c r="ODG60" s="18"/>
      <c r="ODH60" s="18"/>
      <c r="ODI60" s="18"/>
      <c r="ODJ60" s="18"/>
      <c r="ODK60" s="18"/>
      <c r="ODL60" s="18"/>
      <c r="ODM60" s="18"/>
      <c r="ODN60" s="18"/>
      <c r="ODO60" s="18"/>
      <c r="ODP60" s="18"/>
      <c r="ODQ60" s="18"/>
      <c r="ODR60" s="18"/>
      <c r="ODS60" s="18"/>
      <c r="ODT60" s="18"/>
      <c r="ODU60" s="18"/>
      <c r="ODV60" s="18"/>
      <c r="ODW60" s="18"/>
      <c r="ODX60" s="18"/>
      <c r="ODY60" s="18"/>
      <c r="ODZ60" s="18"/>
      <c r="OEA60" s="18"/>
      <c r="OEB60" s="18"/>
      <c r="OEC60" s="18"/>
      <c r="OED60" s="18"/>
      <c r="OEE60" s="18"/>
      <c r="OEF60" s="18"/>
      <c r="OEG60" s="18"/>
      <c r="OEH60" s="18"/>
      <c r="OEI60" s="18"/>
      <c r="OEJ60" s="18"/>
      <c r="OEK60" s="18"/>
      <c r="OEL60" s="18"/>
      <c r="OEM60" s="18"/>
      <c r="OEN60" s="18"/>
      <c r="OEO60" s="18"/>
      <c r="OEP60" s="18"/>
      <c r="OEQ60" s="18"/>
      <c r="OER60" s="18"/>
      <c r="OES60" s="18"/>
      <c r="OET60" s="18"/>
      <c r="OEU60" s="18"/>
      <c r="OEV60" s="18"/>
      <c r="OEW60" s="18"/>
      <c r="OEX60" s="18"/>
      <c r="OEY60" s="18"/>
      <c r="OEZ60" s="18"/>
      <c r="OFA60" s="18"/>
      <c r="OFB60" s="18"/>
      <c r="OFC60" s="18"/>
      <c r="OFD60" s="18"/>
      <c r="OFE60" s="18"/>
      <c r="OFF60" s="18"/>
      <c r="OFG60" s="18"/>
      <c r="OFH60" s="18"/>
      <c r="OFI60" s="18"/>
      <c r="OFJ60" s="18"/>
      <c r="OFK60" s="18"/>
      <c r="OFL60" s="18"/>
      <c r="OFM60" s="18"/>
      <c r="OFN60" s="18"/>
      <c r="OFO60" s="18"/>
      <c r="OFP60" s="18"/>
      <c r="OFQ60" s="18"/>
      <c r="OFR60" s="18"/>
      <c r="OFS60" s="18"/>
      <c r="OFT60" s="18"/>
      <c r="OFU60" s="18"/>
      <c r="OFV60" s="18"/>
      <c r="OFW60" s="18"/>
      <c r="OFX60" s="18"/>
      <c r="OFY60" s="18"/>
      <c r="OFZ60" s="18"/>
      <c r="OGA60" s="18"/>
      <c r="OGB60" s="18"/>
      <c r="OGC60" s="18"/>
      <c r="OGD60" s="18"/>
      <c r="OGE60" s="18"/>
      <c r="OGF60" s="18"/>
      <c r="OGG60" s="18"/>
      <c r="OGH60" s="18"/>
      <c r="OGI60" s="18"/>
      <c r="OGJ60" s="18"/>
      <c r="OGK60" s="18"/>
      <c r="OGL60" s="18"/>
      <c r="OGM60" s="18"/>
      <c r="OGN60" s="18"/>
      <c r="OGO60" s="18"/>
      <c r="OGP60" s="18"/>
      <c r="OGQ60" s="18"/>
      <c r="OGR60" s="18"/>
      <c r="OGS60" s="18"/>
      <c r="OGT60" s="18"/>
      <c r="OGU60" s="18"/>
      <c r="OGV60" s="18"/>
      <c r="OGW60" s="18"/>
      <c r="OGX60" s="18"/>
      <c r="OGY60" s="18"/>
      <c r="OGZ60" s="18"/>
      <c r="OHA60" s="18"/>
      <c r="OHB60" s="18"/>
      <c r="OHC60" s="18"/>
      <c r="OHD60" s="18"/>
      <c r="OHE60" s="18"/>
      <c r="OHF60" s="18"/>
      <c r="OHG60" s="18"/>
      <c r="OHH60" s="18"/>
      <c r="OHI60" s="18"/>
      <c r="OHJ60" s="18"/>
      <c r="OHK60" s="18"/>
      <c r="OHL60" s="18"/>
      <c r="OHM60" s="18"/>
      <c r="OHN60" s="18"/>
      <c r="OHO60" s="18"/>
      <c r="OHP60" s="18"/>
      <c r="OHQ60" s="18"/>
      <c r="OHR60" s="18"/>
      <c r="OHS60" s="18"/>
      <c r="OHT60" s="18"/>
      <c r="OHU60" s="18"/>
      <c r="OHV60" s="18"/>
      <c r="OHW60" s="18"/>
      <c r="OHX60" s="18"/>
      <c r="OHY60" s="18"/>
      <c r="OHZ60" s="18"/>
      <c r="OIA60" s="18"/>
      <c r="OIB60" s="18"/>
      <c r="OIC60" s="18"/>
      <c r="OID60" s="18"/>
      <c r="OIE60" s="18"/>
      <c r="OIF60" s="18"/>
      <c r="OIG60" s="18"/>
      <c r="OIH60" s="18"/>
      <c r="OII60" s="18"/>
      <c r="OIJ60" s="18"/>
      <c r="OIK60" s="18"/>
      <c r="OIL60" s="18"/>
      <c r="OIM60" s="18"/>
      <c r="OIN60" s="18"/>
      <c r="OIO60" s="18"/>
      <c r="OIP60" s="18"/>
      <c r="OIQ60" s="18"/>
      <c r="OIR60" s="18"/>
      <c r="OIS60" s="18"/>
      <c r="OIT60" s="18"/>
      <c r="OIU60" s="18"/>
      <c r="OIV60" s="18"/>
      <c r="OIW60" s="18"/>
      <c r="OIX60" s="18"/>
      <c r="OIY60" s="18"/>
      <c r="OIZ60" s="18"/>
      <c r="OJA60" s="18"/>
      <c r="OJB60" s="18"/>
      <c r="OJC60" s="18"/>
      <c r="OJD60" s="18"/>
      <c r="OJE60" s="18"/>
      <c r="OJF60" s="18"/>
      <c r="OJG60" s="18"/>
      <c r="OJH60" s="18"/>
      <c r="OJI60" s="18"/>
      <c r="OJJ60" s="18"/>
      <c r="OJK60" s="18"/>
      <c r="OJL60" s="18"/>
      <c r="OJM60" s="18"/>
      <c r="OJN60" s="18"/>
      <c r="OJO60" s="18"/>
      <c r="OJP60" s="18"/>
      <c r="OJQ60" s="18"/>
      <c r="OJR60" s="18"/>
      <c r="OJS60" s="18"/>
      <c r="OJT60" s="18"/>
      <c r="OJU60" s="18"/>
      <c r="OJV60" s="18"/>
      <c r="OJW60" s="18"/>
      <c r="OJX60" s="18"/>
      <c r="OJY60" s="18"/>
      <c r="OJZ60" s="18"/>
      <c r="OKA60" s="18"/>
      <c r="OKB60" s="18"/>
      <c r="OKC60" s="18"/>
      <c r="OKD60" s="18"/>
      <c r="OKE60" s="18"/>
      <c r="OKF60" s="18"/>
      <c r="OKG60" s="18"/>
      <c r="OKH60" s="18"/>
      <c r="OKI60" s="18"/>
      <c r="OKJ60" s="18"/>
      <c r="OKK60" s="18"/>
      <c r="OKL60" s="18"/>
      <c r="OKM60" s="18"/>
      <c r="OKN60" s="18"/>
      <c r="OKO60" s="18"/>
      <c r="OKP60" s="18"/>
      <c r="OKQ60" s="18"/>
      <c r="OKR60" s="18"/>
      <c r="OKS60" s="18"/>
      <c r="OKT60" s="18"/>
      <c r="OKU60" s="18"/>
      <c r="OKV60" s="18"/>
      <c r="OKW60" s="18"/>
      <c r="OKX60" s="18"/>
      <c r="OKY60" s="18"/>
      <c r="OKZ60" s="18"/>
      <c r="OLA60" s="18"/>
      <c r="OLB60" s="18"/>
      <c r="OLC60" s="18"/>
      <c r="OLD60" s="18"/>
      <c r="OLE60" s="18"/>
      <c r="OLF60" s="18"/>
      <c r="OLG60" s="18"/>
      <c r="OLH60" s="18"/>
      <c r="OLI60" s="18"/>
      <c r="OLJ60" s="18"/>
      <c r="OLK60" s="18"/>
      <c r="OLL60" s="18"/>
      <c r="OLM60" s="18"/>
      <c r="OLN60" s="18"/>
      <c r="OLO60" s="18"/>
      <c r="OLP60" s="18"/>
      <c r="OLQ60" s="18"/>
      <c r="OLR60" s="18"/>
      <c r="OLS60" s="18"/>
      <c r="OLT60" s="18"/>
      <c r="OLU60" s="18"/>
      <c r="OLV60" s="18"/>
      <c r="OLW60" s="18"/>
      <c r="OLX60" s="18"/>
      <c r="OLY60" s="18"/>
      <c r="OLZ60" s="18"/>
      <c r="OMA60" s="18"/>
      <c r="OMB60" s="18"/>
      <c r="OMC60" s="18"/>
      <c r="OMD60" s="18"/>
      <c r="OME60" s="18"/>
      <c r="OMF60" s="18"/>
      <c r="OMG60" s="18"/>
      <c r="OMH60" s="18"/>
      <c r="OMI60" s="18"/>
      <c r="OMJ60" s="18"/>
      <c r="OMK60" s="18"/>
      <c r="OML60" s="18"/>
      <c r="OMM60" s="18"/>
      <c r="OMN60" s="18"/>
      <c r="OMO60" s="18"/>
      <c r="OMP60" s="18"/>
      <c r="OMQ60" s="18"/>
      <c r="OMR60" s="18"/>
      <c r="OMS60" s="18"/>
      <c r="OMT60" s="18"/>
      <c r="OMU60" s="18"/>
      <c r="OMV60" s="18"/>
      <c r="OMW60" s="18"/>
      <c r="OMX60" s="18"/>
      <c r="OMY60" s="18"/>
      <c r="OMZ60" s="18"/>
      <c r="ONA60" s="18"/>
      <c r="ONB60" s="18"/>
      <c r="ONC60" s="18"/>
      <c r="OND60" s="18"/>
      <c r="ONE60" s="18"/>
      <c r="ONF60" s="18"/>
      <c r="ONG60" s="18"/>
      <c r="ONH60" s="18"/>
      <c r="ONI60" s="18"/>
      <c r="ONJ60" s="18"/>
      <c r="ONK60" s="18"/>
      <c r="ONL60" s="18"/>
      <c r="ONM60" s="18"/>
      <c r="ONN60" s="18"/>
      <c r="ONO60" s="18"/>
      <c r="ONP60" s="18"/>
      <c r="ONQ60" s="18"/>
      <c r="ONR60" s="18"/>
      <c r="ONS60" s="18"/>
      <c r="ONT60" s="18"/>
      <c r="ONU60" s="18"/>
      <c r="ONV60" s="18"/>
      <c r="ONW60" s="18"/>
      <c r="ONX60" s="18"/>
      <c r="ONY60" s="18"/>
      <c r="ONZ60" s="18"/>
      <c r="OOA60" s="18"/>
      <c r="OOB60" s="18"/>
      <c r="OOC60" s="18"/>
      <c r="OOD60" s="18"/>
      <c r="OOE60" s="18"/>
      <c r="OOF60" s="18"/>
      <c r="OOG60" s="18"/>
      <c r="OOH60" s="18"/>
      <c r="OOI60" s="18"/>
      <c r="OOJ60" s="18"/>
      <c r="OOK60" s="18"/>
      <c r="OOL60" s="18"/>
      <c r="OOM60" s="18"/>
      <c r="OON60" s="18"/>
      <c r="OOO60" s="18"/>
      <c r="OOP60" s="18"/>
      <c r="OOQ60" s="18"/>
      <c r="OOR60" s="18"/>
      <c r="OOS60" s="18"/>
      <c r="OOT60" s="18"/>
      <c r="OOU60" s="18"/>
      <c r="OOV60" s="18"/>
      <c r="OOW60" s="18"/>
      <c r="OOX60" s="18"/>
      <c r="OOY60" s="18"/>
      <c r="OOZ60" s="18"/>
      <c r="OPA60" s="18"/>
      <c r="OPB60" s="18"/>
      <c r="OPC60" s="18"/>
      <c r="OPD60" s="18"/>
      <c r="OPE60" s="18"/>
      <c r="OPF60" s="18"/>
      <c r="OPG60" s="18"/>
      <c r="OPH60" s="18"/>
      <c r="OPI60" s="18"/>
      <c r="OPJ60" s="18"/>
      <c r="OPK60" s="18"/>
      <c r="OPL60" s="18"/>
      <c r="OPM60" s="18"/>
      <c r="OPN60" s="18"/>
      <c r="OPO60" s="18"/>
      <c r="OPP60" s="18"/>
      <c r="OPQ60" s="18"/>
      <c r="OPR60" s="18"/>
      <c r="OPS60" s="18"/>
      <c r="OPT60" s="18"/>
      <c r="OPU60" s="18"/>
      <c r="OPV60" s="18"/>
      <c r="OPW60" s="18"/>
      <c r="OPX60" s="18"/>
      <c r="OPY60" s="18"/>
      <c r="OPZ60" s="18"/>
      <c r="OQA60" s="18"/>
      <c r="OQB60" s="18"/>
      <c r="OQC60" s="18"/>
      <c r="OQD60" s="18"/>
      <c r="OQE60" s="18"/>
      <c r="OQF60" s="18"/>
      <c r="OQG60" s="18"/>
      <c r="OQH60" s="18"/>
      <c r="OQI60" s="18"/>
      <c r="OQJ60" s="18"/>
      <c r="OQK60" s="18"/>
      <c r="OQL60" s="18"/>
      <c r="OQM60" s="18"/>
      <c r="OQN60" s="18"/>
      <c r="OQO60" s="18"/>
      <c r="OQP60" s="18"/>
      <c r="OQQ60" s="18"/>
      <c r="OQR60" s="18"/>
      <c r="OQS60" s="18"/>
      <c r="OQT60" s="18"/>
      <c r="OQU60" s="18"/>
      <c r="OQV60" s="18"/>
      <c r="OQW60" s="18"/>
      <c r="OQX60" s="18"/>
      <c r="OQY60" s="18"/>
      <c r="OQZ60" s="18"/>
      <c r="ORA60" s="18"/>
      <c r="ORB60" s="18"/>
      <c r="ORC60" s="18"/>
      <c r="ORD60" s="18"/>
      <c r="ORE60" s="18"/>
      <c r="ORF60" s="18"/>
      <c r="ORG60" s="18"/>
      <c r="ORH60" s="18"/>
      <c r="ORI60" s="18"/>
      <c r="ORJ60" s="18"/>
      <c r="ORK60" s="18"/>
      <c r="ORL60" s="18"/>
      <c r="ORM60" s="18"/>
      <c r="ORN60" s="18"/>
      <c r="ORO60" s="18"/>
      <c r="ORP60" s="18"/>
      <c r="ORQ60" s="18"/>
      <c r="ORR60" s="18"/>
      <c r="ORS60" s="18"/>
      <c r="ORT60" s="18"/>
      <c r="ORU60" s="18"/>
      <c r="ORV60" s="18"/>
      <c r="ORW60" s="18"/>
      <c r="ORX60" s="18"/>
      <c r="ORY60" s="18"/>
      <c r="ORZ60" s="18"/>
      <c r="OSA60" s="18"/>
      <c r="OSB60" s="18"/>
      <c r="OSC60" s="18"/>
      <c r="OSD60" s="18"/>
      <c r="OSE60" s="18"/>
      <c r="OSF60" s="18"/>
      <c r="OSG60" s="18"/>
      <c r="OSH60" s="18"/>
      <c r="OSI60" s="18"/>
      <c r="OSJ60" s="18"/>
      <c r="OSK60" s="18"/>
      <c r="OSL60" s="18"/>
      <c r="OSM60" s="18"/>
      <c r="OSN60" s="18"/>
      <c r="OSO60" s="18"/>
      <c r="OSP60" s="18"/>
      <c r="OSQ60" s="18"/>
      <c r="OSR60" s="18"/>
      <c r="OSS60" s="18"/>
      <c r="OST60" s="18"/>
      <c r="OSU60" s="18"/>
      <c r="OSV60" s="18"/>
      <c r="OSW60" s="18"/>
      <c r="OSX60" s="18"/>
      <c r="OSY60" s="18"/>
      <c r="OSZ60" s="18"/>
      <c r="OTA60" s="18"/>
      <c r="OTB60" s="18"/>
      <c r="OTC60" s="18"/>
      <c r="OTD60" s="18"/>
      <c r="OTE60" s="18"/>
      <c r="OTF60" s="18"/>
      <c r="OTG60" s="18"/>
      <c r="OTH60" s="18"/>
      <c r="OTI60" s="18"/>
      <c r="OTJ60" s="18"/>
      <c r="OTK60" s="18"/>
      <c r="OTL60" s="18"/>
      <c r="OTM60" s="18"/>
      <c r="OTN60" s="18"/>
      <c r="OTO60" s="18"/>
      <c r="OTP60" s="18"/>
      <c r="OTQ60" s="18"/>
      <c r="OTR60" s="18"/>
      <c r="OTS60" s="18"/>
      <c r="OTT60" s="18"/>
      <c r="OTU60" s="18"/>
      <c r="OTV60" s="18"/>
      <c r="OTW60" s="18"/>
      <c r="OTX60" s="18"/>
      <c r="OTY60" s="18"/>
      <c r="OTZ60" s="18"/>
      <c r="OUA60" s="18"/>
      <c r="OUB60" s="18"/>
      <c r="OUC60" s="18"/>
      <c r="OUD60" s="18"/>
      <c r="OUE60" s="18"/>
      <c r="OUF60" s="18"/>
      <c r="OUG60" s="18"/>
      <c r="OUH60" s="18"/>
      <c r="OUI60" s="18"/>
      <c r="OUJ60" s="18"/>
      <c r="OUK60" s="18"/>
      <c r="OUL60" s="18"/>
      <c r="OUM60" s="18"/>
      <c r="OUN60" s="18"/>
      <c r="OUO60" s="18"/>
      <c r="OUP60" s="18"/>
      <c r="OUQ60" s="18"/>
      <c r="OUR60" s="18"/>
      <c r="OUS60" s="18"/>
      <c r="OUT60" s="18"/>
      <c r="OUU60" s="18"/>
      <c r="OUV60" s="18"/>
      <c r="OUW60" s="18"/>
      <c r="OUX60" s="18"/>
      <c r="OUY60" s="18"/>
      <c r="OUZ60" s="18"/>
      <c r="OVA60" s="18"/>
      <c r="OVB60" s="18"/>
      <c r="OVC60" s="18"/>
      <c r="OVD60" s="18"/>
      <c r="OVE60" s="18"/>
      <c r="OVF60" s="18"/>
      <c r="OVG60" s="18"/>
      <c r="OVH60" s="18"/>
      <c r="OVI60" s="18"/>
      <c r="OVJ60" s="18"/>
      <c r="OVK60" s="18"/>
      <c r="OVL60" s="18"/>
      <c r="OVM60" s="18"/>
      <c r="OVN60" s="18"/>
      <c r="OVO60" s="18"/>
      <c r="OVP60" s="18"/>
      <c r="OVQ60" s="18"/>
      <c r="OVR60" s="18"/>
      <c r="OVS60" s="18"/>
      <c r="OVT60" s="18"/>
      <c r="OVU60" s="18"/>
      <c r="OVV60" s="18"/>
      <c r="OVW60" s="18"/>
      <c r="OVX60" s="18"/>
      <c r="OVY60" s="18"/>
      <c r="OVZ60" s="18"/>
      <c r="OWA60" s="18"/>
      <c r="OWB60" s="18"/>
      <c r="OWC60" s="18"/>
      <c r="OWD60" s="18"/>
      <c r="OWE60" s="18"/>
      <c r="OWF60" s="18"/>
      <c r="OWG60" s="18"/>
      <c r="OWH60" s="18"/>
      <c r="OWI60" s="18"/>
      <c r="OWJ60" s="18"/>
      <c r="OWK60" s="18"/>
      <c r="OWL60" s="18"/>
      <c r="OWM60" s="18"/>
      <c r="OWN60" s="18"/>
      <c r="OWO60" s="18"/>
      <c r="OWP60" s="18"/>
      <c r="OWQ60" s="18"/>
      <c r="OWR60" s="18"/>
      <c r="OWS60" s="18"/>
      <c r="OWT60" s="18"/>
      <c r="OWU60" s="18"/>
      <c r="OWV60" s="18"/>
      <c r="OWW60" s="18"/>
      <c r="OWX60" s="18"/>
      <c r="OWY60" s="18"/>
      <c r="OWZ60" s="18"/>
      <c r="OXA60" s="18"/>
      <c r="OXB60" s="18"/>
      <c r="OXC60" s="18"/>
      <c r="OXD60" s="18"/>
      <c r="OXE60" s="18"/>
      <c r="OXF60" s="18"/>
      <c r="OXG60" s="18"/>
      <c r="OXH60" s="18"/>
      <c r="OXI60" s="18"/>
      <c r="OXJ60" s="18"/>
      <c r="OXK60" s="18"/>
      <c r="OXL60" s="18"/>
      <c r="OXM60" s="18"/>
      <c r="OXN60" s="18"/>
      <c r="OXO60" s="18"/>
      <c r="OXP60" s="18"/>
      <c r="OXQ60" s="18"/>
      <c r="OXR60" s="18"/>
      <c r="OXS60" s="18"/>
      <c r="OXT60" s="18"/>
      <c r="OXU60" s="18"/>
      <c r="OXV60" s="18"/>
      <c r="OXW60" s="18"/>
      <c r="OXX60" s="18"/>
      <c r="OXY60" s="18"/>
      <c r="OXZ60" s="18"/>
      <c r="OYA60" s="18"/>
      <c r="OYB60" s="18"/>
      <c r="OYC60" s="18"/>
      <c r="OYD60" s="18"/>
      <c r="OYE60" s="18"/>
      <c r="OYF60" s="18"/>
      <c r="OYG60" s="18"/>
      <c r="OYH60" s="18"/>
      <c r="OYI60" s="18"/>
      <c r="OYJ60" s="18"/>
      <c r="OYK60" s="18"/>
      <c r="OYL60" s="18"/>
      <c r="OYM60" s="18"/>
      <c r="OYN60" s="18"/>
      <c r="OYO60" s="18"/>
      <c r="OYP60" s="18"/>
      <c r="OYQ60" s="18"/>
      <c r="OYR60" s="18"/>
      <c r="OYS60" s="18"/>
      <c r="OYT60" s="18"/>
      <c r="OYU60" s="18"/>
      <c r="OYV60" s="18"/>
      <c r="OYW60" s="18"/>
      <c r="OYX60" s="18"/>
      <c r="OYY60" s="18"/>
      <c r="OYZ60" s="18"/>
      <c r="OZA60" s="18"/>
      <c r="OZB60" s="18"/>
      <c r="OZC60" s="18"/>
      <c r="OZD60" s="18"/>
      <c r="OZE60" s="18"/>
      <c r="OZF60" s="18"/>
      <c r="OZG60" s="18"/>
      <c r="OZH60" s="18"/>
      <c r="OZI60" s="18"/>
      <c r="OZJ60" s="18"/>
      <c r="OZK60" s="18"/>
      <c r="OZL60" s="18"/>
      <c r="OZM60" s="18"/>
      <c r="OZN60" s="18"/>
      <c r="OZO60" s="18"/>
      <c r="OZP60" s="18"/>
      <c r="OZQ60" s="18"/>
      <c r="OZR60" s="18"/>
      <c r="OZS60" s="18"/>
      <c r="OZT60" s="18"/>
      <c r="OZU60" s="18"/>
      <c r="OZV60" s="18"/>
      <c r="OZW60" s="18"/>
      <c r="OZX60" s="18"/>
      <c r="OZY60" s="18"/>
      <c r="OZZ60" s="18"/>
      <c r="PAA60" s="18"/>
      <c r="PAB60" s="18"/>
      <c r="PAC60" s="18"/>
      <c r="PAD60" s="18"/>
      <c r="PAE60" s="18"/>
      <c r="PAF60" s="18"/>
      <c r="PAG60" s="18"/>
      <c r="PAH60" s="18"/>
      <c r="PAI60" s="18"/>
      <c r="PAJ60" s="18"/>
      <c r="PAK60" s="18"/>
      <c r="PAL60" s="18"/>
      <c r="PAM60" s="18"/>
      <c r="PAN60" s="18"/>
      <c r="PAO60" s="18"/>
      <c r="PAP60" s="18"/>
      <c r="PAQ60" s="18"/>
      <c r="PAR60" s="18"/>
      <c r="PAS60" s="18"/>
      <c r="PAT60" s="18"/>
      <c r="PAU60" s="18"/>
      <c r="PAV60" s="18"/>
      <c r="PAW60" s="18"/>
      <c r="PAX60" s="18"/>
      <c r="PAY60" s="18"/>
      <c r="PAZ60" s="18"/>
      <c r="PBA60" s="18"/>
      <c r="PBB60" s="18"/>
      <c r="PBC60" s="18"/>
      <c r="PBD60" s="18"/>
      <c r="PBE60" s="18"/>
      <c r="PBF60" s="18"/>
      <c r="PBG60" s="18"/>
      <c r="PBH60" s="18"/>
      <c r="PBI60" s="18"/>
      <c r="PBJ60" s="18"/>
      <c r="PBK60" s="18"/>
      <c r="PBL60" s="18"/>
      <c r="PBM60" s="18"/>
      <c r="PBN60" s="18"/>
      <c r="PBO60" s="18"/>
      <c r="PBP60" s="18"/>
      <c r="PBQ60" s="18"/>
      <c r="PBR60" s="18"/>
      <c r="PBS60" s="18"/>
      <c r="PBT60" s="18"/>
      <c r="PBU60" s="18"/>
      <c r="PBV60" s="18"/>
      <c r="PBW60" s="18"/>
      <c r="PBX60" s="18"/>
      <c r="PBY60" s="18"/>
      <c r="PBZ60" s="18"/>
      <c r="PCA60" s="18"/>
      <c r="PCB60" s="18"/>
      <c r="PCC60" s="18"/>
      <c r="PCD60" s="18"/>
      <c r="PCE60" s="18"/>
      <c r="PCF60" s="18"/>
      <c r="PCG60" s="18"/>
      <c r="PCH60" s="18"/>
      <c r="PCI60" s="18"/>
      <c r="PCJ60" s="18"/>
      <c r="PCK60" s="18"/>
      <c r="PCL60" s="18"/>
      <c r="PCM60" s="18"/>
      <c r="PCN60" s="18"/>
      <c r="PCO60" s="18"/>
      <c r="PCP60" s="18"/>
      <c r="PCQ60" s="18"/>
      <c r="PCR60" s="18"/>
      <c r="PCS60" s="18"/>
      <c r="PCT60" s="18"/>
      <c r="PCU60" s="18"/>
      <c r="PCV60" s="18"/>
      <c r="PCW60" s="18"/>
      <c r="PCX60" s="18"/>
      <c r="PCY60" s="18"/>
      <c r="PCZ60" s="18"/>
      <c r="PDA60" s="18"/>
      <c r="PDB60" s="18"/>
      <c r="PDC60" s="18"/>
      <c r="PDD60" s="18"/>
      <c r="PDE60" s="18"/>
      <c r="PDF60" s="18"/>
      <c r="PDG60" s="18"/>
      <c r="PDH60" s="18"/>
      <c r="PDI60" s="18"/>
      <c r="PDJ60" s="18"/>
      <c r="PDK60" s="18"/>
      <c r="PDL60" s="18"/>
      <c r="PDM60" s="18"/>
      <c r="PDN60" s="18"/>
      <c r="PDO60" s="18"/>
      <c r="PDP60" s="18"/>
      <c r="PDQ60" s="18"/>
      <c r="PDR60" s="18"/>
      <c r="PDS60" s="18"/>
      <c r="PDT60" s="18"/>
      <c r="PDU60" s="18"/>
      <c r="PDV60" s="18"/>
      <c r="PDW60" s="18"/>
      <c r="PDX60" s="18"/>
      <c r="PDY60" s="18"/>
      <c r="PDZ60" s="18"/>
      <c r="PEA60" s="18"/>
      <c r="PEB60" s="18"/>
      <c r="PEC60" s="18"/>
      <c r="PED60" s="18"/>
      <c r="PEE60" s="18"/>
      <c r="PEF60" s="18"/>
      <c r="PEG60" s="18"/>
      <c r="PEH60" s="18"/>
      <c r="PEI60" s="18"/>
      <c r="PEJ60" s="18"/>
      <c r="PEK60" s="18"/>
      <c r="PEL60" s="18"/>
      <c r="PEM60" s="18"/>
      <c r="PEN60" s="18"/>
      <c r="PEO60" s="18"/>
      <c r="PEP60" s="18"/>
      <c r="PEQ60" s="18"/>
      <c r="PER60" s="18"/>
      <c r="PES60" s="18"/>
      <c r="PET60" s="18"/>
      <c r="PEU60" s="18"/>
      <c r="PEV60" s="18"/>
      <c r="PEW60" s="18"/>
      <c r="PEX60" s="18"/>
      <c r="PEY60" s="18"/>
      <c r="PEZ60" s="18"/>
      <c r="PFA60" s="18"/>
      <c r="PFB60" s="18"/>
      <c r="PFC60" s="18"/>
      <c r="PFD60" s="18"/>
      <c r="PFE60" s="18"/>
      <c r="PFF60" s="18"/>
      <c r="PFG60" s="18"/>
      <c r="PFH60" s="18"/>
      <c r="PFI60" s="18"/>
      <c r="PFJ60" s="18"/>
      <c r="PFK60" s="18"/>
      <c r="PFL60" s="18"/>
      <c r="PFM60" s="18"/>
      <c r="PFN60" s="18"/>
      <c r="PFO60" s="18"/>
      <c r="PFP60" s="18"/>
      <c r="PFQ60" s="18"/>
      <c r="PFR60" s="18"/>
      <c r="PFS60" s="18"/>
      <c r="PFT60" s="18"/>
      <c r="PFU60" s="18"/>
      <c r="PFV60" s="18"/>
      <c r="PFW60" s="18"/>
      <c r="PFX60" s="18"/>
      <c r="PFY60" s="18"/>
      <c r="PFZ60" s="18"/>
      <c r="PGA60" s="18"/>
      <c r="PGB60" s="18"/>
      <c r="PGC60" s="18"/>
      <c r="PGD60" s="18"/>
      <c r="PGE60" s="18"/>
      <c r="PGF60" s="18"/>
      <c r="PGG60" s="18"/>
      <c r="PGH60" s="18"/>
      <c r="PGI60" s="18"/>
      <c r="PGJ60" s="18"/>
      <c r="PGK60" s="18"/>
      <c r="PGL60" s="18"/>
      <c r="PGM60" s="18"/>
      <c r="PGN60" s="18"/>
      <c r="PGO60" s="18"/>
      <c r="PGP60" s="18"/>
      <c r="PGQ60" s="18"/>
      <c r="PGR60" s="18"/>
      <c r="PGS60" s="18"/>
      <c r="PGT60" s="18"/>
      <c r="PGU60" s="18"/>
      <c r="PGV60" s="18"/>
      <c r="PGW60" s="18"/>
      <c r="PGX60" s="18"/>
      <c r="PGY60" s="18"/>
      <c r="PGZ60" s="18"/>
      <c r="PHA60" s="18"/>
      <c r="PHB60" s="18"/>
      <c r="PHC60" s="18"/>
      <c r="PHD60" s="18"/>
      <c r="PHE60" s="18"/>
      <c r="PHF60" s="18"/>
      <c r="PHG60" s="18"/>
      <c r="PHH60" s="18"/>
      <c r="PHI60" s="18"/>
      <c r="PHJ60" s="18"/>
      <c r="PHK60" s="18"/>
      <c r="PHL60" s="18"/>
      <c r="PHM60" s="18"/>
      <c r="PHN60" s="18"/>
      <c r="PHO60" s="18"/>
      <c r="PHP60" s="18"/>
      <c r="PHQ60" s="18"/>
      <c r="PHR60" s="18"/>
      <c r="PHS60" s="18"/>
      <c r="PHT60" s="18"/>
      <c r="PHU60" s="18"/>
      <c r="PHV60" s="18"/>
      <c r="PHW60" s="18"/>
      <c r="PHX60" s="18"/>
      <c r="PHY60" s="18"/>
      <c r="PHZ60" s="18"/>
      <c r="PIA60" s="18"/>
      <c r="PIB60" s="18"/>
      <c r="PIC60" s="18"/>
      <c r="PID60" s="18"/>
      <c r="PIE60" s="18"/>
      <c r="PIF60" s="18"/>
      <c r="PIG60" s="18"/>
      <c r="PIH60" s="18"/>
      <c r="PII60" s="18"/>
      <c r="PIJ60" s="18"/>
      <c r="PIK60" s="18"/>
      <c r="PIL60" s="18"/>
      <c r="PIM60" s="18"/>
      <c r="PIN60" s="18"/>
      <c r="PIO60" s="18"/>
      <c r="PIP60" s="18"/>
      <c r="PIQ60" s="18"/>
      <c r="PIR60" s="18"/>
      <c r="PIS60" s="18"/>
      <c r="PIT60" s="18"/>
      <c r="PIU60" s="18"/>
      <c r="PIV60" s="18"/>
      <c r="PIW60" s="18"/>
      <c r="PIX60" s="18"/>
      <c r="PIY60" s="18"/>
      <c r="PIZ60" s="18"/>
      <c r="PJA60" s="18"/>
      <c r="PJB60" s="18"/>
      <c r="PJC60" s="18"/>
      <c r="PJD60" s="18"/>
      <c r="PJE60" s="18"/>
      <c r="PJF60" s="18"/>
      <c r="PJG60" s="18"/>
      <c r="PJH60" s="18"/>
      <c r="PJI60" s="18"/>
      <c r="PJJ60" s="18"/>
      <c r="PJK60" s="18"/>
      <c r="PJL60" s="18"/>
      <c r="PJM60" s="18"/>
      <c r="PJN60" s="18"/>
      <c r="PJO60" s="18"/>
      <c r="PJP60" s="18"/>
      <c r="PJQ60" s="18"/>
      <c r="PJR60" s="18"/>
      <c r="PJS60" s="18"/>
      <c r="PJT60" s="18"/>
      <c r="PJU60" s="18"/>
      <c r="PJV60" s="18"/>
      <c r="PJW60" s="18"/>
      <c r="PJX60" s="18"/>
      <c r="PJY60" s="18"/>
      <c r="PJZ60" s="18"/>
      <c r="PKA60" s="18"/>
      <c r="PKB60" s="18"/>
      <c r="PKC60" s="18"/>
      <c r="PKD60" s="18"/>
      <c r="PKE60" s="18"/>
      <c r="PKF60" s="18"/>
      <c r="PKG60" s="18"/>
      <c r="PKH60" s="18"/>
      <c r="PKI60" s="18"/>
      <c r="PKJ60" s="18"/>
      <c r="PKK60" s="18"/>
      <c r="PKL60" s="18"/>
      <c r="PKM60" s="18"/>
      <c r="PKN60" s="18"/>
      <c r="PKO60" s="18"/>
      <c r="PKP60" s="18"/>
      <c r="PKQ60" s="18"/>
      <c r="PKR60" s="18"/>
      <c r="PKS60" s="18"/>
      <c r="PKT60" s="18"/>
      <c r="PKU60" s="18"/>
      <c r="PKV60" s="18"/>
      <c r="PKW60" s="18"/>
      <c r="PKX60" s="18"/>
      <c r="PKY60" s="18"/>
      <c r="PKZ60" s="18"/>
      <c r="PLA60" s="18"/>
      <c r="PLB60" s="18"/>
      <c r="PLC60" s="18"/>
      <c r="PLD60" s="18"/>
      <c r="PLE60" s="18"/>
      <c r="PLF60" s="18"/>
      <c r="PLG60" s="18"/>
      <c r="PLH60" s="18"/>
      <c r="PLI60" s="18"/>
      <c r="PLJ60" s="18"/>
      <c r="PLK60" s="18"/>
      <c r="PLL60" s="18"/>
      <c r="PLM60" s="18"/>
      <c r="PLN60" s="18"/>
      <c r="PLO60" s="18"/>
      <c r="PLP60" s="18"/>
      <c r="PLQ60" s="18"/>
      <c r="PLR60" s="18"/>
      <c r="PLS60" s="18"/>
      <c r="PLT60" s="18"/>
      <c r="PLU60" s="18"/>
      <c r="PLV60" s="18"/>
      <c r="PLW60" s="18"/>
      <c r="PLX60" s="18"/>
      <c r="PLY60" s="18"/>
      <c r="PLZ60" s="18"/>
      <c r="PMA60" s="18"/>
      <c r="PMB60" s="18"/>
      <c r="PMC60" s="18"/>
      <c r="PMD60" s="18"/>
      <c r="PME60" s="18"/>
      <c r="PMF60" s="18"/>
      <c r="PMG60" s="18"/>
      <c r="PMH60" s="18"/>
      <c r="PMI60" s="18"/>
      <c r="PMJ60" s="18"/>
      <c r="PMK60" s="18"/>
      <c r="PML60" s="18"/>
      <c r="PMM60" s="18"/>
      <c r="PMN60" s="18"/>
      <c r="PMO60" s="18"/>
      <c r="PMP60" s="18"/>
      <c r="PMQ60" s="18"/>
      <c r="PMR60" s="18"/>
      <c r="PMS60" s="18"/>
      <c r="PMT60" s="18"/>
      <c r="PMU60" s="18"/>
      <c r="PMV60" s="18"/>
      <c r="PMW60" s="18"/>
      <c r="PMX60" s="18"/>
      <c r="PMY60" s="18"/>
      <c r="PMZ60" s="18"/>
      <c r="PNA60" s="18"/>
      <c r="PNB60" s="18"/>
      <c r="PNC60" s="18"/>
      <c r="PND60" s="18"/>
      <c r="PNE60" s="18"/>
      <c r="PNF60" s="18"/>
      <c r="PNG60" s="18"/>
      <c r="PNH60" s="18"/>
      <c r="PNI60" s="18"/>
      <c r="PNJ60" s="18"/>
      <c r="PNK60" s="18"/>
      <c r="PNL60" s="18"/>
      <c r="PNM60" s="18"/>
      <c r="PNN60" s="18"/>
      <c r="PNO60" s="18"/>
      <c r="PNP60" s="18"/>
      <c r="PNQ60" s="18"/>
      <c r="PNR60" s="18"/>
      <c r="PNS60" s="18"/>
      <c r="PNT60" s="18"/>
      <c r="PNU60" s="18"/>
      <c r="PNV60" s="18"/>
      <c r="PNW60" s="18"/>
      <c r="PNX60" s="18"/>
      <c r="PNY60" s="18"/>
      <c r="PNZ60" s="18"/>
      <c r="POA60" s="18"/>
      <c r="POB60" s="18"/>
      <c r="POC60" s="18"/>
      <c r="POD60" s="18"/>
      <c r="POE60" s="18"/>
      <c r="POF60" s="18"/>
      <c r="POG60" s="18"/>
      <c r="POH60" s="18"/>
      <c r="POI60" s="18"/>
      <c r="POJ60" s="18"/>
      <c r="POK60" s="18"/>
      <c r="POL60" s="18"/>
      <c r="POM60" s="18"/>
      <c r="PON60" s="18"/>
      <c r="POO60" s="18"/>
      <c r="POP60" s="18"/>
      <c r="POQ60" s="18"/>
      <c r="POR60" s="18"/>
      <c r="POS60" s="18"/>
      <c r="POT60" s="18"/>
      <c r="POU60" s="18"/>
      <c r="POV60" s="18"/>
      <c r="POW60" s="18"/>
      <c r="POX60" s="18"/>
      <c r="POY60" s="18"/>
      <c r="POZ60" s="18"/>
      <c r="PPA60" s="18"/>
      <c r="PPB60" s="18"/>
      <c r="PPC60" s="18"/>
      <c r="PPD60" s="18"/>
      <c r="PPE60" s="18"/>
      <c r="PPF60" s="18"/>
      <c r="PPG60" s="18"/>
      <c r="PPH60" s="18"/>
      <c r="PPI60" s="18"/>
      <c r="PPJ60" s="18"/>
      <c r="PPK60" s="18"/>
      <c r="PPL60" s="18"/>
      <c r="PPM60" s="18"/>
      <c r="PPN60" s="18"/>
      <c r="PPO60" s="18"/>
      <c r="PPP60" s="18"/>
      <c r="PPQ60" s="18"/>
      <c r="PPR60" s="18"/>
      <c r="PPS60" s="18"/>
      <c r="PPT60" s="18"/>
      <c r="PPU60" s="18"/>
      <c r="PPV60" s="18"/>
      <c r="PPW60" s="18"/>
      <c r="PPX60" s="18"/>
      <c r="PPY60" s="18"/>
      <c r="PPZ60" s="18"/>
      <c r="PQA60" s="18"/>
      <c r="PQB60" s="18"/>
      <c r="PQC60" s="18"/>
      <c r="PQD60" s="18"/>
      <c r="PQE60" s="18"/>
      <c r="PQF60" s="18"/>
      <c r="PQG60" s="18"/>
      <c r="PQH60" s="18"/>
      <c r="PQI60" s="18"/>
      <c r="PQJ60" s="18"/>
      <c r="PQK60" s="18"/>
      <c r="PQL60" s="18"/>
      <c r="PQM60" s="18"/>
      <c r="PQN60" s="18"/>
      <c r="PQO60" s="18"/>
      <c r="PQP60" s="18"/>
      <c r="PQQ60" s="18"/>
      <c r="PQR60" s="18"/>
      <c r="PQS60" s="18"/>
      <c r="PQT60" s="18"/>
      <c r="PQU60" s="18"/>
      <c r="PQV60" s="18"/>
      <c r="PQW60" s="18"/>
      <c r="PQX60" s="18"/>
      <c r="PQY60" s="18"/>
      <c r="PQZ60" s="18"/>
      <c r="PRA60" s="18"/>
      <c r="PRB60" s="18"/>
      <c r="PRC60" s="18"/>
      <c r="PRD60" s="18"/>
      <c r="PRE60" s="18"/>
      <c r="PRF60" s="18"/>
      <c r="PRG60" s="18"/>
      <c r="PRH60" s="18"/>
      <c r="PRI60" s="18"/>
      <c r="PRJ60" s="18"/>
      <c r="PRK60" s="18"/>
      <c r="PRL60" s="18"/>
      <c r="PRM60" s="18"/>
      <c r="PRN60" s="18"/>
      <c r="PRO60" s="18"/>
      <c r="PRP60" s="18"/>
      <c r="PRQ60" s="18"/>
      <c r="PRR60" s="18"/>
      <c r="PRS60" s="18"/>
      <c r="PRT60" s="18"/>
      <c r="PRU60" s="18"/>
      <c r="PRV60" s="18"/>
      <c r="PRW60" s="18"/>
      <c r="PRX60" s="18"/>
      <c r="PRY60" s="18"/>
      <c r="PRZ60" s="18"/>
      <c r="PSA60" s="18"/>
      <c r="PSB60" s="18"/>
      <c r="PSC60" s="18"/>
      <c r="PSD60" s="18"/>
      <c r="PSE60" s="18"/>
      <c r="PSF60" s="18"/>
      <c r="PSG60" s="18"/>
      <c r="PSH60" s="18"/>
      <c r="PSI60" s="18"/>
      <c r="PSJ60" s="18"/>
      <c r="PSK60" s="18"/>
      <c r="PSL60" s="18"/>
      <c r="PSM60" s="18"/>
      <c r="PSN60" s="18"/>
      <c r="PSO60" s="18"/>
      <c r="PSP60" s="18"/>
      <c r="PSQ60" s="18"/>
      <c r="PSR60" s="18"/>
      <c r="PSS60" s="18"/>
      <c r="PST60" s="18"/>
      <c r="PSU60" s="18"/>
      <c r="PSV60" s="18"/>
      <c r="PSW60" s="18"/>
      <c r="PSX60" s="18"/>
      <c r="PSY60" s="18"/>
      <c r="PSZ60" s="18"/>
      <c r="PTA60" s="18"/>
      <c r="PTB60" s="18"/>
      <c r="PTC60" s="18"/>
      <c r="PTD60" s="18"/>
      <c r="PTE60" s="18"/>
      <c r="PTF60" s="18"/>
      <c r="PTG60" s="18"/>
      <c r="PTH60" s="18"/>
      <c r="PTI60" s="18"/>
      <c r="PTJ60" s="18"/>
      <c r="PTK60" s="18"/>
      <c r="PTL60" s="18"/>
      <c r="PTM60" s="18"/>
      <c r="PTN60" s="18"/>
      <c r="PTO60" s="18"/>
      <c r="PTP60" s="18"/>
      <c r="PTQ60" s="18"/>
      <c r="PTR60" s="18"/>
      <c r="PTS60" s="18"/>
      <c r="PTT60" s="18"/>
      <c r="PTU60" s="18"/>
      <c r="PTV60" s="18"/>
      <c r="PTW60" s="18"/>
      <c r="PTX60" s="18"/>
      <c r="PTY60" s="18"/>
      <c r="PTZ60" s="18"/>
      <c r="PUA60" s="18"/>
      <c r="PUB60" s="18"/>
      <c r="PUC60" s="18"/>
      <c r="PUD60" s="18"/>
      <c r="PUE60" s="18"/>
      <c r="PUF60" s="18"/>
      <c r="PUG60" s="18"/>
      <c r="PUH60" s="18"/>
      <c r="PUI60" s="18"/>
      <c r="PUJ60" s="18"/>
      <c r="PUK60" s="18"/>
      <c r="PUL60" s="18"/>
      <c r="PUM60" s="18"/>
      <c r="PUN60" s="18"/>
      <c r="PUO60" s="18"/>
      <c r="PUP60" s="18"/>
      <c r="PUQ60" s="18"/>
      <c r="PUR60" s="18"/>
      <c r="PUS60" s="18"/>
      <c r="PUT60" s="18"/>
      <c r="PUU60" s="18"/>
      <c r="PUV60" s="18"/>
      <c r="PUW60" s="18"/>
      <c r="PUX60" s="18"/>
      <c r="PUY60" s="18"/>
      <c r="PUZ60" s="18"/>
      <c r="PVA60" s="18"/>
      <c r="PVB60" s="18"/>
      <c r="PVC60" s="18"/>
      <c r="PVD60" s="18"/>
      <c r="PVE60" s="18"/>
      <c r="PVF60" s="18"/>
      <c r="PVG60" s="18"/>
      <c r="PVH60" s="18"/>
      <c r="PVI60" s="18"/>
      <c r="PVJ60" s="18"/>
      <c r="PVK60" s="18"/>
      <c r="PVL60" s="18"/>
      <c r="PVM60" s="18"/>
      <c r="PVN60" s="18"/>
      <c r="PVO60" s="18"/>
      <c r="PVP60" s="18"/>
      <c r="PVQ60" s="18"/>
      <c r="PVR60" s="18"/>
      <c r="PVS60" s="18"/>
      <c r="PVT60" s="18"/>
      <c r="PVU60" s="18"/>
      <c r="PVV60" s="18"/>
      <c r="PVW60" s="18"/>
      <c r="PVX60" s="18"/>
      <c r="PVY60" s="18"/>
      <c r="PVZ60" s="18"/>
      <c r="PWA60" s="18"/>
      <c r="PWB60" s="18"/>
      <c r="PWC60" s="18"/>
      <c r="PWD60" s="18"/>
      <c r="PWE60" s="18"/>
      <c r="PWF60" s="18"/>
      <c r="PWG60" s="18"/>
      <c r="PWH60" s="18"/>
      <c r="PWI60" s="18"/>
      <c r="PWJ60" s="18"/>
      <c r="PWK60" s="18"/>
      <c r="PWL60" s="18"/>
      <c r="PWM60" s="18"/>
      <c r="PWN60" s="18"/>
      <c r="PWO60" s="18"/>
      <c r="PWP60" s="18"/>
      <c r="PWQ60" s="18"/>
      <c r="PWR60" s="18"/>
      <c r="PWS60" s="18"/>
      <c r="PWT60" s="18"/>
      <c r="PWU60" s="18"/>
      <c r="PWV60" s="18"/>
      <c r="PWW60" s="18"/>
      <c r="PWX60" s="18"/>
      <c r="PWY60" s="18"/>
      <c r="PWZ60" s="18"/>
      <c r="PXA60" s="18"/>
      <c r="PXB60" s="18"/>
      <c r="PXC60" s="18"/>
      <c r="PXD60" s="18"/>
      <c r="PXE60" s="18"/>
      <c r="PXF60" s="18"/>
      <c r="PXG60" s="18"/>
      <c r="PXH60" s="18"/>
      <c r="PXI60" s="18"/>
      <c r="PXJ60" s="18"/>
      <c r="PXK60" s="18"/>
      <c r="PXL60" s="18"/>
      <c r="PXM60" s="18"/>
      <c r="PXN60" s="18"/>
      <c r="PXO60" s="18"/>
      <c r="PXP60" s="18"/>
      <c r="PXQ60" s="18"/>
      <c r="PXR60" s="18"/>
      <c r="PXS60" s="18"/>
      <c r="PXT60" s="18"/>
      <c r="PXU60" s="18"/>
      <c r="PXV60" s="18"/>
      <c r="PXW60" s="18"/>
      <c r="PXX60" s="18"/>
      <c r="PXY60" s="18"/>
      <c r="PXZ60" s="18"/>
      <c r="PYA60" s="18"/>
      <c r="PYB60" s="18"/>
      <c r="PYC60" s="18"/>
      <c r="PYD60" s="18"/>
      <c r="PYE60" s="18"/>
      <c r="PYF60" s="18"/>
      <c r="PYG60" s="18"/>
      <c r="PYH60" s="18"/>
      <c r="PYI60" s="18"/>
      <c r="PYJ60" s="18"/>
      <c r="PYK60" s="18"/>
      <c r="PYL60" s="18"/>
      <c r="PYM60" s="18"/>
      <c r="PYN60" s="18"/>
      <c r="PYO60" s="18"/>
      <c r="PYP60" s="18"/>
      <c r="PYQ60" s="18"/>
      <c r="PYR60" s="18"/>
      <c r="PYS60" s="18"/>
      <c r="PYT60" s="18"/>
      <c r="PYU60" s="18"/>
      <c r="PYV60" s="18"/>
      <c r="PYW60" s="18"/>
      <c r="PYX60" s="18"/>
      <c r="PYY60" s="18"/>
      <c r="PYZ60" s="18"/>
      <c r="PZA60" s="18"/>
      <c r="PZB60" s="18"/>
      <c r="PZC60" s="18"/>
      <c r="PZD60" s="18"/>
      <c r="PZE60" s="18"/>
      <c r="PZF60" s="18"/>
      <c r="PZG60" s="18"/>
      <c r="PZH60" s="18"/>
      <c r="PZI60" s="18"/>
      <c r="PZJ60" s="18"/>
      <c r="PZK60" s="18"/>
      <c r="PZL60" s="18"/>
      <c r="PZM60" s="18"/>
      <c r="PZN60" s="18"/>
      <c r="PZO60" s="18"/>
      <c r="PZP60" s="18"/>
      <c r="PZQ60" s="18"/>
      <c r="PZR60" s="18"/>
      <c r="PZS60" s="18"/>
      <c r="PZT60" s="18"/>
      <c r="PZU60" s="18"/>
      <c r="PZV60" s="18"/>
      <c r="PZW60" s="18"/>
      <c r="PZX60" s="18"/>
      <c r="PZY60" s="18"/>
      <c r="PZZ60" s="18"/>
      <c r="QAA60" s="18"/>
      <c r="QAB60" s="18"/>
      <c r="QAC60" s="18"/>
      <c r="QAD60" s="18"/>
      <c r="QAE60" s="18"/>
      <c r="QAF60" s="18"/>
      <c r="QAG60" s="18"/>
      <c r="QAH60" s="18"/>
      <c r="QAI60" s="18"/>
      <c r="QAJ60" s="18"/>
      <c r="QAK60" s="18"/>
      <c r="QAL60" s="18"/>
      <c r="QAM60" s="18"/>
      <c r="QAN60" s="18"/>
      <c r="QAO60" s="18"/>
      <c r="QAP60" s="18"/>
      <c r="QAQ60" s="18"/>
      <c r="QAR60" s="18"/>
      <c r="QAS60" s="18"/>
      <c r="QAT60" s="18"/>
      <c r="QAU60" s="18"/>
      <c r="QAV60" s="18"/>
      <c r="QAW60" s="18"/>
      <c r="QAX60" s="18"/>
      <c r="QAY60" s="18"/>
      <c r="QAZ60" s="18"/>
      <c r="QBA60" s="18"/>
      <c r="QBB60" s="18"/>
      <c r="QBC60" s="18"/>
      <c r="QBD60" s="18"/>
      <c r="QBE60" s="18"/>
      <c r="QBF60" s="18"/>
      <c r="QBG60" s="18"/>
      <c r="QBH60" s="18"/>
      <c r="QBI60" s="18"/>
      <c r="QBJ60" s="18"/>
      <c r="QBK60" s="18"/>
      <c r="QBL60" s="18"/>
      <c r="QBM60" s="18"/>
      <c r="QBN60" s="18"/>
      <c r="QBO60" s="18"/>
      <c r="QBP60" s="18"/>
      <c r="QBQ60" s="18"/>
      <c r="QBR60" s="18"/>
      <c r="QBS60" s="18"/>
      <c r="QBT60" s="18"/>
      <c r="QBU60" s="18"/>
      <c r="QBV60" s="18"/>
      <c r="QBW60" s="18"/>
      <c r="QBX60" s="18"/>
      <c r="QBY60" s="18"/>
      <c r="QBZ60" s="18"/>
      <c r="QCA60" s="18"/>
      <c r="QCB60" s="18"/>
      <c r="QCC60" s="18"/>
      <c r="QCD60" s="18"/>
      <c r="QCE60" s="18"/>
      <c r="QCF60" s="18"/>
      <c r="QCG60" s="18"/>
      <c r="QCH60" s="18"/>
      <c r="QCI60" s="18"/>
      <c r="QCJ60" s="18"/>
      <c r="QCK60" s="18"/>
      <c r="QCL60" s="18"/>
      <c r="QCM60" s="18"/>
      <c r="QCN60" s="18"/>
      <c r="QCO60" s="18"/>
      <c r="QCP60" s="18"/>
      <c r="QCQ60" s="18"/>
      <c r="QCR60" s="18"/>
      <c r="QCS60" s="18"/>
      <c r="QCT60" s="18"/>
      <c r="QCU60" s="18"/>
      <c r="QCV60" s="18"/>
      <c r="QCW60" s="18"/>
      <c r="QCX60" s="18"/>
      <c r="QCY60" s="18"/>
      <c r="QCZ60" s="18"/>
      <c r="QDA60" s="18"/>
      <c r="QDB60" s="18"/>
      <c r="QDC60" s="18"/>
      <c r="QDD60" s="18"/>
      <c r="QDE60" s="18"/>
      <c r="QDF60" s="18"/>
      <c r="QDG60" s="18"/>
      <c r="QDH60" s="18"/>
      <c r="QDI60" s="18"/>
      <c r="QDJ60" s="18"/>
      <c r="QDK60" s="18"/>
      <c r="QDL60" s="18"/>
      <c r="QDM60" s="18"/>
      <c r="QDN60" s="18"/>
      <c r="QDO60" s="18"/>
      <c r="QDP60" s="18"/>
      <c r="QDQ60" s="18"/>
      <c r="QDR60" s="18"/>
      <c r="QDS60" s="18"/>
      <c r="QDT60" s="18"/>
      <c r="QDU60" s="18"/>
      <c r="QDV60" s="18"/>
      <c r="QDW60" s="18"/>
      <c r="QDX60" s="18"/>
      <c r="QDY60" s="18"/>
      <c r="QDZ60" s="18"/>
      <c r="QEA60" s="18"/>
      <c r="QEB60" s="18"/>
      <c r="QEC60" s="18"/>
      <c r="QED60" s="18"/>
      <c r="QEE60" s="18"/>
      <c r="QEF60" s="18"/>
      <c r="QEG60" s="18"/>
      <c r="QEH60" s="18"/>
      <c r="QEI60" s="18"/>
      <c r="QEJ60" s="18"/>
      <c r="QEK60" s="18"/>
      <c r="QEL60" s="18"/>
      <c r="QEM60" s="18"/>
      <c r="QEN60" s="18"/>
      <c r="QEO60" s="18"/>
      <c r="QEP60" s="18"/>
      <c r="QEQ60" s="18"/>
      <c r="QER60" s="18"/>
      <c r="QES60" s="18"/>
      <c r="QET60" s="18"/>
      <c r="QEU60" s="18"/>
      <c r="QEV60" s="18"/>
      <c r="QEW60" s="18"/>
      <c r="QEX60" s="18"/>
      <c r="QEY60" s="18"/>
      <c r="QEZ60" s="18"/>
      <c r="QFA60" s="18"/>
      <c r="QFB60" s="18"/>
      <c r="QFC60" s="18"/>
      <c r="QFD60" s="18"/>
      <c r="QFE60" s="18"/>
      <c r="QFF60" s="18"/>
      <c r="QFG60" s="18"/>
      <c r="QFH60" s="18"/>
      <c r="QFI60" s="18"/>
      <c r="QFJ60" s="18"/>
      <c r="QFK60" s="18"/>
      <c r="QFL60" s="18"/>
      <c r="QFM60" s="18"/>
      <c r="QFN60" s="18"/>
      <c r="QFO60" s="18"/>
      <c r="QFP60" s="18"/>
      <c r="QFQ60" s="18"/>
      <c r="QFR60" s="18"/>
      <c r="QFS60" s="18"/>
      <c r="QFT60" s="18"/>
      <c r="QFU60" s="18"/>
      <c r="QFV60" s="18"/>
      <c r="QFW60" s="18"/>
      <c r="QFX60" s="18"/>
      <c r="QFY60" s="18"/>
      <c r="QFZ60" s="18"/>
      <c r="QGA60" s="18"/>
      <c r="QGB60" s="18"/>
      <c r="QGC60" s="18"/>
      <c r="QGD60" s="18"/>
      <c r="QGE60" s="18"/>
      <c r="QGF60" s="18"/>
      <c r="QGG60" s="18"/>
      <c r="QGH60" s="18"/>
      <c r="QGI60" s="18"/>
      <c r="QGJ60" s="18"/>
      <c r="QGK60" s="18"/>
      <c r="QGL60" s="18"/>
      <c r="QGM60" s="18"/>
      <c r="QGN60" s="18"/>
      <c r="QGO60" s="18"/>
      <c r="QGP60" s="18"/>
      <c r="QGQ60" s="18"/>
      <c r="QGR60" s="18"/>
      <c r="QGS60" s="18"/>
      <c r="QGT60" s="18"/>
      <c r="QGU60" s="18"/>
      <c r="QGV60" s="18"/>
      <c r="QGW60" s="18"/>
      <c r="QGX60" s="18"/>
      <c r="QGY60" s="18"/>
      <c r="QGZ60" s="18"/>
      <c r="QHA60" s="18"/>
      <c r="QHB60" s="18"/>
      <c r="QHC60" s="18"/>
      <c r="QHD60" s="18"/>
      <c r="QHE60" s="18"/>
      <c r="QHF60" s="18"/>
      <c r="QHG60" s="18"/>
      <c r="QHH60" s="18"/>
      <c r="QHI60" s="18"/>
      <c r="QHJ60" s="18"/>
      <c r="QHK60" s="18"/>
      <c r="QHL60" s="18"/>
      <c r="QHM60" s="18"/>
      <c r="QHN60" s="18"/>
      <c r="QHO60" s="18"/>
      <c r="QHP60" s="18"/>
      <c r="QHQ60" s="18"/>
      <c r="QHR60" s="18"/>
      <c r="QHS60" s="18"/>
      <c r="QHT60" s="18"/>
      <c r="QHU60" s="18"/>
      <c r="QHV60" s="18"/>
      <c r="QHW60" s="18"/>
      <c r="QHX60" s="18"/>
      <c r="QHY60" s="18"/>
      <c r="QHZ60" s="18"/>
      <c r="QIA60" s="18"/>
      <c r="QIB60" s="18"/>
      <c r="QIC60" s="18"/>
      <c r="QID60" s="18"/>
      <c r="QIE60" s="18"/>
      <c r="QIF60" s="18"/>
      <c r="QIG60" s="18"/>
      <c r="QIH60" s="18"/>
      <c r="QII60" s="18"/>
      <c r="QIJ60" s="18"/>
      <c r="QIK60" s="18"/>
      <c r="QIL60" s="18"/>
      <c r="QIM60" s="18"/>
      <c r="QIN60" s="18"/>
      <c r="QIO60" s="18"/>
      <c r="QIP60" s="18"/>
      <c r="QIQ60" s="18"/>
      <c r="QIR60" s="18"/>
      <c r="QIS60" s="18"/>
      <c r="QIT60" s="18"/>
      <c r="QIU60" s="18"/>
      <c r="QIV60" s="18"/>
      <c r="QIW60" s="18"/>
      <c r="QIX60" s="18"/>
      <c r="QIY60" s="18"/>
      <c r="QIZ60" s="18"/>
      <c r="QJA60" s="18"/>
      <c r="QJB60" s="18"/>
      <c r="QJC60" s="18"/>
      <c r="QJD60" s="18"/>
      <c r="QJE60" s="18"/>
      <c r="QJF60" s="18"/>
      <c r="QJG60" s="18"/>
      <c r="QJH60" s="18"/>
      <c r="QJI60" s="18"/>
      <c r="QJJ60" s="18"/>
      <c r="QJK60" s="18"/>
      <c r="QJL60" s="18"/>
      <c r="QJM60" s="18"/>
      <c r="QJN60" s="18"/>
      <c r="QJO60" s="18"/>
      <c r="QJP60" s="18"/>
      <c r="QJQ60" s="18"/>
      <c r="QJR60" s="18"/>
      <c r="QJS60" s="18"/>
      <c r="QJT60" s="18"/>
      <c r="QJU60" s="18"/>
      <c r="QJV60" s="18"/>
      <c r="QJW60" s="18"/>
      <c r="QJX60" s="18"/>
      <c r="QJY60" s="18"/>
      <c r="QJZ60" s="18"/>
      <c r="QKA60" s="18"/>
      <c r="QKB60" s="18"/>
      <c r="QKC60" s="18"/>
      <c r="QKD60" s="18"/>
      <c r="QKE60" s="18"/>
      <c r="QKF60" s="18"/>
      <c r="QKG60" s="18"/>
      <c r="QKH60" s="18"/>
      <c r="QKI60" s="18"/>
      <c r="QKJ60" s="18"/>
      <c r="QKK60" s="18"/>
      <c r="QKL60" s="18"/>
      <c r="QKM60" s="18"/>
      <c r="QKN60" s="18"/>
      <c r="QKO60" s="18"/>
      <c r="QKP60" s="18"/>
      <c r="QKQ60" s="18"/>
      <c r="QKR60" s="18"/>
      <c r="QKS60" s="18"/>
      <c r="QKT60" s="18"/>
      <c r="QKU60" s="18"/>
      <c r="QKV60" s="18"/>
      <c r="QKW60" s="18"/>
      <c r="QKX60" s="18"/>
      <c r="QKY60" s="18"/>
      <c r="QKZ60" s="18"/>
      <c r="QLA60" s="18"/>
      <c r="QLB60" s="18"/>
      <c r="QLC60" s="18"/>
      <c r="QLD60" s="18"/>
      <c r="QLE60" s="18"/>
      <c r="QLF60" s="18"/>
      <c r="QLG60" s="18"/>
      <c r="QLH60" s="18"/>
      <c r="QLI60" s="18"/>
      <c r="QLJ60" s="18"/>
      <c r="QLK60" s="18"/>
      <c r="QLL60" s="18"/>
      <c r="QLM60" s="18"/>
      <c r="QLN60" s="18"/>
      <c r="QLO60" s="18"/>
      <c r="QLP60" s="18"/>
      <c r="QLQ60" s="18"/>
      <c r="QLR60" s="18"/>
      <c r="QLS60" s="18"/>
      <c r="QLT60" s="18"/>
      <c r="QLU60" s="18"/>
      <c r="QLV60" s="18"/>
      <c r="QLW60" s="18"/>
      <c r="QLX60" s="18"/>
      <c r="QLY60" s="18"/>
      <c r="QLZ60" s="18"/>
      <c r="QMA60" s="18"/>
      <c r="QMB60" s="18"/>
      <c r="QMC60" s="18"/>
      <c r="QMD60" s="18"/>
      <c r="QME60" s="18"/>
      <c r="QMF60" s="18"/>
      <c r="QMG60" s="18"/>
      <c r="QMH60" s="18"/>
      <c r="QMI60" s="18"/>
      <c r="QMJ60" s="18"/>
      <c r="QMK60" s="18"/>
      <c r="QML60" s="18"/>
      <c r="QMM60" s="18"/>
      <c r="QMN60" s="18"/>
      <c r="QMO60" s="18"/>
      <c r="QMP60" s="18"/>
      <c r="QMQ60" s="18"/>
      <c r="QMR60" s="18"/>
      <c r="QMS60" s="18"/>
      <c r="QMT60" s="18"/>
      <c r="QMU60" s="18"/>
      <c r="QMV60" s="18"/>
      <c r="QMW60" s="18"/>
      <c r="QMX60" s="18"/>
      <c r="QMY60" s="18"/>
      <c r="QMZ60" s="18"/>
      <c r="QNA60" s="18"/>
      <c r="QNB60" s="18"/>
      <c r="QNC60" s="18"/>
      <c r="QND60" s="18"/>
      <c r="QNE60" s="18"/>
      <c r="QNF60" s="18"/>
      <c r="QNG60" s="18"/>
      <c r="QNH60" s="18"/>
      <c r="QNI60" s="18"/>
      <c r="QNJ60" s="18"/>
      <c r="QNK60" s="18"/>
      <c r="QNL60" s="18"/>
      <c r="QNM60" s="18"/>
      <c r="QNN60" s="18"/>
      <c r="QNO60" s="18"/>
      <c r="QNP60" s="18"/>
      <c r="QNQ60" s="18"/>
      <c r="QNR60" s="18"/>
      <c r="QNS60" s="18"/>
      <c r="QNT60" s="18"/>
      <c r="QNU60" s="18"/>
      <c r="QNV60" s="18"/>
      <c r="QNW60" s="18"/>
      <c r="QNX60" s="18"/>
      <c r="QNY60" s="18"/>
      <c r="QNZ60" s="18"/>
      <c r="QOA60" s="18"/>
      <c r="QOB60" s="18"/>
      <c r="QOC60" s="18"/>
      <c r="QOD60" s="18"/>
      <c r="QOE60" s="18"/>
      <c r="QOF60" s="18"/>
      <c r="QOG60" s="18"/>
      <c r="QOH60" s="18"/>
      <c r="QOI60" s="18"/>
      <c r="QOJ60" s="18"/>
      <c r="QOK60" s="18"/>
      <c r="QOL60" s="18"/>
      <c r="QOM60" s="18"/>
      <c r="QON60" s="18"/>
      <c r="QOO60" s="18"/>
      <c r="QOP60" s="18"/>
      <c r="QOQ60" s="18"/>
      <c r="QOR60" s="18"/>
      <c r="QOS60" s="18"/>
      <c r="QOT60" s="18"/>
      <c r="QOU60" s="18"/>
      <c r="QOV60" s="18"/>
      <c r="QOW60" s="18"/>
      <c r="QOX60" s="18"/>
      <c r="QOY60" s="18"/>
      <c r="QOZ60" s="18"/>
      <c r="QPA60" s="18"/>
      <c r="QPB60" s="18"/>
      <c r="QPC60" s="18"/>
      <c r="QPD60" s="18"/>
      <c r="QPE60" s="18"/>
      <c r="QPF60" s="18"/>
      <c r="QPG60" s="18"/>
      <c r="QPH60" s="18"/>
      <c r="QPI60" s="18"/>
      <c r="QPJ60" s="18"/>
      <c r="QPK60" s="18"/>
      <c r="QPL60" s="18"/>
      <c r="QPM60" s="18"/>
      <c r="QPN60" s="18"/>
      <c r="QPO60" s="18"/>
      <c r="QPP60" s="18"/>
      <c r="QPQ60" s="18"/>
      <c r="QPR60" s="18"/>
      <c r="QPS60" s="18"/>
      <c r="QPT60" s="18"/>
      <c r="QPU60" s="18"/>
      <c r="QPV60" s="18"/>
      <c r="QPW60" s="18"/>
      <c r="QPX60" s="18"/>
      <c r="QPY60" s="18"/>
      <c r="QPZ60" s="18"/>
      <c r="QQA60" s="18"/>
      <c r="QQB60" s="18"/>
      <c r="QQC60" s="18"/>
      <c r="QQD60" s="18"/>
      <c r="QQE60" s="18"/>
      <c r="QQF60" s="18"/>
      <c r="QQG60" s="18"/>
      <c r="QQH60" s="18"/>
      <c r="QQI60" s="18"/>
      <c r="QQJ60" s="18"/>
      <c r="QQK60" s="18"/>
      <c r="QQL60" s="18"/>
      <c r="QQM60" s="18"/>
      <c r="QQN60" s="18"/>
      <c r="QQO60" s="18"/>
      <c r="QQP60" s="18"/>
      <c r="QQQ60" s="18"/>
      <c r="QQR60" s="18"/>
      <c r="QQS60" s="18"/>
      <c r="QQT60" s="18"/>
      <c r="QQU60" s="18"/>
      <c r="QQV60" s="18"/>
      <c r="QQW60" s="18"/>
      <c r="QQX60" s="18"/>
      <c r="QQY60" s="18"/>
      <c r="QQZ60" s="18"/>
      <c r="QRA60" s="18"/>
      <c r="QRB60" s="18"/>
      <c r="QRC60" s="18"/>
      <c r="QRD60" s="18"/>
      <c r="QRE60" s="18"/>
      <c r="QRF60" s="18"/>
      <c r="QRG60" s="18"/>
      <c r="QRH60" s="18"/>
      <c r="QRI60" s="18"/>
      <c r="QRJ60" s="18"/>
      <c r="QRK60" s="18"/>
      <c r="QRL60" s="18"/>
      <c r="QRM60" s="18"/>
      <c r="QRN60" s="18"/>
      <c r="QRO60" s="18"/>
      <c r="QRP60" s="18"/>
      <c r="QRQ60" s="18"/>
      <c r="QRR60" s="18"/>
      <c r="QRS60" s="18"/>
      <c r="QRT60" s="18"/>
      <c r="QRU60" s="18"/>
      <c r="QRV60" s="18"/>
      <c r="QRW60" s="18"/>
      <c r="QRX60" s="18"/>
      <c r="QRY60" s="18"/>
      <c r="QRZ60" s="18"/>
      <c r="QSA60" s="18"/>
      <c r="QSB60" s="18"/>
      <c r="QSC60" s="18"/>
      <c r="QSD60" s="18"/>
      <c r="QSE60" s="18"/>
      <c r="QSF60" s="18"/>
      <c r="QSG60" s="18"/>
      <c r="QSH60" s="18"/>
      <c r="QSI60" s="18"/>
      <c r="QSJ60" s="18"/>
      <c r="QSK60" s="18"/>
      <c r="QSL60" s="18"/>
      <c r="QSM60" s="18"/>
      <c r="QSN60" s="18"/>
      <c r="QSO60" s="18"/>
      <c r="QSP60" s="18"/>
      <c r="QSQ60" s="18"/>
      <c r="QSR60" s="18"/>
      <c r="QSS60" s="18"/>
      <c r="QST60" s="18"/>
      <c r="QSU60" s="18"/>
      <c r="QSV60" s="18"/>
      <c r="QSW60" s="18"/>
      <c r="QSX60" s="18"/>
      <c r="QSY60" s="18"/>
      <c r="QSZ60" s="18"/>
      <c r="QTA60" s="18"/>
      <c r="QTB60" s="18"/>
      <c r="QTC60" s="18"/>
      <c r="QTD60" s="18"/>
      <c r="QTE60" s="18"/>
      <c r="QTF60" s="18"/>
      <c r="QTG60" s="18"/>
      <c r="QTH60" s="18"/>
      <c r="QTI60" s="18"/>
      <c r="QTJ60" s="18"/>
      <c r="QTK60" s="18"/>
      <c r="QTL60" s="18"/>
      <c r="QTM60" s="18"/>
      <c r="QTN60" s="18"/>
      <c r="QTO60" s="18"/>
      <c r="QTP60" s="18"/>
      <c r="QTQ60" s="18"/>
      <c r="QTR60" s="18"/>
      <c r="QTS60" s="18"/>
      <c r="QTT60" s="18"/>
      <c r="QTU60" s="18"/>
      <c r="QTV60" s="18"/>
      <c r="QTW60" s="18"/>
      <c r="QTX60" s="18"/>
      <c r="QTY60" s="18"/>
      <c r="QTZ60" s="18"/>
      <c r="QUA60" s="18"/>
      <c r="QUB60" s="18"/>
      <c r="QUC60" s="18"/>
      <c r="QUD60" s="18"/>
      <c r="QUE60" s="18"/>
      <c r="QUF60" s="18"/>
      <c r="QUG60" s="18"/>
      <c r="QUH60" s="18"/>
      <c r="QUI60" s="18"/>
      <c r="QUJ60" s="18"/>
      <c r="QUK60" s="18"/>
      <c r="QUL60" s="18"/>
      <c r="QUM60" s="18"/>
      <c r="QUN60" s="18"/>
      <c r="QUO60" s="18"/>
      <c r="QUP60" s="18"/>
      <c r="QUQ60" s="18"/>
      <c r="QUR60" s="18"/>
      <c r="QUS60" s="18"/>
      <c r="QUT60" s="18"/>
      <c r="QUU60" s="18"/>
      <c r="QUV60" s="18"/>
      <c r="QUW60" s="18"/>
      <c r="QUX60" s="18"/>
      <c r="QUY60" s="18"/>
      <c r="QUZ60" s="18"/>
      <c r="QVA60" s="18"/>
      <c r="QVB60" s="18"/>
      <c r="QVC60" s="18"/>
      <c r="QVD60" s="18"/>
      <c r="QVE60" s="18"/>
      <c r="QVF60" s="18"/>
      <c r="QVG60" s="18"/>
      <c r="QVH60" s="18"/>
      <c r="QVI60" s="18"/>
      <c r="QVJ60" s="18"/>
      <c r="QVK60" s="18"/>
      <c r="QVL60" s="18"/>
      <c r="QVM60" s="18"/>
      <c r="QVN60" s="18"/>
      <c r="QVO60" s="18"/>
      <c r="QVP60" s="18"/>
      <c r="QVQ60" s="18"/>
      <c r="QVR60" s="18"/>
      <c r="QVS60" s="18"/>
      <c r="QVT60" s="18"/>
      <c r="QVU60" s="18"/>
      <c r="QVV60" s="18"/>
      <c r="QVW60" s="18"/>
      <c r="QVX60" s="18"/>
      <c r="QVY60" s="18"/>
      <c r="QVZ60" s="18"/>
      <c r="QWA60" s="18"/>
      <c r="QWB60" s="18"/>
      <c r="QWC60" s="18"/>
      <c r="QWD60" s="18"/>
      <c r="QWE60" s="18"/>
      <c r="QWF60" s="18"/>
      <c r="QWG60" s="18"/>
      <c r="QWH60" s="18"/>
      <c r="QWI60" s="18"/>
      <c r="QWJ60" s="18"/>
      <c r="QWK60" s="18"/>
      <c r="QWL60" s="18"/>
      <c r="QWM60" s="18"/>
      <c r="QWN60" s="18"/>
      <c r="QWO60" s="18"/>
      <c r="QWP60" s="18"/>
      <c r="QWQ60" s="18"/>
      <c r="QWR60" s="18"/>
      <c r="QWS60" s="18"/>
      <c r="QWT60" s="18"/>
      <c r="QWU60" s="18"/>
      <c r="QWV60" s="18"/>
      <c r="QWW60" s="18"/>
      <c r="QWX60" s="18"/>
      <c r="QWY60" s="18"/>
      <c r="QWZ60" s="18"/>
      <c r="QXA60" s="18"/>
      <c r="QXB60" s="18"/>
      <c r="QXC60" s="18"/>
      <c r="QXD60" s="18"/>
      <c r="QXE60" s="18"/>
      <c r="QXF60" s="18"/>
      <c r="QXG60" s="18"/>
      <c r="QXH60" s="18"/>
      <c r="QXI60" s="18"/>
      <c r="QXJ60" s="18"/>
      <c r="QXK60" s="18"/>
      <c r="QXL60" s="18"/>
      <c r="QXM60" s="18"/>
      <c r="QXN60" s="18"/>
      <c r="QXO60" s="18"/>
      <c r="QXP60" s="18"/>
      <c r="QXQ60" s="18"/>
      <c r="QXR60" s="18"/>
      <c r="QXS60" s="18"/>
      <c r="QXT60" s="18"/>
      <c r="QXU60" s="18"/>
      <c r="QXV60" s="18"/>
      <c r="QXW60" s="18"/>
      <c r="QXX60" s="18"/>
      <c r="QXY60" s="18"/>
      <c r="QXZ60" s="18"/>
      <c r="QYA60" s="18"/>
      <c r="QYB60" s="18"/>
      <c r="QYC60" s="18"/>
      <c r="QYD60" s="18"/>
      <c r="QYE60" s="18"/>
      <c r="QYF60" s="18"/>
      <c r="QYG60" s="18"/>
      <c r="QYH60" s="18"/>
      <c r="QYI60" s="18"/>
      <c r="QYJ60" s="18"/>
      <c r="QYK60" s="18"/>
      <c r="QYL60" s="18"/>
      <c r="QYM60" s="18"/>
      <c r="QYN60" s="18"/>
      <c r="QYO60" s="18"/>
      <c r="QYP60" s="18"/>
      <c r="QYQ60" s="18"/>
      <c r="QYR60" s="18"/>
      <c r="QYS60" s="18"/>
      <c r="QYT60" s="18"/>
      <c r="QYU60" s="18"/>
      <c r="QYV60" s="18"/>
      <c r="QYW60" s="18"/>
      <c r="QYX60" s="18"/>
      <c r="QYY60" s="18"/>
      <c r="QYZ60" s="18"/>
      <c r="QZA60" s="18"/>
      <c r="QZB60" s="18"/>
      <c r="QZC60" s="18"/>
      <c r="QZD60" s="18"/>
      <c r="QZE60" s="18"/>
      <c r="QZF60" s="18"/>
      <c r="QZG60" s="18"/>
      <c r="QZH60" s="18"/>
      <c r="QZI60" s="18"/>
      <c r="QZJ60" s="18"/>
      <c r="QZK60" s="18"/>
      <c r="QZL60" s="18"/>
      <c r="QZM60" s="18"/>
      <c r="QZN60" s="18"/>
      <c r="QZO60" s="18"/>
      <c r="QZP60" s="18"/>
      <c r="QZQ60" s="18"/>
      <c r="QZR60" s="18"/>
      <c r="QZS60" s="18"/>
      <c r="QZT60" s="18"/>
      <c r="QZU60" s="18"/>
      <c r="QZV60" s="18"/>
      <c r="QZW60" s="18"/>
      <c r="QZX60" s="18"/>
      <c r="QZY60" s="18"/>
      <c r="QZZ60" s="18"/>
      <c r="RAA60" s="18"/>
      <c r="RAB60" s="18"/>
      <c r="RAC60" s="18"/>
      <c r="RAD60" s="18"/>
      <c r="RAE60" s="18"/>
      <c r="RAF60" s="18"/>
      <c r="RAG60" s="18"/>
      <c r="RAH60" s="18"/>
      <c r="RAI60" s="18"/>
      <c r="RAJ60" s="18"/>
      <c r="RAK60" s="18"/>
      <c r="RAL60" s="18"/>
      <c r="RAM60" s="18"/>
      <c r="RAN60" s="18"/>
      <c r="RAO60" s="18"/>
      <c r="RAP60" s="18"/>
      <c r="RAQ60" s="18"/>
      <c r="RAR60" s="18"/>
      <c r="RAS60" s="18"/>
      <c r="RAT60" s="18"/>
      <c r="RAU60" s="18"/>
      <c r="RAV60" s="18"/>
      <c r="RAW60" s="18"/>
      <c r="RAX60" s="18"/>
      <c r="RAY60" s="18"/>
      <c r="RAZ60" s="18"/>
      <c r="RBA60" s="18"/>
      <c r="RBB60" s="18"/>
      <c r="RBC60" s="18"/>
      <c r="RBD60" s="18"/>
      <c r="RBE60" s="18"/>
      <c r="RBF60" s="18"/>
      <c r="RBG60" s="18"/>
      <c r="RBH60" s="18"/>
      <c r="RBI60" s="18"/>
      <c r="RBJ60" s="18"/>
      <c r="RBK60" s="18"/>
      <c r="RBL60" s="18"/>
      <c r="RBM60" s="18"/>
      <c r="RBN60" s="18"/>
      <c r="RBO60" s="18"/>
      <c r="RBP60" s="18"/>
      <c r="RBQ60" s="18"/>
      <c r="RBR60" s="18"/>
      <c r="RBS60" s="18"/>
      <c r="RBT60" s="18"/>
      <c r="RBU60" s="18"/>
      <c r="RBV60" s="18"/>
      <c r="RBW60" s="18"/>
      <c r="RBX60" s="18"/>
      <c r="RBY60" s="18"/>
      <c r="RBZ60" s="18"/>
      <c r="RCA60" s="18"/>
      <c r="RCB60" s="18"/>
      <c r="RCC60" s="18"/>
      <c r="RCD60" s="18"/>
      <c r="RCE60" s="18"/>
      <c r="RCF60" s="18"/>
      <c r="RCG60" s="18"/>
      <c r="RCH60" s="18"/>
      <c r="RCI60" s="18"/>
      <c r="RCJ60" s="18"/>
      <c r="RCK60" s="18"/>
      <c r="RCL60" s="18"/>
      <c r="RCM60" s="18"/>
      <c r="RCN60" s="18"/>
      <c r="RCO60" s="18"/>
      <c r="RCP60" s="18"/>
      <c r="RCQ60" s="18"/>
      <c r="RCR60" s="18"/>
      <c r="RCS60" s="18"/>
      <c r="RCT60" s="18"/>
      <c r="RCU60" s="18"/>
      <c r="RCV60" s="18"/>
      <c r="RCW60" s="18"/>
      <c r="RCX60" s="18"/>
      <c r="RCY60" s="18"/>
      <c r="RCZ60" s="18"/>
      <c r="RDA60" s="18"/>
      <c r="RDB60" s="18"/>
      <c r="RDC60" s="18"/>
      <c r="RDD60" s="18"/>
      <c r="RDE60" s="18"/>
      <c r="RDF60" s="18"/>
      <c r="RDG60" s="18"/>
      <c r="RDH60" s="18"/>
      <c r="RDI60" s="18"/>
      <c r="RDJ60" s="18"/>
      <c r="RDK60" s="18"/>
      <c r="RDL60" s="18"/>
      <c r="RDM60" s="18"/>
      <c r="RDN60" s="18"/>
      <c r="RDO60" s="18"/>
      <c r="RDP60" s="18"/>
      <c r="RDQ60" s="18"/>
      <c r="RDR60" s="18"/>
      <c r="RDS60" s="18"/>
      <c r="RDT60" s="18"/>
      <c r="RDU60" s="18"/>
      <c r="RDV60" s="18"/>
      <c r="RDW60" s="18"/>
      <c r="RDX60" s="18"/>
      <c r="RDY60" s="18"/>
      <c r="RDZ60" s="18"/>
      <c r="REA60" s="18"/>
      <c r="REB60" s="18"/>
      <c r="REC60" s="18"/>
      <c r="RED60" s="18"/>
      <c r="REE60" s="18"/>
      <c r="REF60" s="18"/>
      <c r="REG60" s="18"/>
      <c r="REH60" s="18"/>
      <c r="REI60" s="18"/>
      <c r="REJ60" s="18"/>
      <c r="REK60" s="18"/>
      <c r="REL60" s="18"/>
      <c r="REM60" s="18"/>
      <c r="REN60" s="18"/>
      <c r="REO60" s="18"/>
      <c r="REP60" s="18"/>
      <c r="REQ60" s="18"/>
      <c r="RER60" s="18"/>
      <c r="RES60" s="18"/>
      <c r="RET60" s="18"/>
      <c r="REU60" s="18"/>
      <c r="REV60" s="18"/>
      <c r="REW60" s="18"/>
      <c r="REX60" s="18"/>
      <c r="REY60" s="18"/>
      <c r="REZ60" s="18"/>
      <c r="RFA60" s="18"/>
      <c r="RFB60" s="18"/>
      <c r="RFC60" s="18"/>
      <c r="RFD60" s="18"/>
      <c r="RFE60" s="18"/>
      <c r="RFF60" s="18"/>
      <c r="RFG60" s="18"/>
      <c r="RFH60" s="18"/>
      <c r="RFI60" s="18"/>
      <c r="RFJ60" s="18"/>
      <c r="RFK60" s="18"/>
      <c r="RFL60" s="18"/>
      <c r="RFM60" s="18"/>
      <c r="RFN60" s="18"/>
      <c r="RFO60" s="18"/>
      <c r="RFP60" s="18"/>
      <c r="RFQ60" s="18"/>
      <c r="RFR60" s="18"/>
      <c r="RFS60" s="18"/>
      <c r="RFT60" s="18"/>
      <c r="RFU60" s="18"/>
      <c r="RFV60" s="18"/>
      <c r="RFW60" s="18"/>
      <c r="RFX60" s="18"/>
      <c r="RFY60" s="18"/>
      <c r="RFZ60" s="18"/>
      <c r="RGA60" s="18"/>
      <c r="RGB60" s="18"/>
      <c r="RGC60" s="18"/>
      <c r="RGD60" s="18"/>
      <c r="RGE60" s="18"/>
      <c r="RGF60" s="18"/>
      <c r="RGG60" s="18"/>
      <c r="RGH60" s="18"/>
      <c r="RGI60" s="18"/>
      <c r="RGJ60" s="18"/>
      <c r="RGK60" s="18"/>
      <c r="RGL60" s="18"/>
      <c r="RGM60" s="18"/>
      <c r="RGN60" s="18"/>
      <c r="RGO60" s="18"/>
      <c r="RGP60" s="18"/>
      <c r="RGQ60" s="18"/>
      <c r="RGR60" s="18"/>
      <c r="RGS60" s="18"/>
      <c r="RGT60" s="18"/>
      <c r="RGU60" s="18"/>
      <c r="RGV60" s="18"/>
      <c r="RGW60" s="18"/>
      <c r="RGX60" s="18"/>
      <c r="RGY60" s="18"/>
      <c r="RGZ60" s="18"/>
      <c r="RHA60" s="18"/>
      <c r="RHB60" s="18"/>
      <c r="RHC60" s="18"/>
      <c r="RHD60" s="18"/>
      <c r="RHE60" s="18"/>
      <c r="RHF60" s="18"/>
      <c r="RHG60" s="18"/>
      <c r="RHH60" s="18"/>
      <c r="RHI60" s="18"/>
      <c r="RHJ60" s="18"/>
      <c r="RHK60" s="18"/>
      <c r="RHL60" s="18"/>
      <c r="RHM60" s="18"/>
      <c r="RHN60" s="18"/>
      <c r="RHO60" s="18"/>
      <c r="RHP60" s="18"/>
      <c r="RHQ60" s="18"/>
      <c r="RHR60" s="18"/>
      <c r="RHS60" s="18"/>
      <c r="RHT60" s="18"/>
      <c r="RHU60" s="18"/>
      <c r="RHV60" s="18"/>
      <c r="RHW60" s="18"/>
      <c r="RHX60" s="18"/>
      <c r="RHY60" s="18"/>
      <c r="RHZ60" s="18"/>
      <c r="RIA60" s="18"/>
      <c r="RIB60" s="18"/>
      <c r="RIC60" s="18"/>
      <c r="RID60" s="18"/>
      <c r="RIE60" s="18"/>
      <c r="RIF60" s="18"/>
      <c r="RIG60" s="18"/>
      <c r="RIH60" s="18"/>
      <c r="RII60" s="18"/>
      <c r="RIJ60" s="18"/>
      <c r="RIK60" s="18"/>
      <c r="RIL60" s="18"/>
      <c r="RIM60" s="18"/>
      <c r="RIN60" s="18"/>
      <c r="RIO60" s="18"/>
      <c r="RIP60" s="18"/>
      <c r="RIQ60" s="18"/>
      <c r="RIR60" s="18"/>
      <c r="RIS60" s="18"/>
      <c r="RIT60" s="18"/>
      <c r="RIU60" s="18"/>
      <c r="RIV60" s="18"/>
      <c r="RIW60" s="18"/>
      <c r="RIX60" s="18"/>
      <c r="RIY60" s="18"/>
      <c r="RIZ60" s="18"/>
      <c r="RJA60" s="18"/>
      <c r="RJB60" s="18"/>
      <c r="RJC60" s="18"/>
      <c r="RJD60" s="18"/>
      <c r="RJE60" s="18"/>
      <c r="RJF60" s="18"/>
      <c r="RJG60" s="18"/>
      <c r="RJH60" s="18"/>
      <c r="RJI60" s="18"/>
      <c r="RJJ60" s="18"/>
      <c r="RJK60" s="18"/>
      <c r="RJL60" s="18"/>
      <c r="RJM60" s="18"/>
      <c r="RJN60" s="18"/>
      <c r="RJO60" s="18"/>
      <c r="RJP60" s="18"/>
      <c r="RJQ60" s="18"/>
      <c r="RJR60" s="18"/>
      <c r="RJS60" s="18"/>
      <c r="RJT60" s="18"/>
      <c r="RJU60" s="18"/>
      <c r="RJV60" s="18"/>
      <c r="RJW60" s="18"/>
      <c r="RJX60" s="18"/>
      <c r="RJY60" s="18"/>
      <c r="RJZ60" s="18"/>
      <c r="RKA60" s="18"/>
      <c r="RKB60" s="18"/>
      <c r="RKC60" s="18"/>
      <c r="RKD60" s="18"/>
      <c r="RKE60" s="18"/>
      <c r="RKF60" s="18"/>
      <c r="RKG60" s="18"/>
      <c r="RKH60" s="18"/>
      <c r="RKI60" s="18"/>
      <c r="RKJ60" s="18"/>
      <c r="RKK60" s="18"/>
      <c r="RKL60" s="18"/>
      <c r="RKM60" s="18"/>
      <c r="RKN60" s="18"/>
      <c r="RKO60" s="18"/>
      <c r="RKP60" s="18"/>
      <c r="RKQ60" s="18"/>
      <c r="RKR60" s="18"/>
      <c r="RKS60" s="18"/>
      <c r="RKT60" s="18"/>
      <c r="RKU60" s="18"/>
      <c r="RKV60" s="18"/>
      <c r="RKW60" s="18"/>
      <c r="RKX60" s="18"/>
      <c r="RKY60" s="18"/>
      <c r="RKZ60" s="18"/>
      <c r="RLA60" s="18"/>
      <c r="RLB60" s="18"/>
      <c r="RLC60" s="18"/>
      <c r="RLD60" s="18"/>
      <c r="RLE60" s="18"/>
      <c r="RLF60" s="18"/>
      <c r="RLG60" s="18"/>
      <c r="RLH60" s="18"/>
      <c r="RLI60" s="18"/>
      <c r="RLJ60" s="18"/>
      <c r="RLK60" s="18"/>
      <c r="RLL60" s="18"/>
      <c r="RLM60" s="18"/>
      <c r="RLN60" s="18"/>
      <c r="RLO60" s="18"/>
      <c r="RLP60" s="18"/>
      <c r="RLQ60" s="18"/>
      <c r="RLR60" s="18"/>
      <c r="RLS60" s="18"/>
      <c r="RLT60" s="18"/>
      <c r="RLU60" s="18"/>
      <c r="RLV60" s="18"/>
      <c r="RLW60" s="18"/>
      <c r="RLX60" s="18"/>
      <c r="RLY60" s="18"/>
      <c r="RLZ60" s="18"/>
      <c r="RMA60" s="18"/>
      <c r="RMB60" s="18"/>
      <c r="RMC60" s="18"/>
      <c r="RMD60" s="18"/>
      <c r="RME60" s="18"/>
      <c r="RMF60" s="18"/>
      <c r="RMG60" s="18"/>
      <c r="RMH60" s="18"/>
      <c r="RMI60" s="18"/>
      <c r="RMJ60" s="18"/>
      <c r="RMK60" s="18"/>
      <c r="RML60" s="18"/>
      <c r="RMM60" s="18"/>
      <c r="RMN60" s="18"/>
      <c r="RMO60" s="18"/>
      <c r="RMP60" s="18"/>
      <c r="RMQ60" s="18"/>
      <c r="RMR60" s="18"/>
      <c r="RMS60" s="18"/>
      <c r="RMT60" s="18"/>
      <c r="RMU60" s="18"/>
      <c r="RMV60" s="18"/>
      <c r="RMW60" s="18"/>
      <c r="RMX60" s="18"/>
      <c r="RMY60" s="18"/>
      <c r="RMZ60" s="18"/>
      <c r="RNA60" s="18"/>
      <c r="RNB60" s="18"/>
      <c r="RNC60" s="18"/>
      <c r="RND60" s="18"/>
      <c r="RNE60" s="18"/>
      <c r="RNF60" s="18"/>
      <c r="RNG60" s="18"/>
      <c r="RNH60" s="18"/>
      <c r="RNI60" s="18"/>
      <c r="RNJ60" s="18"/>
      <c r="RNK60" s="18"/>
      <c r="RNL60" s="18"/>
      <c r="RNM60" s="18"/>
      <c r="RNN60" s="18"/>
      <c r="RNO60" s="18"/>
      <c r="RNP60" s="18"/>
      <c r="RNQ60" s="18"/>
      <c r="RNR60" s="18"/>
      <c r="RNS60" s="18"/>
      <c r="RNT60" s="18"/>
      <c r="RNU60" s="18"/>
      <c r="RNV60" s="18"/>
      <c r="RNW60" s="18"/>
      <c r="RNX60" s="18"/>
      <c r="RNY60" s="18"/>
      <c r="RNZ60" s="18"/>
      <c r="ROA60" s="18"/>
      <c r="ROB60" s="18"/>
      <c r="ROC60" s="18"/>
      <c r="ROD60" s="18"/>
      <c r="ROE60" s="18"/>
      <c r="ROF60" s="18"/>
      <c r="ROG60" s="18"/>
      <c r="ROH60" s="18"/>
      <c r="ROI60" s="18"/>
      <c r="ROJ60" s="18"/>
      <c r="ROK60" s="18"/>
      <c r="ROL60" s="18"/>
      <c r="ROM60" s="18"/>
      <c r="RON60" s="18"/>
      <c r="ROO60" s="18"/>
      <c r="ROP60" s="18"/>
      <c r="ROQ60" s="18"/>
      <c r="ROR60" s="18"/>
      <c r="ROS60" s="18"/>
      <c r="ROT60" s="18"/>
      <c r="ROU60" s="18"/>
      <c r="ROV60" s="18"/>
      <c r="ROW60" s="18"/>
      <c r="ROX60" s="18"/>
      <c r="ROY60" s="18"/>
      <c r="ROZ60" s="18"/>
      <c r="RPA60" s="18"/>
      <c r="RPB60" s="18"/>
      <c r="RPC60" s="18"/>
      <c r="RPD60" s="18"/>
      <c r="RPE60" s="18"/>
      <c r="RPF60" s="18"/>
      <c r="RPG60" s="18"/>
      <c r="RPH60" s="18"/>
      <c r="RPI60" s="18"/>
      <c r="RPJ60" s="18"/>
      <c r="RPK60" s="18"/>
      <c r="RPL60" s="18"/>
      <c r="RPM60" s="18"/>
      <c r="RPN60" s="18"/>
      <c r="RPO60" s="18"/>
      <c r="RPP60" s="18"/>
      <c r="RPQ60" s="18"/>
      <c r="RPR60" s="18"/>
      <c r="RPS60" s="18"/>
      <c r="RPT60" s="18"/>
      <c r="RPU60" s="18"/>
      <c r="RPV60" s="18"/>
      <c r="RPW60" s="18"/>
      <c r="RPX60" s="18"/>
      <c r="RPY60" s="18"/>
      <c r="RPZ60" s="18"/>
      <c r="RQA60" s="18"/>
      <c r="RQB60" s="18"/>
      <c r="RQC60" s="18"/>
      <c r="RQD60" s="18"/>
      <c r="RQE60" s="18"/>
      <c r="RQF60" s="18"/>
      <c r="RQG60" s="18"/>
      <c r="RQH60" s="18"/>
      <c r="RQI60" s="18"/>
      <c r="RQJ60" s="18"/>
      <c r="RQK60" s="18"/>
      <c r="RQL60" s="18"/>
      <c r="RQM60" s="18"/>
      <c r="RQN60" s="18"/>
      <c r="RQO60" s="18"/>
      <c r="RQP60" s="18"/>
      <c r="RQQ60" s="18"/>
      <c r="RQR60" s="18"/>
      <c r="RQS60" s="18"/>
      <c r="RQT60" s="18"/>
      <c r="RQU60" s="18"/>
      <c r="RQV60" s="18"/>
      <c r="RQW60" s="18"/>
      <c r="RQX60" s="18"/>
      <c r="RQY60" s="18"/>
      <c r="RQZ60" s="18"/>
      <c r="RRA60" s="18"/>
      <c r="RRB60" s="18"/>
      <c r="RRC60" s="18"/>
      <c r="RRD60" s="18"/>
      <c r="RRE60" s="18"/>
      <c r="RRF60" s="18"/>
      <c r="RRG60" s="18"/>
      <c r="RRH60" s="18"/>
      <c r="RRI60" s="18"/>
      <c r="RRJ60" s="18"/>
      <c r="RRK60" s="18"/>
      <c r="RRL60" s="18"/>
      <c r="RRM60" s="18"/>
      <c r="RRN60" s="18"/>
      <c r="RRO60" s="18"/>
      <c r="RRP60" s="18"/>
      <c r="RRQ60" s="18"/>
      <c r="RRR60" s="18"/>
      <c r="RRS60" s="18"/>
      <c r="RRT60" s="18"/>
      <c r="RRU60" s="18"/>
      <c r="RRV60" s="18"/>
      <c r="RRW60" s="18"/>
      <c r="RRX60" s="18"/>
      <c r="RRY60" s="18"/>
      <c r="RRZ60" s="18"/>
      <c r="RSA60" s="18"/>
      <c r="RSB60" s="18"/>
      <c r="RSC60" s="18"/>
      <c r="RSD60" s="18"/>
      <c r="RSE60" s="18"/>
      <c r="RSF60" s="18"/>
      <c r="RSG60" s="18"/>
      <c r="RSH60" s="18"/>
      <c r="RSI60" s="18"/>
      <c r="RSJ60" s="18"/>
      <c r="RSK60" s="18"/>
      <c r="RSL60" s="18"/>
      <c r="RSM60" s="18"/>
      <c r="RSN60" s="18"/>
      <c r="RSO60" s="18"/>
      <c r="RSP60" s="18"/>
      <c r="RSQ60" s="18"/>
      <c r="RSR60" s="18"/>
      <c r="RSS60" s="18"/>
      <c r="RST60" s="18"/>
      <c r="RSU60" s="18"/>
      <c r="RSV60" s="18"/>
      <c r="RSW60" s="18"/>
      <c r="RSX60" s="18"/>
      <c r="RSY60" s="18"/>
      <c r="RSZ60" s="18"/>
      <c r="RTA60" s="18"/>
      <c r="RTB60" s="18"/>
      <c r="RTC60" s="18"/>
      <c r="RTD60" s="18"/>
      <c r="RTE60" s="18"/>
      <c r="RTF60" s="18"/>
      <c r="RTG60" s="18"/>
      <c r="RTH60" s="18"/>
      <c r="RTI60" s="18"/>
      <c r="RTJ60" s="18"/>
      <c r="RTK60" s="18"/>
      <c r="RTL60" s="18"/>
      <c r="RTM60" s="18"/>
      <c r="RTN60" s="18"/>
      <c r="RTO60" s="18"/>
      <c r="RTP60" s="18"/>
      <c r="RTQ60" s="18"/>
      <c r="RTR60" s="18"/>
      <c r="RTS60" s="18"/>
      <c r="RTT60" s="18"/>
      <c r="RTU60" s="18"/>
      <c r="RTV60" s="18"/>
      <c r="RTW60" s="18"/>
      <c r="RTX60" s="18"/>
      <c r="RTY60" s="18"/>
      <c r="RTZ60" s="18"/>
      <c r="RUA60" s="18"/>
      <c r="RUB60" s="18"/>
      <c r="RUC60" s="18"/>
      <c r="RUD60" s="18"/>
      <c r="RUE60" s="18"/>
      <c r="RUF60" s="18"/>
      <c r="RUG60" s="18"/>
      <c r="RUH60" s="18"/>
      <c r="RUI60" s="18"/>
      <c r="RUJ60" s="18"/>
      <c r="RUK60" s="18"/>
      <c r="RUL60" s="18"/>
      <c r="RUM60" s="18"/>
      <c r="RUN60" s="18"/>
      <c r="RUO60" s="18"/>
      <c r="RUP60" s="18"/>
      <c r="RUQ60" s="18"/>
      <c r="RUR60" s="18"/>
      <c r="RUS60" s="18"/>
      <c r="RUT60" s="18"/>
      <c r="RUU60" s="18"/>
      <c r="RUV60" s="18"/>
      <c r="RUW60" s="18"/>
      <c r="RUX60" s="18"/>
      <c r="RUY60" s="18"/>
      <c r="RUZ60" s="18"/>
      <c r="RVA60" s="18"/>
      <c r="RVB60" s="18"/>
      <c r="RVC60" s="18"/>
      <c r="RVD60" s="18"/>
      <c r="RVE60" s="18"/>
      <c r="RVF60" s="18"/>
      <c r="RVG60" s="18"/>
      <c r="RVH60" s="18"/>
      <c r="RVI60" s="18"/>
      <c r="RVJ60" s="18"/>
      <c r="RVK60" s="18"/>
      <c r="RVL60" s="18"/>
      <c r="RVM60" s="18"/>
      <c r="RVN60" s="18"/>
      <c r="RVO60" s="18"/>
      <c r="RVP60" s="18"/>
      <c r="RVQ60" s="18"/>
      <c r="RVR60" s="18"/>
      <c r="RVS60" s="18"/>
      <c r="RVT60" s="18"/>
      <c r="RVU60" s="18"/>
      <c r="RVV60" s="18"/>
      <c r="RVW60" s="18"/>
      <c r="RVX60" s="18"/>
      <c r="RVY60" s="18"/>
      <c r="RVZ60" s="18"/>
      <c r="RWA60" s="18"/>
      <c r="RWB60" s="18"/>
      <c r="RWC60" s="18"/>
      <c r="RWD60" s="18"/>
      <c r="RWE60" s="18"/>
      <c r="RWF60" s="18"/>
      <c r="RWG60" s="18"/>
      <c r="RWH60" s="18"/>
      <c r="RWI60" s="18"/>
      <c r="RWJ60" s="18"/>
      <c r="RWK60" s="18"/>
      <c r="RWL60" s="18"/>
      <c r="RWM60" s="18"/>
      <c r="RWN60" s="18"/>
      <c r="RWO60" s="18"/>
      <c r="RWP60" s="18"/>
      <c r="RWQ60" s="18"/>
      <c r="RWR60" s="18"/>
      <c r="RWS60" s="18"/>
      <c r="RWT60" s="18"/>
      <c r="RWU60" s="18"/>
      <c r="RWV60" s="18"/>
      <c r="RWW60" s="18"/>
      <c r="RWX60" s="18"/>
      <c r="RWY60" s="18"/>
      <c r="RWZ60" s="18"/>
      <c r="RXA60" s="18"/>
      <c r="RXB60" s="18"/>
      <c r="RXC60" s="18"/>
      <c r="RXD60" s="18"/>
      <c r="RXE60" s="18"/>
      <c r="RXF60" s="18"/>
      <c r="RXG60" s="18"/>
      <c r="RXH60" s="18"/>
      <c r="RXI60" s="18"/>
      <c r="RXJ60" s="18"/>
      <c r="RXK60" s="18"/>
      <c r="RXL60" s="18"/>
      <c r="RXM60" s="18"/>
      <c r="RXN60" s="18"/>
      <c r="RXO60" s="18"/>
      <c r="RXP60" s="18"/>
      <c r="RXQ60" s="18"/>
      <c r="RXR60" s="18"/>
      <c r="RXS60" s="18"/>
      <c r="RXT60" s="18"/>
      <c r="RXU60" s="18"/>
      <c r="RXV60" s="18"/>
      <c r="RXW60" s="18"/>
      <c r="RXX60" s="18"/>
      <c r="RXY60" s="18"/>
      <c r="RXZ60" s="18"/>
      <c r="RYA60" s="18"/>
      <c r="RYB60" s="18"/>
      <c r="RYC60" s="18"/>
      <c r="RYD60" s="18"/>
      <c r="RYE60" s="18"/>
      <c r="RYF60" s="18"/>
      <c r="RYG60" s="18"/>
      <c r="RYH60" s="18"/>
      <c r="RYI60" s="18"/>
      <c r="RYJ60" s="18"/>
      <c r="RYK60" s="18"/>
      <c r="RYL60" s="18"/>
      <c r="RYM60" s="18"/>
      <c r="RYN60" s="18"/>
      <c r="RYO60" s="18"/>
      <c r="RYP60" s="18"/>
      <c r="RYQ60" s="18"/>
      <c r="RYR60" s="18"/>
      <c r="RYS60" s="18"/>
      <c r="RYT60" s="18"/>
      <c r="RYU60" s="18"/>
      <c r="RYV60" s="18"/>
      <c r="RYW60" s="18"/>
      <c r="RYX60" s="18"/>
      <c r="RYY60" s="18"/>
      <c r="RYZ60" s="18"/>
      <c r="RZA60" s="18"/>
      <c r="RZB60" s="18"/>
      <c r="RZC60" s="18"/>
      <c r="RZD60" s="18"/>
      <c r="RZE60" s="18"/>
      <c r="RZF60" s="18"/>
      <c r="RZG60" s="18"/>
      <c r="RZH60" s="18"/>
      <c r="RZI60" s="18"/>
      <c r="RZJ60" s="18"/>
      <c r="RZK60" s="18"/>
      <c r="RZL60" s="18"/>
      <c r="RZM60" s="18"/>
      <c r="RZN60" s="18"/>
      <c r="RZO60" s="18"/>
      <c r="RZP60" s="18"/>
      <c r="RZQ60" s="18"/>
      <c r="RZR60" s="18"/>
      <c r="RZS60" s="18"/>
      <c r="RZT60" s="18"/>
      <c r="RZU60" s="18"/>
      <c r="RZV60" s="18"/>
      <c r="RZW60" s="18"/>
      <c r="RZX60" s="18"/>
      <c r="RZY60" s="18"/>
      <c r="RZZ60" s="18"/>
      <c r="SAA60" s="18"/>
      <c r="SAB60" s="18"/>
      <c r="SAC60" s="18"/>
      <c r="SAD60" s="18"/>
      <c r="SAE60" s="18"/>
      <c r="SAF60" s="18"/>
      <c r="SAG60" s="18"/>
      <c r="SAH60" s="18"/>
      <c r="SAI60" s="18"/>
      <c r="SAJ60" s="18"/>
      <c r="SAK60" s="18"/>
      <c r="SAL60" s="18"/>
      <c r="SAM60" s="18"/>
      <c r="SAN60" s="18"/>
      <c r="SAO60" s="18"/>
      <c r="SAP60" s="18"/>
      <c r="SAQ60" s="18"/>
      <c r="SAR60" s="18"/>
      <c r="SAS60" s="18"/>
      <c r="SAT60" s="18"/>
      <c r="SAU60" s="18"/>
      <c r="SAV60" s="18"/>
      <c r="SAW60" s="18"/>
      <c r="SAX60" s="18"/>
      <c r="SAY60" s="18"/>
      <c r="SAZ60" s="18"/>
      <c r="SBA60" s="18"/>
      <c r="SBB60" s="18"/>
      <c r="SBC60" s="18"/>
      <c r="SBD60" s="18"/>
      <c r="SBE60" s="18"/>
      <c r="SBF60" s="18"/>
      <c r="SBG60" s="18"/>
      <c r="SBH60" s="18"/>
      <c r="SBI60" s="18"/>
      <c r="SBJ60" s="18"/>
      <c r="SBK60" s="18"/>
      <c r="SBL60" s="18"/>
      <c r="SBM60" s="18"/>
      <c r="SBN60" s="18"/>
      <c r="SBO60" s="18"/>
      <c r="SBP60" s="18"/>
      <c r="SBQ60" s="18"/>
      <c r="SBR60" s="18"/>
      <c r="SBS60" s="18"/>
      <c r="SBT60" s="18"/>
      <c r="SBU60" s="18"/>
      <c r="SBV60" s="18"/>
      <c r="SBW60" s="18"/>
      <c r="SBX60" s="18"/>
      <c r="SBY60" s="18"/>
      <c r="SBZ60" s="18"/>
      <c r="SCA60" s="18"/>
      <c r="SCB60" s="18"/>
      <c r="SCC60" s="18"/>
      <c r="SCD60" s="18"/>
      <c r="SCE60" s="18"/>
      <c r="SCF60" s="18"/>
      <c r="SCG60" s="18"/>
      <c r="SCH60" s="18"/>
      <c r="SCI60" s="18"/>
      <c r="SCJ60" s="18"/>
      <c r="SCK60" s="18"/>
      <c r="SCL60" s="18"/>
      <c r="SCM60" s="18"/>
      <c r="SCN60" s="18"/>
      <c r="SCO60" s="18"/>
      <c r="SCP60" s="18"/>
      <c r="SCQ60" s="18"/>
      <c r="SCR60" s="18"/>
      <c r="SCS60" s="18"/>
      <c r="SCT60" s="18"/>
      <c r="SCU60" s="18"/>
      <c r="SCV60" s="18"/>
      <c r="SCW60" s="18"/>
      <c r="SCX60" s="18"/>
      <c r="SCY60" s="18"/>
      <c r="SCZ60" s="18"/>
      <c r="SDA60" s="18"/>
      <c r="SDB60" s="18"/>
      <c r="SDC60" s="18"/>
      <c r="SDD60" s="18"/>
      <c r="SDE60" s="18"/>
      <c r="SDF60" s="18"/>
      <c r="SDG60" s="18"/>
      <c r="SDH60" s="18"/>
      <c r="SDI60" s="18"/>
      <c r="SDJ60" s="18"/>
      <c r="SDK60" s="18"/>
      <c r="SDL60" s="18"/>
      <c r="SDM60" s="18"/>
      <c r="SDN60" s="18"/>
      <c r="SDO60" s="18"/>
      <c r="SDP60" s="18"/>
      <c r="SDQ60" s="18"/>
      <c r="SDR60" s="18"/>
      <c r="SDS60" s="18"/>
      <c r="SDT60" s="18"/>
      <c r="SDU60" s="18"/>
      <c r="SDV60" s="18"/>
      <c r="SDW60" s="18"/>
      <c r="SDX60" s="18"/>
      <c r="SDY60" s="18"/>
      <c r="SDZ60" s="18"/>
      <c r="SEA60" s="18"/>
      <c r="SEB60" s="18"/>
      <c r="SEC60" s="18"/>
      <c r="SED60" s="18"/>
      <c r="SEE60" s="18"/>
      <c r="SEF60" s="18"/>
      <c r="SEG60" s="18"/>
      <c r="SEH60" s="18"/>
      <c r="SEI60" s="18"/>
      <c r="SEJ60" s="18"/>
      <c r="SEK60" s="18"/>
      <c r="SEL60" s="18"/>
      <c r="SEM60" s="18"/>
      <c r="SEN60" s="18"/>
      <c r="SEO60" s="18"/>
      <c r="SEP60" s="18"/>
      <c r="SEQ60" s="18"/>
      <c r="SER60" s="18"/>
      <c r="SES60" s="18"/>
      <c r="SET60" s="18"/>
      <c r="SEU60" s="18"/>
      <c r="SEV60" s="18"/>
      <c r="SEW60" s="18"/>
      <c r="SEX60" s="18"/>
      <c r="SEY60" s="18"/>
      <c r="SEZ60" s="18"/>
      <c r="SFA60" s="18"/>
      <c r="SFB60" s="18"/>
      <c r="SFC60" s="18"/>
      <c r="SFD60" s="18"/>
      <c r="SFE60" s="18"/>
      <c r="SFF60" s="18"/>
      <c r="SFG60" s="18"/>
      <c r="SFH60" s="18"/>
      <c r="SFI60" s="18"/>
      <c r="SFJ60" s="18"/>
      <c r="SFK60" s="18"/>
      <c r="SFL60" s="18"/>
      <c r="SFM60" s="18"/>
      <c r="SFN60" s="18"/>
      <c r="SFO60" s="18"/>
      <c r="SFP60" s="18"/>
      <c r="SFQ60" s="18"/>
      <c r="SFR60" s="18"/>
      <c r="SFS60" s="18"/>
      <c r="SFT60" s="18"/>
      <c r="SFU60" s="18"/>
      <c r="SFV60" s="18"/>
      <c r="SFW60" s="18"/>
      <c r="SFX60" s="18"/>
      <c r="SFY60" s="18"/>
      <c r="SFZ60" s="18"/>
      <c r="SGA60" s="18"/>
      <c r="SGB60" s="18"/>
      <c r="SGC60" s="18"/>
      <c r="SGD60" s="18"/>
      <c r="SGE60" s="18"/>
      <c r="SGF60" s="18"/>
      <c r="SGG60" s="18"/>
      <c r="SGH60" s="18"/>
      <c r="SGI60" s="18"/>
      <c r="SGJ60" s="18"/>
      <c r="SGK60" s="18"/>
      <c r="SGL60" s="18"/>
      <c r="SGM60" s="18"/>
      <c r="SGN60" s="18"/>
      <c r="SGO60" s="18"/>
      <c r="SGP60" s="18"/>
      <c r="SGQ60" s="18"/>
      <c r="SGR60" s="18"/>
      <c r="SGS60" s="18"/>
      <c r="SGT60" s="18"/>
      <c r="SGU60" s="18"/>
      <c r="SGV60" s="18"/>
      <c r="SGW60" s="18"/>
      <c r="SGX60" s="18"/>
      <c r="SGY60" s="18"/>
      <c r="SGZ60" s="18"/>
      <c r="SHA60" s="18"/>
      <c r="SHB60" s="18"/>
      <c r="SHC60" s="18"/>
      <c r="SHD60" s="18"/>
      <c r="SHE60" s="18"/>
      <c r="SHF60" s="18"/>
      <c r="SHG60" s="18"/>
      <c r="SHH60" s="18"/>
      <c r="SHI60" s="18"/>
      <c r="SHJ60" s="18"/>
      <c r="SHK60" s="18"/>
      <c r="SHL60" s="18"/>
      <c r="SHM60" s="18"/>
      <c r="SHN60" s="18"/>
      <c r="SHO60" s="18"/>
      <c r="SHP60" s="18"/>
      <c r="SHQ60" s="18"/>
      <c r="SHR60" s="18"/>
      <c r="SHS60" s="18"/>
      <c r="SHT60" s="18"/>
      <c r="SHU60" s="18"/>
      <c r="SHV60" s="18"/>
      <c r="SHW60" s="18"/>
      <c r="SHX60" s="18"/>
      <c r="SHY60" s="18"/>
      <c r="SHZ60" s="18"/>
      <c r="SIA60" s="18"/>
      <c r="SIB60" s="18"/>
      <c r="SIC60" s="18"/>
      <c r="SID60" s="18"/>
      <c r="SIE60" s="18"/>
      <c r="SIF60" s="18"/>
      <c r="SIG60" s="18"/>
      <c r="SIH60" s="18"/>
      <c r="SII60" s="18"/>
      <c r="SIJ60" s="18"/>
      <c r="SIK60" s="18"/>
      <c r="SIL60" s="18"/>
      <c r="SIM60" s="18"/>
      <c r="SIN60" s="18"/>
      <c r="SIO60" s="18"/>
      <c r="SIP60" s="18"/>
      <c r="SIQ60" s="18"/>
      <c r="SIR60" s="18"/>
      <c r="SIS60" s="18"/>
      <c r="SIT60" s="18"/>
      <c r="SIU60" s="18"/>
      <c r="SIV60" s="18"/>
      <c r="SIW60" s="18"/>
      <c r="SIX60" s="18"/>
      <c r="SIY60" s="18"/>
      <c r="SIZ60" s="18"/>
      <c r="SJA60" s="18"/>
      <c r="SJB60" s="18"/>
      <c r="SJC60" s="18"/>
      <c r="SJD60" s="18"/>
      <c r="SJE60" s="18"/>
      <c r="SJF60" s="18"/>
      <c r="SJG60" s="18"/>
      <c r="SJH60" s="18"/>
      <c r="SJI60" s="18"/>
      <c r="SJJ60" s="18"/>
      <c r="SJK60" s="18"/>
      <c r="SJL60" s="18"/>
      <c r="SJM60" s="18"/>
      <c r="SJN60" s="18"/>
      <c r="SJO60" s="18"/>
      <c r="SJP60" s="18"/>
      <c r="SJQ60" s="18"/>
      <c r="SJR60" s="18"/>
      <c r="SJS60" s="18"/>
      <c r="SJT60" s="18"/>
      <c r="SJU60" s="18"/>
      <c r="SJV60" s="18"/>
      <c r="SJW60" s="18"/>
      <c r="SJX60" s="18"/>
      <c r="SJY60" s="18"/>
      <c r="SJZ60" s="18"/>
      <c r="SKA60" s="18"/>
      <c r="SKB60" s="18"/>
      <c r="SKC60" s="18"/>
      <c r="SKD60" s="18"/>
      <c r="SKE60" s="18"/>
      <c r="SKF60" s="18"/>
      <c r="SKG60" s="18"/>
      <c r="SKH60" s="18"/>
      <c r="SKI60" s="18"/>
      <c r="SKJ60" s="18"/>
      <c r="SKK60" s="18"/>
      <c r="SKL60" s="18"/>
      <c r="SKM60" s="18"/>
      <c r="SKN60" s="18"/>
      <c r="SKO60" s="18"/>
      <c r="SKP60" s="18"/>
      <c r="SKQ60" s="18"/>
      <c r="SKR60" s="18"/>
      <c r="SKS60" s="18"/>
      <c r="SKT60" s="18"/>
      <c r="SKU60" s="18"/>
      <c r="SKV60" s="18"/>
      <c r="SKW60" s="18"/>
      <c r="SKX60" s="18"/>
      <c r="SKY60" s="18"/>
      <c r="SKZ60" s="18"/>
      <c r="SLA60" s="18"/>
      <c r="SLB60" s="18"/>
      <c r="SLC60" s="18"/>
      <c r="SLD60" s="18"/>
      <c r="SLE60" s="18"/>
      <c r="SLF60" s="18"/>
      <c r="SLG60" s="18"/>
      <c r="SLH60" s="18"/>
      <c r="SLI60" s="18"/>
      <c r="SLJ60" s="18"/>
      <c r="SLK60" s="18"/>
      <c r="SLL60" s="18"/>
      <c r="SLM60" s="18"/>
      <c r="SLN60" s="18"/>
      <c r="SLO60" s="18"/>
      <c r="SLP60" s="18"/>
      <c r="SLQ60" s="18"/>
      <c r="SLR60" s="18"/>
      <c r="SLS60" s="18"/>
      <c r="SLT60" s="18"/>
      <c r="SLU60" s="18"/>
      <c r="SLV60" s="18"/>
      <c r="SLW60" s="18"/>
      <c r="SLX60" s="18"/>
      <c r="SLY60" s="18"/>
      <c r="SLZ60" s="18"/>
      <c r="SMA60" s="18"/>
      <c r="SMB60" s="18"/>
      <c r="SMC60" s="18"/>
      <c r="SMD60" s="18"/>
      <c r="SME60" s="18"/>
      <c r="SMF60" s="18"/>
      <c r="SMG60" s="18"/>
      <c r="SMH60" s="18"/>
      <c r="SMI60" s="18"/>
      <c r="SMJ60" s="18"/>
      <c r="SMK60" s="18"/>
      <c r="SML60" s="18"/>
      <c r="SMM60" s="18"/>
      <c r="SMN60" s="18"/>
      <c r="SMO60" s="18"/>
      <c r="SMP60" s="18"/>
      <c r="SMQ60" s="18"/>
      <c r="SMR60" s="18"/>
      <c r="SMS60" s="18"/>
      <c r="SMT60" s="18"/>
      <c r="SMU60" s="18"/>
      <c r="SMV60" s="18"/>
      <c r="SMW60" s="18"/>
      <c r="SMX60" s="18"/>
      <c r="SMY60" s="18"/>
      <c r="SMZ60" s="18"/>
      <c r="SNA60" s="18"/>
      <c r="SNB60" s="18"/>
      <c r="SNC60" s="18"/>
      <c r="SND60" s="18"/>
      <c r="SNE60" s="18"/>
      <c r="SNF60" s="18"/>
      <c r="SNG60" s="18"/>
      <c r="SNH60" s="18"/>
      <c r="SNI60" s="18"/>
      <c r="SNJ60" s="18"/>
      <c r="SNK60" s="18"/>
      <c r="SNL60" s="18"/>
      <c r="SNM60" s="18"/>
      <c r="SNN60" s="18"/>
      <c r="SNO60" s="18"/>
      <c r="SNP60" s="18"/>
      <c r="SNQ60" s="18"/>
      <c r="SNR60" s="18"/>
      <c r="SNS60" s="18"/>
      <c r="SNT60" s="18"/>
      <c r="SNU60" s="18"/>
      <c r="SNV60" s="18"/>
      <c r="SNW60" s="18"/>
      <c r="SNX60" s="18"/>
      <c r="SNY60" s="18"/>
      <c r="SNZ60" s="18"/>
      <c r="SOA60" s="18"/>
      <c r="SOB60" s="18"/>
      <c r="SOC60" s="18"/>
      <c r="SOD60" s="18"/>
      <c r="SOE60" s="18"/>
      <c r="SOF60" s="18"/>
      <c r="SOG60" s="18"/>
      <c r="SOH60" s="18"/>
      <c r="SOI60" s="18"/>
      <c r="SOJ60" s="18"/>
      <c r="SOK60" s="18"/>
      <c r="SOL60" s="18"/>
      <c r="SOM60" s="18"/>
      <c r="SON60" s="18"/>
      <c r="SOO60" s="18"/>
      <c r="SOP60" s="18"/>
      <c r="SOQ60" s="18"/>
      <c r="SOR60" s="18"/>
      <c r="SOS60" s="18"/>
      <c r="SOT60" s="18"/>
      <c r="SOU60" s="18"/>
      <c r="SOV60" s="18"/>
      <c r="SOW60" s="18"/>
      <c r="SOX60" s="18"/>
      <c r="SOY60" s="18"/>
      <c r="SOZ60" s="18"/>
      <c r="SPA60" s="18"/>
      <c r="SPB60" s="18"/>
      <c r="SPC60" s="18"/>
      <c r="SPD60" s="18"/>
      <c r="SPE60" s="18"/>
      <c r="SPF60" s="18"/>
      <c r="SPG60" s="18"/>
      <c r="SPH60" s="18"/>
      <c r="SPI60" s="18"/>
      <c r="SPJ60" s="18"/>
      <c r="SPK60" s="18"/>
      <c r="SPL60" s="18"/>
      <c r="SPM60" s="18"/>
      <c r="SPN60" s="18"/>
      <c r="SPO60" s="18"/>
      <c r="SPP60" s="18"/>
      <c r="SPQ60" s="18"/>
      <c r="SPR60" s="18"/>
      <c r="SPS60" s="18"/>
      <c r="SPT60" s="18"/>
      <c r="SPU60" s="18"/>
      <c r="SPV60" s="18"/>
      <c r="SPW60" s="18"/>
      <c r="SPX60" s="18"/>
      <c r="SPY60" s="18"/>
      <c r="SPZ60" s="18"/>
      <c r="SQA60" s="18"/>
      <c r="SQB60" s="18"/>
      <c r="SQC60" s="18"/>
      <c r="SQD60" s="18"/>
      <c r="SQE60" s="18"/>
      <c r="SQF60" s="18"/>
      <c r="SQG60" s="18"/>
      <c r="SQH60" s="18"/>
      <c r="SQI60" s="18"/>
      <c r="SQJ60" s="18"/>
      <c r="SQK60" s="18"/>
      <c r="SQL60" s="18"/>
      <c r="SQM60" s="18"/>
      <c r="SQN60" s="18"/>
      <c r="SQO60" s="18"/>
      <c r="SQP60" s="18"/>
      <c r="SQQ60" s="18"/>
      <c r="SQR60" s="18"/>
      <c r="SQS60" s="18"/>
      <c r="SQT60" s="18"/>
      <c r="SQU60" s="18"/>
      <c r="SQV60" s="18"/>
      <c r="SQW60" s="18"/>
      <c r="SQX60" s="18"/>
      <c r="SQY60" s="18"/>
      <c r="SQZ60" s="18"/>
      <c r="SRA60" s="18"/>
      <c r="SRB60" s="18"/>
      <c r="SRC60" s="18"/>
      <c r="SRD60" s="18"/>
      <c r="SRE60" s="18"/>
      <c r="SRF60" s="18"/>
      <c r="SRG60" s="18"/>
      <c r="SRH60" s="18"/>
      <c r="SRI60" s="18"/>
      <c r="SRJ60" s="18"/>
      <c r="SRK60" s="18"/>
      <c r="SRL60" s="18"/>
      <c r="SRM60" s="18"/>
      <c r="SRN60" s="18"/>
      <c r="SRO60" s="18"/>
      <c r="SRP60" s="18"/>
      <c r="SRQ60" s="18"/>
      <c r="SRR60" s="18"/>
      <c r="SRS60" s="18"/>
      <c r="SRT60" s="18"/>
      <c r="SRU60" s="18"/>
      <c r="SRV60" s="18"/>
      <c r="SRW60" s="18"/>
      <c r="SRX60" s="18"/>
      <c r="SRY60" s="18"/>
      <c r="SRZ60" s="18"/>
      <c r="SSA60" s="18"/>
      <c r="SSB60" s="18"/>
      <c r="SSC60" s="18"/>
      <c r="SSD60" s="18"/>
      <c r="SSE60" s="18"/>
      <c r="SSF60" s="18"/>
      <c r="SSG60" s="18"/>
      <c r="SSH60" s="18"/>
      <c r="SSI60" s="18"/>
      <c r="SSJ60" s="18"/>
      <c r="SSK60" s="18"/>
      <c r="SSL60" s="18"/>
      <c r="SSM60" s="18"/>
      <c r="SSN60" s="18"/>
      <c r="SSO60" s="18"/>
      <c r="SSP60" s="18"/>
      <c r="SSQ60" s="18"/>
      <c r="SSR60" s="18"/>
      <c r="SSS60" s="18"/>
      <c r="SST60" s="18"/>
      <c r="SSU60" s="18"/>
      <c r="SSV60" s="18"/>
      <c r="SSW60" s="18"/>
      <c r="SSX60" s="18"/>
      <c r="SSY60" s="18"/>
      <c r="SSZ60" s="18"/>
      <c r="STA60" s="18"/>
      <c r="STB60" s="18"/>
      <c r="STC60" s="18"/>
      <c r="STD60" s="18"/>
      <c r="STE60" s="18"/>
      <c r="STF60" s="18"/>
      <c r="STG60" s="18"/>
      <c r="STH60" s="18"/>
      <c r="STI60" s="18"/>
      <c r="STJ60" s="18"/>
      <c r="STK60" s="18"/>
      <c r="STL60" s="18"/>
      <c r="STM60" s="18"/>
      <c r="STN60" s="18"/>
      <c r="STO60" s="18"/>
      <c r="STP60" s="18"/>
      <c r="STQ60" s="18"/>
      <c r="STR60" s="18"/>
      <c r="STS60" s="18"/>
      <c r="STT60" s="18"/>
      <c r="STU60" s="18"/>
      <c r="STV60" s="18"/>
      <c r="STW60" s="18"/>
      <c r="STX60" s="18"/>
      <c r="STY60" s="18"/>
      <c r="STZ60" s="18"/>
      <c r="SUA60" s="18"/>
      <c r="SUB60" s="18"/>
      <c r="SUC60" s="18"/>
      <c r="SUD60" s="18"/>
      <c r="SUE60" s="18"/>
      <c r="SUF60" s="18"/>
      <c r="SUG60" s="18"/>
      <c r="SUH60" s="18"/>
      <c r="SUI60" s="18"/>
      <c r="SUJ60" s="18"/>
      <c r="SUK60" s="18"/>
      <c r="SUL60" s="18"/>
      <c r="SUM60" s="18"/>
      <c r="SUN60" s="18"/>
      <c r="SUO60" s="18"/>
      <c r="SUP60" s="18"/>
      <c r="SUQ60" s="18"/>
      <c r="SUR60" s="18"/>
      <c r="SUS60" s="18"/>
      <c r="SUT60" s="18"/>
      <c r="SUU60" s="18"/>
      <c r="SUV60" s="18"/>
      <c r="SUW60" s="18"/>
      <c r="SUX60" s="18"/>
      <c r="SUY60" s="18"/>
      <c r="SUZ60" s="18"/>
      <c r="SVA60" s="18"/>
      <c r="SVB60" s="18"/>
      <c r="SVC60" s="18"/>
      <c r="SVD60" s="18"/>
      <c r="SVE60" s="18"/>
      <c r="SVF60" s="18"/>
      <c r="SVG60" s="18"/>
      <c r="SVH60" s="18"/>
      <c r="SVI60" s="18"/>
      <c r="SVJ60" s="18"/>
      <c r="SVK60" s="18"/>
      <c r="SVL60" s="18"/>
      <c r="SVM60" s="18"/>
      <c r="SVN60" s="18"/>
      <c r="SVO60" s="18"/>
      <c r="SVP60" s="18"/>
      <c r="SVQ60" s="18"/>
      <c r="SVR60" s="18"/>
      <c r="SVS60" s="18"/>
      <c r="SVT60" s="18"/>
      <c r="SVU60" s="18"/>
      <c r="SVV60" s="18"/>
      <c r="SVW60" s="18"/>
      <c r="SVX60" s="18"/>
      <c r="SVY60" s="18"/>
      <c r="SVZ60" s="18"/>
      <c r="SWA60" s="18"/>
      <c r="SWB60" s="18"/>
      <c r="SWC60" s="18"/>
      <c r="SWD60" s="18"/>
      <c r="SWE60" s="18"/>
      <c r="SWF60" s="18"/>
      <c r="SWG60" s="18"/>
      <c r="SWH60" s="18"/>
      <c r="SWI60" s="18"/>
      <c r="SWJ60" s="18"/>
      <c r="SWK60" s="18"/>
      <c r="SWL60" s="18"/>
      <c r="SWM60" s="18"/>
      <c r="SWN60" s="18"/>
      <c r="SWO60" s="18"/>
      <c r="SWP60" s="18"/>
      <c r="SWQ60" s="18"/>
      <c r="SWR60" s="18"/>
      <c r="SWS60" s="18"/>
      <c r="SWT60" s="18"/>
      <c r="SWU60" s="18"/>
      <c r="SWV60" s="18"/>
      <c r="SWW60" s="18"/>
      <c r="SWX60" s="18"/>
      <c r="SWY60" s="18"/>
      <c r="SWZ60" s="18"/>
      <c r="SXA60" s="18"/>
      <c r="SXB60" s="18"/>
      <c r="SXC60" s="18"/>
      <c r="SXD60" s="18"/>
      <c r="SXE60" s="18"/>
      <c r="SXF60" s="18"/>
      <c r="SXG60" s="18"/>
      <c r="SXH60" s="18"/>
      <c r="SXI60" s="18"/>
      <c r="SXJ60" s="18"/>
      <c r="SXK60" s="18"/>
      <c r="SXL60" s="18"/>
      <c r="SXM60" s="18"/>
      <c r="SXN60" s="18"/>
      <c r="SXO60" s="18"/>
      <c r="SXP60" s="18"/>
      <c r="SXQ60" s="18"/>
      <c r="SXR60" s="18"/>
      <c r="SXS60" s="18"/>
      <c r="SXT60" s="18"/>
      <c r="SXU60" s="18"/>
      <c r="SXV60" s="18"/>
      <c r="SXW60" s="18"/>
      <c r="SXX60" s="18"/>
      <c r="SXY60" s="18"/>
      <c r="SXZ60" s="18"/>
      <c r="SYA60" s="18"/>
      <c r="SYB60" s="18"/>
      <c r="SYC60" s="18"/>
      <c r="SYD60" s="18"/>
      <c r="SYE60" s="18"/>
      <c r="SYF60" s="18"/>
      <c r="SYG60" s="18"/>
      <c r="SYH60" s="18"/>
      <c r="SYI60" s="18"/>
      <c r="SYJ60" s="18"/>
      <c r="SYK60" s="18"/>
      <c r="SYL60" s="18"/>
      <c r="SYM60" s="18"/>
      <c r="SYN60" s="18"/>
      <c r="SYO60" s="18"/>
      <c r="SYP60" s="18"/>
      <c r="SYQ60" s="18"/>
      <c r="SYR60" s="18"/>
      <c r="SYS60" s="18"/>
      <c r="SYT60" s="18"/>
      <c r="SYU60" s="18"/>
      <c r="SYV60" s="18"/>
      <c r="SYW60" s="18"/>
      <c r="SYX60" s="18"/>
      <c r="SYY60" s="18"/>
      <c r="SYZ60" s="18"/>
      <c r="SZA60" s="18"/>
      <c r="SZB60" s="18"/>
      <c r="SZC60" s="18"/>
      <c r="SZD60" s="18"/>
      <c r="SZE60" s="18"/>
      <c r="SZF60" s="18"/>
      <c r="SZG60" s="18"/>
      <c r="SZH60" s="18"/>
      <c r="SZI60" s="18"/>
      <c r="SZJ60" s="18"/>
      <c r="SZK60" s="18"/>
      <c r="SZL60" s="18"/>
      <c r="SZM60" s="18"/>
      <c r="SZN60" s="18"/>
      <c r="SZO60" s="18"/>
      <c r="SZP60" s="18"/>
      <c r="SZQ60" s="18"/>
      <c r="SZR60" s="18"/>
      <c r="SZS60" s="18"/>
      <c r="SZT60" s="18"/>
      <c r="SZU60" s="18"/>
      <c r="SZV60" s="18"/>
      <c r="SZW60" s="18"/>
      <c r="SZX60" s="18"/>
      <c r="SZY60" s="18"/>
      <c r="SZZ60" s="18"/>
      <c r="TAA60" s="18"/>
      <c r="TAB60" s="18"/>
      <c r="TAC60" s="18"/>
      <c r="TAD60" s="18"/>
      <c r="TAE60" s="18"/>
      <c r="TAF60" s="18"/>
      <c r="TAG60" s="18"/>
      <c r="TAH60" s="18"/>
      <c r="TAI60" s="18"/>
      <c r="TAJ60" s="18"/>
      <c r="TAK60" s="18"/>
      <c r="TAL60" s="18"/>
      <c r="TAM60" s="18"/>
      <c r="TAN60" s="18"/>
      <c r="TAO60" s="18"/>
      <c r="TAP60" s="18"/>
      <c r="TAQ60" s="18"/>
      <c r="TAR60" s="18"/>
      <c r="TAS60" s="18"/>
      <c r="TAT60" s="18"/>
      <c r="TAU60" s="18"/>
      <c r="TAV60" s="18"/>
      <c r="TAW60" s="18"/>
      <c r="TAX60" s="18"/>
      <c r="TAY60" s="18"/>
      <c r="TAZ60" s="18"/>
      <c r="TBA60" s="18"/>
      <c r="TBB60" s="18"/>
      <c r="TBC60" s="18"/>
      <c r="TBD60" s="18"/>
      <c r="TBE60" s="18"/>
      <c r="TBF60" s="18"/>
      <c r="TBG60" s="18"/>
      <c r="TBH60" s="18"/>
      <c r="TBI60" s="18"/>
      <c r="TBJ60" s="18"/>
      <c r="TBK60" s="18"/>
      <c r="TBL60" s="18"/>
      <c r="TBM60" s="18"/>
      <c r="TBN60" s="18"/>
      <c r="TBO60" s="18"/>
      <c r="TBP60" s="18"/>
      <c r="TBQ60" s="18"/>
      <c r="TBR60" s="18"/>
      <c r="TBS60" s="18"/>
      <c r="TBT60" s="18"/>
      <c r="TBU60" s="18"/>
      <c r="TBV60" s="18"/>
      <c r="TBW60" s="18"/>
      <c r="TBX60" s="18"/>
      <c r="TBY60" s="18"/>
      <c r="TBZ60" s="18"/>
      <c r="TCA60" s="18"/>
      <c r="TCB60" s="18"/>
      <c r="TCC60" s="18"/>
      <c r="TCD60" s="18"/>
      <c r="TCE60" s="18"/>
      <c r="TCF60" s="18"/>
      <c r="TCG60" s="18"/>
      <c r="TCH60" s="18"/>
      <c r="TCI60" s="18"/>
      <c r="TCJ60" s="18"/>
      <c r="TCK60" s="18"/>
      <c r="TCL60" s="18"/>
      <c r="TCM60" s="18"/>
      <c r="TCN60" s="18"/>
      <c r="TCO60" s="18"/>
      <c r="TCP60" s="18"/>
      <c r="TCQ60" s="18"/>
      <c r="TCR60" s="18"/>
      <c r="TCS60" s="18"/>
      <c r="TCT60" s="18"/>
      <c r="TCU60" s="18"/>
      <c r="TCV60" s="18"/>
      <c r="TCW60" s="18"/>
      <c r="TCX60" s="18"/>
      <c r="TCY60" s="18"/>
      <c r="TCZ60" s="18"/>
      <c r="TDA60" s="18"/>
      <c r="TDB60" s="18"/>
      <c r="TDC60" s="18"/>
      <c r="TDD60" s="18"/>
      <c r="TDE60" s="18"/>
      <c r="TDF60" s="18"/>
      <c r="TDG60" s="18"/>
      <c r="TDH60" s="18"/>
      <c r="TDI60" s="18"/>
      <c r="TDJ60" s="18"/>
      <c r="TDK60" s="18"/>
      <c r="TDL60" s="18"/>
      <c r="TDM60" s="18"/>
      <c r="TDN60" s="18"/>
      <c r="TDO60" s="18"/>
      <c r="TDP60" s="18"/>
      <c r="TDQ60" s="18"/>
      <c r="TDR60" s="18"/>
      <c r="TDS60" s="18"/>
      <c r="TDT60" s="18"/>
      <c r="TDU60" s="18"/>
      <c r="TDV60" s="18"/>
      <c r="TDW60" s="18"/>
      <c r="TDX60" s="18"/>
      <c r="TDY60" s="18"/>
      <c r="TDZ60" s="18"/>
      <c r="TEA60" s="18"/>
      <c r="TEB60" s="18"/>
      <c r="TEC60" s="18"/>
      <c r="TED60" s="18"/>
      <c r="TEE60" s="18"/>
      <c r="TEF60" s="18"/>
      <c r="TEG60" s="18"/>
      <c r="TEH60" s="18"/>
      <c r="TEI60" s="18"/>
      <c r="TEJ60" s="18"/>
      <c r="TEK60" s="18"/>
      <c r="TEL60" s="18"/>
      <c r="TEM60" s="18"/>
      <c r="TEN60" s="18"/>
      <c r="TEO60" s="18"/>
      <c r="TEP60" s="18"/>
      <c r="TEQ60" s="18"/>
      <c r="TER60" s="18"/>
      <c r="TES60" s="18"/>
      <c r="TET60" s="18"/>
      <c r="TEU60" s="18"/>
      <c r="TEV60" s="18"/>
      <c r="TEW60" s="18"/>
      <c r="TEX60" s="18"/>
      <c r="TEY60" s="18"/>
      <c r="TEZ60" s="18"/>
      <c r="TFA60" s="18"/>
      <c r="TFB60" s="18"/>
      <c r="TFC60" s="18"/>
      <c r="TFD60" s="18"/>
      <c r="TFE60" s="18"/>
      <c r="TFF60" s="18"/>
      <c r="TFG60" s="18"/>
      <c r="TFH60" s="18"/>
      <c r="TFI60" s="18"/>
      <c r="TFJ60" s="18"/>
      <c r="TFK60" s="18"/>
      <c r="TFL60" s="18"/>
      <c r="TFM60" s="18"/>
      <c r="TFN60" s="18"/>
      <c r="TFO60" s="18"/>
      <c r="TFP60" s="18"/>
      <c r="TFQ60" s="18"/>
      <c r="TFR60" s="18"/>
      <c r="TFS60" s="18"/>
      <c r="TFT60" s="18"/>
      <c r="TFU60" s="18"/>
      <c r="TFV60" s="18"/>
      <c r="TFW60" s="18"/>
      <c r="TFX60" s="18"/>
      <c r="TFY60" s="18"/>
      <c r="TFZ60" s="18"/>
      <c r="TGA60" s="18"/>
      <c r="TGB60" s="18"/>
      <c r="TGC60" s="18"/>
      <c r="TGD60" s="18"/>
      <c r="TGE60" s="18"/>
      <c r="TGF60" s="18"/>
      <c r="TGG60" s="18"/>
      <c r="TGH60" s="18"/>
      <c r="TGI60" s="18"/>
      <c r="TGJ60" s="18"/>
      <c r="TGK60" s="18"/>
      <c r="TGL60" s="18"/>
      <c r="TGM60" s="18"/>
      <c r="TGN60" s="18"/>
      <c r="TGO60" s="18"/>
      <c r="TGP60" s="18"/>
      <c r="TGQ60" s="18"/>
      <c r="TGR60" s="18"/>
      <c r="TGS60" s="18"/>
      <c r="TGT60" s="18"/>
      <c r="TGU60" s="18"/>
      <c r="TGV60" s="18"/>
      <c r="TGW60" s="18"/>
      <c r="TGX60" s="18"/>
      <c r="TGY60" s="18"/>
      <c r="TGZ60" s="18"/>
      <c r="THA60" s="18"/>
      <c r="THB60" s="18"/>
      <c r="THC60" s="18"/>
      <c r="THD60" s="18"/>
      <c r="THE60" s="18"/>
      <c r="THF60" s="18"/>
      <c r="THG60" s="18"/>
      <c r="THH60" s="18"/>
      <c r="THI60" s="18"/>
      <c r="THJ60" s="18"/>
      <c r="THK60" s="18"/>
      <c r="THL60" s="18"/>
      <c r="THM60" s="18"/>
      <c r="THN60" s="18"/>
      <c r="THO60" s="18"/>
      <c r="THP60" s="18"/>
      <c r="THQ60" s="18"/>
      <c r="THR60" s="18"/>
      <c r="THS60" s="18"/>
      <c r="THT60" s="18"/>
      <c r="THU60" s="18"/>
      <c r="THV60" s="18"/>
      <c r="THW60" s="18"/>
      <c r="THX60" s="18"/>
      <c r="THY60" s="18"/>
      <c r="THZ60" s="18"/>
      <c r="TIA60" s="18"/>
      <c r="TIB60" s="18"/>
      <c r="TIC60" s="18"/>
      <c r="TID60" s="18"/>
      <c r="TIE60" s="18"/>
      <c r="TIF60" s="18"/>
      <c r="TIG60" s="18"/>
      <c r="TIH60" s="18"/>
      <c r="TII60" s="18"/>
      <c r="TIJ60" s="18"/>
      <c r="TIK60" s="18"/>
      <c r="TIL60" s="18"/>
      <c r="TIM60" s="18"/>
      <c r="TIN60" s="18"/>
      <c r="TIO60" s="18"/>
      <c r="TIP60" s="18"/>
      <c r="TIQ60" s="18"/>
      <c r="TIR60" s="18"/>
      <c r="TIS60" s="18"/>
      <c r="TIT60" s="18"/>
      <c r="TIU60" s="18"/>
      <c r="TIV60" s="18"/>
      <c r="TIW60" s="18"/>
      <c r="TIX60" s="18"/>
      <c r="TIY60" s="18"/>
      <c r="TIZ60" s="18"/>
      <c r="TJA60" s="18"/>
      <c r="TJB60" s="18"/>
      <c r="TJC60" s="18"/>
      <c r="TJD60" s="18"/>
      <c r="TJE60" s="18"/>
      <c r="TJF60" s="18"/>
      <c r="TJG60" s="18"/>
      <c r="TJH60" s="18"/>
      <c r="TJI60" s="18"/>
      <c r="TJJ60" s="18"/>
      <c r="TJK60" s="18"/>
      <c r="TJL60" s="18"/>
      <c r="TJM60" s="18"/>
      <c r="TJN60" s="18"/>
      <c r="TJO60" s="18"/>
      <c r="TJP60" s="18"/>
      <c r="TJQ60" s="18"/>
      <c r="TJR60" s="18"/>
      <c r="TJS60" s="18"/>
      <c r="TJT60" s="18"/>
      <c r="TJU60" s="18"/>
      <c r="TJV60" s="18"/>
      <c r="TJW60" s="18"/>
      <c r="TJX60" s="18"/>
      <c r="TJY60" s="18"/>
      <c r="TJZ60" s="18"/>
      <c r="TKA60" s="18"/>
      <c r="TKB60" s="18"/>
      <c r="TKC60" s="18"/>
      <c r="TKD60" s="18"/>
      <c r="TKE60" s="18"/>
      <c r="TKF60" s="18"/>
      <c r="TKG60" s="18"/>
      <c r="TKH60" s="18"/>
      <c r="TKI60" s="18"/>
      <c r="TKJ60" s="18"/>
      <c r="TKK60" s="18"/>
      <c r="TKL60" s="18"/>
      <c r="TKM60" s="18"/>
      <c r="TKN60" s="18"/>
      <c r="TKO60" s="18"/>
      <c r="TKP60" s="18"/>
      <c r="TKQ60" s="18"/>
      <c r="TKR60" s="18"/>
      <c r="TKS60" s="18"/>
      <c r="TKT60" s="18"/>
      <c r="TKU60" s="18"/>
      <c r="TKV60" s="18"/>
      <c r="TKW60" s="18"/>
      <c r="TKX60" s="18"/>
      <c r="TKY60" s="18"/>
      <c r="TKZ60" s="18"/>
      <c r="TLA60" s="18"/>
      <c r="TLB60" s="18"/>
      <c r="TLC60" s="18"/>
      <c r="TLD60" s="18"/>
      <c r="TLE60" s="18"/>
      <c r="TLF60" s="18"/>
      <c r="TLG60" s="18"/>
      <c r="TLH60" s="18"/>
      <c r="TLI60" s="18"/>
      <c r="TLJ60" s="18"/>
      <c r="TLK60" s="18"/>
      <c r="TLL60" s="18"/>
      <c r="TLM60" s="18"/>
      <c r="TLN60" s="18"/>
      <c r="TLO60" s="18"/>
      <c r="TLP60" s="18"/>
      <c r="TLQ60" s="18"/>
      <c r="TLR60" s="18"/>
      <c r="TLS60" s="18"/>
      <c r="TLT60" s="18"/>
      <c r="TLU60" s="18"/>
      <c r="TLV60" s="18"/>
      <c r="TLW60" s="18"/>
      <c r="TLX60" s="18"/>
      <c r="TLY60" s="18"/>
      <c r="TLZ60" s="18"/>
      <c r="TMA60" s="18"/>
      <c r="TMB60" s="18"/>
      <c r="TMC60" s="18"/>
      <c r="TMD60" s="18"/>
      <c r="TME60" s="18"/>
      <c r="TMF60" s="18"/>
      <c r="TMG60" s="18"/>
      <c r="TMH60" s="18"/>
      <c r="TMI60" s="18"/>
      <c r="TMJ60" s="18"/>
      <c r="TMK60" s="18"/>
      <c r="TML60" s="18"/>
      <c r="TMM60" s="18"/>
      <c r="TMN60" s="18"/>
      <c r="TMO60" s="18"/>
      <c r="TMP60" s="18"/>
      <c r="TMQ60" s="18"/>
      <c r="TMR60" s="18"/>
      <c r="TMS60" s="18"/>
      <c r="TMT60" s="18"/>
      <c r="TMU60" s="18"/>
      <c r="TMV60" s="18"/>
      <c r="TMW60" s="18"/>
      <c r="TMX60" s="18"/>
      <c r="TMY60" s="18"/>
      <c r="TMZ60" s="18"/>
      <c r="TNA60" s="18"/>
      <c r="TNB60" s="18"/>
      <c r="TNC60" s="18"/>
      <c r="TND60" s="18"/>
      <c r="TNE60" s="18"/>
      <c r="TNF60" s="18"/>
      <c r="TNG60" s="18"/>
      <c r="TNH60" s="18"/>
      <c r="TNI60" s="18"/>
      <c r="TNJ60" s="18"/>
      <c r="TNK60" s="18"/>
      <c r="TNL60" s="18"/>
      <c r="TNM60" s="18"/>
      <c r="TNN60" s="18"/>
      <c r="TNO60" s="18"/>
      <c r="TNP60" s="18"/>
      <c r="TNQ60" s="18"/>
      <c r="TNR60" s="18"/>
      <c r="TNS60" s="18"/>
      <c r="TNT60" s="18"/>
      <c r="TNU60" s="18"/>
      <c r="TNV60" s="18"/>
      <c r="TNW60" s="18"/>
      <c r="TNX60" s="18"/>
      <c r="TNY60" s="18"/>
      <c r="TNZ60" s="18"/>
      <c r="TOA60" s="18"/>
      <c r="TOB60" s="18"/>
      <c r="TOC60" s="18"/>
      <c r="TOD60" s="18"/>
      <c r="TOE60" s="18"/>
      <c r="TOF60" s="18"/>
      <c r="TOG60" s="18"/>
      <c r="TOH60" s="18"/>
      <c r="TOI60" s="18"/>
      <c r="TOJ60" s="18"/>
      <c r="TOK60" s="18"/>
      <c r="TOL60" s="18"/>
      <c r="TOM60" s="18"/>
      <c r="TON60" s="18"/>
      <c r="TOO60" s="18"/>
      <c r="TOP60" s="18"/>
      <c r="TOQ60" s="18"/>
      <c r="TOR60" s="18"/>
      <c r="TOS60" s="18"/>
      <c r="TOT60" s="18"/>
      <c r="TOU60" s="18"/>
      <c r="TOV60" s="18"/>
      <c r="TOW60" s="18"/>
      <c r="TOX60" s="18"/>
      <c r="TOY60" s="18"/>
      <c r="TOZ60" s="18"/>
      <c r="TPA60" s="18"/>
      <c r="TPB60" s="18"/>
      <c r="TPC60" s="18"/>
      <c r="TPD60" s="18"/>
      <c r="TPE60" s="18"/>
      <c r="TPF60" s="18"/>
      <c r="TPG60" s="18"/>
      <c r="TPH60" s="18"/>
      <c r="TPI60" s="18"/>
      <c r="TPJ60" s="18"/>
      <c r="TPK60" s="18"/>
      <c r="TPL60" s="18"/>
      <c r="TPM60" s="18"/>
      <c r="TPN60" s="18"/>
      <c r="TPO60" s="18"/>
      <c r="TPP60" s="18"/>
      <c r="TPQ60" s="18"/>
      <c r="TPR60" s="18"/>
      <c r="TPS60" s="18"/>
      <c r="TPT60" s="18"/>
      <c r="TPU60" s="18"/>
      <c r="TPV60" s="18"/>
      <c r="TPW60" s="18"/>
      <c r="TPX60" s="18"/>
      <c r="TPY60" s="18"/>
      <c r="TPZ60" s="18"/>
      <c r="TQA60" s="18"/>
      <c r="TQB60" s="18"/>
      <c r="TQC60" s="18"/>
      <c r="TQD60" s="18"/>
      <c r="TQE60" s="18"/>
      <c r="TQF60" s="18"/>
      <c r="TQG60" s="18"/>
      <c r="TQH60" s="18"/>
      <c r="TQI60" s="18"/>
      <c r="TQJ60" s="18"/>
      <c r="TQK60" s="18"/>
      <c r="TQL60" s="18"/>
      <c r="TQM60" s="18"/>
      <c r="TQN60" s="18"/>
      <c r="TQO60" s="18"/>
      <c r="TQP60" s="18"/>
      <c r="TQQ60" s="18"/>
      <c r="TQR60" s="18"/>
      <c r="TQS60" s="18"/>
      <c r="TQT60" s="18"/>
      <c r="TQU60" s="18"/>
      <c r="TQV60" s="18"/>
      <c r="TQW60" s="18"/>
      <c r="TQX60" s="18"/>
      <c r="TQY60" s="18"/>
      <c r="TQZ60" s="18"/>
      <c r="TRA60" s="18"/>
      <c r="TRB60" s="18"/>
      <c r="TRC60" s="18"/>
      <c r="TRD60" s="18"/>
      <c r="TRE60" s="18"/>
      <c r="TRF60" s="18"/>
      <c r="TRG60" s="18"/>
      <c r="TRH60" s="18"/>
      <c r="TRI60" s="18"/>
      <c r="TRJ60" s="18"/>
      <c r="TRK60" s="18"/>
      <c r="TRL60" s="18"/>
      <c r="TRM60" s="18"/>
      <c r="TRN60" s="18"/>
      <c r="TRO60" s="18"/>
      <c r="TRP60" s="18"/>
      <c r="TRQ60" s="18"/>
      <c r="TRR60" s="18"/>
      <c r="TRS60" s="18"/>
      <c r="TRT60" s="18"/>
      <c r="TRU60" s="18"/>
      <c r="TRV60" s="18"/>
      <c r="TRW60" s="18"/>
      <c r="TRX60" s="18"/>
      <c r="TRY60" s="18"/>
      <c r="TRZ60" s="18"/>
      <c r="TSA60" s="18"/>
      <c r="TSB60" s="18"/>
      <c r="TSC60" s="18"/>
      <c r="TSD60" s="18"/>
      <c r="TSE60" s="18"/>
      <c r="TSF60" s="18"/>
      <c r="TSG60" s="18"/>
      <c r="TSH60" s="18"/>
      <c r="TSI60" s="18"/>
      <c r="TSJ60" s="18"/>
      <c r="TSK60" s="18"/>
      <c r="TSL60" s="18"/>
      <c r="TSM60" s="18"/>
      <c r="TSN60" s="18"/>
      <c r="TSO60" s="18"/>
      <c r="TSP60" s="18"/>
      <c r="TSQ60" s="18"/>
      <c r="TSR60" s="18"/>
      <c r="TSS60" s="18"/>
      <c r="TST60" s="18"/>
      <c r="TSU60" s="18"/>
      <c r="TSV60" s="18"/>
      <c r="TSW60" s="18"/>
      <c r="TSX60" s="18"/>
      <c r="TSY60" s="18"/>
      <c r="TSZ60" s="18"/>
      <c r="TTA60" s="18"/>
      <c r="TTB60" s="18"/>
      <c r="TTC60" s="18"/>
      <c r="TTD60" s="18"/>
      <c r="TTE60" s="18"/>
      <c r="TTF60" s="18"/>
      <c r="TTG60" s="18"/>
      <c r="TTH60" s="18"/>
      <c r="TTI60" s="18"/>
      <c r="TTJ60" s="18"/>
      <c r="TTK60" s="18"/>
      <c r="TTL60" s="18"/>
      <c r="TTM60" s="18"/>
      <c r="TTN60" s="18"/>
      <c r="TTO60" s="18"/>
      <c r="TTP60" s="18"/>
      <c r="TTQ60" s="18"/>
      <c r="TTR60" s="18"/>
      <c r="TTS60" s="18"/>
      <c r="TTT60" s="18"/>
      <c r="TTU60" s="18"/>
      <c r="TTV60" s="18"/>
      <c r="TTW60" s="18"/>
      <c r="TTX60" s="18"/>
      <c r="TTY60" s="18"/>
      <c r="TTZ60" s="18"/>
      <c r="TUA60" s="18"/>
      <c r="TUB60" s="18"/>
      <c r="TUC60" s="18"/>
      <c r="TUD60" s="18"/>
      <c r="TUE60" s="18"/>
      <c r="TUF60" s="18"/>
      <c r="TUG60" s="18"/>
      <c r="TUH60" s="18"/>
      <c r="TUI60" s="18"/>
      <c r="TUJ60" s="18"/>
      <c r="TUK60" s="18"/>
      <c r="TUL60" s="18"/>
      <c r="TUM60" s="18"/>
      <c r="TUN60" s="18"/>
      <c r="TUO60" s="18"/>
      <c r="TUP60" s="18"/>
      <c r="TUQ60" s="18"/>
      <c r="TUR60" s="18"/>
      <c r="TUS60" s="18"/>
      <c r="TUT60" s="18"/>
      <c r="TUU60" s="18"/>
      <c r="TUV60" s="18"/>
      <c r="TUW60" s="18"/>
      <c r="TUX60" s="18"/>
      <c r="TUY60" s="18"/>
      <c r="TUZ60" s="18"/>
      <c r="TVA60" s="18"/>
      <c r="TVB60" s="18"/>
      <c r="TVC60" s="18"/>
      <c r="TVD60" s="18"/>
      <c r="TVE60" s="18"/>
      <c r="TVF60" s="18"/>
      <c r="TVG60" s="18"/>
      <c r="TVH60" s="18"/>
      <c r="TVI60" s="18"/>
      <c r="TVJ60" s="18"/>
      <c r="TVK60" s="18"/>
      <c r="TVL60" s="18"/>
      <c r="TVM60" s="18"/>
      <c r="TVN60" s="18"/>
      <c r="TVO60" s="18"/>
      <c r="TVP60" s="18"/>
      <c r="TVQ60" s="18"/>
      <c r="TVR60" s="18"/>
      <c r="TVS60" s="18"/>
      <c r="TVT60" s="18"/>
      <c r="TVU60" s="18"/>
      <c r="TVV60" s="18"/>
      <c r="TVW60" s="18"/>
      <c r="TVX60" s="18"/>
      <c r="TVY60" s="18"/>
      <c r="TVZ60" s="18"/>
      <c r="TWA60" s="18"/>
      <c r="TWB60" s="18"/>
      <c r="TWC60" s="18"/>
      <c r="TWD60" s="18"/>
      <c r="TWE60" s="18"/>
      <c r="TWF60" s="18"/>
      <c r="TWG60" s="18"/>
      <c r="TWH60" s="18"/>
      <c r="TWI60" s="18"/>
      <c r="TWJ60" s="18"/>
      <c r="TWK60" s="18"/>
      <c r="TWL60" s="18"/>
      <c r="TWM60" s="18"/>
      <c r="TWN60" s="18"/>
      <c r="TWO60" s="18"/>
      <c r="TWP60" s="18"/>
      <c r="TWQ60" s="18"/>
      <c r="TWR60" s="18"/>
      <c r="TWS60" s="18"/>
      <c r="TWT60" s="18"/>
      <c r="TWU60" s="18"/>
      <c r="TWV60" s="18"/>
      <c r="TWW60" s="18"/>
      <c r="TWX60" s="18"/>
      <c r="TWY60" s="18"/>
      <c r="TWZ60" s="18"/>
      <c r="TXA60" s="18"/>
      <c r="TXB60" s="18"/>
      <c r="TXC60" s="18"/>
      <c r="TXD60" s="18"/>
      <c r="TXE60" s="18"/>
      <c r="TXF60" s="18"/>
      <c r="TXG60" s="18"/>
      <c r="TXH60" s="18"/>
      <c r="TXI60" s="18"/>
      <c r="TXJ60" s="18"/>
      <c r="TXK60" s="18"/>
      <c r="TXL60" s="18"/>
      <c r="TXM60" s="18"/>
      <c r="TXN60" s="18"/>
      <c r="TXO60" s="18"/>
      <c r="TXP60" s="18"/>
      <c r="TXQ60" s="18"/>
      <c r="TXR60" s="18"/>
      <c r="TXS60" s="18"/>
      <c r="TXT60" s="18"/>
      <c r="TXU60" s="18"/>
      <c r="TXV60" s="18"/>
      <c r="TXW60" s="18"/>
      <c r="TXX60" s="18"/>
      <c r="TXY60" s="18"/>
      <c r="TXZ60" s="18"/>
      <c r="TYA60" s="18"/>
      <c r="TYB60" s="18"/>
      <c r="TYC60" s="18"/>
      <c r="TYD60" s="18"/>
      <c r="TYE60" s="18"/>
      <c r="TYF60" s="18"/>
      <c r="TYG60" s="18"/>
      <c r="TYH60" s="18"/>
      <c r="TYI60" s="18"/>
      <c r="TYJ60" s="18"/>
      <c r="TYK60" s="18"/>
      <c r="TYL60" s="18"/>
      <c r="TYM60" s="18"/>
      <c r="TYN60" s="18"/>
      <c r="TYO60" s="18"/>
      <c r="TYP60" s="18"/>
      <c r="TYQ60" s="18"/>
      <c r="TYR60" s="18"/>
      <c r="TYS60" s="18"/>
      <c r="TYT60" s="18"/>
      <c r="TYU60" s="18"/>
      <c r="TYV60" s="18"/>
      <c r="TYW60" s="18"/>
      <c r="TYX60" s="18"/>
      <c r="TYY60" s="18"/>
      <c r="TYZ60" s="18"/>
      <c r="TZA60" s="18"/>
      <c r="TZB60" s="18"/>
      <c r="TZC60" s="18"/>
      <c r="TZD60" s="18"/>
      <c r="TZE60" s="18"/>
      <c r="TZF60" s="18"/>
      <c r="TZG60" s="18"/>
      <c r="TZH60" s="18"/>
      <c r="TZI60" s="18"/>
      <c r="TZJ60" s="18"/>
      <c r="TZK60" s="18"/>
      <c r="TZL60" s="18"/>
      <c r="TZM60" s="18"/>
      <c r="TZN60" s="18"/>
      <c r="TZO60" s="18"/>
      <c r="TZP60" s="18"/>
      <c r="TZQ60" s="18"/>
      <c r="TZR60" s="18"/>
      <c r="TZS60" s="18"/>
      <c r="TZT60" s="18"/>
      <c r="TZU60" s="18"/>
      <c r="TZV60" s="18"/>
      <c r="TZW60" s="18"/>
      <c r="TZX60" s="18"/>
      <c r="TZY60" s="18"/>
      <c r="TZZ60" s="18"/>
      <c r="UAA60" s="18"/>
      <c r="UAB60" s="18"/>
      <c r="UAC60" s="18"/>
      <c r="UAD60" s="18"/>
      <c r="UAE60" s="18"/>
      <c r="UAF60" s="18"/>
      <c r="UAG60" s="18"/>
      <c r="UAH60" s="18"/>
      <c r="UAI60" s="18"/>
      <c r="UAJ60" s="18"/>
      <c r="UAK60" s="18"/>
      <c r="UAL60" s="18"/>
      <c r="UAM60" s="18"/>
      <c r="UAN60" s="18"/>
      <c r="UAO60" s="18"/>
      <c r="UAP60" s="18"/>
      <c r="UAQ60" s="18"/>
      <c r="UAR60" s="18"/>
      <c r="UAS60" s="18"/>
      <c r="UAT60" s="18"/>
      <c r="UAU60" s="18"/>
      <c r="UAV60" s="18"/>
      <c r="UAW60" s="18"/>
      <c r="UAX60" s="18"/>
      <c r="UAY60" s="18"/>
      <c r="UAZ60" s="18"/>
      <c r="UBA60" s="18"/>
      <c r="UBB60" s="18"/>
      <c r="UBC60" s="18"/>
      <c r="UBD60" s="18"/>
      <c r="UBE60" s="18"/>
      <c r="UBF60" s="18"/>
      <c r="UBG60" s="18"/>
      <c r="UBH60" s="18"/>
      <c r="UBI60" s="18"/>
      <c r="UBJ60" s="18"/>
      <c r="UBK60" s="18"/>
      <c r="UBL60" s="18"/>
      <c r="UBM60" s="18"/>
      <c r="UBN60" s="18"/>
      <c r="UBO60" s="18"/>
      <c r="UBP60" s="18"/>
      <c r="UBQ60" s="18"/>
      <c r="UBR60" s="18"/>
      <c r="UBS60" s="18"/>
      <c r="UBT60" s="18"/>
      <c r="UBU60" s="18"/>
      <c r="UBV60" s="18"/>
      <c r="UBW60" s="18"/>
      <c r="UBX60" s="18"/>
      <c r="UBY60" s="18"/>
      <c r="UBZ60" s="18"/>
      <c r="UCA60" s="18"/>
      <c r="UCB60" s="18"/>
      <c r="UCC60" s="18"/>
      <c r="UCD60" s="18"/>
      <c r="UCE60" s="18"/>
      <c r="UCF60" s="18"/>
      <c r="UCG60" s="18"/>
      <c r="UCH60" s="18"/>
      <c r="UCI60" s="18"/>
      <c r="UCJ60" s="18"/>
      <c r="UCK60" s="18"/>
      <c r="UCL60" s="18"/>
      <c r="UCM60" s="18"/>
      <c r="UCN60" s="18"/>
      <c r="UCO60" s="18"/>
      <c r="UCP60" s="18"/>
      <c r="UCQ60" s="18"/>
      <c r="UCR60" s="18"/>
      <c r="UCS60" s="18"/>
      <c r="UCT60" s="18"/>
      <c r="UCU60" s="18"/>
      <c r="UCV60" s="18"/>
      <c r="UCW60" s="18"/>
      <c r="UCX60" s="18"/>
      <c r="UCY60" s="18"/>
      <c r="UCZ60" s="18"/>
      <c r="UDA60" s="18"/>
      <c r="UDB60" s="18"/>
      <c r="UDC60" s="18"/>
      <c r="UDD60" s="18"/>
      <c r="UDE60" s="18"/>
      <c r="UDF60" s="18"/>
      <c r="UDG60" s="18"/>
      <c r="UDH60" s="18"/>
      <c r="UDI60" s="18"/>
      <c r="UDJ60" s="18"/>
      <c r="UDK60" s="18"/>
      <c r="UDL60" s="18"/>
      <c r="UDM60" s="18"/>
      <c r="UDN60" s="18"/>
      <c r="UDO60" s="18"/>
      <c r="UDP60" s="18"/>
      <c r="UDQ60" s="18"/>
      <c r="UDR60" s="18"/>
      <c r="UDS60" s="18"/>
      <c r="UDT60" s="18"/>
      <c r="UDU60" s="18"/>
      <c r="UDV60" s="18"/>
      <c r="UDW60" s="18"/>
      <c r="UDX60" s="18"/>
      <c r="UDY60" s="18"/>
      <c r="UDZ60" s="18"/>
      <c r="UEA60" s="18"/>
      <c r="UEB60" s="18"/>
      <c r="UEC60" s="18"/>
      <c r="UED60" s="18"/>
      <c r="UEE60" s="18"/>
      <c r="UEF60" s="18"/>
      <c r="UEG60" s="18"/>
      <c r="UEH60" s="18"/>
      <c r="UEI60" s="18"/>
      <c r="UEJ60" s="18"/>
      <c r="UEK60" s="18"/>
      <c r="UEL60" s="18"/>
      <c r="UEM60" s="18"/>
      <c r="UEN60" s="18"/>
      <c r="UEO60" s="18"/>
      <c r="UEP60" s="18"/>
      <c r="UEQ60" s="18"/>
      <c r="UER60" s="18"/>
      <c r="UES60" s="18"/>
      <c r="UET60" s="18"/>
      <c r="UEU60" s="18"/>
      <c r="UEV60" s="18"/>
      <c r="UEW60" s="18"/>
      <c r="UEX60" s="18"/>
      <c r="UEY60" s="18"/>
      <c r="UEZ60" s="18"/>
      <c r="UFA60" s="18"/>
      <c r="UFB60" s="18"/>
      <c r="UFC60" s="18"/>
      <c r="UFD60" s="18"/>
      <c r="UFE60" s="18"/>
      <c r="UFF60" s="18"/>
      <c r="UFG60" s="18"/>
      <c r="UFH60" s="18"/>
      <c r="UFI60" s="18"/>
      <c r="UFJ60" s="18"/>
      <c r="UFK60" s="18"/>
      <c r="UFL60" s="18"/>
      <c r="UFM60" s="18"/>
      <c r="UFN60" s="18"/>
      <c r="UFO60" s="18"/>
      <c r="UFP60" s="18"/>
      <c r="UFQ60" s="18"/>
      <c r="UFR60" s="18"/>
      <c r="UFS60" s="18"/>
      <c r="UFT60" s="18"/>
      <c r="UFU60" s="18"/>
      <c r="UFV60" s="18"/>
      <c r="UFW60" s="18"/>
      <c r="UFX60" s="18"/>
      <c r="UFY60" s="18"/>
      <c r="UFZ60" s="18"/>
      <c r="UGA60" s="18"/>
      <c r="UGB60" s="18"/>
      <c r="UGC60" s="18"/>
      <c r="UGD60" s="18"/>
      <c r="UGE60" s="18"/>
      <c r="UGF60" s="18"/>
      <c r="UGG60" s="18"/>
      <c r="UGH60" s="18"/>
      <c r="UGI60" s="18"/>
      <c r="UGJ60" s="18"/>
      <c r="UGK60" s="18"/>
      <c r="UGL60" s="18"/>
      <c r="UGM60" s="18"/>
      <c r="UGN60" s="18"/>
      <c r="UGO60" s="18"/>
      <c r="UGP60" s="18"/>
      <c r="UGQ60" s="18"/>
      <c r="UGR60" s="18"/>
      <c r="UGS60" s="18"/>
      <c r="UGT60" s="18"/>
      <c r="UGU60" s="18"/>
      <c r="UGV60" s="18"/>
      <c r="UGW60" s="18"/>
      <c r="UGX60" s="18"/>
      <c r="UGY60" s="18"/>
      <c r="UGZ60" s="18"/>
      <c r="UHA60" s="18"/>
      <c r="UHB60" s="18"/>
      <c r="UHC60" s="18"/>
      <c r="UHD60" s="18"/>
      <c r="UHE60" s="18"/>
      <c r="UHF60" s="18"/>
      <c r="UHG60" s="18"/>
      <c r="UHH60" s="18"/>
      <c r="UHI60" s="18"/>
      <c r="UHJ60" s="18"/>
      <c r="UHK60" s="18"/>
      <c r="UHL60" s="18"/>
      <c r="UHM60" s="18"/>
      <c r="UHN60" s="18"/>
      <c r="UHO60" s="18"/>
      <c r="UHP60" s="18"/>
      <c r="UHQ60" s="18"/>
      <c r="UHR60" s="18"/>
      <c r="UHS60" s="18"/>
      <c r="UHT60" s="18"/>
      <c r="UHU60" s="18"/>
      <c r="UHV60" s="18"/>
      <c r="UHW60" s="18"/>
      <c r="UHX60" s="18"/>
      <c r="UHY60" s="18"/>
      <c r="UHZ60" s="18"/>
      <c r="UIA60" s="18"/>
      <c r="UIB60" s="18"/>
      <c r="UIC60" s="18"/>
      <c r="UID60" s="18"/>
      <c r="UIE60" s="18"/>
      <c r="UIF60" s="18"/>
      <c r="UIG60" s="18"/>
      <c r="UIH60" s="18"/>
      <c r="UII60" s="18"/>
      <c r="UIJ60" s="18"/>
      <c r="UIK60" s="18"/>
      <c r="UIL60" s="18"/>
      <c r="UIM60" s="18"/>
      <c r="UIN60" s="18"/>
      <c r="UIO60" s="18"/>
      <c r="UIP60" s="18"/>
      <c r="UIQ60" s="18"/>
      <c r="UIR60" s="18"/>
      <c r="UIS60" s="18"/>
      <c r="UIT60" s="18"/>
      <c r="UIU60" s="18"/>
      <c r="UIV60" s="18"/>
      <c r="UIW60" s="18"/>
      <c r="UIX60" s="18"/>
      <c r="UIY60" s="18"/>
      <c r="UIZ60" s="18"/>
      <c r="UJA60" s="18"/>
      <c r="UJB60" s="18"/>
      <c r="UJC60" s="18"/>
      <c r="UJD60" s="18"/>
      <c r="UJE60" s="18"/>
      <c r="UJF60" s="18"/>
      <c r="UJG60" s="18"/>
      <c r="UJH60" s="18"/>
      <c r="UJI60" s="18"/>
      <c r="UJJ60" s="18"/>
      <c r="UJK60" s="18"/>
      <c r="UJL60" s="18"/>
      <c r="UJM60" s="18"/>
      <c r="UJN60" s="18"/>
      <c r="UJO60" s="18"/>
      <c r="UJP60" s="18"/>
      <c r="UJQ60" s="18"/>
      <c r="UJR60" s="18"/>
      <c r="UJS60" s="18"/>
      <c r="UJT60" s="18"/>
      <c r="UJU60" s="18"/>
      <c r="UJV60" s="18"/>
      <c r="UJW60" s="18"/>
      <c r="UJX60" s="18"/>
      <c r="UJY60" s="18"/>
      <c r="UJZ60" s="18"/>
      <c r="UKA60" s="18"/>
      <c r="UKB60" s="18"/>
      <c r="UKC60" s="18"/>
      <c r="UKD60" s="18"/>
      <c r="UKE60" s="18"/>
      <c r="UKF60" s="18"/>
      <c r="UKG60" s="18"/>
      <c r="UKH60" s="18"/>
      <c r="UKI60" s="18"/>
      <c r="UKJ60" s="18"/>
      <c r="UKK60" s="18"/>
      <c r="UKL60" s="18"/>
      <c r="UKM60" s="18"/>
      <c r="UKN60" s="18"/>
      <c r="UKO60" s="18"/>
      <c r="UKP60" s="18"/>
      <c r="UKQ60" s="18"/>
      <c r="UKR60" s="18"/>
      <c r="UKS60" s="18"/>
      <c r="UKT60" s="18"/>
      <c r="UKU60" s="18"/>
      <c r="UKV60" s="18"/>
      <c r="UKW60" s="18"/>
      <c r="UKX60" s="18"/>
      <c r="UKY60" s="18"/>
      <c r="UKZ60" s="18"/>
      <c r="ULA60" s="18"/>
      <c r="ULB60" s="18"/>
      <c r="ULC60" s="18"/>
      <c r="ULD60" s="18"/>
      <c r="ULE60" s="18"/>
      <c r="ULF60" s="18"/>
      <c r="ULG60" s="18"/>
      <c r="ULH60" s="18"/>
      <c r="ULI60" s="18"/>
      <c r="ULJ60" s="18"/>
      <c r="ULK60" s="18"/>
      <c r="ULL60" s="18"/>
      <c r="ULM60" s="18"/>
      <c r="ULN60" s="18"/>
      <c r="ULO60" s="18"/>
      <c r="ULP60" s="18"/>
      <c r="ULQ60" s="18"/>
      <c r="ULR60" s="18"/>
      <c r="ULS60" s="18"/>
      <c r="ULT60" s="18"/>
      <c r="ULU60" s="18"/>
      <c r="ULV60" s="18"/>
      <c r="ULW60" s="18"/>
      <c r="ULX60" s="18"/>
      <c r="ULY60" s="18"/>
      <c r="ULZ60" s="18"/>
      <c r="UMA60" s="18"/>
      <c r="UMB60" s="18"/>
      <c r="UMC60" s="18"/>
      <c r="UMD60" s="18"/>
      <c r="UME60" s="18"/>
      <c r="UMF60" s="18"/>
      <c r="UMG60" s="18"/>
      <c r="UMH60" s="18"/>
      <c r="UMI60" s="18"/>
      <c r="UMJ60" s="18"/>
      <c r="UMK60" s="18"/>
      <c r="UML60" s="18"/>
      <c r="UMM60" s="18"/>
      <c r="UMN60" s="18"/>
      <c r="UMO60" s="18"/>
      <c r="UMP60" s="18"/>
      <c r="UMQ60" s="18"/>
      <c r="UMR60" s="18"/>
      <c r="UMS60" s="18"/>
      <c r="UMT60" s="18"/>
      <c r="UMU60" s="18"/>
      <c r="UMV60" s="18"/>
      <c r="UMW60" s="18"/>
      <c r="UMX60" s="18"/>
      <c r="UMY60" s="18"/>
      <c r="UMZ60" s="18"/>
      <c r="UNA60" s="18"/>
      <c r="UNB60" s="18"/>
      <c r="UNC60" s="18"/>
      <c r="UND60" s="18"/>
      <c r="UNE60" s="18"/>
      <c r="UNF60" s="18"/>
      <c r="UNG60" s="18"/>
      <c r="UNH60" s="18"/>
      <c r="UNI60" s="18"/>
      <c r="UNJ60" s="18"/>
      <c r="UNK60" s="18"/>
      <c r="UNL60" s="18"/>
      <c r="UNM60" s="18"/>
      <c r="UNN60" s="18"/>
      <c r="UNO60" s="18"/>
      <c r="UNP60" s="18"/>
      <c r="UNQ60" s="18"/>
      <c r="UNR60" s="18"/>
      <c r="UNS60" s="18"/>
      <c r="UNT60" s="18"/>
      <c r="UNU60" s="18"/>
      <c r="UNV60" s="18"/>
      <c r="UNW60" s="18"/>
      <c r="UNX60" s="18"/>
      <c r="UNY60" s="18"/>
      <c r="UNZ60" s="18"/>
      <c r="UOA60" s="18"/>
      <c r="UOB60" s="18"/>
      <c r="UOC60" s="18"/>
      <c r="UOD60" s="18"/>
      <c r="UOE60" s="18"/>
      <c r="UOF60" s="18"/>
      <c r="UOG60" s="18"/>
      <c r="UOH60" s="18"/>
      <c r="UOI60" s="18"/>
      <c r="UOJ60" s="18"/>
      <c r="UOK60" s="18"/>
      <c r="UOL60" s="18"/>
      <c r="UOM60" s="18"/>
      <c r="UON60" s="18"/>
      <c r="UOO60" s="18"/>
      <c r="UOP60" s="18"/>
      <c r="UOQ60" s="18"/>
      <c r="UOR60" s="18"/>
      <c r="UOS60" s="18"/>
      <c r="UOT60" s="18"/>
      <c r="UOU60" s="18"/>
      <c r="UOV60" s="18"/>
      <c r="UOW60" s="18"/>
      <c r="UOX60" s="18"/>
      <c r="UOY60" s="18"/>
      <c r="UOZ60" s="18"/>
      <c r="UPA60" s="18"/>
      <c r="UPB60" s="18"/>
      <c r="UPC60" s="18"/>
      <c r="UPD60" s="18"/>
      <c r="UPE60" s="18"/>
      <c r="UPF60" s="18"/>
      <c r="UPG60" s="18"/>
      <c r="UPH60" s="18"/>
      <c r="UPI60" s="18"/>
      <c r="UPJ60" s="18"/>
      <c r="UPK60" s="18"/>
      <c r="UPL60" s="18"/>
      <c r="UPM60" s="18"/>
      <c r="UPN60" s="18"/>
      <c r="UPO60" s="18"/>
      <c r="UPP60" s="18"/>
      <c r="UPQ60" s="18"/>
      <c r="UPR60" s="18"/>
      <c r="UPS60" s="18"/>
      <c r="UPT60" s="18"/>
      <c r="UPU60" s="18"/>
      <c r="UPV60" s="18"/>
      <c r="UPW60" s="18"/>
      <c r="UPX60" s="18"/>
      <c r="UPY60" s="18"/>
      <c r="UPZ60" s="18"/>
      <c r="UQA60" s="18"/>
      <c r="UQB60" s="18"/>
      <c r="UQC60" s="18"/>
      <c r="UQD60" s="18"/>
      <c r="UQE60" s="18"/>
      <c r="UQF60" s="18"/>
      <c r="UQG60" s="18"/>
      <c r="UQH60" s="18"/>
      <c r="UQI60" s="18"/>
      <c r="UQJ60" s="18"/>
      <c r="UQK60" s="18"/>
      <c r="UQL60" s="18"/>
      <c r="UQM60" s="18"/>
      <c r="UQN60" s="18"/>
      <c r="UQO60" s="18"/>
      <c r="UQP60" s="18"/>
      <c r="UQQ60" s="18"/>
      <c r="UQR60" s="18"/>
      <c r="UQS60" s="18"/>
      <c r="UQT60" s="18"/>
      <c r="UQU60" s="18"/>
      <c r="UQV60" s="18"/>
      <c r="UQW60" s="18"/>
      <c r="UQX60" s="18"/>
      <c r="UQY60" s="18"/>
      <c r="UQZ60" s="18"/>
      <c r="URA60" s="18"/>
      <c r="URB60" s="18"/>
      <c r="URC60" s="18"/>
      <c r="URD60" s="18"/>
      <c r="URE60" s="18"/>
      <c r="URF60" s="18"/>
      <c r="URG60" s="18"/>
      <c r="URH60" s="18"/>
      <c r="URI60" s="18"/>
      <c r="URJ60" s="18"/>
      <c r="URK60" s="18"/>
      <c r="URL60" s="18"/>
      <c r="URM60" s="18"/>
      <c r="URN60" s="18"/>
      <c r="URO60" s="18"/>
      <c r="URP60" s="18"/>
      <c r="URQ60" s="18"/>
      <c r="URR60" s="18"/>
      <c r="URS60" s="18"/>
      <c r="URT60" s="18"/>
      <c r="URU60" s="18"/>
      <c r="URV60" s="18"/>
      <c r="URW60" s="18"/>
      <c r="URX60" s="18"/>
      <c r="URY60" s="18"/>
      <c r="URZ60" s="18"/>
      <c r="USA60" s="18"/>
      <c r="USB60" s="18"/>
      <c r="USC60" s="18"/>
      <c r="USD60" s="18"/>
      <c r="USE60" s="18"/>
      <c r="USF60" s="18"/>
      <c r="USG60" s="18"/>
      <c r="USH60" s="18"/>
      <c r="USI60" s="18"/>
      <c r="USJ60" s="18"/>
      <c r="USK60" s="18"/>
      <c r="USL60" s="18"/>
      <c r="USM60" s="18"/>
      <c r="USN60" s="18"/>
      <c r="USO60" s="18"/>
      <c r="USP60" s="18"/>
      <c r="USQ60" s="18"/>
      <c r="USR60" s="18"/>
      <c r="USS60" s="18"/>
      <c r="UST60" s="18"/>
      <c r="USU60" s="18"/>
      <c r="USV60" s="18"/>
      <c r="USW60" s="18"/>
      <c r="USX60" s="18"/>
      <c r="USY60" s="18"/>
      <c r="USZ60" s="18"/>
      <c r="UTA60" s="18"/>
      <c r="UTB60" s="18"/>
      <c r="UTC60" s="18"/>
      <c r="UTD60" s="18"/>
      <c r="UTE60" s="18"/>
      <c r="UTF60" s="18"/>
      <c r="UTG60" s="18"/>
      <c r="UTH60" s="18"/>
      <c r="UTI60" s="18"/>
      <c r="UTJ60" s="18"/>
      <c r="UTK60" s="18"/>
      <c r="UTL60" s="18"/>
      <c r="UTM60" s="18"/>
      <c r="UTN60" s="18"/>
      <c r="UTO60" s="18"/>
      <c r="UTP60" s="18"/>
      <c r="UTQ60" s="18"/>
      <c r="UTR60" s="18"/>
      <c r="UTS60" s="18"/>
      <c r="UTT60" s="18"/>
      <c r="UTU60" s="18"/>
      <c r="UTV60" s="18"/>
      <c r="UTW60" s="18"/>
      <c r="UTX60" s="18"/>
      <c r="UTY60" s="18"/>
      <c r="UTZ60" s="18"/>
      <c r="UUA60" s="18"/>
      <c r="UUB60" s="18"/>
      <c r="UUC60" s="18"/>
      <c r="UUD60" s="18"/>
      <c r="UUE60" s="18"/>
      <c r="UUF60" s="18"/>
      <c r="UUG60" s="18"/>
      <c r="UUH60" s="18"/>
      <c r="UUI60" s="18"/>
      <c r="UUJ60" s="18"/>
      <c r="UUK60" s="18"/>
      <c r="UUL60" s="18"/>
      <c r="UUM60" s="18"/>
      <c r="UUN60" s="18"/>
      <c r="UUO60" s="18"/>
      <c r="UUP60" s="18"/>
      <c r="UUQ60" s="18"/>
      <c r="UUR60" s="18"/>
      <c r="UUS60" s="18"/>
      <c r="UUT60" s="18"/>
      <c r="UUU60" s="18"/>
      <c r="UUV60" s="18"/>
      <c r="UUW60" s="18"/>
      <c r="UUX60" s="18"/>
      <c r="UUY60" s="18"/>
      <c r="UUZ60" s="18"/>
      <c r="UVA60" s="18"/>
      <c r="UVB60" s="18"/>
      <c r="UVC60" s="18"/>
      <c r="UVD60" s="18"/>
      <c r="UVE60" s="18"/>
      <c r="UVF60" s="18"/>
      <c r="UVG60" s="18"/>
      <c r="UVH60" s="18"/>
      <c r="UVI60" s="18"/>
      <c r="UVJ60" s="18"/>
      <c r="UVK60" s="18"/>
      <c r="UVL60" s="18"/>
      <c r="UVM60" s="18"/>
      <c r="UVN60" s="18"/>
      <c r="UVO60" s="18"/>
      <c r="UVP60" s="18"/>
      <c r="UVQ60" s="18"/>
      <c r="UVR60" s="18"/>
      <c r="UVS60" s="18"/>
      <c r="UVT60" s="18"/>
      <c r="UVU60" s="18"/>
      <c r="UVV60" s="18"/>
      <c r="UVW60" s="18"/>
      <c r="UVX60" s="18"/>
      <c r="UVY60" s="18"/>
      <c r="UVZ60" s="18"/>
      <c r="UWA60" s="18"/>
      <c r="UWB60" s="18"/>
      <c r="UWC60" s="18"/>
      <c r="UWD60" s="18"/>
      <c r="UWE60" s="18"/>
      <c r="UWF60" s="18"/>
      <c r="UWG60" s="18"/>
      <c r="UWH60" s="18"/>
      <c r="UWI60" s="18"/>
      <c r="UWJ60" s="18"/>
      <c r="UWK60" s="18"/>
      <c r="UWL60" s="18"/>
      <c r="UWM60" s="18"/>
      <c r="UWN60" s="18"/>
      <c r="UWO60" s="18"/>
      <c r="UWP60" s="18"/>
      <c r="UWQ60" s="18"/>
      <c r="UWR60" s="18"/>
      <c r="UWS60" s="18"/>
      <c r="UWT60" s="18"/>
      <c r="UWU60" s="18"/>
      <c r="UWV60" s="18"/>
      <c r="UWW60" s="18"/>
      <c r="UWX60" s="18"/>
      <c r="UWY60" s="18"/>
      <c r="UWZ60" s="18"/>
      <c r="UXA60" s="18"/>
      <c r="UXB60" s="18"/>
      <c r="UXC60" s="18"/>
      <c r="UXD60" s="18"/>
      <c r="UXE60" s="18"/>
      <c r="UXF60" s="18"/>
      <c r="UXG60" s="18"/>
      <c r="UXH60" s="18"/>
      <c r="UXI60" s="18"/>
      <c r="UXJ60" s="18"/>
      <c r="UXK60" s="18"/>
      <c r="UXL60" s="18"/>
      <c r="UXM60" s="18"/>
      <c r="UXN60" s="18"/>
      <c r="UXO60" s="18"/>
      <c r="UXP60" s="18"/>
      <c r="UXQ60" s="18"/>
      <c r="UXR60" s="18"/>
      <c r="UXS60" s="18"/>
      <c r="UXT60" s="18"/>
      <c r="UXU60" s="18"/>
      <c r="UXV60" s="18"/>
      <c r="UXW60" s="18"/>
      <c r="UXX60" s="18"/>
      <c r="UXY60" s="18"/>
      <c r="UXZ60" s="18"/>
      <c r="UYA60" s="18"/>
      <c r="UYB60" s="18"/>
      <c r="UYC60" s="18"/>
      <c r="UYD60" s="18"/>
      <c r="UYE60" s="18"/>
      <c r="UYF60" s="18"/>
      <c r="UYG60" s="18"/>
      <c r="UYH60" s="18"/>
      <c r="UYI60" s="18"/>
      <c r="UYJ60" s="18"/>
      <c r="UYK60" s="18"/>
      <c r="UYL60" s="18"/>
      <c r="UYM60" s="18"/>
      <c r="UYN60" s="18"/>
      <c r="UYO60" s="18"/>
      <c r="UYP60" s="18"/>
      <c r="UYQ60" s="18"/>
      <c r="UYR60" s="18"/>
      <c r="UYS60" s="18"/>
      <c r="UYT60" s="18"/>
      <c r="UYU60" s="18"/>
      <c r="UYV60" s="18"/>
      <c r="UYW60" s="18"/>
      <c r="UYX60" s="18"/>
      <c r="UYY60" s="18"/>
      <c r="UYZ60" s="18"/>
      <c r="UZA60" s="18"/>
      <c r="UZB60" s="18"/>
      <c r="UZC60" s="18"/>
      <c r="UZD60" s="18"/>
      <c r="UZE60" s="18"/>
      <c r="UZF60" s="18"/>
      <c r="UZG60" s="18"/>
      <c r="UZH60" s="18"/>
      <c r="UZI60" s="18"/>
      <c r="UZJ60" s="18"/>
      <c r="UZK60" s="18"/>
      <c r="UZL60" s="18"/>
      <c r="UZM60" s="18"/>
      <c r="UZN60" s="18"/>
      <c r="UZO60" s="18"/>
      <c r="UZP60" s="18"/>
      <c r="UZQ60" s="18"/>
      <c r="UZR60" s="18"/>
      <c r="UZS60" s="18"/>
      <c r="UZT60" s="18"/>
      <c r="UZU60" s="18"/>
      <c r="UZV60" s="18"/>
      <c r="UZW60" s="18"/>
      <c r="UZX60" s="18"/>
      <c r="UZY60" s="18"/>
      <c r="UZZ60" s="18"/>
      <c r="VAA60" s="18"/>
      <c r="VAB60" s="18"/>
      <c r="VAC60" s="18"/>
      <c r="VAD60" s="18"/>
      <c r="VAE60" s="18"/>
      <c r="VAF60" s="18"/>
      <c r="VAG60" s="18"/>
      <c r="VAH60" s="18"/>
      <c r="VAI60" s="18"/>
      <c r="VAJ60" s="18"/>
      <c r="VAK60" s="18"/>
      <c r="VAL60" s="18"/>
      <c r="VAM60" s="18"/>
      <c r="VAN60" s="18"/>
      <c r="VAO60" s="18"/>
      <c r="VAP60" s="18"/>
      <c r="VAQ60" s="18"/>
      <c r="VAR60" s="18"/>
      <c r="VAS60" s="18"/>
      <c r="VAT60" s="18"/>
      <c r="VAU60" s="18"/>
      <c r="VAV60" s="18"/>
      <c r="VAW60" s="18"/>
      <c r="VAX60" s="18"/>
      <c r="VAY60" s="18"/>
      <c r="VAZ60" s="18"/>
      <c r="VBA60" s="18"/>
      <c r="VBB60" s="18"/>
      <c r="VBC60" s="18"/>
      <c r="VBD60" s="18"/>
      <c r="VBE60" s="18"/>
      <c r="VBF60" s="18"/>
      <c r="VBG60" s="18"/>
      <c r="VBH60" s="18"/>
      <c r="VBI60" s="18"/>
      <c r="VBJ60" s="18"/>
      <c r="VBK60" s="18"/>
      <c r="VBL60" s="18"/>
      <c r="VBM60" s="18"/>
      <c r="VBN60" s="18"/>
      <c r="VBO60" s="18"/>
      <c r="VBP60" s="18"/>
      <c r="VBQ60" s="18"/>
      <c r="VBR60" s="18"/>
      <c r="VBS60" s="18"/>
      <c r="VBT60" s="18"/>
      <c r="VBU60" s="18"/>
      <c r="VBV60" s="18"/>
      <c r="VBW60" s="18"/>
      <c r="VBX60" s="18"/>
      <c r="VBY60" s="18"/>
      <c r="VBZ60" s="18"/>
      <c r="VCA60" s="18"/>
      <c r="VCB60" s="18"/>
      <c r="VCC60" s="18"/>
      <c r="VCD60" s="18"/>
      <c r="VCE60" s="18"/>
      <c r="VCF60" s="18"/>
      <c r="VCG60" s="18"/>
      <c r="VCH60" s="18"/>
      <c r="VCI60" s="18"/>
      <c r="VCJ60" s="18"/>
      <c r="VCK60" s="18"/>
      <c r="VCL60" s="18"/>
      <c r="VCM60" s="18"/>
      <c r="VCN60" s="18"/>
      <c r="VCO60" s="18"/>
      <c r="VCP60" s="18"/>
      <c r="VCQ60" s="18"/>
      <c r="VCR60" s="18"/>
      <c r="VCS60" s="18"/>
      <c r="VCT60" s="18"/>
      <c r="VCU60" s="18"/>
      <c r="VCV60" s="18"/>
      <c r="VCW60" s="18"/>
      <c r="VCX60" s="18"/>
      <c r="VCY60" s="18"/>
      <c r="VCZ60" s="18"/>
      <c r="VDA60" s="18"/>
      <c r="VDB60" s="18"/>
      <c r="VDC60" s="18"/>
      <c r="VDD60" s="18"/>
      <c r="VDE60" s="18"/>
      <c r="VDF60" s="18"/>
      <c r="VDG60" s="18"/>
      <c r="VDH60" s="18"/>
      <c r="VDI60" s="18"/>
      <c r="VDJ60" s="18"/>
      <c r="VDK60" s="18"/>
      <c r="VDL60" s="18"/>
      <c r="VDM60" s="18"/>
      <c r="VDN60" s="18"/>
      <c r="VDO60" s="18"/>
      <c r="VDP60" s="18"/>
      <c r="VDQ60" s="18"/>
      <c r="VDR60" s="18"/>
      <c r="VDS60" s="18"/>
      <c r="VDT60" s="18"/>
      <c r="VDU60" s="18"/>
      <c r="VDV60" s="18"/>
      <c r="VDW60" s="18"/>
      <c r="VDX60" s="18"/>
      <c r="VDY60" s="18"/>
      <c r="VDZ60" s="18"/>
      <c r="VEA60" s="18"/>
      <c r="VEB60" s="18"/>
      <c r="VEC60" s="18"/>
      <c r="VED60" s="18"/>
      <c r="VEE60" s="18"/>
      <c r="VEF60" s="18"/>
      <c r="VEG60" s="18"/>
      <c r="VEH60" s="18"/>
      <c r="VEI60" s="18"/>
      <c r="VEJ60" s="18"/>
      <c r="VEK60" s="18"/>
      <c r="VEL60" s="18"/>
      <c r="VEM60" s="18"/>
      <c r="VEN60" s="18"/>
      <c r="VEO60" s="18"/>
      <c r="VEP60" s="18"/>
      <c r="VEQ60" s="18"/>
      <c r="VER60" s="18"/>
      <c r="VES60" s="18"/>
      <c r="VET60" s="18"/>
      <c r="VEU60" s="18"/>
      <c r="VEV60" s="18"/>
      <c r="VEW60" s="18"/>
      <c r="VEX60" s="18"/>
      <c r="VEY60" s="18"/>
      <c r="VEZ60" s="18"/>
      <c r="VFA60" s="18"/>
      <c r="VFB60" s="18"/>
      <c r="VFC60" s="18"/>
      <c r="VFD60" s="18"/>
      <c r="VFE60" s="18"/>
      <c r="VFF60" s="18"/>
      <c r="VFG60" s="18"/>
      <c r="VFH60" s="18"/>
      <c r="VFI60" s="18"/>
      <c r="VFJ60" s="18"/>
      <c r="VFK60" s="18"/>
      <c r="VFL60" s="18"/>
      <c r="VFM60" s="18"/>
      <c r="VFN60" s="18"/>
      <c r="VFO60" s="18"/>
      <c r="VFP60" s="18"/>
      <c r="VFQ60" s="18"/>
      <c r="VFR60" s="18"/>
      <c r="VFS60" s="18"/>
      <c r="VFT60" s="18"/>
      <c r="VFU60" s="18"/>
      <c r="VFV60" s="18"/>
      <c r="VFW60" s="18"/>
      <c r="VFX60" s="18"/>
      <c r="VFY60" s="18"/>
      <c r="VFZ60" s="18"/>
      <c r="VGA60" s="18"/>
      <c r="VGB60" s="18"/>
      <c r="VGC60" s="18"/>
      <c r="VGD60" s="18"/>
      <c r="VGE60" s="18"/>
      <c r="VGF60" s="18"/>
      <c r="VGG60" s="18"/>
      <c r="VGH60" s="18"/>
      <c r="VGI60" s="18"/>
      <c r="VGJ60" s="18"/>
      <c r="VGK60" s="18"/>
      <c r="VGL60" s="18"/>
      <c r="VGM60" s="18"/>
      <c r="VGN60" s="18"/>
      <c r="VGO60" s="18"/>
      <c r="VGP60" s="18"/>
      <c r="VGQ60" s="18"/>
      <c r="VGR60" s="18"/>
      <c r="VGS60" s="18"/>
      <c r="VGT60" s="18"/>
      <c r="VGU60" s="18"/>
      <c r="VGV60" s="18"/>
      <c r="VGW60" s="18"/>
      <c r="VGX60" s="18"/>
      <c r="VGY60" s="18"/>
      <c r="VGZ60" s="18"/>
      <c r="VHA60" s="18"/>
      <c r="VHB60" s="18"/>
      <c r="VHC60" s="18"/>
      <c r="VHD60" s="18"/>
      <c r="VHE60" s="18"/>
      <c r="VHF60" s="18"/>
      <c r="VHG60" s="18"/>
      <c r="VHH60" s="18"/>
      <c r="VHI60" s="18"/>
      <c r="VHJ60" s="18"/>
      <c r="VHK60" s="18"/>
      <c r="VHL60" s="18"/>
      <c r="VHM60" s="18"/>
      <c r="VHN60" s="18"/>
      <c r="VHO60" s="18"/>
      <c r="VHP60" s="18"/>
      <c r="VHQ60" s="18"/>
      <c r="VHR60" s="18"/>
      <c r="VHS60" s="18"/>
      <c r="VHT60" s="18"/>
      <c r="VHU60" s="18"/>
      <c r="VHV60" s="18"/>
      <c r="VHW60" s="18"/>
      <c r="VHX60" s="18"/>
      <c r="VHY60" s="18"/>
      <c r="VHZ60" s="18"/>
      <c r="VIA60" s="18"/>
      <c r="VIB60" s="18"/>
      <c r="VIC60" s="18"/>
      <c r="VID60" s="18"/>
      <c r="VIE60" s="18"/>
      <c r="VIF60" s="18"/>
      <c r="VIG60" s="18"/>
      <c r="VIH60" s="18"/>
      <c r="VII60" s="18"/>
      <c r="VIJ60" s="18"/>
      <c r="VIK60" s="18"/>
      <c r="VIL60" s="18"/>
      <c r="VIM60" s="18"/>
      <c r="VIN60" s="18"/>
      <c r="VIO60" s="18"/>
      <c r="VIP60" s="18"/>
      <c r="VIQ60" s="18"/>
      <c r="VIR60" s="18"/>
      <c r="VIS60" s="18"/>
      <c r="VIT60" s="18"/>
      <c r="VIU60" s="18"/>
      <c r="VIV60" s="18"/>
      <c r="VIW60" s="18"/>
      <c r="VIX60" s="18"/>
      <c r="VIY60" s="18"/>
      <c r="VIZ60" s="18"/>
      <c r="VJA60" s="18"/>
      <c r="VJB60" s="18"/>
      <c r="VJC60" s="18"/>
      <c r="VJD60" s="18"/>
      <c r="VJE60" s="18"/>
      <c r="VJF60" s="18"/>
      <c r="VJG60" s="18"/>
      <c r="VJH60" s="18"/>
      <c r="VJI60" s="18"/>
      <c r="VJJ60" s="18"/>
      <c r="VJK60" s="18"/>
      <c r="VJL60" s="18"/>
      <c r="VJM60" s="18"/>
      <c r="VJN60" s="18"/>
      <c r="VJO60" s="18"/>
      <c r="VJP60" s="18"/>
      <c r="VJQ60" s="18"/>
      <c r="VJR60" s="18"/>
      <c r="VJS60" s="18"/>
      <c r="VJT60" s="18"/>
      <c r="VJU60" s="18"/>
      <c r="VJV60" s="18"/>
      <c r="VJW60" s="18"/>
      <c r="VJX60" s="18"/>
      <c r="VJY60" s="18"/>
      <c r="VJZ60" s="18"/>
      <c r="VKA60" s="18"/>
      <c r="VKB60" s="18"/>
      <c r="VKC60" s="18"/>
      <c r="VKD60" s="18"/>
      <c r="VKE60" s="18"/>
      <c r="VKF60" s="18"/>
      <c r="VKG60" s="18"/>
      <c r="VKH60" s="18"/>
      <c r="VKI60" s="18"/>
      <c r="VKJ60" s="18"/>
      <c r="VKK60" s="18"/>
      <c r="VKL60" s="18"/>
      <c r="VKM60" s="18"/>
      <c r="VKN60" s="18"/>
      <c r="VKO60" s="18"/>
      <c r="VKP60" s="18"/>
      <c r="VKQ60" s="18"/>
      <c r="VKR60" s="18"/>
      <c r="VKS60" s="18"/>
      <c r="VKT60" s="18"/>
      <c r="VKU60" s="18"/>
      <c r="VKV60" s="18"/>
      <c r="VKW60" s="18"/>
      <c r="VKX60" s="18"/>
      <c r="VKY60" s="18"/>
      <c r="VKZ60" s="18"/>
      <c r="VLA60" s="18"/>
      <c r="VLB60" s="18"/>
      <c r="VLC60" s="18"/>
      <c r="VLD60" s="18"/>
      <c r="VLE60" s="18"/>
      <c r="VLF60" s="18"/>
      <c r="VLG60" s="18"/>
      <c r="VLH60" s="18"/>
      <c r="VLI60" s="18"/>
      <c r="VLJ60" s="18"/>
      <c r="VLK60" s="18"/>
      <c r="VLL60" s="18"/>
      <c r="VLM60" s="18"/>
      <c r="VLN60" s="18"/>
      <c r="VLO60" s="18"/>
      <c r="VLP60" s="18"/>
      <c r="VLQ60" s="18"/>
      <c r="VLR60" s="18"/>
      <c r="VLS60" s="18"/>
      <c r="VLT60" s="18"/>
      <c r="VLU60" s="18"/>
      <c r="VLV60" s="18"/>
      <c r="VLW60" s="18"/>
      <c r="VLX60" s="18"/>
      <c r="VLY60" s="18"/>
      <c r="VLZ60" s="18"/>
      <c r="VMA60" s="18"/>
      <c r="VMB60" s="18"/>
      <c r="VMC60" s="18"/>
      <c r="VMD60" s="18"/>
      <c r="VME60" s="18"/>
      <c r="VMF60" s="18"/>
      <c r="VMG60" s="18"/>
      <c r="VMH60" s="18"/>
      <c r="VMI60" s="18"/>
      <c r="VMJ60" s="18"/>
      <c r="VMK60" s="18"/>
      <c r="VML60" s="18"/>
      <c r="VMM60" s="18"/>
      <c r="VMN60" s="18"/>
      <c r="VMO60" s="18"/>
      <c r="VMP60" s="18"/>
      <c r="VMQ60" s="18"/>
      <c r="VMR60" s="18"/>
      <c r="VMS60" s="18"/>
      <c r="VMT60" s="18"/>
      <c r="VMU60" s="18"/>
      <c r="VMV60" s="18"/>
      <c r="VMW60" s="18"/>
      <c r="VMX60" s="18"/>
      <c r="VMY60" s="18"/>
      <c r="VMZ60" s="18"/>
      <c r="VNA60" s="18"/>
      <c r="VNB60" s="18"/>
      <c r="VNC60" s="18"/>
      <c r="VND60" s="18"/>
      <c r="VNE60" s="18"/>
      <c r="VNF60" s="18"/>
      <c r="VNG60" s="18"/>
      <c r="VNH60" s="18"/>
      <c r="VNI60" s="18"/>
      <c r="VNJ60" s="18"/>
      <c r="VNK60" s="18"/>
      <c r="VNL60" s="18"/>
      <c r="VNM60" s="18"/>
      <c r="VNN60" s="18"/>
      <c r="VNO60" s="18"/>
      <c r="VNP60" s="18"/>
      <c r="VNQ60" s="18"/>
      <c r="VNR60" s="18"/>
      <c r="VNS60" s="18"/>
      <c r="VNT60" s="18"/>
      <c r="VNU60" s="18"/>
      <c r="VNV60" s="18"/>
      <c r="VNW60" s="18"/>
      <c r="VNX60" s="18"/>
      <c r="VNY60" s="18"/>
      <c r="VNZ60" s="18"/>
      <c r="VOA60" s="18"/>
      <c r="VOB60" s="18"/>
      <c r="VOC60" s="18"/>
      <c r="VOD60" s="18"/>
      <c r="VOE60" s="18"/>
      <c r="VOF60" s="18"/>
      <c r="VOG60" s="18"/>
      <c r="VOH60" s="18"/>
      <c r="VOI60" s="18"/>
      <c r="VOJ60" s="18"/>
      <c r="VOK60" s="18"/>
      <c r="VOL60" s="18"/>
      <c r="VOM60" s="18"/>
      <c r="VON60" s="18"/>
      <c r="VOO60" s="18"/>
      <c r="VOP60" s="18"/>
      <c r="VOQ60" s="18"/>
      <c r="VOR60" s="18"/>
      <c r="VOS60" s="18"/>
      <c r="VOT60" s="18"/>
      <c r="VOU60" s="18"/>
      <c r="VOV60" s="18"/>
      <c r="VOW60" s="18"/>
      <c r="VOX60" s="18"/>
      <c r="VOY60" s="18"/>
      <c r="VOZ60" s="18"/>
      <c r="VPA60" s="18"/>
      <c r="VPB60" s="18"/>
      <c r="VPC60" s="18"/>
      <c r="VPD60" s="18"/>
      <c r="VPE60" s="18"/>
      <c r="VPF60" s="18"/>
      <c r="VPG60" s="18"/>
      <c r="VPH60" s="18"/>
      <c r="VPI60" s="18"/>
      <c r="VPJ60" s="18"/>
      <c r="VPK60" s="18"/>
      <c r="VPL60" s="18"/>
      <c r="VPM60" s="18"/>
      <c r="VPN60" s="18"/>
      <c r="VPO60" s="18"/>
      <c r="VPP60" s="18"/>
      <c r="VPQ60" s="18"/>
      <c r="VPR60" s="18"/>
      <c r="VPS60" s="18"/>
      <c r="VPT60" s="18"/>
      <c r="VPU60" s="18"/>
      <c r="VPV60" s="18"/>
      <c r="VPW60" s="18"/>
      <c r="VPX60" s="18"/>
      <c r="VPY60" s="18"/>
      <c r="VPZ60" s="18"/>
      <c r="VQA60" s="18"/>
      <c r="VQB60" s="18"/>
      <c r="VQC60" s="18"/>
      <c r="VQD60" s="18"/>
      <c r="VQE60" s="18"/>
      <c r="VQF60" s="18"/>
      <c r="VQG60" s="18"/>
      <c r="VQH60" s="18"/>
      <c r="VQI60" s="18"/>
      <c r="VQJ60" s="18"/>
      <c r="VQK60" s="18"/>
      <c r="VQL60" s="18"/>
      <c r="VQM60" s="18"/>
      <c r="VQN60" s="18"/>
      <c r="VQO60" s="18"/>
      <c r="VQP60" s="18"/>
      <c r="VQQ60" s="18"/>
      <c r="VQR60" s="18"/>
      <c r="VQS60" s="18"/>
      <c r="VQT60" s="18"/>
      <c r="VQU60" s="18"/>
      <c r="VQV60" s="18"/>
      <c r="VQW60" s="18"/>
      <c r="VQX60" s="18"/>
      <c r="VQY60" s="18"/>
      <c r="VQZ60" s="18"/>
      <c r="VRA60" s="18"/>
      <c r="VRB60" s="18"/>
      <c r="VRC60" s="18"/>
      <c r="VRD60" s="18"/>
      <c r="VRE60" s="18"/>
      <c r="VRF60" s="18"/>
      <c r="VRG60" s="18"/>
      <c r="VRH60" s="18"/>
      <c r="VRI60" s="18"/>
      <c r="VRJ60" s="18"/>
      <c r="VRK60" s="18"/>
      <c r="VRL60" s="18"/>
      <c r="VRM60" s="18"/>
      <c r="VRN60" s="18"/>
      <c r="VRO60" s="18"/>
      <c r="VRP60" s="18"/>
      <c r="VRQ60" s="18"/>
      <c r="VRR60" s="18"/>
      <c r="VRS60" s="18"/>
      <c r="VRT60" s="18"/>
      <c r="VRU60" s="18"/>
      <c r="VRV60" s="18"/>
      <c r="VRW60" s="18"/>
      <c r="VRX60" s="18"/>
      <c r="VRY60" s="18"/>
      <c r="VRZ60" s="18"/>
      <c r="VSA60" s="18"/>
      <c r="VSB60" s="18"/>
      <c r="VSC60" s="18"/>
      <c r="VSD60" s="18"/>
      <c r="VSE60" s="18"/>
      <c r="VSF60" s="18"/>
      <c r="VSG60" s="18"/>
      <c r="VSH60" s="18"/>
      <c r="VSI60" s="18"/>
      <c r="VSJ60" s="18"/>
      <c r="VSK60" s="18"/>
      <c r="VSL60" s="18"/>
      <c r="VSM60" s="18"/>
      <c r="VSN60" s="18"/>
      <c r="VSO60" s="18"/>
      <c r="VSP60" s="18"/>
      <c r="VSQ60" s="18"/>
      <c r="VSR60" s="18"/>
      <c r="VSS60" s="18"/>
      <c r="VST60" s="18"/>
      <c r="VSU60" s="18"/>
      <c r="VSV60" s="18"/>
      <c r="VSW60" s="18"/>
      <c r="VSX60" s="18"/>
      <c r="VSY60" s="18"/>
      <c r="VSZ60" s="18"/>
      <c r="VTA60" s="18"/>
      <c r="VTB60" s="18"/>
      <c r="VTC60" s="18"/>
      <c r="VTD60" s="18"/>
      <c r="VTE60" s="18"/>
      <c r="VTF60" s="18"/>
      <c r="VTG60" s="18"/>
      <c r="VTH60" s="18"/>
      <c r="VTI60" s="18"/>
      <c r="VTJ60" s="18"/>
      <c r="VTK60" s="18"/>
      <c r="VTL60" s="18"/>
      <c r="VTM60" s="18"/>
      <c r="VTN60" s="18"/>
      <c r="VTO60" s="18"/>
      <c r="VTP60" s="18"/>
      <c r="VTQ60" s="18"/>
      <c r="VTR60" s="18"/>
      <c r="VTS60" s="18"/>
      <c r="VTT60" s="18"/>
      <c r="VTU60" s="18"/>
      <c r="VTV60" s="18"/>
      <c r="VTW60" s="18"/>
      <c r="VTX60" s="18"/>
      <c r="VTY60" s="18"/>
      <c r="VTZ60" s="18"/>
      <c r="VUA60" s="18"/>
      <c r="VUB60" s="18"/>
      <c r="VUC60" s="18"/>
      <c r="VUD60" s="18"/>
      <c r="VUE60" s="18"/>
      <c r="VUF60" s="18"/>
      <c r="VUG60" s="18"/>
      <c r="VUH60" s="18"/>
      <c r="VUI60" s="18"/>
      <c r="VUJ60" s="18"/>
      <c r="VUK60" s="18"/>
      <c r="VUL60" s="18"/>
      <c r="VUM60" s="18"/>
      <c r="VUN60" s="18"/>
      <c r="VUO60" s="18"/>
      <c r="VUP60" s="18"/>
      <c r="VUQ60" s="18"/>
      <c r="VUR60" s="18"/>
      <c r="VUS60" s="18"/>
      <c r="VUT60" s="18"/>
      <c r="VUU60" s="18"/>
      <c r="VUV60" s="18"/>
      <c r="VUW60" s="18"/>
      <c r="VUX60" s="18"/>
      <c r="VUY60" s="18"/>
      <c r="VUZ60" s="18"/>
      <c r="VVA60" s="18"/>
      <c r="VVB60" s="18"/>
      <c r="VVC60" s="18"/>
      <c r="VVD60" s="18"/>
      <c r="VVE60" s="18"/>
      <c r="VVF60" s="18"/>
      <c r="VVG60" s="18"/>
      <c r="VVH60" s="18"/>
      <c r="VVI60" s="18"/>
      <c r="VVJ60" s="18"/>
      <c r="VVK60" s="18"/>
      <c r="VVL60" s="18"/>
      <c r="VVM60" s="18"/>
      <c r="VVN60" s="18"/>
      <c r="VVO60" s="18"/>
      <c r="VVP60" s="18"/>
      <c r="VVQ60" s="18"/>
      <c r="VVR60" s="18"/>
      <c r="VVS60" s="18"/>
      <c r="VVT60" s="18"/>
      <c r="VVU60" s="18"/>
      <c r="VVV60" s="18"/>
      <c r="VVW60" s="18"/>
      <c r="VVX60" s="18"/>
      <c r="VVY60" s="18"/>
      <c r="VVZ60" s="18"/>
      <c r="VWA60" s="18"/>
      <c r="VWB60" s="18"/>
      <c r="VWC60" s="18"/>
      <c r="VWD60" s="18"/>
      <c r="VWE60" s="18"/>
      <c r="VWF60" s="18"/>
      <c r="VWG60" s="18"/>
      <c r="VWH60" s="18"/>
      <c r="VWI60" s="18"/>
      <c r="VWJ60" s="18"/>
      <c r="VWK60" s="18"/>
      <c r="VWL60" s="18"/>
      <c r="VWM60" s="18"/>
      <c r="VWN60" s="18"/>
      <c r="VWO60" s="18"/>
      <c r="VWP60" s="18"/>
      <c r="VWQ60" s="18"/>
      <c r="VWR60" s="18"/>
      <c r="VWS60" s="18"/>
      <c r="VWT60" s="18"/>
      <c r="VWU60" s="18"/>
      <c r="VWV60" s="18"/>
      <c r="VWW60" s="18"/>
      <c r="VWX60" s="18"/>
      <c r="VWY60" s="18"/>
      <c r="VWZ60" s="18"/>
      <c r="VXA60" s="18"/>
      <c r="VXB60" s="18"/>
      <c r="VXC60" s="18"/>
      <c r="VXD60" s="18"/>
      <c r="VXE60" s="18"/>
      <c r="VXF60" s="18"/>
      <c r="VXG60" s="18"/>
      <c r="VXH60" s="18"/>
      <c r="VXI60" s="18"/>
      <c r="VXJ60" s="18"/>
      <c r="VXK60" s="18"/>
      <c r="VXL60" s="18"/>
      <c r="VXM60" s="18"/>
      <c r="VXN60" s="18"/>
      <c r="VXO60" s="18"/>
      <c r="VXP60" s="18"/>
      <c r="VXQ60" s="18"/>
      <c r="VXR60" s="18"/>
      <c r="VXS60" s="18"/>
      <c r="VXT60" s="18"/>
      <c r="VXU60" s="18"/>
      <c r="VXV60" s="18"/>
      <c r="VXW60" s="18"/>
      <c r="VXX60" s="18"/>
      <c r="VXY60" s="18"/>
      <c r="VXZ60" s="18"/>
      <c r="VYA60" s="18"/>
      <c r="VYB60" s="18"/>
      <c r="VYC60" s="18"/>
      <c r="VYD60" s="18"/>
      <c r="VYE60" s="18"/>
      <c r="VYF60" s="18"/>
      <c r="VYG60" s="18"/>
      <c r="VYH60" s="18"/>
      <c r="VYI60" s="18"/>
      <c r="VYJ60" s="18"/>
      <c r="VYK60" s="18"/>
      <c r="VYL60" s="18"/>
      <c r="VYM60" s="18"/>
      <c r="VYN60" s="18"/>
      <c r="VYO60" s="18"/>
      <c r="VYP60" s="18"/>
      <c r="VYQ60" s="18"/>
      <c r="VYR60" s="18"/>
      <c r="VYS60" s="18"/>
      <c r="VYT60" s="18"/>
      <c r="VYU60" s="18"/>
      <c r="VYV60" s="18"/>
      <c r="VYW60" s="18"/>
      <c r="VYX60" s="18"/>
      <c r="VYY60" s="18"/>
      <c r="VYZ60" s="18"/>
      <c r="VZA60" s="18"/>
      <c r="VZB60" s="18"/>
      <c r="VZC60" s="18"/>
      <c r="VZD60" s="18"/>
      <c r="VZE60" s="18"/>
      <c r="VZF60" s="18"/>
      <c r="VZG60" s="18"/>
      <c r="VZH60" s="18"/>
      <c r="VZI60" s="18"/>
      <c r="VZJ60" s="18"/>
      <c r="VZK60" s="18"/>
      <c r="VZL60" s="18"/>
      <c r="VZM60" s="18"/>
      <c r="VZN60" s="18"/>
      <c r="VZO60" s="18"/>
      <c r="VZP60" s="18"/>
      <c r="VZQ60" s="18"/>
      <c r="VZR60" s="18"/>
      <c r="VZS60" s="18"/>
      <c r="VZT60" s="18"/>
      <c r="VZU60" s="18"/>
      <c r="VZV60" s="18"/>
      <c r="VZW60" s="18"/>
      <c r="VZX60" s="18"/>
      <c r="VZY60" s="18"/>
      <c r="VZZ60" s="18"/>
      <c r="WAA60" s="18"/>
      <c r="WAB60" s="18"/>
      <c r="WAC60" s="18"/>
      <c r="WAD60" s="18"/>
      <c r="WAE60" s="18"/>
      <c r="WAF60" s="18"/>
      <c r="WAG60" s="18"/>
      <c r="WAH60" s="18"/>
      <c r="WAI60" s="18"/>
      <c r="WAJ60" s="18"/>
      <c r="WAK60" s="18"/>
      <c r="WAL60" s="18"/>
      <c r="WAM60" s="18"/>
      <c r="WAN60" s="18"/>
      <c r="WAO60" s="18"/>
      <c r="WAP60" s="18"/>
      <c r="WAQ60" s="18"/>
      <c r="WAR60" s="18"/>
      <c r="WAS60" s="18"/>
      <c r="WAT60" s="18"/>
      <c r="WAU60" s="18"/>
      <c r="WAV60" s="18"/>
      <c r="WAW60" s="18"/>
      <c r="WAX60" s="18"/>
      <c r="WAY60" s="18"/>
      <c r="WAZ60" s="18"/>
      <c r="WBA60" s="18"/>
      <c r="WBB60" s="18"/>
      <c r="WBC60" s="18"/>
      <c r="WBD60" s="18"/>
      <c r="WBE60" s="18"/>
      <c r="WBF60" s="18"/>
      <c r="WBG60" s="18"/>
      <c r="WBH60" s="18"/>
      <c r="WBI60" s="18"/>
      <c r="WBJ60" s="18"/>
      <c r="WBK60" s="18"/>
      <c r="WBL60" s="18"/>
      <c r="WBM60" s="18"/>
      <c r="WBN60" s="18"/>
      <c r="WBO60" s="18"/>
      <c r="WBP60" s="18"/>
      <c r="WBQ60" s="18"/>
      <c r="WBR60" s="18"/>
      <c r="WBS60" s="18"/>
      <c r="WBT60" s="18"/>
      <c r="WBU60" s="18"/>
      <c r="WBV60" s="18"/>
      <c r="WBW60" s="18"/>
      <c r="WBX60" s="18"/>
      <c r="WBY60" s="18"/>
      <c r="WBZ60" s="18"/>
      <c r="WCA60" s="18"/>
      <c r="WCB60" s="18"/>
      <c r="WCC60" s="18"/>
      <c r="WCD60" s="18"/>
      <c r="WCE60" s="18"/>
      <c r="WCF60" s="18"/>
      <c r="WCG60" s="18"/>
      <c r="WCH60" s="18"/>
      <c r="WCI60" s="18"/>
      <c r="WCJ60" s="18"/>
      <c r="WCK60" s="18"/>
      <c r="WCL60" s="18"/>
      <c r="WCM60" s="18"/>
      <c r="WCN60" s="18"/>
      <c r="WCO60" s="18"/>
      <c r="WCP60" s="18"/>
      <c r="WCQ60" s="18"/>
      <c r="WCR60" s="18"/>
      <c r="WCS60" s="18"/>
      <c r="WCT60" s="18"/>
      <c r="WCU60" s="18"/>
      <c r="WCV60" s="18"/>
      <c r="WCW60" s="18"/>
      <c r="WCX60" s="18"/>
      <c r="WCY60" s="18"/>
      <c r="WCZ60" s="18"/>
      <c r="WDA60" s="18"/>
      <c r="WDB60" s="18"/>
      <c r="WDC60" s="18"/>
      <c r="WDD60" s="18"/>
      <c r="WDE60" s="18"/>
      <c r="WDF60" s="18"/>
      <c r="WDG60" s="18"/>
      <c r="WDH60" s="18"/>
      <c r="WDI60" s="18"/>
      <c r="WDJ60" s="18"/>
      <c r="WDK60" s="18"/>
      <c r="WDL60" s="18"/>
      <c r="WDM60" s="18"/>
      <c r="WDN60" s="18"/>
      <c r="WDO60" s="18"/>
      <c r="WDP60" s="18"/>
      <c r="WDQ60" s="18"/>
      <c r="WDR60" s="18"/>
      <c r="WDS60" s="18"/>
      <c r="WDT60" s="18"/>
      <c r="WDU60" s="18"/>
      <c r="WDV60" s="18"/>
      <c r="WDW60" s="18"/>
      <c r="WDX60" s="18"/>
      <c r="WDY60" s="18"/>
      <c r="WDZ60" s="18"/>
      <c r="WEA60" s="18"/>
      <c r="WEB60" s="18"/>
      <c r="WEC60" s="18"/>
      <c r="WED60" s="18"/>
      <c r="WEE60" s="18"/>
      <c r="WEF60" s="18"/>
      <c r="WEG60" s="18"/>
      <c r="WEH60" s="18"/>
      <c r="WEI60" s="18"/>
      <c r="WEJ60" s="18"/>
      <c r="WEK60" s="18"/>
      <c r="WEL60" s="18"/>
      <c r="WEM60" s="18"/>
      <c r="WEN60" s="18"/>
      <c r="WEO60" s="18"/>
      <c r="WEP60" s="18"/>
      <c r="WEQ60" s="18"/>
      <c r="WER60" s="18"/>
      <c r="WES60" s="18"/>
      <c r="WET60" s="18"/>
      <c r="WEU60" s="18"/>
      <c r="WEV60" s="18"/>
      <c r="WEW60" s="18"/>
      <c r="WEX60" s="18"/>
      <c r="WEY60" s="18"/>
      <c r="WEZ60" s="18"/>
      <c r="WFA60" s="18"/>
      <c r="WFB60" s="18"/>
      <c r="WFC60" s="18"/>
      <c r="WFD60" s="18"/>
      <c r="WFE60" s="18"/>
      <c r="WFF60" s="18"/>
      <c r="WFG60" s="18"/>
      <c r="WFH60" s="18"/>
      <c r="WFI60" s="18"/>
      <c r="WFJ60" s="18"/>
      <c r="WFK60" s="18"/>
      <c r="WFL60" s="18"/>
      <c r="WFM60" s="18"/>
      <c r="WFN60" s="18"/>
      <c r="WFO60" s="18"/>
      <c r="WFP60" s="18"/>
      <c r="WFQ60" s="18"/>
      <c r="WFR60" s="18"/>
      <c r="WFS60" s="18"/>
      <c r="WFT60" s="18"/>
      <c r="WFU60" s="18"/>
      <c r="WFV60" s="18"/>
      <c r="WFW60" s="18"/>
      <c r="WFX60" s="18"/>
      <c r="WFY60" s="18"/>
      <c r="WFZ60" s="18"/>
      <c r="WGA60" s="18"/>
      <c r="WGB60" s="18"/>
      <c r="WGC60" s="18"/>
      <c r="WGD60" s="18"/>
      <c r="WGE60" s="18"/>
      <c r="WGF60" s="18"/>
      <c r="WGG60" s="18"/>
      <c r="WGH60" s="18"/>
      <c r="WGI60" s="18"/>
      <c r="WGJ60" s="18"/>
      <c r="WGK60" s="18"/>
      <c r="WGL60" s="18"/>
      <c r="WGM60" s="18"/>
      <c r="WGN60" s="18"/>
      <c r="WGO60" s="18"/>
      <c r="WGP60" s="18"/>
      <c r="WGQ60" s="18"/>
      <c r="WGR60" s="18"/>
      <c r="WGS60" s="18"/>
      <c r="WGT60" s="18"/>
      <c r="WGU60" s="18"/>
      <c r="WGV60" s="18"/>
      <c r="WGW60" s="18"/>
      <c r="WGX60" s="18"/>
      <c r="WGY60" s="18"/>
      <c r="WGZ60" s="18"/>
      <c r="WHA60" s="18"/>
      <c r="WHB60" s="18"/>
      <c r="WHC60" s="18"/>
      <c r="WHD60" s="18"/>
      <c r="WHE60" s="18"/>
      <c r="WHF60" s="18"/>
      <c r="WHG60" s="18"/>
      <c r="WHH60" s="18"/>
      <c r="WHI60" s="18"/>
      <c r="WHJ60" s="18"/>
      <c r="WHK60" s="18"/>
      <c r="WHL60" s="18"/>
      <c r="WHM60" s="18"/>
      <c r="WHN60" s="18"/>
      <c r="WHO60" s="18"/>
      <c r="WHP60" s="18"/>
      <c r="WHQ60" s="18"/>
      <c r="WHR60" s="18"/>
      <c r="WHS60" s="18"/>
      <c r="WHT60" s="18"/>
      <c r="WHU60" s="18"/>
      <c r="WHV60" s="18"/>
      <c r="WHW60" s="18"/>
      <c r="WHX60" s="18"/>
      <c r="WHY60" s="18"/>
      <c r="WHZ60" s="18"/>
      <c r="WIA60" s="18"/>
      <c r="WIB60" s="18"/>
      <c r="WIC60" s="18"/>
      <c r="WID60" s="18"/>
      <c r="WIE60" s="18"/>
      <c r="WIF60" s="18"/>
      <c r="WIG60" s="18"/>
      <c r="WIH60" s="18"/>
      <c r="WII60" s="18"/>
      <c r="WIJ60" s="18"/>
      <c r="WIK60" s="18"/>
      <c r="WIL60" s="18"/>
      <c r="WIM60" s="18"/>
      <c r="WIN60" s="18"/>
      <c r="WIO60" s="18"/>
      <c r="WIP60" s="18"/>
      <c r="WIQ60" s="18"/>
      <c r="WIR60" s="18"/>
      <c r="WIS60" s="18"/>
      <c r="WIT60" s="18"/>
      <c r="WIU60" s="18"/>
      <c r="WIV60" s="18"/>
      <c r="WIW60" s="18"/>
      <c r="WIX60" s="18"/>
      <c r="WIY60" s="18"/>
      <c r="WIZ60" s="18"/>
      <c r="WJA60" s="18"/>
      <c r="WJB60" s="18"/>
      <c r="WJC60" s="18"/>
      <c r="WJD60" s="18"/>
      <c r="WJE60" s="18"/>
      <c r="WJF60" s="18"/>
      <c r="WJG60" s="18"/>
      <c r="WJH60" s="18"/>
      <c r="WJI60" s="18"/>
      <c r="WJJ60" s="18"/>
      <c r="WJK60" s="18"/>
      <c r="WJL60" s="18"/>
      <c r="WJM60" s="18"/>
      <c r="WJN60" s="18"/>
      <c r="WJO60" s="18"/>
      <c r="WJP60" s="18"/>
      <c r="WJQ60" s="18"/>
      <c r="WJR60" s="18"/>
      <c r="WJS60" s="18"/>
      <c r="WJT60" s="18"/>
      <c r="WJU60" s="18"/>
      <c r="WJV60" s="18"/>
      <c r="WJW60" s="18"/>
      <c r="WJX60" s="18"/>
      <c r="WJY60" s="18"/>
      <c r="WJZ60" s="18"/>
      <c r="WKA60" s="18"/>
      <c r="WKB60" s="18"/>
      <c r="WKC60" s="18"/>
      <c r="WKD60" s="18"/>
      <c r="WKE60" s="18"/>
      <c r="WKF60" s="18"/>
      <c r="WKG60" s="18"/>
      <c r="WKH60" s="18"/>
      <c r="WKI60" s="18"/>
      <c r="WKJ60" s="18"/>
      <c r="WKK60" s="18"/>
      <c r="WKL60" s="18"/>
      <c r="WKM60" s="18"/>
      <c r="WKN60" s="18"/>
      <c r="WKO60" s="18"/>
      <c r="WKP60" s="18"/>
      <c r="WKQ60" s="18"/>
      <c r="WKR60" s="18"/>
      <c r="WKS60" s="18"/>
      <c r="WKT60" s="18"/>
      <c r="WKU60" s="18"/>
      <c r="WKV60" s="18"/>
      <c r="WKW60" s="18"/>
      <c r="WKX60" s="18"/>
      <c r="WKY60" s="18"/>
      <c r="WKZ60" s="18"/>
      <c r="WLA60" s="18"/>
      <c r="WLB60" s="18"/>
      <c r="WLC60" s="18"/>
      <c r="WLD60" s="18"/>
      <c r="WLE60" s="18"/>
      <c r="WLF60" s="18"/>
      <c r="WLG60" s="18"/>
      <c r="WLH60" s="18"/>
      <c r="WLI60" s="18"/>
      <c r="WLJ60" s="18"/>
      <c r="WLK60" s="18"/>
      <c r="WLL60" s="18"/>
      <c r="WLM60" s="18"/>
      <c r="WLN60" s="18"/>
      <c r="WLO60" s="18"/>
      <c r="WLP60" s="18"/>
      <c r="WLQ60" s="18"/>
      <c r="WLR60" s="18"/>
      <c r="WLS60" s="18"/>
      <c r="WLT60" s="18"/>
      <c r="WLU60" s="18"/>
      <c r="WLV60" s="18"/>
      <c r="WLW60" s="18"/>
      <c r="WLX60" s="18"/>
      <c r="WLY60" s="18"/>
      <c r="WLZ60" s="18"/>
      <c r="WMA60" s="18"/>
      <c r="WMB60" s="18"/>
      <c r="WMC60" s="18"/>
      <c r="WMD60" s="18"/>
      <c r="WME60" s="18"/>
      <c r="WMF60" s="18"/>
      <c r="WMG60" s="18"/>
      <c r="WMH60" s="18"/>
      <c r="WMI60" s="18"/>
      <c r="WMJ60" s="18"/>
      <c r="WMK60" s="18"/>
      <c r="WML60" s="18"/>
      <c r="WMM60" s="18"/>
      <c r="WMN60" s="18"/>
      <c r="WMO60" s="18"/>
      <c r="WMP60" s="18"/>
      <c r="WMQ60" s="18"/>
      <c r="WMR60" s="18"/>
      <c r="WMS60" s="18"/>
      <c r="WMT60" s="18"/>
      <c r="WMU60" s="18"/>
      <c r="WMV60" s="18"/>
      <c r="WMW60" s="18"/>
      <c r="WMX60" s="18"/>
      <c r="WMY60" s="18"/>
      <c r="WMZ60" s="18"/>
      <c r="WNA60" s="18"/>
      <c r="WNB60" s="18"/>
      <c r="WNC60" s="18"/>
      <c r="WND60" s="18"/>
      <c r="WNE60" s="18"/>
      <c r="WNF60" s="18"/>
      <c r="WNG60" s="18"/>
      <c r="WNH60" s="18"/>
      <c r="WNI60" s="18"/>
      <c r="WNJ60" s="18"/>
      <c r="WNK60" s="18"/>
      <c r="WNL60" s="18"/>
      <c r="WNM60" s="18"/>
      <c r="WNN60" s="18"/>
      <c r="WNO60" s="18"/>
      <c r="WNP60" s="18"/>
      <c r="WNQ60" s="18"/>
      <c r="WNR60" s="18"/>
      <c r="WNS60" s="18"/>
      <c r="WNT60" s="18"/>
      <c r="WNU60" s="18"/>
      <c r="WNV60" s="18"/>
      <c r="WNW60" s="18"/>
      <c r="WNX60" s="18"/>
      <c r="WNY60" s="18"/>
      <c r="WNZ60" s="18"/>
      <c r="WOA60" s="18"/>
      <c r="WOB60" s="18"/>
      <c r="WOC60" s="18"/>
      <c r="WOD60" s="18"/>
      <c r="WOE60" s="18"/>
      <c r="WOF60" s="18"/>
      <c r="WOG60" s="18"/>
      <c r="WOH60" s="18"/>
      <c r="WOI60" s="18"/>
      <c r="WOJ60" s="18"/>
      <c r="WOK60" s="18"/>
      <c r="WOL60" s="18"/>
      <c r="WOM60" s="18"/>
      <c r="WON60" s="18"/>
      <c r="WOO60" s="18"/>
      <c r="WOP60" s="18"/>
      <c r="WOQ60" s="18"/>
      <c r="WOR60" s="18"/>
      <c r="WOS60" s="18"/>
      <c r="WOT60" s="18"/>
      <c r="WOU60" s="18"/>
      <c r="WOV60" s="18"/>
      <c r="WOW60" s="18"/>
      <c r="WOX60" s="18"/>
      <c r="WOY60" s="18"/>
      <c r="WOZ60" s="18"/>
      <c r="WPA60" s="18"/>
      <c r="WPB60" s="18"/>
      <c r="WPC60" s="18"/>
      <c r="WPD60" s="18"/>
      <c r="WPE60" s="18"/>
      <c r="WPF60" s="18"/>
      <c r="WPG60" s="18"/>
      <c r="WPH60" s="18"/>
      <c r="WPI60" s="18"/>
      <c r="WPJ60" s="18"/>
      <c r="WPK60" s="18"/>
      <c r="WPL60" s="18"/>
      <c r="WPM60" s="18"/>
      <c r="WPN60" s="18"/>
      <c r="WPO60" s="18"/>
      <c r="WPP60" s="18"/>
      <c r="WPQ60" s="18"/>
      <c r="WPR60" s="18"/>
      <c r="WPS60" s="18"/>
      <c r="WPT60" s="18"/>
      <c r="WPU60" s="18"/>
      <c r="WPV60" s="18"/>
      <c r="WPW60" s="18"/>
      <c r="WPX60" s="18"/>
      <c r="WPY60" s="18"/>
      <c r="WPZ60" s="18"/>
      <c r="WQA60" s="18"/>
      <c r="WQB60" s="18"/>
      <c r="WQC60" s="18"/>
      <c r="WQD60" s="18"/>
      <c r="WQE60" s="18"/>
      <c r="WQF60" s="18"/>
      <c r="WQG60" s="18"/>
      <c r="WQH60" s="18"/>
      <c r="WQI60" s="18"/>
      <c r="WQJ60" s="18"/>
      <c r="WQK60" s="18"/>
      <c r="WQL60" s="18"/>
      <c r="WQM60" s="18"/>
      <c r="WQN60" s="18"/>
      <c r="WQO60" s="18"/>
      <c r="WQP60" s="18"/>
      <c r="WQQ60" s="18"/>
      <c r="WQR60" s="18"/>
      <c r="WQS60" s="18"/>
      <c r="WQT60" s="18"/>
      <c r="WQU60" s="18"/>
      <c r="WQV60" s="18"/>
      <c r="WQW60" s="18"/>
      <c r="WQX60" s="18"/>
      <c r="WQY60" s="18"/>
      <c r="WQZ60" s="18"/>
      <c r="WRA60" s="18"/>
      <c r="WRB60" s="18"/>
      <c r="WRC60" s="18"/>
      <c r="WRD60" s="18"/>
      <c r="WRE60" s="18"/>
      <c r="WRF60" s="18"/>
      <c r="WRG60" s="18"/>
      <c r="WRH60" s="18"/>
      <c r="WRI60" s="18"/>
      <c r="WRJ60" s="18"/>
      <c r="WRK60" s="18"/>
      <c r="WRL60" s="18"/>
      <c r="WRM60" s="18"/>
      <c r="WRN60" s="18"/>
      <c r="WRO60" s="18"/>
      <c r="WRP60" s="18"/>
      <c r="WRQ60" s="18"/>
      <c r="WRR60" s="18"/>
      <c r="WRS60" s="18"/>
      <c r="WRT60" s="18"/>
      <c r="WRU60" s="18"/>
      <c r="WRV60" s="18"/>
      <c r="WRW60" s="18"/>
      <c r="WRX60" s="18"/>
      <c r="WRY60" s="18"/>
      <c r="WRZ60" s="18"/>
      <c r="WSA60" s="18"/>
      <c r="WSB60" s="18"/>
      <c r="WSC60" s="18"/>
      <c r="WSD60" s="18"/>
      <c r="WSE60" s="18"/>
      <c r="WSF60" s="18"/>
      <c r="WSG60" s="18"/>
      <c r="WSH60" s="18"/>
      <c r="WSI60" s="18"/>
      <c r="WSJ60" s="18"/>
      <c r="WSK60" s="18"/>
      <c r="WSL60" s="18"/>
      <c r="WSM60" s="18"/>
      <c r="WSN60" s="18"/>
      <c r="WSO60" s="18"/>
      <c r="WSP60" s="18"/>
      <c r="WSQ60" s="18"/>
      <c r="WSR60" s="18"/>
      <c r="WSS60" s="18"/>
      <c r="WST60" s="18"/>
      <c r="WSU60" s="18"/>
      <c r="WSV60" s="18"/>
      <c r="WSW60" s="18"/>
      <c r="WSX60" s="18"/>
      <c r="WSY60" s="18"/>
      <c r="WSZ60" s="18"/>
      <c r="WTA60" s="18"/>
      <c r="WTB60" s="18"/>
      <c r="WTC60" s="18"/>
      <c r="WTD60" s="18"/>
      <c r="WTE60" s="18"/>
      <c r="WTF60" s="18"/>
      <c r="WTG60" s="18"/>
      <c r="WTH60" s="18"/>
      <c r="WTI60" s="18"/>
      <c r="WTJ60" s="18"/>
      <c r="WTK60" s="18"/>
      <c r="WTL60" s="18"/>
      <c r="WTM60" s="18"/>
      <c r="WTN60" s="18"/>
      <c r="WTO60" s="18"/>
      <c r="WTP60" s="18"/>
      <c r="WTQ60" s="18"/>
      <c r="WTR60" s="18"/>
      <c r="WTS60" s="18"/>
      <c r="WTT60" s="18"/>
      <c r="WTU60" s="18"/>
      <c r="WTV60" s="18"/>
      <c r="WTW60" s="18"/>
      <c r="WTX60" s="18"/>
      <c r="WTY60" s="18"/>
      <c r="WTZ60" s="18"/>
      <c r="WUA60" s="18"/>
      <c r="WUB60" s="18"/>
      <c r="WUC60" s="18"/>
      <c r="WUD60" s="18"/>
      <c r="WUE60" s="18"/>
      <c r="WUF60" s="18"/>
      <c r="WUG60" s="18"/>
      <c r="WUH60" s="18"/>
      <c r="WUI60" s="18"/>
      <c r="WUJ60" s="18"/>
      <c r="WUK60" s="18"/>
      <c r="WUL60" s="18"/>
      <c r="WUM60" s="18"/>
      <c r="WUN60" s="18"/>
      <c r="WUO60" s="18"/>
      <c r="WUP60" s="18"/>
      <c r="WUQ60" s="18"/>
      <c r="WUR60" s="18"/>
      <c r="WUS60" s="18"/>
      <c r="WUT60" s="18"/>
      <c r="WUU60" s="18"/>
      <c r="WUV60" s="18"/>
      <c r="WUW60" s="18"/>
      <c r="WUX60" s="18"/>
      <c r="WUY60" s="18"/>
      <c r="WUZ60" s="18"/>
      <c r="WVA60" s="18"/>
      <c r="WVB60" s="18"/>
      <c r="WVC60" s="18"/>
      <c r="WVD60" s="18"/>
      <c r="WVE60" s="18"/>
      <c r="WVF60" s="18"/>
      <c r="WVG60" s="18"/>
      <c r="WVH60" s="18"/>
      <c r="WVI60" s="18"/>
      <c r="WVJ60" s="18"/>
      <c r="WVK60" s="18"/>
      <c r="WVL60" s="18"/>
      <c r="WVM60" s="18"/>
      <c r="WVN60" s="18"/>
      <c r="WVO60" s="18"/>
      <c r="WVP60" s="18"/>
      <c r="WVQ60" s="18"/>
      <c r="WVR60" s="18"/>
      <c r="WVS60" s="18"/>
      <c r="WVT60" s="18"/>
      <c r="WVU60" s="18"/>
      <c r="WVV60" s="18"/>
      <c r="WVW60" s="18"/>
      <c r="WVX60" s="18"/>
      <c r="WVY60" s="18"/>
      <c r="WVZ60" s="18"/>
      <c r="WWA60" s="18"/>
      <c r="WWB60" s="18"/>
      <c r="WWC60" s="18"/>
      <c r="WWD60" s="18"/>
      <c r="WWE60" s="18"/>
      <c r="WWF60" s="18"/>
      <c r="WWG60" s="18"/>
      <c r="WWH60" s="18"/>
      <c r="WWI60" s="18"/>
      <c r="WWJ60" s="18"/>
      <c r="WWK60" s="18"/>
      <c r="WWL60" s="18"/>
      <c r="WWM60" s="18"/>
      <c r="WWN60" s="18"/>
      <c r="WWO60" s="18"/>
      <c r="WWP60" s="18"/>
      <c r="WWQ60" s="18"/>
      <c r="WWR60" s="18"/>
      <c r="WWS60" s="18"/>
      <c r="WWT60" s="18"/>
      <c r="WWU60" s="18"/>
      <c r="WWV60" s="18"/>
      <c r="WWW60" s="18"/>
      <c r="WWX60" s="18"/>
      <c r="WWY60" s="18"/>
      <c r="WWZ60" s="18"/>
      <c r="WXA60" s="18"/>
      <c r="WXB60" s="18"/>
      <c r="WXC60" s="18"/>
      <c r="WXD60" s="18"/>
      <c r="WXE60" s="18"/>
      <c r="WXF60" s="18"/>
      <c r="WXG60" s="18"/>
      <c r="WXH60" s="18"/>
      <c r="WXI60" s="18"/>
      <c r="WXJ60" s="18"/>
      <c r="WXK60" s="18"/>
      <c r="WXL60" s="18"/>
      <c r="WXM60" s="18"/>
      <c r="WXN60" s="18"/>
      <c r="WXO60" s="18"/>
      <c r="WXP60" s="18"/>
      <c r="WXQ60" s="18"/>
      <c r="WXR60" s="18"/>
      <c r="WXS60" s="18"/>
      <c r="WXT60" s="18"/>
      <c r="WXU60" s="18"/>
      <c r="WXV60" s="18"/>
      <c r="WXW60" s="18"/>
      <c r="WXX60" s="18"/>
      <c r="WXY60" s="18"/>
      <c r="WXZ60" s="18"/>
      <c r="WYA60" s="18"/>
      <c r="WYB60" s="18"/>
      <c r="WYC60" s="18"/>
      <c r="WYD60" s="18"/>
      <c r="WYE60" s="18"/>
      <c r="WYF60" s="18"/>
      <c r="WYG60" s="18"/>
      <c r="WYH60" s="18"/>
      <c r="WYI60" s="18"/>
      <c r="WYJ60" s="18"/>
      <c r="WYK60" s="18"/>
      <c r="WYL60" s="18"/>
      <c r="WYM60" s="18"/>
      <c r="WYN60" s="18"/>
      <c r="WYO60" s="18"/>
      <c r="WYP60" s="18"/>
      <c r="WYQ60" s="18"/>
      <c r="WYR60" s="18"/>
      <c r="WYS60" s="18"/>
      <c r="WYT60" s="18"/>
      <c r="WYU60" s="18"/>
      <c r="WYV60" s="18"/>
      <c r="WYW60" s="18"/>
      <c r="WYX60" s="18"/>
      <c r="WYY60" s="18"/>
      <c r="WYZ60" s="18"/>
      <c r="WZA60" s="18"/>
      <c r="WZB60" s="18"/>
      <c r="WZC60" s="18"/>
      <c r="WZD60" s="18"/>
      <c r="WZE60" s="18"/>
      <c r="WZF60" s="18"/>
      <c r="WZG60" s="18"/>
      <c r="WZH60" s="18"/>
      <c r="WZI60" s="18"/>
      <c r="WZJ60" s="18"/>
      <c r="WZK60" s="18"/>
      <c r="WZL60" s="18"/>
      <c r="WZM60" s="18"/>
      <c r="WZN60" s="18"/>
      <c r="WZO60" s="18"/>
      <c r="WZP60" s="18"/>
      <c r="WZQ60" s="18"/>
      <c r="WZR60" s="18"/>
      <c r="WZS60" s="18"/>
      <c r="WZT60" s="18"/>
      <c r="WZU60" s="18"/>
      <c r="WZV60" s="18"/>
      <c r="WZW60" s="18"/>
      <c r="WZX60" s="18"/>
      <c r="WZY60" s="18"/>
      <c r="WZZ60" s="18"/>
      <c r="XAA60" s="18"/>
      <c r="XAB60" s="18"/>
      <c r="XAC60" s="18"/>
      <c r="XAD60" s="18"/>
      <c r="XAE60" s="18"/>
      <c r="XAF60" s="18"/>
      <c r="XAG60" s="18"/>
      <c r="XAH60" s="18"/>
      <c r="XAI60" s="18"/>
      <c r="XAJ60" s="18"/>
      <c r="XAK60" s="18"/>
      <c r="XAL60" s="18"/>
      <c r="XAM60" s="18"/>
      <c r="XAN60" s="18"/>
      <c r="XAO60" s="18"/>
      <c r="XAP60" s="18"/>
      <c r="XAQ60" s="18"/>
      <c r="XAR60" s="18"/>
      <c r="XAS60" s="18"/>
      <c r="XAT60" s="18"/>
      <c r="XAU60" s="18"/>
      <c r="XAV60" s="18"/>
      <c r="XAW60" s="18"/>
      <c r="XAX60" s="18"/>
      <c r="XAY60" s="18"/>
      <c r="XAZ60" s="18"/>
      <c r="XBA60" s="18"/>
      <c r="XBB60" s="18"/>
      <c r="XBC60" s="18"/>
      <c r="XBD60" s="18"/>
      <c r="XBE60" s="18"/>
      <c r="XBF60" s="18"/>
      <c r="XBG60" s="18"/>
      <c r="XBH60" s="18"/>
      <c r="XBI60" s="18"/>
      <c r="XBJ60" s="18"/>
      <c r="XBK60" s="18"/>
      <c r="XBL60" s="18"/>
      <c r="XBM60" s="18"/>
      <c r="XBN60" s="18"/>
      <c r="XBO60" s="18"/>
      <c r="XBP60" s="18"/>
      <c r="XBQ60" s="18"/>
      <c r="XBR60" s="18"/>
      <c r="XBS60" s="18"/>
      <c r="XBT60" s="18"/>
      <c r="XBU60" s="18"/>
      <c r="XBV60" s="18"/>
      <c r="XBW60" s="18"/>
      <c r="XBX60" s="18"/>
      <c r="XBY60" s="18"/>
      <c r="XBZ60" s="18"/>
      <c r="XCA60" s="18"/>
      <c r="XCB60" s="18"/>
      <c r="XCC60" s="18"/>
      <c r="XCD60" s="18"/>
      <c r="XCE60" s="18"/>
      <c r="XCF60" s="18"/>
      <c r="XCG60" s="18"/>
      <c r="XCH60" s="18"/>
      <c r="XCI60" s="18"/>
      <c r="XCJ60" s="18"/>
      <c r="XCK60" s="18"/>
      <c r="XCL60" s="18"/>
      <c r="XCM60" s="18"/>
      <c r="XCN60" s="18"/>
      <c r="XCO60" s="18"/>
      <c r="XCP60" s="18"/>
      <c r="XCQ60" s="18"/>
      <c r="XCR60" s="18"/>
      <c r="XCS60" s="18"/>
      <c r="XCT60" s="18"/>
      <c r="XCU60" s="18"/>
      <c r="XCV60" s="18"/>
      <c r="XCW60" s="18"/>
      <c r="XCX60" s="18"/>
      <c r="XCY60" s="18"/>
      <c r="XCZ60" s="18"/>
      <c r="XDA60" s="18"/>
      <c r="XDB60" s="18"/>
      <c r="XDC60" s="18"/>
      <c r="XDD60" s="18"/>
      <c r="XDE60" s="18"/>
      <c r="XDF60" s="18"/>
      <c r="XDG60" s="18"/>
      <c r="XDH60" s="18"/>
      <c r="XDI60" s="18"/>
      <c r="XDJ60" s="18"/>
      <c r="XDK60" s="18"/>
      <c r="XDL60" s="18"/>
      <c r="XDM60" s="18"/>
      <c r="XDN60" s="18"/>
      <c r="XDO60" s="18"/>
      <c r="XDP60" s="18"/>
      <c r="XDQ60" s="18"/>
      <c r="XDR60" s="18"/>
      <c r="XDS60" s="18"/>
      <c r="XDT60" s="18"/>
      <c r="XDU60" s="18"/>
      <c r="XDV60" s="18"/>
      <c r="XDW60" s="18"/>
      <c r="XDX60" s="18"/>
      <c r="XDY60" s="18"/>
      <c r="XDZ60" s="18"/>
      <c r="XEA60" s="18"/>
      <c r="XEB60" s="18"/>
      <c r="XEC60" s="18"/>
      <c r="XED60" s="18"/>
      <c r="XEE60" s="18"/>
      <c r="XEF60" s="18"/>
      <c r="XEG60" s="18"/>
      <c r="XEH60" s="18"/>
      <c r="XEI60" s="18"/>
      <c r="XEJ60" s="18"/>
      <c r="XEK60" s="18"/>
      <c r="XEL60" s="18"/>
      <c r="XEM60" s="18"/>
      <c r="XEN60" s="18"/>
      <c r="XEO60" s="18"/>
      <c r="XEP60" s="18"/>
      <c r="XEQ60" s="18"/>
      <c r="XER60" s="18"/>
      <c r="XES60" s="18"/>
      <c r="XET60" s="18"/>
      <c r="XEU60" s="18"/>
      <c r="XEV60" s="18"/>
      <c r="XEW60" s="18"/>
      <c r="XEX60" s="18"/>
    </row>
    <row r="61" spans="1:16378">
      <c r="A61" s="28" t="s">
        <v>82</v>
      </c>
      <c r="B61" s="28" t="s">
        <v>83</v>
      </c>
      <c r="C61" s="28" t="s">
        <v>0</v>
      </c>
      <c r="D61" s="77" t="s">
        <v>1</v>
      </c>
      <c r="E61" s="77" t="s">
        <v>127</v>
      </c>
      <c r="F61" s="28" t="s">
        <v>9</v>
      </c>
      <c r="G61" s="77" t="s">
        <v>88</v>
      </c>
      <c r="H61" s="133"/>
      <c r="I61" s="133"/>
      <c r="J61" s="18" t="s">
        <v>87</v>
      </c>
      <c r="K61" s="18"/>
      <c r="L61" s="18"/>
      <c r="M61" s="18" t="s">
        <v>88</v>
      </c>
      <c r="N61" s="18" t="s">
        <v>137</v>
      </c>
      <c r="O61" s="18" t="s">
        <v>90</v>
      </c>
      <c r="P61" s="17" t="s">
        <v>88</v>
      </c>
      <c r="Q61" s="257" t="s">
        <v>138</v>
      </c>
      <c r="R61" s="78" t="s">
        <v>125</v>
      </c>
      <c r="S61" s="18">
        <v>20</v>
      </c>
      <c r="T61" s="164">
        <f>U61-3</f>
        <v>46220</v>
      </c>
      <c r="U61" s="164">
        <f>W61-9</f>
        <v>46223</v>
      </c>
      <c r="V61" s="134">
        <f>U61+8</f>
        <v>46231</v>
      </c>
      <c r="W61" s="164">
        <v>46232</v>
      </c>
      <c r="X61" s="134">
        <f>W61+23</f>
        <v>46255</v>
      </c>
      <c r="Y61" s="164">
        <f>X61+3</f>
        <v>46258</v>
      </c>
      <c r="Z61" s="134">
        <f>Y61+11</f>
        <v>46269</v>
      </c>
      <c r="AA61" s="254">
        <f>Z61+3</f>
        <v>46272</v>
      </c>
      <c r="AB61" s="135">
        <f>AA61+53</f>
        <v>46325</v>
      </c>
      <c r="AC61" s="135">
        <f>AB61+3</f>
        <v>46328</v>
      </c>
      <c r="AD61" s="8" t="s">
        <v>139</v>
      </c>
      <c r="AE61" s="8" t="s">
        <v>139</v>
      </c>
      <c r="AF61" s="8" t="s">
        <v>3</v>
      </c>
      <c r="AG61" s="18">
        <v>2</v>
      </c>
      <c r="AH61" s="36" t="s">
        <v>88</v>
      </c>
      <c r="AI61" s="36" t="s">
        <v>88</v>
      </c>
      <c r="AJ61" s="36" t="s">
        <v>88</v>
      </c>
      <c r="AK61" s="36" t="s">
        <v>88</v>
      </c>
      <c r="AL61" s="36" t="s">
        <v>88</v>
      </c>
      <c r="AM61" s="36" t="s">
        <v>88</v>
      </c>
      <c r="AN61" s="18" t="s">
        <v>99</v>
      </c>
      <c r="AO61" s="18" t="s">
        <v>88</v>
      </c>
      <c r="AP61" s="18" t="s">
        <v>4</v>
      </c>
      <c r="BS61" s="272" t="s">
        <v>125</v>
      </c>
      <c r="BT61" s="29" t="s">
        <v>103</v>
      </c>
      <c r="BU61" s="30">
        <v>1</v>
      </c>
      <c r="BV61" s="30">
        <v>2</v>
      </c>
      <c r="BW61" s="30">
        <v>3</v>
      </c>
      <c r="BX61" s="30">
        <v>4</v>
      </c>
      <c r="BY61" s="31" t="s">
        <v>104</v>
      </c>
      <c r="BZ61" s="31" t="s">
        <v>104</v>
      </c>
      <c r="CA61" s="32" t="s">
        <v>105</v>
      </c>
      <c r="CB61" s="32" t="s">
        <v>105</v>
      </c>
      <c r="CC61" s="32" t="s">
        <v>105</v>
      </c>
      <c r="CD61" s="32" t="s">
        <v>105</v>
      </c>
      <c r="CE61" s="32" t="s">
        <v>105</v>
      </c>
      <c r="CF61" s="32" t="s">
        <v>105</v>
      </c>
      <c r="CG61" s="32" t="s">
        <v>105</v>
      </c>
      <c r="CH61" s="32" t="s">
        <v>105</v>
      </c>
      <c r="CI61" s="33" t="s">
        <v>106</v>
      </c>
    </row>
    <row r="62" spans="1:16378">
      <c r="A62" s="28" t="s">
        <v>82</v>
      </c>
      <c r="B62" s="28" t="s">
        <v>83</v>
      </c>
      <c r="C62" s="28" t="s">
        <v>0</v>
      </c>
      <c r="D62" s="77" t="s">
        <v>1</v>
      </c>
      <c r="E62" s="77" t="s">
        <v>127</v>
      </c>
      <c r="F62" s="28" t="s">
        <v>2</v>
      </c>
      <c r="G62" s="77" t="s">
        <v>88</v>
      </c>
      <c r="H62" s="133"/>
      <c r="I62" s="133"/>
      <c r="J62" s="18" t="s">
        <v>87</v>
      </c>
      <c r="K62" s="18"/>
      <c r="L62" s="18"/>
      <c r="M62" s="18" t="s">
        <v>88</v>
      </c>
      <c r="N62" s="18" t="s">
        <v>137</v>
      </c>
      <c r="O62" s="18" t="s">
        <v>90</v>
      </c>
      <c r="P62" s="17" t="s">
        <v>88</v>
      </c>
      <c r="Q62" s="257" t="s">
        <v>140</v>
      </c>
      <c r="R62" s="78" t="s">
        <v>125</v>
      </c>
      <c r="S62" s="18">
        <v>20</v>
      </c>
      <c r="T62" s="164">
        <f t="shared" ref="T62:T75" si="10">U62-3</f>
        <v>46234</v>
      </c>
      <c r="U62" s="164">
        <f t="shared" ref="U62:U75" si="11">W62-9</f>
        <v>46237</v>
      </c>
      <c r="V62" s="134">
        <f t="shared" ref="V62:V75" si="12">U62+8</f>
        <v>46245</v>
      </c>
      <c r="W62" s="164">
        <v>46246</v>
      </c>
      <c r="X62" s="134">
        <f t="shared" ref="X62:X75" si="13">W62+23</f>
        <v>46269</v>
      </c>
      <c r="Y62" s="164">
        <f t="shared" ref="Y62:Y75" si="14">X62+3</f>
        <v>46272</v>
      </c>
      <c r="Z62" s="134">
        <f t="shared" ref="Z62:Z75" si="15">Y62+11</f>
        <v>46283</v>
      </c>
      <c r="AA62" s="254">
        <f t="shared" ref="AA62:AA75" si="16">Z62+3</f>
        <v>46286</v>
      </c>
      <c r="AB62" s="135">
        <f t="shared" ref="AB62:AB75" si="17">AA62+53</f>
        <v>46339</v>
      </c>
      <c r="AC62" s="135">
        <f t="shared" ref="AC62:AC75" si="18">AB62+3</f>
        <v>46342</v>
      </c>
      <c r="AD62" s="8" t="s">
        <v>141</v>
      </c>
      <c r="AE62" s="8" t="s">
        <v>141</v>
      </c>
      <c r="AF62" s="8" t="s">
        <v>3</v>
      </c>
      <c r="AG62" s="18">
        <v>2</v>
      </c>
      <c r="AH62" s="36" t="s">
        <v>88</v>
      </c>
      <c r="AI62" s="36" t="s">
        <v>88</v>
      </c>
      <c r="AJ62" s="36" t="s">
        <v>88</v>
      </c>
      <c r="AK62" s="36" t="s">
        <v>88</v>
      </c>
      <c r="AL62" s="36" t="s">
        <v>88</v>
      </c>
      <c r="AM62" s="36" t="s">
        <v>88</v>
      </c>
      <c r="AN62" s="18" t="s">
        <v>99</v>
      </c>
      <c r="AO62" s="18" t="s">
        <v>88</v>
      </c>
      <c r="AP62" s="18" t="s">
        <v>4</v>
      </c>
      <c r="BU62" s="10" t="s">
        <v>125</v>
      </c>
      <c r="BV62" s="29" t="s">
        <v>103</v>
      </c>
      <c r="BW62" s="30">
        <v>1</v>
      </c>
      <c r="BX62" s="30">
        <v>2</v>
      </c>
      <c r="BY62" s="30">
        <v>3</v>
      </c>
      <c r="BZ62" s="30">
        <v>4</v>
      </c>
      <c r="CA62" s="31" t="s">
        <v>104</v>
      </c>
      <c r="CB62" s="31" t="s">
        <v>104</v>
      </c>
      <c r="CC62" s="32" t="s">
        <v>105</v>
      </c>
      <c r="CD62" s="32" t="s">
        <v>105</v>
      </c>
      <c r="CE62" s="32" t="s">
        <v>105</v>
      </c>
      <c r="CF62" s="32" t="s">
        <v>105</v>
      </c>
      <c r="CG62" s="32" t="s">
        <v>105</v>
      </c>
      <c r="CH62" s="32" t="s">
        <v>105</v>
      </c>
      <c r="CI62" s="32" t="s">
        <v>105</v>
      </c>
      <c r="CJ62" s="32" t="s">
        <v>105</v>
      </c>
      <c r="CK62" s="33" t="s">
        <v>106</v>
      </c>
    </row>
    <row r="63" spans="1:16378">
      <c r="A63" s="28" t="s">
        <v>82</v>
      </c>
      <c r="B63" s="28" t="s">
        <v>83</v>
      </c>
      <c r="C63" s="28" t="s">
        <v>0</v>
      </c>
      <c r="D63" s="77" t="s">
        <v>14</v>
      </c>
      <c r="E63" s="77" t="s">
        <v>127</v>
      </c>
      <c r="F63" s="28" t="s">
        <v>9</v>
      </c>
      <c r="G63" s="77" t="s">
        <v>88</v>
      </c>
      <c r="H63" s="133"/>
      <c r="I63" s="133"/>
      <c r="J63" s="18" t="s">
        <v>87</v>
      </c>
      <c r="K63" s="18"/>
      <c r="L63" s="18"/>
      <c r="M63" s="18" t="s">
        <v>88</v>
      </c>
      <c r="N63" s="18" t="s">
        <v>137</v>
      </c>
      <c r="O63" s="18" t="s">
        <v>90</v>
      </c>
      <c r="P63" s="17" t="s">
        <v>88</v>
      </c>
      <c r="Q63" s="257" t="s">
        <v>142</v>
      </c>
      <c r="R63" s="78" t="s">
        <v>125</v>
      </c>
      <c r="S63" s="18">
        <v>20</v>
      </c>
      <c r="T63" s="164">
        <f t="shared" si="10"/>
        <v>46241</v>
      </c>
      <c r="U63" s="164">
        <f t="shared" si="11"/>
        <v>46244</v>
      </c>
      <c r="V63" s="134">
        <f t="shared" si="12"/>
        <v>46252</v>
      </c>
      <c r="W63" s="164">
        <v>46253</v>
      </c>
      <c r="X63" s="134">
        <f t="shared" si="13"/>
        <v>46276</v>
      </c>
      <c r="Y63" s="164">
        <f t="shared" si="14"/>
        <v>46279</v>
      </c>
      <c r="Z63" s="134">
        <f t="shared" si="15"/>
        <v>46290</v>
      </c>
      <c r="AA63" s="254">
        <f t="shared" si="16"/>
        <v>46293</v>
      </c>
      <c r="AB63" s="135">
        <f t="shared" si="17"/>
        <v>46346</v>
      </c>
      <c r="AC63" s="135">
        <f t="shared" si="18"/>
        <v>46349</v>
      </c>
      <c r="AD63" s="8" t="s">
        <v>119</v>
      </c>
      <c r="AE63" s="8" t="s">
        <v>119</v>
      </c>
      <c r="AF63" s="8" t="s">
        <v>3</v>
      </c>
      <c r="AG63" s="18">
        <v>2</v>
      </c>
      <c r="AH63" s="36" t="s">
        <v>88</v>
      </c>
      <c r="AI63" s="36" t="s">
        <v>88</v>
      </c>
      <c r="AJ63" s="36" t="s">
        <v>88</v>
      </c>
      <c r="AK63" s="36" t="s">
        <v>88</v>
      </c>
      <c r="AL63" s="36" t="s">
        <v>88</v>
      </c>
      <c r="AM63" s="36" t="s">
        <v>88</v>
      </c>
      <c r="AN63" s="18" t="s">
        <v>99</v>
      </c>
      <c r="AO63" s="18" t="s">
        <v>88</v>
      </c>
      <c r="AP63" s="18" t="s">
        <v>4</v>
      </c>
      <c r="BV63" s="10" t="s">
        <v>125</v>
      </c>
      <c r="BW63" s="29" t="s">
        <v>103</v>
      </c>
      <c r="BX63" s="30">
        <v>1</v>
      </c>
      <c r="BY63" s="30">
        <v>2</v>
      </c>
      <c r="BZ63" s="30">
        <v>3</v>
      </c>
      <c r="CA63" s="30">
        <v>4</v>
      </c>
      <c r="CB63" s="31" t="s">
        <v>104</v>
      </c>
      <c r="CC63" s="31" t="s">
        <v>104</v>
      </c>
      <c r="CD63" s="32" t="s">
        <v>105</v>
      </c>
      <c r="CE63" s="32" t="s">
        <v>105</v>
      </c>
      <c r="CF63" s="32" t="s">
        <v>105</v>
      </c>
      <c r="CG63" s="32" t="s">
        <v>105</v>
      </c>
      <c r="CH63" s="32" t="s">
        <v>105</v>
      </c>
      <c r="CI63" s="32" t="s">
        <v>105</v>
      </c>
      <c r="CJ63" s="32" t="s">
        <v>105</v>
      </c>
      <c r="CK63" s="32" t="s">
        <v>105</v>
      </c>
      <c r="CL63" s="33" t="s">
        <v>106</v>
      </c>
    </row>
    <row r="64" spans="1:16378">
      <c r="A64" s="28" t="s">
        <v>82</v>
      </c>
      <c r="B64" s="28" t="s">
        <v>83</v>
      </c>
      <c r="C64" s="28" t="s">
        <v>0</v>
      </c>
      <c r="D64" s="77" t="s">
        <v>14</v>
      </c>
      <c r="E64" s="77" t="s">
        <v>127</v>
      </c>
      <c r="F64" s="28" t="s">
        <v>2</v>
      </c>
      <c r="G64" s="77" t="s">
        <v>88</v>
      </c>
      <c r="H64" s="133"/>
      <c r="I64" s="133"/>
      <c r="J64" s="18" t="s">
        <v>87</v>
      </c>
      <c r="K64" s="18"/>
      <c r="L64" s="18"/>
      <c r="M64" s="18" t="s">
        <v>88</v>
      </c>
      <c r="N64" s="18" t="s">
        <v>137</v>
      </c>
      <c r="O64" s="18" t="s">
        <v>90</v>
      </c>
      <c r="P64" s="17" t="s">
        <v>88</v>
      </c>
      <c r="Q64" s="257" t="s">
        <v>143</v>
      </c>
      <c r="R64" s="78" t="s">
        <v>125</v>
      </c>
      <c r="S64" s="18">
        <v>20</v>
      </c>
      <c r="T64" s="164">
        <f t="shared" si="10"/>
        <v>46248</v>
      </c>
      <c r="U64" s="164">
        <f t="shared" si="11"/>
        <v>46251</v>
      </c>
      <c r="V64" s="134">
        <f t="shared" si="12"/>
        <v>46259</v>
      </c>
      <c r="W64" s="164">
        <v>46260</v>
      </c>
      <c r="X64" s="134">
        <f t="shared" si="13"/>
        <v>46283</v>
      </c>
      <c r="Y64" s="164">
        <f t="shared" si="14"/>
        <v>46286</v>
      </c>
      <c r="Z64" s="134">
        <f t="shared" si="15"/>
        <v>46297</v>
      </c>
      <c r="AA64" s="254">
        <f t="shared" si="16"/>
        <v>46300</v>
      </c>
      <c r="AB64" s="135">
        <f t="shared" si="17"/>
        <v>46353</v>
      </c>
      <c r="AC64" s="135">
        <f t="shared" si="18"/>
        <v>46356</v>
      </c>
      <c r="AD64" s="8" t="s">
        <v>144</v>
      </c>
      <c r="AE64" s="8" t="s">
        <v>144</v>
      </c>
      <c r="AF64" s="8" t="s">
        <v>3</v>
      </c>
      <c r="AG64" s="18">
        <v>2</v>
      </c>
      <c r="AH64" s="36" t="s">
        <v>88</v>
      </c>
      <c r="AI64" s="36" t="s">
        <v>88</v>
      </c>
      <c r="AJ64" s="36" t="s">
        <v>88</v>
      </c>
      <c r="AK64" s="36" t="s">
        <v>88</v>
      </c>
      <c r="AL64" s="36" t="s">
        <v>88</v>
      </c>
      <c r="AM64" s="36" t="s">
        <v>88</v>
      </c>
      <c r="AN64" s="18" t="s">
        <v>99</v>
      </c>
      <c r="AO64" s="18" t="s">
        <v>88</v>
      </c>
      <c r="AP64" s="18" t="s">
        <v>4</v>
      </c>
      <c r="BW64" s="10" t="s">
        <v>125</v>
      </c>
      <c r="BX64" s="29" t="s">
        <v>103</v>
      </c>
      <c r="BY64" s="30">
        <v>1</v>
      </c>
      <c r="BZ64" s="30">
        <v>2</v>
      </c>
      <c r="CA64" s="30">
        <v>3</v>
      </c>
      <c r="CB64" s="30">
        <v>4</v>
      </c>
      <c r="CC64" s="31" t="s">
        <v>104</v>
      </c>
      <c r="CD64" s="31" t="s">
        <v>104</v>
      </c>
      <c r="CE64" s="32" t="s">
        <v>105</v>
      </c>
      <c r="CF64" s="32" t="s">
        <v>105</v>
      </c>
      <c r="CG64" s="32" t="s">
        <v>105</v>
      </c>
      <c r="CH64" s="32" t="s">
        <v>105</v>
      </c>
      <c r="CI64" s="32" t="s">
        <v>105</v>
      </c>
      <c r="CJ64" s="32" t="s">
        <v>105</v>
      </c>
      <c r="CK64" s="32" t="s">
        <v>105</v>
      </c>
      <c r="CL64" s="32" t="s">
        <v>105</v>
      </c>
      <c r="CM64" s="33" t="s">
        <v>106</v>
      </c>
    </row>
    <row r="65" spans="1:98">
      <c r="A65" s="28" t="s">
        <v>82</v>
      </c>
      <c r="B65" s="28" t="s">
        <v>83</v>
      </c>
      <c r="C65" s="28" t="s">
        <v>0</v>
      </c>
      <c r="D65" s="77" t="s">
        <v>1</v>
      </c>
      <c r="E65" s="77" t="s">
        <v>127</v>
      </c>
      <c r="F65" s="28" t="s">
        <v>9</v>
      </c>
      <c r="G65" s="77" t="s">
        <v>88</v>
      </c>
      <c r="H65" s="133"/>
      <c r="I65" s="133"/>
      <c r="J65" s="18" t="s">
        <v>87</v>
      </c>
      <c r="K65" s="18"/>
      <c r="L65" s="18"/>
      <c r="M65" s="18" t="s">
        <v>88</v>
      </c>
      <c r="N65" s="18" t="s">
        <v>137</v>
      </c>
      <c r="O65" s="18" t="s">
        <v>90</v>
      </c>
      <c r="P65" s="17" t="s">
        <v>88</v>
      </c>
      <c r="Q65" s="257" t="s">
        <v>178</v>
      </c>
      <c r="R65" s="78" t="s">
        <v>125</v>
      </c>
      <c r="S65" s="18">
        <v>20</v>
      </c>
      <c r="T65" s="164">
        <f t="shared" si="10"/>
        <v>46248</v>
      </c>
      <c r="U65" s="164">
        <f t="shared" si="11"/>
        <v>46251</v>
      </c>
      <c r="V65" s="134">
        <f t="shared" si="12"/>
        <v>46259</v>
      </c>
      <c r="W65" s="164">
        <v>46260</v>
      </c>
      <c r="X65" s="134">
        <f t="shared" si="13"/>
        <v>46283</v>
      </c>
      <c r="Y65" s="164">
        <f t="shared" si="14"/>
        <v>46286</v>
      </c>
      <c r="Z65" s="134">
        <f t="shared" si="15"/>
        <v>46297</v>
      </c>
      <c r="AA65" s="254">
        <f t="shared" si="16"/>
        <v>46300</v>
      </c>
      <c r="AB65" s="135">
        <f t="shared" si="17"/>
        <v>46353</v>
      </c>
      <c r="AC65" s="135">
        <f t="shared" si="18"/>
        <v>46356</v>
      </c>
      <c r="AD65" s="8" t="s">
        <v>179</v>
      </c>
      <c r="AE65" s="8" t="s">
        <v>179</v>
      </c>
      <c r="AF65" s="8" t="s">
        <v>3</v>
      </c>
      <c r="AG65" s="18">
        <v>2</v>
      </c>
      <c r="AH65" s="36" t="s">
        <v>88</v>
      </c>
      <c r="AI65" s="36" t="s">
        <v>88</v>
      </c>
      <c r="AJ65" s="36" t="s">
        <v>88</v>
      </c>
      <c r="AK65" s="36" t="s">
        <v>88</v>
      </c>
      <c r="AL65" s="36" t="s">
        <v>88</v>
      </c>
      <c r="AM65" s="36" t="s">
        <v>88</v>
      </c>
      <c r="AN65" s="18" t="s">
        <v>99</v>
      </c>
      <c r="AO65" s="18" t="s">
        <v>88</v>
      </c>
      <c r="AP65" s="18" t="s">
        <v>4</v>
      </c>
      <c r="BW65" s="10" t="s">
        <v>125</v>
      </c>
      <c r="BX65" s="29" t="s">
        <v>103</v>
      </c>
      <c r="BY65" s="30">
        <v>1</v>
      </c>
      <c r="BZ65" s="30">
        <v>2</v>
      </c>
      <c r="CA65" s="30">
        <v>3</v>
      </c>
      <c r="CB65" s="30">
        <v>4</v>
      </c>
      <c r="CC65" s="31" t="s">
        <v>104</v>
      </c>
      <c r="CD65" s="31" t="s">
        <v>104</v>
      </c>
      <c r="CE65" s="32" t="s">
        <v>105</v>
      </c>
      <c r="CF65" s="32" t="s">
        <v>105</v>
      </c>
      <c r="CG65" s="32" t="s">
        <v>105</v>
      </c>
      <c r="CH65" s="32" t="s">
        <v>105</v>
      </c>
      <c r="CI65" s="32" t="s">
        <v>105</v>
      </c>
      <c r="CJ65" s="32" t="s">
        <v>105</v>
      </c>
      <c r="CK65" s="32" t="s">
        <v>105</v>
      </c>
      <c r="CL65" s="32" t="s">
        <v>105</v>
      </c>
      <c r="CM65" s="33" t="s">
        <v>106</v>
      </c>
    </row>
    <row r="66" spans="1:98">
      <c r="A66" s="28" t="s">
        <v>82</v>
      </c>
      <c r="B66" s="28" t="s">
        <v>83</v>
      </c>
      <c r="C66" s="28" t="s">
        <v>0</v>
      </c>
      <c r="D66" s="77" t="s">
        <v>14</v>
      </c>
      <c r="E66" s="77" t="s">
        <v>127</v>
      </c>
      <c r="F66" s="28" t="s">
        <v>9</v>
      </c>
      <c r="G66" s="77" t="s">
        <v>88</v>
      </c>
      <c r="H66" s="133"/>
      <c r="I66" s="133"/>
      <c r="J66" s="18" t="s">
        <v>87</v>
      </c>
      <c r="K66" s="18"/>
      <c r="L66" s="18"/>
      <c r="M66" s="18" t="s">
        <v>88</v>
      </c>
      <c r="N66" s="18" t="s">
        <v>137</v>
      </c>
      <c r="O66" s="18" t="s">
        <v>90</v>
      </c>
      <c r="P66" s="17" t="s">
        <v>88</v>
      </c>
      <c r="Q66" s="257" t="s">
        <v>180</v>
      </c>
      <c r="R66" s="78" t="s">
        <v>125</v>
      </c>
      <c r="S66" s="18">
        <v>20</v>
      </c>
      <c r="T66" s="164">
        <f t="shared" si="10"/>
        <v>46255</v>
      </c>
      <c r="U66" s="164">
        <f t="shared" si="11"/>
        <v>46258</v>
      </c>
      <c r="V66" s="134">
        <f t="shared" si="12"/>
        <v>46266</v>
      </c>
      <c r="W66" s="164">
        <v>46267</v>
      </c>
      <c r="X66" s="134">
        <f t="shared" si="13"/>
        <v>46290</v>
      </c>
      <c r="Y66" s="164">
        <f t="shared" si="14"/>
        <v>46293</v>
      </c>
      <c r="Z66" s="134">
        <f t="shared" si="15"/>
        <v>46304</v>
      </c>
      <c r="AA66" s="254">
        <f t="shared" si="16"/>
        <v>46307</v>
      </c>
      <c r="AB66" s="135">
        <f t="shared" si="17"/>
        <v>46360</v>
      </c>
      <c r="AC66" s="135">
        <f t="shared" si="18"/>
        <v>46363</v>
      </c>
      <c r="AD66" s="8" t="s">
        <v>181</v>
      </c>
      <c r="AE66" s="8" t="s">
        <v>181</v>
      </c>
      <c r="AF66" s="8" t="s">
        <v>3</v>
      </c>
      <c r="AG66" s="18">
        <v>2</v>
      </c>
      <c r="AH66" s="36" t="s">
        <v>88</v>
      </c>
      <c r="AI66" s="36" t="s">
        <v>88</v>
      </c>
      <c r="AJ66" s="36" t="s">
        <v>88</v>
      </c>
      <c r="AK66" s="36" t="s">
        <v>88</v>
      </c>
      <c r="AL66" s="36" t="s">
        <v>88</v>
      </c>
      <c r="AM66" s="36" t="s">
        <v>88</v>
      </c>
      <c r="AN66" s="18" t="s">
        <v>99</v>
      </c>
      <c r="AO66" s="18" t="s">
        <v>88</v>
      </c>
      <c r="AP66" s="18" t="s">
        <v>4</v>
      </c>
      <c r="BX66" s="10" t="s">
        <v>125</v>
      </c>
      <c r="BY66" s="29" t="s">
        <v>103</v>
      </c>
      <c r="BZ66" s="30">
        <v>1</v>
      </c>
      <c r="CA66" s="30">
        <v>2</v>
      </c>
      <c r="CB66" s="30">
        <v>3</v>
      </c>
      <c r="CC66" s="30">
        <v>4</v>
      </c>
      <c r="CD66" s="31" t="s">
        <v>104</v>
      </c>
      <c r="CE66" s="31" t="s">
        <v>104</v>
      </c>
      <c r="CF66" s="32" t="s">
        <v>105</v>
      </c>
      <c r="CG66" s="32" t="s">
        <v>105</v>
      </c>
      <c r="CH66" s="32" t="s">
        <v>105</v>
      </c>
      <c r="CI66" s="32" t="s">
        <v>105</v>
      </c>
      <c r="CJ66" s="32" t="s">
        <v>105</v>
      </c>
      <c r="CK66" s="32" t="s">
        <v>105</v>
      </c>
      <c r="CL66" s="32" t="s">
        <v>105</v>
      </c>
      <c r="CM66" s="32" t="s">
        <v>105</v>
      </c>
      <c r="CN66" s="33" t="s">
        <v>106</v>
      </c>
    </row>
    <row r="67" spans="1:98">
      <c r="A67" s="28" t="s">
        <v>82</v>
      </c>
      <c r="B67" s="28" t="s">
        <v>83</v>
      </c>
      <c r="C67" s="28" t="s">
        <v>0</v>
      </c>
      <c r="D67" s="77" t="s">
        <v>1</v>
      </c>
      <c r="E67" s="77" t="s">
        <v>127</v>
      </c>
      <c r="F67" s="28" t="s">
        <v>9</v>
      </c>
      <c r="G67" s="77" t="s">
        <v>88</v>
      </c>
      <c r="H67" s="133"/>
      <c r="I67" s="133"/>
      <c r="J67" s="18" t="s">
        <v>87</v>
      </c>
      <c r="K67" s="18"/>
      <c r="L67" s="18"/>
      <c r="M67" s="18" t="s">
        <v>88</v>
      </c>
      <c r="N67" s="18" t="s">
        <v>137</v>
      </c>
      <c r="O67" s="18" t="s">
        <v>90</v>
      </c>
      <c r="P67" s="17" t="s">
        <v>88</v>
      </c>
      <c r="Q67" s="257" t="s">
        <v>147</v>
      </c>
      <c r="R67" s="78" t="s">
        <v>125</v>
      </c>
      <c r="S67" s="18">
        <v>20</v>
      </c>
      <c r="T67" s="164">
        <f t="shared" si="10"/>
        <v>46262</v>
      </c>
      <c r="U67" s="164">
        <f t="shared" si="11"/>
        <v>46265</v>
      </c>
      <c r="V67" s="134">
        <f t="shared" si="12"/>
        <v>46273</v>
      </c>
      <c r="W67" s="164">
        <v>46274</v>
      </c>
      <c r="X67" s="134">
        <f t="shared" si="13"/>
        <v>46297</v>
      </c>
      <c r="Y67" s="164">
        <f t="shared" si="14"/>
        <v>46300</v>
      </c>
      <c r="Z67" s="134">
        <f t="shared" si="15"/>
        <v>46311</v>
      </c>
      <c r="AA67" s="254">
        <f t="shared" si="16"/>
        <v>46314</v>
      </c>
      <c r="AB67" s="135">
        <f t="shared" si="17"/>
        <v>46367</v>
      </c>
      <c r="AC67" s="135">
        <f t="shared" si="18"/>
        <v>46370</v>
      </c>
      <c r="AD67" s="8" t="s">
        <v>182</v>
      </c>
      <c r="AE67" s="8" t="s">
        <v>182</v>
      </c>
      <c r="AF67" s="8" t="s">
        <v>3</v>
      </c>
      <c r="AG67" s="18">
        <v>2</v>
      </c>
      <c r="AH67" s="36" t="s">
        <v>88</v>
      </c>
      <c r="AI67" s="36" t="s">
        <v>88</v>
      </c>
      <c r="AJ67" s="36" t="s">
        <v>88</v>
      </c>
      <c r="AK67" s="36" t="s">
        <v>88</v>
      </c>
      <c r="AL67" s="36" t="s">
        <v>88</v>
      </c>
      <c r="AM67" s="36" t="s">
        <v>88</v>
      </c>
      <c r="AN67" s="18" t="s">
        <v>99</v>
      </c>
      <c r="AO67" s="18" t="s">
        <v>88</v>
      </c>
      <c r="AP67" s="18" t="s">
        <v>4</v>
      </c>
      <c r="BY67" s="10" t="s">
        <v>125</v>
      </c>
      <c r="BZ67" s="29" t="s">
        <v>103</v>
      </c>
      <c r="CA67" s="30">
        <v>1</v>
      </c>
      <c r="CB67" s="30">
        <v>2</v>
      </c>
      <c r="CC67" s="30">
        <v>3</v>
      </c>
      <c r="CD67" s="30">
        <v>4</v>
      </c>
      <c r="CE67" s="31" t="s">
        <v>104</v>
      </c>
      <c r="CF67" s="31" t="s">
        <v>104</v>
      </c>
      <c r="CG67" s="32" t="s">
        <v>105</v>
      </c>
      <c r="CH67" s="32" t="s">
        <v>105</v>
      </c>
      <c r="CI67" s="32" t="s">
        <v>105</v>
      </c>
      <c r="CJ67" s="32" t="s">
        <v>105</v>
      </c>
      <c r="CK67" s="32" t="s">
        <v>105</v>
      </c>
      <c r="CL67" s="32" t="s">
        <v>105</v>
      </c>
      <c r="CM67" s="32" t="s">
        <v>105</v>
      </c>
      <c r="CN67" s="32" t="s">
        <v>105</v>
      </c>
      <c r="CO67" s="33" t="s">
        <v>106</v>
      </c>
    </row>
    <row r="68" spans="1:98">
      <c r="A68" s="28" t="s">
        <v>82</v>
      </c>
      <c r="B68" s="28" t="s">
        <v>83</v>
      </c>
      <c r="C68" s="28" t="s">
        <v>0</v>
      </c>
      <c r="D68" s="77" t="s">
        <v>14</v>
      </c>
      <c r="E68" s="77" t="s">
        <v>127</v>
      </c>
      <c r="F68" s="28" t="s">
        <v>9</v>
      </c>
      <c r="G68" s="77" t="s">
        <v>88</v>
      </c>
      <c r="H68" s="133"/>
      <c r="I68" s="133"/>
      <c r="J68" s="18" t="s">
        <v>87</v>
      </c>
      <c r="K68" s="18"/>
      <c r="L68" s="18"/>
      <c r="M68" s="18" t="s">
        <v>88</v>
      </c>
      <c r="N68" s="18" t="s">
        <v>137</v>
      </c>
      <c r="O68" s="18" t="s">
        <v>90</v>
      </c>
      <c r="P68" s="17" t="s">
        <v>88</v>
      </c>
      <c r="Q68" s="257" t="s">
        <v>148</v>
      </c>
      <c r="R68" s="78" t="s">
        <v>125</v>
      </c>
      <c r="S68" s="18">
        <v>20</v>
      </c>
      <c r="T68" s="164">
        <f t="shared" si="10"/>
        <v>46269</v>
      </c>
      <c r="U68" s="164">
        <f t="shared" si="11"/>
        <v>46272</v>
      </c>
      <c r="V68" s="134">
        <f t="shared" si="12"/>
        <v>46280</v>
      </c>
      <c r="W68" s="164">
        <v>46281</v>
      </c>
      <c r="X68" s="134">
        <f t="shared" si="13"/>
        <v>46304</v>
      </c>
      <c r="Y68" s="164">
        <f t="shared" si="14"/>
        <v>46307</v>
      </c>
      <c r="Z68" s="134">
        <f t="shared" si="15"/>
        <v>46318</v>
      </c>
      <c r="AA68" s="254">
        <f t="shared" si="16"/>
        <v>46321</v>
      </c>
      <c r="AB68" s="135">
        <f t="shared" si="17"/>
        <v>46374</v>
      </c>
      <c r="AC68" s="135">
        <f t="shared" si="18"/>
        <v>46377</v>
      </c>
      <c r="AD68" s="8" t="s">
        <v>183</v>
      </c>
      <c r="AE68" s="8" t="s">
        <v>183</v>
      </c>
      <c r="AF68" s="8" t="s">
        <v>3</v>
      </c>
      <c r="AG68" s="18">
        <v>2</v>
      </c>
      <c r="AH68" s="36" t="s">
        <v>88</v>
      </c>
      <c r="AI68" s="36" t="s">
        <v>88</v>
      </c>
      <c r="AJ68" s="36" t="s">
        <v>88</v>
      </c>
      <c r="AK68" s="36" t="s">
        <v>88</v>
      </c>
      <c r="AL68" s="36" t="s">
        <v>88</v>
      </c>
      <c r="AM68" s="36" t="s">
        <v>88</v>
      </c>
      <c r="AN68" s="18" t="s">
        <v>99</v>
      </c>
      <c r="AO68" s="18" t="s">
        <v>88</v>
      </c>
      <c r="AP68" s="18" t="s">
        <v>4</v>
      </c>
      <c r="BZ68" s="10" t="s">
        <v>125</v>
      </c>
      <c r="CA68" s="29" t="s">
        <v>103</v>
      </c>
      <c r="CB68" s="30">
        <v>1</v>
      </c>
      <c r="CC68" s="30">
        <v>2</v>
      </c>
      <c r="CD68" s="30">
        <v>3</v>
      </c>
      <c r="CE68" s="30">
        <v>4</v>
      </c>
      <c r="CF68" s="31" t="s">
        <v>104</v>
      </c>
      <c r="CG68" s="31" t="s">
        <v>104</v>
      </c>
      <c r="CH68" s="32" t="s">
        <v>105</v>
      </c>
      <c r="CI68" s="32" t="s">
        <v>105</v>
      </c>
      <c r="CJ68" s="32" t="s">
        <v>105</v>
      </c>
      <c r="CK68" s="32" t="s">
        <v>105</v>
      </c>
      <c r="CL68" s="32" t="s">
        <v>105</v>
      </c>
      <c r="CM68" s="32" t="s">
        <v>105</v>
      </c>
      <c r="CN68" s="32" t="s">
        <v>105</v>
      </c>
      <c r="CO68" s="32" t="s">
        <v>105</v>
      </c>
      <c r="CP68" s="33" t="s">
        <v>106</v>
      </c>
    </row>
    <row r="69" spans="1:98">
      <c r="A69" s="28" t="s">
        <v>82</v>
      </c>
      <c r="B69" s="28" t="s">
        <v>83</v>
      </c>
      <c r="C69" s="28" t="s">
        <v>0</v>
      </c>
      <c r="D69" s="77" t="s">
        <v>1</v>
      </c>
      <c r="E69" s="77" t="s">
        <v>127</v>
      </c>
      <c r="F69" s="28" t="s">
        <v>9</v>
      </c>
      <c r="G69" s="77" t="s">
        <v>88</v>
      </c>
      <c r="H69" s="133"/>
      <c r="I69" s="133"/>
      <c r="J69" s="18" t="s">
        <v>87</v>
      </c>
      <c r="K69" s="18"/>
      <c r="L69" s="18"/>
      <c r="M69" s="18" t="s">
        <v>88</v>
      </c>
      <c r="N69" s="18" t="s">
        <v>137</v>
      </c>
      <c r="O69" s="18" t="s">
        <v>90</v>
      </c>
      <c r="P69" s="17" t="s">
        <v>88</v>
      </c>
      <c r="Q69" s="257" t="s">
        <v>184</v>
      </c>
      <c r="R69" s="78" t="s">
        <v>125</v>
      </c>
      <c r="S69" s="18">
        <v>20</v>
      </c>
      <c r="T69" s="164">
        <f t="shared" si="10"/>
        <v>46269</v>
      </c>
      <c r="U69" s="164">
        <f t="shared" si="11"/>
        <v>46272</v>
      </c>
      <c r="V69" s="134">
        <f t="shared" si="12"/>
        <v>46280</v>
      </c>
      <c r="W69" s="164">
        <v>46281</v>
      </c>
      <c r="X69" s="134">
        <f t="shared" si="13"/>
        <v>46304</v>
      </c>
      <c r="Y69" s="164">
        <f t="shared" si="14"/>
        <v>46307</v>
      </c>
      <c r="Z69" s="134">
        <f t="shared" si="15"/>
        <v>46318</v>
      </c>
      <c r="AA69" s="254">
        <f t="shared" si="16"/>
        <v>46321</v>
      </c>
      <c r="AB69" s="135">
        <f t="shared" si="17"/>
        <v>46374</v>
      </c>
      <c r="AC69" s="135">
        <f t="shared" si="18"/>
        <v>46377</v>
      </c>
      <c r="AD69" s="8" t="s">
        <v>185</v>
      </c>
      <c r="AE69" s="8" t="s">
        <v>185</v>
      </c>
      <c r="AF69" s="8" t="s">
        <v>3</v>
      </c>
      <c r="AG69" s="18">
        <v>2</v>
      </c>
      <c r="AH69" s="36" t="s">
        <v>88</v>
      </c>
      <c r="AI69" s="36" t="s">
        <v>88</v>
      </c>
      <c r="AJ69" s="36" t="s">
        <v>88</v>
      </c>
      <c r="AK69" s="36" t="s">
        <v>88</v>
      </c>
      <c r="AL69" s="36" t="s">
        <v>88</v>
      </c>
      <c r="AM69" s="36" t="s">
        <v>88</v>
      </c>
      <c r="AN69" s="18" t="s">
        <v>99</v>
      </c>
      <c r="AO69" s="18" t="s">
        <v>88</v>
      </c>
      <c r="AP69" s="18" t="s">
        <v>4</v>
      </c>
      <c r="BZ69" s="10" t="s">
        <v>125</v>
      </c>
      <c r="CA69" s="29" t="s">
        <v>103</v>
      </c>
      <c r="CB69" s="30">
        <v>1</v>
      </c>
      <c r="CC69" s="30">
        <v>2</v>
      </c>
      <c r="CD69" s="30">
        <v>3</v>
      </c>
      <c r="CE69" s="30">
        <v>4</v>
      </c>
      <c r="CF69" s="31" t="s">
        <v>104</v>
      </c>
      <c r="CG69" s="31" t="s">
        <v>104</v>
      </c>
      <c r="CH69" s="32" t="s">
        <v>105</v>
      </c>
      <c r="CI69" s="32" t="s">
        <v>105</v>
      </c>
      <c r="CJ69" s="32" t="s">
        <v>105</v>
      </c>
      <c r="CK69" s="32" t="s">
        <v>105</v>
      </c>
      <c r="CL69" s="32" t="s">
        <v>105</v>
      </c>
      <c r="CM69" s="32" t="s">
        <v>105</v>
      </c>
      <c r="CN69" s="32" t="s">
        <v>105</v>
      </c>
      <c r="CO69" s="32" t="s">
        <v>105</v>
      </c>
      <c r="CP69" s="33" t="s">
        <v>106</v>
      </c>
    </row>
    <row r="70" spans="1:98">
      <c r="A70" s="28" t="s">
        <v>82</v>
      </c>
      <c r="B70" s="28" t="s">
        <v>83</v>
      </c>
      <c r="C70" s="28" t="s">
        <v>0</v>
      </c>
      <c r="D70" s="77" t="s">
        <v>8</v>
      </c>
      <c r="E70" s="77" t="s">
        <v>127</v>
      </c>
      <c r="F70" s="28" t="s">
        <v>2</v>
      </c>
      <c r="G70" s="77" t="s">
        <v>88</v>
      </c>
      <c r="H70" s="133"/>
      <c r="I70" s="133"/>
      <c r="J70" s="18" t="s">
        <v>87</v>
      </c>
      <c r="K70" s="18"/>
      <c r="L70" s="18"/>
      <c r="M70" s="18" t="s">
        <v>88</v>
      </c>
      <c r="N70" s="18" t="s">
        <v>137</v>
      </c>
      <c r="O70" s="18" t="s">
        <v>90</v>
      </c>
      <c r="P70" s="17" t="s">
        <v>88</v>
      </c>
      <c r="Q70" s="257" t="s">
        <v>186</v>
      </c>
      <c r="R70" s="78" t="s">
        <v>125</v>
      </c>
      <c r="S70" s="18">
        <v>20</v>
      </c>
      <c r="T70" s="164">
        <f t="shared" si="10"/>
        <v>46276</v>
      </c>
      <c r="U70" s="164">
        <f t="shared" si="11"/>
        <v>46279</v>
      </c>
      <c r="V70" s="134">
        <f t="shared" si="12"/>
        <v>46287</v>
      </c>
      <c r="W70" s="164">
        <v>46288</v>
      </c>
      <c r="X70" s="134">
        <f t="shared" si="13"/>
        <v>46311</v>
      </c>
      <c r="Y70" s="164">
        <f t="shared" si="14"/>
        <v>46314</v>
      </c>
      <c r="Z70" s="134">
        <f t="shared" si="15"/>
        <v>46325</v>
      </c>
      <c r="AA70" s="254">
        <f t="shared" si="16"/>
        <v>46328</v>
      </c>
      <c r="AB70" s="135">
        <f t="shared" si="17"/>
        <v>46381</v>
      </c>
      <c r="AC70" s="135">
        <f t="shared" si="18"/>
        <v>46384</v>
      </c>
      <c r="AD70" s="18" t="s">
        <v>93</v>
      </c>
      <c r="AE70" s="18" t="s">
        <v>93</v>
      </c>
      <c r="AF70" s="8" t="s">
        <v>3</v>
      </c>
      <c r="AG70" s="18">
        <v>2</v>
      </c>
      <c r="AH70" s="36" t="s">
        <v>88</v>
      </c>
      <c r="AI70" s="36" t="s">
        <v>88</v>
      </c>
      <c r="AJ70" s="36" t="s">
        <v>88</v>
      </c>
      <c r="AK70" s="36" t="s">
        <v>88</v>
      </c>
      <c r="AL70" s="36" t="s">
        <v>88</v>
      </c>
      <c r="AM70" s="36" t="s">
        <v>88</v>
      </c>
      <c r="AN70" s="18" t="s">
        <v>99</v>
      </c>
      <c r="AO70" s="18" t="s">
        <v>88</v>
      </c>
      <c r="AP70" s="18" t="s">
        <v>4</v>
      </c>
      <c r="CA70" s="10" t="s">
        <v>125</v>
      </c>
      <c r="CB70" s="29" t="s">
        <v>103</v>
      </c>
      <c r="CC70" s="30">
        <v>1</v>
      </c>
      <c r="CD70" s="30">
        <v>2</v>
      </c>
      <c r="CE70" s="30">
        <v>3</v>
      </c>
      <c r="CF70" s="30">
        <v>4</v>
      </c>
      <c r="CG70" s="31" t="s">
        <v>104</v>
      </c>
      <c r="CH70" s="31" t="s">
        <v>104</v>
      </c>
      <c r="CI70" s="32" t="s">
        <v>105</v>
      </c>
      <c r="CJ70" s="32" t="s">
        <v>105</v>
      </c>
      <c r="CK70" s="32" t="s">
        <v>105</v>
      </c>
      <c r="CL70" s="32" t="s">
        <v>105</v>
      </c>
      <c r="CM70" s="32" t="s">
        <v>105</v>
      </c>
      <c r="CN70" s="32" t="s">
        <v>105</v>
      </c>
      <c r="CO70" s="32" t="s">
        <v>105</v>
      </c>
      <c r="CP70" s="32" t="s">
        <v>105</v>
      </c>
      <c r="CQ70" s="33" t="s">
        <v>106</v>
      </c>
    </row>
    <row r="71" spans="1:98">
      <c r="A71" s="28" t="s">
        <v>82</v>
      </c>
      <c r="B71" s="28" t="s">
        <v>83</v>
      </c>
      <c r="C71" s="28" t="s">
        <v>0</v>
      </c>
      <c r="D71" s="77" t="s">
        <v>1</v>
      </c>
      <c r="E71" s="77" t="s">
        <v>127</v>
      </c>
      <c r="F71" s="28" t="s">
        <v>9</v>
      </c>
      <c r="G71" s="77" t="s">
        <v>88</v>
      </c>
      <c r="H71" s="255"/>
      <c r="I71" s="133"/>
      <c r="J71" s="18" t="s">
        <v>87</v>
      </c>
      <c r="K71" s="18"/>
      <c r="L71" s="18"/>
      <c r="M71" s="18" t="s">
        <v>88</v>
      </c>
      <c r="N71" s="18" t="s">
        <v>137</v>
      </c>
      <c r="O71" s="18" t="s">
        <v>90</v>
      </c>
      <c r="P71" s="17" t="s">
        <v>88</v>
      </c>
      <c r="Q71" s="257" t="s">
        <v>187</v>
      </c>
      <c r="R71" s="78" t="s">
        <v>125</v>
      </c>
      <c r="S71" s="18">
        <v>15</v>
      </c>
      <c r="T71" s="164">
        <f t="shared" si="10"/>
        <v>46276</v>
      </c>
      <c r="U71" s="164">
        <f t="shared" si="11"/>
        <v>46279</v>
      </c>
      <c r="V71" s="134">
        <f t="shared" si="12"/>
        <v>46287</v>
      </c>
      <c r="W71" s="164">
        <v>46288</v>
      </c>
      <c r="X71" s="134">
        <f t="shared" si="13"/>
        <v>46311</v>
      </c>
      <c r="Y71" s="164">
        <f t="shared" si="14"/>
        <v>46314</v>
      </c>
      <c r="Z71" s="134">
        <f t="shared" si="15"/>
        <v>46325</v>
      </c>
      <c r="AA71" s="254">
        <f t="shared" si="16"/>
        <v>46328</v>
      </c>
      <c r="AB71" s="135">
        <f t="shared" si="17"/>
        <v>46381</v>
      </c>
      <c r="AC71" s="135">
        <f t="shared" si="18"/>
        <v>46384</v>
      </c>
      <c r="AD71" s="8" t="s">
        <v>188</v>
      </c>
      <c r="AE71" s="8" t="s">
        <v>188</v>
      </c>
      <c r="AF71" s="8" t="s">
        <v>3</v>
      </c>
      <c r="AG71" s="18">
        <v>2</v>
      </c>
      <c r="AH71" s="36" t="s">
        <v>88</v>
      </c>
      <c r="AI71" s="36" t="s">
        <v>88</v>
      </c>
      <c r="AJ71" s="36" t="s">
        <v>88</v>
      </c>
      <c r="AK71" s="36" t="s">
        <v>88</v>
      </c>
      <c r="AL71" s="36" t="s">
        <v>88</v>
      </c>
      <c r="AM71" s="36" t="s">
        <v>88</v>
      </c>
      <c r="AN71" s="18" t="s">
        <v>99</v>
      </c>
      <c r="AO71" s="18" t="s">
        <v>88</v>
      </c>
      <c r="AP71" s="18" t="s">
        <v>4</v>
      </c>
      <c r="CA71" s="10" t="s">
        <v>125</v>
      </c>
      <c r="CB71" s="29" t="s">
        <v>103</v>
      </c>
      <c r="CC71" s="30">
        <v>1</v>
      </c>
      <c r="CD71" s="30">
        <v>2</v>
      </c>
      <c r="CE71" s="30">
        <v>3</v>
      </c>
      <c r="CF71" s="30">
        <v>4</v>
      </c>
      <c r="CG71" s="31" t="s">
        <v>104</v>
      </c>
      <c r="CH71" s="31" t="s">
        <v>104</v>
      </c>
      <c r="CI71" s="32" t="s">
        <v>105</v>
      </c>
      <c r="CJ71" s="32" t="s">
        <v>105</v>
      </c>
      <c r="CK71" s="32" t="s">
        <v>105</v>
      </c>
      <c r="CL71" s="32" t="s">
        <v>105</v>
      </c>
      <c r="CM71" s="32" t="s">
        <v>105</v>
      </c>
      <c r="CN71" s="32" t="s">
        <v>105</v>
      </c>
      <c r="CO71" s="32" t="s">
        <v>105</v>
      </c>
      <c r="CP71" s="32" t="s">
        <v>105</v>
      </c>
      <c r="CQ71" s="33" t="s">
        <v>106</v>
      </c>
    </row>
    <row r="72" spans="1:98">
      <c r="A72" s="28" t="s">
        <v>82</v>
      </c>
      <c r="B72" s="28" t="s">
        <v>83</v>
      </c>
      <c r="C72" s="28" t="s">
        <v>0</v>
      </c>
      <c r="D72" s="77" t="s">
        <v>8</v>
      </c>
      <c r="E72" s="77" t="s">
        <v>127</v>
      </c>
      <c r="F72" s="28" t="s">
        <v>2</v>
      </c>
      <c r="G72" s="77" t="s">
        <v>88</v>
      </c>
      <c r="H72" s="255"/>
      <c r="I72" s="133"/>
      <c r="J72" s="18" t="s">
        <v>87</v>
      </c>
      <c r="K72" s="18"/>
      <c r="L72" s="18"/>
      <c r="M72" s="18" t="s">
        <v>88</v>
      </c>
      <c r="N72" s="18" t="s">
        <v>137</v>
      </c>
      <c r="O72" s="18" t="s">
        <v>90</v>
      </c>
      <c r="P72" s="17" t="s">
        <v>88</v>
      </c>
      <c r="Q72" s="257" t="s">
        <v>152</v>
      </c>
      <c r="R72" s="78" t="s">
        <v>125</v>
      </c>
      <c r="S72" s="18">
        <v>20</v>
      </c>
      <c r="T72" s="164">
        <f t="shared" si="10"/>
        <v>46283</v>
      </c>
      <c r="U72" s="164">
        <f t="shared" si="11"/>
        <v>46286</v>
      </c>
      <c r="V72" s="134">
        <f t="shared" si="12"/>
        <v>46294</v>
      </c>
      <c r="W72" s="164">
        <v>46295</v>
      </c>
      <c r="X72" s="134">
        <f t="shared" si="13"/>
        <v>46318</v>
      </c>
      <c r="Y72" s="164">
        <f t="shared" si="14"/>
        <v>46321</v>
      </c>
      <c r="Z72" s="134">
        <f t="shared" si="15"/>
        <v>46332</v>
      </c>
      <c r="AA72" s="254">
        <f t="shared" si="16"/>
        <v>46335</v>
      </c>
      <c r="AB72" s="135">
        <f t="shared" si="17"/>
        <v>46388</v>
      </c>
      <c r="AC72" s="135">
        <f t="shared" si="18"/>
        <v>46391</v>
      </c>
      <c r="AD72" s="18" t="s">
        <v>110</v>
      </c>
      <c r="AE72" s="18" t="s">
        <v>110</v>
      </c>
      <c r="AF72" s="8" t="s">
        <v>3</v>
      </c>
      <c r="AG72" s="18">
        <v>2</v>
      </c>
      <c r="AH72" s="36" t="s">
        <v>88</v>
      </c>
      <c r="AI72" s="36" t="s">
        <v>88</v>
      </c>
      <c r="AJ72" s="36" t="s">
        <v>88</v>
      </c>
      <c r="AK72" s="36" t="s">
        <v>88</v>
      </c>
      <c r="AL72" s="36" t="s">
        <v>88</v>
      </c>
      <c r="AM72" s="36" t="s">
        <v>88</v>
      </c>
      <c r="AN72" s="18" t="s">
        <v>99</v>
      </c>
      <c r="AO72" s="18" t="s">
        <v>88</v>
      </c>
      <c r="AP72" s="18" t="s">
        <v>4</v>
      </c>
      <c r="CB72" s="10" t="s">
        <v>125</v>
      </c>
      <c r="CC72" s="29" t="s">
        <v>103</v>
      </c>
      <c r="CD72" s="30">
        <v>1</v>
      </c>
      <c r="CE72" s="30">
        <v>2</v>
      </c>
      <c r="CF72" s="30">
        <v>3</v>
      </c>
      <c r="CG72" s="30">
        <v>4</v>
      </c>
      <c r="CH72" s="31" t="s">
        <v>104</v>
      </c>
      <c r="CI72" s="31" t="s">
        <v>104</v>
      </c>
      <c r="CJ72" s="32" t="s">
        <v>105</v>
      </c>
      <c r="CK72" s="32" t="s">
        <v>105</v>
      </c>
      <c r="CL72" s="32" t="s">
        <v>105</v>
      </c>
      <c r="CM72" s="32" t="s">
        <v>105</v>
      </c>
      <c r="CN72" s="32" t="s">
        <v>105</v>
      </c>
      <c r="CO72" s="32" t="s">
        <v>105</v>
      </c>
      <c r="CP72" s="32" t="s">
        <v>105</v>
      </c>
      <c r="CQ72" s="32" t="s">
        <v>105</v>
      </c>
      <c r="CR72" s="33" t="s">
        <v>106</v>
      </c>
    </row>
    <row r="73" spans="1:98">
      <c r="A73" s="28" t="s">
        <v>82</v>
      </c>
      <c r="B73" s="28" t="s">
        <v>83</v>
      </c>
      <c r="C73" s="28" t="s">
        <v>0</v>
      </c>
      <c r="D73" s="77" t="s">
        <v>14</v>
      </c>
      <c r="E73" s="77" t="s">
        <v>127</v>
      </c>
      <c r="F73" s="28" t="s">
        <v>9</v>
      </c>
      <c r="G73" s="77" t="s">
        <v>88</v>
      </c>
      <c r="H73" s="133"/>
      <c r="I73" s="133"/>
      <c r="J73" s="18" t="s">
        <v>87</v>
      </c>
      <c r="K73" s="18"/>
      <c r="L73" s="18"/>
      <c r="M73" s="18" t="s">
        <v>88</v>
      </c>
      <c r="N73" s="18" t="s">
        <v>137</v>
      </c>
      <c r="O73" s="18" t="s">
        <v>90</v>
      </c>
      <c r="P73" s="17" t="s">
        <v>88</v>
      </c>
      <c r="Q73" s="257" t="s">
        <v>189</v>
      </c>
      <c r="R73" s="78" t="s">
        <v>125</v>
      </c>
      <c r="S73" s="18">
        <v>20</v>
      </c>
      <c r="T73" s="164">
        <f t="shared" si="10"/>
        <v>46283</v>
      </c>
      <c r="U73" s="164">
        <f t="shared" si="11"/>
        <v>46286</v>
      </c>
      <c r="V73" s="134">
        <f t="shared" si="12"/>
        <v>46294</v>
      </c>
      <c r="W73" s="164">
        <v>46295</v>
      </c>
      <c r="X73" s="134">
        <f t="shared" si="13"/>
        <v>46318</v>
      </c>
      <c r="Y73" s="164">
        <f t="shared" si="14"/>
        <v>46321</v>
      </c>
      <c r="Z73" s="134">
        <f t="shared" si="15"/>
        <v>46332</v>
      </c>
      <c r="AA73" s="254">
        <f t="shared" si="16"/>
        <v>46335</v>
      </c>
      <c r="AB73" s="135">
        <f t="shared" si="17"/>
        <v>46388</v>
      </c>
      <c r="AC73" s="135">
        <f t="shared" si="18"/>
        <v>46391</v>
      </c>
      <c r="AD73" s="8" t="s">
        <v>190</v>
      </c>
      <c r="AE73" s="8" t="s">
        <v>190</v>
      </c>
      <c r="AF73" s="8" t="s">
        <v>3</v>
      </c>
      <c r="AG73" s="18">
        <v>2</v>
      </c>
      <c r="AH73" s="36" t="s">
        <v>88</v>
      </c>
      <c r="AI73" s="36" t="s">
        <v>88</v>
      </c>
      <c r="AJ73" s="36" t="s">
        <v>88</v>
      </c>
      <c r="AK73" s="36" t="s">
        <v>88</v>
      </c>
      <c r="AL73" s="36" t="s">
        <v>88</v>
      </c>
      <c r="AM73" s="36" t="s">
        <v>88</v>
      </c>
      <c r="AN73" s="18" t="s">
        <v>99</v>
      </c>
      <c r="AO73" s="18" t="s">
        <v>88</v>
      </c>
      <c r="AP73" s="18" t="s">
        <v>4</v>
      </c>
      <c r="CB73" s="10" t="s">
        <v>125</v>
      </c>
      <c r="CC73" s="29" t="s">
        <v>103</v>
      </c>
      <c r="CD73" s="30">
        <v>1</v>
      </c>
      <c r="CE73" s="30">
        <v>2</v>
      </c>
      <c r="CF73" s="30">
        <v>3</v>
      </c>
      <c r="CG73" s="30">
        <v>4</v>
      </c>
      <c r="CH73" s="31" t="s">
        <v>104</v>
      </c>
      <c r="CI73" s="31" t="s">
        <v>104</v>
      </c>
      <c r="CJ73" s="32" t="s">
        <v>105</v>
      </c>
      <c r="CK73" s="32" t="s">
        <v>105</v>
      </c>
      <c r="CL73" s="32" t="s">
        <v>105</v>
      </c>
      <c r="CM73" s="32" t="s">
        <v>105</v>
      </c>
      <c r="CN73" s="32" t="s">
        <v>105</v>
      </c>
      <c r="CO73" s="32" t="s">
        <v>105</v>
      </c>
      <c r="CP73" s="32" t="s">
        <v>105</v>
      </c>
      <c r="CQ73" s="32" t="s">
        <v>105</v>
      </c>
      <c r="CR73" s="33" t="s">
        <v>106</v>
      </c>
    </row>
    <row r="74" spans="1:98">
      <c r="A74" s="28" t="s">
        <v>82</v>
      </c>
      <c r="B74" s="28" t="s">
        <v>83</v>
      </c>
      <c r="C74" s="28" t="s">
        <v>0</v>
      </c>
      <c r="D74" s="77" t="s">
        <v>14</v>
      </c>
      <c r="E74" s="77" t="s">
        <v>127</v>
      </c>
      <c r="F74" s="28" t="s">
        <v>2</v>
      </c>
      <c r="G74" s="77" t="s">
        <v>88</v>
      </c>
      <c r="H74" s="133"/>
      <c r="I74" s="133"/>
      <c r="J74" s="18" t="s">
        <v>87</v>
      </c>
      <c r="K74" s="18"/>
      <c r="L74" s="18"/>
      <c r="M74" s="18" t="s">
        <v>88</v>
      </c>
      <c r="N74" s="18" t="s">
        <v>137</v>
      </c>
      <c r="O74" s="18" t="s">
        <v>90</v>
      </c>
      <c r="P74" s="17" t="s">
        <v>88</v>
      </c>
      <c r="Q74" s="257" t="s">
        <v>191</v>
      </c>
      <c r="R74" s="78" t="s">
        <v>125</v>
      </c>
      <c r="S74" s="18">
        <v>20</v>
      </c>
      <c r="T74" s="164">
        <f t="shared" si="10"/>
        <v>46290</v>
      </c>
      <c r="U74" s="164">
        <f t="shared" si="11"/>
        <v>46293</v>
      </c>
      <c r="V74" s="134">
        <f t="shared" si="12"/>
        <v>46301</v>
      </c>
      <c r="W74" s="164">
        <v>46302</v>
      </c>
      <c r="X74" s="134">
        <f t="shared" si="13"/>
        <v>46325</v>
      </c>
      <c r="Y74" s="164">
        <f t="shared" si="14"/>
        <v>46328</v>
      </c>
      <c r="Z74" s="134">
        <f t="shared" si="15"/>
        <v>46339</v>
      </c>
      <c r="AA74" s="254">
        <f t="shared" si="16"/>
        <v>46342</v>
      </c>
      <c r="AB74" s="135">
        <f t="shared" si="17"/>
        <v>46395</v>
      </c>
      <c r="AC74" s="135">
        <f t="shared" si="18"/>
        <v>46398</v>
      </c>
      <c r="AD74" s="8" t="s">
        <v>192</v>
      </c>
      <c r="AE74" s="8" t="s">
        <v>192</v>
      </c>
      <c r="AF74" s="8" t="s">
        <v>3</v>
      </c>
      <c r="AG74" s="18">
        <v>2</v>
      </c>
      <c r="AH74" s="36" t="s">
        <v>88</v>
      </c>
      <c r="AI74" s="36" t="s">
        <v>88</v>
      </c>
      <c r="AJ74" s="36" t="s">
        <v>88</v>
      </c>
      <c r="AK74" s="36" t="s">
        <v>88</v>
      </c>
      <c r="AL74" s="36" t="s">
        <v>88</v>
      </c>
      <c r="AM74" s="36" t="s">
        <v>88</v>
      </c>
      <c r="AN74" s="18" t="s">
        <v>99</v>
      </c>
      <c r="AO74" s="18" t="s">
        <v>88</v>
      </c>
      <c r="AP74" s="18" t="s">
        <v>4</v>
      </c>
      <c r="CC74" s="10" t="s">
        <v>125</v>
      </c>
      <c r="CD74" s="29" t="s">
        <v>103</v>
      </c>
      <c r="CE74" s="30">
        <v>1</v>
      </c>
      <c r="CF74" s="30">
        <v>2</v>
      </c>
      <c r="CG74" s="30">
        <v>3</v>
      </c>
      <c r="CH74" s="30">
        <v>4</v>
      </c>
      <c r="CI74" s="31" t="s">
        <v>104</v>
      </c>
      <c r="CJ74" s="31" t="s">
        <v>104</v>
      </c>
      <c r="CK74" s="32" t="s">
        <v>105</v>
      </c>
      <c r="CL74" s="32" t="s">
        <v>105</v>
      </c>
      <c r="CM74" s="32" t="s">
        <v>105</v>
      </c>
      <c r="CN74" s="32" t="s">
        <v>105</v>
      </c>
      <c r="CO74" s="32" t="s">
        <v>105</v>
      </c>
      <c r="CP74" s="32" t="s">
        <v>105</v>
      </c>
      <c r="CQ74" s="32" t="s">
        <v>105</v>
      </c>
      <c r="CR74" s="32" t="s">
        <v>105</v>
      </c>
      <c r="CS74" s="33" t="s">
        <v>106</v>
      </c>
    </row>
    <row r="75" spans="1:98">
      <c r="A75" s="28" t="s">
        <v>82</v>
      </c>
      <c r="B75" s="28" t="s">
        <v>83</v>
      </c>
      <c r="C75" s="28" t="s">
        <v>0</v>
      </c>
      <c r="D75" s="77" t="s">
        <v>14</v>
      </c>
      <c r="E75" s="77" t="s">
        <v>127</v>
      </c>
      <c r="F75" s="28" t="s">
        <v>2</v>
      </c>
      <c r="G75" s="77" t="s">
        <v>88</v>
      </c>
      <c r="H75" s="133"/>
      <c r="I75" s="133"/>
      <c r="J75" s="18" t="s">
        <v>87</v>
      </c>
      <c r="K75" s="18"/>
      <c r="L75" s="18"/>
      <c r="M75" s="18" t="s">
        <v>88</v>
      </c>
      <c r="N75" s="18" t="s">
        <v>137</v>
      </c>
      <c r="O75" s="18" t="s">
        <v>90</v>
      </c>
      <c r="P75" s="17" t="s">
        <v>88</v>
      </c>
      <c r="Q75" s="257" t="s">
        <v>193</v>
      </c>
      <c r="R75" s="78" t="s">
        <v>125</v>
      </c>
      <c r="S75" s="18">
        <v>20</v>
      </c>
      <c r="T75" s="164">
        <f t="shared" si="10"/>
        <v>46297</v>
      </c>
      <c r="U75" s="164">
        <f t="shared" si="11"/>
        <v>46300</v>
      </c>
      <c r="V75" s="134">
        <f t="shared" si="12"/>
        <v>46308</v>
      </c>
      <c r="W75" s="164">
        <v>46309</v>
      </c>
      <c r="X75" s="134">
        <f t="shared" si="13"/>
        <v>46332</v>
      </c>
      <c r="Y75" s="164">
        <f t="shared" si="14"/>
        <v>46335</v>
      </c>
      <c r="Z75" s="134">
        <f t="shared" si="15"/>
        <v>46346</v>
      </c>
      <c r="AA75" s="254">
        <f t="shared" si="16"/>
        <v>46349</v>
      </c>
      <c r="AB75" s="135">
        <f t="shared" si="17"/>
        <v>46402</v>
      </c>
      <c r="AC75" s="135">
        <f t="shared" si="18"/>
        <v>46405</v>
      </c>
      <c r="AD75" s="8" t="s">
        <v>194</v>
      </c>
      <c r="AE75" s="8" t="s">
        <v>194</v>
      </c>
      <c r="AF75" s="8" t="s">
        <v>3</v>
      </c>
      <c r="AG75" s="18">
        <v>2</v>
      </c>
      <c r="AH75" s="36" t="s">
        <v>88</v>
      </c>
      <c r="AI75" s="36" t="s">
        <v>88</v>
      </c>
      <c r="AJ75" s="36" t="s">
        <v>88</v>
      </c>
      <c r="AK75" s="36" t="s">
        <v>88</v>
      </c>
      <c r="AL75" s="36" t="s">
        <v>88</v>
      </c>
      <c r="AM75" s="36" t="s">
        <v>88</v>
      </c>
      <c r="AN75" s="18" t="s">
        <v>99</v>
      </c>
      <c r="AO75" s="18" t="s">
        <v>88</v>
      </c>
      <c r="AP75" s="18" t="s">
        <v>4</v>
      </c>
      <c r="CD75" s="10" t="s">
        <v>125</v>
      </c>
      <c r="CE75" s="29" t="s">
        <v>103</v>
      </c>
      <c r="CF75" s="30">
        <v>1</v>
      </c>
      <c r="CG75" s="30">
        <v>2</v>
      </c>
      <c r="CH75" s="30">
        <v>3</v>
      </c>
      <c r="CI75" s="30">
        <v>4</v>
      </c>
      <c r="CJ75" s="31" t="s">
        <v>104</v>
      </c>
      <c r="CK75" s="31" t="s">
        <v>104</v>
      </c>
      <c r="CL75" s="32" t="s">
        <v>105</v>
      </c>
      <c r="CM75" s="32" t="s">
        <v>105</v>
      </c>
      <c r="CN75" s="32" t="s">
        <v>105</v>
      </c>
      <c r="CO75" s="32" t="s">
        <v>105</v>
      </c>
      <c r="CP75" s="32" t="s">
        <v>105</v>
      </c>
      <c r="CQ75" s="32" t="s">
        <v>105</v>
      </c>
      <c r="CR75" s="32" t="s">
        <v>105</v>
      </c>
      <c r="CS75" s="32" t="s">
        <v>105</v>
      </c>
      <c r="CT75" s="33" t="s">
        <v>106</v>
      </c>
    </row>
    <row r="76" spans="1:98">
      <c r="T76" s="8"/>
      <c r="U76" s="8"/>
      <c r="V76" s="8"/>
      <c r="W76" s="8"/>
      <c r="X76" s="8"/>
      <c r="Y76" s="8"/>
      <c r="Z76" s="8"/>
      <c r="AA76" s="8"/>
      <c r="AD76" s="17"/>
      <c r="AE76" s="17"/>
      <c r="AF76" s="17"/>
      <c r="AG76" s="17"/>
      <c r="AH76" s="17"/>
      <c r="AI76" s="17"/>
      <c r="AJ76" s="17"/>
      <c r="AK76" s="17"/>
    </row>
    <row r="77" spans="1:98" ht="14.5">
      <c r="A77" s="217" t="s">
        <v>156</v>
      </c>
      <c r="B77" s="217" t="s">
        <v>157</v>
      </c>
      <c r="C77" s="49"/>
      <c r="D77" s="49"/>
      <c r="E77" s="49"/>
      <c r="T77" s="8"/>
      <c r="U77" s="8"/>
      <c r="V77" s="8"/>
      <c r="W77" s="8"/>
      <c r="X77" s="8"/>
      <c r="Y77" s="8"/>
      <c r="Z77" s="8"/>
      <c r="AA77" s="8"/>
      <c r="AD77" s="17"/>
      <c r="AE77" s="17"/>
      <c r="AF77" s="17"/>
      <c r="AG77" s="17"/>
      <c r="AH77" s="17"/>
      <c r="AI77" s="17"/>
      <c r="AJ77" s="17"/>
      <c r="AK77" s="17"/>
    </row>
    <row r="78" spans="1:98" ht="14">
      <c r="A78" s="204" t="s">
        <v>14</v>
      </c>
      <c r="B78" s="204">
        <v>140</v>
      </c>
      <c r="C78" s="49"/>
      <c r="D78" s="49"/>
      <c r="E78" s="49"/>
      <c r="T78" s="8"/>
      <c r="U78" s="8"/>
      <c r="V78" s="8"/>
      <c r="W78" s="8"/>
      <c r="X78" s="8"/>
      <c r="Y78" s="8"/>
      <c r="Z78" s="8"/>
      <c r="AA78" s="8"/>
      <c r="AD78" s="17"/>
      <c r="AE78" s="17"/>
      <c r="AF78" s="17"/>
      <c r="AG78" s="17"/>
      <c r="AH78" s="17"/>
      <c r="AI78" s="17"/>
      <c r="AJ78" s="17"/>
      <c r="AK78" s="17"/>
    </row>
    <row r="79" spans="1:98" ht="14">
      <c r="A79" s="204" t="s">
        <v>1</v>
      </c>
      <c r="B79" s="204">
        <v>115</v>
      </c>
      <c r="C79" s="49"/>
      <c r="D79" s="49"/>
      <c r="E79" s="49"/>
      <c r="T79" s="8"/>
      <c r="U79" s="8"/>
      <c r="V79" s="8"/>
      <c r="W79" s="8"/>
      <c r="X79" s="8"/>
      <c r="Y79" s="8"/>
      <c r="Z79" s="8"/>
      <c r="AA79" s="8"/>
      <c r="AD79" s="17"/>
      <c r="AE79" s="17"/>
      <c r="AF79" s="17"/>
      <c r="AG79" s="17"/>
      <c r="AH79" s="17"/>
      <c r="AI79" s="17"/>
      <c r="AJ79" s="17"/>
      <c r="AK79" s="17"/>
    </row>
    <row r="80" spans="1:98" ht="14">
      <c r="A80" s="204" t="s">
        <v>8</v>
      </c>
      <c r="B80" s="204">
        <v>40</v>
      </c>
      <c r="C80" s="49"/>
      <c r="D80" s="49"/>
      <c r="E80" s="49"/>
      <c r="T80" s="137"/>
      <c r="U80" s="8"/>
      <c r="V80" s="8"/>
      <c r="W80" s="8"/>
      <c r="X80" s="8"/>
      <c r="Y80" s="8"/>
      <c r="Z80" s="8"/>
      <c r="AA80" s="8"/>
      <c r="AD80" s="17"/>
      <c r="AE80" s="17"/>
      <c r="AF80" s="17"/>
      <c r="AG80" s="17"/>
      <c r="AH80" s="17"/>
      <c r="AI80" s="17"/>
      <c r="AJ80" s="17"/>
      <c r="AK80" s="17"/>
    </row>
    <row r="81" spans="1:37" ht="14.5">
      <c r="A81" s="217" t="s">
        <v>160</v>
      </c>
      <c r="B81" s="217">
        <f>SUM(B78:B80)</f>
        <v>295</v>
      </c>
      <c r="C81" s="49"/>
      <c r="D81" s="49"/>
      <c r="E81" s="49"/>
      <c r="T81" s="136"/>
      <c r="U81" s="8"/>
      <c r="V81" s="8"/>
      <c r="W81" s="8"/>
      <c r="X81" s="8"/>
      <c r="Y81" s="8"/>
      <c r="Z81" s="8"/>
      <c r="AA81" s="8"/>
      <c r="AD81" s="17"/>
      <c r="AE81" s="17"/>
      <c r="AF81" s="17"/>
      <c r="AG81" s="17"/>
      <c r="AH81" s="17"/>
      <c r="AI81" s="17"/>
      <c r="AJ81" s="17"/>
      <c r="AK81" s="17"/>
    </row>
    <row r="82" spans="1:37" ht="14">
      <c r="A82" s="49"/>
      <c r="B82" s="49"/>
      <c r="C82" s="49"/>
      <c r="D82" s="49"/>
      <c r="E82" s="49"/>
      <c r="T82" s="136"/>
      <c r="U82" s="8"/>
      <c r="V82" s="8"/>
      <c r="W82" s="8"/>
      <c r="X82" s="8"/>
      <c r="Y82" s="8"/>
      <c r="Z82" s="8"/>
      <c r="AA82" s="8"/>
      <c r="AD82" s="17"/>
      <c r="AE82" s="17"/>
      <c r="AF82" s="17"/>
      <c r="AG82" s="17"/>
      <c r="AH82" s="17"/>
      <c r="AI82" s="17"/>
      <c r="AJ82" s="17"/>
      <c r="AK82" s="17"/>
    </row>
    <row r="83" spans="1:37" ht="14.5">
      <c r="A83" s="218" t="s">
        <v>39</v>
      </c>
      <c r="B83" s="218" t="s">
        <v>157</v>
      </c>
      <c r="C83" s="49"/>
      <c r="D83" s="49"/>
      <c r="E83" s="49"/>
      <c r="T83" s="8"/>
      <c r="U83" s="8"/>
      <c r="V83" s="8"/>
      <c r="W83" s="8"/>
      <c r="X83" s="8"/>
      <c r="Y83" s="8"/>
      <c r="Z83" s="8"/>
      <c r="AA83" s="8"/>
      <c r="AD83" s="17"/>
      <c r="AE83" s="17"/>
      <c r="AF83" s="17"/>
      <c r="AG83" s="17"/>
      <c r="AH83" s="17"/>
      <c r="AI83" s="17"/>
      <c r="AJ83" s="17"/>
      <c r="AK83" s="17"/>
    </row>
    <row r="84" spans="1:37" ht="14">
      <c r="A84" s="204" t="s">
        <v>2</v>
      </c>
      <c r="B84" s="204">
        <v>120</v>
      </c>
      <c r="C84" s="49"/>
      <c r="D84" s="49"/>
      <c r="E84" s="49"/>
      <c r="T84" s="8"/>
      <c r="U84" s="8"/>
      <c r="V84" s="8"/>
      <c r="W84" s="8"/>
      <c r="X84" s="8"/>
      <c r="Y84" s="8"/>
      <c r="Z84" s="8"/>
      <c r="AA84" s="8"/>
      <c r="AD84" s="17"/>
      <c r="AE84" s="17"/>
      <c r="AF84" s="17"/>
      <c r="AG84" s="17"/>
      <c r="AH84" s="17"/>
      <c r="AI84" s="17"/>
      <c r="AJ84" s="17"/>
      <c r="AK84" s="17"/>
    </row>
    <row r="85" spans="1:37" ht="14">
      <c r="A85" s="204" t="s">
        <v>9</v>
      </c>
      <c r="B85" s="204">
        <v>175</v>
      </c>
      <c r="C85" s="49"/>
      <c r="D85" s="49"/>
      <c r="E85" s="49"/>
      <c r="T85" s="8"/>
      <c r="U85" s="8"/>
      <c r="V85" s="8"/>
      <c r="W85" s="8"/>
      <c r="X85" s="8"/>
      <c r="Y85" s="8"/>
      <c r="Z85" s="8"/>
      <c r="AA85" s="8"/>
      <c r="AD85" s="17"/>
      <c r="AE85" s="17"/>
      <c r="AF85" s="17"/>
      <c r="AG85" s="17"/>
      <c r="AH85" s="17"/>
      <c r="AI85" s="17"/>
      <c r="AJ85" s="17"/>
      <c r="AK85" s="17"/>
    </row>
    <row r="86" spans="1:37" ht="14.5">
      <c r="A86" s="218" t="s">
        <v>160</v>
      </c>
      <c r="B86" s="218">
        <f>SUM(B84:B85)</f>
        <v>295</v>
      </c>
      <c r="C86" s="49"/>
      <c r="D86" s="49"/>
      <c r="E86" s="49"/>
      <c r="T86" s="8"/>
      <c r="U86" s="8"/>
      <c r="V86" s="8"/>
      <c r="W86" s="8"/>
      <c r="X86" s="8"/>
      <c r="Y86" s="8"/>
      <c r="Z86" s="8"/>
      <c r="AA86" s="8"/>
      <c r="AD86" s="17"/>
      <c r="AE86" s="17"/>
      <c r="AF86" s="17"/>
      <c r="AG86" s="17"/>
      <c r="AH86" s="17"/>
      <c r="AI86" s="17"/>
      <c r="AJ86" s="17"/>
      <c r="AK86" s="17"/>
    </row>
    <row r="87" spans="1:37" ht="14">
      <c r="A87" s="49"/>
      <c r="B87" s="49"/>
      <c r="C87" s="49"/>
      <c r="D87" s="49"/>
      <c r="E87" s="49"/>
      <c r="T87" s="8"/>
      <c r="U87" s="8"/>
      <c r="V87" s="8"/>
      <c r="W87" s="8"/>
      <c r="X87" s="8"/>
      <c r="Y87" s="8"/>
      <c r="Z87" s="8"/>
      <c r="AA87" s="8"/>
      <c r="AD87" s="17"/>
      <c r="AE87" s="17"/>
      <c r="AF87" s="17"/>
      <c r="AG87" s="17"/>
      <c r="AH87" s="17"/>
      <c r="AI87" s="17"/>
      <c r="AJ87" s="17"/>
      <c r="AK87" s="17"/>
    </row>
    <row r="88" spans="1:37" ht="14.5">
      <c r="A88" s="49"/>
      <c r="B88" s="221" t="s">
        <v>164</v>
      </c>
      <c r="C88" s="49"/>
      <c r="D88" s="49"/>
      <c r="E88" s="49"/>
      <c r="T88" s="8"/>
      <c r="U88" s="8"/>
      <c r="V88" s="8"/>
      <c r="W88" s="8"/>
      <c r="X88" s="8"/>
      <c r="Y88" s="8"/>
      <c r="Z88" s="8"/>
      <c r="AA88" s="8"/>
      <c r="AD88" s="17"/>
      <c r="AE88" s="17"/>
      <c r="AF88" s="17"/>
      <c r="AG88" s="17"/>
      <c r="AH88" s="17"/>
      <c r="AI88" s="17"/>
      <c r="AJ88" s="17"/>
      <c r="AK88" s="17"/>
    </row>
    <row r="89" spans="1:37" ht="14.5">
      <c r="A89" s="219" t="s">
        <v>165</v>
      </c>
      <c r="B89" s="219" t="s">
        <v>14</v>
      </c>
      <c r="C89" s="219" t="s">
        <v>1</v>
      </c>
      <c r="D89" s="219" t="s">
        <v>8</v>
      </c>
      <c r="E89" s="259" t="s">
        <v>195</v>
      </c>
      <c r="F89" s="219" t="s">
        <v>166</v>
      </c>
      <c r="T89" s="8"/>
      <c r="U89" s="8"/>
      <c r="V89" s="8"/>
      <c r="W89" s="8"/>
      <c r="X89" s="8"/>
      <c r="Y89" s="8"/>
      <c r="Z89" s="8"/>
      <c r="AA89" s="8"/>
      <c r="AD89" s="17"/>
      <c r="AE89" s="17"/>
      <c r="AF89" s="17"/>
      <c r="AG89" s="17"/>
      <c r="AH89" s="17"/>
      <c r="AI89" s="17"/>
      <c r="AJ89" s="17"/>
      <c r="AK89" s="17"/>
    </row>
    <row r="90" spans="1:37" ht="14.5">
      <c r="A90" s="220" t="s">
        <v>167</v>
      </c>
      <c r="B90" s="220">
        <v>1</v>
      </c>
      <c r="C90" s="220">
        <v>1</v>
      </c>
      <c r="D90" s="220">
        <v>0</v>
      </c>
      <c r="E90" s="204">
        <v>0</v>
      </c>
      <c r="F90" s="204">
        <f>SUM(B90:E90)</f>
        <v>2</v>
      </c>
      <c r="T90" s="8"/>
      <c r="U90" s="8"/>
      <c r="V90" s="8"/>
      <c r="W90" s="8"/>
      <c r="X90" s="8"/>
      <c r="Y90" s="8"/>
      <c r="Z90" s="8"/>
      <c r="AA90" s="8"/>
      <c r="AD90" s="17"/>
      <c r="AE90" s="17"/>
      <c r="AF90" s="17"/>
      <c r="AG90" s="17"/>
      <c r="AH90" s="17"/>
      <c r="AI90" s="17"/>
      <c r="AJ90" s="17"/>
      <c r="AK90" s="17"/>
    </row>
    <row r="91" spans="1:37" ht="14.5">
      <c r="A91" s="220" t="s">
        <v>168</v>
      </c>
      <c r="B91" s="220">
        <v>7</v>
      </c>
      <c r="C91" s="220">
        <v>6</v>
      </c>
      <c r="D91" s="220">
        <v>2</v>
      </c>
      <c r="E91" s="204">
        <v>2</v>
      </c>
      <c r="F91" s="204">
        <f t="shared" ref="F91:F95" si="19">SUM(B91:E91)</f>
        <v>17</v>
      </c>
      <c r="T91" s="8"/>
      <c r="U91" s="8"/>
      <c r="V91" s="8"/>
      <c r="W91" s="8"/>
      <c r="X91" s="8"/>
      <c r="Y91" s="8"/>
      <c r="Z91" s="8"/>
      <c r="AA91" s="8"/>
      <c r="AD91" s="17"/>
      <c r="AE91" s="17"/>
      <c r="AF91" s="17"/>
      <c r="AG91" s="17"/>
      <c r="AH91" s="17"/>
      <c r="AI91" s="17"/>
      <c r="AJ91" s="17"/>
      <c r="AK91" s="17"/>
    </row>
    <row r="92" spans="1:37" ht="14.5">
      <c r="A92" s="220" t="s">
        <v>169</v>
      </c>
      <c r="B92" s="220">
        <v>7</v>
      </c>
      <c r="C92" s="220">
        <v>6</v>
      </c>
      <c r="D92" s="220">
        <v>2</v>
      </c>
      <c r="E92" s="204">
        <v>0</v>
      </c>
      <c r="F92" s="204">
        <f t="shared" si="19"/>
        <v>15</v>
      </c>
      <c r="T92" s="8"/>
      <c r="U92" s="8"/>
      <c r="V92" s="8"/>
      <c r="W92" s="8"/>
      <c r="X92" s="8"/>
      <c r="Y92" s="8"/>
      <c r="Z92" s="8"/>
      <c r="AA92" s="8"/>
      <c r="AD92" s="17"/>
      <c r="AE92" s="17"/>
      <c r="AF92" s="17"/>
      <c r="AG92" s="17"/>
      <c r="AH92" s="17"/>
      <c r="AI92" s="17"/>
      <c r="AJ92" s="17"/>
      <c r="AK92" s="17"/>
    </row>
    <row r="93" spans="1:37" ht="14.5">
      <c r="A93" s="220" t="s">
        <v>170</v>
      </c>
      <c r="B93" s="220" t="s">
        <v>196</v>
      </c>
      <c r="C93" s="220" t="s">
        <v>196</v>
      </c>
      <c r="D93" s="220" t="s">
        <v>196</v>
      </c>
      <c r="E93" s="204">
        <f t="shared" ref="E93:E94" si="20">SUM(B93:D93)</f>
        <v>0</v>
      </c>
      <c r="F93" s="204">
        <f t="shared" si="19"/>
        <v>0</v>
      </c>
      <c r="T93" s="8"/>
      <c r="U93" s="8"/>
      <c r="V93" s="8"/>
      <c r="W93" s="8"/>
      <c r="X93" s="8"/>
      <c r="Y93" s="8"/>
      <c r="Z93" s="8"/>
      <c r="AA93" s="8"/>
      <c r="AD93" s="17"/>
      <c r="AE93" s="17"/>
      <c r="AF93" s="17"/>
      <c r="AG93" s="17"/>
      <c r="AH93" s="17"/>
      <c r="AI93" s="17"/>
      <c r="AJ93" s="17"/>
      <c r="AK93" s="17"/>
    </row>
    <row r="94" spans="1:37" ht="14.5">
      <c r="A94" s="220" t="s">
        <v>171</v>
      </c>
      <c r="B94" s="220"/>
      <c r="C94" s="220"/>
      <c r="D94" s="220"/>
      <c r="E94" s="204">
        <f t="shared" si="20"/>
        <v>0</v>
      </c>
      <c r="F94" s="204">
        <f t="shared" si="19"/>
        <v>0</v>
      </c>
      <c r="T94" s="8"/>
      <c r="U94" s="8"/>
      <c r="V94" s="8"/>
      <c r="W94" s="8"/>
      <c r="X94" s="8"/>
      <c r="Y94" s="8"/>
      <c r="Z94" s="8"/>
      <c r="AA94" s="8"/>
      <c r="AD94" s="17"/>
      <c r="AE94" s="17"/>
      <c r="AF94" s="17"/>
      <c r="AG94" s="17"/>
      <c r="AH94" s="17"/>
      <c r="AI94" s="17"/>
      <c r="AJ94" s="17"/>
      <c r="AK94" s="17"/>
    </row>
    <row r="95" spans="1:37" ht="14.5">
      <c r="A95" s="220" t="s">
        <v>172</v>
      </c>
      <c r="B95" s="220">
        <v>12</v>
      </c>
      <c r="C95" s="220">
        <v>10</v>
      </c>
      <c r="D95" s="220">
        <v>8</v>
      </c>
      <c r="E95" s="204">
        <v>0</v>
      </c>
      <c r="F95" s="204">
        <f t="shared" si="19"/>
        <v>30</v>
      </c>
      <c r="T95" s="8"/>
      <c r="U95" s="8"/>
      <c r="V95" s="8"/>
      <c r="W95" s="8"/>
      <c r="X95" s="8"/>
      <c r="Y95" s="8"/>
      <c r="Z95" s="8"/>
      <c r="AA95" s="8"/>
      <c r="AD95" s="17"/>
      <c r="AE95" s="17"/>
      <c r="AF95" s="17"/>
      <c r="AG95" s="17"/>
      <c r="AH95" s="17"/>
      <c r="AI95" s="17"/>
      <c r="AJ95" s="17"/>
      <c r="AK95" s="17"/>
    </row>
    <row r="96" spans="1:37" ht="14.5">
      <c r="A96" s="219" t="s">
        <v>166</v>
      </c>
      <c r="B96" s="219">
        <f>SUM(B90:B95)</f>
        <v>27</v>
      </c>
      <c r="C96" s="219">
        <f t="shared" ref="C96:F96" si="21">SUM(C90:C95)</f>
        <v>23</v>
      </c>
      <c r="D96" s="219">
        <f t="shared" si="21"/>
        <v>12</v>
      </c>
      <c r="E96" s="259">
        <f t="shared" si="21"/>
        <v>2</v>
      </c>
      <c r="F96" s="219">
        <f t="shared" si="21"/>
        <v>64</v>
      </c>
      <c r="T96" s="8"/>
      <c r="U96" s="8"/>
      <c r="V96" s="8"/>
      <c r="W96" s="8"/>
      <c r="X96" s="8"/>
      <c r="Y96" s="8"/>
      <c r="Z96" s="8"/>
      <c r="AA96" s="8"/>
      <c r="AD96" s="17"/>
      <c r="AE96" s="17"/>
      <c r="AF96" s="17"/>
      <c r="AG96" s="17"/>
      <c r="AH96" s="17"/>
      <c r="AI96" s="17"/>
      <c r="AJ96" s="17"/>
      <c r="AK96" s="17"/>
    </row>
    <row r="98" spans="1:16351" ht="14">
      <c r="A98" s="49"/>
      <c r="B98" s="49"/>
      <c r="C98" s="49"/>
      <c r="D98" s="49"/>
      <c r="E98" s="49"/>
      <c r="J98" s="18"/>
      <c r="K98" s="18"/>
      <c r="L98" s="18"/>
      <c r="N98" s="216" t="s">
        <v>173</v>
      </c>
      <c r="P98" s="216" t="s">
        <v>174</v>
      </c>
      <c r="R98" s="216" t="s">
        <v>175</v>
      </c>
      <c r="S98" s="17"/>
      <c r="T98" s="216" t="s">
        <v>197</v>
      </c>
      <c r="U98" s="8"/>
      <c r="V98" s="8"/>
      <c r="W98" s="8"/>
      <c r="X98" s="8"/>
      <c r="Y98" s="8"/>
      <c r="AB98" s="17"/>
      <c r="AC98" s="17"/>
      <c r="AD98" s="17"/>
      <c r="AE98" s="17"/>
      <c r="AF98" s="17"/>
      <c r="AG98" s="17"/>
      <c r="AH98" s="17"/>
      <c r="AI98" s="17"/>
      <c r="AJ98" s="17"/>
      <c r="AK98" s="17"/>
    </row>
    <row r="99" spans="1:16351">
      <c r="A99" s="216" t="s">
        <v>198</v>
      </c>
      <c r="J99" s="18"/>
      <c r="K99" s="18"/>
      <c r="L99" s="18"/>
      <c r="M99" s="8"/>
      <c r="N99" s="1190" t="s">
        <v>32</v>
      </c>
      <c r="O99" s="1191"/>
      <c r="P99" s="1191"/>
      <c r="Q99" s="1192"/>
      <c r="R99" s="1193" t="s">
        <v>33</v>
      </c>
      <c r="S99" s="1193"/>
      <c r="T99" s="1193"/>
      <c r="U99" s="1193"/>
      <c r="V99" s="1193"/>
      <c r="AB99" s="17"/>
      <c r="AC99" s="17"/>
      <c r="AD99" s="17"/>
      <c r="AE99" s="17"/>
      <c r="AF99" s="17"/>
      <c r="AG99" s="17"/>
      <c r="AH99" s="17"/>
      <c r="AI99" s="17"/>
      <c r="AJ99" s="17"/>
      <c r="AK99" s="17"/>
    </row>
    <row r="100" spans="1:16351" ht="30">
      <c r="A100" s="19" t="s">
        <v>34</v>
      </c>
      <c r="B100" s="19" t="s">
        <v>35</v>
      </c>
      <c r="C100" s="19" t="s">
        <v>36</v>
      </c>
      <c r="D100" s="19" t="s">
        <v>37</v>
      </c>
      <c r="E100" s="19" t="s">
        <v>199</v>
      </c>
      <c r="F100" s="19" t="s">
        <v>39</v>
      </c>
      <c r="G100" s="19" t="s">
        <v>40</v>
      </c>
      <c r="H100" s="19" t="s">
        <v>48</v>
      </c>
      <c r="I100" s="19" t="s">
        <v>49</v>
      </c>
      <c r="J100" s="19" t="s">
        <v>50</v>
      </c>
      <c r="K100" s="19" t="s">
        <v>165</v>
      </c>
      <c r="L100" s="19" t="s">
        <v>200</v>
      </c>
      <c r="M100" s="19" t="s">
        <v>25</v>
      </c>
      <c r="N100" s="20" t="s">
        <v>59</v>
      </c>
      <c r="O100" s="20" t="s">
        <v>60</v>
      </c>
      <c r="P100" s="21" t="s">
        <v>61</v>
      </c>
      <c r="Q100" s="21" t="s">
        <v>62</v>
      </c>
      <c r="R100" s="22" t="s">
        <v>63</v>
      </c>
      <c r="S100" s="22" t="s">
        <v>64</v>
      </c>
      <c r="T100" s="23" t="s">
        <v>65</v>
      </c>
      <c r="U100" s="23" t="s">
        <v>66</v>
      </c>
      <c r="V100" s="24" t="s">
        <v>67</v>
      </c>
      <c r="W100" s="19" t="s">
        <v>68</v>
      </c>
      <c r="X100" s="19" t="s">
        <v>69</v>
      </c>
      <c r="Y100" s="19" t="s">
        <v>70</v>
      </c>
      <c r="Z100" s="26" t="s">
        <v>80</v>
      </c>
      <c r="AA100" s="27" t="s">
        <v>81</v>
      </c>
      <c r="AB100" s="34">
        <v>46104</v>
      </c>
      <c r="AC100" s="34">
        <v>46111</v>
      </c>
      <c r="AD100" s="34">
        <v>46118</v>
      </c>
      <c r="AE100" s="34">
        <v>46125</v>
      </c>
      <c r="AF100" s="34">
        <v>46132</v>
      </c>
      <c r="AG100" s="34">
        <v>46139</v>
      </c>
      <c r="AH100" s="34">
        <v>46146</v>
      </c>
      <c r="AI100" s="34">
        <v>46153</v>
      </c>
      <c r="AJ100" s="34">
        <v>46160</v>
      </c>
      <c r="AK100" s="34">
        <v>46167</v>
      </c>
      <c r="AL100" s="34">
        <v>46174</v>
      </c>
      <c r="AM100" s="34">
        <v>46181</v>
      </c>
      <c r="AN100" s="34">
        <v>46188</v>
      </c>
      <c r="AO100" s="34">
        <v>46195</v>
      </c>
      <c r="AP100" s="34">
        <v>46202</v>
      </c>
      <c r="AQ100" s="34">
        <v>46209</v>
      </c>
      <c r="AR100" s="261">
        <v>46216</v>
      </c>
      <c r="AS100" s="277">
        <v>46223</v>
      </c>
      <c r="AT100" s="277">
        <v>46230</v>
      </c>
      <c r="AU100" s="277">
        <v>46237</v>
      </c>
      <c r="AV100" s="277">
        <v>46244</v>
      </c>
      <c r="AW100" s="277">
        <f t="shared" ref="AW100:AZ100" si="22">AV100+7</f>
        <v>46251</v>
      </c>
      <c r="AX100" s="277">
        <f t="shared" si="22"/>
        <v>46258</v>
      </c>
      <c r="AY100" s="277">
        <f t="shared" si="22"/>
        <v>46265</v>
      </c>
      <c r="AZ100" s="277">
        <f t="shared" si="22"/>
        <v>46272</v>
      </c>
      <c r="BA100" s="277">
        <v>46279</v>
      </c>
      <c r="BB100" s="277">
        <v>46286</v>
      </c>
      <c r="BC100" s="277">
        <v>46293</v>
      </c>
      <c r="BD100" s="277">
        <v>46300</v>
      </c>
      <c r="BE100" s="277">
        <v>46307</v>
      </c>
      <c r="BF100" s="277">
        <v>46314</v>
      </c>
      <c r="BG100" s="277">
        <v>46321</v>
      </c>
      <c r="BH100" s="277">
        <v>46328</v>
      </c>
      <c r="BI100" s="277">
        <v>46335</v>
      </c>
      <c r="BJ100" s="277">
        <v>46342</v>
      </c>
      <c r="BK100" s="277">
        <v>46349</v>
      </c>
      <c r="BL100" s="277">
        <v>46356</v>
      </c>
      <c r="BM100" s="277">
        <v>46363</v>
      </c>
      <c r="BN100" s="277">
        <v>46370</v>
      </c>
      <c r="BO100" s="277">
        <v>46377</v>
      </c>
      <c r="BP100" s="277">
        <v>46384</v>
      </c>
      <c r="BQ100" s="277">
        <v>46391</v>
      </c>
      <c r="BR100" s="277">
        <v>46398</v>
      </c>
      <c r="BS100" s="277">
        <v>46405</v>
      </c>
      <c r="BT100" s="261">
        <v>46412</v>
      </c>
      <c r="BU100" s="261">
        <v>46419</v>
      </c>
      <c r="BV100" s="261">
        <v>46426</v>
      </c>
      <c r="BW100" s="261">
        <v>46433</v>
      </c>
      <c r="BX100" s="261">
        <v>46440</v>
      </c>
      <c r="BY100" s="261">
        <v>46447</v>
      </c>
      <c r="BZ100" s="261">
        <v>46454</v>
      </c>
      <c r="CA100" s="261">
        <v>46461</v>
      </c>
      <c r="CB100" s="261">
        <v>46468</v>
      </c>
      <c r="CC100" s="261">
        <v>46475</v>
      </c>
      <c r="CD100" s="261">
        <v>46482</v>
      </c>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c r="GC100" s="35"/>
      <c r="GD100" s="35"/>
      <c r="GE100" s="35"/>
      <c r="GF100" s="35"/>
      <c r="GG100" s="35"/>
      <c r="GH100" s="35"/>
      <c r="GI100" s="35"/>
      <c r="GJ100" s="35"/>
      <c r="GK100" s="35"/>
      <c r="GL100" s="35"/>
      <c r="GM100" s="35"/>
      <c r="GN100" s="35"/>
      <c r="GO100" s="35"/>
      <c r="GP100" s="35"/>
      <c r="GQ100" s="35"/>
      <c r="GR100" s="35"/>
      <c r="GS100" s="35"/>
      <c r="GT100" s="35"/>
      <c r="GU100" s="35"/>
      <c r="GV100" s="35"/>
      <c r="GW100" s="35"/>
      <c r="GX100" s="35"/>
      <c r="GY100" s="35"/>
      <c r="GZ100" s="35"/>
      <c r="HA100" s="35"/>
      <c r="HB100" s="35"/>
      <c r="HC100" s="35"/>
      <c r="HD100" s="35"/>
      <c r="HE100" s="35"/>
      <c r="HF100" s="35"/>
      <c r="HG100" s="35"/>
      <c r="HH100" s="35"/>
      <c r="HI100" s="35"/>
      <c r="HJ100" s="35"/>
      <c r="HK100" s="35"/>
      <c r="HL100" s="35"/>
      <c r="HM100" s="35"/>
      <c r="HN100" s="35"/>
      <c r="HO100" s="35"/>
      <c r="HP100" s="35"/>
      <c r="HQ100" s="35"/>
      <c r="HR100" s="35"/>
      <c r="HS100" s="35"/>
      <c r="HT100" s="35"/>
      <c r="HU100" s="35"/>
      <c r="HV100" s="35"/>
      <c r="HW100" s="35"/>
      <c r="HX100" s="35"/>
      <c r="HY100" s="35"/>
      <c r="HZ100" s="35"/>
      <c r="IA100" s="35"/>
      <c r="IB100" s="35"/>
      <c r="IC100" s="35"/>
      <c r="ID100" s="35"/>
      <c r="IE100" s="35"/>
      <c r="IF100" s="35"/>
      <c r="IG100" s="35"/>
      <c r="IH100" s="35"/>
      <c r="II100" s="35"/>
      <c r="IJ100" s="35"/>
      <c r="IK100" s="35"/>
      <c r="IL100" s="35"/>
      <c r="IM100" s="35"/>
      <c r="IN100" s="35"/>
      <c r="IO100" s="35"/>
      <c r="IP100" s="35"/>
      <c r="IQ100" s="35"/>
      <c r="IR100" s="35"/>
      <c r="IS100" s="35"/>
      <c r="IT100" s="35"/>
      <c r="IU100" s="35"/>
      <c r="IV100" s="35"/>
      <c r="IW100" s="35"/>
      <c r="IX100" s="35"/>
      <c r="IY100" s="35"/>
      <c r="IZ100" s="35"/>
      <c r="JA100" s="35"/>
      <c r="JB100" s="35"/>
      <c r="JC100" s="35"/>
      <c r="JD100" s="35"/>
      <c r="JE100" s="35"/>
      <c r="JF100" s="35"/>
      <c r="JG100" s="35"/>
      <c r="JH100" s="35"/>
      <c r="JI100" s="35"/>
      <c r="JJ100" s="35"/>
      <c r="JK100" s="35"/>
      <c r="JL100" s="35"/>
      <c r="JM100" s="35"/>
      <c r="JN100" s="35"/>
      <c r="JO100" s="35"/>
      <c r="JP100" s="35"/>
      <c r="JQ100" s="35"/>
      <c r="JR100" s="35"/>
      <c r="JS100" s="35"/>
      <c r="JT100" s="35"/>
      <c r="JU100" s="35"/>
      <c r="JV100" s="35"/>
      <c r="JW100" s="35"/>
      <c r="JX100" s="35"/>
      <c r="JY100" s="35"/>
      <c r="JZ100" s="35"/>
      <c r="KA100" s="35"/>
      <c r="KB100" s="35"/>
      <c r="KC100" s="35"/>
      <c r="KD100" s="35"/>
      <c r="KE100" s="35"/>
      <c r="KF100" s="35"/>
      <c r="KG100" s="35"/>
      <c r="KH100" s="35"/>
      <c r="KI100" s="35"/>
      <c r="KJ100" s="35"/>
      <c r="KK100" s="35"/>
      <c r="KL100" s="35"/>
      <c r="KM100" s="35"/>
      <c r="KN100" s="35"/>
      <c r="KO100" s="35"/>
      <c r="KP100" s="35"/>
      <c r="KQ100" s="35"/>
      <c r="KR100" s="35"/>
      <c r="KS100" s="35"/>
      <c r="KT100" s="35"/>
      <c r="KU100" s="35"/>
      <c r="KV100" s="35"/>
      <c r="KW100" s="35"/>
      <c r="KX100" s="35"/>
      <c r="KY100" s="35"/>
      <c r="KZ100" s="35"/>
      <c r="LA100" s="35"/>
      <c r="LB100" s="35"/>
      <c r="LC100" s="35"/>
      <c r="LD100" s="35"/>
      <c r="LE100" s="35"/>
      <c r="LF100" s="35"/>
      <c r="LG100" s="35"/>
      <c r="LH100" s="35"/>
      <c r="LI100" s="35"/>
      <c r="LJ100" s="35"/>
      <c r="LK100" s="35"/>
      <c r="LL100" s="35"/>
      <c r="LM100" s="35"/>
      <c r="LN100" s="35"/>
      <c r="LO100" s="35"/>
      <c r="LP100" s="35"/>
      <c r="LQ100" s="35"/>
      <c r="LR100" s="35"/>
      <c r="LS100" s="35"/>
      <c r="LT100" s="35"/>
      <c r="LU100" s="35"/>
      <c r="LV100" s="35"/>
      <c r="LW100" s="35"/>
      <c r="LX100" s="35"/>
      <c r="LY100" s="35"/>
      <c r="LZ100" s="35"/>
      <c r="MA100" s="35"/>
      <c r="MB100" s="35"/>
      <c r="MC100" s="35"/>
      <c r="MD100" s="35"/>
      <c r="ME100" s="35"/>
      <c r="MF100" s="35"/>
      <c r="MG100" s="35"/>
      <c r="MH100" s="35"/>
      <c r="MI100" s="35"/>
      <c r="MJ100" s="35"/>
      <c r="MK100" s="35"/>
      <c r="ML100" s="35"/>
      <c r="MM100" s="35"/>
      <c r="MN100" s="35"/>
      <c r="MO100" s="35"/>
      <c r="MP100" s="35"/>
      <c r="MQ100" s="35"/>
      <c r="MR100" s="35"/>
      <c r="MS100" s="35"/>
      <c r="MT100" s="35"/>
      <c r="MU100" s="35"/>
      <c r="MV100" s="35"/>
      <c r="MW100" s="35"/>
      <c r="MX100" s="35"/>
      <c r="MY100" s="35"/>
      <c r="MZ100" s="35"/>
      <c r="NA100" s="35"/>
      <c r="NB100" s="35"/>
      <c r="NC100" s="35"/>
      <c r="ND100" s="35"/>
      <c r="NE100" s="35"/>
      <c r="NF100" s="35"/>
      <c r="NG100" s="35"/>
      <c r="NH100" s="35"/>
      <c r="NI100" s="35"/>
      <c r="NJ100" s="35"/>
      <c r="NK100" s="35"/>
      <c r="NL100" s="35"/>
      <c r="NM100" s="35"/>
      <c r="NN100" s="35"/>
      <c r="NO100" s="35"/>
      <c r="NP100" s="35"/>
      <c r="NQ100" s="35"/>
      <c r="NR100" s="35"/>
      <c r="NS100" s="35"/>
      <c r="NT100" s="35"/>
      <c r="NU100" s="35"/>
      <c r="NV100" s="35"/>
      <c r="NW100" s="35"/>
      <c r="NX100" s="35"/>
      <c r="NY100" s="35"/>
      <c r="NZ100" s="35"/>
      <c r="OA100" s="35"/>
      <c r="OB100" s="35"/>
      <c r="OC100" s="35"/>
      <c r="OD100" s="35"/>
      <c r="OE100" s="35"/>
      <c r="OF100" s="35"/>
      <c r="OG100" s="35"/>
      <c r="OH100" s="35"/>
      <c r="OI100" s="35"/>
      <c r="OJ100" s="35"/>
      <c r="OK100" s="35"/>
      <c r="OL100" s="35"/>
      <c r="OM100" s="35"/>
      <c r="ON100" s="35"/>
      <c r="OO100" s="35"/>
      <c r="OP100" s="35"/>
      <c r="OQ100" s="35"/>
      <c r="OR100" s="35"/>
      <c r="OS100" s="35"/>
      <c r="OT100" s="35"/>
      <c r="OU100" s="35"/>
      <c r="OV100" s="35"/>
      <c r="OW100" s="35"/>
      <c r="OX100" s="35"/>
      <c r="OY100" s="35"/>
      <c r="OZ100" s="35"/>
      <c r="PA100" s="35"/>
      <c r="PB100" s="35"/>
      <c r="PC100" s="35"/>
      <c r="PD100" s="35"/>
      <c r="PE100" s="35"/>
      <c r="PF100" s="35"/>
      <c r="PG100" s="35"/>
      <c r="PH100" s="35"/>
      <c r="PI100" s="35"/>
      <c r="PJ100" s="35"/>
      <c r="PK100" s="35"/>
      <c r="PL100" s="35"/>
      <c r="PM100" s="35"/>
      <c r="PN100" s="35"/>
      <c r="PO100" s="35"/>
      <c r="PP100" s="35"/>
      <c r="PQ100" s="35"/>
      <c r="PR100" s="35"/>
      <c r="PS100" s="35"/>
      <c r="PT100" s="35"/>
      <c r="PU100" s="35"/>
      <c r="PV100" s="35"/>
      <c r="PW100" s="35"/>
      <c r="PX100" s="35"/>
      <c r="PY100" s="35"/>
      <c r="PZ100" s="35"/>
      <c r="QA100" s="35"/>
      <c r="QB100" s="35"/>
      <c r="QC100" s="35"/>
      <c r="QD100" s="35"/>
      <c r="QE100" s="35"/>
      <c r="QF100" s="35"/>
      <c r="QG100" s="35"/>
      <c r="QH100" s="35"/>
      <c r="QI100" s="35"/>
      <c r="QJ100" s="35"/>
      <c r="QK100" s="35"/>
      <c r="QL100" s="35"/>
      <c r="QM100" s="35"/>
      <c r="QN100" s="35"/>
      <c r="QO100" s="35"/>
      <c r="QP100" s="35"/>
      <c r="QQ100" s="35"/>
      <c r="QR100" s="35"/>
      <c r="QS100" s="35"/>
      <c r="QT100" s="35"/>
      <c r="QU100" s="35"/>
      <c r="QV100" s="35"/>
      <c r="QW100" s="35"/>
      <c r="QX100" s="35"/>
      <c r="QY100" s="35"/>
      <c r="QZ100" s="35"/>
      <c r="RA100" s="35"/>
      <c r="RB100" s="35"/>
      <c r="RC100" s="35"/>
      <c r="RD100" s="35"/>
      <c r="RE100" s="35"/>
      <c r="RF100" s="35"/>
      <c r="RG100" s="35"/>
      <c r="RH100" s="35"/>
      <c r="RI100" s="35"/>
      <c r="RJ100" s="35"/>
      <c r="RK100" s="35"/>
      <c r="RL100" s="35"/>
      <c r="RM100" s="35"/>
      <c r="RN100" s="35"/>
      <c r="RO100" s="35"/>
      <c r="RP100" s="35"/>
      <c r="RQ100" s="35"/>
      <c r="RR100" s="35"/>
      <c r="RS100" s="35"/>
      <c r="RT100" s="35"/>
      <c r="RU100" s="35"/>
      <c r="RV100" s="35"/>
      <c r="RW100" s="35"/>
      <c r="RX100" s="35"/>
      <c r="RY100" s="35"/>
      <c r="RZ100" s="35"/>
      <c r="SA100" s="35"/>
      <c r="SB100" s="35"/>
      <c r="SC100" s="35"/>
      <c r="SD100" s="35"/>
      <c r="SE100" s="35"/>
      <c r="SF100" s="35"/>
      <c r="SG100" s="35"/>
      <c r="SH100" s="35"/>
      <c r="SI100" s="35"/>
      <c r="SJ100" s="35"/>
      <c r="SK100" s="35"/>
      <c r="SL100" s="35"/>
      <c r="SM100" s="35"/>
      <c r="SN100" s="35"/>
      <c r="SO100" s="35"/>
      <c r="SP100" s="35"/>
      <c r="SQ100" s="35"/>
      <c r="SR100" s="35"/>
      <c r="SS100" s="35"/>
      <c r="ST100" s="35"/>
      <c r="SU100" s="35"/>
      <c r="SV100" s="35"/>
      <c r="SW100" s="35"/>
      <c r="SX100" s="35"/>
      <c r="SY100" s="35"/>
      <c r="SZ100" s="35"/>
      <c r="TA100" s="35"/>
      <c r="TB100" s="35"/>
      <c r="TC100" s="35"/>
      <c r="TD100" s="35"/>
      <c r="TE100" s="35"/>
      <c r="TF100" s="35"/>
      <c r="TG100" s="35"/>
      <c r="TH100" s="35"/>
      <c r="TI100" s="35"/>
      <c r="TJ100" s="35"/>
      <c r="TK100" s="35"/>
      <c r="TL100" s="35"/>
      <c r="TM100" s="35"/>
      <c r="TN100" s="35"/>
      <c r="TO100" s="35"/>
      <c r="TP100" s="35"/>
      <c r="TQ100" s="35"/>
      <c r="TR100" s="35"/>
      <c r="TS100" s="35"/>
      <c r="TT100" s="35"/>
      <c r="TU100" s="35"/>
      <c r="TV100" s="35"/>
      <c r="TW100" s="35"/>
      <c r="TX100" s="35"/>
      <c r="TY100" s="35"/>
      <c r="TZ100" s="35"/>
      <c r="UA100" s="35"/>
      <c r="UB100" s="35"/>
      <c r="UC100" s="35"/>
      <c r="UD100" s="35"/>
      <c r="UE100" s="35"/>
      <c r="UF100" s="35"/>
      <c r="UG100" s="35"/>
      <c r="UH100" s="35"/>
      <c r="UI100" s="35"/>
      <c r="UJ100" s="35"/>
      <c r="UK100" s="35"/>
      <c r="UL100" s="35"/>
      <c r="UM100" s="35"/>
      <c r="UN100" s="35"/>
      <c r="UO100" s="35"/>
      <c r="UP100" s="35"/>
      <c r="UQ100" s="35"/>
      <c r="UR100" s="35"/>
      <c r="US100" s="35"/>
      <c r="UT100" s="35"/>
      <c r="UU100" s="35"/>
      <c r="UV100" s="35"/>
      <c r="UW100" s="35"/>
      <c r="UX100" s="35"/>
      <c r="UY100" s="35"/>
      <c r="UZ100" s="35"/>
      <c r="VA100" s="35"/>
      <c r="VB100" s="35"/>
      <c r="VC100" s="35"/>
      <c r="VD100" s="35"/>
      <c r="VE100" s="35"/>
      <c r="VF100" s="35"/>
      <c r="VG100" s="35"/>
      <c r="VH100" s="35"/>
      <c r="VI100" s="35"/>
      <c r="VJ100" s="35"/>
      <c r="VK100" s="35"/>
      <c r="VL100" s="35"/>
      <c r="VM100" s="35"/>
      <c r="VN100" s="35"/>
      <c r="VO100" s="35"/>
      <c r="VP100" s="35"/>
      <c r="VQ100" s="35"/>
      <c r="VR100" s="35"/>
      <c r="VS100" s="35"/>
      <c r="VT100" s="35"/>
      <c r="VU100" s="35"/>
      <c r="VV100" s="35"/>
      <c r="VW100" s="35"/>
      <c r="VX100" s="35"/>
      <c r="VY100" s="35"/>
      <c r="VZ100" s="35"/>
      <c r="WA100" s="35"/>
      <c r="WB100" s="35"/>
      <c r="WC100" s="35"/>
      <c r="WD100" s="35"/>
      <c r="WE100" s="35"/>
      <c r="WF100" s="35"/>
      <c r="WG100" s="35"/>
      <c r="WH100" s="35"/>
      <c r="WI100" s="35"/>
      <c r="WJ100" s="35"/>
      <c r="WK100" s="35"/>
      <c r="WL100" s="35"/>
      <c r="WM100" s="35"/>
      <c r="WN100" s="35"/>
      <c r="WO100" s="35"/>
      <c r="WP100" s="35"/>
      <c r="WQ100" s="35"/>
      <c r="WR100" s="35"/>
      <c r="WS100" s="35"/>
      <c r="WT100" s="35"/>
      <c r="WU100" s="35"/>
      <c r="WV100" s="35"/>
      <c r="WW100" s="35"/>
      <c r="WX100" s="35"/>
      <c r="WY100" s="35"/>
      <c r="WZ100" s="35"/>
      <c r="XA100" s="35"/>
      <c r="XB100" s="35"/>
      <c r="XC100" s="35"/>
      <c r="XD100" s="35"/>
      <c r="XE100" s="35"/>
      <c r="XF100" s="35"/>
      <c r="XG100" s="35"/>
      <c r="XH100" s="35"/>
      <c r="XI100" s="35"/>
      <c r="XJ100" s="35"/>
      <c r="XK100" s="35"/>
      <c r="XL100" s="35"/>
      <c r="XM100" s="35"/>
      <c r="XN100" s="35"/>
      <c r="XO100" s="35"/>
      <c r="XP100" s="35"/>
      <c r="XQ100" s="35"/>
      <c r="XR100" s="35"/>
      <c r="XS100" s="35"/>
      <c r="XT100" s="35"/>
      <c r="XU100" s="35"/>
      <c r="XV100" s="35"/>
      <c r="XW100" s="35"/>
      <c r="XX100" s="35"/>
      <c r="XY100" s="35"/>
      <c r="XZ100" s="35"/>
      <c r="YA100" s="35"/>
      <c r="YB100" s="35"/>
      <c r="YC100" s="35"/>
      <c r="YD100" s="35"/>
      <c r="YE100" s="35"/>
      <c r="YF100" s="35"/>
      <c r="YG100" s="35"/>
      <c r="YH100" s="35"/>
      <c r="YI100" s="35"/>
      <c r="YJ100" s="35"/>
      <c r="YK100" s="35"/>
      <c r="YL100" s="35"/>
      <c r="YM100" s="35"/>
      <c r="YN100" s="35"/>
      <c r="YO100" s="35"/>
      <c r="YP100" s="35"/>
      <c r="YQ100" s="35"/>
      <c r="YR100" s="35"/>
      <c r="YS100" s="35"/>
      <c r="YT100" s="35"/>
      <c r="YU100" s="35"/>
      <c r="YV100" s="35"/>
      <c r="YW100" s="35"/>
      <c r="YX100" s="35"/>
      <c r="YY100" s="35"/>
      <c r="YZ100" s="35"/>
      <c r="ZA100" s="35"/>
      <c r="ZB100" s="35"/>
      <c r="ZC100" s="35"/>
      <c r="ZD100" s="35"/>
      <c r="ZE100" s="35"/>
      <c r="ZF100" s="35"/>
      <c r="ZG100" s="35"/>
      <c r="ZH100" s="35"/>
      <c r="ZI100" s="35"/>
      <c r="ZJ100" s="35"/>
      <c r="ZK100" s="35"/>
      <c r="ZL100" s="35"/>
      <c r="ZM100" s="35"/>
      <c r="ZN100" s="35"/>
      <c r="ZO100" s="35"/>
      <c r="ZP100" s="35"/>
      <c r="ZQ100" s="35"/>
      <c r="ZR100" s="35"/>
      <c r="ZS100" s="35"/>
      <c r="ZT100" s="35"/>
      <c r="ZU100" s="35"/>
      <c r="ZV100" s="35"/>
      <c r="ZW100" s="35"/>
      <c r="ZX100" s="35"/>
      <c r="ZY100" s="35"/>
      <c r="ZZ100" s="35"/>
      <c r="AAA100" s="35"/>
      <c r="AAB100" s="35"/>
      <c r="AAC100" s="35"/>
      <c r="AAD100" s="35"/>
      <c r="AAE100" s="35"/>
      <c r="AAF100" s="35"/>
      <c r="AAG100" s="35"/>
      <c r="AAH100" s="35"/>
      <c r="AAI100" s="35"/>
      <c r="AAJ100" s="35"/>
      <c r="AAK100" s="35"/>
      <c r="AAL100" s="35"/>
      <c r="AAM100" s="35"/>
      <c r="AAN100" s="35"/>
      <c r="AAO100" s="35"/>
      <c r="AAP100" s="35"/>
      <c r="AAQ100" s="35"/>
      <c r="AAR100" s="35"/>
      <c r="AAS100" s="35"/>
      <c r="AAT100" s="35"/>
      <c r="AAU100" s="35"/>
      <c r="AAV100" s="35"/>
      <c r="AAW100" s="35"/>
      <c r="AAX100" s="35"/>
      <c r="AAY100" s="35"/>
      <c r="AAZ100" s="35"/>
      <c r="ABA100" s="35"/>
      <c r="ABB100" s="35"/>
      <c r="ABC100" s="35"/>
      <c r="ABD100" s="35"/>
      <c r="ABE100" s="35"/>
      <c r="ABF100" s="35"/>
      <c r="ABG100" s="35"/>
      <c r="ABH100" s="35"/>
      <c r="ABI100" s="35"/>
      <c r="ABJ100" s="35"/>
      <c r="ABK100" s="35"/>
      <c r="ABL100" s="35"/>
      <c r="ABM100" s="35"/>
      <c r="ABN100" s="35"/>
      <c r="ABO100" s="35"/>
      <c r="ABP100" s="35"/>
      <c r="ABQ100" s="35"/>
      <c r="ABR100" s="35"/>
      <c r="ABS100" s="35"/>
      <c r="ABT100" s="35"/>
      <c r="ABU100" s="35"/>
      <c r="ABV100" s="35"/>
      <c r="ABW100" s="35"/>
      <c r="ABX100" s="35"/>
      <c r="ABY100" s="35"/>
      <c r="ABZ100" s="35"/>
      <c r="ACA100" s="35"/>
      <c r="ACB100" s="35"/>
      <c r="ACC100" s="35"/>
      <c r="ACD100" s="35"/>
      <c r="ACE100" s="35"/>
      <c r="ACF100" s="35"/>
      <c r="ACG100" s="35"/>
      <c r="ACH100" s="35"/>
      <c r="ACI100" s="35"/>
      <c r="ACJ100" s="35"/>
      <c r="ACK100" s="35"/>
      <c r="ACL100" s="35"/>
      <c r="ACM100" s="35"/>
      <c r="ACN100" s="35"/>
      <c r="ACO100" s="35"/>
      <c r="ACP100" s="35"/>
      <c r="ACQ100" s="35"/>
      <c r="ACR100" s="35"/>
      <c r="ACS100" s="35"/>
      <c r="ACT100" s="35"/>
      <c r="ACU100" s="35"/>
      <c r="ACV100" s="35"/>
      <c r="ACW100" s="35"/>
      <c r="ACX100" s="35"/>
      <c r="ACY100" s="35"/>
      <c r="ACZ100" s="35"/>
      <c r="ADA100" s="35"/>
      <c r="ADB100" s="35"/>
      <c r="ADC100" s="35"/>
      <c r="ADD100" s="35"/>
      <c r="ADE100" s="35"/>
      <c r="ADF100" s="35"/>
      <c r="ADG100" s="35"/>
      <c r="ADH100" s="35"/>
      <c r="ADI100" s="35"/>
      <c r="ADJ100" s="35"/>
      <c r="ADK100" s="35"/>
      <c r="ADL100" s="35"/>
      <c r="ADM100" s="35"/>
      <c r="ADN100" s="35"/>
      <c r="ADO100" s="35"/>
      <c r="ADP100" s="35"/>
      <c r="ADQ100" s="35"/>
      <c r="ADR100" s="35"/>
      <c r="ADS100" s="35"/>
      <c r="ADT100" s="35"/>
      <c r="ADU100" s="35"/>
      <c r="ADV100" s="35"/>
      <c r="ADW100" s="35"/>
      <c r="ADX100" s="35"/>
      <c r="ADY100" s="35"/>
      <c r="ADZ100" s="35"/>
      <c r="AEA100" s="35"/>
      <c r="AEB100" s="35"/>
      <c r="AEC100" s="35"/>
      <c r="AED100" s="35"/>
      <c r="AEE100" s="35"/>
      <c r="AEF100" s="35"/>
      <c r="AEG100" s="35"/>
      <c r="AEH100" s="35"/>
      <c r="AEI100" s="35"/>
      <c r="AEJ100" s="35"/>
      <c r="AEK100" s="35"/>
      <c r="AEL100" s="35"/>
      <c r="AEM100" s="35"/>
      <c r="AEN100" s="35"/>
      <c r="AEO100" s="35"/>
      <c r="AEP100" s="35"/>
      <c r="AEQ100" s="35"/>
      <c r="AER100" s="35"/>
      <c r="AES100" s="35"/>
      <c r="AET100" s="35"/>
      <c r="AEU100" s="35"/>
      <c r="AEV100" s="35"/>
      <c r="AEW100" s="35"/>
      <c r="AEX100" s="35"/>
      <c r="AEY100" s="35"/>
      <c r="AEZ100" s="35"/>
      <c r="AFA100" s="35"/>
      <c r="AFB100" s="35"/>
      <c r="AFC100" s="35"/>
      <c r="AFD100" s="35"/>
      <c r="AFE100" s="35"/>
      <c r="AFF100" s="35"/>
      <c r="AFG100" s="35"/>
      <c r="AFH100" s="35"/>
      <c r="AFI100" s="35"/>
      <c r="AFJ100" s="35"/>
      <c r="AFK100" s="35"/>
      <c r="AFL100" s="35"/>
      <c r="AFM100" s="35"/>
      <c r="AFN100" s="35"/>
      <c r="AFO100" s="35"/>
      <c r="AFP100" s="35"/>
      <c r="AFQ100" s="35"/>
      <c r="AFR100" s="35"/>
      <c r="AFS100" s="35"/>
      <c r="AFT100" s="35"/>
      <c r="AFU100" s="35"/>
      <c r="AFV100" s="35"/>
      <c r="AFW100" s="35"/>
      <c r="AFX100" s="35"/>
      <c r="AFY100" s="35"/>
      <c r="AFZ100" s="35"/>
      <c r="AGA100" s="35"/>
      <c r="AGB100" s="35"/>
      <c r="AGC100" s="35"/>
      <c r="AGD100" s="35"/>
      <c r="AGE100" s="35"/>
      <c r="AGF100" s="35"/>
      <c r="AGG100" s="35"/>
      <c r="AGH100" s="35"/>
      <c r="AGI100" s="35"/>
      <c r="AGJ100" s="35"/>
      <c r="AGK100" s="35"/>
      <c r="AGL100" s="35"/>
      <c r="AGM100" s="35"/>
      <c r="AGN100" s="35"/>
      <c r="AGO100" s="35"/>
      <c r="AGP100" s="35"/>
      <c r="AGQ100" s="35"/>
      <c r="AGR100" s="35"/>
      <c r="AGS100" s="35"/>
      <c r="AGT100" s="35"/>
      <c r="AGU100" s="35"/>
      <c r="AGV100" s="35"/>
      <c r="AGW100" s="35"/>
      <c r="AGX100" s="35"/>
      <c r="AGY100" s="35"/>
      <c r="AGZ100" s="35"/>
      <c r="AHA100" s="35"/>
      <c r="AHB100" s="35"/>
      <c r="AHC100" s="35"/>
      <c r="AHD100" s="35"/>
      <c r="AHE100" s="35"/>
      <c r="AHF100" s="35"/>
      <c r="AHG100" s="35"/>
      <c r="AHH100" s="35"/>
      <c r="AHI100" s="35"/>
      <c r="AHJ100" s="35"/>
      <c r="AHK100" s="35"/>
      <c r="AHL100" s="35"/>
      <c r="AHM100" s="35"/>
      <c r="AHN100" s="35"/>
      <c r="AHO100" s="35"/>
      <c r="AHP100" s="35"/>
      <c r="AHQ100" s="35"/>
      <c r="AHR100" s="35"/>
      <c r="AHS100" s="35"/>
      <c r="AHT100" s="35"/>
      <c r="AHU100" s="35"/>
      <c r="AHV100" s="35"/>
      <c r="AHW100" s="35"/>
      <c r="AHX100" s="35"/>
      <c r="AHY100" s="35"/>
      <c r="AHZ100" s="35"/>
      <c r="AIA100" s="35"/>
      <c r="AIB100" s="35"/>
      <c r="AIC100" s="35"/>
      <c r="AID100" s="35"/>
      <c r="AIE100" s="35"/>
      <c r="AIF100" s="35"/>
      <c r="AIG100" s="35"/>
      <c r="AIH100" s="35"/>
      <c r="AII100" s="35"/>
      <c r="AIJ100" s="35"/>
      <c r="AIK100" s="35"/>
      <c r="AIL100" s="35"/>
      <c r="AIM100" s="35"/>
      <c r="AIN100" s="35"/>
      <c r="AIO100" s="35"/>
      <c r="AIP100" s="35"/>
      <c r="AIQ100" s="35"/>
      <c r="AIR100" s="35"/>
      <c r="AIS100" s="35"/>
      <c r="AIT100" s="35"/>
      <c r="AIU100" s="35"/>
      <c r="AIV100" s="35"/>
      <c r="AIW100" s="35"/>
      <c r="AIX100" s="35"/>
      <c r="AIY100" s="35"/>
      <c r="AIZ100" s="35"/>
      <c r="AJA100" s="35"/>
      <c r="AJB100" s="35"/>
      <c r="AJC100" s="35"/>
      <c r="AJD100" s="35"/>
      <c r="AJE100" s="35"/>
      <c r="AJF100" s="35"/>
      <c r="AJG100" s="35"/>
      <c r="AJH100" s="35"/>
      <c r="AJI100" s="35"/>
      <c r="AJJ100" s="35"/>
      <c r="AJK100" s="35"/>
      <c r="AJL100" s="35"/>
      <c r="AJM100" s="35"/>
      <c r="AJN100" s="35"/>
      <c r="AJO100" s="35"/>
      <c r="AJP100" s="35"/>
      <c r="AJQ100" s="35"/>
      <c r="AJR100" s="35"/>
      <c r="AJS100" s="35"/>
      <c r="AJT100" s="35"/>
      <c r="AJU100" s="35"/>
      <c r="AJV100" s="35"/>
      <c r="AJW100" s="35"/>
      <c r="AJX100" s="35"/>
      <c r="AJY100" s="35"/>
      <c r="AJZ100" s="35"/>
      <c r="AKA100" s="35"/>
      <c r="AKB100" s="35"/>
      <c r="AKC100" s="35"/>
      <c r="AKD100" s="35"/>
      <c r="AKE100" s="35"/>
      <c r="AKF100" s="35"/>
      <c r="AKG100" s="35"/>
      <c r="AKH100" s="35"/>
      <c r="AKI100" s="35"/>
      <c r="AKJ100" s="35"/>
      <c r="AKK100" s="35"/>
      <c r="AKL100" s="35"/>
      <c r="AKM100" s="35"/>
      <c r="AKN100" s="35"/>
      <c r="AKO100" s="35"/>
      <c r="AKP100" s="35"/>
      <c r="AKQ100" s="35"/>
      <c r="AKR100" s="35"/>
      <c r="AKS100" s="35"/>
      <c r="AKT100" s="35"/>
      <c r="AKU100" s="35"/>
      <c r="AKV100" s="35"/>
      <c r="AKW100" s="35"/>
      <c r="AKX100" s="35"/>
      <c r="AKY100" s="35"/>
      <c r="AKZ100" s="35"/>
      <c r="ALA100" s="35"/>
      <c r="ALB100" s="35"/>
      <c r="ALC100" s="35"/>
      <c r="ALD100" s="35"/>
      <c r="ALE100" s="35"/>
      <c r="ALF100" s="35"/>
      <c r="ALG100" s="35"/>
      <c r="ALH100" s="35"/>
      <c r="ALI100" s="35"/>
      <c r="ALJ100" s="35"/>
      <c r="ALK100" s="35"/>
      <c r="ALL100" s="35"/>
      <c r="ALM100" s="35"/>
      <c r="ALN100" s="35"/>
      <c r="ALO100" s="35"/>
      <c r="ALP100" s="35"/>
      <c r="ALQ100" s="35"/>
      <c r="ALR100" s="35"/>
      <c r="ALS100" s="35"/>
      <c r="ALT100" s="35"/>
      <c r="ALU100" s="35"/>
      <c r="ALV100" s="35"/>
      <c r="ALW100" s="35"/>
      <c r="ALX100" s="35"/>
      <c r="ALY100" s="35"/>
      <c r="ALZ100" s="35"/>
      <c r="AMA100" s="35"/>
      <c r="AMB100" s="35"/>
      <c r="AMC100" s="35"/>
      <c r="AMD100" s="35"/>
      <c r="AME100" s="35"/>
      <c r="AMF100" s="35"/>
      <c r="AMG100" s="35"/>
      <c r="AMH100" s="35"/>
      <c r="AMI100" s="35"/>
      <c r="AMJ100" s="35"/>
      <c r="AMK100" s="35"/>
      <c r="AML100" s="35"/>
      <c r="AMM100" s="35"/>
      <c r="AMN100" s="35"/>
      <c r="AMO100" s="35"/>
      <c r="AMP100" s="35"/>
      <c r="AMQ100" s="35"/>
      <c r="AMR100" s="35"/>
      <c r="AMS100" s="35"/>
      <c r="AMT100" s="35"/>
      <c r="AMU100" s="35"/>
      <c r="AMV100" s="35"/>
      <c r="AMW100" s="35"/>
      <c r="AMX100" s="35"/>
      <c r="AMY100" s="35"/>
      <c r="AMZ100" s="35"/>
      <c r="ANA100" s="35"/>
      <c r="ANB100" s="35"/>
      <c r="ANC100" s="35"/>
      <c r="AND100" s="35"/>
      <c r="ANE100" s="35"/>
      <c r="ANF100" s="35"/>
      <c r="ANG100" s="35"/>
      <c r="ANH100" s="35"/>
      <c r="ANI100" s="35"/>
      <c r="ANJ100" s="35"/>
      <c r="ANK100" s="35"/>
      <c r="ANL100" s="35"/>
      <c r="ANM100" s="35"/>
      <c r="ANN100" s="35"/>
      <c r="ANO100" s="35"/>
      <c r="ANP100" s="35"/>
      <c r="ANQ100" s="35"/>
      <c r="ANR100" s="35"/>
      <c r="ANS100" s="35"/>
      <c r="ANT100" s="35"/>
      <c r="ANU100" s="35"/>
      <c r="ANV100" s="35"/>
      <c r="ANW100" s="35"/>
      <c r="ANX100" s="35"/>
      <c r="ANY100" s="35"/>
      <c r="ANZ100" s="35"/>
      <c r="AOA100" s="35"/>
      <c r="AOB100" s="35"/>
      <c r="AOC100" s="35"/>
      <c r="AOD100" s="35"/>
      <c r="AOE100" s="35"/>
      <c r="AOF100" s="35"/>
      <c r="AOG100" s="35"/>
      <c r="AOH100" s="35"/>
      <c r="AOI100" s="35"/>
      <c r="AOJ100" s="35"/>
      <c r="AOK100" s="35"/>
      <c r="AOL100" s="35"/>
      <c r="AOM100" s="35"/>
      <c r="AON100" s="35"/>
      <c r="AOO100" s="35"/>
      <c r="AOP100" s="35"/>
      <c r="AOQ100" s="35"/>
      <c r="AOR100" s="35"/>
      <c r="AOS100" s="35"/>
      <c r="AOT100" s="35"/>
      <c r="AOU100" s="35"/>
      <c r="AOV100" s="35"/>
      <c r="AOW100" s="35"/>
      <c r="AOX100" s="35"/>
      <c r="AOY100" s="35"/>
      <c r="AOZ100" s="35"/>
      <c r="APA100" s="35"/>
      <c r="APB100" s="35"/>
      <c r="APC100" s="35"/>
      <c r="APD100" s="35"/>
      <c r="APE100" s="35"/>
      <c r="APF100" s="35"/>
      <c r="APG100" s="35"/>
      <c r="APH100" s="35"/>
      <c r="API100" s="35"/>
      <c r="APJ100" s="35"/>
      <c r="APK100" s="35"/>
      <c r="APL100" s="35"/>
      <c r="APM100" s="35"/>
      <c r="APN100" s="35"/>
      <c r="APO100" s="35"/>
      <c r="APP100" s="35"/>
      <c r="APQ100" s="35"/>
      <c r="APR100" s="35"/>
      <c r="APS100" s="35"/>
      <c r="APT100" s="35"/>
      <c r="APU100" s="35"/>
      <c r="APV100" s="35"/>
      <c r="APW100" s="35"/>
      <c r="APX100" s="35"/>
      <c r="APY100" s="35"/>
      <c r="APZ100" s="35"/>
      <c r="AQA100" s="35"/>
      <c r="AQB100" s="35"/>
      <c r="AQC100" s="35"/>
      <c r="AQD100" s="35"/>
      <c r="AQE100" s="35"/>
      <c r="AQF100" s="35"/>
      <c r="AQG100" s="35"/>
      <c r="AQH100" s="35"/>
      <c r="AQI100" s="35"/>
      <c r="AQJ100" s="35"/>
      <c r="AQK100" s="35"/>
      <c r="AQL100" s="35"/>
      <c r="AQM100" s="35"/>
      <c r="AQN100" s="35"/>
      <c r="AQO100" s="35"/>
      <c r="AQP100" s="35"/>
      <c r="AQQ100" s="35"/>
      <c r="AQR100" s="35"/>
      <c r="AQS100" s="35"/>
      <c r="AQT100" s="35"/>
      <c r="AQU100" s="35"/>
      <c r="AQV100" s="35"/>
      <c r="AQW100" s="35"/>
      <c r="AQX100" s="35"/>
      <c r="AQY100" s="35"/>
      <c r="AQZ100" s="35"/>
      <c r="ARA100" s="35"/>
      <c r="ARB100" s="35"/>
      <c r="ARC100" s="35"/>
      <c r="ARD100" s="35"/>
      <c r="ARE100" s="35"/>
      <c r="ARF100" s="35"/>
      <c r="ARG100" s="35"/>
      <c r="ARH100" s="35"/>
      <c r="ARI100" s="35"/>
      <c r="ARJ100" s="35"/>
      <c r="ARK100" s="35"/>
      <c r="ARL100" s="35"/>
      <c r="ARM100" s="35"/>
      <c r="ARN100" s="35"/>
      <c r="ARO100" s="35"/>
      <c r="ARP100" s="35"/>
      <c r="ARQ100" s="35"/>
      <c r="ARR100" s="35"/>
      <c r="ARS100" s="35"/>
      <c r="ART100" s="35"/>
      <c r="ARU100" s="35"/>
      <c r="ARV100" s="35"/>
      <c r="ARW100" s="35"/>
      <c r="ARX100" s="35"/>
      <c r="ARY100" s="35"/>
      <c r="ARZ100" s="35"/>
      <c r="ASA100" s="35"/>
      <c r="ASB100" s="35"/>
      <c r="ASC100" s="35"/>
      <c r="ASD100" s="35"/>
      <c r="ASE100" s="35"/>
      <c r="ASF100" s="35"/>
      <c r="ASG100" s="35"/>
      <c r="ASH100" s="35"/>
      <c r="ASI100" s="35"/>
      <c r="ASJ100" s="35"/>
      <c r="ASK100" s="35"/>
      <c r="ASL100" s="35"/>
      <c r="ASM100" s="35"/>
      <c r="ASN100" s="35"/>
      <c r="ASO100" s="35"/>
      <c r="ASP100" s="35"/>
      <c r="ASQ100" s="35"/>
      <c r="ASR100" s="35"/>
      <c r="ASS100" s="35"/>
      <c r="AST100" s="35"/>
      <c r="ASU100" s="35"/>
      <c r="ASV100" s="35"/>
      <c r="ASW100" s="35"/>
      <c r="ASX100" s="35"/>
      <c r="ASY100" s="35"/>
      <c r="ASZ100" s="35"/>
      <c r="ATA100" s="35"/>
      <c r="ATB100" s="35"/>
      <c r="ATC100" s="35"/>
      <c r="ATD100" s="35"/>
      <c r="ATE100" s="35"/>
      <c r="ATF100" s="35"/>
      <c r="ATG100" s="35"/>
      <c r="ATH100" s="35"/>
      <c r="ATI100" s="35"/>
      <c r="ATJ100" s="35"/>
      <c r="ATK100" s="35"/>
      <c r="ATL100" s="35"/>
      <c r="ATM100" s="35"/>
      <c r="ATN100" s="35"/>
      <c r="ATO100" s="35"/>
      <c r="ATP100" s="35"/>
      <c r="ATQ100" s="35"/>
      <c r="ATR100" s="35"/>
      <c r="ATS100" s="35"/>
      <c r="ATT100" s="35"/>
      <c r="ATU100" s="35"/>
      <c r="ATV100" s="35"/>
      <c r="ATW100" s="35"/>
      <c r="ATX100" s="35"/>
      <c r="ATY100" s="35"/>
      <c r="ATZ100" s="35"/>
      <c r="AUA100" s="35"/>
      <c r="AUB100" s="35"/>
      <c r="AUC100" s="35"/>
      <c r="AUD100" s="35"/>
      <c r="AUE100" s="35"/>
      <c r="AUF100" s="35"/>
      <c r="AUG100" s="35"/>
      <c r="AUH100" s="35"/>
      <c r="AUI100" s="35"/>
      <c r="AUJ100" s="35"/>
      <c r="AUK100" s="35"/>
      <c r="AUL100" s="35"/>
      <c r="AUM100" s="35"/>
      <c r="AUN100" s="35"/>
      <c r="AUO100" s="35"/>
      <c r="AUP100" s="35"/>
      <c r="AUQ100" s="35"/>
      <c r="AUR100" s="35"/>
      <c r="AUS100" s="35"/>
      <c r="AUT100" s="35"/>
      <c r="AUU100" s="35"/>
      <c r="AUV100" s="35"/>
      <c r="AUW100" s="35"/>
      <c r="AUX100" s="35"/>
      <c r="AUY100" s="35"/>
      <c r="AUZ100" s="35"/>
      <c r="AVA100" s="35"/>
      <c r="AVB100" s="35"/>
      <c r="AVC100" s="35"/>
      <c r="AVD100" s="35"/>
      <c r="AVE100" s="35"/>
      <c r="AVF100" s="35"/>
      <c r="AVG100" s="35"/>
      <c r="AVH100" s="35"/>
      <c r="AVI100" s="35"/>
      <c r="AVJ100" s="35"/>
      <c r="AVK100" s="35"/>
      <c r="AVL100" s="35"/>
      <c r="AVM100" s="35"/>
      <c r="AVN100" s="35"/>
      <c r="AVO100" s="35"/>
      <c r="AVP100" s="35"/>
      <c r="AVQ100" s="35"/>
      <c r="AVR100" s="35"/>
      <c r="AVS100" s="35"/>
      <c r="AVT100" s="35"/>
      <c r="AVU100" s="35"/>
      <c r="AVV100" s="35"/>
      <c r="AVW100" s="35"/>
      <c r="AVX100" s="35"/>
      <c r="AVY100" s="35"/>
      <c r="AVZ100" s="35"/>
      <c r="AWA100" s="35"/>
      <c r="AWB100" s="35"/>
      <c r="AWC100" s="35"/>
      <c r="AWD100" s="35"/>
      <c r="AWE100" s="35"/>
      <c r="AWF100" s="35"/>
      <c r="AWG100" s="35"/>
      <c r="AWH100" s="35"/>
      <c r="AWI100" s="35"/>
      <c r="AWJ100" s="35"/>
      <c r="AWK100" s="35"/>
      <c r="AWL100" s="35"/>
      <c r="AWM100" s="35"/>
      <c r="AWN100" s="35"/>
      <c r="AWO100" s="35"/>
      <c r="AWP100" s="35"/>
      <c r="AWQ100" s="35"/>
      <c r="AWR100" s="35"/>
      <c r="AWS100" s="35"/>
      <c r="AWT100" s="35"/>
      <c r="AWU100" s="35"/>
      <c r="AWV100" s="35"/>
      <c r="AWW100" s="35"/>
      <c r="AWX100" s="35"/>
      <c r="AWY100" s="35"/>
      <c r="AWZ100" s="35"/>
      <c r="AXA100" s="35"/>
      <c r="AXB100" s="35"/>
      <c r="AXC100" s="35"/>
      <c r="AXD100" s="35"/>
      <c r="AXE100" s="35"/>
      <c r="AXF100" s="35"/>
      <c r="AXG100" s="35"/>
      <c r="AXH100" s="35"/>
      <c r="AXI100" s="35"/>
      <c r="AXJ100" s="35"/>
      <c r="AXK100" s="35"/>
      <c r="AXL100" s="35"/>
      <c r="AXM100" s="35"/>
      <c r="AXN100" s="35"/>
      <c r="AXO100" s="35"/>
      <c r="AXP100" s="35"/>
      <c r="AXQ100" s="35"/>
      <c r="AXR100" s="35"/>
      <c r="AXS100" s="35"/>
      <c r="AXT100" s="35"/>
      <c r="AXU100" s="35"/>
      <c r="AXV100" s="35"/>
      <c r="AXW100" s="35"/>
      <c r="AXX100" s="35"/>
      <c r="AXY100" s="35"/>
      <c r="AXZ100" s="35"/>
      <c r="AYA100" s="35"/>
      <c r="AYB100" s="35"/>
      <c r="AYC100" s="35"/>
      <c r="AYD100" s="35"/>
      <c r="AYE100" s="35"/>
      <c r="AYF100" s="35"/>
      <c r="AYG100" s="35"/>
      <c r="AYH100" s="35"/>
      <c r="AYI100" s="35"/>
      <c r="AYJ100" s="35"/>
      <c r="AYK100" s="35"/>
      <c r="AYL100" s="35"/>
      <c r="AYM100" s="35"/>
      <c r="AYN100" s="35"/>
      <c r="AYO100" s="35"/>
      <c r="AYP100" s="35"/>
      <c r="AYQ100" s="35"/>
      <c r="AYR100" s="35"/>
      <c r="AYS100" s="35"/>
      <c r="AYT100" s="35"/>
      <c r="AYU100" s="35"/>
      <c r="AYV100" s="35"/>
      <c r="AYW100" s="35"/>
      <c r="AYX100" s="35"/>
      <c r="AYY100" s="35"/>
      <c r="AYZ100" s="35"/>
      <c r="AZA100" s="35"/>
      <c r="AZB100" s="35"/>
      <c r="AZC100" s="35"/>
      <c r="AZD100" s="35"/>
      <c r="AZE100" s="35"/>
      <c r="AZF100" s="35"/>
      <c r="AZG100" s="35"/>
      <c r="AZH100" s="35"/>
      <c r="AZI100" s="35"/>
      <c r="AZJ100" s="35"/>
      <c r="AZK100" s="35"/>
      <c r="AZL100" s="35"/>
      <c r="AZM100" s="35"/>
      <c r="AZN100" s="35"/>
      <c r="AZO100" s="35"/>
      <c r="AZP100" s="35"/>
      <c r="AZQ100" s="35"/>
      <c r="AZR100" s="35"/>
      <c r="AZS100" s="35"/>
      <c r="AZT100" s="35"/>
      <c r="AZU100" s="35"/>
      <c r="AZV100" s="35"/>
      <c r="AZW100" s="35"/>
      <c r="AZX100" s="35"/>
      <c r="AZY100" s="35"/>
      <c r="AZZ100" s="35"/>
      <c r="BAA100" s="35"/>
      <c r="BAB100" s="35"/>
      <c r="BAC100" s="35"/>
      <c r="BAD100" s="35"/>
      <c r="BAE100" s="35"/>
      <c r="BAF100" s="35"/>
      <c r="BAG100" s="35"/>
      <c r="BAH100" s="35"/>
      <c r="BAI100" s="35"/>
      <c r="BAJ100" s="35"/>
      <c r="BAK100" s="35"/>
      <c r="BAL100" s="35"/>
      <c r="BAM100" s="35"/>
      <c r="BAN100" s="35"/>
      <c r="BAO100" s="35"/>
      <c r="BAP100" s="35"/>
      <c r="BAQ100" s="35"/>
      <c r="BAR100" s="35"/>
      <c r="BAS100" s="35"/>
      <c r="BAT100" s="35"/>
      <c r="BAU100" s="35"/>
      <c r="BAV100" s="35"/>
      <c r="BAW100" s="35"/>
      <c r="BAX100" s="35"/>
      <c r="BAY100" s="35"/>
      <c r="BAZ100" s="35"/>
      <c r="BBA100" s="35"/>
      <c r="BBB100" s="35"/>
      <c r="BBC100" s="35"/>
      <c r="BBD100" s="35"/>
      <c r="BBE100" s="35"/>
      <c r="BBF100" s="35"/>
      <c r="BBG100" s="35"/>
      <c r="BBH100" s="35"/>
      <c r="BBI100" s="35"/>
      <c r="BBJ100" s="35"/>
      <c r="BBK100" s="35"/>
      <c r="BBL100" s="35"/>
      <c r="BBM100" s="35"/>
      <c r="BBN100" s="35"/>
      <c r="BBO100" s="35"/>
      <c r="BBP100" s="35"/>
      <c r="BBQ100" s="35"/>
      <c r="BBR100" s="35"/>
      <c r="BBS100" s="35"/>
      <c r="BBT100" s="35"/>
      <c r="BBU100" s="35"/>
      <c r="BBV100" s="35"/>
      <c r="BBW100" s="35"/>
      <c r="BBX100" s="35"/>
      <c r="BBY100" s="35"/>
      <c r="BBZ100" s="35"/>
      <c r="BCA100" s="35"/>
      <c r="BCB100" s="35"/>
      <c r="BCC100" s="35"/>
      <c r="BCD100" s="35"/>
      <c r="BCE100" s="35"/>
      <c r="BCF100" s="35"/>
      <c r="BCG100" s="35"/>
      <c r="BCH100" s="35"/>
      <c r="BCI100" s="35"/>
      <c r="BCJ100" s="35"/>
      <c r="BCK100" s="35"/>
      <c r="BCL100" s="35"/>
      <c r="BCM100" s="35"/>
      <c r="BCN100" s="35"/>
      <c r="BCO100" s="35"/>
      <c r="BCP100" s="35"/>
      <c r="BCQ100" s="35"/>
      <c r="BCR100" s="35"/>
      <c r="BCS100" s="35"/>
      <c r="BCT100" s="35"/>
      <c r="BCU100" s="35"/>
      <c r="BCV100" s="35"/>
      <c r="BCW100" s="35"/>
      <c r="BCX100" s="35"/>
      <c r="BCY100" s="35"/>
      <c r="BCZ100" s="35"/>
      <c r="BDA100" s="35"/>
      <c r="BDB100" s="35"/>
      <c r="BDC100" s="35"/>
      <c r="BDD100" s="35"/>
      <c r="BDE100" s="35"/>
      <c r="BDF100" s="35"/>
      <c r="BDG100" s="35"/>
      <c r="BDH100" s="35"/>
      <c r="BDI100" s="35"/>
      <c r="BDJ100" s="35"/>
      <c r="BDK100" s="35"/>
      <c r="BDL100" s="35"/>
      <c r="BDM100" s="35"/>
      <c r="BDN100" s="35"/>
      <c r="BDO100" s="35"/>
      <c r="BDP100" s="35"/>
      <c r="BDQ100" s="35"/>
      <c r="BDR100" s="35"/>
      <c r="BDS100" s="35"/>
      <c r="BDT100" s="35"/>
      <c r="BDU100" s="35"/>
      <c r="BDV100" s="35"/>
      <c r="BDW100" s="35"/>
      <c r="BDX100" s="35"/>
      <c r="BDY100" s="35"/>
      <c r="BDZ100" s="35"/>
      <c r="BEA100" s="35"/>
      <c r="BEB100" s="35"/>
      <c r="BEC100" s="35"/>
      <c r="BED100" s="35"/>
      <c r="BEE100" s="35"/>
      <c r="BEF100" s="35"/>
      <c r="BEG100" s="35"/>
      <c r="BEH100" s="35"/>
      <c r="BEI100" s="35"/>
      <c r="BEJ100" s="35"/>
      <c r="BEK100" s="35"/>
      <c r="BEL100" s="35"/>
      <c r="BEM100" s="35"/>
      <c r="BEN100" s="35"/>
      <c r="BEO100" s="35"/>
      <c r="BEP100" s="35"/>
      <c r="BEQ100" s="35"/>
      <c r="BER100" s="35"/>
      <c r="BES100" s="35"/>
      <c r="BET100" s="35"/>
      <c r="BEU100" s="35"/>
      <c r="BEV100" s="35"/>
      <c r="BEW100" s="35"/>
      <c r="BEX100" s="35"/>
      <c r="BEY100" s="35"/>
      <c r="BEZ100" s="35"/>
      <c r="BFA100" s="35"/>
      <c r="BFB100" s="35"/>
      <c r="BFC100" s="35"/>
      <c r="BFD100" s="35"/>
      <c r="BFE100" s="35"/>
      <c r="BFF100" s="35"/>
      <c r="BFG100" s="35"/>
      <c r="BFH100" s="35"/>
      <c r="BFI100" s="35"/>
      <c r="BFJ100" s="35"/>
      <c r="BFK100" s="35"/>
      <c r="BFL100" s="35"/>
      <c r="BFM100" s="35"/>
      <c r="BFN100" s="35"/>
      <c r="BFO100" s="35"/>
      <c r="BFP100" s="35"/>
      <c r="BFQ100" s="35"/>
      <c r="BFR100" s="35"/>
      <c r="BFS100" s="35"/>
      <c r="BFT100" s="35"/>
      <c r="BFU100" s="35"/>
      <c r="BFV100" s="35"/>
      <c r="BFW100" s="35"/>
      <c r="BFX100" s="35"/>
      <c r="BFY100" s="35"/>
      <c r="BFZ100" s="35"/>
      <c r="BGA100" s="35"/>
      <c r="BGB100" s="35"/>
      <c r="BGC100" s="35"/>
      <c r="BGD100" s="35"/>
      <c r="BGE100" s="35"/>
      <c r="BGF100" s="35"/>
      <c r="BGG100" s="35"/>
      <c r="BGH100" s="35"/>
      <c r="BGI100" s="35"/>
      <c r="BGJ100" s="35"/>
      <c r="BGK100" s="35"/>
      <c r="BGL100" s="35"/>
      <c r="BGM100" s="35"/>
      <c r="BGN100" s="35"/>
      <c r="BGO100" s="35"/>
      <c r="BGP100" s="35"/>
      <c r="BGQ100" s="35"/>
      <c r="BGR100" s="35"/>
      <c r="BGS100" s="35"/>
      <c r="BGT100" s="35"/>
      <c r="BGU100" s="35"/>
      <c r="BGV100" s="35"/>
      <c r="BGW100" s="35"/>
      <c r="BGX100" s="35"/>
      <c r="BGY100" s="35"/>
      <c r="BGZ100" s="35"/>
      <c r="BHA100" s="35"/>
      <c r="BHB100" s="35"/>
      <c r="BHC100" s="35"/>
      <c r="BHD100" s="35"/>
      <c r="BHE100" s="35"/>
      <c r="BHF100" s="35"/>
      <c r="BHG100" s="35"/>
      <c r="BHH100" s="35"/>
      <c r="BHI100" s="35"/>
      <c r="BHJ100" s="35"/>
      <c r="BHK100" s="35"/>
      <c r="BHL100" s="35"/>
      <c r="BHM100" s="35"/>
      <c r="BHN100" s="35"/>
      <c r="BHO100" s="35"/>
      <c r="BHP100" s="35"/>
      <c r="BHQ100" s="35"/>
      <c r="BHR100" s="35"/>
      <c r="BHS100" s="35"/>
      <c r="BHT100" s="35"/>
      <c r="BHU100" s="35"/>
      <c r="BHV100" s="35"/>
      <c r="BHW100" s="35"/>
      <c r="BHX100" s="35"/>
      <c r="BHY100" s="35"/>
      <c r="BHZ100" s="35"/>
      <c r="BIA100" s="35"/>
      <c r="BIB100" s="35"/>
      <c r="BIC100" s="35"/>
      <c r="BID100" s="35"/>
      <c r="BIE100" s="35"/>
      <c r="BIF100" s="35"/>
      <c r="BIG100" s="35"/>
      <c r="BIH100" s="35"/>
      <c r="BII100" s="35"/>
      <c r="BIJ100" s="35"/>
      <c r="BIK100" s="35"/>
      <c r="BIL100" s="35"/>
      <c r="BIM100" s="35"/>
      <c r="BIN100" s="35"/>
      <c r="BIO100" s="35"/>
      <c r="BIP100" s="35"/>
      <c r="BIQ100" s="35"/>
      <c r="BIR100" s="35"/>
      <c r="BIS100" s="35"/>
      <c r="BIT100" s="35"/>
      <c r="BIU100" s="35"/>
      <c r="BIV100" s="35"/>
      <c r="BIW100" s="35"/>
      <c r="BIX100" s="35"/>
      <c r="BIY100" s="35"/>
      <c r="BIZ100" s="35"/>
      <c r="BJA100" s="35"/>
      <c r="BJB100" s="35"/>
      <c r="BJC100" s="35"/>
      <c r="BJD100" s="35"/>
      <c r="BJE100" s="35"/>
      <c r="BJF100" s="35"/>
      <c r="BJG100" s="35"/>
      <c r="BJH100" s="35"/>
      <c r="BJI100" s="35"/>
      <c r="BJJ100" s="35"/>
      <c r="BJK100" s="35"/>
      <c r="BJL100" s="35"/>
      <c r="BJM100" s="35"/>
      <c r="BJN100" s="35"/>
      <c r="BJO100" s="35"/>
      <c r="BJP100" s="35"/>
      <c r="BJQ100" s="35"/>
      <c r="BJR100" s="35"/>
      <c r="BJS100" s="35"/>
      <c r="BJT100" s="35"/>
      <c r="BJU100" s="35"/>
      <c r="BJV100" s="35"/>
      <c r="BJW100" s="35"/>
      <c r="BJX100" s="35"/>
      <c r="BJY100" s="35"/>
      <c r="BJZ100" s="35"/>
      <c r="BKA100" s="35"/>
      <c r="BKB100" s="35"/>
      <c r="BKC100" s="35"/>
      <c r="BKD100" s="35"/>
      <c r="BKE100" s="35"/>
      <c r="BKF100" s="35"/>
      <c r="BKG100" s="35"/>
      <c r="BKH100" s="35"/>
      <c r="BKI100" s="35"/>
      <c r="BKJ100" s="35"/>
      <c r="BKK100" s="35"/>
      <c r="BKL100" s="35"/>
      <c r="BKM100" s="35"/>
      <c r="BKN100" s="35"/>
      <c r="BKO100" s="35"/>
      <c r="BKP100" s="35"/>
      <c r="BKQ100" s="35"/>
      <c r="BKR100" s="35"/>
      <c r="BKS100" s="35"/>
      <c r="BKT100" s="35"/>
      <c r="BKU100" s="35"/>
      <c r="BKV100" s="35"/>
      <c r="BKW100" s="35"/>
      <c r="BKX100" s="35"/>
      <c r="BKY100" s="35"/>
      <c r="BKZ100" s="35"/>
      <c r="BLA100" s="35"/>
      <c r="BLB100" s="35"/>
      <c r="BLC100" s="35"/>
      <c r="BLD100" s="35"/>
      <c r="BLE100" s="35"/>
      <c r="BLF100" s="35"/>
      <c r="BLG100" s="35"/>
      <c r="BLH100" s="35"/>
      <c r="BLI100" s="35"/>
      <c r="BLJ100" s="35"/>
      <c r="BLK100" s="35"/>
      <c r="BLL100" s="35"/>
      <c r="BLM100" s="35"/>
      <c r="BLN100" s="35"/>
      <c r="BLO100" s="35"/>
      <c r="BLP100" s="35"/>
      <c r="BLQ100" s="35"/>
      <c r="BLR100" s="35"/>
      <c r="BLS100" s="35"/>
      <c r="BLT100" s="35"/>
      <c r="BLU100" s="35"/>
      <c r="BLV100" s="35"/>
      <c r="BLW100" s="35"/>
      <c r="BLX100" s="35"/>
      <c r="BLY100" s="35"/>
      <c r="BLZ100" s="35"/>
      <c r="BMA100" s="35"/>
      <c r="BMB100" s="35"/>
      <c r="BMC100" s="35"/>
      <c r="BMD100" s="35"/>
      <c r="BME100" s="35"/>
      <c r="BMF100" s="35"/>
      <c r="BMG100" s="35"/>
      <c r="BMH100" s="35"/>
      <c r="BMI100" s="35"/>
      <c r="BMJ100" s="35"/>
      <c r="BMK100" s="35"/>
      <c r="BML100" s="35"/>
      <c r="BMM100" s="35"/>
      <c r="BMN100" s="35"/>
      <c r="BMO100" s="35"/>
      <c r="BMP100" s="35"/>
      <c r="BMQ100" s="35"/>
      <c r="BMR100" s="35"/>
      <c r="BMS100" s="35"/>
      <c r="BMT100" s="35"/>
      <c r="BMU100" s="35"/>
      <c r="BMV100" s="35"/>
      <c r="BMW100" s="35"/>
      <c r="BMX100" s="35"/>
      <c r="BMY100" s="35"/>
      <c r="BMZ100" s="35"/>
      <c r="BNA100" s="35"/>
      <c r="BNB100" s="35"/>
      <c r="BNC100" s="35"/>
      <c r="BND100" s="35"/>
      <c r="BNE100" s="35"/>
      <c r="BNF100" s="35"/>
      <c r="BNG100" s="35"/>
      <c r="BNH100" s="35"/>
      <c r="BNI100" s="35"/>
      <c r="BNJ100" s="35"/>
      <c r="BNK100" s="35"/>
      <c r="BNL100" s="35"/>
      <c r="BNM100" s="35"/>
      <c r="BNN100" s="35"/>
      <c r="BNO100" s="35"/>
      <c r="BNP100" s="35"/>
      <c r="BNQ100" s="35"/>
      <c r="BNR100" s="35"/>
      <c r="BNS100" s="35"/>
      <c r="BNT100" s="35"/>
      <c r="BNU100" s="35"/>
      <c r="BNV100" s="35"/>
      <c r="BNW100" s="35"/>
      <c r="BNX100" s="35"/>
      <c r="BNY100" s="35"/>
      <c r="BNZ100" s="35"/>
      <c r="BOA100" s="35"/>
      <c r="BOB100" s="35"/>
      <c r="BOC100" s="35"/>
      <c r="BOD100" s="35"/>
      <c r="BOE100" s="35"/>
      <c r="BOF100" s="35"/>
      <c r="BOG100" s="35"/>
      <c r="BOH100" s="35"/>
      <c r="BOI100" s="35"/>
      <c r="BOJ100" s="35"/>
      <c r="BOK100" s="35"/>
      <c r="BOL100" s="35"/>
      <c r="BOM100" s="35"/>
      <c r="BON100" s="35"/>
      <c r="BOO100" s="35"/>
      <c r="BOP100" s="35"/>
      <c r="BOQ100" s="35"/>
      <c r="BOR100" s="35"/>
      <c r="BOS100" s="35"/>
      <c r="BOT100" s="35"/>
      <c r="BOU100" s="35"/>
      <c r="BOV100" s="35"/>
      <c r="BOW100" s="35"/>
      <c r="BOX100" s="35"/>
      <c r="BOY100" s="35"/>
      <c r="BOZ100" s="35"/>
      <c r="BPA100" s="35"/>
      <c r="BPB100" s="35"/>
      <c r="BPC100" s="35"/>
      <c r="BPD100" s="35"/>
      <c r="BPE100" s="35"/>
      <c r="BPF100" s="35"/>
      <c r="BPG100" s="35"/>
      <c r="BPH100" s="35"/>
      <c r="BPI100" s="35"/>
      <c r="BPJ100" s="35"/>
      <c r="BPK100" s="35"/>
      <c r="BPL100" s="35"/>
      <c r="BPM100" s="35"/>
      <c r="BPN100" s="35"/>
      <c r="BPO100" s="35"/>
      <c r="BPP100" s="35"/>
      <c r="BPQ100" s="35"/>
      <c r="BPR100" s="35"/>
      <c r="BPS100" s="35"/>
      <c r="BPT100" s="35"/>
      <c r="BPU100" s="35"/>
      <c r="BPV100" s="35"/>
      <c r="BPW100" s="35"/>
      <c r="BPX100" s="35"/>
      <c r="BPY100" s="35"/>
      <c r="BPZ100" s="35"/>
      <c r="BQA100" s="35"/>
      <c r="BQB100" s="35"/>
      <c r="BQC100" s="35"/>
      <c r="BQD100" s="35"/>
      <c r="BQE100" s="35"/>
      <c r="BQF100" s="35"/>
      <c r="BQG100" s="35"/>
      <c r="BQH100" s="35"/>
      <c r="BQI100" s="35"/>
      <c r="BQJ100" s="35"/>
      <c r="BQK100" s="35"/>
      <c r="BQL100" s="35"/>
      <c r="BQM100" s="35"/>
      <c r="BQN100" s="35"/>
      <c r="BQO100" s="35"/>
      <c r="BQP100" s="35"/>
      <c r="BQQ100" s="35"/>
      <c r="BQR100" s="35"/>
      <c r="BQS100" s="35"/>
      <c r="BQT100" s="35"/>
      <c r="BQU100" s="35"/>
      <c r="BQV100" s="35"/>
      <c r="BQW100" s="35"/>
      <c r="BQX100" s="35"/>
      <c r="BQY100" s="35"/>
      <c r="BQZ100" s="35"/>
      <c r="BRA100" s="35"/>
      <c r="BRB100" s="35"/>
      <c r="BRC100" s="35"/>
      <c r="BRD100" s="35"/>
      <c r="BRE100" s="35"/>
      <c r="BRF100" s="35"/>
      <c r="BRG100" s="35"/>
      <c r="BRH100" s="35"/>
      <c r="BRI100" s="35"/>
      <c r="BRJ100" s="35"/>
      <c r="BRK100" s="35"/>
      <c r="BRL100" s="35"/>
      <c r="BRM100" s="35"/>
      <c r="BRN100" s="35"/>
      <c r="BRO100" s="35"/>
      <c r="BRP100" s="35"/>
      <c r="BRQ100" s="35"/>
      <c r="BRR100" s="35"/>
      <c r="BRS100" s="35"/>
      <c r="BRT100" s="35"/>
      <c r="BRU100" s="35"/>
      <c r="BRV100" s="35"/>
      <c r="BRW100" s="35"/>
      <c r="BRX100" s="35"/>
      <c r="BRY100" s="35"/>
      <c r="BRZ100" s="35"/>
      <c r="BSA100" s="35"/>
      <c r="BSB100" s="35"/>
      <c r="BSC100" s="35"/>
      <c r="BSD100" s="35"/>
      <c r="BSE100" s="35"/>
      <c r="BSF100" s="35"/>
      <c r="BSG100" s="35"/>
      <c r="BSH100" s="35"/>
      <c r="BSI100" s="35"/>
      <c r="BSJ100" s="35"/>
      <c r="BSK100" s="35"/>
      <c r="BSL100" s="35"/>
      <c r="BSM100" s="35"/>
      <c r="BSN100" s="35"/>
      <c r="BSO100" s="35"/>
      <c r="BSP100" s="35"/>
      <c r="BSQ100" s="35"/>
      <c r="BSR100" s="35"/>
      <c r="BSS100" s="35"/>
      <c r="BST100" s="35"/>
      <c r="BSU100" s="35"/>
      <c r="BSV100" s="35"/>
      <c r="BSW100" s="35"/>
      <c r="BSX100" s="35"/>
      <c r="BSY100" s="35"/>
      <c r="BSZ100" s="35"/>
      <c r="BTA100" s="35"/>
      <c r="BTB100" s="35"/>
      <c r="BTC100" s="35"/>
      <c r="BTD100" s="35"/>
      <c r="BTE100" s="35"/>
      <c r="BTF100" s="35"/>
      <c r="BTG100" s="35"/>
      <c r="BTH100" s="35"/>
      <c r="BTI100" s="35"/>
      <c r="BTJ100" s="35"/>
      <c r="BTK100" s="35"/>
      <c r="BTL100" s="35"/>
      <c r="BTM100" s="35"/>
      <c r="BTN100" s="35"/>
      <c r="BTO100" s="35"/>
      <c r="BTP100" s="35"/>
      <c r="BTQ100" s="35"/>
      <c r="BTR100" s="35"/>
      <c r="BTS100" s="35"/>
      <c r="BTT100" s="35"/>
      <c r="BTU100" s="35"/>
      <c r="BTV100" s="35"/>
      <c r="BTW100" s="35"/>
      <c r="BTX100" s="35"/>
      <c r="BTY100" s="35"/>
      <c r="BTZ100" s="35"/>
      <c r="BUA100" s="35"/>
      <c r="BUB100" s="35"/>
      <c r="BUC100" s="35"/>
      <c r="BUD100" s="35"/>
      <c r="BUE100" s="35"/>
      <c r="BUF100" s="35"/>
      <c r="BUG100" s="35"/>
      <c r="BUH100" s="35"/>
      <c r="BUI100" s="35"/>
      <c r="BUJ100" s="35"/>
      <c r="BUK100" s="35"/>
      <c r="BUL100" s="35"/>
      <c r="BUM100" s="35"/>
      <c r="BUN100" s="35"/>
      <c r="BUO100" s="35"/>
      <c r="BUP100" s="35"/>
      <c r="BUQ100" s="35"/>
      <c r="BUR100" s="35"/>
      <c r="BUS100" s="35"/>
      <c r="BUT100" s="35"/>
      <c r="BUU100" s="35"/>
      <c r="BUV100" s="35"/>
      <c r="BUW100" s="35"/>
      <c r="BUX100" s="35"/>
      <c r="BUY100" s="35"/>
      <c r="BUZ100" s="35"/>
      <c r="BVA100" s="35"/>
      <c r="BVB100" s="35"/>
      <c r="BVC100" s="35"/>
      <c r="BVD100" s="35"/>
      <c r="BVE100" s="35"/>
      <c r="BVF100" s="35"/>
      <c r="BVG100" s="35"/>
      <c r="BVH100" s="35"/>
      <c r="BVI100" s="35"/>
      <c r="BVJ100" s="35"/>
      <c r="BVK100" s="35"/>
      <c r="BVL100" s="35"/>
      <c r="BVM100" s="35"/>
      <c r="BVN100" s="35"/>
      <c r="BVO100" s="35"/>
      <c r="BVP100" s="35"/>
      <c r="BVQ100" s="35"/>
      <c r="BVR100" s="35"/>
      <c r="BVS100" s="35"/>
      <c r="BVT100" s="35"/>
      <c r="BVU100" s="35"/>
      <c r="BVV100" s="35"/>
      <c r="BVW100" s="35"/>
      <c r="BVX100" s="35"/>
      <c r="BVY100" s="35"/>
      <c r="BVZ100" s="35"/>
      <c r="BWA100" s="35"/>
      <c r="BWB100" s="35"/>
      <c r="BWC100" s="35"/>
      <c r="BWD100" s="35"/>
      <c r="BWE100" s="35"/>
      <c r="BWF100" s="35"/>
      <c r="BWG100" s="35"/>
      <c r="BWH100" s="35"/>
      <c r="BWI100" s="35"/>
      <c r="BWJ100" s="35"/>
      <c r="BWK100" s="35"/>
      <c r="BWL100" s="35"/>
      <c r="BWM100" s="35"/>
      <c r="BWN100" s="35"/>
      <c r="BWO100" s="35"/>
      <c r="BWP100" s="35"/>
      <c r="BWQ100" s="35"/>
      <c r="BWR100" s="35"/>
      <c r="BWS100" s="35"/>
      <c r="BWT100" s="35"/>
      <c r="BWU100" s="35"/>
      <c r="BWV100" s="35"/>
      <c r="BWW100" s="35"/>
      <c r="BWX100" s="35"/>
      <c r="BWY100" s="35"/>
      <c r="BWZ100" s="35"/>
      <c r="BXA100" s="35"/>
      <c r="BXB100" s="35"/>
      <c r="BXC100" s="35"/>
      <c r="BXD100" s="35"/>
      <c r="BXE100" s="35"/>
      <c r="BXF100" s="35"/>
      <c r="BXG100" s="35"/>
      <c r="BXH100" s="35"/>
      <c r="BXI100" s="35"/>
      <c r="BXJ100" s="35"/>
      <c r="BXK100" s="35"/>
      <c r="BXL100" s="35"/>
      <c r="BXM100" s="35"/>
      <c r="BXN100" s="35"/>
      <c r="BXO100" s="35"/>
      <c r="BXP100" s="35"/>
      <c r="BXQ100" s="35"/>
      <c r="BXR100" s="35"/>
      <c r="BXS100" s="35"/>
      <c r="BXT100" s="35"/>
      <c r="BXU100" s="35"/>
      <c r="BXV100" s="35"/>
      <c r="BXW100" s="35"/>
      <c r="BXX100" s="35"/>
      <c r="BXY100" s="35"/>
      <c r="BXZ100" s="35"/>
      <c r="BYA100" s="35"/>
      <c r="BYB100" s="35"/>
      <c r="BYC100" s="35"/>
      <c r="BYD100" s="35"/>
      <c r="BYE100" s="35"/>
      <c r="BYF100" s="35"/>
      <c r="BYG100" s="35"/>
      <c r="BYH100" s="35"/>
      <c r="BYI100" s="35"/>
      <c r="BYJ100" s="35"/>
      <c r="BYK100" s="35"/>
      <c r="BYL100" s="35"/>
      <c r="BYM100" s="35"/>
      <c r="BYN100" s="35"/>
      <c r="BYO100" s="35"/>
      <c r="BYP100" s="35"/>
      <c r="BYQ100" s="35"/>
      <c r="BYR100" s="35"/>
      <c r="BYS100" s="35"/>
      <c r="BYT100" s="35"/>
      <c r="BYU100" s="35"/>
      <c r="BYV100" s="35"/>
      <c r="BYW100" s="35"/>
      <c r="BYX100" s="35"/>
      <c r="BYY100" s="35"/>
      <c r="BYZ100" s="35"/>
      <c r="BZA100" s="35"/>
      <c r="BZB100" s="35"/>
      <c r="BZC100" s="35"/>
      <c r="BZD100" s="35"/>
      <c r="BZE100" s="35"/>
      <c r="BZF100" s="35"/>
      <c r="BZG100" s="35"/>
      <c r="BZH100" s="35"/>
      <c r="BZI100" s="35"/>
      <c r="BZJ100" s="35"/>
      <c r="BZK100" s="35"/>
      <c r="BZL100" s="35"/>
      <c r="BZM100" s="35"/>
      <c r="BZN100" s="35"/>
      <c r="BZO100" s="35"/>
      <c r="BZP100" s="35"/>
      <c r="BZQ100" s="35"/>
      <c r="BZR100" s="35"/>
      <c r="BZS100" s="35"/>
      <c r="BZT100" s="35"/>
      <c r="BZU100" s="35"/>
      <c r="BZV100" s="35"/>
      <c r="BZW100" s="35"/>
      <c r="BZX100" s="35"/>
      <c r="BZY100" s="35"/>
      <c r="BZZ100" s="35"/>
      <c r="CAA100" s="35"/>
      <c r="CAB100" s="35"/>
      <c r="CAC100" s="35"/>
      <c r="CAD100" s="35"/>
      <c r="CAE100" s="35"/>
      <c r="CAF100" s="35"/>
      <c r="CAG100" s="35"/>
      <c r="CAH100" s="35"/>
      <c r="CAI100" s="35"/>
      <c r="CAJ100" s="35"/>
      <c r="CAK100" s="35"/>
      <c r="CAL100" s="35"/>
      <c r="CAM100" s="35"/>
      <c r="CAN100" s="35"/>
      <c r="CAO100" s="35"/>
      <c r="CAP100" s="35"/>
      <c r="CAQ100" s="35"/>
      <c r="CAR100" s="35"/>
      <c r="CAS100" s="35"/>
      <c r="CAT100" s="35"/>
      <c r="CAU100" s="35"/>
      <c r="CAV100" s="35"/>
      <c r="CAW100" s="35"/>
      <c r="CAX100" s="35"/>
      <c r="CAY100" s="35"/>
      <c r="CAZ100" s="35"/>
      <c r="CBA100" s="35"/>
      <c r="CBB100" s="35"/>
      <c r="CBC100" s="35"/>
      <c r="CBD100" s="35"/>
      <c r="CBE100" s="35"/>
      <c r="CBF100" s="35"/>
      <c r="CBG100" s="35"/>
      <c r="CBH100" s="35"/>
      <c r="CBI100" s="35"/>
      <c r="CBJ100" s="35"/>
      <c r="CBK100" s="35"/>
      <c r="CBL100" s="35"/>
      <c r="CBM100" s="35"/>
      <c r="CBN100" s="35"/>
      <c r="CBO100" s="35"/>
      <c r="CBP100" s="35"/>
      <c r="CBQ100" s="35"/>
      <c r="CBR100" s="35"/>
      <c r="CBS100" s="35"/>
      <c r="CBT100" s="35"/>
      <c r="CBU100" s="35"/>
      <c r="CBV100" s="35"/>
      <c r="CBW100" s="35"/>
      <c r="CBX100" s="35"/>
      <c r="CBY100" s="35"/>
      <c r="CBZ100" s="35"/>
      <c r="CCA100" s="35"/>
      <c r="CCB100" s="35"/>
      <c r="CCC100" s="35"/>
      <c r="CCD100" s="35"/>
      <c r="CCE100" s="35"/>
      <c r="CCF100" s="35"/>
      <c r="CCG100" s="35"/>
      <c r="CCH100" s="35"/>
      <c r="CCI100" s="35"/>
      <c r="CCJ100" s="35"/>
      <c r="CCK100" s="35"/>
      <c r="CCL100" s="35"/>
      <c r="CCM100" s="35"/>
      <c r="CCN100" s="35"/>
      <c r="CCO100" s="35"/>
      <c r="CCP100" s="35"/>
      <c r="CCQ100" s="35"/>
      <c r="CCR100" s="35"/>
      <c r="CCS100" s="35"/>
      <c r="CCT100" s="35"/>
      <c r="CCU100" s="35"/>
      <c r="CCV100" s="35"/>
      <c r="CCW100" s="35"/>
      <c r="CCX100" s="35"/>
      <c r="CCY100" s="35"/>
      <c r="CCZ100" s="35"/>
      <c r="CDA100" s="35"/>
      <c r="CDB100" s="35"/>
      <c r="CDC100" s="35"/>
      <c r="CDD100" s="35"/>
      <c r="CDE100" s="35"/>
      <c r="CDF100" s="35"/>
      <c r="CDG100" s="35"/>
      <c r="CDH100" s="35"/>
      <c r="CDI100" s="35"/>
      <c r="CDJ100" s="35"/>
      <c r="CDK100" s="35"/>
      <c r="CDL100" s="35"/>
      <c r="CDM100" s="35"/>
      <c r="CDN100" s="35"/>
      <c r="CDO100" s="35"/>
      <c r="CDP100" s="35"/>
      <c r="CDQ100" s="35"/>
      <c r="CDR100" s="35"/>
      <c r="CDS100" s="35"/>
      <c r="CDT100" s="35"/>
      <c r="CDU100" s="35"/>
      <c r="CDV100" s="35"/>
      <c r="CDW100" s="35"/>
      <c r="CDX100" s="35"/>
      <c r="CDY100" s="35"/>
      <c r="CDZ100" s="35"/>
      <c r="CEA100" s="35"/>
      <c r="CEB100" s="35"/>
      <c r="CEC100" s="35"/>
      <c r="CED100" s="35"/>
      <c r="CEE100" s="35"/>
      <c r="CEF100" s="35"/>
      <c r="CEG100" s="35"/>
      <c r="CEH100" s="35"/>
      <c r="CEI100" s="35"/>
      <c r="CEJ100" s="35"/>
      <c r="CEK100" s="35"/>
      <c r="CEL100" s="35"/>
      <c r="CEM100" s="35"/>
      <c r="CEN100" s="35"/>
      <c r="CEO100" s="35"/>
      <c r="CEP100" s="35"/>
      <c r="CEQ100" s="35"/>
      <c r="CER100" s="35"/>
      <c r="CES100" s="35"/>
      <c r="CET100" s="35"/>
      <c r="CEU100" s="35"/>
      <c r="CEV100" s="35"/>
      <c r="CEW100" s="35"/>
      <c r="CEX100" s="35"/>
      <c r="CEY100" s="35"/>
      <c r="CEZ100" s="35"/>
      <c r="CFA100" s="35"/>
      <c r="CFB100" s="35"/>
      <c r="CFC100" s="35"/>
      <c r="CFD100" s="35"/>
      <c r="CFE100" s="35"/>
      <c r="CFF100" s="35"/>
      <c r="CFG100" s="35"/>
      <c r="CFH100" s="35"/>
      <c r="CFI100" s="35"/>
      <c r="CFJ100" s="35"/>
      <c r="CFK100" s="35"/>
      <c r="CFL100" s="35"/>
      <c r="CFM100" s="35"/>
      <c r="CFN100" s="35"/>
      <c r="CFO100" s="35"/>
      <c r="CFP100" s="35"/>
      <c r="CFQ100" s="35"/>
      <c r="CFR100" s="35"/>
      <c r="CFS100" s="35"/>
      <c r="CFT100" s="35"/>
      <c r="CFU100" s="35"/>
      <c r="CFV100" s="35"/>
      <c r="CFW100" s="35"/>
      <c r="CFX100" s="35"/>
      <c r="CFY100" s="35"/>
      <c r="CFZ100" s="35"/>
      <c r="CGA100" s="35"/>
      <c r="CGB100" s="35"/>
      <c r="CGC100" s="35"/>
      <c r="CGD100" s="35"/>
      <c r="CGE100" s="35"/>
      <c r="CGF100" s="35"/>
      <c r="CGG100" s="35"/>
      <c r="CGH100" s="35"/>
      <c r="CGI100" s="35"/>
      <c r="CGJ100" s="35"/>
      <c r="CGK100" s="35"/>
      <c r="CGL100" s="35"/>
      <c r="CGM100" s="35"/>
      <c r="CGN100" s="35"/>
      <c r="CGO100" s="35"/>
      <c r="CGP100" s="35"/>
      <c r="CGQ100" s="35"/>
      <c r="CGR100" s="35"/>
      <c r="CGS100" s="35"/>
      <c r="CGT100" s="35"/>
      <c r="CGU100" s="35"/>
      <c r="CGV100" s="35"/>
      <c r="CGW100" s="35"/>
      <c r="CGX100" s="35"/>
      <c r="CGY100" s="35"/>
      <c r="CGZ100" s="35"/>
      <c r="CHA100" s="35"/>
      <c r="CHB100" s="35"/>
      <c r="CHC100" s="35"/>
      <c r="CHD100" s="35"/>
      <c r="CHE100" s="35"/>
      <c r="CHF100" s="35"/>
      <c r="CHG100" s="35"/>
      <c r="CHH100" s="35"/>
      <c r="CHI100" s="35"/>
      <c r="CHJ100" s="35"/>
      <c r="CHK100" s="35"/>
      <c r="CHL100" s="35"/>
      <c r="CHM100" s="35"/>
      <c r="CHN100" s="35"/>
      <c r="CHO100" s="35"/>
      <c r="CHP100" s="35"/>
      <c r="CHQ100" s="35"/>
      <c r="CHR100" s="35"/>
      <c r="CHS100" s="35"/>
      <c r="CHT100" s="35"/>
      <c r="CHU100" s="35"/>
      <c r="CHV100" s="35"/>
      <c r="CHW100" s="35"/>
      <c r="CHX100" s="35"/>
      <c r="CHY100" s="35"/>
      <c r="CHZ100" s="35"/>
      <c r="CIA100" s="35"/>
      <c r="CIB100" s="35"/>
      <c r="CIC100" s="35"/>
      <c r="CID100" s="35"/>
      <c r="CIE100" s="35"/>
      <c r="CIF100" s="35"/>
      <c r="CIG100" s="35"/>
      <c r="CIH100" s="35"/>
      <c r="CII100" s="35"/>
      <c r="CIJ100" s="35"/>
      <c r="CIK100" s="35"/>
      <c r="CIL100" s="35"/>
      <c r="CIM100" s="35"/>
      <c r="CIN100" s="35"/>
      <c r="CIO100" s="35"/>
      <c r="CIP100" s="35"/>
      <c r="CIQ100" s="35"/>
      <c r="CIR100" s="35"/>
      <c r="CIS100" s="35"/>
      <c r="CIT100" s="35"/>
      <c r="CIU100" s="35"/>
      <c r="CIV100" s="35"/>
      <c r="CIW100" s="35"/>
      <c r="CIX100" s="35"/>
      <c r="CIY100" s="35"/>
      <c r="CIZ100" s="35"/>
      <c r="CJA100" s="35"/>
      <c r="CJB100" s="35"/>
      <c r="CJC100" s="35"/>
      <c r="CJD100" s="35"/>
      <c r="CJE100" s="35"/>
      <c r="CJF100" s="35"/>
      <c r="CJG100" s="35"/>
      <c r="CJH100" s="35"/>
      <c r="CJI100" s="35"/>
      <c r="CJJ100" s="35"/>
      <c r="CJK100" s="35"/>
      <c r="CJL100" s="35"/>
      <c r="CJM100" s="35"/>
      <c r="CJN100" s="35"/>
      <c r="CJO100" s="35"/>
      <c r="CJP100" s="35"/>
      <c r="CJQ100" s="35"/>
      <c r="CJR100" s="35"/>
      <c r="CJS100" s="35"/>
      <c r="CJT100" s="35"/>
      <c r="CJU100" s="35"/>
      <c r="CJV100" s="35"/>
      <c r="CJW100" s="35"/>
      <c r="CJX100" s="35"/>
      <c r="CJY100" s="35"/>
      <c r="CJZ100" s="35"/>
      <c r="CKA100" s="35"/>
      <c r="CKB100" s="35"/>
      <c r="CKC100" s="35"/>
      <c r="CKD100" s="35"/>
      <c r="CKE100" s="35"/>
      <c r="CKF100" s="35"/>
      <c r="CKG100" s="35"/>
      <c r="CKH100" s="35"/>
      <c r="CKI100" s="35"/>
      <c r="CKJ100" s="35"/>
      <c r="CKK100" s="35"/>
      <c r="CKL100" s="35"/>
      <c r="CKM100" s="35"/>
      <c r="CKN100" s="35"/>
      <c r="CKO100" s="35"/>
      <c r="CKP100" s="35"/>
      <c r="CKQ100" s="35"/>
      <c r="CKR100" s="35"/>
      <c r="CKS100" s="35"/>
      <c r="CKT100" s="35"/>
      <c r="CKU100" s="35"/>
      <c r="CKV100" s="35"/>
      <c r="CKW100" s="35"/>
      <c r="CKX100" s="35"/>
      <c r="CKY100" s="35"/>
      <c r="CKZ100" s="35"/>
      <c r="CLA100" s="35"/>
      <c r="CLB100" s="35"/>
      <c r="CLC100" s="35"/>
      <c r="CLD100" s="35"/>
      <c r="CLE100" s="35"/>
      <c r="CLF100" s="35"/>
      <c r="CLG100" s="35"/>
      <c r="CLH100" s="35"/>
      <c r="CLI100" s="35"/>
      <c r="CLJ100" s="35"/>
      <c r="CLK100" s="35"/>
      <c r="CLL100" s="35"/>
      <c r="CLM100" s="35"/>
      <c r="CLN100" s="35"/>
      <c r="CLO100" s="35"/>
      <c r="CLP100" s="35"/>
      <c r="CLQ100" s="35"/>
      <c r="CLR100" s="35"/>
      <c r="CLS100" s="35"/>
      <c r="CLT100" s="35"/>
      <c r="CLU100" s="35"/>
      <c r="CLV100" s="35"/>
      <c r="CLW100" s="35"/>
      <c r="CLX100" s="35"/>
      <c r="CLY100" s="35"/>
      <c r="CLZ100" s="35"/>
      <c r="CMA100" s="35"/>
      <c r="CMB100" s="35"/>
      <c r="CMC100" s="35"/>
      <c r="CMD100" s="35"/>
      <c r="CME100" s="35"/>
      <c r="CMF100" s="35"/>
      <c r="CMG100" s="35"/>
      <c r="CMH100" s="35"/>
      <c r="CMI100" s="35"/>
      <c r="CMJ100" s="35"/>
      <c r="CMK100" s="35"/>
      <c r="CML100" s="35"/>
      <c r="CMM100" s="35"/>
      <c r="CMN100" s="35"/>
      <c r="CMO100" s="35"/>
      <c r="CMP100" s="35"/>
      <c r="CMQ100" s="35"/>
      <c r="CMR100" s="35"/>
      <c r="CMS100" s="35"/>
      <c r="CMT100" s="35"/>
      <c r="CMU100" s="35"/>
      <c r="CMV100" s="35"/>
      <c r="CMW100" s="35"/>
      <c r="CMX100" s="35"/>
      <c r="CMY100" s="35"/>
      <c r="CMZ100" s="35"/>
      <c r="CNA100" s="35"/>
      <c r="CNB100" s="35"/>
      <c r="CNC100" s="35"/>
      <c r="CND100" s="35"/>
      <c r="CNE100" s="35"/>
      <c r="CNF100" s="35"/>
      <c r="CNG100" s="35"/>
      <c r="CNH100" s="35"/>
      <c r="CNI100" s="35"/>
      <c r="CNJ100" s="35"/>
      <c r="CNK100" s="35"/>
      <c r="CNL100" s="35"/>
      <c r="CNM100" s="35"/>
      <c r="CNN100" s="35"/>
      <c r="CNO100" s="35"/>
      <c r="CNP100" s="35"/>
      <c r="CNQ100" s="35"/>
      <c r="CNR100" s="35"/>
      <c r="CNS100" s="35"/>
      <c r="CNT100" s="35"/>
      <c r="CNU100" s="35"/>
      <c r="CNV100" s="35"/>
      <c r="CNW100" s="35"/>
      <c r="CNX100" s="35"/>
      <c r="CNY100" s="35"/>
      <c r="CNZ100" s="35"/>
      <c r="COA100" s="35"/>
      <c r="COB100" s="35"/>
      <c r="COC100" s="35"/>
      <c r="COD100" s="35"/>
      <c r="COE100" s="35"/>
      <c r="COF100" s="35"/>
      <c r="COG100" s="35"/>
      <c r="COH100" s="35"/>
      <c r="COI100" s="35"/>
      <c r="COJ100" s="35"/>
      <c r="COK100" s="35"/>
      <c r="COL100" s="35"/>
      <c r="COM100" s="35"/>
      <c r="CON100" s="35"/>
      <c r="COO100" s="35"/>
      <c r="COP100" s="35"/>
      <c r="COQ100" s="35"/>
      <c r="COR100" s="35"/>
      <c r="COS100" s="35"/>
      <c r="COT100" s="35"/>
      <c r="COU100" s="35"/>
      <c r="COV100" s="35"/>
      <c r="COW100" s="35"/>
      <c r="COX100" s="35"/>
      <c r="COY100" s="35"/>
      <c r="COZ100" s="35"/>
      <c r="CPA100" s="35"/>
      <c r="CPB100" s="35"/>
      <c r="CPC100" s="35"/>
      <c r="CPD100" s="35"/>
      <c r="CPE100" s="35"/>
      <c r="CPF100" s="35"/>
      <c r="CPG100" s="35"/>
      <c r="CPH100" s="35"/>
      <c r="CPI100" s="35"/>
      <c r="CPJ100" s="35"/>
      <c r="CPK100" s="35"/>
      <c r="CPL100" s="35"/>
      <c r="CPM100" s="35"/>
      <c r="CPN100" s="35"/>
      <c r="CPO100" s="35"/>
      <c r="CPP100" s="35"/>
      <c r="CPQ100" s="35"/>
      <c r="CPR100" s="35"/>
      <c r="CPS100" s="35"/>
      <c r="CPT100" s="35"/>
      <c r="CPU100" s="35"/>
      <c r="CPV100" s="35"/>
      <c r="CPW100" s="35"/>
      <c r="CPX100" s="35"/>
      <c r="CPY100" s="35"/>
      <c r="CPZ100" s="35"/>
      <c r="CQA100" s="35"/>
      <c r="CQB100" s="35"/>
      <c r="CQC100" s="35"/>
      <c r="CQD100" s="35"/>
      <c r="CQE100" s="35"/>
      <c r="CQF100" s="35"/>
      <c r="CQG100" s="35"/>
      <c r="CQH100" s="35"/>
      <c r="CQI100" s="35"/>
      <c r="CQJ100" s="35"/>
      <c r="CQK100" s="35"/>
      <c r="CQL100" s="35"/>
      <c r="CQM100" s="35"/>
      <c r="CQN100" s="35"/>
      <c r="CQO100" s="35"/>
      <c r="CQP100" s="35"/>
      <c r="CQQ100" s="35"/>
      <c r="CQR100" s="35"/>
      <c r="CQS100" s="35"/>
      <c r="CQT100" s="35"/>
      <c r="CQU100" s="35"/>
      <c r="CQV100" s="35"/>
      <c r="CQW100" s="35"/>
      <c r="CQX100" s="35"/>
      <c r="CQY100" s="35"/>
      <c r="CQZ100" s="35"/>
      <c r="CRA100" s="35"/>
      <c r="CRB100" s="35"/>
      <c r="CRC100" s="35"/>
      <c r="CRD100" s="35"/>
      <c r="CRE100" s="35"/>
      <c r="CRF100" s="35"/>
      <c r="CRG100" s="35"/>
      <c r="CRH100" s="35"/>
      <c r="CRI100" s="35"/>
      <c r="CRJ100" s="35"/>
      <c r="CRK100" s="35"/>
      <c r="CRL100" s="35"/>
      <c r="CRM100" s="35"/>
      <c r="CRN100" s="35"/>
      <c r="CRO100" s="35"/>
      <c r="CRP100" s="35"/>
      <c r="CRQ100" s="35"/>
      <c r="CRR100" s="35"/>
      <c r="CRS100" s="35"/>
      <c r="CRT100" s="35"/>
      <c r="CRU100" s="35"/>
      <c r="CRV100" s="35"/>
      <c r="CRW100" s="35"/>
      <c r="CRX100" s="35"/>
      <c r="CRY100" s="35"/>
      <c r="CRZ100" s="35"/>
      <c r="CSA100" s="35"/>
      <c r="CSB100" s="35"/>
      <c r="CSC100" s="35"/>
      <c r="CSD100" s="35"/>
      <c r="CSE100" s="35"/>
      <c r="CSF100" s="35"/>
      <c r="CSG100" s="35"/>
      <c r="CSH100" s="35"/>
      <c r="CSI100" s="35"/>
      <c r="CSJ100" s="35"/>
      <c r="CSK100" s="35"/>
      <c r="CSL100" s="35"/>
      <c r="CSM100" s="35"/>
      <c r="CSN100" s="35"/>
      <c r="CSO100" s="35"/>
      <c r="CSP100" s="35"/>
      <c r="CSQ100" s="35"/>
      <c r="CSR100" s="35"/>
      <c r="CSS100" s="35"/>
      <c r="CST100" s="35"/>
      <c r="CSU100" s="35"/>
      <c r="CSV100" s="35"/>
      <c r="CSW100" s="35"/>
      <c r="CSX100" s="35"/>
      <c r="CSY100" s="35"/>
      <c r="CSZ100" s="35"/>
      <c r="CTA100" s="35"/>
      <c r="CTB100" s="35"/>
      <c r="CTC100" s="35"/>
      <c r="CTD100" s="35"/>
      <c r="CTE100" s="35"/>
      <c r="CTF100" s="35"/>
      <c r="CTG100" s="35"/>
      <c r="CTH100" s="35"/>
      <c r="CTI100" s="35"/>
      <c r="CTJ100" s="35"/>
      <c r="CTK100" s="35"/>
      <c r="CTL100" s="35"/>
      <c r="CTM100" s="35"/>
      <c r="CTN100" s="35"/>
      <c r="CTO100" s="35"/>
      <c r="CTP100" s="35"/>
      <c r="CTQ100" s="35"/>
      <c r="CTR100" s="35"/>
      <c r="CTS100" s="35"/>
      <c r="CTT100" s="35"/>
      <c r="CTU100" s="35"/>
      <c r="CTV100" s="35"/>
      <c r="CTW100" s="35"/>
      <c r="CTX100" s="35"/>
      <c r="CTY100" s="35"/>
      <c r="CTZ100" s="35"/>
      <c r="CUA100" s="35"/>
      <c r="CUB100" s="35"/>
      <c r="CUC100" s="35"/>
      <c r="CUD100" s="35"/>
      <c r="CUE100" s="35"/>
      <c r="CUF100" s="35"/>
      <c r="CUG100" s="35"/>
      <c r="CUH100" s="35"/>
      <c r="CUI100" s="35"/>
      <c r="CUJ100" s="35"/>
      <c r="CUK100" s="35"/>
      <c r="CUL100" s="35"/>
      <c r="CUM100" s="35"/>
      <c r="CUN100" s="35"/>
      <c r="CUO100" s="35"/>
      <c r="CUP100" s="35"/>
      <c r="CUQ100" s="35"/>
      <c r="CUR100" s="35"/>
      <c r="CUS100" s="35"/>
      <c r="CUT100" s="35"/>
      <c r="CUU100" s="35"/>
      <c r="CUV100" s="35"/>
      <c r="CUW100" s="35"/>
      <c r="CUX100" s="35"/>
      <c r="CUY100" s="35"/>
      <c r="CUZ100" s="35"/>
      <c r="CVA100" s="35"/>
      <c r="CVB100" s="35"/>
      <c r="CVC100" s="35"/>
      <c r="CVD100" s="35"/>
      <c r="CVE100" s="35"/>
      <c r="CVF100" s="35"/>
      <c r="CVG100" s="35"/>
      <c r="CVH100" s="35"/>
      <c r="CVI100" s="35"/>
      <c r="CVJ100" s="35"/>
      <c r="CVK100" s="35"/>
      <c r="CVL100" s="35"/>
      <c r="CVM100" s="35"/>
      <c r="CVN100" s="35"/>
      <c r="CVO100" s="35"/>
      <c r="CVP100" s="35"/>
      <c r="CVQ100" s="35"/>
      <c r="CVR100" s="35"/>
      <c r="CVS100" s="35"/>
      <c r="CVT100" s="35"/>
      <c r="CVU100" s="35"/>
      <c r="CVV100" s="35"/>
      <c r="CVW100" s="35"/>
      <c r="CVX100" s="35"/>
      <c r="CVY100" s="35"/>
      <c r="CVZ100" s="35"/>
      <c r="CWA100" s="35"/>
      <c r="CWB100" s="35"/>
      <c r="CWC100" s="35"/>
      <c r="CWD100" s="35"/>
      <c r="CWE100" s="35"/>
      <c r="CWF100" s="35"/>
      <c r="CWG100" s="35"/>
      <c r="CWH100" s="35"/>
      <c r="CWI100" s="35"/>
      <c r="CWJ100" s="35"/>
      <c r="CWK100" s="35"/>
      <c r="CWL100" s="35"/>
      <c r="CWM100" s="35"/>
      <c r="CWN100" s="35"/>
      <c r="CWO100" s="35"/>
      <c r="CWP100" s="35"/>
      <c r="CWQ100" s="35"/>
      <c r="CWR100" s="35"/>
      <c r="CWS100" s="35"/>
      <c r="CWT100" s="35"/>
      <c r="CWU100" s="35"/>
      <c r="CWV100" s="35"/>
      <c r="CWW100" s="35"/>
      <c r="CWX100" s="35"/>
      <c r="CWY100" s="35"/>
      <c r="CWZ100" s="35"/>
      <c r="CXA100" s="35"/>
      <c r="CXB100" s="35"/>
      <c r="CXC100" s="35"/>
      <c r="CXD100" s="35"/>
      <c r="CXE100" s="35"/>
      <c r="CXF100" s="35"/>
      <c r="CXG100" s="35"/>
      <c r="CXH100" s="35"/>
      <c r="CXI100" s="35"/>
      <c r="CXJ100" s="35"/>
      <c r="CXK100" s="35"/>
      <c r="CXL100" s="35"/>
      <c r="CXM100" s="35"/>
      <c r="CXN100" s="35"/>
      <c r="CXO100" s="35"/>
      <c r="CXP100" s="35"/>
      <c r="CXQ100" s="35"/>
      <c r="CXR100" s="35"/>
      <c r="CXS100" s="35"/>
      <c r="CXT100" s="35"/>
      <c r="CXU100" s="35"/>
      <c r="CXV100" s="35"/>
      <c r="CXW100" s="35"/>
      <c r="CXX100" s="35"/>
      <c r="CXY100" s="35"/>
      <c r="CXZ100" s="35"/>
      <c r="CYA100" s="35"/>
      <c r="CYB100" s="35"/>
      <c r="CYC100" s="35"/>
      <c r="CYD100" s="35"/>
      <c r="CYE100" s="35"/>
      <c r="CYF100" s="35"/>
      <c r="CYG100" s="35"/>
      <c r="CYH100" s="35"/>
      <c r="CYI100" s="35"/>
      <c r="CYJ100" s="35"/>
      <c r="CYK100" s="35"/>
      <c r="CYL100" s="35"/>
      <c r="CYM100" s="35"/>
      <c r="CYN100" s="35"/>
      <c r="CYO100" s="35"/>
      <c r="CYP100" s="35"/>
      <c r="CYQ100" s="35"/>
      <c r="CYR100" s="35"/>
      <c r="CYS100" s="35"/>
      <c r="CYT100" s="35"/>
      <c r="CYU100" s="35"/>
      <c r="CYV100" s="35"/>
      <c r="CYW100" s="35"/>
      <c r="CYX100" s="35"/>
      <c r="CYY100" s="35"/>
      <c r="CYZ100" s="35"/>
      <c r="CZA100" s="35"/>
      <c r="CZB100" s="35"/>
      <c r="CZC100" s="35"/>
      <c r="CZD100" s="35"/>
      <c r="CZE100" s="35"/>
      <c r="CZF100" s="35"/>
      <c r="CZG100" s="35"/>
      <c r="CZH100" s="35"/>
      <c r="CZI100" s="35"/>
      <c r="CZJ100" s="35"/>
      <c r="CZK100" s="35"/>
      <c r="CZL100" s="35"/>
      <c r="CZM100" s="35"/>
      <c r="CZN100" s="35"/>
      <c r="CZO100" s="35"/>
      <c r="CZP100" s="35"/>
      <c r="CZQ100" s="35"/>
      <c r="CZR100" s="35"/>
      <c r="CZS100" s="35"/>
      <c r="CZT100" s="35"/>
      <c r="CZU100" s="35"/>
      <c r="CZV100" s="35"/>
      <c r="CZW100" s="35"/>
      <c r="CZX100" s="35"/>
      <c r="CZY100" s="35"/>
      <c r="CZZ100" s="35"/>
      <c r="DAA100" s="35"/>
      <c r="DAB100" s="35"/>
      <c r="DAC100" s="35"/>
      <c r="DAD100" s="35"/>
      <c r="DAE100" s="35"/>
      <c r="DAF100" s="35"/>
      <c r="DAG100" s="35"/>
      <c r="DAH100" s="35"/>
      <c r="DAI100" s="35"/>
      <c r="DAJ100" s="35"/>
      <c r="DAK100" s="35"/>
      <c r="DAL100" s="35"/>
      <c r="DAM100" s="35"/>
      <c r="DAN100" s="35"/>
      <c r="DAO100" s="35"/>
      <c r="DAP100" s="35"/>
      <c r="DAQ100" s="35"/>
      <c r="DAR100" s="35"/>
      <c r="DAS100" s="35"/>
      <c r="DAT100" s="35"/>
      <c r="DAU100" s="35"/>
      <c r="DAV100" s="35"/>
      <c r="DAW100" s="35"/>
      <c r="DAX100" s="35"/>
      <c r="DAY100" s="35"/>
      <c r="DAZ100" s="35"/>
      <c r="DBA100" s="35"/>
      <c r="DBB100" s="35"/>
      <c r="DBC100" s="35"/>
      <c r="DBD100" s="35"/>
      <c r="DBE100" s="35"/>
      <c r="DBF100" s="35"/>
      <c r="DBG100" s="35"/>
      <c r="DBH100" s="35"/>
      <c r="DBI100" s="35"/>
      <c r="DBJ100" s="35"/>
      <c r="DBK100" s="35"/>
      <c r="DBL100" s="35"/>
      <c r="DBM100" s="35"/>
      <c r="DBN100" s="35"/>
      <c r="DBO100" s="35"/>
      <c r="DBP100" s="35"/>
      <c r="DBQ100" s="35"/>
      <c r="DBR100" s="35"/>
      <c r="DBS100" s="35"/>
      <c r="DBT100" s="35"/>
      <c r="DBU100" s="35"/>
      <c r="DBV100" s="35"/>
      <c r="DBW100" s="35"/>
      <c r="DBX100" s="35"/>
      <c r="DBY100" s="35"/>
      <c r="DBZ100" s="35"/>
      <c r="DCA100" s="35"/>
      <c r="DCB100" s="35"/>
      <c r="DCC100" s="35"/>
      <c r="DCD100" s="35"/>
      <c r="DCE100" s="35"/>
      <c r="DCF100" s="35"/>
      <c r="DCG100" s="35"/>
      <c r="DCH100" s="35"/>
      <c r="DCI100" s="35"/>
      <c r="DCJ100" s="35"/>
      <c r="DCK100" s="35"/>
      <c r="DCL100" s="35"/>
      <c r="DCM100" s="35"/>
      <c r="DCN100" s="35"/>
      <c r="DCO100" s="35"/>
      <c r="DCP100" s="35"/>
      <c r="DCQ100" s="35"/>
      <c r="DCR100" s="35"/>
      <c r="DCS100" s="35"/>
      <c r="DCT100" s="35"/>
      <c r="DCU100" s="35"/>
      <c r="DCV100" s="35"/>
      <c r="DCW100" s="35"/>
      <c r="DCX100" s="35"/>
      <c r="DCY100" s="35"/>
      <c r="DCZ100" s="35"/>
      <c r="DDA100" s="35"/>
      <c r="DDB100" s="35"/>
      <c r="DDC100" s="35"/>
      <c r="DDD100" s="35"/>
      <c r="DDE100" s="35"/>
      <c r="DDF100" s="35"/>
      <c r="DDG100" s="35"/>
      <c r="DDH100" s="35"/>
      <c r="DDI100" s="35"/>
      <c r="DDJ100" s="35"/>
      <c r="DDK100" s="35"/>
      <c r="DDL100" s="35"/>
      <c r="DDM100" s="35"/>
      <c r="DDN100" s="35"/>
      <c r="DDO100" s="35"/>
      <c r="DDP100" s="35"/>
      <c r="DDQ100" s="35"/>
      <c r="DDR100" s="35"/>
      <c r="DDS100" s="35"/>
      <c r="DDT100" s="35"/>
      <c r="DDU100" s="35"/>
      <c r="DDV100" s="35"/>
      <c r="DDW100" s="35"/>
      <c r="DDX100" s="35"/>
      <c r="DDY100" s="35"/>
      <c r="DDZ100" s="35"/>
      <c r="DEA100" s="35"/>
      <c r="DEB100" s="35"/>
      <c r="DEC100" s="35"/>
      <c r="DED100" s="35"/>
      <c r="DEE100" s="35"/>
      <c r="DEF100" s="35"/>
      <c r="DEG100" s="35"/>
      <c r="DEH100" s="35"/>
      <c r="DEI100" s="35"/>
      <c r="DEJ100" s="35"/>
      <c r="DEK100" s="35"/>
      <c r="DEL100" s="35"/>
      <c r="DEM100" s="35"/>
      <c r="DEN100" s="35"/>
      <c r="DEO100" s="35"/>
      <c r="DEP100" s="35"/>
      <c r="DEQ100" s="35"/>
      <c r="DER100" s="35"/>
      <c r="DES100" s="35"/>
      <c r="DET100" s="35"/>
      <c r="DEU100" s="35"/>
      <c r="DEV100" s="35"/>
      <c r="DEW100" s="35"/>
      <c r="DEX100" s="35"/>
      <c r="DEY100" s="35"/>
      <c r="DEZ100" s="35"/>
      <c r="DFA100" s="35"/>
      <c r="DFB100" s="35"/>
      <c r="DFC100" s="35"/>
      <c r="DFD100" s="35"/>
      <c r="DFE100" s="35"/>
      <c r="DFF100" s="35"/>
      <c r="DFG100" s="35"/>
      <c r="DFH100" s="35"/>
      <c r="DFI100" s="35"/>
      <c r="DFJ100" s="35"/>
      <c r="DFK100" s="35"/>
      <c r="DFL100" s="35"/>
      <c r="DFM100" s="35"/>
      <c r="DFN100" s="35"/>
      <c r="DFO100" s="35"/>
      <c r="DFP100" s="35"/>
      <c r="DFQ100" s="35"/>
      <c r="DFR100" s="35"/>
      <c r="DFS100" s="35"/>
      <c r="DFT100" s="35"/>
      <c r="DFU100" s="35"/>
      <c r="DFV100" s="35"/>
      <c r="DFW100" s="35"/>
      <c r="DFX100" s="35"/>
      <c r="DFY100" s="35"/>
      <c r="DFZ100" s="35"/>
      <c r="DGA100" s="35"/>
      <c r="DGB100" s="35"/>
      <c r="DGC100" s="35"/>
      <c r="DGD100" s="35"/>
      <c r="DGE100" s="35"/>
      <c r="DGF100" s="35"/>
      <c r="DGG100" s="35"/>
      <c r="DGH100" s="35"/>
      <c r="DGI100" s="35"/>
      <c r="DGJ100" s="35"/>
      <c r="DGK100" s="35"/>
      <c r="DGL100" s="35"/>
      <c r="DGM100" s="35"/>
      <c r="DGN100" s="35"/>
      <c r="DGO100" s="35"/>
      <c r="DGP100" s="35"/>
      <c r="DGQ100" s="35"/>
      <c r="DGR100" s="35"/>
      <c r="DGS100" s="35"/>
      <c r="DGT100" s="35"/>
      <c r="DGU100" s="35"/>
      <c r="DGV100" s="35"/>
      <c r="DGW100" s="35"/>
      <c r="DGX100" s="35"/>
      <c r="DGY100" s="35"/>
      <c r="DGZ100" s="35"/>
      <c r="DHA100" s="35"/>
      <c r="DHB100" s="35"/>
      <c r="DHC100" s="35"/>
      <c r="DHD100" s="35"/>
      <c r="DHE100" s="35"/>
      <c r="DHF100" s="35"/>
      <c r="DHG100" s="35"/>
      <c r="DHH100" s="35"/>
      <c r="DHI100" s="35"/>
      <c r="DHJ100" s="35"/>
      <c r="DHK100" s="35"/>
      <c r="DHL100" s="35"/>
      <c r="DHM100" s="35"/>
      <c r="DHN100" s="35"/>
      <c r="DHO100" s="35"/>
      <c r="DHP100" s="35"/>
      <c r="DHQ100" s="35"/>
      <c r="DHR100" s="35"/>
      <c r="DHS100" s="35"/>
      <c r="DHT100" s="35"/>
      <c r="DHU100" s="35"/>
      <c r="DHV100" s="35"/>
      <c r="DHW100" s="35"/>
      <c r="DHX100" s="35"/>
      <c r="DHY100" s="35"/>
      <c r="DHZ100" s="35"/>
      <c r="DIA100" s="35"/>
      <c r="DIB100" s="35"/>
      <c r="DIC100" s="35"/>
      <c r="DID100" s="35"/>
      <c r="DIE100" s="35"/>
      <c r="DIF100" s="35"/>
      <c r="DIG100" s="35"/>
      <c r="DIH100" s="35"/>
      <c r="DII100" s="35"/>
      <c r="DIJ100" s="35"/>
      <c r="DIK100" s="35"/>
      <c r="DIL100" s="35"/>
      <c r="DIM100" s="35"/>
      <c r="DIN100" s="35"/>
      <c r="DIO100" s="35"/>
      <c r="DIP100" s="35"/>
      <c r="DIQ100" s="35"/>
      <c r="DIR100" s="35"/>
      <c r="DIS100" s="35"/>
      <c r="DIT100" s="35"/>
      <c r="DIU100" s="35"/>
      <c r="DIV100" s="35"/>
      <c r="DIW100" s="35"/>
      <c r="DIX100" s="35"/>
      <c r="DIY100" s="35"/>
      <c r="DIZ100" s="35"/>
      <c r="DJA100" s="35"/>
      <c r="DJB100" s="35"/>
      <c r="DJC100" s="35"/>
      <c r="DJD100" s="35"/>
      <c r="DJE100" s="35"/>
      <c r="DJF100" s="35"/>
      <c r="DJG100" s="35"/>
      <c r="DJH100" s="35"/>
      <c r="DJI100" s="35"/>
      <c r="DJJ100" s="35"/>
      <c r="DJK100" s="35"/>
      <c r="DJL100" s="35"/>
      <c r="DJM100" s="35"/>
      <c r="DJN100" s="35"/>
      <c r="DJO100" s="35"/>
      <c r="DJP100" s="35"/>
      <c r="DJQ100" s="35"/>
      <c r="DJR100" s="35"/>
      <c r="DJS100" s="35"/>
      <c r="DJT100" s="35"/>
      <c r="DJU100" s="35"/>
      <c r="DJV100" s="35"/>
      <c r="DJW100" s="35"/>
      <c r="DJX100" s="35"/>
      <c r="DJY100" s="35"/>
      <c r="DJZ100" s="35"/>
      <c r="DKA100" s="35"/>
      <c r="DKB100" s="35"/>
      <c r="DKC100" s="35"/>
      <c r="DKD100" s="35"/>
      <c r="DKE100" s="35"/>
      <c r="DKF100" s="35"/>
      <c r="DKG100" s="35"/>
      <c r="DKH100" s="35"/>
      <c r="DKI100" s="35"/>
      <c r="DKJ100" s="35"/>
      <c r="DKK100" s="35"/>
      <c r="DKL100" s="35"/>
      <c r="DKM100" s="35"/>
      <c r="DKN100" s="35"/>
      <c r="DKO100" s="35"/>
      <c r="DKP100" s="35"/>
      <c r="DKQ100" s="35"/>
      <c r="DKR100" s="35"/>
      <c r="DKS100" s="35"/>
      <c r="DKT100" s="35"/>
      <c r="DKU100" s="35"/>
      <c r="DKV100" s="35"/>
      <c r="DKW100" s="35"/>
      <c r="DKX100" s="35"/>
      <c r="DKY100" s="35"/>
      <c r="DKZ100" s="35"/>
      <c r="DLA100" s="35"/>
      <c r="DLB100" s="35"/>
      <c r="DLC100" s="35"/>
      <c r="DLD100" s="35"/>
      <c r="DLE100" s="35"/>
      <c r="DLF100" s="35"/>
      <c r="DLG100" s="35"/>
      <c r="DLH100" s="35"/>
      <c r="DLI100" s="35"/>
      <c r="DLJ100" s="35"/>
      <c r="DLK100" s="35"/>
      <c r="DLL100" s="35"/>
      <c r="DLM100" s="35"/>
      <c r="DLN100" s="35"/>
      <c r="DLO100" s="35"/>
      <c r="DLP100" s="35"/>
      <c r="DLQ100" s="35"/>
      <c r="DLR100" s="35"/>
      <c r="DLS100" s="35"/>
      <c r="DLT100" s="35"/>
      <c r="DLU100" s="35"/>
      <c r="DLV100" s="35"/>
      <c r="DLW100" s="35"/>
      <c r="DLX100" s="35"/>
      <c r="DLY100" s="35"/>
      <c r="DLZ100" s="35"/>
      <c r="DMA100" s="35"/>
      <c r="DMB100" s="35"/>
      <c r="DMC100" s="35"/>
      <c r="DMD100" s="35"/>
      <c r="DME100" s="35"/>
      <c r="DMF100" s="35"/>
      <c r="DMG100" s="35"/>
      <c r="DMH100" s="35"/>
      <c r="DMI100" s="35"/>
      <c r="DMJ100" s="35"/>
      <c r="DMK100" s="35"/>
      <c r="DML100" s="35"/>
      <c r="DMM100" s="35"/>
      <c r="DMN100" s="35"/>
      <c r="DMO100" s="35"/>
      <c r="DMP100" s="35"/>
      <c r="DMQ100" s="35"/>
      <c r="DMR100" s="35"/>
      <c r="DMS100" s="35"/>
      <c r="DMT100" s="35"/>
      <c r="DMU100" s="35"/>
      <c r="DMV100" s="35"/>
      <c r="DMW100" s="35"/>
      <c r="DMX100" s="35"/>
      <c r="DMY100" s="35"/>
      <c r="DMZ100" s="35"/>
      <c r="DNA100" s="35"/>
      <c r="DNB100" s="35"/>
      <c r="DNC100" s="35"/>
      <c r="DND100" s="35"/>
      <c r="DNE100" s="35"/>
      <c r="DNF100" s="35"/>
      <c r="DNG100" s="35"/>
      <c r="DNH100" s="35"/>
      <c r="DNI100" s="35"/>
      <c r="DNJ100" s="35"/>
      <c r="DNK100" s="35"/>
      <c r="DNL100" s="35"/>
      <c r="DNM100" s="35"/>
      <c r="DNN100" s="35"/>
      <c r="DNO100" s="35"/>
      <c r="DNP100" s="35"/>
      <c r="DNQ100" s="35"/>
      <c r="DNR100" s="35"/>
      <c r="DNS100" s="35"/>
      <c r="DNT100" s="35"/>
      <c r="DNU100" s="35"/>
      <c r="DNV100" s="35"/>
      <c r="DNW100" s="35"/>
      <c r="DNX100" s="35"/>
      <c r="DNY100" s="35"/>
      <c r="DNZ100" s="35"/>
      <c r="DOA100" s="35"/>
      <c r="DOB100" s="35"/>
      <c r="DOC100" s="35"/>
      <c r="DOD100" s="35"/>
      <c r="DOE100" s="35"/>
      <c r="DOF100" s="35"/>
      <c r="DOG100" s="35"/>
      <c r="DOH100" s="35"/>
      <c r="DOI100" s="35"/>
      <c r="DOJ100" s="35"/>
      <c r="DOK100" s="35"/>
      <c r="DOL100" s="35"/>
      <c r="DOM100" s="35"/>
      <c r="DON100" s="35"/>
      <c r="DOO100" s="35"/>
      <c r="DOP100" s="35"/>
      <c r="DOQ100" s="35"/>
      <c r="DOR100" s="35"/>
      <c r="DOS100" s="35"/>
      <c r="DOT100" s="35"/>
      <c r="DOU100" s="35"/>
      <c r="DOV100" s="35"/>
      <c r="DOW100" s="35"/>
      <c r="DOX100" s="35"/>
      <c r="DOY100" s="35"/>
      <c r="DOZ100" s="35"/>
      <c r="DPA100" s="35"/>
      <c r="DPB100" s="35"/>
      <c r="DPC100" s="35"/>
      <c r="DPD100" s="35"/>
      <c r="DPE100" s="35"/>
      <c r="DPF100" s="35"/>
      <c r="DPG100" s="35"/>
      <c r="DPH100" s="35"/>
      <c r="DPI100" s="35"/>
      <c r="DPJ100" s="35"/>
      <c r="DPK100" s="35"/>
      <c r="DPL100" s="35"/>
      <c r="DPM100" s="35"/>
      <c r="DPN100" s="35"/>
      <c r="DPO100" s="35"/>
      <c r="DPP100" s="35"/>
      <c r="DPQ100" s="35"/>
      <c r="DPR100" s="35"/>
      <c r="DPS100" s="35"/>
      <c r="DPT100" s="35"/>
      <c r="DPU100" s="35"/>
      <c r="DPV100" s="35"/>
      <c r="DPW100" s="35"/>
      <c r="DPX100" s="35"/>
      <c r="DPY100" s="35"/>
      <c r="DPZ100" s="35"/>
      <c r="DQA100" s="35"/>
      <c r="DQB100" s="35"/>
      <c r="DQC100" s="35"/>
      <c r="DQD100" s="35"/>
      <c r="DQE100" s="35"/>
      <c r="DQF100" s="35"/>
      <c r="DQG100" s="35"/>
      <c r="DQH100" s="35"/>
      <c r="DQI100" s="35"/>
      <c r="DQJ100" s="35"/>
      <c r="DQK100" s="35"/>
      <c r="DQL100" s="35"/>
      <c r="DQM100" s="35"/>
      <c r="DQN100" s="35"/>
      <c r="DQO100" s="35"/>
      <c r="DQP100" s="35"/>
      <c r="DQQ100" s="35"/>
      <c r="DQR100" s="35"/>
      <c r="DQS100" s="35"/>
      <c r="DQT100" s="35"/>
      <c r="DQU100" s="35"/>
      <c r="DQV100" s="35"/>
      <c r="DQW100" s="35"/>
      <c r="DQX100" s="35"/>
      <c r="DQY100" s="35"/>
      <c r="DQZ100" s="35"/>
      <c r="DRA100" s="35"/>
      <c r="DRB100" s="35"/>
      <c r="DRC100" s="35"/>
      <c r="DRD100" s="35"/>
      <c r="DRE100" s="35"/>
      <c r="DRF100" s="35"/>
      <c r="DRG100" s="35"/>
      <c r="DRH100" s="35"/>
      <c r="DRI100" s="35"/>
      <c r="DRJ100" s="35"/>
      <c r="DRK100" s="35"/>
      <c r="DRL100" s="35"/>
      <c r="DRM100" s="35"/>
      <c r="DRN100" s="35"/>
      <c r="DRO100" s="35"/>
      <c r="DRP100" s="35"/>
      <c r="DRQ100" s="35"/>
      <c r="DRR100" s="35"/>
      <c r="DRS100" s="35"/>
      <c r="DRT100" s="35"/>
      <c r="DRU100" s="35"/>
      <c r="DRV100" s="35"/>
      <c r="DRW100" s="35"/>
      <c r="DRX100" s="35"/>
      <c r="DRY100" s="35"/>
      <c r="DRZ100" s="35"/>
      <c r="DSA100" s="35"/>
      <c r="DSB100" s="35"/>
      <c r="DSC100" s="35"/>
      <c r="DSD100" s="35"/>
      <c r="DSE100" s="35"/>
      <c r="DSF100" s="35"/>
      <c r="DSG100" s="35"/>
      <c r="DSH100" s="35"/>
      <c r="DSI100" s="35"/>
      <c r="DSJ100" s="35"/>
      <c r="DSK100" s="35"/>
      <c r="DSL100" s="35"/>
      <c r="DSM100" s="35"/>
      <c r="DSN100" s="35"/>
      <c r="DSO100" s="35"/>
      <c r="DSP100" s="35"/>
      <c r="DSQ100" s="35"/>
      <c r="DSR100" s="35"/>
      <c r="DSS100" s="35"/>
      <c r="DST100" s="35"/>
      <c r="DSU100" s="35"/>
      <c r="DSV100" s="35"/>
      <c r="DSW100" s="35"/>
      <c r="DSX100" s="35"/>
      <c r="DSY100" s="35"/>
      <c r="DSZ100" s="35"/>
      <c r="DTA100" s="35"/>
      <c r="DTB100" s="35"/>
      <c r="DTC100" s="35"/>
      <c r="DTD100" s="35"/>
      <c r="DTE100" s="35"/>
      <c r="DTF100" s="35"/>
      <c r="DTG100" s="35"/>
      <c r="DTH100" s="35"/>
      <c r="DTI100" s="35"/>
      <c r="DTJ100" s="35"/>
      <c r="DTK100" s="35"/>
      <c r="DTL100" s="35"/>
      <c r="DTM100" s="35"/>
      <c r="DTN100" s="35"/>
      <c r="DTO100" s="35"/>
      <c r="DTP100" s="35"/>
      <c r="DTQ100" s="35"/>
      <c r="DTR100" s="35"/>
      <c r="DTS100" s="35"/>
      <c r="DTT100" s="35"/>
      <c r="DTU100" s="35"/>
      <c r="DTV100" s="35"/>
      <c r="DTW100" s="35"/>
      <c r="DTX100" s="35"/>
      <c r="DTY100" s="35"/>
      <c r="DTZ100" s="35"/>
      <c r="DUA100" s="35"/>
      <c r="DUB100" s="35"/>
      <c r="DUC100" s="35"/>
      <c r="DUD100" s="35"/>
      <c r="DUE100" s="35"/>
      <c r="DUF100" s="35"/>
      <c r="DUG100" s="35"/>
      <c r="DUH100" s="35"/>
      <c r="DUI100" s="35"/>
      <c r="DUJ100" s="35"/>
      <c r="DUK100" s="35"/>
      <c r="DUL100" s="35"/>
      <c r="DUM100" s="35"/>
      <c r="DUN100" s="35"/>
      <c r="DUO100" s="35"/>
      <c r="DUP100" s="35"/>
      <c r="DUQ100" s="35"/>
      <c r="DUR100" s="35"/>
      <c r="DUS100" s="35"/>
      <c r="DUT100" s="35"/>
      <c r="DUU100" s="35"/>
      <c r="DUV100" s="35"/>
      <c r="DUW100" s="35"/>
      <c r="DUX100" s="35"/>
      <c r="DUY100" s="35"/>
      <c r="DUZ100" s="35"/>
      <c r="DVA100" s="35"/>
      <c r="DVB100" s="35"/>
      <c r="DVC100" s="35"/>
      <c r="DVD100" s="35"/>
      <c r="DVE100" s="35"/>
      <c r="DVF100" s="35"/>
      <c r="DVG100" s="35"/>
      <c r="DVH100" s="35"/>
      <c r="DVI100" s="35"/>
      <c r="DVJ100" s="35"/>
      <c r="DVK100" s="35"/>
      <c r="DVL100" s="35"/>
      <c r="DVM100" s="35"/>
      <c r="DVN100" s="35"/>
      <c r="DVO100" s="35"/>
      <c r="DVP100" s="35"/>
      <c r="DVQ100" s="35"/>
      <c r="DVR100" s="35"/>
      <c r="DVS100" s="35"/>
      <c r="DVT100" s="35"/>
      <c r="DVU100" s="35"/>
      <c r="DVV100" s="35"/>
      <c r="DVW100" s="35"/>
      <c r="DVX100" s="35"/>
      <c r="DVY100" s="35"/>
      <c r="DVZ100" s="35"/>
      <c r="DWA100" s="35"/>
      <c r="DWB100" s="35"/>
      <c r="DWC100" s="35"/>
      <c r="DWD100" s="35"/>
      <c r="DWE100" s="35"/>
      <c r="DWF100" s="35"/>
      <c r="DWG100" s="35"/>
      <c r="DWH100" s="35"/>
      <c r="DWI100" s="35"/>
      <c r="DWJ100" s="35"/>
      <c r="DWK100" s="35"/>
      <c r="DWL100" s="35"/>
      <c r="DWM100" s="35"/>
      <c r="DWN100" s="35"/>
      <c r="DWO100" s="35"/>
      <c r="DWP100" s="35"/>
      <c r="DWQ100" s="35"/>
      <c r="DWR100" s="35"/>
      <c r="DWS100" s="35"/>
      <c r="DWT100" s="35"/>
      <c r="DWU100" s="35"/>
      <c r="DWV100" s="35"/>
      <c r="DWW100" s="35"/>
      <c r="DWX100" s="35"/>
      <c r="DWY100" s="35"/>
      <c r="DWZ100" s="35"/>
      <c r="DXA100" s="35"/>
      <c r="DXB100" s="35"/>
      <c r="DXC100" s="35"/>
      <c r="DXD100" s="35"/>
      <c r="DXE100" s="35"/>
      <c r="DXF100" s="35"/>
      <c r="DXG100" s="35"/>
      <c r="DXH100" s="35"/>
      <c r="DXI100" s="35"/>
      <c r="DXJ100" s="35"/>
      <c r="DXK100" s="35"/>
      <c r="DXL100" s="35"/>
      <c r="DXM100" s="35"/>
      <c r="DXN100" s="35"/>
      <c r="DXO100" s="35"/>
      <c r="DXP100" s="35"/>
      <c r="DXQ100" s="35"/>
      <c r="DXR100" s="35"/>
      <c r="DXS100" s="35"/>
      <c r="DXT100" s="35"/>
      <c r="DXU100" s="35"/>
      <c r="DXV100" s="35"/>
      <c r="DXW100" s="35"/>
      <c r="DXX100" s="35"/>
      <c r="DXY100" s="35"/>
      <c r="DXZ100" s="35"/>
      <c r="DYA100" s="35"/>
      <c r="DYB100" s="35"/>
      <c r="DYC100" s="35"/>
      <c r="DYD100" s="35"/>
      <c r="DYE100" s="35"/>
      <c r="DYF100" s="35"/>
      <c r="DYG100" s="35"/>
      <c r="DYH100" s="35"/>
      <c r="DYI100" s="35"/>
      <c r="DYJ100" s="35"/>
      <c r="DYK100" s="35"/>
      <c r="DYL100" s="35"/>
      <c r="DYM100" s="35"/>
      <c r="DYN100" s="35"/>
      <c r="DYO100" s="35"/>
      <c r="DYP100" s="35"/>
      <c r="DYQ100" s="35"/>
      <c r="DYR100" s="35"/>
      <c r="DYS100" s="35"/>
      <c r="DYT100" s="35"/>
      <c r="DYU100" s="35"/>
      <c r="DYV100" s="35"/>
      <c r="DYW100" s="35"/>
      <c r="DYX100" s="35"/>
      <c r="DYY100" s="35"/>
      <c r="DYZ100" s="35"/>
      <c r="DZA100" s="35"/>
      <c r="DZB100" s="35"/>
      <c r="DZC100" s="35"/>
      <c r="DZD100" s="35"/>
      <c r="DZE100" s="35"/>
      <c r="DZF100" s="35"/>
      <c r="DZG100" s="35"/>
      <c r="DZH100" s="35"/>
      <c r="DZI100" s="35"/>
      <c r="DZJ100" s="35"/>
      <c r="DZK100" s="35"/>
      <c r="DZL100" s="35"/>
      <c r="DZM100" s="35"/>
      <c r="DZN100" s="35"/>
      <c r="DZO100" s="35"/>
      <c r="DZP100" s="35"/>
      <c r="DZQ100" s="35"/>
      <c r="DZR100" s="35"/>
      <c r="DZS100" s="35"/>
      <c r="DZT100" s="35"/>
      <c r="DZU100" s="35"/>
      <c r="DZV100" s="35"/>
      <c r="DZW100" s="35"/>
      <c r="DZX100" s="35"/>
      <c r="DZY100" s="35"/>
      <c r="DZZ100" s="35"/>
      <c r="EAA100" s="35"/>
      <c r="EAB100" s="35"/>
      <c r="EAC100" s="35"/>
      <c r="EAD100" s="35"/>
      <c r="EAE100" s="35"/>
      <c r="EAF100" s="35"/>
      <c r="EAG100" s="35"/>
      <c r="EAH100" s="35"/>
      <c r="EAI100" s="35"/>
      <c r="EAJ100" s="35"/>
      <c r="EAK100" s="35"/>
      <c r="EAL100" s="35"/>
      <c r="EAM100" s="35"/>
      <c r="EAN100" s="35"/>
      <c r="EAO100" s="35"/>
      <c r="EAP100" s="35"/>
      <c r="EAQ100" s="35"/>
      <c r="EAR100" s="35"/>
      <c r="EAS100" s="35"/>
      <c r="EAT100" s="35"/>
      <c r="EAU100" s="35"/>
      <c r="EAV100" s="35"/>
      <c r="EAW100" s="35"/>
      <c r="EAX100" s="35"/>
      <c r="EAY100" s="35"/>
      <c r="EAZ100" s="35"/>
      <c r="EBA100" s="35"/>
      <c r="EBB100" s="35"/>
      <c r="EBC100" s="35"/>
      <c r="EBD100" s="35"/>
      <c r="EBE100" s="35"/>
      <c r="EBF100" s="35"/>
      <c r="EBG100" s="35"/>
      <c r="EBH100" s="35"/>
      <c r="EBI100" s="35"/>
      <c r="EBJ100" s="35"/>
      <c r="EBK100" s="35"/>
      <c r="EBL100" s="35"/>
      <c r="EBM100" s="35"/>
      <c r="EBN100" s="35"/>
      <c r="EBO100" s="35"/>
      <c r="EBP100" s="35"/>
      <c r="EBQ100" s="35"/>
      <c r="EBR100" s="35"/>
      <c r="EBS100" s="35"/>
      <c r="EBT100" s="35"/>
      <c r="EBU100" s="35"/>
      <c r="EBV100" s="35"/>
      <c r="EBW100" s="35"/>
      <c r="EBX100" s="35"/>
      <c r="EBY100" s="35"/>
      <c r="EBZ100" s="35"/>
      <c r="ECA100" s="35"/>
      <c r="ECB100" s="35"/>
      <c r="ECC100" s="35"/>
      <c r="ECD100" s="35"/>
      <c r="ECE100" s="35"/>
      <c r="ECF100" s="35"/>
      <c r="ECG100" s="35"/>
      <c r="ECH100" s="35"/>
      <c r="ECI100" s="35"/>
      <c r="ECJ100" s="35"/>
      <c r="ECK100" s="35"/>
      <c r="ECL100" s="35"/>
      <c r="ECM100" s="35"/>
      <c r="ECN100" s="35"/>
      <c r="ECO100" s="35"/>
      <c r="ECP100" s="35"/>
      <c r="ECQ100" s="35"/>
      <c r="ECR100" s="35"/>
      <c r="ECS100" s="35"/>
      <c r="ECT100" s="35"/>
      <c r="ECU100" s="35"/>
      <c r="ECV100" s="35"/>
      <c r="ECW100" s="35"/>
      <c r="ECX100" s="35"/>
      <c r="ECY100" s="35"/>
      <c r="ECZ100" s="35"/>
      <c r="EDA100" s="35"/>
      <c r="EDB100" s="35"/>
      <c r="EDC100" s="35"/>
      <c r="EDD100" s="35"/>
      <c r="EDE100" s="35"/>
      <c r="EDF100" s="35"/>
      <c r="EDG100" s="35"/>
      <c r="EDH100" s="35"/>
      <c r="EDI100" s="35"/>
      <c r="EDJ100" s="35"/>
      <c r="EDK100" s="35"/>
      <c r="EDL100" s="35"/>
      <c r="EDM100" s="35"/>
      <c r="EDN100" s="35"/>
      <c r="EDO100" s="35"/>
      <c r="EDP100" s="35"/>
      <c r="EDQ100" s="35"/>
      <c r="EDR100" s="35"/>
      <c r="EDS100" s="35"/>
      <c r="EDT100" s="35"/>
      <c r="EDU100" s="35"/>
      <c r="EDV100" s="35"/>
      <c r="EDW100" s="35"/>
      <c r="EDX100" s="35"/>
      <c r="EDY100" s="35"/>
      <c r="EDZ100" s="35"/>
      <c r="EEA100" s="35"/>
      <c r="EEB100" s="35"/>
      <c r="EEC100" s="35"/>
      <c r="EED100" s="35"/>
      <c r="EEE100" s="35"/>
      <c r="EEF100" s="35"/>
      <c r="EEG100" s="35"/>
      <c r="EEH100" s="35"/>
      <c r="EEI100" s="35"/>
      <c r="EEJ100" s="35"/>
      <c r="EEK100" s="35"/>
      <c r="EEL100" s="35"/>
      <c r="EEM100" s="35"/>
      <c r="EEN100" s="35"/>
      <c r="EEO100" s="35"/>
      <c r="EEP100" s="35"/>
      <c r="EEQ100" s="35"/>
      <c r="EER100" s="35"/>
      <c r="EES100" s="35"/>
      <c r="EET100" s="35"/>
      <c r="EEU100" s="35"/>
      <c r="EEV100" s="35"/>
      <c r="EEW100" s="35"/>
      <c r="EEX100" s="35"/>
      <c r="EEY100" s="35"/>
      <c r="EEZ100" s="35"/>
      <c r="EFA100" s="35"/>
      <c r="EFB100" s="35"/>
      <c r="EFC100" s="35"/>
      <c r="EFD100" s="35"/>
      <c r="EFE100" s="35"/>
      <c r="EFF100" s="35"/>
      <c r="EFG100" s="35"/>
      <c r="EFH100" s="35"/>
      <c r="EFI100" s="35"/>
      <c r="EFJ100" s="35"/>
      <c r="EFK100" s="35"/>
      <c r="EFL100" s="35"/>
      <c r="EFM100" s="35"/>
      <c r="EFN100" s="35"/>
      <c r="EFO100" s="35"/>
      <c r="EFP100" s="35"/>
      <c r="EFQ100" s="35"/>
      <c r="EFR100" s="35"/>
      <c r="EFS100" s="35"/>
      <c r="EFT100" s="35"/>
      <c r="EFU100" s="35"/>
      <c r="EFV100" s="35"/>
      <c r="EFW100" s="35"/>
      <c r="EFX100" s="35"/>
      <c r="EFY100" s="35"/>
      <c r="EFZ100" s="35"/>
      <c r="EGA100" s="35"/>
      <c r="EGB100" s="35"/>
      <c r="EGC100" s="35"/>
      <c r="EGD100" s="35"/>
      <c r="EGE100" s="35"/>
      <c r="EGF100" s="35"/>
      <c r="EGG100" s="35"/>
      <c r="EGH100" s="35"/>
      <c r="EGI100" s="35"/>
      <c r="EGJ100" s="35"/>
      <c r="EGK100" s="35"/>
      <c r="EGL100" s="35"/>
      <c r="EGM100" s="35"/>
      <c r="EGN100" s="35"/>
      <c r="EGO100" s="35"/>
      <c r="EGP100" s="35"/>
      <c r="EGQ100" s="35"/>
      <c r="EGR100" s="35"/>
      <c r="EGS100" s="35"/>
      <c r="EGT100" s="35"/>
      <c r="EGU100" s="35"/>
      <c r="EGV100" s="35"/>
      <c r="EGW100" s="35"/>
      <c r="EGX100" s="35"/>
      <c r="EGY100" s="35"/>
      <c r="EGZ100" s="35"/>
      <c r="EHA100" s="35"/>
      <c r="EHB100" s="35"/>
      <c r="EHC100" s="35"/>
      <c r="EHD100" s="35"/>
      <c r="EHE100" s="35"/>
      <c r="EHF100" s="35"/>
      <c r="EHG100" s="35"/>
      <c r="EHH100" s="35"/>
      <c r="EHI100" s="35"/>
      <c r="EHJ100" s="35"/>
      <c r="EHK100" s="35"/>
      <c r="EHL100" s="35"/>
      <c r="EHM100" s="35"/>
      <c r="EHN100" s="35"/>
      <c r="EHO100" s="35"/>
      <c r="EHP100" s="35"/>
      <c r="EHQ100" s="35"/>
      <c r="EHR100" s="35"/>
      <c r="EHS100" s="35"/>
      <c r="EHT100" s="35"/>
      <c r="EHU100" s="35"/>
      <c r="EHV100" s="35"/>
      <c r="EHW100" s="35"/>
      <c r="EHX100" s="35"/>
      <c r="EHY100" s="35"/>
      <c r="EHZ100" s="35"/>
      <c r="EIA100" s="35"/>
      <c r="EIB100" s="35"/>
      <c r="EIC100" s="35"/>
      <c r="EID100" s="35"/>
      <c r="EIE100" s="35"/>
      <c r="EIF100" s="35"/>
      <c r="EIG100" s="35"/>
      <c r="EIH100" s="35"/>
      <c r="EII100" s="35"/>
      <c r="EIJ100" s="35"/>
      <c r="EIK100" s="35"/>
      <c r="EIL100" s="35"/>
      <c r="EIM100" s="35"/>
      <c r="EIN100" s="35"/>
      <c r="EIO100" s="35"/>
      <c r="EIP100" s="35"/>
      <c r="EIQ100" s="35"/>
      <c r="EIR100" s="35"/>
      <c r="EIS100" s="35"/>
      <c r="EIT100" s="35"/>
      <c r="EIU100" s="35"/>
      <c r="EIV100" s="35"/>
      <c r="EIW100" s="35"/>
      <c r="EIX100" s="35"/>
      <c r="EIY100" s="35"/>
      <c r="EIZ100" s="35"/>
      <c r="EJA100" s="35"/>
      <c r="EJB100" s="35"/>
      <c r="EJC100" s="35"/>
      <c r="EJD100" s="35"/>
      <c r="EJE100" s="35"/>
      <c r="EJF100" s="35"/>
      <c r="EJG100" s="35"/>
      <c r="EJH100" s="35"/>
      <c r="EJI100" s="35"/>
      <c r="EJJ100" s="35"/>
      <c r="EJK100" s="35"/>
      <c r="EJL100" s="35"/>
      <c r="EJM100" s="35"/>
      <c r="EJN100" s="35"/>
      <c r="EJO100" s="35"/>
      <c r="EJP100" s="35"/>
      <c r="EJQ100" s="35"/>
      <c r="EJR100" s="35"/>
      <c r="EJS100" s="35"/>
      <c r="EJT100" s="35"/>
      <c r="EJU100" s="35"/>
      <c r="EJV100" s="35"/>
      <c r="EJW100" s="35"/>
      <c r="EJX100" s="35"/>
      <c r="EJY100" s="35"/>
      <c r="EJZ100" s="35"/>
      <c r="EKA100" s="35"/>
      <c r="EKB100" s="35"/>
      <c r="EKC100" s="35"/>
      <c r="EKD100" s="35"/>
      <c r="EKE100" s="35"/>
      <c r="EKF100" s="35"/>
      <c r="EKG100" s="35"/>
      <c r="EKH100" s="35"/>
      <c r="EKI100" s="35"/>
      <c r="EKJ100" s="35"/>
      <c r="EKK100" s="35"/>
      <c r="EKL100" s="35"/>
      <c r="EKM100" s="35"/>
      <c r="EKN100" s="35"/>
      <c r="EKO100" s="35"/>
      <c r="EKP100" s="35"/>
      <c r="EKQ100" s="35"/>
      <c r="EKR100" s="35"/>
      <c r="EKS100" s="35"/>
      <c r="EKT100" s="35"/>
      <c r="EKU100" s="35"/>
      <c r="EKV100" s="35"/>
      <c r="EKW100" s="35"/>
      <c r="EKX100" s="35"/>
      <c r="EKY100" s="35"/>
      <c r="EKZ100" s="35"/>
      <c r="ELA100" s="35"/>
      <c r="ELB100" s="35"/>
      <c r="ELC100" s="35"/>
      <c r="ELD100" s="35"/>
      <c r="ELE100" s="35"/>
      <c r="ELF100" s="35"/>
      <c r="ELG100" s="35"/>
      <c r="ELH100" s="35"/>
      <c r="ELI100" s="35"/>
      <c r="ELJ100" s="35"/>
      <c r="ELK100" s="35"/>
      <c r="ELL100" s="35"/>
      <c r="ELM100" s="35"/>
      <c r="ELN100" s="35"/>
      <c r="ELO100" s="35"/>
      <c r="ELP100" s="35"/>
      <c r="ELQ100" s="35"/>
      <c r="ELR100" s="35"/>
      <c r="ELS100" s="35"/>
      <c r="ELT100" s="35"/>
      <c r="ELU100" s="35"/>
      <c r="ELV100" s="35"/>
      <c r="ELW100" s="35"/>
      <c r="ELX100" s="35"/>
      <c r="ELY100" s="35"/>
      <c r="ELZ100" s="35"/>
      <c r="EMA100" s="35"/>
      <c r="EMB100" s="35"/>
      <c r="EMC100" s="35"/>
      <c r="EMD100" s="35"/>
      <c r="EME100" s="35"/>
      <c r="EMF100" s="35"/>
      <c r="EMG100" s="35"/>
      <c r="EMH100" s="35"/>
      <c r="EMI100" s="35"/>
      <c r="EMJ100" s="35"/>
      <c r="EMK100" s="35"/>
      <c r="EML100" s="35"/>
      <c r="EMM100" s="35"/>
      <c r="EMN100" s="35"/>
      <c r="EMO100" s="35"/>
      <c r="EMP100" s="35"/>
      <c r="EMQ100" s="35"/>
      <c r="EMR100" s="35"/>
      <c r="EMS100" s="35"/>
      <c r="EMT100" s="35"/>
      <c r="EMU100" s="35"/>
      <c r="EMV100" s="35"/>
      <c r="EMW100" s="35"/>
      <c r="EMX100" s="35"/>
      <c r="EMY100" s="35"/>
      <c r="EMZ100" s="35"/>
      <c r="ENA100" s="35"/>
      <c r="ENB100" s="35"/>
      <c r="ENC100" s="35"/>
      <c r="END100" s="35"/>
      <c r="ENE100" s="35"/>
      <c r="ENF100" s="35"/>
      <c r="ENG100" s="35"/>
      <c r="ENH100" s="35"/>
      <c r="ENI100" s="35"/>
      <c r="ENJ100" s="35"/>
      <c r="ENK100" s="35"/>
      <c r="ENL100" s="35"/>
      <c r="ENM100" s="35"/>
      <c r="ENN100" s="35"/>
      <c r="ENO100" s="35"/>
      <c r="ENP100" s="35"/>
      <c r="ENQ100" s="35"/>
      <c r="ENR100" s="35"/>
      <c r="ENS100" s="35"/>
      <c r="ENT100" s="35"/>
      <c r="ENU100" s="35"/>
      <c r="ENV100" s="35"/>
      <c r="ENW100" s="35"/>
      <c r="ENX100" s="35"/>
      <c r="ENY100" s="35"/>
      <c r="ENZ100" s="35"/>
      <c r="EOA100" s="35"/>
      <c r="EOB100" s="35"/>
      <c r="EOC100" s="35"/>
      <c r="EOD100" s="35"/>
      <c r="EOE100" s="35"/>
      <c r="EOF100" s="35"/>
      <c r="EOG100" s="35"/>
      <c r="EOH100" s="35"/>
      <c r="EOI100" s="35"/>
      <c r="EOJ100" s="35"/>
      <c r="EOK100" s="35"/>
      <c r="EOL100" s="35"/>
      <c r="EOM100" s="35"/>
      <c r="EON100" s="35"/>
      <c r="EOO100" s="35"/>
      <c r="EOP100" s="35"/>
      <c r="EOQ100" s="35"/>
      <c r="EOR100" s="35"/>
      <c r="EOS100" s="35"/>
      <c r="EOT100" s="35"/>
      <c r="EOU100" s="35"/>
      <c r="EOV100" s="35"/>
      <c r="EOW100" s="35"/>
      <c r="EOX100" s="35"/>
      <c r="EOY100" s="35"/>
      <c r="EOZ100" s="35"/>
      <c r="EPA100" s="35"/>
      <c r="EPB100" s="35"/>
      <c r="EPC100" s="35"/>
      <c r="EPD100" s="35"/>
      <c r="EPE100" s="35"/>
      <c r="EPF100" s="35"/>
      <c r="EPG100" s="35"/>
      <c r="EPH100" s="35"/>
      <c r="EPI100" s="35"/>
      <c r="EPJ100" s="35"/>
      <c r="EPK100" s="35"/>
      <c r="EPL100" s="35"/>
      <c r="EPM100" s="35"/>
      <c r="EPN100" s="35"/>
      <c r="EPO100" s="35"/>
      <c r="EPP100" s="35"/>
      <c r="EPQ100" s="35"/>
      <c r="EPR100" s="35"/>
      <c r="EPS100" s="35"/>
      <c r="EPT100" s="35"/>
      <c r="EPU100" s="35"/>
      <c r="EPV100" s="35"/>
      <c r="EPW100" s="35"/>
      <c r="EPX100" s="35"/>
      <c r="EPY100" s="35"/>
      <c r="EPZ100" s="35"/>
      <c r="EQA100" s="35"/>
      <c r="EQB100" s="35"/>
      <c r="EQC100" s="35"/>
      <c r="EQD100" s="35"/>
      <c r="EQE100" s="35"/>
      <c r="EQF100" s="35"/>
      <c r="EQG100" s="35"/>
      <c r="EQH100" s="35"/>
      <c r="EQI100" s="35"/>
      <c r="EQJ100" s="35"/>
      <c r="EQK100" s="35"/>
      <c r="EQL100" s="35"/>
      <c r="EQM100" s="35"/>
      <c r="EQN100" s="35"/>
      <c r="EQO100" s="35"/>
      <c r="EQP100" s="35"/>
      <c r="EQQ100" s="35"/>
      <c r="EQR100" s="35"/>
      <c r="EQS100" s="35"/>
      <c r="EQT100" s="35"/>
      <c r="EQU100" s="35"/>
      <c r="EQV100" s="35"/>
      <c r="EQW100" s="35"/>
      <c r="EQX100" s="35"/>
      <c r="EQY100" s="35"/>
      <c r="EQZ100" s="35"/>
      <c r="ERA100" s="35"/>
      <c r="ERB100" s="35"/>
      <c r="ERC100" s="35"/>
      <c r="ERD100" s="35"/>
      <c r="ERE100" s="35"/>
      <c r="ERF100" s="35"/>
      <c r="ERG100" s="35"/>
      <c r="ERH100" s="35"/>
      <c r="ERI100" s="35"/>
      <c r="ERJ100" s="35"/>
      <c r="ERK100" s="35"/>
      <c r="ERL100" s="35"/>
      <c r="ERM100" s="35"/>
      <c r="ERN100" s="35"/>
      <c r="ERO100" s="35"/>
      <c r="ERP100" s="35"/>
      <c r="ERQ100" s="35"/>
      <c r="ERR100" s="35"/>
      <c r="ERS100" s="35"/>
      <c r="ERT100" s="35"/>
      <c r="ERU100" s="35"/>
      <c r="ERV100" s="35"/>
      <c r="ERW100" s="35"/>
      <c r="ERX100" s="35"/>
      <c r="ERY100" s="35"/>
      <c r="ERZ100" s="35"/>
      <c r="ESA100" s="35"/>
      <c r="ESB100" s="35"/>
      <c r="ESC100" s="35"/>
      <c r="ESD100" s="35"/>
      <c r="ESE100" s="35"/>
      <c r="ESF100" s="35"/>
      <c r="ESG100" s="35"/>
      <c r="ESH100" s="35"/>
      <c r="ESI100" s="35"/>
      <c r="ESJ100" s="35"/>
      <c r="ESK100" s="35"/>
      <c r="ESL100" s="35"/>
      <c r="ESM100" s="35"/>
      <c r="ESN100" s="35"/>
      <c r="ESO100" s="35"/>
      <c r="ESP100" s="35"/>
      <c r="ESQ100" s="35"/>
      <c r="ESR100" s="35"/>
      <c r="ESS100" s="35"/>
      <c r="EST100" s="35"/>
      <c r="ESU100" s="35"/>
      <c r="ESV100" s="35"/>
      <c r="ESW100" s="35"/>
      <c r="ESX100" s="35"/>
      <c r="ESY100" s="35"/>
      <c r="ESZ100" s="35"/>
      <c r="ETA100" s="35"/>
      <c r="ETB100" s="35"/>
      <c r="ETC100" s="35"/>
      <c r="ETD100" s="35"/>
      <c r="ETE100" s="35"/>
      <c r="ETF100" s="35"/>
      <c r="ETG100" s="35"/>
      <c r="ETH100" s="35"/>
      <c r="ETI100" s="35"/>
      <c r="ETJ100" s="35"/>
      <c r="ETK100" s="35"/>
      <c r="ETL100" s="35"/>
      <c r="ETM100" s="35"/>
      <c r="ETN100" s="35"/>
      <c r="ETO100" s="35"/>
      <c r="ETP100" s="35"/>
      <c r="ETQ100" s="35"/>
      <c r="ETR100" s="35"/>
      <c r="ETS100" s="35"/>
      <c r="ETT100" s="35"/>
      <c r="ETU100" s="35"/>
      <c r="ETV100" s="35"/>
      <c r="ETW100" s="35"/>
      <c r="ETX100" s="35"/>
      <c r="ETY100" s="35"/>
      <c r="ETZ100" s="35"/>
      <c r="EUA100" s="35"/>
      <c r="EUB100" s="35"/>
      <c r="EUC100" s="35"/>
      <c r="EUD100" s="35"/>
      <c r="EUE100" s="35"/>
      <c r="EUF100" s="35"/>
      <c r="EUG100" s="35"/>
      <c r="EUH100" s="35"/>
      <c r="EUI100" s="35"/>
      <c r="EUJ100" s="35"/>
      <c r="EUK100" s="35"/>
      <c r="EUL100" s="35"/>
      <c r="EUM100" s="35"/>
      <c r="EUN100" s="35"/>
      <c r="EUO100" s="35"/>
      <c r="EUP100" s="35"/>
      <c r="EUQ100" s="35"/>
      <c r="EUR100" s="35"/>
      <c r="EUS100" s="35"/>
      <c r="EUT100" s="35"/>
      <c r="EUU100" s="35"/>
      <c r="EUV100" s="35"/>
      <c r="EUW100" s="35"/>
      <c r="EUX100" s="35"/>
      <c r="EUY100" s="35"/>
      <c r="EUZ100" s="35"/>
      <c r="EVA100" s="35"/>
      <c r="EVB100" s="35"/>
      <c r="EVC100" s="35"/>
      <c r="EVD100" s="35"/>
      <c r="EVE100" s="35"/>
      <c r="EVF100" s="35"/>
      <c r="EVG100" s="35"/>
      <c r="EVH100" s="35"/>
      <c r="EVI100" s="35"/>
      <c r="EVJ100" s="35"/>
      <c r="EVK100" s="35"/>
      <c r="EVL100" s="35"/>
      <c r="EVM100" s="35"/>
      <c r="EVN100" s="35"/>
      <c r="EVO100" s="35"/>
      <c r="EVP100" s="35"/>
      <c r="EVQ100" s="35"/>
      <c r="EVR100" s="35"/>
      <c r="EVS100" s="35"/>
      <c r="EVT100" s="35"/>
      <c r="EVU100" s="35"/>
      <c r="EVV100" s="35"/>
      <c r="EVW100" s="35"/>
      <c r="EVX100" s="35"/>
      <c r="EVY100" s="35"/>
      <c r="EVZ100" s="35"/>
      <c r="EWA100" s="35"/>
      <c r="EWB100" s="35"/>
      <c r="EWC100" s="35"/>
      <c r="EWD100" s="35"/>
      <c r="EWE100" s="35"/>
      <c r="EWF100" s="35"/>
      <c r="EWG100" s="35"/>
      <c r="EWH100" s="35"/>
      <c r="EWI100" s="35"/>
      <c r="EWJ100" s="35"/>
      <c r="EWK100" s="35"/>
      <c r="EWL100" s="35"/>
      <c r="EWM100" s="35"/>
      <c r="EWN100" s="35"/>
      <c r="EWO100" s="35"/>
      <c r="EWP100" s="35"/>
      <c r="EWQ100" s="35"/>
      <c r="EWR100" s="35"/>
      <c r="EWS100" s="35"/>
      <c r="EWT100" s="35"/>
      <c r="EWU100" s="35"/>
      <c r="EWV100" s="35"/>
      <c r="EWW100" s="35"/>
      <c r="EWX100" s="35"/>
      <c r="EWY100" s="35"/>
      <c r="EWZ100" s="35"/>
      <c r="EXA100" s="35"/>
      <c r="EXB100" s="35"/>
      <c r="EXC100" s="35"/>
      <c r="EXD100" s="35"/>
      <c r="EXE100" s="35"/>
      <c r="EXF100" s="35"/>
      <c r="EXG100" s="35"/>
      <c r="EXH100" s="35"/>
      <c r="EXI100" s="35"/>
      <c r="EXJ100" s="35"/>
      <c r="EXK100" s="35"/>
      <c r="EXL100" s="35"/>
      <c r="EXM100" s="35"/>
      <c r="EXN100" s="35"/>
      <c r="EXO100" s="35"/>
      <c r="EXP100" s="35"/>
      <c r="EXQ100" s="35"/>
      <c r="EXR100" s="35"/>
      <c r="EXS100" s="35"/>
      <c r="EXT100" s="35"/>
      <c r="EXU100" s="35"/>
      <c r="EXV100" s="35"/>
      <c r="EXW100" s="35"/>
      <c r="EXX100" s="35"/>
      <c r="EXY100" s="35"/>
      <c r="EXZ100" s="35"/>
      <c r="EYA100" s="35"/>
      <c r="EYB100" s="35"/>
      <c r="EYC100" s="35"/>
      <c r="EYD100" s="35"/>
      <c r="EYE100" s="35"/>
      <c r="EYF100" s="35"/>
      <c r="EYG100" s="35"/>
      <c r="EYH100" s="35"/>
      <c r="EYI100" s="35"/>
      <c r="EYJ100" s="35"/>
      <c r="EYK100" s="35"/>
      <c r="EYL100" s="35"/>
      <c r="EYM100" s="35"/>
      <c r="EYN100" s="35"/>
      <c r="EYO100" s="35"/>
      <c r="EYP100" s="35"/>
      <c r="EYQ100" s="35"/>
      <c r="EYR100" s="35"/>
      <c r="EYS100" s="35"/>
      <c r="EYT100" s="35"/>
      <c r="EYU100" s="35"/>
      <c r="EYV100" s="35"/>
      <c r="EYW100" s="35"/>
      <c r="EYX100" s="35"/>
      <c r="EYY100" s="35"/>
      <c r="EYZ100" s="35"/>
      <c r="EZA100" s="35"/>
      <c r="EZB100" s="35"/>
      <c r="EZC100" s="35"/>
      <c r="EZD100" s="35"/>
      <c r="EZE100" s="35"/>
      <c r="EZF100" s="35"/>
      <c r="EZG100" s="35"/>
      <c r="EZH100" s="35"/>
      <c r="EZI100" s="35"/>
      <c r="EZJ100" s="35"/>
      <c r="EZK100" s="35"/>
      <c r="EZL100" s="35"/>
      <c r="EZM100" s="35"/>
      <c r="EZN100" s="35"/>
      <c r="EZO100" s="35"/>
      <c r="EZP100" s="35"/>
      <c r="EZQ100" s="35"/>
      <c r="EZR100" s="35"/>
      <c r="EZS100" s="35"/>
      <c r="EZT100" s="35"/>
      <c r="EZU100" s="35"/>
      <c r="EZV100" s="35"/>
      <c r="EZW100" s="35"/>
      <c r="EZX100" s="35"/>
      <c r="EZY100" s="35"/>
      <c r="EZZ100" s="35"/>
      <c r="FAA100" s="35"/>
      <c r="FAB100" s="35"/>
      <c r="FAC100" s="35"/>
      <c r="FAD100" s="35"/>
      <c r="FAE100" s="35"/>
      <c r="FAF100" s="35"/>
      <c r="FAG100" s="35"/>
      <c r="FAH100" s="35"/>
      <c r="FAI100" s="35"/>
      <c r="FAJ100" s="35"/>
      <c r="FAK100" s="35"/>
      <c r="FAL100" s="35"/>
      <c r="FAM100" s="35"/>
      <c r="FAN100" s="35"/>
      <c r="FAO100" s="35"/>
      <c r="FAP100" s="35"/>
      <c r="FAQ100" s="35"/>
      <c r="FAR100" s="35"/>
      <c r="FAS100" s="35"/>
      <c r="FAT100" s="35"/>
      <c r="FAU100" s="35"/>
      <c r="FAV100" s="35"/>
      <c r="FAW100" s="35"/>
      <c r="FAX100" s="35"/>
      <c r="FAY100" s="35"/>
      <c r="FAZ100" s="35"/>
      <c r="FBA100" s="35"/>
      <c r="FBB100" s="35"/>
      <c r="FBC100" s="35"/>
      <c r="FBD100" s="35"/>
      <c r="FBE100" s="35"/>
      <c r="FBF100" s="35"/>
      <c r="FBG100" s="35"/>
      <c r="FBH100" s="35"/>
      <c r="FBI100" s="35"/>
      <c r="FBJ100" s="35"/>
      <c r="FBK100" s="35"/>
      <c r="FBL100" s="35"/>
      <c r="FBM100" s="35"/>
      <c r="FBN100" s="35"/>
      <c r="FBO100" s="35"/>
      <c r="FBP100" s="35"/>
      <c r="FBQ100" s="35"/>
      <c r="FBR100" s="35"/>
      <c r="FBS100" s="35"/>
      <c r="FBT100" s="35"/>
      <c r="FBU100" s="35"/>
      <c r="FBV100" s="35"/>
      <c r="FBW100" s="35"/>
      <c r="FBX100" s="35"/>
      <c r="FBY100" s="35"/>
      <c r="FBZ100" s="35"/>
      <c r="FCA100" s="35"/>
      <c r="FCB100" s="35"/>
      <c r="FCC100" s="35"/>
      <c r="FCD100" s="35"/>
      <c r="FCE100" s="35"/>
      <c r="FCF100" s="35"/>
      <c r="FCG100" s="35"/>
      <c r="FCH100" s="35"/>
      <c r="FCI100" s="35"/>
      <c r="FCJ100" s="35"/>
      <c r="FCK100" s="35"/>
      <c r="FCL100" s="35"/>
      <c r="FCM100" s="35"/>
      <c r="FCN100" s="35"/>
      <c r="FCO100" s="35"/>
      <c r="FCP100" s="35"/>
      <c r="FCQ100" s="35"/>
      <c r="FCR100" s="35"/>
      <c r="FCS100" s="35"/>
      <c r="FCT100" s="35"/>
      <c r="FCU100" s="35"/>
      <c r="FCV100" s="35"/>
      <c r="FCW100" s="35"/>
      <c r="FCX100" s="35"/>
      <c r="FCY100" s="35"/>
      <c r="FCZ100" s="35"/>
      <c r="FDA100" s="35"/>
      <c r="FDB100" s="35"/>
      <c r="FDC100" s="35"/>
      <c r="FDD100" s="35"/>
      <c r="FDE100" s="35"/>
      <c r="FDF100" s="35"/>
      <c r="FDG100" s="35"/>
      <c r="FDH100" s="35"/>
      <c r="FDI100" s="35"/>
      <c r="FDJ100" s="35"/>
      <c r="FDK100" s="35"/>
      <c r="FDL100" s="35"/>
      <c r="FDM100" s="35"/>
      <c r="FDN100" s="35"/>
      <c r="FDO100" s="35"/>
      <c r="FDP100" s="35"/>
      <c r="FDQ100" s="35"/>
      <c r="FDR100" s="35"/>
      <c r="FDS100" s="35"/>
      <c r="FDT100" s="35"/>
      <c r="FDU100" s="35"/>
      <c r="FDV100" s="35"/>
      <c r="FDW100" s="35"/>
      <c r="FDX100" s="35"/>
      <c r="FDY100" s="35"/>
      <c r="FDZ100" s="35"/>
      <c r="FEA100" s="35"/>
      <c r="FEB100" s="35"/>
      <c r="FEC100" s="35"/>
      <c r="FED100" s="35"/>
      <c r="FEE100" s="35"/>
      <c r="FEF100" s="35"/>
      <c r="FEG100" s="35"/>
      <c r="FEH100" s="35"/>
      <c r="FEI100" s="35"/>
      <c r="FEJ100" s="35"/>
      <c r="FEK100" s="35"/>
      <c r="FEL100" s="35"/>
      <c r="FEM100" s="35"/>
      <c r="FEN100" s="35"/>
      <c r="FEO100" s="35"/>
      <c r="FEP100" s="35"/>
      <c r="FEQ100" s="35"/>
      <c r="FER100" s="35"/>
      <c r="FES100" s="35"/>
      <c r="FET100" s="35"/>
      <c r="FEU100" s="35"/>
      <c r="FEV100" s="35"/>
      <c r="FEW100" s="35"/>
      <c r="FEX100" s="35"/>
      <c r="FEY100" s="35"/>
      <c r="FEZ100" s="35"/>
      <c r="FFA100" s="35"/>
      <c r="FFB100" s="35"/>
      <c r="FFC100" s="35"/>
      <c r="FFD100" s="35"/>
      <c r="FFE100" s="35"/>
      <c r="FFF100" s="35"/>
      <c r="FFG100" s="35"/>
      <c r="FFH100" s="35"/>
      <c r="FFI100" s="35"/>
      <c r="FFJ100" s="35"/>
      <c r="FFK100" s="35"/>
      <c r="FFL100" s="35"/>
      <c r="FFM100" s="35"/>
      <c r="FFN100" s="35"/>
      <c r="FFO100" s="35"/>
      <c r="FFP100" s="35"/>
      <c r="FFQ100" s="35"/>
      <c r="FFR100" s="35"/>
      <c r="FFS100" s="35"/>
      <c r="FFT100" s="35"/>
      <c r="FFU100" s="35"/>
      <c r="FFV100" s="35"/>
      <c r="FFW100" s="35"/>
      <c r="FFX100" s="35"/>
      <c r="FFY100" s="35"/>
      <c r="FFZ100" s="35"/>
      <c r="FGA100" s="35"/>
      <c r="FGB100" s="35"/>
      <c r="FGC100" s="35"/>
      <c r="FGD100" s="35"/>
      <c r="FGE100" s="35"/>
      <c r="FGF100" s="35"/>
      <c r="FGG100" s="35"/>
      <c r="FGH100" s="35"/>
      <c r="FGI100" s="35"/>
      <c r="FGJ100" s="35"/>
      <c r="FGK100" s="35"/>
      <c r="FGL100" s="35"/>
      <c r="FGM100" s="35"/>
      <c r="FGN100" s="35"/>
      <c r="FGO100" s="35"/>
      <c r="FGP100" s="35"/>
      <c r="FGQ100" s="35"/>
      <c r="FGR100" s="35"/>
      <c r="FGS100" s="35"/>
      <c r="FGT100" s="35"/>
      <c r="FGU100" s="35"/>
      <c r="FGV100" s="35"/>
      <c r="FGW100" s="35"/>
      <c r="FGX100" s="35"/>
      <c r="FGY100" s="35"/>
      <c r="FGZ100" s="35"/>
      <c r="FHA100" s="35"/>
      <c r="FHB100" s="35"/>
      <c r="FHC100" s="35"/>
      <c r="FHD100" s="35"/>
      <c r="FHE100" s="35"/>
      <c r="FHF100" s="35"/>
      <c r="FHG100" s="35"/>
      <c r="FHH100" s="35"/>
      <c r="FHI100" s="35"/>
      <c r="FHJ100" s="35"/>
      <c r="FHK100" s="35"/>
      <c r="FHL100" s="35"/>
      <c r="FHM100" s="35"/>
      <c r="FHN100" s="35"/>
      <c r="FHO100" s="35"/>
      <c r="FHP100" s="35"/>
      <c r="FHQ100" s="35"/>
      <c r="FHR100" s="35"/>
      <c r="FHS100" s="35"/>
      <c r="FHT100" s="35"/>
      <c r="FHU100" s="35"/>
      <c r="FHV100" s="35"/>
      <c r="FHW100" s="35"/>
      <c r="FHX100" s="35"/>
      <c r="FHY100" s="35"/>
      <c r="FHZ100" s="35"/>
      <c r="FIA100" s="35"/>
      <c r="FIB100" s="35"/>
      <c r="FIC100" s="35"/>
      <c r="FID100" s="35"/>
      <c r="FIE100" s="35"/>
      <c r="FIF100" s="35"/>
      <c r="FIG100" s="35"/>
      <c r="FIH100" s="35"/>
      <c r="FII100" s="35"/>
      <c r="FIJ100" s="35"/>
      <c r="FIK100" s="35"/>
      <c r="FIL100" s="35"/>
      <c r="FIM100" s="35"/>
      <c r="FIN100" s="35"/>
      <c r="FIO100" s="35"/>
      <c r="FIP100" s="35"/>
      <c r="FIQ100" s="35"/>
      <c r="FIR100" s="35"/>
      <c r="FIS100" s="35"/>
      <c r="FIT100" s="35"/>
      <c r="FIU100" s="35"/>
      <c r="FIV100" s="35"/>
      <c r="FIW100" s="35"/>
      <c r="FIX100" s="35"/>
      <c r="FIY100" s="35"/>
      <c r="FIZ100" s="35"/>
      <c r="FJA100" s="35"/>
      <c r="FJB100" s="35"/>
      <c r="FJC100" s="35"/>
      <c r="FJD100" s="35"/>
      <c r="FJE100" s="35"/>
      <c r="FJF100" s="35"/>
      <c r="FJG100" s="35"/>
      <c r="FJH100" s="35"/>
      <c r="FJI100" s="35"/>
      <c r="FJJ100" s="35"/>
      <c r="FJK100" s="35"/>
      <c r="FJL100" s="35"/>
      <c r="FJM100" s="35"/>
      <c r="FJN100" s="35"/>
      <c r="FJO100" s="35"/>
      <c r="FJP100" s="35"/>
      <c r="FJQ100" s="35"/>
      <c r="FJR100" s="35"/>
      <c r="FJS100" s="35"/>
      <c r="FJT100" s="35"/>
      <c r="FJU100" s="35"/>
      <c r="FJV100" s="35"/>
      <c r="FJW100" s="35"/>
      <c r="FJX100" s="35"/>
      <c r="FJY100" s="35"/>
      <c r="FJZ100" s="35"/>
      <c r="FKA100" s="35"/>
      <c r="FKB100" s="35"/>
      <c r="FKC100" s="35"/>
      <c r="FKD100" s="35"/>
      <c r="FKE100" s="35"/>
      <c r="FKF100" s="35"/>
      <c r="FKG100" s="35"/>
      <c r="FKH100" s="35"/>
      <c r="FKI100" s="35"/>
      <c r="FKJ100" s="35"/>
      <c r="FKK100" s="35"/>
      <c r="FKL100" s="35"/>
      <c r="FKM100" s="35"/>
      <c r="FKN100" s="35"/>
      <c r="FKO100" s="35"/>
      <c r="FKP100" s="35"/>
      <c r="FKQ100" s="35"/>
      <c r="FKR100" s="35"/>
      <c r="FKS100" s="35"/>
      <c r="FKT100" s="35"/>
      <c r="FKU100" s="35"/>
      <c r="FKV100" s="35"/>
      <c r="FKW100" s="35"/>
      <c r="FKX100" s="35"/>
      <c r="FKY100" s="35"/>
      <c r="FKZ100" s="35"/>
      <c r="FLA100" s="35"/>
      <c r="FLB100" s="35"/>
      <c r="FLC100" s="35"/>
      <c r="FLD100" s="35"/>
      <c r="FLE100" s="35"/>
      <c r="FLF100" s="35"/>
      <c r="FLG100" s="35"/>
      <c r="FLH100" s="35"/>
      <c r="FLI100" s="35"/>
      <c r="FLJ100" s="35"/>
      <c r="FLK100" s="35"/>
      <c r="FLL100" s="35"/>
      <c r="FLM100" s="35"/>
      <c r="FLN100" s="35"/>
      <c r="FLO100" s="35"/>
      <c r="FLP100" s="35"/>
      <c r="FLQ100" s="35"/>
      <c r="FLR100" s="35"/>
      <c r="FLS100" s="35"/>
      <c r="FLT100" s="35"/>
      <c r="FLU100" s="35"/>
      <c r="FLV100" s="35"/>
      <c r="FLW100" s="35"/>
      <c r="FLX100" s="35"/>
      <c r="FLY100" s="35"/>
      <c r="FLZ100" s="35"/>
      <c r="FMA100" s="35"/>
      <c r="FMB100" s="35"/>
      <c r="FMC100" s="35"/>
      <c r="FMD100" s="35"/>
      <c r="FME100" s="35"/>
      <c r="FMF100" s="35"/>
      <c r="FMG100" s="35"/>
      <c r="FMH100" s="35"/>
      <c r="FMI100" s="35"/>
      <c r="FMJ100" s="35"/>
      <c r="FMK100" s="35"/>
      <c r="FML100" s="35"/>
      <c r="FMM100" s="35"/>
      <c r="FMN100" s="35"/>
      <c r="FMO100" s="35"/>
      <c r="FMP100" s="35"/>
      <c r="FMQ100" s="35"/>
      <c r="FMR100" s="35"/>
      <c r="FMS100" s="35"/>
      <c r="FMT100" s="35"/>
      <c r="FMU100" s="35"/>
      <c r="FMV100" s="35"/>
      <c r="FMW100" s="35"/>
      <c r="FMX100" s="35"/>
      <c r="FMY100" s="35"/>
      <c r="FMZ100" s="35"/>
      <c r="FNA100" s="35"/>
      <c r="FNB100" s="35"/>
      <c r="FNC100" s="35"/>
      <c r="FND100" s="35"/>
      <c r="FNE100" s="35"/>
      <c r="FNF100" s="35"/>
      <c r="FNG100" s="35"/>
      <c r="FNH100" s="35"/>
      <c r="FNI100" s="35"/>
      <c r="FNJ100" s="35"/>
      <c r="FNK100" s="35"/>
      <c r="FNL100" s="35"/>
      <c r="FNM100" s="35"/>
      <c r="FNN100" s="35"/>
      <c r="FNO100" s="35"/>
      <c r="FNP100" s="35"/>
      <c r="FNQ100" s="35"/>
      <c r="FNR100" s="35"/>
      <c r="FNS100" s="35"/>
      <c r="FNT100" s="35"/>
      <c r="FNU100" s="35"/>
      <c r="FNV100" s="35"/>
      <c r="FNW100" s="35"/>
      <c r="FNX100" s="35"/>
      <c r="FNY100" s="35"/>
      <c r="FNZ100" s="35"/>
      <c r="FOA100" s="35"/>
      <c r="FOB100" s="35"/>
      <c r="FOC100" s="35"/>
      <c r="FOD100" s="35"/>
      <c r="FOE100" s="35"/>
      <c r="FOF100" s="35"/>
      <c r="FOG100" s="35"/>
      <c r="FOH100" s="35"/>
      <c r="FOI100" s="35"/>
      <c r="FOJ100" s="35"/>
      <c r="FOK100" s="35"/>
      <c r="FOL100" s="35"/>
      <c r="FOM100" s="35"/>
      <c r="FON100" s="35"/>
      <c r="FOO100" s="35"/>
      <c r="FOP100" s="35"/>
      <c r="FOQ100" s="35"/>
      <c r="FOR100" s="35"/>
      <c r="FOS100" s="35"/>
      <c r="FOT100" s="35"/>
      <c r="FOU100" s="35"/>
      <c r="FOV100" s="35"/>
      <c r="FOW100" s="35"/>
      <c r="FOX100" s="35"/>
      <c r="FOY100" s="35"/>
      <c r="FOZ100" s="35"/>
      <c r="FPA100" s="35"/>
      <c r="FPB100" s="35"/>
      <c r="FPC100" s="35"/>
      <c r="FPD100" s="35"/>
      <c r="FPE100" s="35"/>
      <c r="FPF100" s="35"/>
      <c r="FPG100" s="35"/>
      <c r="FPH100" s="35"/>
      <c r="FPI100" s="35"/>
      <c r="FPJ100" s="35"/>
      <c r="FPK100" s="35"/>
      <c r="FPL100" s="35"/>
      <c r="FPM100" s="35"/>
      <c r="FPN100" s="35"/>
      <c r="FPO100" s="35"/>
      <c r="FPP100" s="35"/>
      <c r="FPQ100" s="35"/>
      <c r="FPR100" s="35"/>
      <c r="FPS100" s="35"/>
      <c r="FPT100" s="35"/>
      <c r="FPU100" s="35"/>
      <c r="FPV100" s="35"/>
      <c r="FPW100" s="35"/>
      <c r="FPX100" s="35"/>
      <c r="FPY100" s="35"/>
      <c r="FPZ100" s="35"/>
      <c r="FQA100" s="35"/>
      <c r="FQB100" s="35"/>
      <c r="FQC100" s="35"/>
      <c r="FQD100" s="35"/>
      <c r="FQE100" s="35"/>
      <c r="FQF100" s="35"/>
      <c r="FQG100" s="35"/>
      <c r="FQH100" s="35"/>
      <c r="FQI100" s="35"/>
      <c r="FQJ100" s="35"/>
      <c r="FQK100" s="35"/>
      <c r="FQL100" s="35"/>
      <c r="FQM100" s="35"/>
      <c r="FQN100" s="35"/>
      <c r="FQO100" s="35"/>
      <c r="FQP100" s="35"/>
      <c r="FQQ100" s="35"/>
      <c r="FQR100" s="35"/>
      <c r="FQS100" s="35"/>
      <c r="FQT100" s="35"/>
      <c r="FQU100" s="35"/>
      <c r="FQV100" s="35"/>
      <c r="FQW100" s="35"/>
      <c r="FQX100" s="35"/>
      <c r="FQY100" s="35"/>
      <c r="FQZ100" s="35"/>
      <c r="FRA100" s="35"/>
      <c r="FRB100" s="35"/>
      <c r="FRC100" s="35"/>
      <c r="FRD100" s="35"/>
      <c r="FRE100" s="35"/>
      <c r="FRF100" s="35"/>
      <c r="FRG100" s="35"/>
      <c r="FRH100" s="35"/>
      <c r="FRI100" s="35"/>
      <c r="FRJ100" s="35"/>
      <c r="FRK100" s="35"/>
      <c r="FRL100" s="35"/>
      <c r="FRM100" s="35"/>
      <c r="FRN100" s="35"/>
      <c r="FRO100" s="35"/>
      <c r="FRP100" s="35"/>
      <c r="FRQ100" s="35"/>
      <c r="FRR100" s="35"/>
      <c r="FRS100" s="35"/>
      <c r="FRT100" s="35"/>
      <c r="FRU100" s="35"/>
      <c r="FRV100" s="35"/>
      <c r="FRW100" s="35"/>
      <c r="FRX100" s="35"/>
      <c r="FRY100" s="35"/>
      <c r="FRZ100" s="35"/>
      <c r="FSA100" s="35"/>
      <c r="FSB100" s="35"/>
      <c r="FSC100" s="35"/>
      <c r="FSD100" s="35"/>
      <c r="FSE100" s="35"/>
      <c r="FSF100" s="35"/>
      <c r="FSG100" s="35"/>
      <c r="FSH100" s="35"/>
      <c r="FSI100" s="35"/>
      <c r="FSJ100" s="35"/>
      <c r="FSK100" s="35"/>
      <c r="FSL100" s="35"/>
      <c r="FSM100" s="35"/>
      <c r="FSN100" s="35"/>
      <c r="FSO100" s="35"/>
      <c r="FSP100" s="35"/>
      <c r="FSQ100" s="35"/>
      <c r="FSR100" s="35"/>
      <c r="FSS100" s="35"/>
      <c r="FST100" s="35"/>
      <c r="FSU100" s="35"/>
      <c r="FSV100" s="35"/>
      <c r="FSW100" s="35"/>
      <c r="FSX100" s="35"/>
      <c r="FSY100" s="35"/>
      <c r="FSZ100" s="35"/>
      <c r="FTA100" s="35"/>
      <c r="FTB100" s="35"/>
      <c r="FTC100" s="35"/>
      <c r="FTD100" s="35"/>
      <c r="FTE100" s="35"/>
      <c r="FTF100" s="35"/>
      <c r="FTG100" s="35"/>
      <c r="FTH100" s="35"/>
      <c r="FTI100" s="35"/>
      <c r="FTJ100" s="35"/>
      <c r="FTK100" s="35"/>
      <c r="FTL100" s="35"/>
      <c r="FTM100" s="35"/>
      <c r="FTN100" s="35"/>
      <c r="FTO100" s="35"/>
      <c r="FTP100" s="35"/>
      <c r="FTQ100" s="35"/>
      <c r="FTR100" s="35"/>
      <c r="FTS100" s="35"/>
      <c r="FTT100" s="35"/>
      <c r="FTU100" s="35"/>
      <c r="FTV100" s="35"/>
      <c r="FTW100" s="35"/>
      <c r="FTX100" s="35"/>
      <c r="FTY100" s="35"/>
      <c r="FTZ100" s="35"/>
      <c r="FUA100" s="35"/>
      <c r="FUB100" s="35"/>
      <c r="FUC100" s="35"/>
      <c r="FUD100" s="35"/>
      <c r="FUE100" s="35"/>
      <c r="FUF100" s="35"/>
      <c r="FUG100" s="35"/>
      <c r="FUH100" s="35"/>
      <c r="FUI100" s="35"/>
      <c r="FUJ100" s="35"/>
      <c r="FUK100" s="35"/>
      <c r="FUL100" s="35"/>
      <c r="FUM100" s="35"/>
      <c r="FUN100" s="35"/>
      <c r="FUO100" s="35"/>
      <c r="FUP100" s="35"/>
      <c r="FUQ100" s="35"/>
      <c r="FUR100" s="35"/>
      <c r="FUS100" s="35"/>
      <c r="FUT100" s="35"/>
      <c r="FUU100" s="35"/>
      <c r="FUV100" s="35"/>
      <c r="FUW100" s="35"/>
      <c r="FUX100" s="35"/>
      <c r="FUY100" s="35"/>
      <c r="FUZ100" s="35"/>
      <c r="FVA100" s="35"/>
      <c r="FVB100" s="35"/>
      <c r="FVC100" s="35"/>
      <c r="FVD100" s="35"/>
      <c r="FVE100" s="35"/>
      <c r="FVF100" s="35"/>
      <c r="FVG100" s="35"/>
      <c r="FVH100" s="35"/>
      <c r="FVI100" s="35"/>
      <c r="FVJ100" s="35"/>
      <c r="FVK100" s="35"/>
      <c r="FVL100" s="35"/>
      <c r="FVM100" s="35"/>
      <c r="FVN100" s="35"/>
      <c r="FVO100" s="35"/>
      <c r="FVP100" s="35"/>
      <c r="FVQ100" s="35"/>
      <c r="FVR100" s="35"/>
      <c r="FVS100" s="35"/>
      <c r="FVT100" s="35"/>
      <c r="FVU100" s="35"/>
      <c r="FVV100" s="35"/>
      <c r="FVW100" s="35"/>
      <c r="FVX100" s="35"/>
      <c r="FVY100" s="35"/>
      <c r="FVZ100" s="35"/>
      <c r="FWA100" s="35"/>
      <c r="FWB100" s="35"/>
      <c r="FWC100" s="35"/>
      <c r="FWD100" s="35"/>
      <c r="FWE100" s="35"/>
      <c r="FWF100" s="35"/>
      <c r="FWG100" s="35"/>
      <c r="FWH100" s="35"/>
      <c r="FWI100" s="35"/>
      <c r="FWJ100" s="35"/>
      <c r="FWK100" s="35"/>
      <c r="FWL100" s="35"/>
      <c r="FWM100" s="35"/>
      <c r="FWN100" s="35"/>
      <c r="FWO100" s="35"/>
      <c r="FWP100" s="35"/>
      <c r="FWQ100" s="35"/>
      <c r="FWR100" s="35"/>
      <c r="FWS100" s="35"/>
      <c r="FWT100" s="35"/>
      <c r="FWU100" s="35"/>
      <c r="FWV100" s="35"/>
      <c r="FWW100" s="35"/>
      <c r="FWX100" s="35"/>
      <c r="FWY100" s="35"/>
      <c r="FWZ100" s="35"/>
      <c r="FXA100" s="35"/>
      <c r="FXB100" s="35"/>
      <c r="FXC100" s="35"/>
      <c r="FXD100" s="35"/>
      <c r="FXE100" s="35"/>
      <c r="FXF100" s="35"/>
      <c r="FXG100" s="35"/>
      <c r="FXH100" s="35"/>
      <c r="FXI100" s="35"/>
      <c r="FXJ100" s="35"/>
      <c r="FXK100" s="35"/>
      <c r="FXL100" s="35"/>
      <c r="FXM100" s="35"/>
      <c r="FXN100" s="35"/>
      <c r="FXO100" s="35"/>
      <c r="FXP100" s="35"/>
      <c r="FXQ100" s="35"/>
      <c r="FXR100" s="35"/>
      <c r="FXS100" s="35"/>
      <c r="FXT100" s="35"/>
      <c r="FXU100" s="35"/>
      <c r="FXV100" s="35"/>
      <c r="FXW100" s="35"/>
      <c r="FXX100" s="35"/>
      <c r="FXY100" s="35"/>
      <c r="FXZ100" s="35"/>
      <c r="FYA100" s="35"/>
      <c r="FYB100" s="35"/>
      <c r="FYC100" s="35"/>
      <c r="FYD100" s="35"/>
      <c r="FYE100" s="35"/>
      <c r="FYF100" s="35"/>
      <c r="FYG100" s="35"/>
      <c r="FYH100" s="35"/>
      <c r="FYI100" s="35"/>
      <c r="FYJ100" s="35"/>
      <c r="FYK100" s="35"/>
      <c r="FYL100" s="35"/>
      <c r="FYM100" s="35"/>
      <c r="FYN100" s="35"/>
      <c r="FYO100" s="35"/>
      <c r="FYP100" s="35"/>
      <c r="FYQ100" s="35"/>
      <c r="FYR100" s="35"/>
      <c r="FYS100" s="35"/>
      <c r="FYT100" s="35"/>
      <c r="FYU100" s="35"/>
      <c r="FYV100" s="35"/>
      <c r="FYW100" s="35"/>
      <c r="FYX100" s="35"/>
      <c r="FYY100" s="35"/>
      <c r="FYZ100" s="35"/>
      <c r="FZA100" s="35"/>
      <c r="FZB100" s="35"/>
      <c r="FZC100" s="35"/>
      <c r="FZD100" s="35"/>
      <c r="FZE100" s="35"/>
      <c r="FZF100" s="35"/>
      <c r="FZG100" s="35"/>
      <c r="FZH100" s="35"/>
      <c r="FZI100" s="35"/>
      <c r="FZJ100" s="35"/>
      <c r="FZK100" s="35"/>
      <c r="FZL100" s="35"/>
      <c r="FZM100" s="35"/>
      <c r="FZN100" s="35"/>
      <c r="FZO100" s="35"/>
      <c r="FZP100" s="35"/>
      <c r="FZQ100" s="35"/>
      <c r="FZR100" s="35"/>
      <c r="FZS100" s="35"/>
      <c r="FZT100" s="35"/>
      <c r="FZU100" s="35"/>
      <c r="FZV100" s="35"/>
      <c r="FZW100" s="35"/>
      <c r="FZX100" s="35"/>
      <c r="FZY100" s="35"/>
      <c r="FZZ100" s="35"/>
      <c r="GAA100" s="35"/>
      <c r="GAB100" s="35"/>
      <c r="GAC100" s="35"/>
      <c r="GAD100" s="35"/>
      <c r="GAE100" s="35"/>
      <c r="GAF100" s="35"/>
      <c r="GAG100" s="35"/>
      <c r="GAH100" s="35"/>
      <c r="GAI100" s="35"/>
      <c r="GAJ100" s="35"/>
      <c r="GAK100" s="35"/>
      <c r="GAL100" s="35"/>
      <c r="GAM100" s="35"/>
      <c r="GAN100" s="35"/>
      <c r="GAO100" s="35"/>
      <c r="GAP100" s="35"/>
      <c r="GAQ100" s="35"/>
      <c r="GAR100" s="35"/>
      <c r="GAS100" s="35"/>
      <c r="GAT100" s="35"/>
      <c r="GAU100" s="35"/>
      <c r="GAV100" s="35"/>
      <c r="GAW100" s="35"/>
      <c r="GAX100" s="35"/>
      <c r="GAY100" s="35"/>
      <c r="GAZ100" s="35"/>
      <c r="GBA100" s="35"/>
      <c r="GBB100" s="35"/>
      <c r="GBC100" s="35"/>
      <c r="GBD100" s="35"/>
      <c r="GBE100" s="35"/>
      <c r="GBF100" s="35"/>
      <c r="GBG100" s="35"/>
      <c r="GBH100" s="35"/>
      <c r="GBI100" s="35"/>
      <c r="GBJ100" s="35"/>
      <c r="GBK100" s="35"/>
      <c r="GBL100" s="35"/>
      <c r="GBM100" s="35"/>
      <c r="GBN100" s="35"/>
      <c r="GBO100" s="35"/>
      <c r="GBP100" s="35"/>
      <c r="GBQ100" s="35"/>
      <c r="GBR100" s="35"/>
      <c r="GBS100" s="35"/>
      <c r="GBT100" s="35"/>
      <c r="GBU100" s="35"/>
      <c r="GBV100" s="35"/>
      <c r="GBW100" s="35"/>
      <c r="GBX100" s="35"/>
      <c r="GBY100" s="35"/>
      <c r="GBZ100" s="35"/>
      <c r="GCA100" s="35"/>
      <c r="GCB100" s="35"/>
      <c r="GCC100" s="35"/>
      <c r="GCD100" s="35"/>
      <c r="GCE100" s="35"/>
      <c r="GCF100" s="35"/>
      <c r="GCG100" s="35"/>
      <c r="GCH100" s="35"/>
      <c r="GCI100" s="35"/>
      <c r="GCJ100" s="35"/>
      <c r="GCK100" s="35"/>
      <c r="GCL100" s="35"/>
      <c r="GCM100" s="35"/>
      <c r="GCN100" s="35"/>
      <c r="GCO100" s="35"/>
      <c r="GCP100" s="35"/>
      <c r="GCQ100" s="35"/>
      <c r="GCR100" s="35"/>
      <c r="GCS100" s="35"/>
      <c r="GCT100" s="35"/>
      <c r="GCU100" s="35"/>
      <c r="GCV100" s="35"/>
      <c r="GCW100" s="35"/>
      <c r="GCX100" s="35"/>
      <c r="GCY100" s="35"/>
      <c r="GCZ100" s="35"/>
      <c r="GDA100" s="35"/>
      <c r="GDB100" s="35"/>
      <c r="GDC100" s="35"/>
      <c r="GDD100" s="35"/>
      <c r="GDE100" s="35"/>
      <c r="GDF100" s="35"/>
      <c r="GDG100" s="35"/>
      <c r="GDH100" s="35"/>
      <c r="GDI100" s="35"/>
      <c r="GDJ100" s="35"/>
      <c r="GDK100" s="35"/>
      <c r="GDL100" s="35"/>
      <c r="GDM100" s="35"/>
      <c r="GDN100" s="35"/>
      <c r="GDO100" s="35"/>
      <c r="GDP100" s="35"/>
      <c r="GDQ100" s="35"/>
      <c r="GDR100" s="35"/>
      <c r="GDS100" s="35"/>
      <c r="GDT100" s="35"/>
      <c r="GDU100" s="35"/>
      <c r="GDV100" s="35"/>
      <c r="GDW100" s="35"/>
      <c r="GDX100" s="35"/>
      <c r="GDY100" s="35"/>
      <c r="GDZ100" s="35"/>
      <c r="GEA100" s="35"/>
      <c r="GEB100" s="35"/>
      <c r="GEC100" s="35"/>
      <c r="GED100" s="35"/>
      <c r="GEE100" s="35"/>
      <c r="GEF100" s="35"/>
      <c r="GEG100" s="35"/>
      <c r="GEH100" s="35"/>
      <c r="GEI100" s="35"/>
      <c r="GEJ100" s="35"/>
      <c r="GEK100" s="35"/>
      <c r="GEL100" s="35"/>
      <c r="GEM100" s="35"/>
      <c r="GEN100" s="35"/>
      <c r="GEO100" s="35"/>
      <c r="GEP100" s="35"/>
      <c r="GEQ100" s="35"/>
      <c r="GER100" s="35"/>
      <c r="GES100" s="35"/>
      <c r="GET100" s="35"/>
      <c r="GEU100" s="35"/>
      <c r="GEV100" s="35"/>
      <c r="GEW100" s="35"/>
      <c r="GEX100" s="35"/>
      <c r="GEY100" s="35"/>
      <c r="GEZ100" s="35"/>
      <c r="GFA100" s="35"/>
      <c r="GFB100" s="35"/>
      <c r="GFC100" s="35"/>
      <c r="GFD100" s="35"/>
      <c r="GFE100" s="35"/>
      <c r="GFF100" s="35"/>
      <c r="GFG100" s="35"/>
      <c r="GFH100" s="35"/>
      <c r="GFI100" s="35"/>
      <c r="GFJ100" s="35"/>
      <c r="GFK100" s="35"/>
      <c r="GFL100" s="35"/>
      <c r="GFM100" s="35"/>
      <c r="GFN100" s="35"/>
      <c r="GFO100" s="35"/>
      <c r="GFP100" s="35"/>
      <c r="GFQ100" s="35"/>
      <c r="GFR100" s="35"/>
      <c r="GFS100" s="35"/>
      <c r="GFT100" s="35"/>
      <c r="GFU100" s="35"/>
      <c r="GFV100" s="35"/>
      <c r="GFW100" s="35"/>
      <c r="GFX100" s="35"/>
      <c r="GFY100" s="35"/>
      <c r="GFZ100" s="35"/>
      <c r="GGA100" s="35"/>
      <c r="GGB100" s="35"/>
      <c r="GGC100" s="35"/>
      <c r="GGD100" s="35"/>
      <c r="GGE100" s="35"/>
      <c r="GGF100" s="35"/>
      <c r="GGG100" s="35"/>
      <c r="GGH100" s="35"/>
      <c r="GGI100" s="35"/>
      <c r="GGJ100" s="35"/>
      <c r="GGK100" s="35"/>
      <c r="GGL100" s="35"/>
      <c r="GGM100" s="35"/>
      <c r="GGN100" s="35"/>
      <c r="GGO100" s="35"/>
      <c r="GGP100" s="35"/>
      <c r="GGQ100" s="35"/>
      <c r="GGR100" s="35"/>
      <c r="GGS100" s="35"/>
      <c r="GGT100" s="35"/>
      <c r="GGU100" s="35"/>
      <c r="GGV100" s="35"/>
      <c r="GGW100" s="35"/>
      <c r="GGX100" s="35"/>
      <c r="GGY100" s="35"/>
      <c r="GGZ100" s="35"/>
      <c r="GHA100" s="35"/>
      <c r="GHB100" s="35"/>
      <c r="GHC100" s="35"/>
      <c r="GHD100" s="35"/>
      <c r="GHE100" s="35"/>
      <c r="GHF100" s="35"/>
      <c r="GHG100" s="35"/>
      <c r="GHH100" s="35"/>
      <c r="GHI100" s="35"/>
      <c r="GHJ100" s="35"/>
      <c r="GHK100" s="35"/>
      <c r="GHL100" s="35"/>
      <c r="GHM100" s="35"/>
      <c r="GHN100" s="35"/>
      <c r="GHO100" s="35"/>
      <c r="GHP100" s="35"/>
      <c r="GHQ100" s="35"/>
      <c r="GHR100" s="35"/>
      <c r="GHS100" s="35"/>
      <c r="GHT100" s="35"/>
      <c r="GHU100" s="35"/>
      <c r="GHV100" s="35"/>
      <c r="GHW100" s="35"/>
      <c r="GHX100" s="35"/>
      <c r="GHY100" s="35"/>
      <c r="GHZ100" s="35"/>
      <c r="GIA100" s="35"/>
      <c r="GIB100" s="35"/>
      <c r="GIC100" s="35"/>
      <c r="GID100" s="35"/>
      <c r="GIE100" s="35"/>
      <c r="GIF100" s="35"/>
      <c r="GIG100" s="35"/>
      <c r="GIH100" s="35"/>
      <c r="GII100" s="35"/>
      <c r="GIJ100" s="35"/>
      <c r="GIK100" s="35"/>
      <c r="GIL100" s="35"/>
      <c r="GIM100" s="35"/>
      <c r="GIN100" s="35"/>
      <c r="GIO100" s="35"/>
      <c r="GIP100" s="35"/>
      <c r="GIQ100" s="35"/>
      <c r="GIR100" s="35"/>
      <c r="GIS100" s="35"/>
      <c r="GIT100" s="35"/>
      <c r="GIU100" s="35"/>
      <c r="GIV100" s="35"/>
      <c r="GIW100" s="35"/>
      <c r="GIX100" s="35"/>
      <c r="GIY100" s="35"/>
      <c r="GIZ100" s="35"/>
      <c r="GJA100" s="35"/>
      <c r="GJB100" s="35"/>
      <c r="GJC100" s="35"/>
      <c r="GJD100" s="35"/>
      <c r="GJE100" s="35"/>
      <c r="GJF100" s="35"/>
      <c r="GJG100" s="35"/>
      <c r="GJH100" s="35"/>
      <c r="GJI100" s="35"/>
      <c r="GJJ100" s="35"/>
      <c r="GJK100" s="35"/>
      <c r="GJL100" s="35"/>
      <c r="GJM100" s="35"/>
      <c r="GJN100" s="35"/>
      <c r="GJO100" s="35"/>
      <c r="GJP100" s="35"/>
      <c r="GJQ100" s="35"/>
      <c r="GJR100" s="35"/>
      <c r="GJS100" s="35"/>
      <c r="GJT100" s="35"/>
      <c r="GJU100" s="35"/>
      <c r="GJV100" s="35"/>
      <c r="GJW100" s="35"/>
      <c r="GJX100" s="35"/>
      <c r="GJY100" s="35"/>
      <c r="GJZ100" s="35"/>
      <c r="GKA100" s="35"/>
      <c r="GKB100" s="35"/>
      <c r="GKC100" s="35"/>
      <c r="GKD100" s="35"/>
      <c r="GKE100" s="35"/>
      <c r="GKF100" s="35"/>
      <c r="GKG100" s="35"/>
      <c r="GKH100" s="35"/>
      <c r="GKI100" s="35"/>
      <c r="GKJ100" s="35"/>
      <c r="GKK100" s="35"/>
      <c r="GKL100" s="35"/>
      <c r="GKM100" s="35"/>
      <c r="GKN100" s="35"/>
      <c r="GKO100" s="35"/>
      <c r="GKP100" s="35"/>
      <c r="GKQ100" s="35"/>
      <c r="GKR100" s="35"/>
      <c r="GKS100" s="35"/>
      <c r="GKT100" s="35"/>
      <c r="GKU100" s="35"/>
      <c r="GKV100" s="35"/>
      <c r="GKW100" s="35"/>
      <c r="GKX100" s="35"/>
      <c r="GKY100" s="35"/>
      <c r="GKZ100" s="35"/>
      <c r="GLA100" s="35"/>
      <c r="GLB100" s="35"/>
      <c r="GLC100" s="35"/>
      <c r="GLD100" s="35"/>
      <c r="GLE100" s="35"/>
      <c r="GLF100" s="35"/>
      <c r="GLG100" s="35"/>
      <c r="GLH100" s="35"/>
      <c r="GLI100" s="35"/>
      <c r="GLJ100" s="35"/>
      <c r="GLK100" s="35"/>
      <c r="GLL100" s="35"/>
      <c r="GLM100" s="35"/>
      <c r="GLN100" s="35"/>
      <c r="GLO100" s="35"/>
      <c r="GLP100" s="35"/>
      <c r="GLQ100" s="35"/>
      <c r="GLR100" s="35"/>
      <c r="GLS100" s="35"/>
      <c r="GLT100" s="35"/>
      <c r="GLU100" s="35"/>
      <c r="GLV100" s="35"/>
      <c r="GLW100" s="35"/>
      <c r="GLX100" s="35"/>
      <c r="GLY100" s="35"/>
      <c r="GLZ100" s="35"/>
      <c r="GMA100" s="35"/>
      <c r="GMB100" s="35"/>
      <c r="GMC100" s="35"/>
      <c r="GMD100" s="35"/>
      <c r="GME100" s="35"/>
      <c r="GMF100" s="35"/>
      <c r="GMG100" s="35"/>
      <c r="GMH100" s="35"/>
      <c r="GMI100" s="35"/>
      <c r="GMJ100" s="35"/>
      <c r="GMK100" s="35"/>
      <c r="GML100" s="35"/>
      <c r="GMM100" s="35"/>
      <c r="GMN100" s="35"/>
      <c r="GMO100" s="35"/>
      <c r="GMP100" s="35"/>
      <c r="GMQ100" s="35"/>
      <c r="GMR100" s="35"/>
      <c r="GMS100" s="35"/>
      <c r="GMT100" s="35"/>
      <c r="GMU100" s="35"/>
      <c r="GMV100" s="35"/>
      <c r="GMW100" s="35"/>
      <c r="GMX100" s="35"/>
      <c r="GMY100" s="35"/>
      <c r="GMZ100" s="35"/>
      <c r="GNA100" s="35"/>
      <c r="GNB100" s="35"/>
      <c r="GNC100" s="35"/>
      <c r="GND100" s="35"/>
      <c r="GNE100" s="35"/>
      <c r="GNF100" s="35"/>
      <c r="GNG100" s="35"/>
      <c r="GNH100" s="35"/>
      <c r="GNI100" s="35"/>
      <c r="GNJ100" s="35"/>
      <c r="GNK100" s="35"/>
      <c r="GNL100" s="35"/>
      <c r="GNM100" s="35"/>
      <c r="GNN100" s="35"/>
      <c r="GNO100" s="35"/>
      <c r="GNP100" s="35"/>
      <c r="GNQ100" s="35"/>
      <c r="GNR100" s="35"/>
      <c r="GNS100" s="35"/>
      <c r="GNT100" s="35"/>
      <c r="GNU100" s="35"/>
      <c r="GNV100" s="35"/>
      <c r="GNW100" s="35"/>
      <c r="GNX100" s="35"/>
      <c r="GNY100" s="35"/>
      <c r="GNZ100" s="35"/>
      <c r="GOA100" s="35"/>
      <c r="GOB100" s="35"/>
      <c r="GOC100" s="35"/>
      <c r="GOD100" s="35"/>
      <c r="GOE100" s="35"/>
      <c r="GOF100" s="35"/>
      <c r="GOG100" s="35"/>
      <c r="GOH100" s="35"/>
      <c r="GOI100" s="35"/>
      <c r="GOJ100" s="35"/>
      <c r="GOK100" s="35"/>
      <c r="GOL100" s="35"/>
      <c r="GOM100" s="35"/>
      <c r="GON100" s="35"/>
      <c r="GOO100" s="35"/>
      <c r="GOP100" s="35"/>
      <c r="GOQ100" s="35"/>
      <c r="GOR100" s="35"/>
      <c r="GOS100" s="35"/>
      <c r="GOT100" s="35"/>
      <c r="GOU100" s="35"/>
      <c r="GOV100" s="35"/>
      <c r="GOW100" s="35"/>
      <c r="GOX100" s="35"/>
      <c r="GOY100" s="35"/>
      <c r="GOZ100" s="35"/>
      <c r="GPA100" s="35"/>
      <c r="GPB100" s="35"/>
      <c r="GPC100" s="35"/>
      <c r="GPD100" s="35"/>
      <c r="GPE100" s="35"/>
      <c r="GPF100" s="35"/>
      <c r="GPG100" s="35"/>
      <c r="GPH100" s="35"/>
      <c r="GPI100" s="35"/>
      <c r="GPJ100" s="35"/>
      <c r="GPK100" s="35"/>
      <c r="GPL100" s="35"/>
      <c r="GPM100" s="35"/>
      <c r="GPN100" s="35"/>
      <c r="GPO100" s="35"/>
      <c r="GPP100" s="35"/>
      <c r="GPQ100" s="35"/>
      <c r="GPR100" s="35"/>
      <c r="GPS100" s="35"/>
      <c r="GPT100" s="35"/>
      <c r="GPU100" s="35"/>
      <c r="GPV100" s="35"/>
      <c r="GPW100" s="35"/>
      <c r="GPX100" s="35"/>
      <c r="GPY100" s="35"/>
      <c r="GPZ100" s="35"/>
      <c r="GQA100" s="35"/>
      <c r="GQB100" s="35"/>
      <c r="GQC100" s="35"/>
      <c r="GQD100" s="35"/>
      <c r="GQE100" s="35"/>
      <c r="GQF100" s="35"/>
      <c r="GQG100" s="35"/>
      <c r="GQH100" s="35"/>
      <c r="GQI100" s="35"/>
      <c r="GQJ100" s="35"/>
      <c r="GQK100" s="35"/>
      <c r="GQL100" s="35"/>
      <c r="GQM100" s="35"/>
      <c r="GQN100" s="35"/>
      <c r="GQO100" s="35"/>
      <c r="GQP100" s="35"/>
      <c r="GQQ100" s="35"/>
      <c r="GQR100" s="35"/>
      <c r="GQS100" s="35"/>
      <c r="GQT100" s="35"/>
      <c r="GQU100" s="35"/>
      <c r="GQV100" s="35"/>
      <c r="GQW100" s="35"/>
      <c r="GQX100" s="35"/>
      <c r="GQY100" s="35"/>
      <c r="GQZ100" s="35"/>
      <c r="GRA100" s="35"/>
      <c r="GRB100" s="35"/>
      <c r="GRC100" s="35"/>
      <c r="GRD100" s="35"/>
      <c r="GRE100" s="35"/>
      <c r="GRF100" s="35"/>
      <c r="GRG100" s="35"/>
      <c r="GRH100" s="35"/>
      <c r="GRI100" s="35"/>
      <c r="GRJ100" s="35"/>
      <c r="GRK100" s="35"/>
      <c r="GRL100" s="35"/>
      <c r="GRM100" s="35"/>
      <c r="GRN100" s="35"/>
      <c r="GRO100" s="35"/>
      <c r="GRP100" s="35"/>
      <c r="GRQ100" s="35"/>
      <c r="GRR100" s="35"/>
      <c r="GRS100" s="35"/>
      <c r="GRT100" s="35"/>
      <c r="GRU100" s="35"/>
      <c r="GRV100" s="35"/>
      <c r="GRW100" s="35"/>
      <c r="GRX100" s="35"/>
      <c r="GRY100" s="35"/>
      <c r="GRZ100" s="35"/>
      <c r="GSA100" s="35"/>
      <c r="GSB100" s="35"/>
      <c r="GSC100" s="35"/>
      <c r="GSD100" s="35"/>
      <c r="GSE100" s="35"/>
      <c r="GSF100" s="35"/>
      <c r="GSG100" s="35"/>
      <c r="GSH100" s="35"/>
      <c r="GSI100" s="35"/>
      <c r="GSJ100" s="35"/>
      <c r="GSK100" s="35"/>
      <c r="GSL100" s="35"/>
      <c r="GSM100" s="35"/>
      <c r="GSN100" s="35"/>
      <c r="GSO100" s="35"/>
      <c r="GSP100" s="35"/>
      <c r="GSQ100" s="35"/>
      <c r="GSR100" s="35"/>
      <c r="GSS100" s="35"/>
      <c r="GST100" s="35"/>
      <c r="GSU100" s="35"/>
      <c r="GSV100" s="35"/>
      <c r="GSW100" s="35"/>
      <c r="GSX100" s="35"/>
      <c r="GSY100" s="35"/>
      <c r="GSZ100" s="35"/>
      <c r="GTA100" s="35"/>
      <c r="GTB100" s="35"/>
      <c r="GTC100" s="35"/>
      <c r="GTD100" s="35"/>
      <c r="GTE100" s="35"/>
      <c r="GTF100" s="35"/>
      <c r="GTG100" s="35"/>
      <c r="GTH100" s="35"/>
      <c r="GTI100" s="35"/>
      <c r="GTJ100" s="35"/>
      <c r="GTK100" s="35"/>
      <c r="GTL100" s="35"/>
      <c r="GTM100" s="35"/>
      <c r="GTN100" s="35"/>
      <c r="GTO100" s="35"/>
      <c r="GTP100" s="35"/>
      <c r="GTQ100" s="35"/>
      <c r="GTR100" s="35"/>
      <c r="GTS100" s="35"/>
      <c r="GTT100" s="35"/>
      <c r="GTU100" s="35"/>
      <c r="GTV100" s="35"/>
      <c r="GTW100" s="35"/>
      <c r="GTX100" s="35"/>
      <c r="GTY100" s="35"/>
      <c r="GTZ100" s="35"/>
      <c r="GUA100" s="35"/>
      <c r="GUB100" s="35"/>
      <c r="GUC100" s="35"/>
      <c r="GUD100" s="35"/>
      <c r="GUE100" s="35"/>
      <c r="GUF100" s="35"/>
      <c r="GUG100" s="35"/>
      <c r="GUH100" s="35"/>
      <c r="GUI100" s="35"/>
      <c r="GUJ100" s="35"/>
      <c r="GUK100" s="35"/>
      <c r="GUL100" s="35"/>
      <c r="GUM100" s="35"/>
      <c r="GUN100" s="35"/>
      <c r="GUO100" s="35"/>
      <c r="GUP100" s="35"/>
      <c r="GUQ100" s="35"/>
      <c r="GUR100" s="35"/>
      <c r="GUS100" s="35"/>
      <c r="GUT100" s="35"/>
      <c r="GUU100" s="35"/>
      <c r="GUV100" s="35"/>
      <c r="GUW100" s="35"/>
      <c r="GUX100" s="35"/>
      <c r="GUY100" s="35"/>
      <c r="GUZ100" s="35"/>
      <c r="GVA100" s="35"/>
      <c r="GVB100" s="35"/>
      <c r="GVC100" s="35"/>
      <c r="GVD100" s="35"/>
      <c r="GVE100" s="35"/>
      <c r="GVF100" s="35"/>
      <c r="GVG100" s="35"/>
      <c r="GVH100" s="35"/>
      <c r="GVI100" s="35"/>
      <c r="GVJ100" s="35"/>
      <c r="GVK100" s="35"/>
      <c r="GVL100" s="35"/>
      <c r="GVM100" s="35"/>
      <c r="GVN100" s="35"/>
      <c r="GVO100" s="35"/>
      <c r="GVP100" s="35"/>
      <c r="GVQ100" s="35"/>
      <c r="GVR100" s="35"/>
      <c r="GVS100" s="35"/>
      <c r="GVT100" s="35"/>
      <c r="GVU100" s="35"/>
      <c r="GVV100" s="35"/>
      <c r="GVW100" s="35"/>
      <c r="GVX100" s="35"/>
      <c r="GVY100" s="35"/>
      <c r="GVZ100" s="35"/>
      <c r="GWA100" s="35"/>
      <c r="GWB100" s="35"/>
      <c r="GWC100" s="35"/>
      <c r="GWD100" s="35"/>
      <c r="GWE100" s="35"/>
      <c r="GWF100" s="35"/>
      <c r="GWG100" s="35"/>
      <c r="GWH100" s="35"/>
      <c r="GWI100" s="35"/>
      <c r="GWJ100" s="35"/>
      <c r="GWK100" s="35"/>
      <c r="GWL100" s="35"/>
      <c r="GWM100" s="35"/>
      <c r="GWN100" s="35"/>
      <c r="GWO100" s="35"/>
      <c r="GWP100" s="35"/>
      <c r="GWQ100" s="35"/>
      <c r="GWR100" s="35"/>
      <c r="GWS100" s="35"/>
      <c r="GWT100" s="35"/>
      <c r="GWU100" s="35"/>
      <c r="GWV100" s="35"/>
      <c r="GWW100" s="35"/>
      <c r="GWX100" s="35"/>
      <c r="GWY100" s="35"/>
      <c r="GWZ100" s="35"/>
      <c r="GXA100" s="35"/>
      <c r="GXB100" s="35"/>
      <c r="GXC100" s="35"/>
      <c r="GXD100" s="35"/>
      <c r="GXE100" s="35"/>
      <c r="GXF100" s="35"/>
      <c r="GXG100" s="35"/>
      <c r="GXH100" s="35"/>
      <c r="GXI100" s="35"/>
      <c r="GXJ100" s="35"/>
      <c r="GXK100" s="35"/>
      <c r="GXL100" s="35"/>
      <c r="GXM100" s="35"/>
      <c r="GXN100" s="35"/>
      <c r="GXO100" s="35"/>
      <c r="GXP100" s="35"/>
      <c r="GXQ100" s="35"/>
      <c r="GXR100" s="35"/>
      <c r="GXS100" s="35"/>
      <c r="GXT100" s="35"/>
      <c r="GXU100" s="35"/>
      <c r="GXV100" s="35"/>
      <c r="GXW100" s="35"/>
      <c r="GXX100" s="35"/>
      <c r="GXY100" s="35"/>
      <c r="GXZ100" s="35"/>
      <c r="GYA100" s="35"/>
      <c r="GYB100" s="35"/>
      <c r="GYC100" s="35"/>
      <c r="GYD100" s="35"/>
      <c r="GYE100" s="35"/>
      <c r="GYF100" s="35"/>
      <c r="GYG100" s="35"/>
      <c r="GYH100" s="35"/>
      <c r="GYI100" s="35"/>
      <c r="GYJ100" s="35"/>
      <c r="GYK100" s="35"/>
      <c r="GYL100" s="35"/>
      <c r="GYM100" s="35"/>
      <c r="GYN100" s="35"/>
      <c r="GYO100" s="35"/>
      <c r="GYP100" s="35"/>
      <c r="GYQ100" s="35"/>
      <c r="GYR100" s="35"/>
      <c r="GYS100" s="35"/>
      <c r="GYT100" s="35"/>
      <c r="GYU100" s="35"/>
      <c r="GYV100" s="35"/>
      <c r="GYW100" s="35"/>
      <c r="GYX100" s="35"/>
      <c r="GYY100" s="35"/>
      <c r="GYZ100" s="35"/>
      <c r="GZA100" s="35"/>
      <c r="GZB100" s="35"/>
      <c r="GZC100" s="35"/>
      <c r="GZD100" s="35"/>
      <c r="GZE100" s="35"/>
      <c r="GZF100" s="35"/>
      <c r="GZG100" s="35"/>
      <c r="GZH100" s="35"/>
      <c r="GZI100" s="35"/>
      <c r="GZJ100" s="35"/>
      <c r="GZK100" s="35"/>
      <c r="GZL100" s="35"/>
      <c r="GZM100" s="35"/>
      <c r="GZN100" s="35"/>
      <c r="GZO100" s="35"/>
      <c r="GZP100" s="35"/>
      <c r="GZQ100" s="35"/>
      <c r="GZR100" s="35"/>
      <c r="GZS100" s="35"/>
      <c r="GZT100" s="35"/>
      <c r="GZU100" s="35"/>
      <c r="GZV100" s="35"/>
      <c r="GZW100" s="35"/>
      <c r="GZX100" s="35"/>
      <c r="GZY100" s="35"/>
      <c r="GZZ100" s="35"/>
      <c r="HAA100" s="35"/>
      <c r="HAB100" s="35"/>
      <c r="HAC100" s="35"/>
      <c r="HAD100" s="35"/>
      <c r="HAE100" s="35"/>
      <c r="HAF100" s="35"/>
      <c r="HAG100" s="35"/>
      <c r="HAH100" s="35"/>
      <c r="HAI100" s="35"/>
      <c r="HAJ100" s="35"/>
      <c r="HAK100" s="35"/>
      <c r="HAL100" s="35"/>
      <c r="HAM100" s="35"/>
      <c r="HAN100" s="35"/>
      <c r="HAO100" s="35"/>
      <c r="HAP100" s="35"/>
      <c r="HAQ100" s="35"/>
      <c r="HAR100" s="35"/>
      <c r="HAS100" s="35"/>
      <c r="HAT100" s="35"/>
      <c r="HAU100" s="35"/>
      <c r="HAV100" s="35"/>
      <c r="HAW100" s="35"/>
      <c r="HAX100" s="35"/>
      <c r="HAY100" s="35"/>
      <c r="HAZ100" s="35"/>
      <c r="HBA100" s="35"/>
      <c r="HBB100" s="35"/>
      <c r="HBC100" s="35"/>
      <c r="HBD100" s="35"/>
      <c r="HBE100" s="35"/>
      <c r="HBF100" s="35"/>
      <c r="HBG100" s="35"/>
      <c r="HBH100" s="35"/>
      <c r="HBI100" s="35"/>
      <c r="HBJ100" s="35"/>
      <c r="HBK100" s="35"/>
      <c r="HBL100" s="35"/>
      <c r="HBM100" s="35"/>
      <c r="HBN100" s="35"/>
      <c r="HBO100" s="35"/>
      <c r="HBP100" s="35"/>
      <c r="HBQ100" s="35"/>
      <c r="HBR100" s="35"/>
      <c r="HBS100" s="35"/>
      <c r="HBT100" s="35"/>
      <c r="HBU100" s="35"/>
      <c r="HBV100" s="35"/>
      <c r="HBW100" s="35"/>
      <c r="HBX100" s="35"/>
      <c r="HBY100" s="35"/>
      <c r="HBZ100" s="35"/>
      <c r="HCA100" s="35"/>
      <c r="HCB100" s="35"/>
      <c r="HCC100" s="35"/>
      <c r="HCD100" s="35"/>
      <c r="HCE100" s="35"/>
      <c r="HCF100" s="35"/>
      <c r="HCG100" s="35"/>
      <c r="HCH100" s="35"/>
      <c r="HCI100" s="35"/>
      <c r="HCJ100" s="35"/>
      <c r="HCK100" s="35"/>
      <c r="HCL100" s="35"/>
      <c r="HCM100" s="35"/>
      <c r="HCN100" s="35"/>
      <c r="HCO100" s="35"/>
      <c r="HCP100" s="35"/>
      <c r="HCQ100" s="35"/>
      <c r="HCR100" s="35"/>
      <c r="HCS100" s="35"/>
      <c r="HCT100" s="35"/>
      <c r="HCU100" s="35"/>
      <c r="HCV100" s="35"/>
      <c r="HCW100" s="35"/>
      <c r="HCX100" s="35"/>
      <c r="HCY100" s="35"/>
      <c r="HCZ100" s="35"/>
      <c r="HDA100" s="35"/>
      <c r="HDB100" s="35"/>
      <c r="HDC100" s="35"/>
      <c r="HDD100" s="35"/>
      <c r="HDE100" s="35"/>
      <c r="HDF100" s="35"/>
      <c r="HDG100" s="35"/>
      <c r="HDH100" s="35"/>
      <c r="HDI100" s="35"/>
      <c r="HDJ100" s="35"/>
      <c r="HDK100" s="35"/>
      <c r="HDL100" s="35"/>
      <c r="HDM100" s="35"/>
      <c r="HDN100" s="35"/>
      <c r="HDO100" s="35"/>
      <c r="HDP100" s="35"/>
      <c r="HDQ100" s="35"/>
      <c r="HDR100" s="35"/>
      <c r="HDS100" s="35"/>
      <c r="HDT100" s="35"/>
      <c r="HDU100" s="35"/>
      <c r="HDV100" s="35"/>
      <c r="HDW100" s="35"/>
      <c r="HDX100" s="35"/>
      <c r="HDY100" s="35"/>
      <c r="HDZ100" s="35"/>
      <c r="HEA100" s="35"/>
      <c r="HEB100" s="35"/>
      <c r="HEC100" s="35"/>
      <c r="HED100" s="35"/>
      <c r="HEE100" s="35"/>
      <c r="HEF100" s="35"/>
      <c r="HEG100" s="35"/>
      <c r="HEH100" s="35"/>
      <c r="HEI100" s="35"/>
      <c r="HEJ100" s="35"/>
      <c r="HEK100" s="35"/>
      <c r="HEL100" s="35"/>
      <c r="HEM100" s="35"/>
      <c r="HEN100" s="35"/>
      <c r="HEO100" s="35"/>
      <c r="HEP100" s="35"/>
      <c r="HEQ100" s="35"/>
      <c r="HER100" s="35"/>
      <c r="HES100" s="35"/>
      <c r="HET100" s="35"/>
      <c r="HEU100" s="35"/>
      <c r="HEV100" s="35"/>
      <c r="HEW100" s="35"/>
      <c r="HEX100" s="35"/>
      <c r="HEY100" s="35"/>
      <c r="HEZ100" s="35"/>
      <c r="HFA100" s="35"/>
      <c r="HFB100" s="35"/>
      <c r="HFC100" s="35"/>
      <c r="HFD100" s="35"/>
      <c r="HFE100" s="35"/>
      <c r="HFF100" s="35"/>
      <c r="HFG100" s="35"/>
      <c r="HFH100" s="35"/>
      <c r="HFI100" s="35"/>
      <c r="HFJ100" s="35"/>
      <c r="HFK100" s="35"/>
      <c r="HFL100" s="35"/>
      <c r="HFM100" s="35"/>
      <c r="HFN100" s="35"/>
      <c r="HFO100" s="35"/>
      <c r="HFP100" s="35"/>
      <c r="HFQ100" s="35"/>
      <c r="HFR100" s="35"/>
      <c r="HFS100" s="35"/>
      <c r="HFT100" s="35"/>
      <c r="HFU100" s="35"/>
      <c r="HFV100" s="35"/>
      <c r="HFW100" s="35"/>
      <c r="HFX100" s="35"/>
      <c r="HFY100" s="35"/>
      <c r="HFZ100" s="35"/>
      <c r="HGA100" s="35"/>
      <c r="HGB100" s="35"/>
      <c r="HGC100" s="35"/>
      <c r="HGD100" s="35"/>
      <c r="HGE100" s="35"/>
      <c r="HGF100" s="35"/>
      <c r="HGG100" s="35"/>
      <c r="HGH100" s="35"/>
      <c r="HGI100" s="35"/>
      <c r="HGJ100" s="35"/>
      <c r="HGK100" s="35"/>
      <c r="HGL100" s="35"/>
      <c r="HGM100" s="35"/>
      <c r="HGN100" s="35"/>
      <c r="HGO100" s="35"/>
      <c r="HGP100" s="35"/>
      <c r="HGQ100" s="35"/>
      <c r="HGR100" s="35"/>
      <c r="HGS100" s="35"/>
      <c r="HGT100" s="35"/>
      <c r="HGU100" s="35"/>
      <c r="HGV100" s="35"/>
      <c r="HGW100" s="35"/>
      <c r="HGX100" s="35"/>
      <c r="HGY100" s="35"/>
      <c r="HGZ100" s="35"/>
      <c r="HHA100" s="35"/>
      <c r="HHB100" s="35"/>
      <c r="HHC100" s="35"/>
      <c r="HHD100" s="35"/>
      <c r="HHE100" s="35"/>
      <c r="HHF100" s="35"/>
      <c r="HHG100" s="35"/>
      <c r="HHH100" s="35"/>
      <c r="HHI100" s="35"/>
      <c r="HHJ100" s="35"/>
      <c r="HHK100" s="35"/>
      <c r="HHL100" s="35"/>
      <c r="HHM100" s="35"/>
      <c r="HHN100" s="35"/>
      <c r="HHO100" s="35"/>
      <c r="HHP100" s="35"/>
      <c r="HHQ100" s="35"/>
      <c r="HHR100" s="35"/>
      <c r="HHS100" s="35"/>
      <c r="HHT100" s="35"/>
      <c r="HHU100" s="35"/>
      <c r="HHV100" s="35"/>
      <c r="HHW100" s="35"/>
      <c r="HHX100" s="35"/>
      <c r="HHY100" s="35"/>
      <c r="HHZ100" s="35"/>
      <c r="HIA100" s="35"/>
      <c r="HIB100" s="35"/>
      <c r="HIC100" s="35"/>
      <c r="HID100" s="35"/>
      <c r="HIE100" s="35"/>
      <c r="HIF100" s="35"/>
      <c r="HIG100" s="35"/>
      <c r="HIH100" s="35"/>
      <c r="HII100" s="35"/>
      <c r="HIJ100" s="35"/>
      <c r="HIK100" s="35"/>
      <c r="HIL100" s="35"/>
      <c r="HIM100" s="35"/>
      <c r="HIN100" s="35"/>
      <c r="HIO100" s="35"/>
      <c r="HIP100" s="35"/>
      <c r="HIQ100" s="35"/>
      <c r="HIR100" s="35"/>
      <c r="HIS100" s="35"/>
      <c r="HIT100" s="35"/>
      <c r="HIU100" s="35"/>
      <c r="HIV100" s="35"/>
      <c r="HIW100" s="35"/>
      <c r="HIX100" s="35"/>
      <c r="HIY100" s="35"/>
      <c r="HIZ100" s="35"/>
      <c r="HJA100" s="35"/>
      <c r="HJB100" s="35"/>
      <c r="HJC100" s="35"/>
      <c r="HJD100" s="35"/>
      <c r="HJE100" s="35"/>
      <c r="HJF100" s="35"/>
      <c r="HJG100" s="35"/>
      <c r="HJH100" s="35"/>
      <c r="HJI100" s="35"/>
      <c r="HJJ100" s="35"/>
      <c r="HJK100" s="35"/>
      <c r="HJL100" s="35"/>
      <c r="HJM100" s="35"/>
      <c r="HJN100" s="35"/>
      <c r="HJO100" s="35"/>
      <c r="HJP100" s="35"/>
      <c r="HJQ100" s="35"/>
      <c r="HJR100" s="35"/>
      <c r="HJS100" s="35"/>
      <c r="HJT100" s="35"/>
      <c r="HJU100" s="35"/>
      <c r="HJV100" s="35"/>
      <c r="HJW100" s="35"/>
      <c r="HJX100" s="35"/>
      <c r="HJY100" s="35"/>
      <c r="HJZ100" s="35"/>
      <c r="HKA100" s="35"/>
      <c r="HKB100" s="35"/>
      <c r="HKC100" s="35"/>
      <c r="HKD100" s="35"/>
      <c r="HKE100" s="35"/>
      <c r="HKF100" s="35"/>
      <c r="HKG100" s="35"/>
      <c r="HKH100" s="35"/>
      <c r="HKI100" s="35"/>
      <c r="HKJ100" s="35"/>
      <c r="HKK100" s="35"/>
      <c r="HKL100" s="35"/>
      <c r="HKM100" s="35"/>
      <c r="HKN100" s="35"/>
      <c r="HKO100" s="35"/>
      <c r="HKP100" s="35"/>
      <c r="HKQ100" s="35"/>
      <c r="HKR100" s="35"/>
      <c r="HKS100" s="35"/>
      <c r="HKT100" s="35"/>
      <c r="HKU100" s="35"/>
      <c r="HKV100" s="35"/>
      <c r="HKW100" s="35"/>
      <c r="HKX100" s="35"/>
      <c r="HKY100" s="35"/>
      <c r="HKZ100" s="35"/>
      <c r="HLA100" s="35"/>
      <c r="HLB100" s="35"/>
      <c r="HLC100" s="35"/>
      <c r="HLD100" s="35"/>
      <c r="HLE100" s="35"/>
      <c r="HLF100" s="35"/>
      <c r="HLG100" s="35"/>
      <c r="HLH100" s="35"/>
      <c r="HLI100" s="35"/>
      <c r="HLJ100" s="35"/>
      <c r="HLK100" s="35"/>
      <c r="HLL100" s="35"/>
      <c r="HLM100" s="35"/>
      <c r="HLN100" s="35"/>
      <c r="HLO100" s="35"/>
      <c r="HLP100" s="35"/>
      <c r="HLQ100" s="35"/>
      <c r="HLR100" s="35"/>
      <c r="HLS100" s="35"/>
      <c r="HLT100" s="35"/>
      <c r="HLU100" s="35"/>
      <c r="HLV100" s="35"/>
      <c r="HLW100" s="35"/>
      <c r="HLX100" s="35"/>
      <c r="HLY100" s="35"/>
      <c r="HLZ100" s="35"/>
      <c r="HMA100" s="35"/>
      <c r="HMB100" s="35"/>
      <c r="HMC100" s="35"/>
      <c r="HMD100" s="35"/>
      <c r="HME100" s="35"/>
      <c r="HMF100" s="35"/>
      <c r="HMG100" s="35"/>
      <c r="HMH100" s="35"/>
      <c r="HMI100" s="35"/>
      <c r="HMJ100" s="35"/>
      <c r="HMK100" s="35"/>
      <c r="HML100" s="35"/>
      <c r="HMM100" s="35"/>
      <c r="HMN100" s="35"/>
      <c r="HMO100" s="35"/>
      <c r="HMP100" s="35"/>
      <c r="HMQ100" s="35"/>
      <c r="HMR100" s="35"/>
      <c r="HMS100" s="35"/>
      <c r="HMT100" s="35"/>
      <c r="HMU100" s="35"/>
      <c r="HMV100" s="35"/>
      <c r="HMW100" s="35"/>
      <c r="HMX100" s="35"/>
      <c r="HMY100" s="35"/>
      <c r="HMZ100" s="35"/>
      <c r="HNA100" s="35"/>
      <c r="HNB100" s="35"/>
      <c r="HNC100" s="35"/>
      <c r="HND100" s="35"/>
      <c r="HNE100" s="35"/>
      <c r="HNF100" s="35"/>
      <c r="HNG100" s="35"/>
      <c r="HNH100" s="35"/>
      <c r="HNI100" s="35"/>
      <c r="HNJ100" s="35"/>
      <c r="HNK100" s="35"/>
      <c r="HNL100" s="35"/>
      <c r="HNM100" s="35"/>
      <c r="HNN100" s="35"/>
      <c r="HNO100" s="35"/>
      <c r="HNP100" s="35"/>
      <c r="HNQ100" s="35"/>
      <c r="HNR100" s="35"/>
      <c r="HNS100" s="35"/>
      <c r="HNT100" s="35"/>
      <c r="HNU100" s="35"/>
      <c r="HNV100" s="35"/>
      <c r="HNW100" s="35"/>
      <c r="HNX100" s="35"/>
      <c r="HNY100" s="35"/>
      <c r="HNZ100" s="35"/>
      <c r="HOA100" s="35"/>
      <c r="HOB100" s="35"/>
      <c r="HOC100" s="35"/>
      <c r="HOD100" s="35"/>
      <c r="HOE100" s="35"/>
      <c r="HOF100" s="35"/>
      <c r="HOG100" s="35"/>
      <c r="HOH100" s="35"/>
      <c r="HOI100" s="35"/>
      <c r="HOJ100" s="35"/>
      <c r="HOK100" s="35"/>
      <c r="HOL100" s="35"/>
      <c r="HOM100" s="35"/>
      <c r="HON100" s="35"/>
      <c r="HOO100" s="35"/>
      <c r="HOP100" s="35"/>
      <c r="HOQ100" s="35"/>
      <c r="HOR100" s="35"/>
      <c r="HOS100" s="35"/>
      <c r="HOT100" s="35"/>
      <c r="HOU100" s="35"/>
      <c r="HOV100" s="35"/>
      <c r="HOW100" s="35"/>
      <c r="HOX100" s="35"/>
      <c r="HOY100" s="35"/>
      <c r="HOZ100" s="35"/>
      <c r="HPA100" s="35"/>
      <c r="HPB100" s="35"/>
      <c r="HPC100" s="35"/>
      <c r="HPD100" s="35"/>
      <c r="HPE100" s="35"/>
      <c r="HPF100" s="35"/>
      <c r="HPG100" s="35"/>
      <c r="HPH100" s="35"/>
      <c r="HPI100" s="35"/>
      <c r="HPJ100" s="35"/>
      <c r="HPK100" s="35"/>
      <c r="HPL100" s="35"/>
      <c r="HPM100" s="35"/>
      <c r="HPN100" s="35"/>
      <c r="HPO100" s="35"/>
      <c r="HPP100" s="35"/>
      <c r="HPQ100" s="35"/>
      <c r="HPR100" s="35"/>
      <c r="HPS100" s="35"/>
      <c r="HPT100" s="35"/>
      <c r="HPU100" s="35"/>
      <c r="HPV100" s="35"/>
      <c r="HPW100" s="35"/>
      <c r="HPX100" s="35"/>
      <c r="HPY100" s="35"/>
      <c r="HPZ100" s="35"/>
      <c r="HQA100" s="35"/>
      <c r="HQB100" s="35"/>
      <c r="HQC100" s="35"/>
      <c r="HQD100" s="35"/>
      <c r="HQE100" s="35"/>
      <c r="HQF100" s="35"/>
      <c r="HQG100" s="35"/>
      <c r="HQH100" s="35"/>
      <c r="HQI100" s="35"/>
      <c r="HQJ100" s="35"/>
      <c r="HQK100" s="35"/>
      <c r="HQL100" s="35"/>
      <c r="HQM100" s="35"/>
      <c r="HQN100" s="35"/>
      <c r="HQO100" s="35"/>
      <c r="HQP100" s="35"/>
      <c r="HQQ100" s="35"/>
      <c r="HQR100" s="35"/>
      <c r="HQS100" s="35"/>
      <c r="HQT100" s="35"/>
      <c r="HQU100" s="35"/>
      <c r="HQV100" s="35"/>
      <c r="HQW100" s="35"/>
      <c r="HQX100" s="35"/>
      <c r="HQY100" s="35"/>
      <c r="HQZ100" s="35"/>
      <c r="HRA100" s="35"/>
      <c r="HRB100" s="35"/>
      <c r="HRC100" s="35"/>
      <c r="HRD100" s="35"/>
      <c r="HRE100" s="35"/>
      <c r="HRF100" s="35"/>
      <c r="HRG100" s="35"/>
      <c r="HRH100" s="35"/>
      <c r="HRI100" s="35"/>
      <c r="HRJ100" s="35"/>
      <c r="HRK100" s="35"/>
      <c r="HRL100" s="35"/>
      <c r="HRM100" s="35"/>
      <c r="HRN100" s="35"/>
      <c r="HRO100" s="35"/>
      <c r="HRP100" s="35"/>
      <c r="HRQ100" s="35"/>
      <c r="HRR100" s="35"/>
      <c r="HRS100" s="35"/>
      <c r="HRT100" s="35"/>
      <c r="HRU100" s="35"/>
      <c r="HRV100" s="35"/>
      <c r="HRW100" s="35"/>
      <c r="HRX100" s="35"/>
      <c r="HRY100" s="35"/>
      <c r="HRZ100" s="35"/>
      <c r="HSA100" s="35"/>
      <c r="HSB100" s="35"/>
      <c r="HSC100" s="35"/>
      <c r="HSD100" s="35"/>
      <c r="HSE100" s="35"/>
      <c r="HSF100" s="35"/>
      <c r="HSG100" s="35"/>
      <c r="HSH100" s="35"/>
      <c r="HSI100" s="35"/>
      <c r="HSJ100" s="35"/>
      <c r="HSK100" s="35"/>
      <c r="HSL100" s="35"/>
      <c r="HSM100" s="35"/>
      <c r="HSN100" s="35"/>
      <c r="HSO100" s="35"/>
      <c r="HSP100" s="35"/>
      <c r="HSQ100" s="35"/>
      <c r="HSR100" s="35"/>
      <c r="HSS100" s="35"/>
      <c r="HST100" s="35"/>
      <c r="HSU100" s="35"/>
      <c r="HSV100" s="35"/>
      <c r="HSW100" s="35"/>
      <c r="HSX100" s="35"/>
      <c r="HSY100" s="35"/>
      <c r="HSZ100" s="35"/>
      <c r="HTA100" s="35"/>
      <c r="HTB100" s="35"/>
      <c r="HTC100" s="35"/>
      <c r="HTD100" s="35"/>
      <c r="HTE100" s="35"/>
      <c r="HTF100" s="35"/>
      <c r="HTG100" s="35"/>
      <c r="HTH100" s="35"/>
      <c r="HTI100" s="35"/>
      <c r="HTJ100" s="35"/>
      <c r="HTK100" s="35"/>
      <c r="HTL100" s="35"/>
      <c r="HTM100" s="35"/>
      <c r="HTN100" s="35"/>
      <c r="HTO100" s="35"/>
      <c r="HTP100" s="35"/>
      <c r="HTQ100" s="35"/>
      <c r="HTR100" s="35"/>
      <c r="HTS100" s="35"/>
      <c r="HTT100" s="35"/>
      <c r="HTU100" s="35"/>
      <c r="HTV100" s="35"/>
      <c r="HTW100" s="35"/>
      <c r="HTX100" s="35"/>
      <c r="HTY100" s="35"/>
      <c r="HTZ100" s="35"/>
      <c r="HUA100" s="35"/>
      <c r="HUB100" s="35"/>
      <c r="HUC100" s="35"/>
      <c r="HUD100" s="35"/>
      <c r="HUE100" s="35"/>
      <c r="HUF100" s="35"/>
      <c r="HUG100" s="35"/>
      <c r="HUH100" s="35"/>
      <c r="HUI100" s="35"/>
      <c r="HUJ100" s="35"/>
      <c r="HUK100" s="35"/>
      <c r="HUL100" s="35"/>
      <c r="HUM100" s="35"/>
      <c r="HUN100" s="35"/>
      <c r="HUO100" s="35"/>
      <c r="HUP100" s="35"/>
      <c r="HUQ100" s="35"/>
      <c r="HUR100" s="35"/>
      <c r="HUS100" s="35"/>
      <c r="HUT100" s="35"/>
      <c r="HUU100" s="35"/>
      <c r="HUV100" s="35"/>
      <c r="HUW100" s="35"/>
      <c r="HUX100" s="35"/>
      <c r="HUY100" s="35"/>
      <c r="HUZ100" s="35"/>
      <c r="HVA100" s="35"/>
      <c r="HVB100" s="35"/>
      <c r="HVC100" s="35"/>
      <c r="HVD100" s="35"/>
      <c r="HVE100" s="35"/>
      <c r="HVF100" s="35"/>
      <c r="HVG100" s="35"/>
      <c r="HVH100" s="35"/>
      <c r="HVI100" s="35"/>
      <c r="HVJ100" s="35"/>
      <c r="HVK100" s="35"/>
      <c r="HVL100" s="35"/>
      <c r="HVM100" s="35"/>
      <c r="HVN100" s="35"/>
      <c r="HVO100" s="35"/>
      <c r="HVP100" s="35"/>
      <c r="HVQ100" s="35"/>
      <c r="HVR100" s="35"/>
      <c r="HVS100" s="35"/>
      <c r="HVT100" s="35"/>
      <c r="HVU100" s="35"/>
      <c r="HVV100" s="35"/>
      <c r="HVW100" s="35"/>
      <c r="HVX100" s="35"/>
      <c r="HVY100" s="35"/>
      <c r="HVZ100" s="35"/>
      <c r="HWA100" s="35"/>
      <c r="HWB100" s="35"/>
      <c r="HWC100" s="35"/>
      <c r="HWD100" s="35"/>
      <c r="HWE100" s="35"/>
      <c r="HWF100" s="35"/>
      <c r="HWG100" s="35"/>
      <c r="HWH100" s="35"/>
      <c r="HWI100" s="35"/>
      <c r="HWJ100" s="35"/>
      <c r="HWK100" s="35"/>
      <c r="HWL100" s="35"/>
      <c r="HWM100" s="35"/>
      <c r="HWN100" s="35"/>
      <c r="HWO100" s="35"/>
      <c r="HWP100" s="35"/>
      <c r="HWQ100" s="35"/>
      <c r="HWR100" s="35"/>
      <c r="HWS100" s="35"/>
      <c r="HWT100" s="35"/>
      <c r="HWU100" s="35"/>
      <c r="HWV100" s="35"/>
      <c r="HWW100" s="35"/>
      <c r="HWX100" s="35"/>
      <c r="HWY100" s="35"/>
      <c r="HWZ100" s="35"/>
      <c r="HXA100" s="35"/>
      <c r="HXB100" s="35"/>
      <c r="HXC100" s="35"/>
      <c r="HXD100" s="35"/>
      <c r="HXE100" s="35"/>
      <c r="HXF100" s="35"/>
      <c r="HXG100" s="35"/>
      <c r="HXH100" s="35"/>
      <c r="HXI100" s="35"/>
      <c r="HXJ100" s="35"/>
      <c r="HXK100" s="35"/>
      <c r="HXL100" s="35"/>
      <c r="HXM100" s="35"/>
      <c r="HXN100" s="35"/>
      <c r="HXO100" s="35"/>
      <c r="HXP100" s="35"/>
      <c r="HXQ100" s="35"/>
      <c r="HXR100" s="35"/>
      <c r="HXS100" s="35"/>
      <c r="HXT100" s="35"/>
      <c r="HXU100" s="35"/>
      <c r="HXV100" s="35"/>
      <c r="HXW100" s="35"/>
      <c r="HXX100" s="35"/>
      <c r="HXY100" s="35"/>
      <c r="HXZ100" s="35"/>
      <c r="HYA100" s="35"/>
      <c r="HYB100" s="35"/>
      <c r="HYC100" s="35"/>
      <c r="HYD100" s="35"/>
      <c r="HYE100" s="35"/>
      <c r="HYF100" s="35"/>
      <c r="HYG100" s="35"/>
      <c r="HYH100" s="35"/>
      <c r="HYI100" s="35"/>
      <c r="HYJ100" s="35"/>
      <c r="HYK100" s="35"/>
      <c r="HYL100" s="35"/>
      <c r="HYM100" s="35"/>
      <c r="HYN100" s="35"/>
      <c r="HYO100" s="35"/>
      <c r="HYP100" s="35"/>
      <c r="HYQ100" s="35"/>
      <c r="HYR100" s="35"/>
      <c r="HYS100" s="35"/>
      <c r="HYT100" s="35"/>
      <c r="HYU100" s="35"/>
      <c r="HYV100" s="35"/>
      <c r="HYW100" s="35"/>
      <c r="HYX100" s="35"/>
      <c r="HYY100" s="35"/>
      <c r="HYZ100" s="35"/>
      <c r="HZA100" s="35"/>
      <c r="HZB100" s="35"/>
      <c r="HZC100" s="35"/>
      <c r="HZD100" s="35"/>
      <c r="HZE100" s="35"/>
      <c r="HZF100" s="35"/>
      <c r="HZG100" s="35"/>
      <c r="HZH100" s="35"/>
      <c r="HZI100" s="35"/>
      <c r="HZJ100" s="35"/>
      <c r="HZK100" s="35"/>
      <c r="HZL100" s="35"/>
      <c r="HZM100" s="35"/>
      <c r="HZN100" s="35"/>
      <c r="HZO100" s="35"/>
      <c r="HZP100" s="35"/>
      <c r="HZQ100" s="35"/>
      <c r="HZR100" s="35"/>
      <c r="HZS100" s="35"/>
      <c r="HZT100" s="35"/>
      <c r="HZU100" s="35"/>
      <c r="HZV100" s="35"/>
      <c r="HZW100" s="35"/>
      <c r="HZX100" s="35"/>
      <c r="HZY100" s="35"/>
      <c r="HZZ100" s="35"/>
      <c r="IAA100" s="35"/>
      <c r="IAB100" s="35"/>
      <c r="IAC100" s="35"/>
      <c r="IAD100" s="35"/>
      <c r="IAE100" s="35"/>
      <c r="IAF100" s="35"/>
      <c r="IAG100" s="35"/>
      <c r="IAH100" s="35"/>
      <c r="IAI100" s="35"/>
      <c r="IAJ100" s="35"/>
      <c r="IAK100" s="35"/>
      <c r="IAL100" s="35"/>
      <c r="IAM100" s="35"/>
      <c r="IAN100" s="35"/>
      <c r="IAO100" s="35"/>
      <c r="IAP100" s="35"/>
      <c r="IAQ100" s="35"/>
      <c r="IAR100" s="35"/>
      <c r="IAS100" s="35"/>
      <c r="IAT100" s="35"/>
      <c r="IAU100" s="35"/>
      <c r="IAV100" s="35"/>
      <c r="IAW100" s="35"/>
      <c r="IAX100" s="35"/>
      <c r="IAY100" s="35"/>
      <c r="IAZ100" s="35"/>
      <c r="IBA100" s="35"/>
      <c r="IBB100" s="35"/>
      <c r="IBC100" s="35"/>
      <c r="IBD100" s="35"/>
      <c r="IBE100" s="35"/>
      <c r="IBF100" s="35"/>
      <c r="IBG100" s="35"/>
      <c r="IBH100" s="35"/>
      <c r="IBI100" s="35"/>
      <c r="IBJ100" s="35"/>
      <c r="IBK100" s="35"/>
      <c r="IBL100" s="35"/>
      <c r="IBM100" s="35"/>
      <c r="IBN100" s="35"/>
      <c r="IBO100" s="35"/>
      <c r="IBP100" s="35"/>
      <c r="IBQ100" s="35"/>
      <c r="IBR100" s="35"/>
      <c r="IBS100" s="35"/>
      <c r="IBT100" s="35"/>
      <c r="IBU100" s="35"/>
      <c r="IBV100" s="35"/>
      <c r="IBW100" s="35"/>
      <c r="IBX100" s="35"/>
      <c r="IBY100" s="35"/>
      <c r="IBZ100" s="35"/>
      <c r="ICA100" s="35"/>
      <c r="ICB100" s="35"/>
      <c r="ICC100" s="35"/>
      <c r="ICD100" s="35"/>
      <c r="ICE100" s="35"/>
      <c r="ICF100" s="35"/>
      <c r="ICG100" s="35"/>
      <c r="ICH100" s="35"/>
      <c r="ICI100" s="35"/>
      <c r="ICJ100" s="35"/>
      <c r="ICK100" s="35"/>
      <c r="ICL100" s="35"/>
      <c r="ICM100" s="35"/>
      <c r="ICN100" s="35"/>
      <c r="ICO100" s="35"/>
      <c r="ICP100" s="35"/>
      <c r="ICQ100" s="35"/>
      <c r="ICR100" s="35"/>
      <c r="ICS100" s="35"/>
      <c r="ICT100" s="35"/>
      <c r="ICU100" s="35"/>
      <c r="ICV100" s="35"/>
      <c r="ICW100" s="35"/>
      <c r="ICX100" s="35"/>
      <c r="ICY100" s="35"/>
      <c r="ICZ100" s="35"/>
      <c r="IDA100" s="35"/>
      <c r="IDB100" s="35"/>
      <c r="IDC100" s="35"/>
      <c r="IDD100" s="35"/>
      <c r="IDE100" s="35"/>
      <c r="IDF100" s="35"/>
      <c r="IDG100" s="35"/>
      <c r="IDH100" s="35"/>
      <c r="IDI100" s="35"/>
      <c r="IDJ100" s="35"/>
      <c r="IDK100" s="35"/>
      <c r="IDL100" s="35"/>
      <c r="IDM100" s="35"/>
      <c r="IDN100" s="35"/>
      <c r="IDO100" s="35"/>
      <c r="IDP100" s="35"/>
      <c r="IDQ100" s="35"/>
      <c r="IDR100" s="35"/>
      <c r="IDS100" s="35"/>
      <c r="IDT100" s="35"/>
      <c r="IDU100" s="35"/>
      <c r="IDV100" s="35"/>
      <c r="IDW100" s="35"/>
      <c r="IDX100" s="35"/>
      <c r="IDY100" s="35"/>
      <c r="IDZ100" s="35"/>
      <c r="IEA100" s="35"/>
      <c r="IEB100" s="35"/>
      <c r="IEC100" s="35"/>
      <c r="IED100" s="35"/>
      <c r="IEE100" s="35"/>
      <c r="IEF100" s="35"/>
      <c r="IEG100" s="35"/>
      <c r="IEH100" s="35"/>
      <c r="IEI100" s="35"/>
      <c r="IEJ100" s="35"/>
      <c r="IEK100" s="35"/>
      <c r="IEL100" s="35"/>
      <c r="IEM100" s="35"/>
      <c r="IEN100" s="35"/>
      <c r="IEO100" s="35"/>
      <c r="IEP100" s="35"/>
      <c r="IEQ100" s="35"/>
      <c r="IER100" s="35"/>
      <c r="IES100" s="35"/>
      <c r="IET100" s="35"/>
      <c r="IEU100" s="35"/>
      <c r="IEV100" s="35"/>
      <c r="IEW100" s="35"/>
      <c r="IEX100" s="35"/>
      <c r="IEY100" s="35"/>
      <c r="IEZ100" s="35"/>
      <c r="IFA100" s="35"/>
      <c r="IFB100" s="35"/>
      <c r="IFC100" s="35"/>
      <c r="IFD100" s="35"/>
      <c r="IFE100" s="35"/>
      <c r="IFF100" s="35"/>
      <c r="IFG100" s="35"/>
      <c r="IFH100" s="35"/>
      <c r="IFI100" s="35"/>
      <c r="IFJ100" s="35"/>
      <c r="IFK100" s="35"/>
      <c r="IFL100" s="35"/>
      <c r="IFM100" s="35"/>
      <c r="IFN100" s="35"/>
      <c r="IFO100" s="35"/>
      <c r="IFP100" s="35"/>
      <c r="IFQ100" s="35"/>
      <c r="IFR100" s="35"/>
      <c r="IFS100" s="35"/>
      <c r="IFT100" s="35"/>
      <c r="IFU100" s="35"/>
      <c r="IFV100" s="35"/>
      <c r="IFW100" s="35"/>
      <c r="IFX100" s="35"/>
      <c r="IFY100" s="35"/>
      <c r="IFZ100" s="35"/>
      <c r="IGA100" s="35"/>
      <c r="IGB100" s="35"/>
      <c r="IGC100" s="35"/>
      <c r="IGD100" s="35"/>
      <c r="IGE100" s="35"/>
      <c r="IGF100" s="35"/>
      <c r="IGG100" s="35"/>
      <c r="IGH100" s="35"/>
      <c r="IGI100" s="35"/>
      <c r="IGJ100" s="35"/>
      <c r="IGK100" s="35"/>
      <c r="IGL100" s="35"/>
      <c r="IGM100" s="35"/>
      <c r="IGN100" s="35"/>
      <c r="IGO100" s="35"/>
      <c r="IGP100" s="35"/>
      <c r="IGQ100" s="35"/>
      <c r="IGR100" s="35"/>
      <c r="IGS100" s="35"/>
      <c r="IGT100" s="35"/>
      <c r="IGU100" s="35"/>
      <c r="IGV100" s="35"/>
      <c r="IGW100" s="35"/>
      <c r="IGX100" s="35"/>
      <c r="IGY100" s="35"/>
      <c r="IGZ100" s="35"/>
      <c r="IHA100" s="35"/>
      <c r="IHB100" s="35"/>
      <c r="IHC100" s="35"/>
      <c r="IHD100" s="35"/>
      <c r="IHE100" s="35"/>
      <c r="IHF100" s="35"/>
      <c r="IHG100" s="35"/>
      <c r="IHH100" s="35"/>
      <c r="IHI100" s="35"/>
      <c r="IHJ100" s="35"/>
      <c r="IHK100" s="35"/>
      <c r="IHL100" s="35"/>
      <c r="IHM100" s="35"/>
      <c r="IHN100" s="35"/>
      <c r="IHO100" s="35"/>
      <c r="IHP100" s="35"/>
      <c r="IHQ100" s="35"/>
      <c r="IHR100" s="35"/>
      <c r="IHS100" s="35"/>
      <c r="IHT100" s="35"/>
      <c r="IHU100" s="35"/>
      <c r="IHV100" s="35"/>
      <c r="IHW100" s="35"/>
      <c r="IHX100" s="35"/>
      <c r="IHY100" s="35"/>
      <c r="IHZ100" s="35"/>
      <c r="IIA100" s="35"/>
      <c r="IIB100" s="35"/>
      <c r="IIC100" s="35"/>
      <c r="IID100" s="35"/>
      <c r="IIE100" s="35"/>
      <c r="IIF100" s="35"/>
      <c r="IIG100" s="35"/>
      <c r="IIH100" s="35"/>
      <c r="III100" s="35"/>
      <c r="IIJ100" s="35"/>
      <c r="IIK100" s="35"/>
      <c r="IIL100" s="35"/>
      <c r="IIM100" s="35"/>
      <c r="IIN100" s="35"/>
      <c r="IIO100" s="35"/>
      <c r="IIP100" s="35"/>
      <c r="IIQ100" s="35"/>
      <c r="IIR100" s="35"/>
      <c r="IIS100" s="35"/>
      <c r="IIT100" s="35"/>
      <c r="IIU100" s="35"/>
      <c r="IIV100" s="35"/>
      <c r="IIW100" s="35"/>
      <c r="IIX100" s="35"/>
      <c r="IIY100" s="35"/>
      <c r="IIZ100" s="35"/>
      <c r="IJA100" s="35"/>
      <c r="IJB100" s="35"/>
      <c r="IJC100" s="35"/>
      <c r="IJD100" s="35"/>
      <c r="IJE100" s="35"/>
      <c r="IJF100" s="35"/>
      <c r="IJG100" s="35"/>
      <c r="IJH100" s="35"/>
      <c r="IJI100" s="35"/>
      <c r="IJJ100" s="35"/>
      <c r="IJK100" s="35"/>
      <c r="IJL100" s="35"/>
      <c r="IJM100" s="35"/>
      <c r="IJN100" s="35"/>
      <c r="IJO100" s="35"/>
      <c r="IJP100" s="35"/>
      <c r="IJQ100" s="35"/>
      <c r="IJR100" s="35"/>
      <c r="IJS100" s="35"/>
      <c r="IJT100" s="35"/>
      <c r="IJU100" s="35"/>
      <c r="IJV100" s="35"/>
      <c r="IJW100" s="35"/>
      <c r="IJX100" s="35"/>
      <c r="IJY100" s="35"/>
      <c r="IJZ100" s="35"/>
      <c r="IKA100" s="35"/>
      <c r="IKB100" s="35"/>
      <c r="IKC100" s="35"/>
      <c r="IKD100" s="35"/>
      <c r="IKE100" s="35"/>
      <c r="IKF100" s="35"/>
      <c r="IKG100" s="35"/>
      <c r="IKH100" s="35"/>
      <c r="IKI100" s="35"/>
      <c r="IKJ100" s="35"/>
      <c r="IKK100" s="35"/>
      <c r="IKL100" s="35"/>
      <c r="IKM100" s="35"/>
      <c r="IKN100" s="35"/>
      <c r="IKO100" s="35"/>
      <c r="IKP100" s="35"/>
      <c r="IKQ100" s="35"/>
      <c r="IKR100" s="35"/>
      <c r="IKS100" s="35"/>
      <c r="IKT100" s="35"/>
      <c r="IKU100" s="35"/>
      <c r="IKV100" s="35"/>
      <c r="IKW100" s="35"/>
      <c r="IKX100" s="35"/>
      <c r="IKY100" s="35"/>
      <c r="IKZ100" s="35"/>
      <c r="ILA100" s="35"/>
      <c r="ILB100" s="35"/>
      <c r="ILC100" s="35"/>
      <c r="ILD100" s="35"/>
      <c r="ILE100" s="35"/>
      <c r="ILF100" s="35"/>
      <c r="ILG100" s="35"/>
      <c r="ILH100" s="35"/>
      <c r="ILI100" s="35"/>
      <c r="ILJ100" s="35"/>
      <c r="ILK100" s="35"/>
      <c r="ILL100" s="35"/>
      <c r="ILM100" s="35"/>
      <c r="ILN100" s="35"/>
      <c r="ILO100" s="35"/>
      <c r="ILP100" s="35"/>
      <c r="ILQ100" s="35"/>
      <c r="ILR100" s="35"/>
      <c r="ILS100" s="35"/>
      <c r="ILT100" s="35"/>
      <c r="ILU100" s="35"/>
      <c r="ILV100" s="35"/>
      <c r="ILW100" s="35"/>
      <c r="ILX100" s="35"/>
      <c r="ILY100" s="35"/>
      <c r="ILZ100" s="35"/>
      <c r="IMA100" s="35"/>
      <c r="IMB100" s="35"/>
      <c r="IMC100" s="35"/>
      <c r="IMD100" s="35"/>
      <c r="IME100" s="35"/>
      <c r="IMF100" s="35"/>
      <c r="IMG100" s="35"/>
      <c r="IMH100" s="35"/>
      <c r="IMI100" s="35"/>
      <c r="IMJ100" s="35"/>
      <c r="IMK100" s="35"/>
      <c r="IML100" s="35"/>
      <c r="IMM100" s="35"/>
      <c r="IMN100" s="35"/>
      <c r="IMO100" s="35"/>
      <c r="IMP100" s="35"/>
      <c r="IMQ100" s="35"/>
      <c r="IMR100" s="35"/>
      <c r="IMS100" s="35"/>
      <c r="IMT100" s="35"/>
      <c r="IMU100" s="35"/>
      <c r="IMV100" s="35"/>
      <c r="IMW100" s="35"/>
      <c r="IMX100" s="35"/>
      <c r="IMY100" s="35"/>
      <c r="IMZ100" s="35"/>
      <c r="INA100" s="35"/>
      <c r="INB100" s="35"/>
      <c r="INC100" s="35"/>
      <c r="IND100" s="35"/>
      <c r="INE100" s="35"/>
      <c r="INF100" s="35"/>
      <c r="ING100" s="35"/>
      <c r="INH100" s="35"/>
      <c r="INI100" s="35"/>
      <c r="INJ100" s="35"/>
      <c r="INK100" s="35"/>
      <c r="INL100" s="35"/>
      <c r="INM100" s="35"/>
      <c r="INN100" s="35"/>
      <c r="INO100" s="35"/>
      <c r="INP100" s="35"/>
      <c r="INQ100" s="35"/>
      <c r="INR100" s="35"/>
      <c r="INS100" s="35"/>
      <c r="INT100" s="35"/>
      <c r="INU100" s="35"/>
      <c r="INV100" s="35"/>
      <c r="INW100" s="35"/>
      <c r="INX100" s="35"/>
      <c r="INY100" s="35"/>
      <c r="INZ100" s="35"/>
      <c r="IOA100" s="35"/>
      <c r="IOB100" s="35"/>
      <c r="IOC100" s="35"/>
      <c r="IOD100" s="35"/>
      <c r="IOE100" s="35"/>
      <c r="IOF100" s="35"/>
      <c r="IOG100" s="35"/>
      <c r="IOH100" s="35"/>
      <c r="IOI100" s="35"/>
      <c r="IOJ100" s="35"/>
      <c r="IOK100" s="35"/>
      <c r="IOL100" s="35"/>
      <c r="IOM100" s="35"/>
      <c r="ION100" s="35"/>
      <c r="IOO100" s="35"/>
      <c r="IOP100" s="35"/>
      <c r="IOQ100" s="35"/>
      <c r="IOR100" s="35"/>
      <c r="IOS100" s="35"/>
      <c r="IOT100" s="35"/>
      <c r="IOU100" s="35"/>
      <c r="IOV100" s="35"/>
      <c r="IOW100" s="35"/>
      <c r="IOX100" s="35"/>
      <c r="IOY100" s="35"/>
      <c r="IOZ100" s="35"/>
      <c r="IPA100" s="35"/>
      <c r="IPB100" s="35"/>
      <c r="IPC100" s="35"/>
      <c r="IPD100" s="35"/>
      <c r="IPE100" s="35"/>
      <c r="IPF100" s="35"/>
      <c r="IPG100" s="35"/>
      <c r="IPH100" s="35"/>
      <c r="IPI100" s="35"/>
      <c r="IPJ100" s="35"/>
      <c r="IPK100" s="35"/>
      <c r="IPL100" s="35"/>
      <c r="IPM100" s="35"/>
      <c r="IPN100" s="35"/>
      <c r="IPO100" s="35"/>
      <c r="IPP100" s="35"/>
      <c r="IPQ100" s="35"/>
      <c r="IPR100" s="35"/>
      <c r="IPS100" s="35"/>
      <c r="IPT100" s="35"/>
      <c r="IPU100" s="35"/>
      <c r="IPV100" s="35"/>
      <c r="IPW100" s="35"/>
      <c r="IPX100" s="35"/>
      <c r="IPY100" s="35"/>
      <c r="IPZ100" s="35"/>
      <c r="IQA100" s="35"/>
      <c r="IQB100" s="35"/>
      <c r="IQC100" s="35"/>
      <c r="IQD100" s="35"/>
      <c r="IQE100" s="35"/>
      <c r="IQF100" s="35"/>
      <c r="IQG100" s="35"/>
      <c r="IQH100" s="35"/>
      <c r="IQI100" s="35"/>
      <c r="IQJ100" s="35"/>
      <c r="IQK100" s="35"/>
      <c r="IQL100" s="35"/>
      <c r="IQM100" s="35"/>
      <c r="IQN100" s="35"/>
      <c r="IQO100" s="35"/>
      <c r="IQP100" s="35"/>
      <c r="IQQ100" s="35"/>
      <c r="IQR100" s="35"/>
      <c r="IQS100" s="35"/>
      <c r="IQT100" s="35"/>
      <c r="IQU100" s="35"/>
      <c r="IQV100" s="35"/>
      <c r="IQW100" s="35"/>
      <c r="IQX100" s="35"/>
      <c r="IQY100" s="35"/>
      <c r="IQZ100" s="35"/>
      <c r="IRA100" s="35"/>
      <c r="IRB100" s="35"/>
      <c r="IRC100" s="35"/>
      <c r="IRD100" s="35"/>
      <c r="IRE100" s="35"/>
      <c r="IRF100" s="35"/>
      <c r="IRG100" s="35"/>
      <c r="IRH100" s="35"/>
      <c r="IRI100" s="35"/>
      <c r="IRJ100" s="35"/>
      <c r="IRK100" s="35"/>
      <c r="IRL100" s="35"/>
      <c r="IRM100" s="35"/>
      <c r="IRN100" s="35"/>
      <c r="IRO100" s="35"/>
      <c r="IRP100" s="35"/>
      <c r="IRQ100" s="35"/>
      <c r="IRR100" s="35"/>
      <c r="IRS100" s="35"/>
      <c r="IRT100" s="35"/>
      <c r="IRU100" s="35"/>
      <c r="IRV100" s="35"/>
      <c r="IRW100" s="35"/>
      <c r="IRX100" s="35"/>
      <c r="IRY100" s="35"/>
      <c r="IRZ100" s="35"/>
      <c r="ISA100" s="35"/>
      <c r="ISB100" s="35"/>
      <c r="ISC100" s="35"/>
      <c r="ISD100" s="35"/>
      <c r="ISE100" s="35"/>
      <c r="ISF100" s="35"/>
      <c r="ISG100" s="35"/>
      <c r="ISH100" s="35"/>
      <c r="ISI100" s="35"/>
      <c r="ISJ100" s="35"/>
      <c r="ISK100" s="35"/>
      <c r="ISL100" s="35"/>
      <c r="ISM100" s="35"/>
      <c r="ISN100" s="35"/>
      <c r="ISO100" s="35"/>
      <c r="ISP100" s="35"/>
      <c r="ISQ100" s="35"/>
      <c r="ISR100" s="35"/>
      <c r="ISS100" s="35"/>
      <c r="IST100" s="35"/>
      <c r="ISU100" s="35"/>
      <c r="ISV100" s="35"/>
      <c r="ISW100" s="35"/>
      <c r="ISX100" s="35"/>
      <c r="ISY100" s="35"/>
      <c r="ISZ100" s="35"/>
      <c r="ITA100" s="35"/>
      <c r="ITB100" s="35"/>
      <c r="ITC100" s="35"/>
      <c r="ITD100" s="35"/>
      <c r="ITE100" s="35"/>
      <c r="ITF100" s="35"/>
      <c r="ITG100" s="35"/>
      <c r="ITH100" s="35"/>
      <c r="ITI100" s="35"/>
      <c r="ITJ100" s="35"/>
      <c r="ITK100" s="35"/>
      <c r="ITL100" s="35"/>
      <c r="ITM100" s="35"/>
      <c r="ITN100" s="35"/>
      <c r="ITO100" s="35"/>
      <c r="ITP100" s="35"/>
      <c r="ITQ100" s="35"/>
      <c r="ITR100" s="35"/>
      <c r="ITS100" s="35"/>
      <c r="ITT100" s="35"/>
      <c r="ITU100" s="35"/>
      <c r="ITV100" s="35"/>
      <c r="ITW100" s="35"/>
      <c r="ITX100" s="35"/>
      <c r="ITY100" s="35"/>
      <c r="ITZ100" s="35"/>
      <c r="IUA100" s="35"/>
      <c r="IUB100" s="35"/>
      <c r="IUC100" s="35"/>
      <c r="IUD100" s="35"/>
      <c r="IUE100" s="35"/>
      <c r="IUF100" s="35"/>
      <c r="IUG100" s="35"/>
      <c r="IUH100" s="35"/>
      <c r="IUI100" s="35"/>
      <c r="IUJ100" s="35"/>
      <c r="IUK100" s="35"/>
      <c r="IUL100" s="35"/>
      <c r="IUM100" s="35"/>
      <c r="IUN100" s="35"/>
      <c r="IUO100" s="35"/>
      <c r="IUP100" s="35"/>
      <c r="IUQ100" s="35"/>
      <c r="IUR100" s="35"/>
      <c r="IUS100" s="35"/>
      <c r="IUT100" s="35"/>
      <c r="IUU100" s="35"/>
      <c r="IUV100" s="35"/>
      <c r="IUW100" s="35"/>
      <c r="IUX100" s="35"/>
      <c r="IUY100" s="35"/>
      <c r="IUZ100" s="35"/>
      <c r="IVA100" s="35"/>
      <c r="IVB100" s="35"/>
      <c r="IVC100" s="35"/>
      <c r="IVD100" s="35"/>
      <c r="IVE100" s="35"/>
      <c r="IVF100" s="35"/>
      <c r="IVG100" s="35"/>
      <c r="IVH100" s="35"/>
      <c r="IVI100" s="35"/>
      <c r="IVJ100" s="35"/>
      <c r="IVK100" s="35"/>
      <c r="IVL100" s="35"/>
      <c r="IVM100" s="35"/>
      <c r="IVN100" s="35"/>
      <c r="IVO100" s="35"/>
      <c r="IVP100" s="35"/>
      <c r="IVQ100" s="35"/>
      <c r="IVR100" s="35"/>
      <c r="IVS100" s="35"/>
      <c r="IVT100" s="35"/>
      <c r="IVU100" s="35"/>
      <c r="IVV100" s="35"/>
      <c r="IVW100" s="35"/>
      <c r="IVX100" s="35"/>
      <c r="IVY100" s="35"/>
      <c r="IVZ100" s="35"/>
      <c r="IWA100" s="35"/>
      <c r="IWB100" s="35"/>
      <c r="IWC100" s="35"/>
      <c r="IWD100" s="35"/>
      <c r="IWE100" s="35"/>
      <c r="IWF100" s="35"/>
      <c r="IWG100" s="35"/>
      <c r="IWH100" s="35"/>
      <c r="IWI100" s="35"/>
      <c r="IWJ100" s="35"/>
      <c r="IWK100" s="35"/>
      <c r="IWL100" s="35"/>
      <c r="IWM100" s="35"/>
      <c r="IWN100" s="35"/>
      <c r="IWO100" s="35"/>
      <c r="IWP100" s="35"/>
      <c r="IWQ100" s="35"/>
      <c r="IWR100" s="35"/>
      <c r="IWS100" s="35"/>
      <c r="IWT100" s="35"/>
      <c r="IWU100" s="35"/>
      <c r="IWV100" s="35"/>
      <c r="IWW100" s="35"/>
      <c r="IWX100" s="35"/>
      <c r="IWY100" s="35"/>
      <c r="IWZ100" s="35"/>
      <c r="IXA100" s="35"/>
      <c r="IXB100" s="35"/>
      <c r="IXC100" s="35"/>
      <c r="IXD100" s="35"/>
      <c r="IXE100" s="35"/>
      <c r="IXF100" s="35"/>
      <c r="IXG100" s="35"/>
      <c r="IXH100" s="35"/>
      <c r="IXI100" s="35"/>
      <c r="IXJ100" s="35"/>
      <c r="IXK100" s="35"/>
      <c r="IXL100" s="35"/>
      <c r="IXM100" s="35"/>
      <c r="IXN100" s="35"/>
      <c r="IXO100" s="35"/>
      <c r="IXP100" s="35"/>
      <c r="IXQ100" s="35"/>
      <c r="IXR100" s="35"/>
      <c r="IXS100" s="35"/>
      <c r="IXT100" s="35"/>
      <c r="IXU100" s="35"/>
      <c r="IXV100" s="35"/>
      <c r="IXW100" s="35"/>
      <c r="IXX100" s="35"/>
      <c r="IXY100" s="35"/>
      <c r="IXZ100" s="35"/>
      <c r="IYA100" s="35"/>
      <c r="IYB100" s="35"/>
      <c r="IYC100" s="35"/>
      <c r="IYD100" s="35"/>
      <c r="IYE100" s="35"/>
      <c r="IYF100" s="35"/>
      <c r="IYG100" s="35"/>
      <c r="IYH100" s="35"/>
      <c r="IYI100" s="35"/>
      <c r="IYJ100" s="35"/>
      <c r="IYK100" s="35"/>
      <c r="IYL100" s="35"/>
      <c r="IYM100" s="35"/>
      <c r="IYN100" s="35"/>
      <c r="IYO100" s="35"/>
      <c r="IYP100" s="35"/>
      <c r="IYQ100" s="35"/>
      <c r="IYR100" s="35"/>
      <c r="IYS100" s="35"/>
      <c r="IYT100" s="35"/>
      <c r="IYU100" s="35"/>
      <c r="IYV100" s="35"/>
      <c r="IYW100" s="35"/>
      <c r="IYX100" s="35"/>
      <c r="IYY100" s="35"/>
      <c r="IYZ100" s="35"/>
      <c r="IZA100" s="35"/>
      <c r="IZB100" s="35"/>
      <c r="IZC100" s="35"/>
      <c r="IZD100" s="35"/>
      <c r="IZE100" s="35"/>
      <c r="IZF100" s="35"/>
      <c r="IZG100" s="35"/>
      <c r="IZH100" s="35"/>
      <c r="IZI100" s="35"/>
      <c r="IZJ100" s="35"/>
      <c r="IZK100" s="35"/>
      <c r="IZL100" s="35"/>
      <c r="IZM100" s="35"/>
      <c r="IZN100" s="35"/>
      <c r="IZO100" s="35"/>
      <c r="IZP100" s="35"/>
      <c r="IZQ100" s="35"/>
      <c r="IZR100" s="35"/>
      <c r="IZS100" s="35"/>
      <c r="IZT100" s="35"/>
      <c r="IZU100" s="35"/>
      <c r="IZV100" s="35"/>
      <c r="IZW100" s="35"/>
      <c r="IZX100" s="35"/>
      <c r="IZY100" s="35"/>
      <c r="IZZ100" s="35"/>
      <c r="JAA100" s="35"/>
      <c r="JAB100" s="35"/>
      <c r="JAC100" s="35"/>
      <c r="JAD100" s="35"/>
      <c r="JAE100" s="35"/>
      <c r="JAF100" s="35"/>
      <c r="JAG100" s="35"/>
      <c r="JAH100" s="35"/>
      <c r="JAI100" s="35"/>
      <c r="JAJ100" s="35"/>
      <c r="JAK100" s="35"/>
      <c r="JAL100" s="35"/>
      <c r="JAM100" s="35"/>
      <c r="JAN100" s="35"/>
      <c r="JAO100" s="35"/>
      <c r="JAP100" s="35"/>
      <c r="JAQ100" s="35"/>
      <c r="JAR100" s="35"/>
      <c r="JAS100" s="35"/>
      <c r="JAT100" s="35"/>
      <c r="JAU100" s="35"/>
      <c r="JAV100" s="35"/>
      <c r="JAW100" s="35"/>
      <c r="JAX100" s="35"/>
      <c r="JAY100" s="35"/>
      <c r="JAZ100" s="35"/>
      <c r="JBA100" s="35"/>
      <c r="JBB100" s="35"/>
      <c r="JBC100" s="35"/>
      <c r="JBD100" s="35"/>
      <c r="JBE100" s="35"/>
      <c r="JBF100" s="35"/>
      <c r="JBG100" s="35"/>
      <c r="JBH100" s="35"/>
      <c r="JBI100" s="35"/>
      <c r="JBJ100" s="35"/>
      <c r="JBK100" s="35"/>
      <c r="JBL100" s="35"/>
      <c r="JBM100" s="35"/>
      <c r="JBN100" s="35"/>
      <c r="JBO100" s="35"/>
      <c r="JBP100" s="35"/>
      <c r="JBQ100" s="35"/>
      <c r="JBR100" s="35"/>
      <c r="JBS100" s="35"/>
      <c r="JBT100" s="35"/>
      <c r="JBU100" s="35"/>
      <c r="JBV100" s="35"/>
      <c r="JBW100" s="35"/>
      <c r="JBX100" s="35"/>
      <c r="JBY100" s="35"/>
      <c r="JBZ100" s="35"/>
      <c r="JCA100" s="35"/>
      <c r="JCB100" s="35"/>
      <c r="JCC100" s="35"/>
      <c r="JCD100" s="35"/>
      <c r="JCE100" s="35"/>
      <c r="JCF100" s="35"/>
      <c r="JCG100" s="35"/>
      <c r="JCH100" s="35"/>
      <c r="JCI100" s="35"/>
      <c r="JCJ100" s="35"/>
      <c r="JCK100" s="35"/>
      <c r="JCL100" s="35"/>
      <c r="JCM100" s="35"/>
      <c r="JCN100" s="35"/>
      <c r="JCO100" s="35"/>
      <c r="JCP100" s="35"/>
      <c r="JCQ100" s="35"/>
      <c r="JCR100" s="35"/>
      <c r="JCS100" s="35"/>
      <c r="JCT100" s="35"/>
      <c r="JCU100" s="35"/>
      <c r="JCV100" s="35"/>
      <c r="JCW100" s="35"/>
      <c r="JCX100" s="35"/>
      <c r="JCY100" s="35"/>
      <c r="JCZ100" s="35"/>
      <c r="JDA100" s="35"/>
      <c r="JDB100" s="35"/>
      <c r="JDC100" s="35"/>
      <c r="JDD100" s="35"/>
      <c r="JDE100" s="35"/>
      <c r="JDF100" s="35"/>
      <c r="JDG100" s="35"/>
      <c r="JDH100" s="35"/>
      <c r="JDI100" s="35"/>
      <c r="JDJ100" s="35"/>
      <c r="JDK100" s="35"/>
      <c r="JDL100" s="35"/>
      <c r="JDM100" s="35"/>
      <c r="JDN100" s="35"/>
      <c r="JDO100" s="35"/>
      <c r="JDP100" s="35"/>
      <c r="JDQ100" s="35"/>
      <c r="JDR100" s="35"/>
      <c r="JDS100" s="35"/>
      <c r="JDT100" s="35"/>
      <c r="JDU100" s="35"/>
      <c r="JDV100" s="35"/>
      <c r="JDW100" s="35"/>
      <c r="JDX100" s="35"/>
      <c r="JDY100" s="35"/>
      <c r="JDZ100" s="35"/>
      <c r="JEA100" s="35"/>
      <c r="JEB100" s="35"/>
      <c r="JEC100" s="35"/>
      <c r="JED100" s="35"/>
      <c r="JEE100" s="35"/>
      <c r="JEF100" s="35"/>
      <c r="JEG100" s="35"/>
      <c r="JEH100" s="35"/>
      <c r="JEI100" s="35"/>
      <c r="JEJ100" s="35"/>
      <c r="JEK100" s="35"/>
      <c r="JEL100" s="35"/>
      <c r="JEM100" s="35"/>
      <c r="JEN100" s="35"/>
      <c r="JEO100" s="35"/>
      <c r="JEP100" s="35"/>
      <c r="JEQ100" s="35"/>
      <c r="JER100" s="35"/>
      <c r="JES100" s="35"/>
      <c r="JET100" s="35"/>
      <c r="JEU100" s="35"/>
      <c r="JEV100" s="35"/>
      <c r="JEW100" s="35"/>
      <c r="JEX100" s="35"/>
      <c r="JEY100" s="35"/>
      <c r="JEZ100" s="35"/>
      <c r="JFA100" s="35"/>
      <c r="JFB100" s="35"/>
      <c r="JFC100" s="35"/>
      <c r="JFD100" s="35"/>
      <c r="JFE100" s="35"/>
      <c r="JFF100" s="35"/>
      <c r="JFG100" s="35"/>
      <c r="JFH100" s="35"/>
      <c r="JFI100" s="35"/>
      <c r="JFJ100" s="35"/>
      <c r="JFK100" s="35"/>
      <c r="JFL100" s="35"/>
      <c r="JFM100" s="35"/>
      <c r="JFN100" s="35"/>
      <c r="JFO100" s="35"/>
      <c r="JFP100" s="35"/>
      <c r="JFQ100" s="35"/>
      <c r="JFR100" s="35"/>
      <c r="JFS100" s="35"/>
      <c r="JFT100" s="35"/>
      <c r="JFU100" s="35"/>
      <c r="JFV100" s="35"/>
      <c r="JFW100" s="35"/>
      <c r="JFX100" s="35"/>
      <c r="JFY100" s="35"/>
      <c r="JFZ100" s="35"/>
      <c r="JGA100" s="35"/>
      <c r="JGB100" s="35"/>
      <c r="JGC100" s="35"/>
      <c r="JGD100" s="35"/>
      <c r="JGE100" s="35"/>
      <c r="JGF100" s="35"/>
      <c r="JGG100" s="35"/>
      <c r="JGH100" s="35"/>
      <c r="JGI100" s="35"/>
      <c r="JGJ100" s="35"/>
      <c r="JGK100" s="35"/>
      <c r="JGL100" s="35"/>
      <c r="JGM100" s="35"/>
      <c r="JGN100" s="35"/>
      <c r="JGO100" s="35"/>
      <c r="JGP100" s="35"/>
      <c r="JGQ100" s="35"/>
      <c r="JGR100" s="35"/>
      <c r="JGS100" s="35"/>
      <c r="JGT100" s="35"/>
      <c r="JGU100" s="35"/>
      <c r="JGV100" s="35"/>
      <c r="JGW100" s="35"/>
      <c r="JGX100" s="35"/>
      <c r="JGY100" s="35"/>
      <c r="JGZ100" s="35"/>
      <c r="JHA100" s="35"/>
      <c r="JHB100" s="35"/>
      <c r="JHC100" s="35"/>
      <c r="JHD100" s="35"/>
      <c r="JHE100" s="35"/>
      <c r="JHF100" s="35"/>
      <c r="JHG100" s="35"/>
      <c r="JHH100" s="35"/>
      <c r="JHI100" s="35"/>
      <c r="JHJ100" s="35"/>
      <c r="JHK100" s="35"/>
      <c r="JHL100" s="35"/>
      <c r="JHM100" s="35"/>
      <c r="JHN100" s="35"/>
      <c r="JHO100" s="35"/>
      <c r="JHP100" s="35"/>
      <c r="JHQ100" s="35"/>
      <c r="JHR100" s="35"/>
      <c r="JHS100" s="35"/>
      <c r="JHT100" s="35"/>
      <c r="JHU100" s="35"/>
      <c r="JHV100" s="35"/>
      <c r="JHW100" s="35"/>
      <c r="JHX100" s="35"/>
      <c r="JHY100" s="35"/>
      <c r="JHZ100" s="35"/>
      <c r="JIA100" s="35"/>
      <c r="JIB100" s="35"/>
      <c r="JIC100" s="35"/>
      <c r="JID100" s="35"/>
      <c r="JIE100" s="35"/>
      <c r="JIF100" s="35"/>
      <c r="JIG100" s="35"/>
      <c r="JIH100" s="35"/>
      <c r="JII100" s="35"/>
      <c r="JIJ100" s="35"/>
      <c r="JIK100" s="35"/>
      <c r="JIL100" s="35"/>
      <c r="JIM100" s="35"/>
      <c r="JIN100" s="35"/>
      <c r="JIO100" s="35"/>
      <c r="JIP100" s="35"/>
      <c r="JIQ100" s="35"/>
      <c r="JIR100" s="35"/>
      <c r="JIS100" s="35"/>
      <c r="JIT100" s="35"/>
      <c r="JIU100" s="35"/>
      <c r="JIV100" s="35"/>
      <c r="JIW100" s="35"/>
      <c r="JIX100" s="35"/>
      <c r="JIY100" s="35"/>
      <c r="JIZ100" s="35"/>
      <c r="JJA100" s="35"/>
      <c r="JJB100" s="35"/>
      <c r="JJC100" s="35"/>
      <c r="JJD100" s="35"/>
      <c r="JJE100" s="35"/>
      <c r="JJF100" s="35"/>
      <c r="JJG100" s="35"/>
      <c r="JJH100" s="35"/>
      <c r="JJI100" s="35"/>
      <c r="JJJ100" s="35"/>
      <c r="JJK100" s="35"/>
      <c r="JJL100" s="35"/>
      <c r="JJM100" s="35"/>
      <c r="JJN100" s="35"/>
      <c r="JJO100" s="35"/>
      <c r="JJP100" s="35"/>
      <c r="JJQ100" s="35"/>
      <c r="JJR100" s="35"/>
      <c r="JJS100" s="35"/>
      <c r="JJT100" s="35"/>
      <c r="JJU100" s="35"/>
      <c r="JJV100" s="35"/>
      <c r="JJW100" s="35"/>
      <c r="JJX100" s="35"/>
      <c r="JJY100" s="35"/>
      <c r="JJZ100" s="35"/>
      <c r="JKA100" s="35"/>
      <c r="JKB100" s="35"/>
      <c r="JKC100" s="35"/>
      <c r="JKD100" s="35"/>
      <c r="JKE100" s="35"/>
      <c r="JKF100" s="35"/>
      <c r="JKG100" s="35"/>
      <c r="JKH100" s="35"/>
      <c r="JKI100" s="35"/>
      <c r="JKJ100" s="35"/>
      <c r="JKK100" s="35"/>
      <c r="JKL100" s="35"/>
      <c r="JKM100" s="35"/>
      <c r="JKN100" s="35"/>
      <c r="JKO100" s="35"/>
      <c r="JKP100" s="35"/>
      <c r="JKQ100" s="35"/>
      <c r="JKR100" s="35"/>
      <c r="JKS100" s="35"/>
      <c r="JKT100" s="35"/>
      <c r="JKU100" s="35"/>
      <c r="JKV100" s="35"/>
      <c r="JKW100" s="35"/>
      <c r="JKX100" s="35"/>
      <c r="JKY100" s="35"/>
      <c r="JKZ100" s="35"/>
      <c r="JLA100" s="35"/>
      <c r="JLB100" s="35"/>
      <c r="JLC100" s="35"/>
      <c r="JLD100" s="35"/>
      <c r="JLE100" s="35"/>
      <c r="JLF100" s="35"/>
      <c r="JLG100" s="35"/>
      <c r="JLH100" s="35"/>
      <c r="JLI100" s="35"/>
      <c r="JLJ100" s="35"/>
      <c r="JLK100" s="35"/>
      <c r="JLL100" s="35"/>
      <c r="JLM100" s="35"/>
      <c r="JLN100" s="35"/>
      <c r="JLO100" s="35"/>
      <c r="JLP100" s="35"/>
      <c r="JLQ100" s="35"/>
      <c r="JLR100" s="35"/>
      <c r="JLS100" s="35"/>
      <c r="JLT100" s="35"/>
      <c r="JLU100" s="35"/>
      <c r="JLV100" s="35"/>
      <c r="JLW100" s="35"/>
      <c r="JLX100" s="35"/>
      <c r="JLY100" s="35"/>
      <c r="JLZ100" s="35"/>
      <c r="JMA100" s="35"/>
      <c r="JMB100" s="35"/>
      <c r="JMC100" s="35"/>
      <c r="JMD100" s="35"/>
      <c r="JME100" s="35"/>
      <c r="JMF100" s="35"/>
      <c r="JMG100" s="35"/>
      <c r="JMH100" s="35"/>
      <c r="JMI100" s="35"/>
      <c r="JMJ100" s="35"/>
      <c r="JMK100" s="35"/>
      <c r="JML100" s="35"/>
      <c r="JMM100" s="35"/>
      <c r="JMN100" s="35"/>
      <c r="JMO100" s="35"/>
      <c r="JMP100" s="35"/>
      <c r="JMQ100" s="35"/>
      <c r="JMR100" s="35"/>
      <c r="JMS100" s="35"/>
      <c r="JMT100" s="35"/>
      <c r="JMU100" s="35"/>
      <c r="JMV100" s="35"/>
      <c r="JMW100" s="35"/>
      <c r="JMX100" s="35"/>
      <c r="JMY100" s="35"/>
      <c r="JMZ100" s="35"/>
      <c r="JNA100" s="35"/>
      <c r="JNB100" s="35"/>
      <c r="JNC100" s="35"/>
      <c r="JND100" s="35"/>
      <c r="JNE100" s="35"/>
      <c r="JNF100" s="35"/>
      <c r="JNG100" s="35"/>
      <c r="JNH100" s="35"/>
      <c r="JNI100" s="35"/>
      <c r="JNJ100" s="35"/>
      <c r="JNK100" s="35"/>
      <c r="JNL100" s="35"/>
      <c r="JNM100" s="35"/>
      <c r="JNN100" s="35"/>
      <c r="JNO100" s="35"/>
      <c r="JNP100" s="35"/>
      <c r="JNQ100" s="35"/>
      <c r="JNR100" s="35"/>
      <c r="JNS100" s="35"/>
      <c r="JNT100" s="35"/>
      <c r="JNU100" s="35"/>
      <c r="JNV100" s="35"/>
      <c r="JNW100" s="35"/>
      <c r="JNX100" s="35"/>
      <c r="JNY100" s="35"/>
      <c r="JNZ100" s="35"/>
      <c r="JOA100" s="35"/>
      <c r="JOB100" s="35"/>
      <c r="JOC100" s="35"/>
      <c r="JOD100" s="35"/>
      <c r="JOE100" s="35"/>
      <c r="JOF100" s="35"/>
      <c r="JOG100" s="35"/>
      <c r="JOH100" s="35"/>
      <c r="JOI100" s="35"/>
      <c r="JOJ100" s="35"/>
      <c r="JOK100" s="35"/>
      <c r="JOL100" s="35"/>
      <c r="JOM100" s="35"/>
      <c r="JON100" s="35"/>
      <c r="JOO100" s="35"/>
      <c r="JOP100" s="35"/>
      <c r="JOQ100" s="35"/>
      <c r="JOR100" s="35"/>
      <c r="JOS100" s="35"/>
      <c r="JOT100" s="35"/>
      <c r="JOU100" s="35"/>
      <c r="JOV100" s="35"/>
      <c r="JOW100" s="35"/>
      <c r="JOX100" s="35"/>
      <c r="JOY100" s="35"/>
      <c r="JOZ100" s="35"/>
      <c r="JPA100" s="35"/>
      <c r="JPB100" s="35"/>
      <c r="JPC100" s="35"/>
      <c r="JPD100" s="35"/>
      <c r="JPE100" s="35"/>
      <c r="JPF100" s="35"/>
      <c r="JPG100" s="35"/>
      <c r="JPH100" s="35"/>
      <c r="JPI100" s="35"/>
      <c r="JPJ100" s="35"/>
      <c r="JPK100" s="35"/>
      <c r="JPL100" s="35"/>
      <c r="JPM100" s="35"/>
      <c r="JPN100" s="35"/>
      <c r="JPO100" s="35"/>
      <c r="JPP100" s="35"/>
      <c r="JPQ100" s="35"/>
      <c r="JPR100" s="35"/>
      <c r="JPS100" s="35"/>
      <c r="JPT100" s="35"/>
      <c r="JPU100" s="35"/>
      <c r="JPV100" s="35"/>
      <c r="JPW100" s="35"/>
      <c r="JPX100" s="35"/>
      <c r="JPY100" s="35"/>
      <c r="JPZ100" s="35"/>
      <c r="JQA100" s="35"/>
      <c r="JQB100" s="35"/>
      <c r="JQC100" s="35"/>
      <c r="JQD100" s="35"/>
      <c r="JQE100" s="35"/>
      <c r="JQF100" s="35"/>
      <c r="JQG100" s="35"/>
      <c r="JQH100" s="35"/>
      <c r="JQI100" s="35"/>
      <c r="JQJ100" s="35"/>
      <c r="JQK100" s="35"/>
      <c r="JQL100" s="35"/>
      <c r="JQM100" s="35"/>
      <c r="JQN100" s="35"/>
      <c r="JQO100" s="35"/>
      <c r="JQP100" s="35"/>
      <c r="JQQ100" s="35"/>
      <c r="JQR100" s="35"/>
      <c r="JQS100" s="35"/>
      <c r="JQT100" s="35"/>
      <c r="JQU100" s="35"/>
      <c r="JQV100" s="35"/>
      <c r="JQW100" s="35"/>
      <c r="JQX100" s="35"/>
      <c r="JQY100" s="35"/>
      <c r="JQZ100" s="35"/>
      <c r="JRA100" s="35"/>
      <c r="JRB100" s="35"/>
      <c r="JRC100" s="35"/>
      <c r="JRD100" s="35"/>
      <c r="JRE100" s="35"/>
      <c r="JRF100" s="35"/>
      <c r="JRG100" s="35"/>
      <c r="JRH100" s="35"/>
      <c r="JRI100" s="35"/>
      <c r="JRJ100" s="35"/>
      <c r="JRK100" s="35"/>
      <c r="JRL100" s="35"/>
      <c r="JRM100" s="35"/>
      <c r="JRN100" s="35"/>
      <c r="JRO100" s="35"/>
      <c r="JRP100" s="35"/>
      <c r="JRQ100" s="35"/>
      <c r="JRR100" s="35"/>
      <c r="JRS100" s="35"/>
      <c r="JRT100" s="35"/>
      <c r="JRU100" s="35"/>
      <c r="JRV100" s="35"/>
      <c r="JRW100" s="35"/>
      <c r="JRX100" s="35"/>
      <c r="JRY100" s="35"/>
      <c r="JRZ100" s="35"/>
      <c r="JSA100" s="35"/>
      <c r="JSB100" s="35"/>
      <c r="JSC100" s="35"/>
      <c r="JSD100" s="35"/>
      <c r="JSE100" s="35"/>
      <c r="JSF100" s="35"/>
      <c r="JSG100" s="35"/>
      <c r="JSH100" s="35"/>
      <c r="JSI100" s="35"/>
      <c r="JSJ100" s="35"/>
      <c r="JSK100" s="35"/>
      <c r="JSL100" s="35"/>
      <c r="JSM100" s="35"/>
      <c r="JSN100" s="35"/>
      <c r="JSO100" s="35"/>
      <c r="JSP100" s="35"/>
      <c r="JSQ100" s="35"/>
      <c r="JSR100" s="35"/>
      <c r="JSS100" s="35"/>
      <c r="JST100" s="35"/>
      <c r="JSU100" s="35"/>
      <c r="JSV100" s="35"/>
      <c r="JSW100" s="35"/>
      <c r="JSX100" s="35"/>
      <c r="JSY100" s="35"/>
      <c r="JSZ100" s="35"/>
      <c r="JTA100" s="35"/>
      <c r="JTB100" s="35"/>
      <c r="JTC100" s="35"/>
      <c r="JTD100" s="35"/>
      <c r="JTE100" s="35"/>
      <c r="JTF100" s="35"/>
      <c r="JTG100" s="35"/>
      <c r="JTH100" s="35"/>
      <c r="JTI100" s="35"/>
      <c r="JTJ100" s="35"/>
      <c r="JTK100" s="35"/>
      <c r="JTL100" s="35"/>
      <c r="JTM100" s="35"/>
      <c r="JTN100" s="35"/>
      <c r="JTO100" s="35"/>
      <c r="JTP100" s="35"/>
      <c r="JTQ100" s="35"/>
      <c r="JTR100" s="35"/>
      <c r="JTS100" s="35"/>
      <c r="JTT100" s="35"/>
      <c r="JTU100" s="35"/>
      <c r="JTV100" s="35"/>
      <c r="JTW100" s="35"/>
      <c r="JTX100" s="35"/>
      <c r="JTY100" s="35"/>
      <c r="JTZ100" s="35"/>
      <c r="JUA100" s="35"/>
      <c r="JUB100" s="35"/>
      <c r="JUC100" s="35"/>
      <c r="JUD100" s="35"/>
      <c r="JUE100" s="35"/>
      <c r="JUF100" s="35"/>
      <c r="JUG100" s="35"/>
      <c r="JUH100" s="35"/>
      <c r="JUI100" s="35"/>
      <c r="JUJ100" s="35"/>
      <c r="JUK100" s="35"/>
      <c r="JUL100" s="35"/>
      <c r="JUM100" s="35"/>
      <c r="JUN100" s="35"/>
      <c r="JUO100" s="35"/>
      <c r="JUP100" s="35"/>
      <c r="JUQ100" s="35"/>
      <c r="JUR100" s="35"/>
      <c r="JUS100" s="35"/>
      <c r="JUT100" s="35"/>
      <c r="JUU100" s="35"/>
      <c r="JUV100" s="35"/>
      <c r="JUW100" s="35"/>
      <c r="JUX100" s="35"/>
      <c r="JUY100" s="35"/>
      <c r="JUZ100" s="35"/>
      <c r="JVA100" s="35"/>
      <c r="JVB100" s="35"/>
      <c r="JVC100" s="35"/>
      <c r="JVD100" s="35"/>
      <c r="JVE100" s="35"/>
      <c r="JVF100" s="35"/>
      <c r="JVG100" s="35"/>
      <c r="JVH100" s="35"/>
      <c r="JVI100" s="35"/>
      <c r="JVJ100" s="35"/>
      <c r="JVK100" s="35"/>
      <c r="JVL100" s="35"/>
      <c r="JVM100" s="35"/>
      <c r="JVN100" s="35"/>
      <c r="JVO100" s="35"/>
      <c r="JVP100" s="35"/>
      <c r="JVQ100" s="35"/>
      <c r="JVR100" s="35"/>
      <c r="JVS100" s="35"/>
      <c r="JVT100" s="35"/>
      <c r="JVU100" s="35"/>
      <c r="JVV100" s="35"/>
      <c r="JVW100" s="35"/>
      <c r="JVX100" s="35"/>
      <c r="JVY100" s="35"/>
      <c r="JVZ100" s="35"/>
      <c r="JWA100" s="35"/>
      <c r="JWB100" s="35"/>
      <c r="JWC100" s="35"/>
      <c r="JWD100" s="35"/>
      <c r="JWE100" s="35"/>
      <c r="JWF100" s="35"/>
      <c r="JWG100" s="35"/>
      <c r="JWH100" s="35"/>
      <c r="JWI100" s="35"/>
      <c r="JWJ100" s="35"/>
      <c r="JWK100" s="35"/>
      <c r="JWL100" s="35"/>
      <c r="JWM100" s="35"/>
      <c r="JWN100" s="35"/>
      <c r="JWO100" s="35"/>
      <c r="JWP100" s="35"/>
      <c r="JWQ100" s="35"/>
      <c r="JWR100" s="35"/>
      <c r="JWS100" s="35"/>
      <c r="JWT100" s="35"/>
      <c r="JWU100" s="35"/>
      <c r="JWV100" s="35"/>
      <c r="JWW100" s="35"/>
      <c r="JWX100" s="35"/>
      <c r="JWY100" s="35"/>
      <c r="JWZ100" s="35"/>
      <c r="JXA100" s="35"/>
      <c r="JXB100" s="35"/>
      <c r="JXC100" s="35"/>
      <c r="JXD100" s="35"/>
      <c r="JXE100" s="35"/>
      <c r="JXF100" s="35"/>
      <c r="JXG100" s="35"/>
      <c r="JXH100" s="35"/>
      <c r="JXI100" s="35"/>
      <c r="JXJ100" s="35"/>
      <c r="JXK100" s="35"/>
      <c r="JXL100" s="35"/>
      <c r="JXM100" s="35"/>
      <c r="JXN100" s="35"/>
      <c r="JXO100" s="35"/>
      <c r="JXP100" s="35"/>
      <c r="JXQ100" s="35"/>
      <c r="JXR100" s="35"/>
      <c r="JXS100" s="35"/>
      <c r="JXT100" s="35"/>
      <c r="JXU100" s="35"/>
      <c r="JXV100" s="35"/>
      <c r="JXW100" s="35"/>
      <c r="JXX100" s="35"/>
      <c r="JXY100" s="35"/>
      <c r="JXZ100" s="35"/>
      <c r="JYA100" s="35"/>
      <c r="JYB100" s="35"/>
      <c r="JYC100" s="35"/>
      <c r="JYD100" s="35"/>
      <c r="JYE100" s="35"/>
      <c r="JYF100" s="35"/>
      <c r="JYG100" s="35"/>
      <c r="JYH100" s="35"/>
      <c r="JYI100" s="35"/>
      <c r="JYJ100" s="35"/>
      <c r="JYK100" s="35"/>
      <c r="JYL100" s="35"/>
      <c r="JYM100" s="35"/>
      <c r="JYN100" s="35"/>
      <c r="JYO100" s="35"/>
      <c r="JYP100" s="35"/>
      <c r="JYQ100" s="35"/>
      <c r="JYR100" s="35"/>
      <c r="JYS100" s="35"/>
      <c r="JYT100" s="35"/>
      <c r="JYU100" s="35"/>
      <c r="JYV100" s="35"/>
      <c r="JYW100" s="35"/>
      <c r="JYX100" s="35"/>
      <c r="JYY100" s="35"/>
      <c r="JYZ100" s="35"/>
      <c r="JZA100" s="35"/>
      <c r="JZB100" s="35"/>
      <c r="JZC100" s="35"/>
      <c r="JZD100" s="35"/>
      <c r="JZE100" s="35"/>
      <c r="JZF100" s="35"/>
      <c r="JZG100" s="35"/>
      <c r="JZH100" s="35"/>
      <c r="JZI100" s="35"/>
      <c r="JZJ100" s="35"/>
      <c r="JZK100" s="35"/>
      <c r="JZL100" s="35"/>
      <c r="JZM100" s="35"/>
      <c r="JZN100" s="35"/>
      <c r="JZO100" s="35"/>
      <c r="JZP100" s="35"/>
      <c r="JZQ100" s="35"/>
      <c r="JZR100" s="35"/>
      <c r="JZS100" s="35"/>
      <c r="JZT100" s="35"/>
      <c r="JZU100" s="35"/>
      <c r="JZV100" s="35"/>
      <c r="JZW100" s="35"/>
      <c r="JZX100" s="35"/>
      <c r="JZY100" s="35"/>
      <c r="JZZ100" s="35"/>
      <c r="KAA100" s="35"/>
      <c r="KAB100" s="35"/>
      <c r="KAC100" s="35"/>
      <c r="KAD100" s="35"/>
      <c r="KAE100" s="35"/>
      <c r="KAF100" s="35"/>
      <c r="KAG100" s="35"/>
      <c r="KAH100" s="35"/>
      <c r="KAI100" s="35"/>
      <c r="KAJ100" s="35"/>
      <c r="KAK100" s="35"/>
      <c r="KAL100" s="35"/>
      <c r="KAM100" s="35"/>
      <c r="KAN100" s="35"/>
      <c r="KAO100" s="35"/>
      <c r="KAP100" s="35"/>
      <c r="KAQ100" s="35"/>
      <c r="KAR100" s="35"/>
      <c r="KAS100" s="35"/>
      <c r="KAT100" s="35"/>
      <c r="KAU100" s="35"/>
      <c r="KAV100" s="35"/>
      <c r="KAW100" s="35"/>
      <c r="KAX100" s="35"/>
      <c r="KAY100" s="35"/>
      <c r="KAZ100" s="35"/>
      <c r="KBA100" s="35"/>
      <c r="KBB100" s="35"/>
      <c r="KBC100" s="35"/>
      <c r="KBD100" s="35"/>
      <c r="KBE100" s="35"/>
      <c r="KBF100" s="35"/>
      <c r="KBG100" s="35"/>
      <c r="KBH100" s="35"/>
      <c r="KBI100" s="35"/>
      <c r="KBJ100" s="35"/>
      <c r="KBK100" s="35"/>
      <c r="KBL100" s="35"/>
      <c r="KBM100" s="35"/>
      <c r="KBN100" s="35"/>
      <c r="KBO100" s="35"/>
      <c r="KBP100" s="35"/>
      <c r="KBQ100" s="35"/>
      <c r="KBR100" s="35"/>
      <c r="KBS100" s="35"/>
      <c r="KBT100" s="35"/>
      <c r="KBU100" s="35"/>
      <c r="KBV100" s="35"/>
      <c r="KBW100" s="35"/>
      <c r="KBX100" s="35"/>
      <c r="KBY100" s="35"/>
      <c r="KBZ100" s="35"/>
      <c r="KCA100" s="35"/>
      <c r="KCB100" s="35"/>
      <c r="KCC100" s="35"/>
      <c r="KCD100" s="35"/>
      <c r="KCE100" s="35"/>
      <c r="KCF100" s="35"/>
      <c r="KCG100" s="35"/>
      <c r="KCH100" s="35"/>
      <c r="KCI100" s="35"/>
      <c r="KCJ100" s="35"/>
      <c r="KCK100" s="35"/>
      <c r="KCL100" s="35"/>
      <c r="KCM100" s="35"/>
      <c r="KCN100" s="35"/>
      <c r="KCO100" s="35"/>
      <c r="KCP100" s="35"/>
      <c r="KCQ100" s="35"/>
      <c r="KCR100" s="35"/>
      <c r="KCS100" s="35"/>
      <c r="KCT100" s="35"/>
      <c r="KCU100" s="35"/>
      <c r="KCV100" s="35"/>
      <c r="KCW100" s="35"/>
      <c r="KCX100" s="35"/>
      <c r="KCY100" s="35"/>
      <c r="KCZ100" s="35"/>
      <c r="KDA100" s="35"/>
      <c r="KDB100" s="35"/>
      <c r="KDC100" s="35"/>
      <c r="KDD100" s="35"/>
      <c r="KDE100" s="35"/>
      <c r="KDF100" s="35"/>
      <c r="KDG100" s="35"/>
      <c r="KDH100" s="35"/>
      <c r="KDI100" s="35"/>
      <c r="KDJ100" s="35"/>
      <c r="KDK100" s="35"/>
      <c r="KDL100" s="35"/>
      <c r="KDM100" s="35"/>
      <c r="KDN100" s="35"/>
      <c r="KDO100" s="35"/>
      <c r="KDP100" s="35"/>
      <c r="KDQ100" s="35"/>
      <c r="KDR100" s="35"/>
      <c r="KDS100" s="35"/>
      <c r="KDT100" s="35"/>
      <c r="KDU100" s="35"/>
      <c r="KDV100" s="35"/>
      <c r="KDW100" s="35"/>
      <c r="KDX100" s="35"/>
      <c r="KDY100" s="35"/>
      <c r="KDZ100" s="35"/>
      <c r="KEA100" s="35"/>
      <c r="KEB100" s="35"/>
      <c r="KEC100" s="35"/>
      <c r="KED100" s="35"/>
      <c r="KEE100" s="35"/>
      <c r="KEF100" s="35"/>
      <c r="KEG100" s="35"/>
      <c r="KEH100" s="35"/>
      <c r="KEI100" s="35"/>
      <c r="KEJ100" s="35"/>
      <c r="KEK100" s="35"/>
      <c r="KEL100" s="35"/>
      <c r="KEM100" s="35"/>
      <c r="KEN100" s="35"/>
      <c r="KEO100" s="35"/>
      <c r="KEP100" s="35"/>
      <c r="KEQ100" s="35"/>
      <c r="KER100" s="35"/>
      <c r="KES100" s="35"/>
      <c r="KET100" s="35"/>
      <c r="KEU100" s="35"/>
      <c r="KEV100" s="35"/>
      <c r="KEW100" s="35"/>
      <c r="KEX100" s="35"/>
      <c r="KEY100" s="35"/>
      <c r="KEZ100" s="35"/>
      <c r="KFA100" s="35"/>
      <c r="KFB100" s="35"/>
      <c r="KFC100" s="35"/>
      <c r="KFD100" s="35"/>
      <c r="KFE100" s="35"/>
      <c r="KFF100" s="35"/>
      <c r="KFG100" s="35"/>
      <c r="KFH100" s="35"/>
      <c r="KFI100" s="35"/>
      <c r="KFJ100" s="35"/>
      <c r="KFK100" s="35"/>
      <c r="KFL100" s="35"/>
      <c r="KFM100" s="35"/>
      <c r="KFN100" s="35"/>
      <c r="KFO100" s="35"/>
      <c r="KFP100" s="35"/>
      <c r="KFQ100" s="35"/>
      <c r="KFR100" s="35"/>
      <c r="KFS100" s="35"/>
      <c r="KFT100" s="35"/>
      <c r="KFU100" s="35"/>
      <c r="KFV100" s="35"/>
      <c r="KFW100" s="35"/>
      <c r="KFX100" s="35"/>
      <c r="KFY100" s="35"/>
      <c r="KFZ100" s="35"/>
      <c r="KGA100" s="35"/>
      <c r="KGB100" s="35"/>
      <c r="KGC100" s="35"/>
      <c r="KGD100" s="35"/>
      <c r="KGE100" s="35"/>
      <c r="KGF100" s="35"/>
      <c r="KGG100" s="35"/>
      <c r="KGH100" s="35"/>
      <c r="KGI100" s="35"/>
      <c r="KGJ100" s="35"/>
      <c r="KGK100" s="35"/>
      <c r="KGL100" s="35"/>
      <c r="KGM100" s="35"/>
      <c r="KGN100" s="35"/>
      <c r="KGO100" s="35"/>
      <c r="KGP100" s="35"/>
      <c r="KGQ100" s="35"/>
      <c r="KGR100" s="35"/>
      <c r="KGS100" s="35"/>
      <c r="KGT100" s="35"/>
      <c r="KGU100" s="35"/>
      <c r="KGV100" s="35"/>
      <c r="KGW100" s="35"/>
      <c r="KGX100" s="35"/>
      <c r="KGY100" s="35"/>
      <c r="KGZ100" s="35"/>
      <c r="KHA100" s="35"/>
      <c r="KHB100" s="35"/>
      <c r="KHC100" s="35"/>
      <c r="KHD100" s="35"/>
      <c r="KHE100" s="35"/>
      <c r="KHF100" s="35"/>
      <c r="KHG100" s="35"/>
      <c r="KHH100" s="35"/>
      <c r="KHI100" s="35"/>
      <c r="KHJ100" s="35"/>
      <c r="KHK100" s="35"/>
      <c r="KHL100" s="35"/>
      <c r="KHM100" s="35"/>
      <c r="KHN100" s="35"/>
      <c r="KHO100" s="35"/>
      <c r="KHP100" s="35"/>
      <c r="KHQ100" s="35"/>
      <c r="KHR100" s="35"/>
      <c r="KHS100" s="35"/>
      <c r="KHT100" s="35"/>
      <c r="KHU100" s="35"/>
      <c r="KHV100" s="35"/>
      <c r="KHW100" s="35"/>
      <c r="KHX100" s="35"/>
      <c r="KHY100" s="35"/>
      <c r="KHZ100" s="35"/>
      <c r="KIA100" s="35"/>
      <c r="KIB100" s="35"/>
      <c r="KIC100" s="35"/>
      <c r="KID100" s="35"/>
      <c r="KIE100" s="35"/>
      <c r="KIF100" s="35"/>
      <c r="KIG100" s="35"/>
      <c r="KIH100" s="35"/>
      <c r="KII100" s="35"/>
      <c r="KIJ100" s="35"/>
      <c r="KIK100" s="35"/>
      <c r="KIL100" s="35"/>
      <c r="KIM100" s="35"/>
      <c r="KIN100" s="35"/>
      <c r="KIO100" s="35"/>
      <c r="KIP100" s="35"/>
      <c r="KIQ100" s="35"/>
      <c r="KIR100" s="35"/>
      <c r="KIS100" s="35"/>
      <c r="KIT100" s="35"/>
      <c r="KIU100" s="35"/>
      <c r="KIV100" s="35"/>
      <c r="KIW100" s="35"/>
      <c r="KIX100" s="35"/>
      <c r="KIY100" s="35"/>
      <c r="KIZ100" s="35"/>
      <c r="KJA100" s="35"/>
      <c r="KJB100" s="35"/>
      <c r="KJC100" s="35"/>
      <c r="KJD100" s="35"/>
      <c r="KJE100" s="35"/>
      <c r="KJF100" s="35"/>
      <c r="KJG100" s="35"/>
      <c r="KJH100" s="35"/>
      <c r="KJI100" s="35"/>
      <c r="KJJ100" s="35"/>
      <c r="KJK100" s="35"/>
      <c r="KJL100" s="35"/>
      <c r="KJM100" s="35"/>
      <c r="KJN100" s="35"/>
      <c r="KJO100" s="35"/>
      <c r="KJP100" s="35"/>
      <c r="KJQ100" s="35"/>
      <c r="KJR100" s="35"/>
      <c r="KJS100" s="35"/>
      <c r="KJT100" s="35"/>
      <c r="KJU100" s="35"/>
      <c r="KJV100" s="35"/>
      <c r="KJW100" s="35"/>
      <c r="KJX100" s="35"/>
      <c r="KJY100" s="35"/>
      <c r="KJZ100" s="35"/>
      <c r="KKA100" s="35"/>
      <c r="KKB100" s="35"/>
      <c r="KKC100" s="35"/>
      <c r="KKD100" s="35"/>
      <c r="KKE100" s="35"/>
      <c r="KKF100" s="35"/>
      <c r="KKG100" s="35"/>
      <c r="KKH100" s="35"/>
      <c r="KKI100" s="35"/>
      <c r="KKJ100" s="35"/>
      <c r="KKK100" s="35"/>
      <c r="KKL100" s="35"/>
      <c r="KKM100" s="35"/>
      <c r="KKN100" s="35"/>
      <c r="KKO100" s="35"/>
      <c r="KKP100" s="35"/>
      <c r="KKQ100" s="35"/>
      <c r="KKR100" s="35"/>
      <c r="KKS100" s="35"/>
      <c r="KKT100" s="35"/>
      <c r="KKU100" s="35"/>
      <c r="KKV100" s="35"/>
      <c r="KKW100" s="35"/>
      <c r="KKX100" s="35"/>
      <c r="KKY100" s="35"/>
      <c r="KKZ100" s="35"/>
      <c r="KLA100" s="35"/>
      <c r="KLB100" s="35"/>
      <c r="KLC100" s="35"/>
      <c r="KLD100" s="35"/>
      <c r="KLE100" s="35"/>
      <c r="KLF100" s="35"/>
      <c r="KLG100" s="35"/>
      <c r="KLH100" s="35"/>
      <c r="KLI100" s="35"/>
      <c r="KLJ100" s="35"/>
      <c r="KLK100" s="35"/>
      <c r="KLL100" s="35"/>
      <c r="KLM100" s="35"/>
      <c r="KLN100" s="35"/>
      <c r="KLO100" s="35"/>
      <c r="KLP100" s="35"/>
      <c r="KLQ100" s="35"/>
      <c r="KLR100" s="35"/>
      <c r="KLS100" s="35"/>
      <c r="KLT100" s="35"/>
      <c r="KLU100" s="35"/>
      <c r="KLV100" s="35"/>
      <c r="KLW100" s="35"/>
      <c r="KLX100" s="35"/>
      <c r="KLY100" s="35"/>
      <c r="KLZ100" s="35"/>
      <c r="KMA100" s="35"/>
      <c r="KMB100" s="35"/>
      <c r="KMC100" s="35"/>
      <c r="KMD100" s="35"/>
      <c r="KME100" s="35"/>
      <c r="KMF100" s="35"/>
      <c r="KMG100" s="35"/>
      <c r="KMH100" s="35"/>
      <c r="KMI100" s="35"/>
      <c r="KMJ100" s="35"/>
      <c r="KMK100" s="35"/>
      <c r="KML100" s="35"/>
      <c r="KMM100" s="35"/>
      <c r="KMN100" s="35"/>
      <c r="KMO100" s="35"/>
      <c r="KMP100" s="35"/>
      <c r="KMQ100" s="35"/>
      <c r="KMR100" s="35"/>
      <c r="KMS100" s="35"/>
      <c r="KMT100" s="35"/>
      <c r="KMU100" s="35"/>
      <c r="KMV100" s="35"/>
      <c r="KMW100" s="35"/>
      <c r="KMX100" s="35"/>
      <c r="KMY100" s="35"/>
      <c r="KMZ100" s="35"/>
      <c r="KNA100" s="35"/>
      <c r="KNB100" s="35"/>
      <c r="KNC100" s="35"/>
      <c r="KND100" s="35"/>
      <c r="KNE100" s="35"/>
      <c r="KNF100" s="35"/>
      <c r="KNG100" s="35"/>
      <c r="KNH100" s="35"/>
      <c r="KNI100" s="35"/>
      <c r="KNJ100" s="35"/>
      <c r="KNK100" s="35"/>
      <c r="KNL100" s="35"/>
      <c r="KNM100" s="35"/>
      <c r="KNN100" s="35"/>
      <c r="KNO100" s="35"/>
      <c r="KNP100" s="35"/>
      <c r="KNQ100" s="35"/>
      <c r="KNR100" s="35"/>
      <c r="KNS100" s="35"/>
      <c r="KNT100" s="35"/>
      <c r="KNU100" s="35"/>
      <c r="KNV100" s="35"/>
      <c r="KNW100" s="35"/>
      <c r="KNX100" s="35"/>
      <c r="KNY100" s="35"/>
      <c r="KNZ100" s="35"/>
      <c r="KOA100" s="35"/>
      <c r="KOB100" s="35"/>
      <c r="KOC100" s="35"/>
      <c r="KOD100" s="35"/>
      <c r="KOE100" s="35"/>
      <c r="KOF100" s="35"/>
      <c r="KOG100" s="35"/>
      <c r="KOH100" s="35"/>
      <c r="KOI100" s="35"/>
      <c r="KOJ100" s="35"/>
      <c r="KOK100" s="35"/>
      <c r="KOL100" s="35"/>
      <c r="KOM100" s="35"/>
      <c r="KON100" s="35"/>
      <c r="KOO100" s="35"/>
      <c r="KOP100" s="35"/>
      <c r="KOQ100" s="35"/>
      <c r="KOR100" s="35"/>
      <c r="KOS100" s="35"/>
      <c r="KOT100" s="35"/>
      <c r="KOU100" s="35"/>
      <c r="KOV100" s="35"/>
      <c r="KOW100" s="35"/>
      <c r="KOX100" s="35"/>
      <c r="KOY100" s="35"/>
      <c r="KOZ100" s="35"/>
      <c r="KPA100" s="35"/>
      <c r="KPB100" s="35"/>
      <c r="KPC100" s="35"/>
      <c r="KPD100" s="35"/>
      <c r="KPE100" s="35"/>
      <c r="KPF100" s="35"/>
      <c r="KPG100" s="35"/>
      <c r="KPH100" s="35"/>
      <c r="KPI100" s="35"/>
      <c r="KPJ100" s="35"/>
      <c r="KPK100" s="35"/>
      <c r="KPL100" s="35"/>
      <c r="KPM100" s="35"/>
      <c r="KPN100" s="35"/>
      <c r="KPO100" s="35"/>
      <c r="KPP100" s="35"/>
      <c r="KPQ100" s="35"/>
      <c r="KPR100" s="35"/>
      <c r="KPS100" s="35"/>
      <c r="KPT100" s="35"/>
      <c r="KPU100" s="35"/>
      <c r="KPV100" s="35"/>
      <c r="KPW100" s="35"/>
      <c r="KPX100" s="35"/>
      <c r="KPY100" s="35"/>
      <c r="KPZ100" s="35"/>
      <c r="KQA100" s="35"/>
      <c r="KQB100" s="35"/>
      <c r="KQC100" s="35"/>
      <c r="KQD100" s="35"/>
      <c r="KQE100" s="35"/>
      <c r="KQF100" s="35"/>
      <c r="KQG100" s="35"/>
      <c r="KQH100" s="35"/>
      <c r="KQI100" s="35"/>
      <c r="KQJ100" s="35"/>
      <c r="KQK100" s="35"/>
      <c r="KQL100" s="35"/>
      <c r="KQM100" s="35"/>
      <c r="KQN100" s="35"/>
      <c r="KQO100" s="35"/>
      <c r="KQP100" s="35"/>
      <c r="KQQ100" s="35"/>
      <c r="KQR100" s="35"/>
      <c r="KQS100" s="35"/>
      <c r="KQT100" s="35"/>
      <c r="KQU100" s="35"/>
      <c r="KQV100" s="35"/>
      <c r="KQW100" s="35"/>
      <c r="KQX100" s="35"/>
      <c r="KQY100" s="35"/>
      <c r="KQZ100" s="35"/>
      <c r="KRA100" s="35"/>
      <c r="KRB100" s="35"/>
      <c r="KRC100" s="35"/>
      <c r="KRD100" s="35"/>
      <c r="KRE100" s="35"/>
      <c r="KRF100" s="35"/>
      <c r="KRG100" s="35"/>
      <c r="KRH100" s="35"/>
      <c r="KRI100" s="35"/>
      <c r="KRJ100" s="35"/>
      <c r="KRK100" s="35"/>
      <c r="KRL100" s="35"/>
      <c r="KRM100" s="35"/>
      <c r="KRN100" s="35"/>
      <c r="KRO100" s="35"/>
      <c r="KRP100" s="35"/>
      <c r="KRQ100" s="35"/>
      <c r="KRR100" s="35"/>
      <c r="KRS100" s="35"/>
      <c r="KRT100" s="35"/>
      <c r="KRU100" s="35"/>
      <c r="KRV100" s="35"/>
      <c r="KRW100" s="35"/>
      <c r="KRX100" s="35"/>
      <c r="KRY100" s="35"/>
      <c r="KRZ100" s="35"/>
      <c r="KSA100" s="35"/>
      <c r="KSB100" s="35"/>
      <c r="KSC100" s="35"/>
      <c r="KSD100" s="35"/>
      <c r="KSE100" s="35"/>
      <c r="KSF100" s="35"/>
      <c r="KSG100" s="35"/>
      <c r="KSH100" s="35"/>
      <c r="KSI100" s="35"/>
      <c r="KSJ100" s="35"/>
      <c r="KSK100" s="35"/>
      <c r="KSL100" s="35"/>
      <c r="KSM100" s="35"/>
      <c r="KSN100" s="35"/>
      <c r="KSO100" s="35"/>
      <c r="KSP100" s="35"/>
      <c r="KSQ100" s="35"/>
      <c r="KSR100" s="35"/>
      <c r="KSS100" s="35"/>
      <c r="KST100" s="35"/>
      <c r="KSU100" s="35"/>
      <c r="KSV100" s="35"/>
      <c r="KSW100" s="35"/>
      <c r="KSX100" s="35"/>
      <c r="KSY100" s="35"/>
      <c r="KSZ100" s="35"/>
      <c r="KTA100" s="35"/>
      <c r="KTB100" s="35"/>
      <c r="KTC100" s="35"/>
      <c r="KTD100" s="35"/>
      <c r="KTE100" s="35"/>
      <c r="KTF100" s="35"/>
      <c r="KTG100" s="35"/>
      <c r="KTH100" s="35"/>
      <c r="KTI100" s="35"/>
      <c r="KTJ100" s="35"/>
      <c r="KTK100" s="35"/>
      <c r="KTL100" s="35"/>
      <c r="KTM100" s="35"/>
      <c r="KTN100" s="35"/>
      <c r="KTO100" s="35"/>
      <c r="KTP100" s="35"/>
      <c r="KTQ100" s="35"/>
      <c r="KTR100" s="35"/>
      <c r="KTS100" s="35"/>
      <c r="KTT100" s="35"/>
      <c r="KTU100" s="35"/>
      <c r="KTV100" s="35"/>
      <c r="KTW100" s="35"/>
      <c r="KTX100" s="35"/>
      <c r="KTY100" s="35"/>
      <c r="KTZ100" s="35"/>
      <c r="KUA100" s="35"/>
      <c r="KUB100" s="35"/>
      <c r="KUC100" s="35"/>
      <c r="KUD100" s="35"/>
      <c r="KUE100" s="35"/>
      <c r="KUF100" s="35"/>
      <c r="KUG100" s="35"/>
      <c r="KUH100" s="35"/>
      <c r="KUI100" s="35"/>
      <c r="KUJ100" s="35"/>
      <c r="KUK100" s="35"/>
      <c r="KUL100" s="35"/>
      <c r="KUM100" s="35"/>
      <c r="KUN100" s="35"/>
      <c r="KUO100" s="35"/>
      <c r="KUP100" s="35"/>
      <c r="KUQ100" s="35"/>
      <c r="KUR100" s="35"/>
      <c r="KUS100" s="35"/>
      <c r="KUT100" s="35"/>
      <c r="KUU100" s="35"/>
      <c r="KUV100" s="35"/>
      <c r="KUW100" s="35"/>
      <c r="KUX100" s="35"/>
      <c r="KUY100" s="35"/>
      <c r="KUZ100" s="35"/>
      <c r="KVA100" s="35"/>
      <c r="KVB100" s="35"/>
      <c r="KVC100" s="35"/>
      <c r="KVD100" s="35"/>
      <c r="KVE100" s="35"/>
      <c r="KVF100" s="35"/>
      <c r="KVG100" s="35"/>
      <c r="KVH100" s="35"/>
      <c r="KVI100" s="35"/>
      <c r="KVJ100" s="35"/>
      <c r="KVK100" s="35"/>
      <c r="KVL100" s="35"/>
      <c r="KVM100" s="35"/>
      <c r="KVN100" s="35"/>
      <c r="KVO100" s="35"/>
      <c r="KVP100" s="35"/>
      <c r="KVQ100" s="35"/>
      <c r="KVR100" s="35"/>
      <c r="KVS100" s="35"/>
      <c r="KVT100" s="35"/>
      <c r="KVU100" s="35"/>
      <c r="KVV100" s="35"/>
      <c r="KVW100" s="35"/>
      <c r="KVX100" s="35"/>
      <c r="KVY100" s="35"/>
      <c r="KVZ100" s="35"/>
      <c r="KWA100" s="35"/>
      <c r="KWB100" s="35"/>
      <c r="KWC100" s="35"/>
      <c r="KWD100" s="35"/>
      <c r="KWE100" s="35"/>
      <c r="KWF100" s="35"/>
      <c r="KWG100" s="35"/>
      <c r="KWH100" s="35"/>
      <c r="KWI100" s="35"/>
      <c r="KWJ100" s="35"/>
      <c r="KWK100" s="35"/>
      <c r="KWL100" s="35"/>
      <c r="KWM100" s="35"/>
      <c r="KWN100" s="35"/>
      <c r="KWO100" s="35"/>
      <c r="KWP100" s="35"/>
      <c r="KWQ100" s="35"/>
      <c r="KWR100" s="35"/>
      <c r="KWS100" s="35"/>
      <c r="KWT100" s="35"/>
      <c r="KWU100" s="35"/>
      <c r="KWV100" s="35"/>
      <c r="KWW100" s="35"/>
      <c r="KWX100" s="35"/>
      <c r="KWY100" s="35"/>
      <c r="KWZ100" s="35"/>
      <c r="KXA100" s="35"/>
      <c r="KXB100" s="35"/>
      <c r="KXC100" s="35"/>
      <c r="KXD100" s="35"/>
      <c r="KXE100" s="35"/>
      <c r="KXF100" s="35"/>
      <c r="KXG100" s="35"/>
      <c r="KXH100" s="35"/>
      <c r="KXI100" s="35"/>
      <c r="KXJ100" s="35"/>
      <c r="KXK100" s="35"/>
      <c r="KXL100" s="35"/>
      <c r="KXM100" s="35"/>
      <c r="KXN100" s="35"/>
      <c r="KXO100" s="35"/>
      <c r="KXP100" s="35"/>
      <c r="KXQ100" s="35"/>
      <c r="KXR100" s="35"/>
      <c r="KXS100" s="35"/>
      <c r="KXT100" s="35"/>
      <c r="KXU100" s="35"/>
      <c r="KXV100" s="35"/>
      <c r="KXW100" s="35"/>
      <c r="KXX100" s="35"/>
      <c r="KXY100" s="35"/>
      <c r="KXZ100" s="35"/>
      <c r="KYA100" s="35"/>
      <c r="KYB100" s="35"/>
      <c r="KYC100" s="35"/>
      <c r="KYD100" s="35"/>
      <c r="KYE100" s="35"/>
      <c r="KYF100" s="35"/>
      <c r="KYG100" s="35"/>
      <c r="KYH100" s="35"/>
      <c r="KYI100" s="35"/>
      <c r="KYJ100" s="35"/>
      <c r="KYK100" s="35"/>
      <c r="KYL100" s="35"/>
      <c r="KYM100" s="35"/>
      <c r="KYN100" s="35"/>
      <c r="KYO100" s="35"/>
      <c r="KYP100" s="35"/>
      <c r="KYQ100" s="35"/>
      <c r="KYR100" s="35"/>
      <c r="KYS100" s="35"/>
      <c r="KYT100" s="35"/>
      <c r="KYU100" s="35"/>
      <c r="KYV100" s="35"/>
      <c r="KYW100" s="35"/>
      <c r="KYX100" s="35"/>
      <c r="KYY100" s="35"/>
      <c r="KYZ100" s="35"/>
      <c r="KZA100" s="35"/>
      <c r="KZB100" s="35"/>
      <c r="KZC100" s="35"/>
      <c r="KZD100" s="35"/>
      <c r="KZE100" s="35"/>
      <c r="KZF100" s="35"/>
      <c r="KZG100" s="35"/>
      <c r="KZH100" s="35"/>
      <c r="KZI100" s="35"/>
      <c r="KZJ100" s="35"/>
      <c r="KZK100" s="35"/>
      <c r="KZL100" s="35"/>
      <c r="KZM100" s="35"/>
      <c r="KZN100" s="35"/>
      <c r="KZO100" s="35"/>
      <c r="KZP100" s="35"/>
      <c r="KZQ100" s="35"/>
      <c r="KZR100" s="35"/>
      <c r="KZS100" s="35"/>
      <c r="KZT100" s="35"/>
      <c r="KZU100" s="35"/>
      <c r="KZV100" s="35"/>
      <c r="KZW100" s="35"/>
      <c r="KZX100" s="35"/>
      <c r="KZY100" s="35"/>
      <c r="KZZ100" s="35"/>
      <c r="LAA100" s="35"/>
      <c r="LAB100" s="35"/>
      <c r="LAC100" s="35"/>
      <c r="LAD100" s="35"/>
      <c r="LAE100" s="35"/>
      <c r="LAF100" s="35"/>
      <c r="LAG100" s="35"/>
      <c r="LAH100" s="35"/>
      <c r="LAI100" s="35"/>
      <c r="LAJ100" s="35"/>
      <c r="LAK100" s="35"/>
      <c r="LAL100" s="35"/>
      <c r="LAM100" s="35"/>
      <c r="LAN100" s="35"/>
      <c r="LAO100" s="35"/>
      <c r="LAP100" s="35"/>
      <c r="LAQ100" s="35"/>
      <c r="LAR100" s="35"/>
      <c r="LAS100" s="35"/>
      <c r="LAT100" s="35"/>
      <c r="LAU100" s="35"/>
      <c r="LAV100" s="35"/>
      <c r="LAW100" s="35"/>
      <c r="LAX100" s="35"/>
      <c r="LAY100" s="35"/>
      <c r="LAZ100" s="35"/>
      <c r="LBA100" s="35"/>
      <c r="LBB100" s="35"/>
      <c r="LBC100" s="35"/>
      <c r="LBD100" s="35"/>
      <c r="LBE100" s="35"/>
      <c r="LBF100" s="35"/>
      <c r="LBG100" s="35"/>
      <c r="LBH100" s="35"/>
      <c r="LBI100" s="35"/>
      <c r="LBJ100" s="35"/>
      <c r="LBK100" s="35"/>
      <c r="LBL100" s="35"/>
      <c r="LBM100" s="35"/>
      <c r="LBN100" s="35"/>
      <c r="LBO100" s="35"/>
      <c r="LBP100" s="35"/>
      <c r="LBQ100" s="35"/>
      <c r="LBR100" s="35"/>
      <c r="LBS100" s="35"/>
      <c r="LBT100" s="35"/>
      <c r="LBU100" s="35"/>
      <c r="LBV100" s="35"/>
      <c r="LBW100" s="35"/>
      <c r="LBX100" s="35"/>
      <c r="LBY100" s="35"/>
      <c r="LBZ100" s="35"/>
      <c r="LCA100" s="35"/>
      <c r="LCB100" s="35"/>
      <c r="LCC100" s="35"/>
      <c r="LCD100" s="35"/>
      <c r="LCE100" s="35"/>
      <c r="LCF100" s="35"/>
      <c r="LCG100" s="35"/>
      <c r="LCH100" s="35"/>
      <c r="LCI100" s="35"/>
      <c r="LCJ100" s="35"/>
      <c r="LCK100" s="35"/>
      <c r="LCL100" s="35"/>
      <c r="LCM100" s="35"/>
      <c r="LCN100" s="35"/>
      <c r="LCO100" s="35"/>
      <c r="LCP100" s="35"/>
      <c r="LCQ100" s="35"/>
      <c r="LCR100" s="35"/>
      <c r="LCS100" s="35"/>
      <c r="LCT100" s="35"/>
      <c r="LCU100" s="35"/>
      <c r="LCV100" s="35"/>
      <c r="LCW100" s="35"/>
      <c r="LCX100" s="35"/>
      <c r="LCY100" s="35"/>
      <c r="LCZ100" s="35"/>
      <c r="LDA100" s="35"/>
      <c r="LDB100" s="35"/>
      <c r="LDC100" s="35"/>
      <c r="LDD100" s="35"/>
      <c r="LDE100" s="35"/>
      <c r="LDF100" s="35"/>
      <c r="LDG100" s="35"/>
      <c r="LDH100" s="35"/>
      <c r="LDI100" s="35"/>
      <c r="LDJ100" s="35"/>
      <c r="LDK100" s="35"/>
      <c r="LDL100" s="35"/>
      <c r="LDM100" s="35"/>
      <c r="LDN100" s="35"/>
      <c r="LDO100" s="35"/>
      <c r="LDP100" s="35"/>
      <c r="LDQ100" s="35"/>
      <c r="LDR100" s="35"/>
      <c r="LDS100" s="35"/>
      <c r="LDT100" s="35"/>
      <c r="LDU100" s="35"/>
      <c r="LDV100" s="35"/>
      <c r="LDW100" s="35"/>
      <c r="LDX100" s="35"/>
      <c r="LDY100" s="35"/>
      <c r="LDZ100" s="35"/>
      <c r="LEA100" s="35"/>
      <c r="LEB100" s="35"/>
      <c r="LEC100" s="35"/>
      <c r="LED100" s="35"/>
      <c r="LEE100" s="35"/>
      <c r="LEF100" s="35"/>
      <c r="LEG100" s="35"/>
      <c r="LEH100" s="35"/>
      <c r="LEI100" s="35"/>
      <c r="LEJ100" s="35"/>
      <c r="LEK100" s="35"/>
      <c r="LEL100" s="35"/>
      <c r="LEM100" s="35"/>
      <c r="LEN100" s="35"/>
      <c r="LEO100" s="35"/>
      <c r="LEP100" s="35"/>
      <c r="LEQ100" s="35"/>
      <c r="LER100" s="35"/>
      <c r="LES100" s="35"/>
      <c r="LET100" s="35"/>
      <c r="LEU100" s="35"/>
      <c r="LEV100" s="35"/>
      <c r="LEW100" s="35"/>
      <c r="LEX100" s="35"/>
      <c r="LEY100" s="35"/>
      <c r="LEZ100" s="35"/>
      <c r="LFA100" s="35"/>
      <c r="LFB100" s="35"/>
      <c r="LFC100" s="35"/>
      <c r="LFD100" s="35"/>
      <c r="LFE100" s="35"/>
      <c r="LFF100" s="35"/>
      <c r="LFG100" s="35"/>
      <c r="LFH100" s="35"/>
      <c r="LFI100" s="35"/>
      <c r="LFJ100" s="35"/>
      <c r="LFK100" s="35"/>
      <c r="LFL100" s="35"/>
      <c r="LFM100" s="35"/>
      <c r="LFN100" s="35"/>
      <c r="LFO100" s="35"/>
      <c r="LFP100" s="35"/>
      <c r="LFQ100" s="35"/>
      <c r="LFR100" s="35"/>
      <c r="LFS100" s="35"/>
      <c r="LFT100" s="35"/>
      <c r="LFU100" s="35"/>
      <c r="LFV100" s="35"/>
      <c r="LFW100" s="35"/>
      <c r="LFX100" s="35"/>
      <c r="LFY100" s="35"/>
      <c r="LFZ100" s="35"/>
      <c r="LGA100" s="35"/>
      <c r="LGB100" s="35"/>
      <c r="LGC100" s="35"/>
      <c r="LGD100" s="35"/>
      <c r="LGE100" s="35"/>
      <c r="LGF100" s="35"/>
      <c r="LGG100" s="35"/>
      <c r="LGH100" s="35"/>
      <c r="LGI100" s="35"/>
      <c r="LGJ100" s="35"/>
      <c r="LGK100" s="35"/>
      <c r="LGL100" s="35"/>
      <c r="LGM100" s="35"/>
      <c r="LGN100" s="35"/>
      <c r="LGO100" s="35"/>
      <c r="LGP100" s="35"/>
      <c r="LGQ100" s="35"/>
      <c r="LGR100" s="35"/>
      <c r="LGS100" s="35"/>
      <c r="LGT100" s="35"/>
      <c r="LGU100" s="35"/>
      <c r="LGV100" s="35"/>
      <c r="LGW100" s="35"/>
      <c r="LGX100" s="35"/>
      <c r="LGY100" s="35"/>
      <c r="LGZ100" s="35"/>
      <c r="LHA100" s="35"/>
      <c r="LHB100" s="35"/>
      <c r="LHC100" s="35"/>
      <c r="LHD100" s="35"/>
      <c r="LHE100" s="35"/>
      <c r="LHF100" s="35"/>
      <c r="LHG100" s="35"/>
      <c r="LHH100" s="35"/>
      <c r="LHI100" s="35"/>
      <c r="LHJ100" s="35"/>
      <c r="LHK100" s="35"/>
      <c r="LHL100" s="35"/>
      <c r="LHM100" s="35"/>
      <c r="LHN100" s="35"/>
      <c r="LHO100" s="35"/>
      <c r="LHP100" s="35"/>
      <c r="LHQ100" s="35"/>
      <c r="LHR100" s="35"/>
      <c r="LHS100" s="35"/>
      <c r="LHT100" s="35"/>
      <c r="LHU100" s="35"/>
      <c r="LHV100" s="35"/>
      <c r="LHW100" s="35"/>
      <c r="LHX100" s="35"/>
      <c r="LHY100" s="35"/>
      <c r="LHZ100" s="35"/>
      <c r="LIA100" s="35"/>
      <c r="LIB100" s="35"/>
      <c r="LIC100" s="35"/>
      <c r="LID100" s="35"/>
      <c r="LIE100" s="35"/>
      <c r="LIF100" s="35"/>
      <c r="LIG100" s="35"/>
      <c r="LIH100" s="35"/>
      <c r="LII100" s="35"/>
      <c r="LIJ100" s="35"/>
      <c r="LIK100" s="35"/>
      <c r="LIL100" s="35"/>
      <c r="LIM100" s="35"/>
      <c r="LIN100" s="35"/>
      <c r="LIO100" s="35"/>
      <c r="LIP100" s="35"/>
      <c r="LIQ100" s="35"/>
      <c r="LIR100" s="35"/>
      <c r="LIS100" s="35"/>
      <c r="LIT100" s="35"/>
      <c r="LIU100" s="35"/>
      <c r="LIV100" s="35"/>
      <c r="LIW100" s="35"/>
      <c r="LIX100" s="35"/>
      <c r="LIY100" s="35"/>
      <c r="LIZ100" s="35"/>
      <c r="LJA100" s="35"/>
      <c r="LJB100" s="35"/>
      <c r="LJC100" s="35"/>
      <c r="LJD100" s="35"/>
      <c r="LJE100" s="35"/>
      <c r="LJF100" s="35"/>
      <c r="LJG100" s="35"/>
      <c r="LJH100" s="35"/>
      <c r="LJI100" s="35"/>
      <c r="LJJ100" s="35"/>
      <c r="LJK100" s="35"/>
      <c r="LJL100" s="35"/>
      <c r="LJM100" s="35"/>
      <c r="LJN100" s="35"/>
      <c r="LJO100" s="35"/>
      <c r="LJP100" s="35"/>
      <c r="LJQ100" s="35"/>
      <c r="LJR100" s="35"/>
      <c r="LJS100" s="35"/>
      <c r="LJT100" s="35"/>
      <c r="LJU100" s="35"/>
      <c r="LJV100" s="35"/>
      <c r="LJW100" s="35"/>
      <c r="LJX100" s="35"/>
      <c r="LJY100" s="35"/>
      <c r="LJZ100" s="35"/>
      <c r="LKA100" s="35"/>
      <c r="LKB100" s="35"/>
      <c r="LKC100" s="35"/>
      <c r="LKD100" s="35"/>
      <c r="LKE100" s="35"/>
      <c r="LKF100" s="35"/>
      <c r="LKG100" s="35"/>
      <c r="LKH100" s="35"/>
      <c r="LKI100" s="35"/>
      <c r="LKJ100" s="35"/>
      <c r="LKK100" s="35"/>
      <c r="LKL100" s="35"/>
      <c r="LKM100" s="35"/>
      <c r="LKN100" s="35"/>
      <c r="LKO100" s="35"/>
      <c r="LKP100" s="35"/>
      <c r="LKQ100" s="35"/>
      <c r="LKR100" s="35"/>
      <c r="LKS100" s="35"/>
      <c r="LKT100" s="35"/>
      <c r="LKU100" s="35"/>
      <c r="LKV100" s="35"/>
      <c r="LKW100" s="35"/>
      <c r="LKX100" s="35"/>
      <c r="LKY100" s="35"/>
      <c r="LKZ100" s="35"/>
      <c r="LLA100" s="35"/>
      <c r="LLB100" s="35"/>
      <c r="LLC100" s="35"/>
      <c r="LLD100" s="35"/>
      <c r="LLE100" s="35"/>
      <c r="LLF100" s="35"/>
      <c r="LLG100" s="35"/>
      <c r="LLH100" s="35"/>
      <c r="LLI100" s="35"/>
      <c r="LLJ100" s="35"/>
      <c r="LLK100" s="35"/>
      <c r="LLL100" s="35"/>
      <c r="LLM100" s="35"/>
      <c r="LLN100" s="35"/>
      <c r="LLO100" s="35"/>
      <c r="LLP100" s="35"/>
      <c r="LLQ100" s="35"/>
      <c r="LLR100" s="35"/>
      <c r="LLS100" s="35"/>
      <c r="LLT100" s="35"/>
      <c r="LLU100" s="35"/>
      <c r="LLV100" s="35"/>
      <c r="LLW100" s="35"/>
      <c r="LLX100" s="35"/>
      <c r="LLY100" s="35"/>
      <c r="LLZ100" s="35"/>
      <c r="LMA100" s="35"/>
      <c r="LMB100" s="35"/>
      <c r="LMC100" s="35"/>
      <c r="LMD100" s="35"/>
      <c r="LME100" s="35"/>
      <c r="LMF100" s="35"/>
      <c r="LMG100" s="35"/>
      <c r="LMH100" s="35"/>
      <c r="LMI100" s="35"/>
      <c r="LMJ100" s="35"/>
      <c r="LMK100" s="35"/>
      <c r="LML100" s="35"/>
      <c r="LMM100" s="35"/>
      <c r="LMN100" s="35"/>
      <c r="LMO100" s="35"/>
      <c r="LMP100" s="35"/>
      <c r="LMQ100" s="35"/>
      <c r="LMR100" s="35"/>
      <c r="LMS100" s="35"/>
      <c r="LMT100" s="35"/>
      <c r="LMU100" s="35"/>
      <c r="LMV100" s="35"/>
      <c r="LMW100" s="35"/>
      <c r="LMX100" s="35"/>
      <c r="LMY100" s="35"/>
      <c r="LMZ100" s="35"/>
      <c r="LNA100" s="35"/>
      <c r="LNB100" s="35"/>
      <c r="LNC100" s="35"/>
      <c r="LND100" s="35"/>
      <c r="LNE100" s="35"/>
      <c r="LNF100" s="35"/>
      <c r="LNG100" s="35"/>
      <c r="LNH100" s="35"/>
      <c r="LNI100" s="35"/>
      <c r="LNJ100" s="35"/>
      <c r="LNK100" s="35"/>
      <c r="LNL100" s="35"/>
      <c r="LNM100" s="35"/>
      <c r="LNN100" s="35"/>
      <c r="LNO100" s="35"/>
      <c r="LNP100" s="35"/>
      <c r="LNQ100" s="35"/>
      <c r="LNR100" s="35"/>
      <c r="LNS100" s="35"/>
      <c r="LNT100" s="35"/>
      <c r="LNU100" s="35"/>
      <c r="LNV100" s="35"/>
      <c r="LNW100" s="35"/>
      <c r="LNX100" s="35"/>
      <c r="LNY100" s="35"/>
      <c r="LNZ100" s="35"/>
      <c r="LOA100" s="35"/>
      <c r="LOB100" s="35"/>
      <c r="LOC100" s="35"/>
      <c r="LOD100" s="35"/>
      <c r="LOE100" s="35"/>
      <c r="LOF100" s="35"/>
      <c r="LOG100" s="35"/>
      <c r="LOH100" s="35"/>
      <c r="LOI100" s="35"/>
      <c r="LOJ100" s="35"/>
      <c r="LOK100" s="35"/>
      <c r="LOL100" s="35"/>
      <c r="LOM100" s="35"/>
      <c r="LON100" s="35"/>
      <c r="LOO100" s="35"/>
      <c r="LOP100" s="35"/>
      <c r="LOQ100" s="35"/>
      <c r="LOR100" s="35"/>
      <c r="LOS100" s="35"/>
      <c r="LOT100" s="35"/>
      <c r="LOU100" s="35"/>
      <c r="LOV100" s="35"/>
      <c r="LOW100" s="35"/>
      <c r="LOX100" s="35"/>
      <c r="LOY100" s="35"/>
      <c r="LOZ100" s="35"/>
      <c r="LPA100" s="35"/>
      <c r="LPB100" s="35"/>
      <c r="LPC100" s="35"/>
      <c r="LPD100" s="35"/>
      <c r="LPE100" s="35"/>
      <c r="LPF100" s="35"/>
      <c r="LPG100" s="35"/>
      <c r="LPH100" s="35"/>
      <c r="LPI100" s="35"/>
      <c r="LPJ100" s="35"/>
      <c r="LPK100" s="35"/>
      <c r="LPL100" s="35"/>
      <c r="LPM100" s="35"/>
      <c r="LPN100" s="35"/>
      <c r="LPO100" s="35"/>
      <c r="LPP100" s="35"/>
      <c r="LPQ100" s="35"/>
      <c r="LPR100" s="35"/>
      <c r="LPS100" s="35"/>
      <c r="LPT100" s="35"/>
      <c r="LPU100" s="35"/>
      <c r="LPV100" s="35"/>
      <c r="LPW100" s="35"/>
      <c r="LPX100" s="35"/>
      <c r="LPY100" s="35"/>
      <c r="LPZ100" s="35"/>
      <c r="LQA100" s="35"/>
      <c r="LQB100" s="35"/>
      <c r="LQC100" s="35"/>
      <c r="LQD100" s="35"/>
      <c r="LQE100" s="35"/>
      <c r="LQF100" s="35"/>
      <c r="LQG100" s="35"/>
      <c r="LQH100" s="35"/>
      <c r="LQI100" s="35"/>
      <c r="LQJ100" s="35"/>
      <c r="LQK100" s="35"/>
      <c r="LQL100" s="35"/>
      <c r="LQM100" s="35"/>
      <c r="LQN100" s="35"/>
      <c r="LQO100" s="35"/>
      <c r="LQP100" s="35"/>
      <c r="LQQ100" s="35"/>
      <c r="LQR100" s="35"/>
      <c r="LQS100" s="35"/>
      <c r="LQT100" s="35"/>
      <c r="LQU100" s="35"/>
      <c r="LQV100" s="35"/>
      <c r="LQW100" s="35"/>
      <c r="LQX100" s="35"/>
      <c r="LQY100" s="35"/>
      <c r="LQZ100" s="35"/>
      <c r="LRA100" s="35"/>
      <c r="LRB100" s="35"/>
      <c r="LRC100" s="35"/>
      <c r="LRD100" s="35"/>
      <c r="LRE100" s="35"/>
      <c r="LRF100" s="35"/>
      <c r="LRG100" s="35"/>
      <c r="LRH100" s="35"/>
      <c r="LRI100" s="35"/>
      <c r="LRJ100" s="35"/>
      <c r="LRK100" s="35"/>
      <c r="LRL100" s="35"/>
      <c r="LRM100" s="35"/>
      <c r="LRN100" s="35"/>
      <c r="LRO100" s="35"/>
      <c r="LRP100" s="35"/>
      <c r="LRQ100" s="35"/>
      <c r="LRR100" s="35"/>
      <c r="LRS100" s="35"/>
      <c r="LRT100" s="35"/>
      <c r="LRU100" s="35"/>
      <c r="LRV100" s="35"/>
      <c r="LRW100" s="35"/>
      <c r="LRX100" s="35"/>
      <c r="LRY100" s="35"/>
      <c r="LRZ100" s="35"/>
      <c r="LSA100" s="35"/>
      <c r="LSB100" s="35"/>
      <c r="LSC100" s="35"/>
      <c r="LSD100" s="35"/>
      <c r="LSE100" s="35"/>
      <c r="LSF100" s="35"/>
      <c r="LSG100" s="35"/>
      <c r="LSH100" s="35"/>
      <c r="LSI100" s="35"/>
      <c r="LSJ100" s="35"/>
      <c r="LSK100" s="35"/>
      <c r="LSL100" s="35"/>
      <c r="LSM100" s="35"/>
      <c r="LSN100" s="35"/>
      <c r="LSO100" s="35"/>
      <c r="LSP100" s="35"/>
      <c r="LSQ100" s="35"/>
      <c r="LSR100" s="35"/>
      <c r="LSS100" s="35"/>
      <c r="LST100" s="35"/>
      <c r="LSU100" s="35"/>
      <c r="LSV100" s="35"/>
      <c r="LSW100" s="35"/>
      <c r="LSX100" s="35"/>
      <c r="LSY100" s="35"/>
      <c r="LSZ100" s="35"/>
      <c r="LTA100" s="35"/>
      <c r="LTB100" s="35"/>
      <c r="LTC100" s="35"/>
      <c r="LTD100" s="35"/>
      <c r="LTE100" s="35"/>
      <c r="LTF100" s="35"/>
      <c r="LTG100" s="35"/>
      <c r="LTH100" s="35"/>
      <c r="LTI100" s="35"/>
      <c r="LTJ100" s="35"/>
      <c r="LTK100" s="35"/>
      <c r="LTL100" s="35"/>
      <c r="LTM100" s="35"/>
      <c r="LTN100" s="35"/>
      <c r="LTO100" s="35"/>
      <c r="LTP100" s="35"/>
      <c r="LTQ100" s="35"/>
      <c r="LTR100" s="35"/>
      <c r="LTS100" s="35"/>
      <c r="LTT100" s="35"/>
      <c r="LTU100" s="35"/>
      <c r="LTV100" s="35"/>
      <c r="LTW100" s="35"/>
      <c r="LTX100" s="35"/>
      <c r="LTY100" s="35"/>
      <c r="LTZ100" s="35"/>
      <c r="LUA100" s="35"/>
      <c r="LUB100" s="35"/>
      <c r="LUC100" s="35"/>
      <c r="LUD100" s="35"/>
      <c r="LUE100" s="35"/>
      <c r="LUF100" s="35"/>
      <c r="LUG100" s="35"/>
      <c r="LUH100" s="35"/>
      <c r="LUI100" s="35"/>
      <c r="LUJ100" s="35"/>
      <c r="LUK100" s="35"/>
      <c r="LUL100" s="35"/>
      <c r="LUM100" s="35"/>
      <c r="LUN100" s="35"/>
      <c r="LUO100" s="35"/>
      <c r="LUP100" s="35"/>
      <c r="LUQ100" s="35"/>
      <c r="LUR100" s="35"/>
      <c r="LUS100" s="35"/>
      <c r="LUT100" s="35"/>
      <c r="LUU100" s="35"/>
      <c r="LUV100" s="35"/>
      <c r="LUW100" s="35"/>
      <c r="LUX100" s="35"/>
      <c r="LUY100" s="35"/>
      <c r="LUZ100" s="35"/>
      <c r="LVA100" s="35"/>
      <c r="LVB100" s="35"/>
      <c r="LVC100" s="35"/>
      <c r="LVD100" s="35"/>
      <c r="LVE100" s="35"/>
      <c r="LVF100" s="35"/>
      <c r="LVG100" s="35"/>
      <c r="LVH100" s="35"/>
      <c r="LVI100" s="35"/>
      <c r="LVJ100" s="35"/>
      <c r="LVK100" s="35"/>
      <c r="LVL100" s="35"/>
      <c r="LVM100" s="35"/>
      <c r="LVN100" s="35"/>
      <c r="LVO100" s="35"/>
      <c r="LVP100" s="35"/>
      <c r="LVQ100" s="35"/>
      <c r="LVR100" s="35"/>
      <c r="LVS100" s="35"/>
      <c r="LVT100" s="35"/>
      <c r="LVU100" s="35"/>
      <c r="LVV100" s="35"/>
      <c r="LVW100" s="35"/>
      <c r="LVX100" s="35"/>
      <c r="LVY100" s="35"/>
      <c r="LVZ100" s="35"/>
      <c r="LWA100" s="35"/>
      <c r="LWB100" s="35"/>
      <c r="LWC100" s="35"/>
      <c r="LWD100" s="35"/>
      <c r="LWE100" s="35"/>
      <c r="LWF100" s="35"/>
      <c r="LWG100" s="35"/>
      <c r="LWH100" s="35"/>
      <c r="LWI100" s="35"/>
      <c r="LWJ100" s="35"/>
      <c r="LWK100" s="35"/>
      <c r="LWL100" s="35"/>
      <c r="LWM100" s="35"/>
      <c r="LWN100" s="35"/>
      <c r="LWO100" s="35"/>
      <c r="LWP100" s="35"/>
      <c r="LWQ100" s="35"/>
      <c r="LWR100" s="35"/>
      <c r="LWS100" s="35"/>
      <c r="LWT100" s="35"/>
      <c r="LWU100" s="35"/>
      <c r="LWV100" s="35"/>
      <c r="LWW100" s="35"/>
      <c r="LWX100" s="35"/>
      <c r="LWY100" s="35"/>
      <c r="LWZ100" s="35"/>
      <c r="LXA100" s="35"/>
      <c r="LXB100" s="35"/>
      <c r="LXC100" s="35"/>
      <c r="LXD100" s="35"/>
      <c r="LXE100" s="35"/>
      <c r="LXF100" s="35"/>
      <c r="LXG100" s="35"/>
      <c r="LXH100" s="35"/>
      <c r="LXI100" s="35"/>
      <c r="LXJ100" s="35"/>
      <c r="LXK100" s="35"/>
      <c r="LXL100" s="35"/>
      <c r="LXM100" s="35"/>
      <c r="LXN100" s="35"/>
      <c r="LXO100" s="35"/>
      <c r="LXP100" s="35"/>
      <c r="LXQ100" s="35"/>
      <c r="LXR100" s="35"/>
      <c r="LXS100" s="35"/>
      <c r="LXT100" s="35"/>
      <c r="LXU100" s="35"/>
      <c r="LXV100" s="35"/>
      <c r="LXW100" s="35"/>
      <c r="LXX100" s="35"/>
      <c r="LXY100" s="35"/>
      <c r="LXZ100" s="35"/>
      <c r="LYA100" s="35"/>
      <c r="LYB100" s="35"/>
      <c r="LYC100" s="35"/>
      <c r="LYD100" s="35"/>
      <c r="LYE100" s="35"/>
      <c r="LYF100" s="35"/>
      <c r="LYG100" s="35"/>
      <c r="LYH100" s="35"/>
      <c r="LYI100" s="35"/>
      <c r="LYJ100" s="35"/>
      <c r="LYK100" s="35"/>
      <c r="LYL100" s="35"/>
      <c r="LYM100" s="35"/>
      <c r="LYN100" s="35"/>
      <c r="LYO100" s="35"/>
      <c r="LYP100" s="35"/>
      <c r="LYQ100" s="35"/>
      <c r="LYR100" s="35"/>
      <c r="LYS100" s="35"/>
      <c r="LYT100" s="35"/>
      <c r="LYU100" s="35"/>
      <c r="LYV100" s="35"/>
      <c r="LYW100" s="35"/>
      <c r="LYX100" s="35"/>
      <c r="LYY100" s="35"/>
      <c r="LYZ100" s="35"/>
      <c r="LZA100" s="35"/>
      <c r="LZB100" s="35"/>
      <c r="LZC100" s="35"/>
      <c r="LZD100" s="35"/>
      <c r="LZE100" s="35"/>
      <c r="LZF100" s="35"/>
      <c r="LZG100" s="35"/>
      <c r="LZH100" s="35"/>
      <c r="LZI100" s="35"/>
      <c r="LZJ100" s="35"/>
      <c r="LZK100" s="35"/>
      <c r="LZL100" s="35"/>
      <c r="LZM100" s="35"/>
      <c r="LZN100" s="35"/>
      <c r="LZO100" s="35"/>
      <c r="LZP100" s="35"/>
      <c r="LZQ100" s="35"/>
      <c r="LZR100" s="35"/>
      <c r="LZS100" s="35"/>
      <c r="LZT100" s="35"/>
      <c r="LZU100" s="35"/>
      <c r="LZV100" s="35"/>
      <c r="LZW100" s="35"/>
      <c r="LZX100" s="35"/>
      <c r="LZY100" s="35"/>
      <c r="LZZ100" s="35"/>
      <c r="MAA100" s="35"/>
      <c r="MAB100" s="35"/>
      <c r="MAC100" s="35"/>
      <c r="MAD100" s="35"/>
      <c r="MAE100" s="35"/>
      <c r="MAF100" s="35"/>
      <c r="MAG100" s="35"/>
      <c r="MAH100" s="35"/>
      <c r="MAI100" s="35"/>
      <c r="MAJ100" s="35"/>
      <c r="MAK100" s="35"/>
      <c r="MAL100" s="35"/>
      <c r="MAM100" s="35"/>
      <c r="MAN100" s="35"/>
      <c r="MAO100" s="35"/>
      <c r="MAP100" s="35"/>
      <c r="MAQ100" s="35"/>
      <c r="MAR100" s="35"/>
      <c r="MAS100" s="35"/>
      <c r="MAT100" s="35"/>
      <c r="MAU100" s="35"/>
      <c r="MAV100" s="35"/>
      <c r="MAW100" s="35"/>
      <c r="MAX100" s="35"/>
      <c r="MAY100" s="35"/>
      <c r="MAZ100" s="35"/>
      <c r="MBA100" s="35"/>
      <c r="MBB100" s="35"/>
      <c r="MBC100" s="35"/>
      <c r="MBD100" s="35"/>
      <c r="MBE100" s="35"/>
      <c r="MBF100" s="35"/>
      <c r="MBG100" s="35"/>
      <c r="MBH100" s="35"/>
      <c r="MBI100" s="35"/>
      <c r="MBJ100" s="35"/>
      <c r="MBK100" s="35"/>
      <c r="MBL100" s="35"/>
      <c r="MBM100" s="35"/>
      <c r="MBN100" s="35"/>
      <c r="MBO100" s="35"/>
      <c r="MBP100" s="35"/>
      <c r="MBQ100" s="35"/>
      <c r="MBR100" s="35"/>
      <c r="MBS100" s="35"/>
      <c r="MBT100" s="35"/>
      <c r="MBU100" s="35"/>
      <c r="MBV100" s="35"/>
      <c r="MBW100" s="35"/>
      <c r="MBX100" s="35"/>
      <c r="MBY100" s="35"/>
      <c r="MBZ100" s="35"/>
      <c r="MCA100" s="35"/>
      <c r="MCB100" s="35"/>
      <c r="MCC100" s="35"/>
      <c r="MCD100" s="35"/>
      <c r="MCE100" s="35"/>
      <c r="MCF100" s="35"/>
      <c r="MCG100" s="35"/>
      <c r="MCH100" s="35"/>
      <c r="MCI100" s="35"/>
      <c r="MCJ100" s="35"/>
      <c r="MCK100" s="35"/>
      <c r="MCL100" s="35"/>
      <c r="MCM100" s="35"/>
      <c r="MCN100" s="35"/>
      <c r="MCO100" s="35"/>
      <c r="MCP100" s="35"/>
      <c r="MCQ100" s="35"/>
      <c r="MCR100" s="35"/>
      <c r="MCS100" s="35"/>
      <c r="MCT100" s="35"/>
      <c r="MCU100" s="35"/>
      <c r="MCV100" s="35"/>
      <c r="MCW100" s="35"/>
      <c r="MCX100" s="35"/>
      <c r="MCY100" s="35"/>
      <c r="MCZ100" s="35"/>
      <c r="MDA100" s="35"/>
      <c r="MDB100" s="35"/>
      <c r="MDC100" s="35"/>
      <c r="MDD100" s="35"/>
      <c r="MDE100" s="35"/>
      <c r="MDF100" s="35"/>
      <c r="MDG100" s="35"/>
      <c r="MDH100" s="35"/>
      <c r="MDI100" s="35"/>
      <c r="MDJ100" s="35"/>
      <c r="MDK100" s="35"/>
      <c r="MDL100" s="35"/>
      <c r="MDM100" s="35"/>
      <c r="MDN100" s="35"/>
      <c r="MDO100" s="35"/>
      <c r="MDP100" s="35"/>
      <c r="MDQ100" s="35"/>
      <c r="MDR100" s="35"/>
      <c r="MDS100" s="35"/>
      <c r="MDT100" s="35"/>
      <c r="MDU100" s="35"/>
      <c r="MDV100" s="35"/>
      <c r="MDW100" s="35"/>
      <c r="MDX100" s="35"/>
      <c r="MDY100" s="35"/>
      <c r="MDZ100" s="35"/>
      <c r="MEA100" s="35"/>
      <c r="MEB100" s="35"/>
      <c r="MEC100" s="35"/>
      <c r="MED100" s="35"/>
      <c r="MEE100" s="35"/>
      <c r="MEF100" s="35"/>
      <c r="MEG100" s="35"/>
      <c r="MEH100" s="35"/>
      <c r="MEI100" s="35"/>
      <c r="MEJ100" s="35"/>
      <c r="MEK100" s="35"/>
      <c r="MEL100" s="35"/>
      <c r="MEM100" s="35"/>
      <c r="MEN100" s="35"/>
      <c r="MEO100" s="35"/>
      <c r="MEP100" s="35"/>
      <c r="MEQ100" s="35"/>
      <c r="MER100" s="35"/>
      <c r="MES100" s="35"/>
      <c r="MET100" s="35"/>
      <c r="MEU100" s="35"/>
      <c r="MEV100" s="35"/>
      <c r="MEW100" s="35"/>
      <c r="MEX100" s="35"/>
      <c r="MEY100" s="35"/>
      <c r="MEZ100" s="35"/>
      <c r="MFA100" s="35"/>
      <c r="MFB100" s="35"/>
      <c r="MFC100" s="35"/>
      <c r="MFD100" s="35"/>
      <c r="MFE100" s="35"/>
      <c r="MFF100" s="35"/>
      <c r="MFG100" s="35"/>
      <c r="MFH100" s="35"/>
      <c r="MFI100" s="35"/>
      <c r="MFJ100" s="35"/>
      <c r="MFK100" s="35"/>
      <c r="MFL100" s="35"/>
      <c r="MFM100" s="35"/>
      <c r="MFN100" s="35"/>
      <c r="MFO100" s="35"/>
      <c r="MFP100" s="35"/>
      <c r="MFQ100" s="35"/>
      <c r="MFR100" s="35"/>
      <c r="MFS100" s="35"/>
      <c r="MFT100" s="35"/>
      <c r="MFU100" s="35"/>
      <c r="MFV100" s="35"/>
      <c r="MFW100" s="35"/>
      <c r="MFX100" s="35"/>
      <c r="MFY100" s="35"/>
      <c r="MFZ100" s="35"/>
      <c r="MGA100" s="35"/>
      <c r="MGB100" s="35"/>
      <c r="MGC100" s="35"/>
      <c r="MGD100" s="35"/>
      <c r="MGE100" s="35"/>
      <c r="MGF100" s="35"/>
      <c r="MGG100" s="35"/>
      <c r="MGH100" s="35"/>
      <c r="MGI100" s="35"/>
      <c r="MGJ100" s="35"/>
      <c r="MGK100" s="35"/>
      <c r="MGL100" s="35"/>
      <c r="MGM100" s="35"/>
      <c r="MGN100" s="35"/>
      <c r="MGO100" s="35"/>
      <c r="MGP100" s="35"/>
      <c r="MGQ100" s="35"/>
      <c r="MGR100" s="35"/>
      <c r="MGS100" s="35"/>
      <c r="MGT100" s="35"/>
      <c r="MGU100" s="35"/>
      <c r="MGV100" s="35"/>
      <c r="MGW100" s="35"/>
      <c r="MGX100" s="35"/>
      <c r="MGY100" s="35"/>
      <c r="MGZ100" s="35"/>
      <c r="MHA100" s="35"/>
      <c r="MHB100" s="35"/>
      <c r="MHC100" s="35"/>
      <c r="MHD100" s="35"/>
      <c r="MHE100" s="35"/>
      <c r="MHF100" s="35"/>
      <c r="MHG100" s="35"/>
      <c r="MHH100" s="35"/>
      <c r="MHI100" s="35"/>
      <c r="MHJ100" s="35"/>
      <c r="MHK100" s="35"/>
      <c r="MHL100" s="35"/>
      <c r="MHM100" s="35"/>
      <c r="MHN100" s="35"/>
      <c r="MHO100" s="35"/>
      <c r="MHP100" s="35"/>
      <c r="MHQ100" s="35"/>
      <c r="MHR100" s="35"/>
      <c r="MHS100" s="35"/>
      <c r="MHT100" s="35"/>
      <c r="MHU100" s="35"/>
      <c r="MHV100" s="35"/>
      <c r="MHW100" s="35"/>
      <c r="MHX100" s="35"/>
      <c r="MHY100" s="35"/>
      <c r="MHZ100" s="35"/>
      <c r="MIA100" s="35"/>
      <c r="MIB100" s="35"/>
      <c r="MIC100" s="35"/>
      <c r="MID100" s="35"/>
      <c r="MIE100" s="35"/>
      <c r="MIF100" s="35"/>
      <c r="MIG100" s="35"/>
      <c r="MIH100" s="35"/>
      <c r="MII100" s="35"/>
      <c r="MIJ100" s="35"/>
      <c r="MIK100" s="35"/>
      <c r="MIL100" s="35"/>
      <c r="MIM100" s="35"/>
      <c r="MIN100" s="35"/>
      <c r="MIO100" s="35"/>
      <c r="MIP100" s="35"/>
      <c r="MIQ100" s="35"/>
      <c r="MIR100" s="35"/>
      <c r="MIS100" s="35"/>
      <c r="MIT100" s="35"/>
      <c r="MIU100" s="35"/>
      <c r="MIV100" s="35"/>
      <c r="MIW100" s="35"/>
      <c r="MIX100" s="35"/>
      <c r="MIY100" s="35"/>
      <c r="MIZ100" s="35"/>
      <c r="MJA100" s="35"/>
      <c r="MJB100" s="35"/>
      <c r="MJC100" s="35"/>
      <c r="MJD100" s="35"/>
      <c r="MJE100" s="35"/>
      <c r="MJF100" s="35"/>
      <c r="MJG100" s="35"/>
      <c r="MJH100" s="35"/>
      <c r="MJI100" s="35"/>
      <c r="MJJ100" s="35"/>
      <c r="MJK100" s="35"/>
      <c r="MJL100" s="35"/>
      <c r="MJM100" s="35"/>
      <c r="MJN100" s="35"/>
      <c r="MJO100" s="35"/>
      <c r="MJP100" s="35"/>
      <c r="MJQ100" s="35"/>
      <c r="MJR100" s="35"/>
      <c r="MJS100" s="35"/>
      <c r="MJT100" s="35"/>
      <c r="MJU100" s="35"/>
      <c r="MJV100" s="35"/>
      <c r="MJW100" s="35"/>
      <c r="MJX100" s="35"/>
      <c r="MJY100" s="35"/>
      <c r="MJZ100" s="35"/>
      <c r="MKA100" s="35"/>
      <c r="MKB100" s="35"/>
      <c r="MKC100" s="35"/>
      <c r="MKD100" s="35"/>
      <c r="MKE100" s="35"/>
      <c r="MKF100" s="35"/>
      <c r="MKG100" s="35"/>
      <c r="MKH100" s="35"/>
      <c r="MKI100" s="35"/>
      <c r="MKJ100" s="35"/>
      <c r="MKK100" s="35"/>
      <c r="MKL100" s="35"/>
      <c r="MKM100" s="35"/>
      <c r="MKN100" s="35"/>
      <c r="MKO100" s="35"/>
      <c r="MKP100" s="35"/>
      <c r="MKQ100" s="35"/>
      <c r="MKR100" s="35"/>
      <c r="MKS100" s="35"/>
      <c r="MKT100" s="35"/>
      <c r="MKU100" s="35"/>
      <c r="MKV100" s="35"/>
      <c r="MKW100" s="35"/>
      <c r="MKX100" s="35"/>
      <c r="MKY100" s="35"/>
      <c r="MKZ100" s="35"/>
      <c r="MLA100" s="35"/>
      <c r="MLB100" s="35"/>
      <c r="MLC100" s="35"/>
      <c r="MLD100" s="35"/>
      <c r="MLE100" s="35"/>
      <c r="MLF100" s="35"/>
      <c r="MLG100" s="35"/>
      <c r="MLH100" s="35"/>
      <c r="MLI100" s="35"/>
      <c r="MLJ100" s="35"/>
      <c r="MLK100" s="35"/>
      <c r="MLL100" s="35"/>
      <c r="MLM100" s="35"/>
      <c r="MLN100" s="35"/>
      <c r="MLO100" s="35"/>
      <c r="MLP100" s="35"/>
      <c r="MLQ100" s="35"/>
      <c r="MLR100" s="35"/>
      <c r="MLS100" s="35"/>
      <c r="MLT100" s="35"/>
      <c r="MLU100" s="35"/>
      <c r="MLV100" s="35"/>
      <c r="MLW100" s="35"/>
      <c r="MLX100" s="35"/>
      <c r="MLY100" s="35"/>
      <c r="MLZ100" s="35"/>
      <c r="MMA100" s="35"/>
      <c r="MMB100" s="35"/>
      <c r="MMC100" s="35"/>
      <c r="MMD100" s="35"/>
      <c r="MME100" s="35"/>
      <c r="MMF100" s="35"/>
      <c r="MMG100" s="35"/>
      <c r="MMH100" s="35"/>
      <c r="MMI100" s="35"/>
      <c r="MMJ100" s="35"/>
      <c r="MMK100" s="35"/>
      <c r="MML100" s="35"/>
      <c r="MMM100" s="35"/>
      <c r="MMN100" s="35"/>
      <c r="MMO100" s="35"/>
      <c r="MMP100" s="35"/>
      <c r="MMQ100" s="35"/>
      <c r="MMR100" s="35"/>
      <c r="MMS100" s="35"/>
      <c r="MMT100" s="35"/>
      <c r="MMU100" s="35"/>
      <c r="MMV100" s="35"/>
      <c r="MMW100" s="35"/>
      <c r="MMX100" s="35"/>
      <c r="MMY100" s="35"/>
      <c r="MMZ100" s="35"/>
      <c r="MNA100" s="35"/>
      <c r="MNB100" s="35"/>
      <c r="MNC100" s="35"/>
      <c r="MND100" s="35"/>
      <c r="MNE100" s="35"/>
      <c r="MNF100" s="35"/>
      <c r="MNG100" s="35"/>
      <c r="MNH100" s="35"/>
      <c r="MNI100" s="35"/>
      <c r="MNJ100" s="35"/>
      <c r="MNK100" s="35"/>
      <c r="MNL100" s="35"/>
      <c r="MNM100" s="35"/>
      <c r="MNN100" s="35"/>
      <c r="MNO100" s="35"/>
      <c r="MNP100" s="35"/>
      <c r="MNQ100" s="35"/>
      <c r="MNR100" s="35"/>
      <c r="MNS100" s="35"/>
      <c r="MNT100" s="35"/>
      <c r="MNU100" s="35"/>
      <c r="MNV100" s="35"/>
      <c r="MNW100" s="35"/>
      <c r="MNX100" s="35"/>
      <c r="MNY100" s="35"/>
      <c r="MNZ100" s="35"/>
      <c r="MOA100" s="35"/>
      <c r="MOB100" s="35"/>
      <c r="MOC100" s="35"/>
      <c r="MOD100" s="35"/>
      <c r="MOE100" s="35"/>
      <c r="MOF100" s="35"/>
      <c r="MOG100" s="35"/>
      <c r="MOH100" s="35"/>
      <c r="MOI100" s="35"/>
      <c r="MOJ100" s="35"/>
      <c r="MOK100" s="35"/>
      <c r="MOL100" s="35"/>
      <c r="MOM100" s="35"/>
      <c r="MON100" s="35"/>
      <c r="MOO100" s="35"/>
      <c r="MOP100" s="35"/>
      <c r="MOQ100" s="35"/>
      <c r="MOR100" s="35"/>
      <c r="MOS100" s="35"/>
      <c r="MOT100" s="35"/>
      <c r="MOU100" s="35"/>
      <c r="MOV100" s="35"/>
      <c r="MOW100" s="35"/>
      <c r="MOX100" s="35"/>
      <c r="MOY100" s="35"/>
      <c r="MOZ100" s="35"/>
      <c r="MPA100" s="35"/>
      <c r="MPB100" s="35"/>
      <c r="MPC100" s="35"/>
      <c r="MPD100" s="35"/>
      <c r="MPE100" s="35"/>
      <c r="MPF100" s="35"/>
      <c r="MPG100" s="35"/>
      <c r="MPH100" s="35"/>
      <c r="MPI100" s="35"/>
      <c r="MPJ100" s="35"/>
      <c r="MPK100" s="35"/>
      <c r="MPL100" s="35"/>
      <c r="MPM100" s="35"/>
      <c r="MPN100" s="35"/>
      <c r="MPO100" s="35"/>
      <c r="MPP100" s="35"/>
      <c r="MPQ100" s="35"/>
      <c r="MPR100" s="35"/>
      <c r="MPS100" s="35"/>
      <c r="MPT100" s="35"/>
      <c r="MPU100" s="35"/>
      <c r="MPV100" s="35"/>
      <c r="MPW100" s="35"/>
      <c r="MPX100" s="35"/>
      <c r="MPY100" s="35"/>
      <c r="MPZ100" s="35"/>
      <c r="MQA100" s="35"/>
      <c r="MQB100" s="35"/>
      <c r="MQC100" s="35"/>
      <c r="MQD100" s="35"/>
      <c r="MQE100" s="35"/>
      <c r="MQF100" s="35"/>
      <c r="MQG100" s="35"/>
      <c r="MQH100" s="35"/>
      <c r="MQI100" s="35"/>
      <c r="MQJ100" s="35"/>
      <c r="MQK100" s="35"/>
      <c r="MQL100" s="35"/>
      <c r="MQM100" s="35"/>
      <c r="MQN100" s="35"/>
      <c r="MQO100" s="35"/>
      <c r="MQP100" s="35"/>
      <c r="MQQ100" s="35"/>
      <c r="MQR100" s="35"/>
      <c r="MQS100" s="35"/>
      <c r="MQT100" s="35"/>
      <c r="MQU100" s="35"/>
      <c r="MQV100" s="35"/>
      <c r="MQW100" s="35"/>
      <c r="MQX100" s="35"/>
      <c r="MQY100" s="35"/>
      <c r="MQZ100" s="35"/>
      <c r="MRA100" s="35"/>
      <c r="MRB100" s="35"/>
      <c r="MRC100" s="35"/>
      <c r="MRD100" s="35"/>
      <c r="MRE100" s="35"/>
      <c r="MRF100" s="35"/>
      <c r="MRG100" s="35"/>
      <c r="MRH100" s="35"/>
      <c r="MRI100" s="35"/>
      <c r="MRJ100" s="35"/>
      <c r="MRK100" s="35"/>
      <c r="MRL100" s="35"/>
      <c r="MRM100" s="35"/>
      <c r="MRN100" s="35"/>
      <c r="MRO100" s="35"/>
      <c r="MRP100" s="35"/>
      <c r="MRQ100" s="35"/>
      <c r="MRR100" s="35"/>
      <c r="MRS100" s="35"/>
      <c r="MRT100" s="35"/>
      <c r="MRU100" s="35"/>
      <c r="MRV100" s="35"/>
      <c r="MRW100" s="35"/>
      <c r="MRX100" s="35"/>
      <c r="MRY100" s="35"/>
      <c r="MRZ100" s="35"/>
      <c r="MSA100" s="35"/>
      <c r="MSB100" s="35"/>
      <c r="MSC100" s="35"/>
      <c r="MSD100" s="35"/>
      <c r="MSE100" s="35"/>
      <c r="MSF100" s="35"/>
      <c r="MSG100" s="35"/>
      <c r="MSH100" s="35"/>
      <c r="MSI100" s="35"/>
      <c r="MSJ100" s="35"/>
      <c r="MSK100" s="35"/>
      <c r="MSL100" s="35"/>
      <c r="MSM100" s="35"/>
      <c r="MSN100" s="35"/>
      <c r="MSO100" s="35"/>
      <c r="MSP100" s="35"/>
      <c r="MSQ100" s="35"/>
      <c r="MSR100" s="35"/>
      <c r="MSS100" s="35"/>
      <c r="MST100" s="35"/>
      <c r="MSU100" s="35"/>
      <c r="MSV100" s="35"/>
      <c r="MSW100" s="35"/>
      <c r="MSX100" s="35"/>
      <c r="MSY100" s="35"/>
      <c r="MSZ100" s="35"/>
      <c r="MTA100" s="35"/>
      <c r="MTB100" s="35"/>
      <c r="MTC100" s="35"/>
      <c r="MTD100" s="35"/>
      <c r="MTE100" s="35"/>
      <c r="MTF100" s="35"/>
      <c r="MTG100" s="35"/>
      <c r="MTH100" s="35"/>
      <c r="MTI100" s="35"/>
      <c r="MTJ100" s="35"/>
      <c r="MTK100" s="35"/>
      <c r="MTL100" s="35"/>
      <c r="MTM100" s="35"/>
      <c r="MTN100" s="35"/>
      <c r="MTO100" s="35"/>
      <c r="MTP100" s="35"/>
      <c r="MTQ100" s="35"/>
      <c r="MTR100" s="35"/>
      <c r="MTS100" s="35"/>
      <c r="MTT100" s="35"/>
      <c r="MTU100" s="35"/>
      <c r="MTV100" s="35"/>
      <c r="MTW100" s="35"/>
      <c r="MTX100" s="35"/>
      <c r="MTY100" s="35"/>
      <c r="MTZ100" s="35"/>
      <c r="MUA100" s="35"/>
      <c r="MUB100" s="35"/>
      <c r="MUC100" s="35"/>
      <c r="MUD100" s="35"/>
      <c r="MUE100" s="35"/>
      <c r="MUF100" s="35"/>
      <c r="MUG100" s="35"/>
      <c r="MUH100" s="35"/>
      <c r="MUI100" s="35"/>
      <c r="MUJ100" s="35"/>
      <c r="MUK100" s="35"/>
      <c r="MUL100" s="35"/>
      <c r="MUM100" s="35"/>
      <c r="MUN100" s="35"/>
      <c r="MUO100" s="35"/>
      <c r="MUP100" s="35"/>
      <c r="MUQ100" s="35"/>
      <c r="MUR100" s="35"/>
      <c r="MUS100" s="35"/>
      <c r="MUT100" s="35"/>
      <c r="MUU100" s="35"/>
      <c r="MUV100" s="35"/>
      <c r="MUW100" s="35"/>
      <c r="MUX100" s="35"/>
      <c r="MUY100" s="35"/>
      <c r="MUZ100" s="35"/>
      <c r="MVA100" s="35"/>
      <c r="MVB100" s="35"/>
      <c r="MVC100" s="35"/>
      <c r="MVD100" s="35"/>
      <c r="MVE100" s="35"/>
      <c r="MVF100" s="35"/>
      <c r="MVG100" s="35"/>
      <c r="MVH100" s="35"/>
      <c r="MVI100" s="35"/>
      <c r="MVJ100" s="35"/>
      <c r="MVK100" s="35"/>
      <c r="MVL100" s="35"/>
      <c r="MVM100" s="35"/>
      <c r="MVN100" s="35"/>
      <c r="MVO100" s="35"/>
      <c r="MVP100" s="35"/>
      <c r="MVQ100" s="35"/>
      <c r="MVR100" s="35"/>
      <c r="MVS100" s="35"/>
      <c r="MVT100" s="35"/>
      <c r="MVU100" s="35"/>
      <c r="MVV100" s="35"/>
      <c r="MVW100" s="35"/>
      <c r="MVX100" s="35"/>
      <c r="MVY100" s="35"/>
      <c r="MVZ100" s="35"/>
      <c r="MWA100" s="35"/>
      <c r="MWB100" s="35"/>
      <c r="MWC100" s="35"/>
      <c r="MWD100" s="35"/>
      <c r="MWE100" s="35"/>
      <c r="MWF100" s="35"/>
      <c r="MWG100" s="35"/>
      <c r="MWH100" s="35"/>
      <c r="MWI100" s="35"/>
      <c r="MWJ100" s="35"/>
      <c r="MWK100" s="35"/>
      <c r="MWL100" s="35"/>
      <c r="MWM100" s="35"/>
      <c r="MWN100" s="35"/>
      <c r="MWO100" s="35"/>
      <c r="MWP100" s="35"/>
      <c r="MWQ100" s="35"/>
      <c r="MWR100" s="35"/>
      <c r="MWS100" s="35"/>
      <c r="MWT100" s="35"/>
      <c r="MWU100" s="35"/>
      <c r="MWV100" s="35"/>
      <c r="MWW100" s="35"/>
      <c r="MWX100" s="35"/>
      <c r="MWY100" s="35"/>
      <c r="MWZ100" s="35"/>
      <c r="MXA100" s="35"/>
      <c r="MXB100" s="35"/>
      <c r="MXC100" s="35"/>
      <c r="MXD100" s="35"/>
      <c r="MXE100" s="35"/>
      <c r="MXF100" s="35"/>
      <c r="MXG100" s="35"/>
      <c r="MXH100" s="35"/>
      <c r="MXI100" s="35"/>
      <c r="MXJ100" s="35"/>
      <c r="MXK100" s="35"/>
      <c r="MXL100" s="35"/>
      <c r="MXM100" s="35"/>
      <c r="MXN100" s="35"/>
      <c r="MXO100" s="35"/>
      <c r="MXP100" s="35"/>
      <c r="MXQ100" s="35"/>
      <c r="MXR100" s="35"/>
      <c r="MXS100" s="35"/>
      <c r="MXT100" s="35"/>
      <c r="MXU100" s="35"/>
      <c r="MXV100" s="35"/>
      <c r="MXW100" s="35"/>
      <c r="MXX100" s="35"/>
      <c r="MXY100" s="35"/>
      <c r="MXZ100" s="35"/>
      <c r="MYA100" s="35"/>
      <c r="MYB100" s="35"/>
      <c r="MYC100" s="35"/>
      <c r="MYD100" s="35"/>
      <c r="MYE100" s="35"/>
      <c r="MYF100" s="35"/>
      <c r="MYG100" s="35"/>
      <c r="MYH100" s="35"/>
      <c r="MYI100" s="35"/>
      <c r="MYJ100" s="35"/>
      <c r="MYK100" s="35"/>
      <c r="MYL100" s="35"/>
      <c r="MYM100" s="35"/>
      <c r="MYN100" s="35"/>
      <c r="MYO100" s="35"/>
      <c r="MYP100" s="35"/>
      <c r="MYQ100" s="35"/>
      <c r="MYR100" s="35"/>
      <c r="MYS100" s="35"/>
      <c r="MYT100" s="35"/>
      <c r="MYU100" s="35"/>
      <c r="MYV100" s="35"/>
      <c r="MYW100" s="35"/>
      <c r="MYX100" s="35"/>
      <c r="MYY100" s="35"/>
      <c r="MYZ100" s="35"/>
      <c r="MZA100" s="35"/>
      <c r="MZB100" s="35"/>
      <c r="MZC100" s="35"/>
      <c r="MZD100" s="35"/>
      <c r="MZE100" s="35"/>
      <c r="MZF100" s="35"/>
      <c r="MZG100" s="35"/>
      <c r="MZH100" s="35"/>
      <c r="MZI100" s="35"/>
      <c r="MZJ100" s="35"/>
      <c r="MZK100" s="35"/>
      <c r="MZL100" s="35"/>
      <c r="MZM100" s="35"/>
      <c r="MZN100" s="35"/>
      <c r="MZO100" s="35"/>
      <c r="MZP100" s="35"/>
      <c r="MZQ100" s="35"/>
      <c r="MZR100" s="35"/>
      <c r="MZS100" s="35"/>
      <c r="MZT100" s="35"/>
      <c r="MZU100" s="35"/>
      <c r="MZV100" s="35"/>
      <c r="MZW100" s="35"/>
      <c r="MZX100" s="35"/>
      <c r="MZY100" s="35"/>
      <c r="MZZ100" s="35"/>
      <c r="NAA100" s="35"/>
      <c r="NAB100" s="35"/>
      <c r="NAC100" s="35"/>
      <c r="NAD100" s="35"/>
      <c r="NAE100" s="35"/>
      <c r="NAF100" s="35"/>
      <c r="NAG100" s="35"/>
      <c r="NAH100" s="35"/>
      <c r="NAI100" s="35"/>
      <c r="NAJ100" s="35"/>
      <c r="NAK100" s="35"/>
      <c r="NAL100" s="35"/>
      <c r="NAM100" s="35"/>
      <c r="NAN100" s="35"/>
      <c r="NAO100" s="35"/>
      <c r="NAP100" s="35"/>
      <c r="NAQ100" s="35"/>
      <c r="NAR100" s="35"/>
      <c r="NAS100" s="35"/>
      <c r="NAT100" s="35"/>
      <c r="NAU100" s="35"/>
      <c r="NAV100" s="35"/>
      <c r="NAW100" s="35"/>
      <c r="NAX100" s="35"/>
      <c r="NAY100" s="35"/>
      <c r="NAZ100" s="35"/>
      <c r="NBA100" s="35"/>
      <c r="NBB100" s="35"/>
      <c r="NBC100" s="35"/>
      <c r="NBD100" s="35"/>
      <c r="NBE100" s="35"/>
      <c r="NBF100" s="35"/>
      <c r="NBG100" s="35"/>
      <c r="NBH100" s="35"/>
      <c r="NBI100" s="35"/>
      <c r="NBJ100" s="35"/>
      <c r="NBK100" s="35"/>
      <c r="NBL100" s="35"/>
      <c r="NBM100" s="35"/>
      <c r="NBN100" s="35"/>
      <c r="NBO100" s="35"/>
      <c r="NBP100" s="35"/>
      <c r="NBQ100" s="35"/>
      <c r="NBR100" s="35"/>
      <c r="NBS100" s="35"/>
      <c r="NBT100" s="35"/>
      <c r="NBU100" s="35"/>
      <c r="NBV100" s="35"/>
      <c r="NBW100" s="35"/>
      <c r="NBX100" s="35"/>
      <c r="NBY100" s="35"/>
      <c r="NBZ100" s="35"/>
      <c r="NCA100" s="35"/>
      <c r="NCB100" s="35"/>
      <c r="NCC100" s="35"/>
      <c r="NCD100" s="35"/>
      <c r="NCE100" s="35"/>
      <c r="NCF100" s="35"/>
      <c r="NCG100" s="35"/>
      <c r="NCH100" s="35"/>
      <c r="NCI100" s="35"/>
      <c r="NCJ100" s="35"/>
      <c r="NCK100" s="35"/>
      <c r="NCL100" s="35"/>
      <c r="NCM100" s="35"/>
      <c r="NCN100" s="35"/>
      <c r="NCO100" s="35"/>
      <c r="NCP100" s="35"/>
      <c r="NCQ100" s="35"/>
      <c r="NCR100" s="35"/>
      <c r="NCS100" s="35"/>
      <c r="NCT100" s="35"/>
      <c r="NCU100" s="35"/>
      <c r="NCV100" s="35"/>
      <c r="NCW100" s="35"/>
      <c r="NCX100" s="35"/>
      <c r="NCY100" s="35"/>
      <c r="NCZ100" s="35"/>
      <c r="NDA100" s="35"/>
      <c r="NDB100" s="35"/>
      <c r="NDC100" s="35"/>
      <c r="NDD100" s="35"/>
      <c r="NDE100" s="35"/>
      <c r="NDF100" s="35"/>
      <c r="NDG100" s="35"/>
      <c r="NDH100" s="35"/>
      <c r="NDI100" s="35"/>
      <c r="NDJ100" s="35"/>
      <c r="NDK100" s="35"/>
      <c r="NDL100" s="35"/>
      <c r="NDM100" s="35"/>
      <c r="NDN100" s="35"/>
      <c r="NDO100" s="35"/>
      <c r="NDP100" s="35"/>
      <c r="NDQ100" s="35"/>
      <c r="NDR100" s="35"/>
      <c r="NDS100" s="35"/>
      <c r="NDT100" s="35"/>
      <c r="NDU100" s="35"/>
      <c r="NDV100" s="35"/>
      <c r="NDW100" s="35"/>
      <c r="NDX100" s="35"/>
      <c r="NDY100" s="35"/>
      <c r="NDZ100" s="35"/>
      <c r="NEA100" s="35"/>
      <c r="NEB100" s="35"/>
      <c r="NEC100" s="35"/>
      <c r="NED100" s="35"/>
      <c r="NEE100" s="35"/>
      <c r="NEF100" s="35"/>
      <c r="NEG100" s="35"/>
      <c r="NEH100" s="35"/>
      <c r="NEI100" s="35"/>
      <c r="NEJ100" s="35"/>
      <c r="NEK100" s="35"/>
      <c r="NEL100" s="35"/>
      <c r="NEM100" s="35"/>
      <c r="NEN100" s="35"/>
      <c r="NEO100" s="35"/>
      <c r="NEP100" s="35"/>
      <c r="NEQ100" s="35"/>
      <c r="NER100" s="35"/>
      <c r="NES100" s="35"/>
      <c r="NET100" s="35"/>
      <c r="NEU100" s="35"/>
      <c r="NEV100" s="35"/>
      <c r="NEW100" s="35"/>
      <c r="NEX100" s="35"/>
      <c r="NEY100" s="35"/>
      <c r="NEZ100" s="35"/>
      <c r="NFA100" s="35"/>
      <c r="NFB100" s="35"/>
      <c r="NFC100" s="35"/>
      <c r="NFD100" s="35"/>
      <c r="NFE100" s="35"/>
      <c r="NFF100" s="35"/>
      <c r="NFG100" s="35"/>
      <c r="NFH100" s="35"/>
      <c r="NFI100" s="35"/>
      <c r="NFJ100" s="35"/>
      <c r="NFK100" s="35"/>
      <c r="NFL100" s="35"/>
      <c r="NFM100" s="35"/>
      <c r="NFN100" s="35"/>
      <c r="NFO100" s="35"/>
      <c r="NFP100" s="35"/>
      <c r="NFQ100" s="35"/>
      <c r="NFR100" s="35"/>
      <c r="NFS100" s="35"/>
      <c r="NFT100" s="35"/>
      <c r="NFU100" s="35"/>
      <c r="NFV100" s="35"/>
      <c r="NFW100" s="35"/>
      <c r="NFX100" s="35"/>
      <c r="NFY100" s="35"/>
      <c r="NFZ100" s="35"/>
      <c r="NGA100" s="35"/>
      <c r="NGB100" s="35"/>
      <c r="NGC100" s="35"/>
      <c r="NGD100" s="35"/>
      <c r="NGE100" s="35"/>
      <c r="NGF100" s="35"/>
      <c r="NGG100" s="35"/>
      <c r="NGH100" s="35"/>
      <c r="NGI100" s="35"/>
      <c r="NGJ100" s="35"/>
      <c r="NGK100" s="35"/>
      <c r="NGL100" s="35"/>
      <c r="NGM100" s="35"/>
      <c r="NGN100" s="35"/>
      <c r="NGO100" s="35"/>
      <c r="NGP100" s="35"/>
      <c r="NGQ100" s="35"/>
      <c r="NGR100" s="35"/>
      <c r="NGS100" s="35"/>
      <c r="NGT100" s="35"/>
      <c r="NGU100" s="35"/>
      <c r="NGV100" s="35"/>
      <c r="NGW100" s="35"/>
      <c r="NGX100" s="35"/>
      <c r="NGY100" s="35"/>
      <c r="NGZ100" s="35"/>
      <c r="NHA100" s="35"/>
      <c r="NHB100" s="35"/>
      <c r="NHC100" s="35"/>
      <c r="NHD100" s="35"/>
      <c r="NHE100" s="35"/>
      <c r="NHF100" s="35"/>
      <c r="NHG100" s="35"/>
      <c r="NHH100" s="35"/>
      <c r="NHI100" s="35"/>
      <c r="NHJ100" s="35"/>
      <c r="NHK100" s="35"/>
      <c r="NHL100" s="35"/>
      <c r="NHM100" s="35"/>
      <c r="NHN100" s="35"/>
      <c r="NHO100" s="35"/>
      <c r="NHP100" s="35"/>
      <c r="NHQ100" s="35"/>
      <c r="NHR100" s="35"/>
      <c r="NHS100" s="35"/>
      <c r="NHT100" s="35"/>
      <c r="NHU100" s="35"/>
      <c r="NHV100" s="35"/>
      <c r="NHW100" s="35"/>
      <c r="NHX100" s="35"/>
      <c r="NHY100" s="35"/>
      <c r="NHZ100" s="35"/>
      <c r="NIA100" s="35"/>
      <c r="NIB100" s="35"/>
      <c r="NIC100" s="35"/>
      <c r="NID100" s="35"/>
      <c r="NIE100" s="35"/>
      <c r="NIF100" s="35"/>
      <c r="NIG100" s="35"/>
      <c r="NIH100" s="35"/>
      <c r="NII100" s="35"/>
      <c r="NIJ100" s="35"/>
      <c r="NIK100" s="35"/>
      <c r="NIL100" s="35"/>
      <c r="NIM100" s="35"/>
      <c r="NIN100" s="35"/>
      <c r="NIO100" s="35"/>
      <c r="NIP100" s="35"/>
      <c r="NIQ100" s="35"/>
      <c r="NIR100" s="35"/>
      <c r="NIS100" s="35"/>
      <c r="NIT100" s="35"/>
      <c r="NIU100" s="35"/>
      <c r="NIV100" s="35"/>
      <c r="NIW100" s="35"/>
      <c r="NIX100" s="35"/>
      <c r="NIY100" s="35"/>
      <c r="NIZ100" s="35"/>
      <c r="NJA100" s="35"/>
      <c r="NJB100" s="35"/>
      <c r="NJC100" s="35"/>
      <c r="NJD100" s="35"/>
      <c r="NJE100" s="35"/>
      <c r="NJF100" s="35"/>
      <c r="NJG100" s="35"/>
      <c r="NJH100" s="35"/>
      <c r="NJI100" s="35"/>
      <c r="NJJ100" s="35"/>
      <c r="NJK100" s="35"/>
      <c r="NJL100" s="35"/>
      <c r="NJM100" s="35"/>
      <c r="NJN100" s="35"/>
      <c r="NJO100" s="35"/>
      <c r="NJP100" s="35"/>
      <c r="NJQ100" s="35"/>
      <c r="NJR100" s="35"/>
      <c r="NJS100" s="35"/>
      <c r="NJT100" s="35"/>
      <c r="NJU100" s="35"/>
      <c r="NJV100" s="35"/>
      <c r="NJW100" s="35"/>
      <c r="NJX100" s="35"/>
      <c r="NJY100" s="35"/>
      <c r="NJZ100" s="35"/>
      <c r="NKA100" s="35"/>
      <c r="NKB100" s="35"/>
      <c r="NKC100" s="35"/>
      <c r="NKD100" s="35"/>
      <c r="NKE100" s="35"/>
      <c r="NKF100" s="35"/>
      <c r="NKG100" s="35"/>
      <c r="NKH100" s="35"/>
      <c r="NKI100" s="35"/>
      <c r="NKJ100" s="35"/>
      <c r="NKK100" s="35"/>
      <c r="NKL100" s="35"/>
      <c r="NKM100" s="35"/>
      <c r="NKN100" s="35"/>
      <c r="NKO100" s="35"/>
      <c r="NKP100" s="35"/>
      <c r="NKQ100" s="35"/>
      <c r="NKR100" s="35"/>
      <c r="NKS100" s="35"/>
      <c r="NKT100" s="35"/>
      <c r="NKU100" s="35"/>
      <c r="NKV100" s="35"/>
      <c r="NKW100" s="35"/>
      <c r="NKX100" s="35"/>
      <c r="NKY100" s="35"/>
      <c r="NKZ100" s="35"/>
      <c r="NLA100" s="35"/>
      <c r="NLB100" s="35"/>
      <c r="NLC100" s="35"/>
      <c r="NLD100" s="35"/>
      <c r="NLE100" s="35"/>
      <c r="NLF100" s="35"/>
      <c r="NLG100" s="35"/>
      <c r="NLH100" s="35"/>
      <c r="NLI100" s="35"/>
      <c r="NLJ100" s="35"/>
      <c r="NLK100" s="35"/>
      <c r="NLL100" s="35"/>
      <c r="NLM100" s="35"/>
      <c r="NLN100" s="35"/>
      <c r="NLO100" s="35"/>
      <c r="NLP100" s="35"/>
      <c r="NLQ100" s="35"/>
      <c r="NLR100" s="35"/>
      <c r="NLS100" s="35"/>
      <c r="NLT100" s="35"/>
      <c r="NLU100" s="35"/>
      <c r="NLV100" s="35"/>
      <c r="NLW100" s="35"/>
      <c r="NLX100" s="35"/>
      <c r="NLY100" s="35"/>
      <c r="NLZ100" s="35"/>
      <c r="NMA100" s="35"/>
      <c r="NMB100" s="35"/>
      <c r="NMC100" s="35"/>
      <c r="NMD100" s="35"/>
      <c r="NME100" s="35"/>
      <c r="NMF100" s="35"/>
      <c r="NMG100" s="35"/>
      <c r="NMH100" s="35"/>
      <c r="NMI100" s="35"/>
      <c r="NMJ100" s="35"/>
      <c r="NMK100" s="35"/>
      <c r="NML100" s="35"/>
      <c r="NMM100" s="35"/>
      <c r="NMN100" s="35"/>
      <c r="NMO100" s="35"/>
      <c r="NMP100" s="35"/>
      <c r="NMQ100" s="35"/>
      <c r="NMR100" s="35"/>
      <c r="NMS100" s="35"/>
      <c r="NMT100" s="35"/>
      <c r="NMU100" s="35"/>
      <c r="NMV100" s="35"/>
      <c r="NMW100" s="35"/>
      <c r="NMX100" s="35"/>
      <c r="NMY100" s="35"/>
      <c r="NMZ100" s="35"/>
      <c r="NNA100" s="35"/>
      <c r="NNB100" s="35"/>
      <c r="NNC100" s="35"/>
      <c r="NND100" s="35"/>
      <c r="NNE100" s="35"/>
      <c r="NNF100" s="35"/>
      <c r="NNG100" s="35"/>
      <c r="NNH100" s="35"/>
      <c r="NNI100" s="35"/>
      <c r="NNJ100" s="35"/>
      <c r="NNK100" s="35"/>
      <c r="NNL100" s="35"/>
      <c r="NNM100" s="35"/>
      <c r="NNN100" s="35"/>
      <c r="NNO100" s="35"/>
      <c r="NNP100" s="35"/>
      <c r="NNQ100" s="35"/>
      <c r="NNR100" s="35"/>
      <c r="NNS100" s="35"/>
      <c r="NNT100" s="35"/>
      <c r="NNU100" s="35"/>
      <c r="NNV100" s="35"/>
      <c r="NNW100" s="35"/>
      <c r="NNX100" s="35"/>
      <c r="NNY100" s="35"/>
      <c r="NNZ100" s="35"/>
      <c r="NOA100" s="35"/>
      <c r="NOB100" s="35"/>
      <c r="NOC100" s="35"/>
      <c r="NOD100" s="35"/>
      <c r="NOE100" s="35"/>
      <c r="NOF100" s="35"/>
      <c r="NOG100" s="35"/>
      <c r="NOH100" s="35"/>
      <c r="NOI100" s="35"/>
      <c r="NOJ100" s="35"/>
      <c r="NOK100" s="35"/>
      <c r="NOL100" s="35"/>
      <c r="NOM100" s="35"/>
      <c r="NON100" s="35"/>
      <c r="NOO100" s="35"/>
      <c r="NOP100" s="35"/>
      <c r="NOQ100" s="35"/>
      <c r="NOR100" s="35"/>
      <c r="NOS100" s="35"/>
      <c r="NOT100" s="35"/>
      <c r="NOU100" s="35"/>
      <c r="NOV100" s="35"/>
      <c r="NOW100" s="35"/>
      <c r="NOX100" s="35"/>
      <c r="NOY100" s="35"/>
      <c r="NOZ100" s="35"/>
      <c r="NPA100" s="35"/>
      <c r="NPB100" s="35"/>
      <c r="NPC100" s="35"/>
      <c r="NPD100" s="35"/>
      <c r="NPE100" s="35"/>
      <c r="NPF100" s="35"/>
      <c r="NPG100" s="35"/>
      <c r="NPH100" s="35"/>
      <c r="NPI100" s="35"/>
      <c r="NPJ100" s="35"/>
      <c r="NPK100" s="35"/>
      <c r="NPL100" s="35"/>
      <c r="NPM100" s="35"/>
      <c r="NPN100" s="35"/>
      <c r="NPO100" s="35"/>
      <c r="NPP100" s="35"/>
      <c r="NPQ100" s="35"/>
      <c r="NPR100" s="35"/>
      <c r="NPS100" s="35"/>
      <c r="NPT100" s="35"/>
      <c r="NPU100" s="35"/>
      <c r="NPV100" s="35"/>
      <c r="NPW100" s="35"/>
      <c r="NPX100" s="35"/>
      <c r="NPY100" s="35"/>
      <c r="NPZ100" s="35"/>
      <c r="NQA100" s="35"/>
      <c r="NQB100" s="35"/>
      <c r="NQC100" s="35"/>
      <c r="NQD100" s="35"/>
      <c r="NQE100" s="35"/>
      <c r="NQF100" s="35"/>
      <c r="NQG100" s="35"/>
      <c r="NQH100" s="35"/>
      <c r="NQI100" s="35"/>
      <c r="NQJ100" s="35"/>
      <c r="NQK100" s="35"/>
      <c r="NQL100" s="35"/>
      <c r="NQM100" s="35"/>
      <c r="NQN100" s="35"/>
      <c r="NQO100" s="35"/>
      <c r="NQP100" s="35"/>
      <c r="NQQ100" s="35"/>
      <c r="NQR100" s="35"/>
      <c r="NQS100" s="35"/>
      <c r="NQT100" s="35"/>
      <c r="NQU100" s="35"/>
      <c r="NQV100" s="35"/>
      <c r="NQW100" s="35"/>
      <c r="NQX100" s="35"/>
      <c r="NQY100" s="35"/>
      <c r="NQZ100" s="35"/>
      <c r="NRA100" s="35"/>
      <c r="NRB100" s="35"/>
      <c r="NRC100" s="35"/>
      <c r="NRD100" s="35"/>
      <c r="NRE100" s="35"/>
      <c r="NRF100" s="35"/>
      <c r="NRG100" s="35"/>
      <c r="NRH100" s="35"/>
      <c r="NRI100" s="35"/>
      <c r="NRJ100" s="35"/>
      <c r="NRK100" s="35"/>
      <c r="NRL100" s="35"/>
      <c r="NRM100" s="35"/>
      <c r="NRN100" s="35"/>
      <c r="NRO100" s="35"/>
      <c r="NRP100" s="35"/>
      <c r="NRQ100" s="35"/>
      <c r="NRR100" s="35"/>
      <c r="NRS100" s="35"/>
      <c r="NRT100" s="35"/>
      <c r="NRU100" s="35"/>
      <c r="NRV100" s="35"/>
      <c r="NRW100" s="35"/>
      <c r="NRX100" s="35"/>
      <c r="NRY100" s="35"/>
      <c r="NRZ100" s="35"/>
      <c r="NSA100" s="35"/>
      <c r="NSB100" s="35"/>
      <c r="NSC100" s="35"/>
      <c r="NSD100" s="35"/>
      <c r="NSE100" s="35"/>
      <c r="NSF100" s="35"/>
      <c r="NSG100" s="35"/>
      <c r="NSH100" s="35"/>
      <c r="NSI100" s="35"/>
      <c r="NSJ100" s="35"/>
      <c r="NSK100" s="35"/>
      <c r="NSL100" s="35"/>
      <c r="NSM100" s="35"/>
      <c r="NSN100" s="35"/>
      <c r="NSO100" s="35"/>
      <c r="NSP100" s="35"/>
      <c r="NSQ100" s="35"/>
      <c r="NSR100" s="35"/>
      <c r="NSS100" s="35"/>
      <c r="NST100" s="35"/>
      <c r="NSU100" s="35"/>
      <c r="NSV100" s="35"/>
      <c r="NSW100" s="35"/>
      <c r="NSX100" s="35"/>
      <c r="NSY100" s="35"/>
      <c r="NSZ100" s="35"/>
      <c r="NTA100" s="35"/>
      <c r="NTB100" s="35"/>
      <c r="NTC100" s="35"/>
      <c r="NTD100" s="35"/>
      <c r="NTE100" s="35"/>
      <c r="NTF100" s="35"/>
      <c r="NTG100" s="35"/>
      <c r="NTH100" s="35"/>
      <c r="NTI100" s="35"/>
      <c r="NTJ100" s="35"/>
      <c r="NTK100" s="35"/>
      <c r="NTL100" s="35"/>
      <c r="NTM100" s="35"/>
      <c r="NTN100" s="35"/>
      <c r="NTO100" s="35"/>
      <c r="NTP100" s="35"/>
      <c r="NTQ100" s="35"/>
      <c r="NTR100" s="35"/>
      <c r="NTS100" s="35"/>
      <c r="NTT100" s="35"/>
      <c r="NTU100" s="35"/>
      <c r="NTV100" s="35"/>
      <c r="NTW100" s="35"/>
      <c r="NTX100" s="35"/>
      <c r="NTY100" s="35"/>
      <c r="NTZ100" s="35"/>
      <c r="NUA100" s="35"/>
      <c r="NUB100" s="35"/>
      <c r="NUC100" s="35"/>
      <c r="NUD100" s="35"/>
      <c r="NUE100" s="35"/>
      <c r="NUF100" s="35"/>
      <c r="NUG100" s="35"/>
      <c r="NUH100" s="35"/>
      <c r="NUI100" s="35"/>
      <c r="NUJ100" s="35"/>
      <c r="NUK100" s="35"/>
      <c r="NUL100" s="35"/>
      <c r="NUM100" s="35"/>
      <c r="NUN100" s="35"/>
      <c r="NUO100" s="35"/>
      <c r="NUP100" s="35"/>
      <c r="NUQ100" s="35"/>
      <c r="NUR100" s="35"/>
      <c r="NUS100" s="35"/>
      <c r="NUT100" s="35"/>
      <c r="NUU100" s="35"/>
      <c r="NUV100" s="35"/>
      <c r="NUW100" s="35"/>
      <c r="NUX100" s="35"/>
      <c r="NUY100" s="35"/>
      <c r="NUZ100" s="35"/>
      <c r="NVA100" s="35"/>
      <c r="NVB100" s="35"/>
      <c r="NVC100" s="35"/>
      <c r="NVD100" s="35"/>
      <c r="NVE100" s="35"/>
      <c r="NVF100" s="35"/>
      <c r="NVG100" s="35"/>
      <c r="NVH100" s="35"/>
      <c r="NVI100" s="35"/>
      <c r="NVJ100" s="35"/>
      <c r="NVK100" s="35"/>
      <c r="NVL100" s="35"/>
      <c r="NVM100" s="35"/>
      <c r="NVN100" s="35"/>
      <c r="NVO100" s="35"/>
      <c r="NVP100" s="35"/>
      <c r="NVQ100" s="35"/>
      <c r="NVR100" s="35"/>
      <c r="NVS100" s="35"/>
      <c r="NVT100" s="35"/>
      <c r="NVU100" s="35"/>
      <c r="NVV100" s="35"/>
      <c r="NVW100" s="35"/>
      <c r="NVX100" s="35"/>
      <c r="NVY100" s="35"/>
      <c r="NVZ100" s="35"/>
      <c r="NWA100" s="35"/>
      <c r="NWB100" s="35"/>
      <c r="NWC100" s="35"/>
      <c r="NWD100" s="35"/>
      <c r="NWE100" s="35"/>
      <c r="NWF100" s="35"/>
      <c r="NWG100" s="35"/>
      <c r="NWH100" s="35"/>
      <c r="NWI100" s="35"/>
      <c r="NWJ100" s="35"/>
      <c r="NWK100" s="35"/>
      <c r="NWL100" s="35"/>
      <c r="NWM100" s="35"/>
      <c r="NWN100" s="35"/>
      <c r="NWO100" s="35"/>
      <c r="NWP100" s="35"/>
      <c r="NWQ100" s="35"/>
      <c r="NWR100" s="35"/>
      <c r="NWS100" s="35"/>
      <c r="NWT100" s="35"/>
      <c r="NWU100" s="35"/>
      <c r="NWV100" s="35"/>
      <c r="NWW100" s="35"/>
      <c r="NWX100" s="35"/>
      <c r="NWY100" s="35"/>
      <c r="NWZ100" s="35"/>
      <c r="NXA100" s="35"/>
      <c r="NXB100" s="35"/>
      <c r="NXC100" s="35"/>
      <c r="NXD100" s="35"/>
      <c r="NXE100" s="35"/>
      <c r="NXF100" s="35"/>
      <c r="NXG100" s="35"/>
      <c r="NXH100" s="35"/>
      <c r="NXI100" s="35"/>
      <c r="NXJ100" s="35"/>
      <c r="NXK100" s="35"/>
      <c r="NXL100" s="35"/>
      <c r="NXM100" s="35"/>
      <c r="NXN100" s="35"/>
      <c r="NXO100" s="35"/>
      <c r="NXP100" s="35"/>
      <c r="NXQ100" s="35"/>
      <c r="NXR100" s="35"/>
      <c r="NXS100" s="35"/>
      <c r="NXT100" s="35"/>
      <c r="NXU100" s="35"/>
      <c r="NXV100" s="35"/>
      <c r="NXW100" s="35"/>
      <c r="NXX100" s="35"/>
      <c r="NXY100" s="35"/>
      <c r="NXZ100" s="35"/>
      <c r="NYA100" s="35"/>
      <c r="NYB100" s="35"/>
      <c r="NYC100" s="35"/>
      <c r="NYD100" s="35"/>
      <c r="NYE100" s="35"/>
      <c r="NYF100" s="35"/>
      <c r="NYG100" s="35"/>
      <c r="NYH100" s="35"/>
      <c r="NYI100" s="35"/>
      <c r="NYJ100" s="35"/>
      <c r="NYK100" s="35"/>
      <c r="NYL100" s="35"/>
      <c r="NYM100" s="35"/>
      <c r="NYN100" s="35"/>
      <c r="NYO100" s="35"/>
      <c r="NYP100" s="35"/>
      <c r="NYQ100" s="35"/>
      <c r="NYR100" s="35"/>
      <c r="NYS100" s="35"/>
      <c r="NYT100" s="35"/>
      <c r="NYU100" s="35"/>
      <c r="NYV100" s="35"/>
      <c r="NYW100" s="35"/>
      <c r="NYX100" s="35"/>
      <c r="NYY100" s="35"/>
      <c r="NYZ100" s="35"/>
      <c r="NZA100" s="35"/>
      <c r="NZB100" s="35"/>
      <c r="NZC100" s="35"/>
      <c r="NZD100" s="35"/>
      <c r="NZE100" s="35"/>
      <c r="NZF100" s="35"/>
      <c r="NZG100" s="35"/>
      <c r="NZH100" s="35"/>
      <c r="NZI100" s="35"/>
      <c r="NZJ100" s="35"/>
      <c r="NZK100" s="35"/>
      <c r="NZL100" s="35"/>
      <c r="NZM100" s="35"/>
      <c r="NZN100" s="35"/>
      <c r="NZO100" s="35"/>
      <c r="NZP100" s="35"/>
      <c r="NZQ100" s="35"/>
      <c r="NZR100" s="35"/>
      <c r="NZS100" s="35"/>
      <c r="NZT100" s="35"/>
      <c r="NZU100" s="35"/>
      <c r="NZV100" s="35"/>
      <c r="NZW100" s="35"/>
      <c r="NZX100" s="35"/>
      <c r="NZY100" s="35"/>
      <c r="NZZ100" s="35"/>
      <c r="OAA100" s="35"/>
      <c r="OAB100" s="35"/>
      <c r="OAC100" s="35"/>
      <c r="OAD100" s="35"/>
      <c r="OAE100" s="35"/>
      <c r="OAF100" s="35"/>
      <c r="OAG100" s="35"/>
      <c r="OAH100" s="35"/>
      <c r="OAI100" s="35"/>
      <c r="OAJ100" s="35"/>
      <c r="OAK100" s="35"/>
      <c r="OAL100" s="35"/>
      <c r="OAM100" s="35"/>
      <c r="OAN100" s="35"/>
      <c r="OAO100" s="35"/>
      <c r="OAP100" s="35"/>
      <c r="OAQ100" s="35"/>
      <c r="OAR100" s="35"/>
      <c r="OAS100" s="35"/>
      <c r="OAT100" s="35"/>
      <c r="OAU100" s="35"/>
      <c r="OAV100" s="35"/>
      <c r="OAW100" s="35"/>
      <c r="OAX100" s="35"/>
      <c r="OAY100" s="35"/>
      <c r="OAZ100" s="35"/>
      <c r="OBA100" s="35"/>
      <c r="OBB100" s="35"/>
      <c r="OBC100" s="35"/>
      <c r="OBD100" s="35"/>
      <c r="OBE100" s="35"/>
      <c r="OBF100" s="35"/>
      <c r="OBG100" s="35"/>
      <c r="OBH100" s="35"/>
      <c r="OBI100" s="35"/>
      <c r="OBJ100" s="35"/>
      <c r="OBK100" s="35"/>
      <c r="OBL100" s="35"/>
      <c r="OBM100" s="35"/>
      <c r="OBN100" s="35"/>
      <c r="OBO100" s="35"/>
      <c r="OBP100" s="35"/>
      <c r="OBQ100" s="35"/>
      <c r="OBR100" s="35"/>
      <c r="OBS100" s="35"/>
      <c r="OBT100" s="35"/>
      <c r="OBU100" s="35"/>
      <c r="OBV100" s="35"/>
      <c r="OBW100" s="35"/>
      <c r="OBX100" s="35"/>
      <c r="OBY100" s="35"/>
      <c r="OBZ100" s="35"/>
      <c r="OCA100" s="35"/>
      <c r="OCB100" s="35"/>
      <c r="OCC100" s="35"/>
      <c r="OCD100" s="35"/>
      <c r="OCE100" s="35"/>
      <c r="OCF100" s="35"/>
      <c r="OCG100" s="35"/>
      <c r="OCH100" s="35"/>
      <c r="OCI100" s="35"/>
      <c r="OCJ100" s="35"/>
      <c r="OCK100" s="35"/>
      <c r="OCL100" s="35"/>
      <c r="OCM100" s="35"/>
      <c r="OCN100" s="35"/>
      <c r="OCO100" s="35"/>
      <c r="OCP100" s="35"/>
      <c r="OCQ100" s="35"/>
      <c r="OCR100" s="35"/>
      <c r="OCS100" s="35"/>
      <c r="OCT100" s="35"/>
      <c r="OCU100" s="35"/>
      <c r="OCV100" s="35"/>
      <c r="OCW100" s="35"/>
      <c r="OCX100" s="35"/>
      <c r="OCY100" s="35"/>
      <c r="OCZ100" s="35"/>
      <c r="ODA100" s="35"/>
      <c r="ODB100" s="35"/>
      <c r="ODC100" s="35"/>
      <c r="ODD100" s="35"/>
      <c r="ODE100" s="35"/>
      <c r="ODF100" s="35"/>
      <c r="ODG100" s="35"/>
      <c r="ODH100" s="35"/>
      <c r="ODI100" s="35"/>
      <c r="ODJ100" s="35"/>
      <c r="ODK100" s="35"/>
      <c r="ODL100" s="35"/>
      <c r="ODM100" s="35"/>
      <c r="ODN100" s="35"/>
      <c r="ODO100" s="35"/>
      <c r="ODP100" s="35"/>
      <c r="ODQ100" s="35"/>
      <c r="ODR100" s="35"/>
      <c r="ODS100" s="35"/>
      <c r="ODT100" s="35"/>
      <c r="ODU100" s="35"/>
      <c r="ODV100" s="35"/>
      <c r="ODW100" s="35"/>
      <c r="ODX100" s="35"/>
      <c r="ODY100" s="35"/>
      <c r="ODZ100" s="35"/>
      <c r="OEA100" s="35"/>
      <c r="OEB100" s="35"/>
      <c r="OEC100" s="35"/>
      <c r="OED100" s="35"/>
      <c r="OEE100" s="35"/>
      <c r="OEF100" s="35"/>
      <c r="OEG100" s="35"/>
      <c r="OEH100" s="35"/>
      <c r="OEI100" s="35"/>
      <c r="OEJ100" s="35"/>
      <c r="OEK100" s="35"/>
      <c r="OEL100" s="35"/>
      <c r="OEM100" s="35"/>
      <c r="OEN100" s="35"/>
      <c r="OEO100" s="35"/>
      <c r="OEP100" s="35"/>
      <c r="OEQ100" s="35"/>
      <c r="OER100" s="35"/>
      <c r="OES100" s="35"/>
      <c r="OET100" s="35"/>
      <c r="OEU100" s="35"/>
      <c r="OEV100" s="35"/>
      <c r="OEW100" s="35"/>
      <c r="OEX100" s="35"/>
      <c r="OEY100" s="35"/>
      <c r="OEZ100" s="35"/>
      <c r="OFA100" s="35"/>
      <c r="OFB100" s="35"/>
      <c r="OFC100" s="35"/>
      <c r="OFD100" s="35"/>
      <c r="OFE100" s="35"/>
      <c r="OFF100" s="35"/>
      <c r="OFG100" s="35"/>
      <c r="OFH100" s="35"/>
      <c r="OFI100" s="35"/>
      <c r="OFJ100" s="35"/>
      <c r="OFK100" s="35"/>
      <c r="OFL100" s="35"/>
      <c r="OFM100" s="35"/>
      <c r="OFN100" s="35"/>
      <c r="OFO100" s="35"/>
      <c r="OFP100" s="35"/>
      <c r="OFQ100" s="35"/>
      <c r="OFR100" s="35"/>
      <c r="OFS100" s="35"/>
      <c r="OFT100" s="35"/>
      <c r="OFU100" s="35"/>
      <c r="OFV100" s="35"/>
      <c r="OFW100" s="35"/>
      <c r="OFX100" s="35"/>
      <c r="OFY100" s="35"/>
      <c r="OFZ100" s="35"/>
      <c r="OGA100" s="35"/>
      <c r="OGB100" s="35"/>
      <c r="OGC100" s="35"/>
      <c r="OGD100" s="35"/>
      <c r="OGE100" s="35"/>
      <c r="OGF100" s="35"/>
      <c r="OGG100" s="35"/>
      <c r="OGH100" s="35"/>
      <c r="OGI100" s="35"/>
      <c r="OGJ100" s="35"/>
      <c r="OGK100" s="35"/>
      <c r="OGL100" s="35"/>
      <c r="OGM100" s="35"/>
      <c r="OGN100" s="35"/>
      <c r="OGO100" s="35"/>
      <c r="OGP100" s="35"/>
      <c r="OGQ100" s="35"/>
      <c r="OGR100" s="35"/>
      <c r="OGS100" s="35"/>
      <c r="OGT100" s="35"/>
      <c r="OGU100" s="35"/>
      <c r="OGV100" s="35"/>
      <c r="OGW100" s="35"/>
      <c r="OGX100" s="35"/>
      <c r="OGY100" s="35"/>
      <c r="OGZ100" s="35"/>
      <c r="OHA100" s="35"/>
      <c r="OHB100" s="35"/>
      <c r="OHC100" s="35"/>
      <c r="OHD100" s="35"/>
      <c r="OHE100" s="35"/>
      <c r="OHF100" s="35"/>
      <c r="OHG100" s="35"/>
      <c r="OHH100" s="35"/>
      <c r="OHI100" s="35"/>
      <c r="OHJ100" s="35"/>
      <c r="OHK100" s="35"/>
      <c r="OHL100" s="35"/>
      <c r="OHM100" s="35"/>
      <c r="OHN100" s="35"/>
      <c r="OHO100" s="35"/>
      <c r="OHP100" s="35"/>
      <c r="OHQ100" s="35"/>
      <c r="OHR100" s="35"/>
      <c r="OHS100" s="35"/>
      <c r="OHT100" s="35"/>
      <c r="OHU100" s="35"/>
      <c r="OHV100" s="35"/>
      <c r="OHW100" s="35"/>
      <c r="OHX100" s="35"/>
      <c r="OHY100" s="35"/>
      <c r="OHZ100" s="35"/>
      <c r="OIA100" s="35"/>
      <c r="OIB100" s="35"/>
      <c r="OIC100" s="35"/>
      <c r="OID100" s="35"/>
      <c r="OIE100" s="35"/>
      <c r="OIF100" s="35"/>
      <c r="OIG100" s="35"/>
      <c r="OIH100" s="35"/>
      <c r="OII100" s="35"/>
      <c r="OIJ100" s="35"/>
      <c r="OIK100" s="35"/>
      <c r="OIL100" s="35"/>
      <c r="OIM100" s="35"/>
      <c r="OIN100" s="35"/>
      <c r="OIO100" s="35"/>
      <c r="OIP100" s="35"/>
      <c r="OIQ100" s="35"/>
      <c r="OIR100" s="35"/>
      <c r="OIS100" s="35"/>
      <c r="OIT100" s="35"/>
      <c r="OIU100" s="35"/>
      <c r="OIV100" s="35"/>
      <c r="OIW100" s="35"/>
      <c r="OIX100" s="35"/>
      <c r="OIY100" s="35"/>
      <c r="OIZ100" s="35"/>
      <c r="OJA100" s="35"/>
      <c r="OJB100" s="35"/>
      <c r="OJC100" s="35"/>
      <c r="OJD100" s="35"/>
      <c r="OJE100" s="35"/>
      <c r="OJF100" s="35"/>
      <c r="OJG100" s="35"/>
      <c r="OJH100" s="35"/>
      <c r="OJI100" s="35"/>
      <c r="OJJ100" s="35"/>
      <c r="OJK100" s="35"/>
      <c r="OJL100" s="35"/>
      <c r="OJM100" s="35"/>
      <c r="OJN100" s="35"/>
      <c r="OJO100" s="35"/>
      <c r="OJP100" s="35"/>
      <c r="OJQ100" s="35"/>
      <c r="OJR100" s="35"/>
      <c r="OJS100" s="35"/>
      <c r="OJT100" s="35"/>
      <c r="OJU100" s="35"/>
      <c r="OJV100" s="35"/>
      <c r="OJW100" s="35"/>
      <c r="OJX100" s="35"/>
      <c r="OJY100" s="35"/>
      <c r="OJZ100" s="35"/>
      <c r="OKA100" s="35"/>
      <c r="OKB100" s="35"/>
      <c r="OKC100" s="35"/>
      <c r="OKD100" s="35"/>
      <c r="OKE100" s="35"/>
      <c r="OKF100" s="35"/>
      <c r="OKG100" s="35"/>
      <c r="OKH100" s="35"/>
      <c r="OKI100" s="35"/>
      <c r="OKJ100" s="35"/>
      <c r="OKK100" s="35"/>
      <c r="OKL100" s="35"/>
      <c r="OKM100" s="35"/>
      <c r="OKN100" s="35"/>
      <c r="OKO100" s="35"/>
      <c r="OKP100" s="35"/>
      <c r="OKQ100" s="35"/>
      <c r="OKR100" s="35"/>
      <c r="OKS100" s="35"/>
      <c r="OKT100" s="35"/>
      <c r="OKU100" s="35"/>
      <c r="OKV100" s="35"/>
      <c r="OKW100" s="35"/>
      <c r="OKX100" s="35"/>
      <c r="OKY100" s="35"/>
      <c r="OKZ100" s="35"/>
      <c r="OLA100" s="35"/>
      <c r="OLB100" s="35"/>
      <c r="OLC100" s="35"/>
      <c r="OLD100" s="35"/>
      <c r="OLE100" s="35"/>
      <c r="OLF100" s="35"/>
      <c r="OLG100" s="35"/>
      <c r="OLH100" s="35"/>
      <c r="OLI100" s="35"/>
      <c r="OLJ100" s="35"/>
      <c r="OLK100" s="35"/>
      <c r="OLL100" s="35"/>
      <c r="OLM100" s="35"/>
      <c r="OLN100" s="35"/>
      <c r="OLO100" s="35"/>
      <c r="OLP100" s="35"/>
      <c r="OLQ100" s="35"/>
      <c r="OLR100" s="35"/>
      <c r="OLS100" s="35"/>
      <c r="OLT100" s="35"/>
      <c r="OLU100" s="35"/>
      <c r="OLV100" s="35"/>
      <c r="OLW100" s="35"/>
      <c r="OLX100" s="35"/>
      <c r="OLY100" s="35"/>
      <c r="OLZ100" s="35"/>
      <c r="OMA100" s="35"/>
      <c r="OMB100" s="35"/>
      <c r="OMC100" s="35"/>
      <c r="OMD100" s="35"/>
      <c r="OME100" s="35"/>
      <c r="OMF100" s="35"/>
      <c r="OMG100" s="35"/>
      <c r="OMH100" s="35"/>
      <c r="OMI100" s="35"/>
      <c r="OMJ100" s="35"/>
      <c r="OMK100" s="35"/>
      <c r="OML100" s="35"/>
      <c r="OMM100" s="35"/>
      <c r="OMN100" s="35"/>
      <c r="OMO100" s="35"/>
      <c r="OMP100" s="35"/>
      <c r="OMQ100" s="35"/>
      <c r="OMR100" s="35"/>
      <c r="OMS100" s="35"/>
      <c r="OMT100" s="35"/>
      <c r="OMU100" s="35"/>
      <c r="OMV100" s="35"/>
      <c r="OMW100" s="35"/>
      <c r="OMX100" s="35"/>
      <c r="OMY100" s="35"/>
      <c r="OMZ100" s="35"/>
      <c r="ONA100" s="35"/>
      <c r="ONB100" s="35"/>
      <c r="ONC100" s="35"/>
      <c r="OND100" s="35"/>
      <c r="ONE100" s="35"/>
      <c r="ONF100" s="35"/>
      <c r="ONG100" s="35"/>
      <c r="ONH100" s="35"/>
      <c r="ONI100" s="35"/>
      <c r="ONJ100" s="35"/>
      <c r="ONK100" s="35"/>
      <c r="ONL100" s="35"/>
      <c r="ONM100" s="35"/>
      <c r="ONN100" s="35"/>
      <c r="ONO100" s="35"/>
      <c r="ONP100" s="35"/>
      <c r="ONQ100" s="35"/>
      <c r="ONR100" s="35"/>
      <c r="ONS100" s="35"/>
      <c r="ONT100" s="35"/>
      <c r="ONU100" s="35"/>
      <c r="ONV100" s="35"/>
      <c r="ONW100" s="35"/>
      <c r="ONX100" s="35"/>
      <c r="ONY100" s="35"/>
      <c r="ONZ100" s="35"/>
      <c r="OOA100" s="35"/>
      <c r="OOB100" s="35"/>
      <c r="OOC100" s="35"/>
      <c r="OOD100" s="35"/>
      <c r="OOE100" s="35"/>
      <c r="OOF100" s="35"/>
      <c r="OOG100" s="35"/>
      <c r="OOH100" s="35"/>
      <c r="OOI100" s="35"/>
      <c r="OOJ100" s="35"/>
      <c r="OOK100" s="35"/>
      <c r="OOL100" s="35"/>
      <c r="OOM100" s="35"/>
      <c r="OON100" s="35"/>
      <c r="OOO100" s="35"/>
      <c r="OOP100" s="35"/>
      <c r="OOQ100" s="35"/>
      <c r="OOR100" s="35"/>
      <c r="OOS100" s="35"/>
      <c r="OOT100" s="35"/>
      <c r="OOU100" s="35"/>
      <c r="OOV100" s="35"/>
      <c r="OOW100" s="35"/>
      <c r="OOX100" s="35"/>
      <c r="OOY100" s="35"/>
      <c r="OOZ100" s="35"/>
      <c r="OPA100" s="35"/>
      <c r="OPB100" s="35"/>
      <c r="OPC100" s="35"/>
      <c r="OPD100" s="35"/>
      <c r="OPE100" s="35"/>
      <c r="OPF100" s="35"/>
      <c r="OPG100" s="35"/>
      <c r="OPH100" s="35"/>
      <c r="OPI100" s="35"/>
      <c r="OPJ100" s="35"/>
      <c r="OPK100" s="35"/>
      <c r="OPL100" s="35"/>
      <c r="OPM100" s="35"/>
      <c r="OPN100" s="35"/>
      <c r="OPO100" s="35"/>
      <c r="OPP100" s="35"/>
      <c r="OPQ100" s="35"/>
      <c r="OPR100" s="35"/>
      <c r="OPS100" s="35"/>
      <c r="OPT100" s="35"/>
      <c r="OPU100" s="35"/>
      <c r="OPV100" s="35"/>
      <c r="OPW100" s="35"/>
      <c r="OPX100" s="35"/>
      <c r="OPY100" s="35"/>
      <c r="OPZ100" s="35"/>
      <c r="OQA100" s="35"/>
      <c r="OQB100" s="35"/>
      <c r="OQC100" s="35"/>
      <c r="OQD100" s="35"/>
      <c r="OQE100" s="35"/>
      <c r="OQF100" s="35"/>
      <c r="OQG100" s="35"/>
      <c r="OQH100" s="35"/>
      <c r="OQI100" s="35"/>
      <c r="OQJ100" s="35"/>
      <c r="OQK100" s="35"/>
      <c r="OQL100" s="35"/>
      <c r="OQM100" s="35"/>
      <c r="OQN100" s="35"/>
      <c r="OQO100" s="35"/>
      <c r="OQP100" s="35"/>
      <c r="OQQ100" s="35"/>
      <c r="OQR100" s="35"/>
      <c r="OQS100" s="35"/>
      <c r="OQT100" s="35"/>
      <c r="OQU100" s="35"/>
      <c r="OQV100" s="35"/>
      <c r="OQW100" s="35"/>
      <c r="OQX100" s="35"/>
      <c r="OQY100" s="35"/>
      <c r="OQZ100" s="35"/>
      <c r="ORA100" s="35"/>
      <c r="ORB100" s="35"/>
      <c r="ORC100" s="35"/>
      <c r="ORD100" s="35"/>
      <c r="ORE100" s="35"/>
      <c r="ORF100" s="35"/>
      <c r="ORG100" s="35"/>
      <c r="ORH100" s="35"/>
      <c r="ORI100" s="35"/>
      <c r="ORJ100" s="35"/>
      <c r="ORK100" s="35"/>
      <c r="ORL100" s="35"/>
      <c r="ORM100" s="35"/>
      <c r="ORN100" s="35"/>
      <c r="ORO100" s="35"/>
      <c r="ORP100" s="35"/>
      <c r="ORQ100" s="35"/>
      <c r="ORR100" s="35"/>
      <c r="ORS100" s="35"/>
      <c r="ORT100" s="35"/>
      <c r="ORU100" s="35"/>
      <c r="ORV100" s="35"/>
      <c r="ORW100" s="35"/>
      <c r="ORX100" s="35"/>
      <c r="ORY100" s="35"/>
      <c r="ORZ100" s="35"/>
      <c r="OSA100" s="35"/>
      <c r="OSB100" s="35"/>
      <c r="OSC100" s="35"/>
      <c r="OSD100" s="35"/>
      <c r="OSE100" s="35"/>
      <c r="OSF100" s="35"/>
      <c r="OSG100" s="35"/>
      <c r="OSH100" s="35"/>
      <c r="OSI100" s="35"/>
      <c r="OSJ100" s="35"/>
      <c r="OSK100" s="35"/>
      <c r="OSL100" s="35"/>
      <c r="OSM100" s="35"/>
      <c r="OSN100" s="35"/>
      <c r="OSO100" s="35"/>
      <c r="OSP100" s="35"/>
      <c r="OSQ100" s="35"/>
      <c r="OSR100" s="35"/>
      <c r="OSS100" s="35"/>
      <c r="OST100" s="35"/>
      <c r="OSU100" s="35"/>
      <c r="OSV100" s="35"/>
      <c r="OSW100" s="35"/>
      <c r="OSX100" s="35"/>
      <c r="OSY100" s="35"/>
      <c r="OSZ100" s="35"/>
      <c r="OTA100" s="35"/>
      <c r="OTB100" s="35"/>
      <c r="OTC100" s="35"/>
      <c r="OTD100" s="35"/>
      <c r="OTE100" s="35"/>
      <c r="OTF100" s="35"/>
      <c r="OTG100" s="35"/>
      <c r="OTH100" s="35"/>
      <c r="OTI100" s="35"/>
      <c r="OTJ100" s="35"/>
      <c r="OTK100" s="35"/>
      <c r="OTL100" s="35"/>
      <c r="OTM100" s="35"/>
      <c r="OTN100" s="35"/>
      <c r="OTO100" s="35"/>
      <c r="OTP100" s="35"/>
      <c r="OTQ100" s="35"/>
      <c r="OTR100" s="35"/>
      <c r="OTS100" s="35"/>
      <c r="OTT100" s="35"/>
      <c r="OTU100" s="35"/>
      <c r="OTV100" s="35"/>
      <c r="OTW100" s="35"/>
      <c r="OTX100" s="35"/>
      <c r="OTY100" s="35"/>
      <c r="OTZ100" s="35"/>
      <c r="OUA100" s="35"/>
      <c r="OUB100" s="35"/>
      <c r="OUC100" s="35"/>
      <c r="OUD100" s="35"/>
      <c r="OUE100" s="35"/>
      <c r="OUF100" s="35"/>
      <c r="OUG100" s="35"/>
      <c r="OUH100" s="35"/>
      <c r="OUI100" s="35"/>
      <c r="OUJ100" s="35"/>
      <c r="OUK100" s="35"/>
      <c r="OUL100" s="35"/>
      <c r="OUM100" s="35"/>
      <c r="OUN100" s="35"/>
      <c r="OUO100" s="35"/>
      <c r="OUP100" s="35"/>
      <c r="OUQ100" s="35"/>
      <c r="OUR100" s="35"/>
      <c r="OUS100" s="35"/>
      <c r="OUT100" s="35"/>
      <c r="OUU100" s="35"/>
      <c r="OUV100" s="35"/>
      <c r="OUW100" s="35"/>
      <c r="OUX100" s="35"/>
      <c r="OUY100" s="35"/>
      <c r="OUZ100" s="35"/>
      <c r="OVA100" s="35"/>
      <c r="OVB100" s="35"/>
      <c r="OVC100" s="35"/>
      <c r="OVD100" s="35"/>
      <c r="OVE100" s="35"/>
      <c r="OVF100" s="35"/>
      <c r="OVG100" s="35"/>
      <c r="OVH100" s="35"/>
      <c r="OVI100" s="35"/>
      <c r="OVJ100" s="35"/>
      <c r="OVK100" s="35"/>
      <c r="OVL100" s="35"/>
      <c r="OVM100" s="35"/>
      <c r="OVN100" s="35"/>
      <c r="OVO100" s="35"/>
      <c r="OVP100" s="35"/>
      <c r="OVQ100" s="35"/>
      <c r="OVR100" s="35"/>
      <c r="OVS100" s="35"/>
      <c r="OVT100" s="35"/>
      <c r="OVU100" s="35"/>
      <c r="OVV100" s="35"/>
      <c r="OVW100" s="35"/>
      <c r="OVX100" s="35"/>
      <c r="OVY100" s="35"/>
      <c r="OVZ100" s="35"/>
      <c r="OWA100" s="35"/>
      <c r="OWB100" s="35"/>
      <c r="OWC100" s="35"/>
      <c r="OWD100" s="35"/>
      <c r="OWE100" s="35"/>
      <c r="OWF100" s="35"/>
      <c r="OWG100" s="35"/>
      <c r="OWH100" s="35"/>
      <c r="OWI100" s="35"/>
      <c r="OWJ100" s="35"/>
      <c r="OWK100" s="35"/>
      <c r="OWL100" s="35"/>
      <c r="OWM100" s="35"/>
      <c r="OWN100" s="35"/>
      <c r="OWO100" s="35"/>
      <c r="OWP100" s="35"/>
      <c r="OWQ100" s="35"/>
      <c r="OWR100" s="35"/>
      <c r="OWS100" s="35"/>
      <c r="OWT100" s="35"/>
      <c r="OWU100" s="35"/>
      <c r="OWV100" s="35"/>
      <c r="OWW100" s="35"/>
      <c r="OWX100" s="35"/>
      <c r="OWY100" s="35"/>
      <c r="OWZ100" s="35"/>
      <c r="OXA100" s="35"/>
      <c r="OXB100" s="35"/>
      <c r="OXC100" s="35"/>
      <c r="OXD100" s="35"/>
      <c r="OXE100" s="35"/>
      <c r="OXF100" s="35"/>
      <c r="OXG100" s="35"/>
      <c r="OXH100" s="35"/>
      <c r="OXI100" s="35"/>
      <c r="OXJ100" s="35"/>
      <c r="OXK100" s="35"/>
      <c r="OXL100" s="35"/>
      <c r="OXM100" s="35"/>
      <c r="OXN100" s="35"/>
      <c r="OXO100" s="35"/>
      <c r="OXP100" s="35"/>
      <c r="OXQ100" s="35"/>
      <c r="OXR100" s="35"/>
      <c r="OXS100" s="35"/>
      <c r="OXT100" s="35"/>
      <c r="OXU100" s="35"/>
      <c r="OXV100" s="35"/>
      <c r="OXW100" s="35"/>
      <c r="OXX100" s="35"/>
      <c r="OXY100" s="35"/>
      <c r="OXZ100" s="35"/>
      <c r="OYA100" s="35"/>
      <c r="OYB100" s="35"/>
      <c r="OYC100" s="35"/>
      <c r="OYD100" s="35"/>
      <c r="OYE100" s="35"/>
      <c r="OYF100" s="35"/>
      <c r="OYG100" s="35"/>
      <c r="OYH100" s="35"/>
      <c r="OYI100" s="35"/>
      <c r="OYJ100" s="35"/>
      <c r="OYK100" s="35"/>
      <c r="OYL100" s="35"/>
      <c r="OYM100" s="35"/>
      <c r="OYN100" s="35"/>
      <c r="OYO100" s="35"/>
      <c r="OYP100" s="35"/>
      <c r="OYQ100" s="35"/>
      <c r="OYR100" s="35"/>
      <c r="OYS100" s="35"/>
      <c r="OYT100" s="35"/>
      <c r="OYU100" s="35"/>
      <c r="OYV100" s="35"/>
      <c r="OYW100" s="35"/>
      <c r="OYX100" s="35"/>
      <c r="OYY100" s="35"/>
      <c r="OYZ100" s="35"/>
      <c r="OZA100" s="35"/>
      <c r="OZB100" s="35"/>
      <c r="OZC100" s="35"/>
      <c r="OZD100" s="35"/>
      <c r="OZE100" s="35"/>
      <c r="OZF100" s="35"/>
      <c r="OZG100" s="35"/>
      <c r="OZH100" s="35"/>
      <c r="OZI100" s="35"/>
      <c r="OZJ100" s="35"/>
      <c r="OZK100" s="35"/>
      <c r="OZL100" s="35"/>
      <c r="OZM100" s="35"/>
      <c r="OZN100" s="35"/>
      <c r="OZO100" s="35"/>
      <c r="OZP100" s="35"/>
      <c r="OZQ100" s="35"/>
      <c r="OZR100" s="35"/>
      <c r="OZS100" s="35"/>
      <c r="OZT100" s="35"/>
      <c r="OZU100" s="35"/>
      <c r="OZV100" s="35"/>
      <c r="OZW100" s="35"/>
      <c r="OZX100" s="35"/>
      <c r="OZY100" s="35"/>
      <c r="OZZ100" s="35"/>
      <c r="PAA100" s="35"/>
      <c r="PAB100" s="35"/>
      <c r="PAC100" s="35"/>
      <c r="PAD100" s="35"/>
      <c r="PAE100" s="35"/>
      <c r="PAF100" s="35"/>
      <c r="PAG100" s="35"/>
      <c r="PAH100" s="35"/>
      <c r="PAI100" s="35"/>
      <c r="PAJ100" s="35"/>
      <c r="PAK100" s="35"/>
      <c r="PAL100" s="35"/>
      <c r="PAM100" s="35"/>
      <c r="PAN100" s="35"/>
      <c r="PAO100" s="35"/>
      <c r="PAP100" s="35"/>
      <c r="PAQ100" s="35"/>
      <c r="PAR100" s="35"/>
      <c r="PAS100" s="35"/>
      <c r="PAT100" s="35"/>
      <c r="PAU100" s="35"/>
      <c r="PAV100" s="35"/>
      <c r="PAW100" s="35"/>
      <c r="PAX100" s="35"/>
      <c r="PAY100" s="35"/>
      <c r="PAZ100" s="35"/>
      <c r="PBA100" s="35"/>
      <c r="PBB100" s="35"/>
      <c r="PBC100" s="35"/>
      <c r="PBD100" s="35"/>
      <c r="PBE100" s="35"/>
      <c r="PBF100" s="35"/>
      <c r="PBG100" s="35"/>
      <c r="PBH100" s="35"/>
      <c r="PBI100" s="35"/>
      <c r="PBJ100" s="35"/>
      <c r="PBK100" s="35"/>
      <c r="PBL100" s="35"/>
      <c r="PBM100" s="35"/>
      <c r="PBN100" s="35"/>
      <c r="PBO100" s="35"/>
      <c r="PBP100" s="35"/>
      <c r="PBQ100" s="35"/>
      <c r="PBR100" s="35"/>
      <c r="PBS100" s="35"/>
      <c r="PBT100" s="35"/>
      <c r="PBU100" s="35"/>
      <c r="PBV100" s="35"/>
      <c r="PBW100" s="35"/>
      <c r="PBX100" s="35"/>
      <c r="PBY100" s="35"/>
      <c r="PBZ100" s="35"/>
      <c r="PCA100" s="35"/>
      <c r="PCB100" s="35"/>
      <c r="PCC100" s="35"/>
      <c r="PCD100" s="35"/>
      <c r="PCE100" s="35"/>
      <c r="PCF100" s="35"/>
      <c r="PCG100" s="35"/>
      <c r="PCH100" s="35"/>
      <c r="PCI100" s="35"/>
      <c r="PCJ100" s="35"/>
      <c r="PCK100" s="35"/>
      <c r="PCL100" s="35"/>
      <c r="PCM100" s="35"/>
      <c r="PCN100" s="35"/>
      <c r="PCO100" s="35"/>
      <c r="PCP100" s="35"/>
      <c r="PCQ100" s="35"/>
      <c r="PCR100" s="35"/>
      <c r="PCS100" s="35"/>
      <c r="PCT100" s="35"/>
      <c r="PCU100" s="35"/>
      <c r="PCV100" s="35"/>
      <c r="PCW100" s="35"/>
      <c r="PCX100" s="35"/>
      <c r="PCY100" s="35"/>
      <c r="PCZ100" s="35"/>
      <c r="PDA100" s="35"/>
      <c r="PDB100" s="35"/>
      <c r="PDC100" s="35"/>
      <c r="PDD100" s="35"/>
      <c r="PDE100" s="35"/>
      <c r="PDF100" s="35"/>
      <c r="PDG100" s="35"/>
      <c r="PDH100" s="35"/>
      <c r="PDI100" s="35"/>
      <c r="PDJ100" s="35"/>
      <c r="PDK100" s="35"/>
      <c r="PDL100" s="35"/>
      <c r="PDM100" s="35"/>
      <c r="PDN100" s="35"/>
      <c r="PDO100" s="35"/>
      <c r="PDP100" s="35"/>
      <c r="PDQ100" s="35"/>
      <c r="PDR100" s="35"/>
      <c r="PDS100" s="35"/>
      <c r="PDT100" s="35"/>
      <c r="PDU100" s="35"/>
      <c r="PDV100" s="35"/>
      <c r="PDW100" s="35"/>
      <c r="PDX100" s="35"/>
      <c r="PDY100" s="35"/>
      <c r="PDZ100" s="35"/>
      <c r="PEA100" s="35"/>
      <c r="PEB100" s="35"/>
      <c r="PEC100" s="35"/>
      <c r="PED100" s="35"/>
      <c r="PEE100" s="35"/>
      <c r="PEF100" s="35"/>
      <c r="PEG100" s="35"/>
      <c r="PEH100" s="35"/>
      <c r="PEI100" s="35"/>
      <c r="PEJ100" s="35"/>
      <c r="PEK100" s="35"/>
      <c r="PEL100" s="35"/>
      <c r="PEM100" s="35"/>
      <c r="PEN100" s="35"/>
      <c r="PEO100" s="35"/>
      <c r="PEP100" s="35"/>
      <c r="PEQ100" s="35"/>
      <c r="PER100" s="35"/>
      <c r="PES100" s="35"/>
      <c r="PET100" s="35"/>
      <c r="PEU100" s="35"/>
      <c r="PEV100" s="35"/>
      <c r="PEW100" s="35"/>
      <c r="PEX100" s="35"/>
      <c r="PEY100" s="35"/>
      <c r="PEZ100" s="35"/>
      <c r="PFA100" s="35"/>
      <c r="PFB100" s="35"/>
      <c r="PFC100" s="35"/>
      <c r="PFD100" s="35"/>
      <c r="PFE100" s="35"/>
      <c r="PFF100" s="35"/>
      <c r="PFG100" s="35"/>
      <c r="PFH100" s="35"/>
      <c r="PFI100" s="35"/>
      <c r="PFJ100" s="35"/>
      <c r="PFK100" s="35"/>
      <c r="PFL100" s="35"/>
      <c r="PFM100" s="35"/>
      <c r="PFN100" s="35"/>
      <c r="PFO100" s="35"/>
      <c r="PFP100" s="35"/>
      <c r="PFQ100" s="35"/>
      <c r="PFR100" s="35"/>
      <c r="PFS100" s="35"/>
      <c r="PFT100" s="35"/>
      <c r="PFU100" s="35"/>
      <c r="PFV100" s="35"/>
      <c r="PFW100" s="35"/>
      <c r="PFX100" s="35"/>
      <c r="PFY100" s="35"/>
      <c r="PFZ100" s="35"/>
      <c r="PGA100" s="35"/>
      <c r="PGB100" s="35"/>
      <c r="PGC100" s="35"/>
      <c r="PGD100" s="35"/>
      <c r="PGE100" s="35"/>
      <c r="PGF100" s="35"/>
      <c r="PGG100" s="35"/>
      <c r="PGH100" s="35"/>
      <c r="PGI100" s="35"/>
      <c r="PGJ100" s="35"/>
      <c r="PGK100" s="35"/>
      <c r="PGL100" s="35"/>
      <c r="PGM100" s="35"/>
      <c r="PGN100" s="35"/>
      <c r="PGO100" s="35"/>
      <c r="PGP100" s="35"/>
      <c r="PGQ100" s="35"/>
      <c r="PGR100" s="35"/>
      <c r="PGS100" s="35"/>
      <c r="PGT100" s="35"/>
      <c r="PGU100" s="35"/>
      <c r="PGV100" s="35"/>
      <c r="PGW100" s="35"/>
      <c r="PGX100" s="35"/>
      <c r="PGY100" s="35"/>
      <c r="PGZ100" s="35"/>
      <c r="PHA100" s="35"/>
      <c r="PHB100" s="35"/>
      <c r="PHC100" s="35"/>
      <c r="PHD100" s="35"/>
      <c r="PHE100" s="35"/>
      <c r="PHF100" s="35"/>
      <c r="PHG100" s="35"/>
      <c r="PHH100" s="35"/>
      <c r="PHI100" s="35"/>
      <c r="PHJ100" s="35"/>
      <c r="PHK100" s="35"/>
      <c r="PHL100" s="35"/>
      <c r="PHM100" s="35"/>
      <c r="PHN100" s="35"/>
      <c r="PHO100" s="35"/>
      <c r="PHP100" s="35"/>
      <c r="PHQ100" s="35"/>
      <c r="PHR100" s="35"/>
      <c r="PHS100" s="35"/>
      <c r="PHT100" s="35"/>
      <c r="PHU100" s="35"/>
      <c r="PHV100" s="35"/>
      <c r="PHW100" s="35"/>
      <c r="PHX100" s="35"/>
      <c r="PHY100" s="35"/>
      <c r="PHZ100" s="35"/>
      <c r="PIA100" s="35"/>
      <c r="PIB100" s="35"/>
      <c r="PIC100" s="35"/>
      <c r="PID100" s="35"/>
      <c r="PIE100" s="35"/>
      <c r="PIF100" s="35"/>
      <c r="PIG100" s="35"/>
      <c r="PIH100" s="35"/>
      <c r="PII100" s="35"/>
      <c r="PIJ100" s="35"/>
      <c r="PIK100" s="35"/>
      <c r="PIL100" s="35"/>
      <c r="PIM100" s="35"/>
      <c r="PIN100" s="35"/>
      <c r="PIO100" s="35"/>
      <c r="PIP100" s="35"/>
      <c r="PIQ100" s="35"/>
      <c r="PIR100" s="35"/>
      <c r="PIS100" s="35"/>
      <c r="PIT100" s="35"/>
      <c r="PIU100" s="35"/>
      <c r="PIV100" s="35"/>
      <c r="PIW100" s="35"/>
      <c r="PIX100" s="35"/>
      <c r="PIY100" s="35"/>
      <c r="PIZ100" s="35"/>
      <c r="PJA100" s="35"/>
      <c r="PJB100" s="35"/>
      <c r="PJC100" s="35"/>
      <c r="PJD100" s="35"/>
      <c r="PJE100" s="35"/>
      <c r="PJF100" s="35"/>
      <c r="PJG100" s="35"/>
      <c r="PJH100" s="35"/>
      <c r="PJI100" s="35"/>
      <c r="PJJ100" s="35"/>
      <c r="PJK100" s="35"/>
      <c r="PJL100" s="35"/>
      <c r="PJM100" s="35"/>
      <c r="PJN100" s="35"/>
      <c r="PJO100" s="35"/>
      <c r="PJP100" s="35"/>
      <c r="PJQ100" s="35"/>
      <c r="PJR100" s="35"/>
      <c r="PJS100" s="35"/>
      <c r="PJT100" s="35"/>
      <c r="PJU100" s="35"/>
      <c r="PJV100" s="35"/>
      <c r="PJW100" s="35"/>
      <c r="PJX100" s="35"/>
      <c r="PJY100" s="35"/>
      <c r="PJZ100" s="35"/>
      <c r="PKA100" s="35"/>
      <c r="PKB100" s="35"/>
      <c r="PKC100" s="35"/>
      <c r="PKD100" s="35"/>
      <c r="PKE100" s="35"/>
      <c r="PKF100" s="35"/>
      <c r="PKG100" s="35"/>
      <c r="PKH100" s="35"/>
      <c r="PKI100" s="35"/>
      <c r="PKJ100" s="35"/>
      <c r="PKK100" s="35"/>
      <c r="PKL100" s="35"/>
      <c r="PKM100" s="35"/>
      <c r="PKN100" s="35"/>
      <c r="PKO100" s="35"/>
      <c r="PKP100" s="35"/>
      <c r="PKQ100" s="35"/>
      <c r="PKR100" s="35"/>
      <c r="PKS100" s="35"/>
      <c r="PKT100" s="35"/>
      <c r="PKU100" s="35"/>
      <c r="PKV100" s="35"/>
      <c r="PKW100" s="35"/>
      <c r="PKX100" s="35"/>
      <c r="PKY100" s="35"/>
      <c r="PKZ100" s="35"/>
      <c r="PLA100" s="35"/>
      <c r="PLB100" s="35"/>
      <c r="PLC100" s="35"/>
      <c r="PLD100" s="35"/>
      <c r="PLE100" s="35"/>
      <c r="PLF100" s="35"/>
      <c r="PLG100" s="35"/>
      <c r="PLH100" s="35"/>
      <c r="PLI100" s="35"/>
      <c r="PLJ100" s="35"/>
      <c r="PLK100" s="35"/>
      <c r="PLL100" s="35"/>
      <c r="PLM100" s="35"/>
      <c r="PLN100" s="35"/>
      <c r="PLO100" s="35"/>
      <c r="PLP100" s="35"/>
      <c r="PLQ100" s="35"/>
      <c r="PLR100" s="35"/>
      <c r="PLS100" s="35"/>
      <c r="PLT100" s="35"/>
      <c r="PLU100" s="35"/>
      <c r="PLV100" s="35"/>
      <c r="PLW100" s="35"/>
      <c r="PLX100" s="35"/>
      <c r="PLY100" s="35"/>
      <c r="PLZ100" s="35"/>
      <c r="PMA100" s="35"/>
      <c r="PMB100" s="35"/>
      <c r="PMC100" s="35"/>
      <c r="PMD100" s="35"/>
      <c r="PME100" s="35"/>
      <c r="PMF100" s="35"/>
      <c r="PMG100" s="35"/>
      <c r="PMH100" s="35"/>
      <c r="PMI100" s="35"/>
      <c r="PMJ100" s="35"/>
      <c r="PMK100" s="35"/>
      <c r="PML100" s="35"/>
      <c r="PMM100" s="35"/>
      <c r="PMN100" s="35"/>
      <c r="PMO100" s="35"/>
      <c r="PMP100" s="35"/>
      <c r="PMQ100" s="35"/>
      <c r="PMR100" s="35"/>
      <c r="PMS100" s="35"/>
      <c r="PMT100" s="35"/>
      <c r="PMU100" s="35"/>
      <c r="PMV100" s="35"/>
      <c r="PMW100" s="35"/>
      <c r="PMX100" s="35"/>
      <c r="PMY100" s="35"/>
      <c r="PMZ100" s="35"/>
      <c r="PNA100" s="35"/>
      <c r="PNB100" s="35"/>
      <c r="PNC100" s="35"/>
      <c r="PND100" s="35"/>
      <c r="PNE100" s="35"/>
      <c r="PNF100" s="35"/>
      <c r="PNG100" s="35"/>
      <c r="PNH100" s="35"/>
      <c r="PNI100" s="35"/>
      <c r="PNJ100" s="35"/>
      <c r="PNK100" s="35"/>
      <c r="PNL100" s="35"/>
      <c r="PNM100" s="35"/>
      <c r="PNN100" s="35"/>
      <c r="PNO100" s="35"/>
      <c r="PNP100" s="35"/>
      <c r="PNQ100" s="35"/>
      <c r="PNR100" s="35"/>
      <c r="PNS100" s="35"/>
      <c r="PNT100" s="35"/>
      <c r="PNU100" s="35"/>
      <c r="PNV100" s="35"/>
      <c r="PNW100" s="35"/>
      <c r="PNX100" s="35"/>
      <c r="PNY100" s="35"/>
      <c r="PNZ100" s="35"/>
      <c r="POA100" s="35"/>
      <c r="POB100" s="35"/>
      <c r="POC100" s="35"/>
      <c r="POD100" s="35"/>
      <c r="POE100" s="35"/>
      <c r="POF100" s="35"/>
      <c r="POG100" s="35"/>
      <c r="POH100" s="35"/>
      <c r="POI100" s="35"/>
      <c r="POJ100" s="35"/>
      <c r="POK100" s="35"/>
      <c r="POL100" s="35"/>
      <c r="POM100" s="35"/>
      <c r="PON100" s="35"/>
      <c r="POO100" s="35"/>
      <c r="POP100" s="35"/>
      <c r="POQ100" s="35"/>
      <c r="POR100" s="35"/>
      <c r="POS100" s="35"/>
      <c r="POT100" s="35"/>
      <c r="POU100" s="35"/>
      <c r="POV100" s="35"/>
      <c r="POW100" s="35"/>
      <c r="POX100" s="35"/>
      <c r="POY100" s="35"/>
      <c r="POZ100" s="35"/>
      <c r="PPA100" s="35"/>
      <c r="PPB100" s="35"/>
      <c r="PPC100" s="35"/>
      <c r="PPD100" s="35"/>
      <c r="PPE100" s="35"/>
      <c r="PPF100" s="35"/>
      <c r="PPG100" s="35"/>
      <c r="PPH100" s="35"/>
      <c r="PPI100" s="35"/>
      <c r="PPJ100" s="35"/>
      <c r="PPK100" s="35"/>
      <c r="PPL100" s="35"/>
      <c r="PPM100" s="35"/>
      <c r="PPN100" s="35"/>
      <c r="PPO100" s="35"/>
      <c r="PPP100" s="35"/>
      <c r="PPQ100" s="35"/>
      <c r="PPR100" s="35"/>
      <c r="PPS100" s="35"/>
      <c r="PPT100" s="35"/>
      <c r="PPU100" s="35"/>
      <c r="PPV100" s="35"/>
      <c r="PPW100" s="35"/>
      <c r="PPX100" s="35"/>
      <c r="PPY100" s="35"/>
      <c r="PPZ100" s="35"/>
      <c r="PQA100" s="35"/>
      <c r="PQB100" s="35"/>
      <c r="PQC100" s="35"/>
      <c r="PQD100" s="35"/>
      <c r="PQE100" s="35"/>
      <c r="PQF100" s="35"/>
      <c r="PQG100" s="35"/>
      <c r="PQH100" s="35"/>
      <c r="PQI100" s="35"/>
      <c r="PQJ100" s="35"/>
      <c r="PQK100" s="35"/>
      <c r="PQL100" s="35"/>
      <c r="PQM100" s="35"/>
      <c r="PQN100" s="35"/>
      <c r="PQO100" s="35"/>
      <c r="PQP100" s="35"/>
      <c r="PQQ100" s="35"/>
      <c r="PQR100" s="35"/>
      <c r="PQS100" s="35"/>
      <c r="PQT100" s="35"/>
      <c r="PQU100" s="35"/>
      <c r="PQV100" s="35"/>
      <c r="PQW100" s="35"/>
      <c r="PQX100" s="35"/>
      <c r="PQY100" s="35"/>
      <c r="PQZ100" s="35"/>
      <c r="PRA100" s="35"/>
      <c r="PRB100" s="35"/>
      <c r="PRC100" s="35"/>
      <c r="PRD100" s="35"/>
      <c r="PRE100" s="35"/>
      <c r="PRF100" s="35"/>
      <c r="PRG100" s="35"/>
      <c r="PRH100" s="35"/>
      <c r="PRI100" s="35"/>
      <c r="PRJ100" s="35"/>
      <c r="PRK100" s="35"/>
      <c r="PRL100" s="35"/>
      <c r="PRM100" s="35"/>
      <c r="PRN100" s="35"/>
      <c r="PRO100" s="35"/>
      <c r="PRP100" s="35"/>
      <c r="PRQ100" s="35"/>
      <c r="PRR100" s="35"/>
      <c r="PRS100" s="35"/>
      <c r="PRT100" s="35"/>
      <c r="PRU100" s="35"/>
      <c r="PRV100" s="35"/>
      <c r="PRW100" s="35"/>
      <c r="PRX100" s="35"/>
      <c r="PRY100" s="35"/>
      <c r="PRZ100" s="35"/>
      <c r="PSA100" s="35"/>
      <c r="PSB100" s="35"/>
      <c r="PSC100" s="35"/>
      <c r="PSD100" s="35"/>
      <c r="PSE100" s="35"/>
      <c r="PSF100" s="35"/>
      <c r="PSG100" s="35"/>
      <c r="PSH100" s="35"/>
      <c r="PSI100" s="35"/>
      <c r="PSJ100" s="35"/>
      <c r="PSK100" s="35"/>
      <c r="PSL100" s="35"/>
      <c r="PSM100" s="35"/>
      <c r="PSN100" s="35"/>
      <c r="PSO100" s="35"/>
      <c r="PSP100" s="35"/>
      <c r="PSQ100" s="35"/>
      <c r="PSR100" s="35"/>
      <c r="PSS100" s="35"/>
      <c r="PST100" s="35"/>
      <c r="PSU100" s="35"/>
      <c r="PSV100" s="35"/>
      <c r="PSW100" s="35"/>
      <c r="PSX100" s="35"/>
      <c r="PSY100" s="35"/>
      <c r="PSZ100" s="35"/>
      <c r="PTA100" s="35"/>
      <c r="PTB100" s="35"/>
      <c r="PTC100" s="35"/>
      <c r="PTD100" s="35"/>
      <c r="PTE100" s="35"/>
      <c r="PTF100" s="35"/>
      <c r="PTG100" s="35"/>
      <c r="PTH100" s="35"/>
      <c r="PTI100" s="35"/>
      <c r="PTJ100" s="35"/>
      <c r="PTK100" s="35"/>
      <c r="PTL100" s="35"/>
      <c r="PTM100" s="35"/>
      <c r="PTN100" s="35"/>
      <c r="PTO100" s="35"/>
      <c r="PTP100" s="35"/>
      <c r="PTQ100" s="35"/>
      <c r="PTR100" s="35"/>
      <c r="PTS100" s="35"/>
      <c r="PTT100" s="35"/>
      <c r="PTU100" s="35"/>
      <c r="PTV100" s="35"/>
      <c r="PTW100" s="35"/>
      <c r="PTX100" s="35"/>
      <c r="PTY100" s="35"/>
      <c r="PTZ100" s="35"/>
      <c r="PUA100" s="35"/>
      <c r="PUB100" s="35"/>
      <c r="PUC100" s="35"/>
      <c r="PUD100" s="35"/>
      <c r="PUE100" s="35"/>
      <c r="PUF100" s="35"/>
      <c r="PUG100" s="35"/>
      <c r="PUH100" s="35"/>
      <c r="PUI100" s="35"/>
      <c r="PUJ100" s="35"/>
      <c r="PUK100" s="35"/>
      <c r="PUL100" s="35"/>
      <c r="PUM100" s="35"/>
      <c r="PUN100" s="35"/>
      <c r="PUO100" s="35"/>
      <c r="PUP100" s="35"/>
      <c r="PUQ100" s="35"/>
      <c r="PUR100" s="35"/>
      <c r="PUS100" s="35"/>
      <c r="PUT100" s="35"/>
      <c r="PUU100" s="35"/>
      <c r="PUV100" s="35"/>
      <c r="PUW100" s="35"/>
      <c r="PUX100" s="35"/>
      <c r="PUY100" s="35"/>
      <c r="PUZ100" s="35"/>
      <c r="PVA100" s="35"/>
      <c r="PVB100" s="35"/>
      <c r="PVC100" s="35"/>
      <c r="PVD100" s="35"/>
      <c r="PVE100" s="35"/>
      <c r="PVF100" s="35"/>
      <c r="PVG100" s="35"/>
      <c r="PVH100" s="35"/>
      <c r="PVI100" s="35"/>
      <c r="PVJ100" s="35"/>
      <c r="PVK100" s="35"/>
      <c r="PVL100" s="35"/>
      <c r="PVM100" s="35"/>
      <c r="PVN100" s="35"/>
      <c r="PVO100" s="35"/>
      <c r="PVP100" s="35"/>
      <c r="PVQ100" s="35"/>
      <c r="PVR100" s="35"/>
      <c r="PVS100" s="35"/>
      <c r="PVT100" s="35"/>
      <c r="PVU100" s="35"/>
      <c r="PVV100" s="35"/>
      <c r="PVW100" s="35"/>
      <c r="PVX100" s="35"/>
      <c r="PVY100" s="35"/>
      <c r="PVZ100" s="35"/>
      <c r="PWA100" s="35"/>
      <c r="PWB100" s="35"/>
      <c r="PWC100" s="35"/>
      <c r="PWD100" s="35"/>
      <c r="PWE100" s="35"/>
      <c r="PWF100" s="35"/>
      <c r="PWG100" s="35"/>
      <c r="PWH100" s="35"/>
      <c r="PWI100" s="35"/>
      <c r="PWJ100" s="35"/>
      <c r="PWK100" s="35"/>
      <c r="PWL100" s="35"/>
      <c r="PWM100" s="35"/>
      <c r="PWN100" s="35"/>
      <c r="PWO100" s="35"/>
      <c r="PWP100" s="35"/>
      <c r="PWQ100" s="35"/>
      <c r="PWR100" s="35"/>
      <c r="PWS100" s="35"/>
      <c r="PWT100" s="35"/>
      <c r="PWU100" s="35"/>
      <c r="PWV100" s="35"/>
      <c r="PWW100" s="35"/>
      <c r="PWX100" s="35"/>
      <c r="PWY100" s="35"/>
      <c r="PWZ100" s="35"/>
      <c r="PXA100" s="35"/>
      <c r="PXB100" s="35"/>
      <c r="PXC100" s="35"/>
      <c r="PXD100" s="35"/>
      <c r="PXE100" s="35"/>
      <c r="PXF100" s="35"/>
      <c r="PXG100" s="35"/>
      <c r="PXH100" s="35"/>
      <c r="PXI100" s="35"/>
      <c r="PXJ100" s="35"/>
      <c r="PXK100" s="35"/>
      <c r="PXL100" s="35"/>
      <c r="PXM100" s="35"/>
      <c r="PXN100" s="35"/>
      <c r="PXO100" s="35"/>
      <c r="PXP100" s="35"/>
      <c r="PXQ100" s="35"/>
      <c r="PXR100" s="35"/>
      <c r="PXS100" s="35"/>
      <c r="PXT100" s="35"/>
      <c r="PXU100" s="35"/>
      <c r="PXV100" s="35"/>
      <c r="PXW100" s="35"/>
      <c r="PXX100" s="35"/>
      <c r="PXY100" s="35"/>
      <c r="PXZ100" s="35"/>
      <c r="PYA100" s="35"/>
      <c r="PYB100" s="35"/>
      <c r="PYC100" s="35"/>
      <c r="PYD100" s="35"/>
      <c r="PYE100" s="35"/>
      <c r="PYF100" s="35"/>
      <c r="PYG100" s="35"/>
      <c r="PYH100" s="35"/>
      <c r="PYI100" s="35"/>
      <c r="PYJ100" s="35"/>
      <c r="PYK100" s="35"/>
      <c r="PYL100" s="35"/>
      <c r="PYM100" s="35"/>
      <c r="PYN100" s="35"/>
      <c r="PYO100" s="35"/>
      <c r="PYP100" s="35"/>
      <c r="PYQ100" s="35"/>
      <c r="PYR100" s="35"/>
      <c r="PYS100" s="35"/>
      <c r="PYT100" s="35"/>
      <c r="PYU100" s="35"/>
      <c r="PYV100" s="35"/>
      <c r="PYW100" s="35"/>
      <c r="PYX100" s="35"/>
      <c r="PYY100" s="35"/>
      <c r="PYZ100" s="35"/>
      <c r="PZA100" s="35"/>
      <c r="PZB100" s="35"/>
      <c r="PZC100" s="35"/>
      <c r="PZD100" s="35"/>
      <c r="PZE100" s="35"/>
      <c r="PZF100" s="35"/>
      <c r="PZG100" s="35"/>
      <c r="PZH100" s="35"/>
      <c r="PZI100" s="35"/>
      <c r="PZJ100" s="35"/>
      <c r="PZK100" s="35"/>
      <c r="PZL100" s="35"/>
      <c r="PZM100" s="35"/>
      <c r="PZN100" s="35"/>
      <c r="PZO100" s="35"/>
      <c r="PZP100" s="35"/>
      <c r="PZQ100" s="35"/>
      <c r="PZR100" s="35"/>
      <c r="PZS100" s="35"/>
      <c r="PZT100" s="35"/>
      <c r="PZU100" s="35"/>
      <c r="PZV100" s="35"/>
      <c r="PZW100" s="35"/>
      <c r="PZX100" s="35"/>
      <c r="PZY100" s="35"/>
      <c r="PZZ100" s="35"/>
      <c r="QAA100" s="35"/>
      <c r="QAB100" s="35"/>
      <c r="QAC100" s="35"/>
      <c r="QAD100" s="35"/>
      <c r="QAE100" s="35"/>
      <c r="QAF100" s="35"/>
      <c r="QAG100" s="35"/>
      <c r="QAH100" s="35"/>
      <c r="QAI100" s="35"/>
      <c r="QAJ100" s="35"/>
      <c r="QAK100" s="35"/>
      <c r="QAL100" s="35"/>
      <c r="QAM100" s="35"/>
      <c r="QAN100" s="35"/>
      <c r="QAO100" s="35"/>
      <c r="QAP100" s="35"/>
      <c r="QAQ100" s="35"/>
      <c r="QAR100" s="35"/>
      <c r="QAS100" s="35"/>
      <c r="QAT100" s="35"/>
      <c r="QAU100" s="35"/>
      <c r="QAV100" s="35"/>
      <c r="QAW100" s="35"/>
      <c r="QAX100" s="35"/>
      <c r="QAY100" s="35"/>
      <c r="QAZ100" s="35"/>
      <c r="QBA100" s="35"/>
      <c r="QBB100" s="35"/>
      <c r="QBC100" s="35"/>
      <c r="QBD100" s="35"/>
      <c r="QBE100" s="35"/>
      <c r="QBF100" s="35"/>
      <c r="QBG100" s="35"/>
      <c r="QBH100" s="35"/>
      <c r="QBI100" s="35"/>
      <c r="QBJ100" s="35"/>
      <c r="QBK100" s="35"/>
      <c r="QBL100" s="35"/>
      <c r="QBM100" s="35"/>
      <c r="QBN100" s="35"/>
      <c r="QBO100" s="35"/>
      <c r="QBP100" s="35"/>
      <c r="QBQ100" s="35"/>
      <c r="QBR100" s="35"/>
      <c r="QBS100" s="35"/>
      <c r="QBT100" s="35"/>
      <c r="QBU100" s="35"/>
      <c r="QBV100" s="35"/>
      <c r="QBW100" s="35"/>
      <c r="QBX100" s="35"/>
      <c r="QBY100" s="35"/>
      <c r="QBZ100" s="35"/>
      <c r="QCA100" s="35"/>
      <c r="QCB100" s="35"/>
      <c r="QCC100" s="35"/>
      <c r="QCD100" s="35"/>
      <c r="QCE100" s="35"/>
      <c r="QCF100" s="35"/>
      <c r="QCG100" s="35"/>
      <c r="QCH100" s="35"/>
      <c r="QCI100" s="35"/>
      <c r="QCJ100" s="35"/>
      <c r="QCK100" s="35"/>
      <c r="QCL100" s="35"/>
      <c r="QCM100" s="35"/>
      <c r="QCN100" s="35"/>
      <c r="QCO100" s="35"/>
      <c r="QCP100" s="35"/>
      <c r="QCQ100" s="35"/>
      <c r="QCR100" s="35"/>
      <c r="QCS100" s="35"/>
      <c r="QCT100" s="35"/>
      <c r="QCU100" s="35"/>
      <c r="QCV100" s="35"/>
      <c r="QCW100" s="35"/>
      <c r="QCX100" s="35"/>
      <c r="QCY100" s="35"/>
      <c r="QCZ100" s="35"/>
      <c r="QDA100" s="35"/>
      <c r="QDB100" s="35"/>
      <c r="QDC100" s="35"/>
      <c r="QDD100" s="35"/>
      <c r="QDE100" s="35"/>
      <c r="QDF100" s="35"/>
      <c r="QDG100" s="35"/>
      <c r="QDH100" s="35"/>
      <c r="QDI100" s="35"/>
      <c r="QDJ100" s="35"/>
      <c r="QDK100" s="35"/>
      <c r="QDL100" s="35"/>
      <c r="QDM100" s="35"/>
      <c r="QDN100" s="35"/>
      <c r="QDO100" s="35"/>
      <c r="QDP100" s="35"/>
      <c r="QDQ100" s="35"/>
      <c r="QDR100" s="35"/>
      <c r="QDS100" s="35"/>
      <c r="QDT100" s="35"/>
      <c r="QDU100" s="35"/>
      <c r="QDV100" s="35"/>
      <c r="QDW100" s="35"/>
      <c r="QDX100" s="35"/>
      <c r="QDY100" s="35"/>
      <c r="QDZ100" s="35"/>
      <c r="QEA100" s="35"/>
      <c r="QEB100" s="35"/>
      <c r="QEC100" s="35"/>
      <c r="QED100" s="35"/>
      <c r="QEE100" s="35"/>
      <c r="QEF100" s="35"/>
      <c r="QEG100" s="35"/>
      <c r="QEH100" s="35"/>
      <c r="QEI100" s="35"/>
      <c r="QEJ100" s="35"/>
      <c r="QEK100" s="35"/>
      <c r="QEL100" s="35"/>
      <c r="QEM100" s="35"/>
      <c r="QEN100" s="35"/>
      <c r="QEO100" s="35"/>
      <c r="QEP100" s="35"/>
      <c r="QEQ100" s="35"/>
      <c r="QER100" s="35"/>
      <c r="QES100" s="35"/>
      <c r="QET100" s="35"/>
      <c r="QEU100" s="35"/>
      <c r="QEV100" s="35"/>
      <c r="QEW100" s="35"/>
      <c r="QEX100" s="35"/>
      <c r="QEY100" s="35"/>
      <c r="QEZ100" s="35"/>
      <c r="QFA100" s="35"/>
      <c r="QFB100" s="35"/>
      <c r="QFC100" s="35"/>
      <c r="QFD100" s="35"/>
      <c r="QFE100" s="35"/>
      <c r="QFF100" s="35"/>
      <c r="QFG100" s="35"/>
      <c r="QFH100" s="35"/>
      <c r="QFI100" s="35"/>
      <c r="QFJ100" s="35"/>
      <c r="QFK100" s="35"/>
      <c r="QFL100" s="35"/>
      <c r="QFM100" s="35"/>
      <c r="QFN100" s="35"/>
      <c r="QFO100" s="35"/>
      <c r="QFP100" s="35"/>
      <c r="QFQ100" s="35"/>
      <c r="QFR100" s="35"/>
      <c r="QFS100" s="35"/>
      <c r="QFT100" s="35"/>
      <c r="QFU100" s="35"/>
      <c r="QFV100" s="35"/>
      <c r="QFW100" s="35"/>
      <c r="QFX100" s="35"/>
      <c r="QFY100" s="35"/>
      <c r="QFZ100" s="35"/>
      <c r="QGA100" s="35"/>
      <c r="QGB100" s="35"/>
      <c r="QGC100" s="35"/>
      <c r="QGD100" s="35"/>
      <c r="QGE100" s="35"/>
      <c r="QGF100" s="35"/>
      <c r="QGG100" s="35"/>
      <c r="QGH100" s="35"/>
      <c r="QGI100" s="35"/>
      <c r="QGJ100" s="35"/>
      <c r="QGK100" s="35"/>
      <c r="QGL100" s="35"/>
      <c r="QGM100" s="35"/>
      <c r="QGN100" s="35"/>
      <c r="QGO100" s="35"/>
      <c r="QGP100" s="35"/>
      <c r="QGQ100" s="35"/>
      <c r="QGR100" s="35"/>
      <c r="QGS100" s="35"/>
      <c r="QGT100" s="35"/>
      <c r="QGU100" s="35"/>
      <c r="QGV100" s="35"/>
      <c r="QGW100" s="35"/>
      <c r="QGX100" s="35"/>
      <c r="QGY100" s="35"/>
      <c r="QGZ100" s="35"/>
      <c r="QHA100" s="35"/>
      <c r="QHB100" s="35"/>
      <c r="QHC100" s="35"/>
      <c r="QHD100" s="35"/>
      <c r="QHE100" s="35"/>
      <c r="QHF100" s="35"/>
      <c r="QHG100" s="35"/>
      <c r="QHH100" s="35"/>
      <c r="QHI100" s="35"/>
      <c r="QHJ100" s="35"/>
      <c r="QHK100" s="35"/>
      <c r="QHL100" s="35"/>
      <c r="QHM100" s="35"/>
      <c r="QHN100" s="35"/>
      <c r="QHO100" s="35"/>
      <c r="QHP100" s="35"/>
      <c r="QHQ100" s="35"/>
      <c r="QHR100" s="35"/>
      <c r="QHS100" s="35"/>
      <c r="QHT100" s="35"/>
      <c r="QHU100" s="35"/>
      <c r="QHV100" s="35"/>
      <c r="QHW100" s="35"/>
      <c r="QHX100" s="35"/>
      <c r="QHY100" s="35"/>
      <c r="QHZ100" s="35"/>
      <c r="QIA100" s="35"/>
      <c r="QIB100" s="35"/>
      <c r="QIC100" s="35"/>
      <c r="QID100" s="35"/>
      <c r="QIE100" s="35"/>
      <c r="QIF100" s="35"/>
      <c r="QIG100" s="35"/>
      <c r="QIH100" s="35"/>
      <c r="QII100" s="35"/>
      <c r="QIJ100" s="35"/>
      <c r="QIK100" s="35"/>
      <c r="QIL100" s="35"/>
      <c r="QIM100" s="35"/>
      <c r="QIN100" s="35"/>
      <c r="QIO100" s="35"/>
      <c r="QIP100" s="35"/>
      <c r="QIQ100" s="35"/>
      <c r="QIR100" s="35"/>
      <c r="QIS100" s="35"/>
      <c r="QIT100" s="35"/>
      <c r="QIU100" s="35"/>
      <c r="QIV100" s="35"/>
      <c r="QIW100" s="35"/>
      <c r="QIX100" s="35"/>
      <c r="QIY100" s="35"/>
      <c r="QIZ100" s="35"/>
      <c r="QJA100" s="35"/>
      <c r="QJB100" s="35"/>
      <c r="QJC100" s="35"/>
      <c r="QJD100" s="35"/>
      <c r="QJE100" s="35"/>
      <c r="QJF100" s="35"/>
      <c r="QJG100" s="35"/>
      <c r="QJH100" s="35"/>
      <c r="QJI100" s="35"/>
      <c r="QJJ100" s="35"/>
      <c r="QJK100" s="35"/>
      <c r="QJL100" s="35"/>
      <c r="QJM100" s="35"/>
      <c r="QJN100" s="35"/>
      <c r="QJO100" s="35"/>
      <c r="QJP100" s="35"/>
      <c r="QJQ100" s="35"/>
      <c r="QJR100" s="35"/>
      <c r="QJS100" s="35"/>
      <c r="QJT100" s="35"/>
      <c r="QJU100" s="35"/>
      <c r="QJV100" s="35"/>
      <c r="QJW100" s="35"/>
      <c r="QJX100" s="35"/>
      <c r="QJY100" s="35"/>
      <c r="QJZ100" s="35"/>
      <c r="QKA100" s="35"/>
      <c r="QKB100" s="35"/>
      <c r="QKC100" s="35"/>
      <c r="QKD100" s="35"/>
      <c r="QKE100" s="35"/>
      <c r="QKF100" s="35"/>
      <c r="QKG100" s="35"/>
      <c r="QKH100" s="35"/>
      <c r="QKI100" s="35"/>
      <c r="QKJ100" s="35"/>
      <c r="QKK100" s="35"/>
      <c r="QKL100" s="35"/>
      <c r="QKM100" s="35"/>
      <c r="QKN100" s="35"/>
      <c r="QKO100" s="35"/>
      <c r="QKP100" s="35"/>
      <c r="QKQ100" s="35"/>
      <c r="QKR100" s="35"/>
      <c r="QKS100" s="35"/>
      <c r="QKT100" s="35"/>
      <c r="QKU100" s="35"/>
      <c r="QKV100" s="35"/>
      <c r="QKW100" s="35"/>
      <c r="QKX100" s="35"/>
      <c r="QKY100" s="35"/>
      <c r="QKZ100" s="35"/>
      <c r="QLA100" s="35"/>
      <c r="QLB100" s="35"/>
      <c r="QLC100" s="35"/>
      <c r="QLD100" s="35"/>
      <c r="QLE100" s="35"/>
      <c r="QLF100" s="35"/>
      <c r="QLG100" s="35"/>
      <c r="QLH100" s="35"/>
      <c r="QLI100" s="35"/>
      <c r="QLJ100" s="35"/>
      <c r="QLK100" s="35"/>
      <c r="QLL100" s="35"/>
      <c r="QLM100" s="35"/>
      <c r="QLN100" s="35"/>
      <c r="QLO100" s="35"/>
      <c r="QLP100" s="35"/>
      <c r="QLQ100" s="35"/>
      <c r="QLR100" s="35"/>
      <c r="QLS100" s="35"/>
      <c r="QLT100" s="35"/>
      <c r="QLU100" s="35"/>
      <c r="QLV100" s="35"/>
      <c r="QLW100" s="35"/>
      <c r="QLX100" s="35"/>
      <c r="QLY100" s="35"/>
      <c r="QLZ100" s="35"/>
      <c r="QMA100" s="35"/>
      <c r="QMB100" s="35"/>
      <c r="QMC100" s="35"/>
      <c r="QMD100" s="35"/>
      <c r="QME100" s="35"/>
      <c r="QMF100" s="35"/>
      <c r="QMG100" s="35"/>
      <c r="QMH100" s="35"/>
      <c r="QMI100" s="35"/>
      <c r="QMJ100" s="35"/>
      <c r="QMK100" s="35"/>
      <c r="QML100" s="35"/>
      <c r="QMM100" s="35"/>
      <c r="QMN100" s="35"/>
      <c r="QMO100" s="35"/>
      <c r="QMP100" s="35"/>
      <c r="QMQ100" s="35"/>
      <c r="QMR100" s="35"/>
      <c r="QMS100" s="35"/>
      <c r="QMT100" s="35"/>
      <c r="QMU100" s="35"/>
      <c r="QMV100" s="35"/>
      <c r="QMW100" s="35"/>
      <c r="QMX100" s="35"/>
      <c r="QMY100" s="35"/>
      <c r="QMZ100" s="35"/>
      <c r="QNA100" s="35"/>
      <c r="QNB100" s="35"/>
      <c r="QNC100" s="35"/>
      <c r="QND100" s="35"/>
      <c r="QNE100" s="35"/>
      <c r="QNF100" s="35"/>
      <c r="QNG100" s="35"/>
      <c r="QNH100" s="35"/>
      <c r="QNI100" s="35"/>
      <c r="QNJ100" s="35"/>
      <c r="QNK100" s="35"/>
      <c r="QNL100" s="35"/>
      <c r="QNM100" s="35"/>
      <c r="QNN100" s="35"/>
      <c r="QNO100" s="35"/>
      <c r="QNP100" s="35"/>
      <c r="QNQ100" s="35"/>
      <c r="QNR100" s="35"/>
      <c r="QNS100" s="35"/>
      <c r="QNT100" s="35"/>
      <c r="QNU100" s="35"/>
      <c r="QNV100" s="35"/>
      <c r="QNW100" s="35"/>
      <c r="QNX100" s="35"/>
      <c r="QNY100" s="35"/>
      <c r="QNZ100" s="35"/>
      <c r="QOA100" s="35"/>
      <c r="QOB100" s="35"/>
      <c r="QOC100" s="35"/>
      <c r="QOD100" s="35"/>
      <c r="QOE100" s="35"/>
      <c r="QOF100" s="35"/>
      <c r="QOG100" s="35"/>
      <c r="QOH100" s="35"/>
      <c r="QOI100" s="35"/>
      <c r="QOJ100" s="35"/>
      <c r="QOK100" s="35"/>
      <c r="QOL100" s="35"/>
      <c r="QOM100" s="35"/>
      <c r="QON100" s="35"/>
      <c r="QOO100" s="35"/>
      <c r="QOP100" s="35"/>
      <c r="QOQ100" s="35"/>
      <c r="QOR100" s="35"/>
      <c r="QOS100" s="35"/>
      <c r="QOT100" s="35"/>
      <c r="QOU100" s="35"/>
      <c r="QOV100" s="35"/>
      <c r="QOW100" s="35"/>
      <c r="QOX100" s="35"/>
      <c r="QOY100" s="35"/>
      <c r="QOZ100" s="35"/>
      <c r="QPA100" s="35"/>
      <c r="QPB100" s="35"/>
      <c r="QPC100" s="35"/>
      <c r="QPD100" s="35"/>
      <c r="QPE100" s="35"/>
      <c r="QPF100" s="35"/>
      <c r="QPG100" s="35"/>
      <c r="QPH100" s="35"/>
      <c r="QPI100" s="35"/>
      <c r="QPJ100" s="35"/>
      <c r="QPK100" s="35"/>
      <c r="QPL100" s="35"/>
      <c r="QPM100" s="35"/>
      <c r="QPN100" s="35"/>
      <c r="QPO100" s="35"/>
      <c r="QPP100" s="35"/>
      <c r="QPQ100" s="35"/>
      <c r="QPR100" s="35"/>
      <c r="QPS100" s="35"/>
      <c r="QPT100" s="35"/>
      <c r="QPU100" s="35"/>
      <c r="QPV100" s="35"/>
      <c r="QPW100" s="35"/>
      <c r="QPX100" s="35"/>
      <c r="QPY100" s="35"/>
      <c r="QPZ100" s="35"/>
      <c r="QQA100" s="35"/>
      <c r="QQB100" s="35"/>
      <c r="QQC100" s="35"/>
      <c r="QQD100" s="35"/>
      <c r="QQE100" s="35"/>
      <c r="QQF100" s="35"/>
      <c r="QQG100" s="35"/>
      <c r="QQH100" s="35"/>
      <c r="QQI100" s="35"/>
      <c r="QQJ100" s="35"/>
      <c r="QQK100" s="35"/>
      <c r="QQL100" s="35"/>
      <c r="QQM100" s="35"/>
      <c r="QQN100" s="35"/>
      <c r="QQO100" s="35"/>
      <c r="QQP100" s="35"/>
      <c r="QQQ100" s="35"/>
      <c r="QQR100" s="35"/>
      <c r="QQS100" s="35"/>
      <c r="QQT100" s="35"/>
      <c r="QQU100" s="35"/>
      <c r="QQV100" s="35"/>
      <c r="QQW100" s="35"/>
      <c r="QQX100" s="35"/>
      <c r="QQY100" s="35"/>
      <c r="QQZ100" s="35"/>
      <c r="QRA100" s="35"/>
      <c r="QRB100" s="35"/>
      <c r="QRC100" s="35"/>
      <c r="QRD100" s="35"/>
      <c r="QRE100" s="35"/>
      <c r="QRF100" s="35"/>
      <c r="QRG100" s="35"/>
      <c r="QRH100" s="35"/>
      <c r="QRI100" s="35"/>
      <c r="QRJ100" s="35"/>
      <c r="QRK100" s="35"/>
      <c r="QRL100" s="35"/>
      <c r="QRM100" s="35"/>
      <c r="QRN100" s="35"/>
      <c r="QRO100" s="35"/>
      <c r="QRP100" s="35"/>
      <c r="QRQ100" s="35"/>
      <c r="QRR100" s="35"/>
      <c r="QRS100" s="35"/>
      <c r="QRT100" s="35"/>
      <c r="QRU100" s="35"/>
      <c r="QRV100" s="35"/>
      <c r="QRW100" s="35"/>
      <c r="QRX100" s="35"/>
      <c r="QRY100" s="35"/>
      <c r="QRZ100" s="35"/>
      <c r="QSA100" s="35"/>
      <c r="QSB100" s="35"/>
      <c r="QSC100" s="35"/>
      <c r="QSD100" s="35"/>
      <c r="QSE100" s="35"/>
      <c r="QSF100" s="35"/>
      <c r="QSG100" s="35"/>
      <c r="QSH100" s="35"/>
      <c r="QSI100" s="35"/>
      <c r="QSJ100" s="35"/>
      <c r="QSK100" s="35"/>
      <c r="QSL100" s="35"/>
      <c r="QSM100" s="35"/>
      <c r="QSN100" s="35"/>
      <c r="QSO100" s="35"/>
      <c r="QSP100" s="35"/>
      <c r="QSQ100" s="35"/>
      <c r="QSR100" s="35"/>
      <c r="QSS100" s="35"/>
      <c r="QST100" s="35"/>
      <c r="QSU100" s="35"/>
      <c r="QSV100" s="35"/>
      <c r="QSW100" s="35"/>
      <c r="QSX100" s="35"/>
      <c r="QSY100" s="35"/>
      <c r="QSZ100" s="35"/>
      <c r="QTA100" s="35"/>
      <c r="QTB100" s="35"/>
      <c r="QTC100" s="35"/>
      <c r="QTD100" s="35"/>
      <c r="QTE100" s="35"/>
      <c r="QTF100" s="35"/>
      <c r="QTG100" s="35"/>
      <c r="QTH100" s="35"/>
      <c r="QTI100" s="35"/>
      <c r="QTJ100" s="35"/>
      <c r="QTK100" s="35"/>
      <c r="QTL100" s="35"/>
      <c r="QTM100" s="35"/>
      <c r="QTN100" s="35"/>
      <c r="QTO100" s="35"/>
      <c r="QTP100" s="35"/>
      <c r="QTQ100" s="35"/>
      <c r="QTR100" s="35"/>
      <c r="QTS100" s="35"/>
      <c r="QTT100" s="35"/>
      <c r="QTU100" s="35"/>
      <c r="QTV100" s="35"/>
      <c r="QTW100" s="35"/>
      <c r="QTX100" s="35"/>
      <c r="QTY100" s="35"/>
      <c r="QTZ100" s="35"/>
      <c r="QUA100" s="35"/>
      <c r="QUB100" s="35"/>
      <c r="QUC100" s="35"/>
      <c r="QUD100" s="35"/>
      <c r="QUE100" s="35"/>
      <c r="QUF100" s="35"/>
      <c r="QUG100" s="35"/>
      <c r="QUH100" s="35"/>
      <c r="QUI100" s="35"/>
      <c r="QUJ100" s="35"/>
      <c r="QUK100" s="35"/>
      <c r="QUL100" s="35"/>
      <c r="QUM100" s="35"/>
      <c r="QUN100" s="35"/>
      <c r="QUO100" s="35"/>
      <c r="QUP100" s="35"/>
      <c r="QUQ100" s="35"/>
      <c r="QUR100" s="35"/>
      <c r="QUS100" s="35"/>
      <c r="QUT100" s="35"/>
      <c r="QUU100" s="35"/>
      <c r="QUV100" s="35"/>
      <c r="QUW100" s="35"/>
      <c r="QUX100" s="35"/>
      <c r="QUY100" s="35"/>
      <c r="QUZ100" s="35"/>
      <c r="QVA100" s="35"/>
      <c r="QVB100" s="35"/>
      <c r="QVC100" s="35"/>
      <c r="QVD100" s="35"/>
      <c r="QVE100" s="35"/>
      <c r="QVF100" s="35"/>
      <c r="QVG100" s="35"/>
      <c r="QVH100" s="35"/>
      <c r="QVI100" s="35"/>
      <c r="QVJ100" s="35"/>
      <c r="QVK100" s="35"/>
      <c r="QVL100" s="35"/>
      <c r="QVM100" s="35"/>
      <c r="QVN100" s="35"/>
      <c r="QVO100" s="35"/>
      <c r="QVP100" s="35"/>
      <c r="QVQ100" s="35"/>
      <c r="QVR100" s="35"/>
      <c r="QVS100" s="35"/>
      <c r="QVT100" s="35"/>
      <c r="QVU100" s="35"/>
      <c r="QVV100" s="35"/>
      <c r="QVW100" s="35"/>
      <c r="QVX100" s="35"/>
      <c r="QVY100" s="35"/>
      <c r="QVZ100" s="35"/>
      <c r="QWA100" s="35"/>
      <c r="QWB100" s="35"/>
      <c r="QWC100" s="35"/>
      <c r="QWD100" s="35"/>
      <c r="QWE100" s="35"/>
      <c r="QWF100" s="35"/>
      <c r="QWG100" s="35"/>
      <c r="QWH100" s="35"/>
      <c r="QWI100" s="35"/>
      <c r="QWJ100" s="35"/>
      <c r="QWK100" s="35"/>
      <c r="QWL100" s="35"/>
      <c r="QWM100" s="35"/>
      <c r="QWN100" s="35"/>
      <c r="QWO100" s="35"/>
      <c r="QWP100" s="35"/>
      <c r="QWQ100" s="35"/>
      <c r="QWR100" s="35"/>
      <c r="QWS100" s="35"/>
      <c r="QWT100" s="35"/>
      <c r="QWU100" s="35"/>
      <c r="QWV100" s="35"/>
      <c r="QWW100" s="35"/>
      <c r="QWX100" s="35"/>
      <c r="QWY100" s="35"/>
      <c r="QWZ100" s="35"/>
      <c r="QXA100" s="35"/>
      <c r="QXB100" s="35"/>
      <c r="QXC100" s="35"/>
      <c r="QXD100" s="35"/>
      <c r="QXE100" s="35"/>
      <c r="QXF100" s="35"/>
      <c r="QXG100" s="35"/>
      <c r="QXH100" s="35"/>
      <c r="QXI100" s="35"/>
      <c r="QXJ100" s="35"/>
      <c r="QXK100" s="35"/>
      <c r="QXL100" s="35"/>
      <c r="QXM100" s="35"/>
      <c r="QXN100" s="35"/>
      <c r="QXO100" s="35"/>
      <c r="QXP100" s="35"/>
      <c r="QXQ100" s="35"/>
      <c r="QXR100" s="35"/>
      <c r="QXS100" s="35"/>
      <c r="QXT100" s="35"/>
      <c r="QXU100" s="35"/>
      <c r="QXV100" s="35"/>
      <c r="QXW100" s="35"/>
      <c r="QXX100" s="35"/>
      <c r="QXY100" s="35"/>
      <c r="QXZ100" s="35"/>
      <c r="QYA100" s="35"/>
      <c r="QYB100" s="35"/>
      <c r="QYC100" s="35"/>
      <c r="QYD100" s="35"/>
      <c r="QYE100" s="35"/>
      <c r="QYF100" s="35"/>
      <c r="QYG100" s="35"/>
      <c r="QYH100" s="35"/>
      <c r="QYI100" s="35"/>
      <c r="QYJ100" s="35"/>
      <c r="QYK100" s="35"/>
      <c r="QYL100" s="35"/>
      <c r="QYM100" s="35"/>
      <c r="QYN100" s="35"/>
      <c r="QYO100" s="35"/>
      <c r="QYP100" s="35"/>
      <c r="QYQ100" s="35"/>
      <c r="QYR100" s="35"/>
      <c r="QYS100" s="35"/>
      <c r="QYT100" s="35"/>
      <c r="QYU100" s="35"/>
      <c r="QYV100" s="35"/>
      <c r="QYW100" s="35"/>
      <c r="QYX100" s="35"/>
      <c r="QYY100" s="35"/>
      <c r="QYZ100" s="35"/>
      <c r="QZA100" s="35"/>
      <c r="QZB100" s="35"/>
      <c r="QZC100" s="35"/>
      <c r="QZD100" s="35"/>
      <c r="QZE100" s="35"/>
      <c r="QZF100" s="35"/>
      <c r="QZG100" s="35"/>
      <c r="QZH100" s="35"/>
      <c r="QZI100" s="35"/>
      <c r="QZJ100" s="35"/>
      <c r="QZK100" s="35"/>
      <c r="QZL100" s="35"/>
      <c r="QZM100" s="35"/>
      <c r="QZN100" s="35"/>
      <c r="QZO100" s="35"/>
      <c r="QZP100" s="35"/>
      <c r="QZQ100" s="35"/>
      <c r="QZR100" s="35"/>
      <c r="QZS100" s="35"/>
      <c r="QZT100" s="35"/>
      <c r="QZU100" s="35"/>
      <c r="QZV100" s="35"/>
      <c r="QZW100" s="35"/>
      <c r="QZX100" s="35"/>
      <c r="QZY100" s="35"/>
      <c r="QZZ100" s="35"/>
      <c r="RAA100" s="35"/>
      <c r="RAB100" s="35"/>
      <c r="RAC100" s="35"/>
      <c r="RAD100" s="35"/>
      <c r="RAE100" s="35"/>
      <c r="RAF100" s="35"/>
      <c r="RAG100" s="35"/>
      <c r="RAH100" s="35"/>
      <c r="RAI100" s="35"/>
      <c r="RAJ100" s="35"/>
      <c r="RAK100" s="35"/>
      <c r="RAL100" s="35"/>
      <c r="RAM100" s="35"/>
      <c r="RAN100" s="35"/>
      <c r="RAO100" s="35"/>
      <c r="RAP100" s="35"/>
      <c r="RAQ100" s="35"/>
      <c r="RAR100" s="35"/>
      <c r="RAS100" s="35"/>
      <c r="RAT100" s="35"/>
      <c r="RAU100" s="35"/>
      <c r="RAV100" s="35"/>
      <c r="RAW100" s="35"/>
      <c r="RAX100" s="35"/>
      <c r="RAY100" s="35"/>
      <c r="RAZ100" s="35"/>
      <c r="RBA100" s="35"/>
      <c r="RBB100" s="35"/>
      <c r="RBC100" s="35"/>
      <c r="RBD100" s="35"/>
      <c r="RBE100" s="35"/>
      <c r="RBF100" s="35"/>
      <c r="RBG100" s="35"/>
      <c r="RBH100" s="35"/>
      <c r="RBI100" s="35"/>
      <c r="RBJ100" s="35"/>
      <c r="RBK100" s="35"/>
      <c r="RBL100" s="35"/>
      <c r="RBM100" s="35"/>
      <c r="RBN100" s="35"/>
      <c r="RBO100" s="35"/>
      <c r="RBP100" s="35"/>
      <c r="RBQ100" s="35"/>
      <c r="RBR100" s="35"/>
      <c r="RBS100" s="35"/>
      <c r="RBT100" s="35"/>
      <c r="RBU100" s="35"/>
      <c r="RBV100" s="35"/>
      <c r="RBW100" s="35"/>
      <c r="RBX100" s="35"/>
      <c r="RBY100" s="35"/>
      <c r="RBZ100" s="35"/>
      <c r="RCA100" s="35"/>
      <c r="RCB100" s="35"/>
      <c r="RCC100" s="35"/>
      <c r="RCD100" s="35"/>
      <c r="RCE100" s="35"/>
      <c r="RCF100" s="35"/>
      <c r="RCG100" s="35"/>
      <c r="RCH100" s="35"/>
      <c r="RCI100" s="35"/>
      <c r="RCJ100" s="35"/>
      <c r="RCK100" s="35"/>
      <c r="RCL100" s="35"/>
      <c r="RCM100" s="35"/>
      <c r="RCN100" s="35"/>
      <c r="RCO100" s="35"/>
      <c r="RCP100" s="35"/>
      <c r="RCQ100" s="35"/>
      <c r="RCR100" s="35"/>
      <c r="RCS100" s="35"/>
      <c r="RCT100" s="35"/>
      <c r="RCU100" s="35"/>
      <c r="RCV100" s="35"/>
      <c r="RCW100" s="35"/>
      <c r="RCX100" s="35"/>
      <c r="RCY100" s="35"/>
      <c r="RCZ100" s="35"/>
      <c r="RDA100" s="35"/>
      <c r="RDB100" s="35"/>
      <c r="RDC100" s="35"/>
      <c r="RDD100" s="35"/>
      <c r="RDE100" s="35"/>
      <c r="RDF100" s="35"/>
      <c r="RDG100" s="35"/>
      <c r="RDH100" s="35"/>
      <c r="RDI100" s="35"/>
      <c r="RDJ100" s="35"/>
      <c r="RDK100" s="35"/>
      <c r="RDL100" s="35"/>
      <c r="RDM100" s="35"/>
      <c r="RDN100" s="35"/>
      <c r="RDO100" s="35"/>
      <c r="RDP100" s="35"/>
      <c r="RDQ100" s="35"/>
      <c r="RDR100" s="35"/>
      <c r="RDS100" s="35"/>
      <c r="RDT100" s="35"/>
      <c r="RDU100" s="35"/>
      <c r="RDV100" s="35"/>
      <c r="RDW100" s="35"/>
      <c r="RDX100" s="35"/>
      <c r="RDY100" s="35"/>
      <c r="RDZ100" s="35"/>
      <c r="REA100" s="35"/>
      <c r="REB100" s="35"/>
      <c r="REC100" s="35"/>
      <c r="RED100" s="35"/>
      <c r="REE100" s="35"/>
      <c r="REF100" s="35"/>
      <c r="REG100" s="35"/>
      <c r="REH100" s="35"/>
      <c r="REI100" s="35"/>
      <c r="REJ100" s="35"/>
      <c r="REK100" s="35"/>
      <c r="REL100" s="35"/>
      <c r="REM100" s="35"/>
      <c r="REN100" s="35"/>
      <c r="REO100" s="35"/>
      <c r="REP100" s="35"/>
      <c r="REQ100" s="35"/>
      <c r="RER100" s="35"/>
      <c r="RES100" s="35"/>
      <c r="RET100" s="35"/>
      <c r="REU100" s="35"/>
      <c r="REV100" s="35"/>
      <c r="REW100" s="35"/>
      <c r="REX100" s="35"/>
      <c r="REY100" s="35"/>
      <c r="REZ100" s="35"/>
      <c r="RFA100" s="35"/>
      <c r="RFB100" s="35"/>
      <c r="RFC100" s="35"/>
      <c r="RFD100" s="35"/>
      <c r="RFE100" s="35"/>
      <c r="RFF100" s="35"/>
      <c r="RFG100" s="35"/>
      <c r="RFH100" s="35"/>
      <c r="RFI100" s="35"/>
      <c r="RFJ100" s="35"/>
      <c r="RFK100" s="35"/>
      <c r="RFL100" s="35"/>
      <c r="RFM100" s="35"/>
      <c r="RFN100" s="35"/>
      <c r="RFO100" s="35"/>
      <c r="RFP100" s="35"/>
      <c r="RFQ100" s="35"/>
      <c r="RFR100" s="35"/>
      <c r="RFS100" s="35"/>
      <c r="RFT100" s="35"/>
      <c r="RFU100" s="35"/>
      <c r="RFV100" s="35"/>
      <c r="RFW100" s="35"/>
      <c r="RFX100" s="35"/>
      <c r="RFY100" s="35"/>
      <c r="RFZ100" s="35"/>
      <c r="RGA100" s="35"/>
      <c r="RGB100" s="35"/>
      <c r="RGC100" s="35"/>
      <c r="RGD100" s="35"/>
      <c r="RGE100" s="35"/>
      <c r="RGF100" s="35"/>
      <c r="RGG100" s="35"/>
      <c r="RGH100" s="35"/>
      <c r="RGI100" s="35"/>
      <c r="RGJ100" s="35"/>
      <c r="RGK100" s="35"/>
      <c r="RGL100" s="35"/>
      <c r="RGM100" s="35"/>
      <c r="RGN100" s="35"/>
      <c r="RGO100" s="35"/>
      <c r="RGP100" s="35"/>
      <c r="RGQ100" s="35"/>
      <c r="RGR100" s="35"/>
      <c r="RGS100" s="35"/>
      <c r="RGT100" s="35"/>
      <c r="RGU100" s="35"/>
      <c r="RGV100" s="35"/>
      <c r="RGW100" s="35"/>
      <c r="RGX100" s="35"/>
      <c r="RGY100" s="35"/>
      <c r="RGZ100" s="35"/>
      <c r="RHA100" s="35"/>
      <c r="RHB100" s="35"/>
      <c r="RHC100" s="35"/>
      <c r="RHD100" s="35"/>
      <c r="RHE100" s="35"/>
      <c r="RHF100" s="35"/>
      <c r="RHG100" s="35"/>
      <c r="RHH100" s="35"/>
      <c r="RHI100" s="35"/>
      <c r="RHJ100" s="35"/>
      <c r="RHK100" s="35"/>
      <c r="RHL100" s="35"/>
      <c r="RHM100" s="35"/>
      <c r="RHN100" s="35"/>
      <c r="RHO100" s="35"/>
      <c r="RHP100" s="35"/>
      <c r="RHQ100" s="35"/>
      <c r="RHR100" s="35"/>
      <c r="RHS100" s="35"/>
      <c r="RHT100" s="35"/>
      <c r="RHU100" s="35"/>
      <c r="RHV100" s="35"/>
      <c r="RHW100" s="35"/>
      <c r="RHX100" s="35"/>
      <c r="RHY100" s="35"/>
      <c r="RHZ100" s="35"/>
      <c r="RIA100" s="35"/>
      <c r="RIB100" s="35"/>
      <c r="RIC100" s="35"/>
      <c r="RID100" s="35"/>
      <c r="RIE100" s="35"/>
      <c r="RIF100" s="35"/>
      <c r="RIG100" s="35"/>
      <c r="RIH100" s="35"/>
      <c r="RII100" s="35"/>
      <c r="RIJ100" s="35"/>
      <c r="RIK100" s="35"/>
      <c r="RIL100" s="35"/>
      <c r="RIM100" s="35"/>
      <c r="RIN100" s="35"/>
      <c r="RIO100" s="35"/>
      <c r="RIP100" s="35"/>
      <c r="RIQ100" s="35"/>
      <c r="RIR100" s="35"/>
      <c r="RIS100" s="35"/>
      <c r="RIT100" s="35"/>
      <c r="RIU100" s="35"/>
      <c r="RIV100" s="35"/>
      <c r="RIW100" s="35"/>
      <c r="RIX100" s="35"/>
      <c r="RIY100" s="35"/>
      <c r="RIZ100" s="35"/>
      <c r="RJA100" s="35"/>
      <c r="RJB100" s="35"/>
      <c r="RJC100" s="35"/>
      <c r="RJD100" s="35"/>
      <c r="RJE100" s="35"/>
      <c r="RJF100" s="35"/>
      <c r="RJG100" s="35"/>
      <c r="RJH100" s="35"/>
      <c r="RJI100" s="35"/>
      <c r="RJJ100" s="35"/>
      <c r="RJK100" s="35"/>
      <c r="RJL100" s="35"/>
      <c r="RJM100" s="35"/>
      <c r="RJN100" s="35"/>
      <c r="RJO100" s="35"/>
      <c r="RJP100" s="35"/>
      <c r="RJQ100" s="35"/>
      <c r="RJR100" s="35"/>
      <c r="RJS100" s="35"/>
      <c r="RJT100" s="35"/>
      <c r="RJU100" s="35"/>
      <c r="RJV100" s="35"/>
      <c r="RJW100" s="35"/>
      <c r="RJX100" s="35"/>
      <c r="RJY100" s="35"/>
      <c r="RJZ100" s="35"/>
      <c r="RKA100" s="35"/>
      <c r="RKB100" s="35"/>
      <c r="RKC100" s="35"/>
      <c r="RKD100" s="35"/>
      <c r="RKE100" s="35"/>
      <c r="RKF100" s="35"/>
      <c r="RKG100" s="35"/>
      <c r="RKH100" s="35"/>
      <c r="RKI100" s="35"/>
      <c r="RKJ100" s="35"/>
      <c r="RKK100" s="35"/>
      <c r="RKL100" s="35"/>
      <c r="RKM100" s="35"/>
      <c r="RKN100" s="35"/>
      <c r="RKO100" s="35"/>
      <c r="RKP100" s="35"/>
      <c r="RKQ100" s="35"/>
      <c r="RKR100" s="35"/>
      <c r="RKS100" s="35"/>
      <c r="RKT100" s="35"/>
      <c r="RKU100" s="35"/>
      <c r="RKV100" s="35"/>
      <c r="RKW100" s="35"/>
      <c r="RKX100" s="35"/>
      <c r="RKY100" s="35"/>
      <c r="RKZ100" s="35"/>
      <c r="RLA100" s="35"/>
      <c r="RLB100" s="35"/>
      <c r="RLC100" s="35"/>
      <c r="RLD100" s="35"/>
      <c r="RLE100" s="35"/>
      <c r="RLF100" s="35"/>
      <c r="RLG100" s="35"/>
      <c r="RLH100" s="35"/>
      <c r="RLI100" s="35"/>
      <c r="RLJ100" s="35"/>
      <c r="RLK100" s="35"/>
      <c r="RLL100" s="35"/>
      <c r="RLM100" s="35"/>
      <c r="RLN100" s="35"/>
      <c r="RLO100" s="35"/>
      <c r="RLP100" s="35"/>
      <c r="RLQ100" s="35"/>
      <c r="RLR100" s="35"/>
      <c r="RLS100" s="35"/>
      <c r="RLT100" s="35"/>
      <c r="RLU100" s="35"/>
      <c r="RLV100" s="35"/>
      <c r="RLW100" s="35"/>
      <c r="RLX100" s="35"/>
      <c r="RLY100" s="35"/>
      <c r="RLZ100" s="35"/>
      <c r="RMA100" s="35"/>
      <c r="RMB100" s="35"/>
      <c r="RMC100" s="35"/>
      <c r="RMD100" s="35"/>
      <c r="RME100" s="35"/>
      <c r="RMF100" s="35"/>
      <c r="RMG100" s="35"/>
      <c r="RMH100" s="35"/>
      <c r="RMI100" s="35"/>
      <c r="RMJ100" s="35"/>
      <c r="RMK100" s="35"/>
      <c r="RML100" s="35"/>
      <c r="RMM100" s="35"/>
      <c r="RMN100" s="35"/>
      <c r="RMO100" s="35"/>
      <c r="RMP100" s="35"/>
      <c r="RMQ100" s="35"/>
      <c r="RMR100" s="35"/>
      <c r="RMS100" s="35"/>
      <c r="RMT100" s="35"/>
      <c r="RMU100" s="35"/>
      <c r="RMV100" s="35"/>
      <c r="RMW100" s="35"/>
      <c r="RMX100" s="35"/>
      <c r="RMY100" s="35"/>
      <c r="RMZ100" s="35"/>
      <c r="RNA100" s="35"/>
      <c r="RNB100" s="35"/>
      <c r="RNC100" s="35"/>
      <c r="RND100" s="35"/>
      <c r="RNE100" s="35"/>
      <c r="RNF100" s="35"/>
      <c r="RNG100" s="35"/>
      <c r="RNH100" s="35"/>
      <c r="RNI100" s="35"/>
      <c r="RNJ100" s="35"/>
      <c r="RNK100" s="35"/>
      <c r="RNL100" s="35"/>
      <c r="RNM100" s="35"/>
      <c r="RNN100" s="35"/>
      <c r="RNO100" s="35"/>
      <c r="RNP100" s="35"/>
      <c r="RNQ100" s="35"/>
      <c r="RNR100" s="35"/>
      <c r="RNS100" s="35"/>
      <c r="RNT100" s="35"/>
      <c r="RNU100" s="35"/>
      <c r="RNV100" s="35"/>
      <c r="RNW100" s="35"/>
      <c r="RNX100" s="35"/>
      <c r="RNY100" s="35"/>
      <c r="RNZ100" s="35"/>
      <c r="ROA100" s="35"/>
      <c r="ROB100" s="35"/>
      <c r="ROC100" s="35"/>
      <c r="ROD100" s="35"/>
      <c r="ROE100" s="35"/>
      <c r="ROF100" s="35"/>
      <c r="ROG100" s="35"/>
      <c r="ROH100" s="35"/>
      <c r="ROI100" s="35"/>
      <c r="ROJ100" s="35"/>
      <c r="ROK100" s="35"/>
      <c r="ROL100" s="35"/>
      <c r="ROM100" s="35"/>
      <c r="RON100" s="35"/>
      <c r="ROO100" s="35"/>
      <c r="ROP100" s="35"/>
      <c r="ROQ100" s="35"/>
      <c r="ROR100" s="35"/>
      <c r="ROS100" s="35"/>
      <c r="ROT100" s="35"/>
      <c r="ROU100" s="35"/>
      <c r="ROV100" s="35"/>
      <c r="ROW100" s="35"/>
      <c r="ROX100" s="35"/>
      <c r="ROY100" s="35"/>
      <c r="ROZ100" s="35"/>
      <c r="RPA100" s="35"/>
      <c r="RPB100" s="35"/>
      <c r="RPC100" s="35"/>
      <c r="RPD100" s="35"/>
      <c r="RPE100" s="35"/>
      <c r="RPF100" s="35"/>
      <c r="RPG100" s="35"/>
      <c r="RPH100" s="35"/>
      <c r="RPI100" s="35"/>
      <c r="RPJ100" s="35"/>
      <c r="RPK100" s="35"/>
      <c r="RPL100" s="35"/>
      <c r="RPM100" s="35"/>
      <c r="RPN100" s="35"/>
      <c r="RPO100" s="35"/>
      <c r="RPP100" s="35"/>
      <c r="RPQ100" s="35"/>
      <c r="RPR100" s="35"/>
      <c r="RPS100" s="35"/>
      <c r="RPT100" s="35"/>
      <c r="RPU100" s="35"/>
      <c r="RPV100" s="35"/>
      <c r="RPW100" s="35"/>
      <c r="RPX100" s="35"/>
      <c r="RPY100" s="35"/>
      <c r="RPZ100" s="35"/>
      <c r="RQA100" s="35"/>
      <c r="RQB100" s="35"/>
      <c r="RQC100" s="35"/>
      <c r="RQD100" s="35"/>
      <c r="RQE100" s="35"/>
      <c r="RQF100" s="35"/>
      <c r="RQG100" s="35"/>
      <c r="RQH100" s="35"/>
      <c r="RQI100" s="35"/>
      <c r="RQJ100" s="35"/>
      <c r="RQK100" s="35"/>
      <c r="RQL100" s="35"/>
      <c r="RQM100" s="35"/>
      <c r="RQN100" s="35"/>
      <c r="RQO100" s="35"/>
      <c r="RQP100" s="35"/>
      <c r="RQQ100" s="35"/>
      <c r="RQR100" s="35"/>
      <c r="RQS100" s="35"/>
      <c r="RQT100" s="35"/>
      <c r="RQU100" s="35"/>
      <c r="RQV100" s="35"/>
      <c r="RQW100" s="35"/>
      <c r="RQX100" s="35"/>
      <c r="RQY100" s="35"/>
      <c r="RQZ100" s="35"/>
      <c r="RRA100" s="35"/>
      <c r="RRB100" s="35"/>
      <c r="RRC100" s="35"/>
      <c r="RRD100" s="35"/>
      <c r="RRE100" s="35"/>
      <c r="RRF100" s="35"/>
      <c r="RRG100" s="35"/>
      <c r="RRH100" s="35"/>
      <c r="RRI100" s="35"/>
      <c r="RRJ100" s="35"/>
      <c r="RRK100" s="35"/>
      <c r="RRL100" s="35"/>
      <c r="RRM100" s="35"/>
      <c r="RRN100" s="35"/>
      <c r="RRO100" s="35"/>
      <c r="RRP100" s="35"/>
      <c r="RRQ100" s="35"/>
      <c r="RRR100" s="35"/>
      <c r="RRS100" s="35"/>
      <c r="RRT100" s="35"/>
      <c r="RRU100" s="35"/>
      <c r="RRV100" s="35"/>
      <c r="RRW100" s="35"/>
      <c r="RRX100" s="35"/>
      <c r="RRY100" s="35"/>
      <c r="RRZ100" s="35"/>
      <c r="RSA100" s="35"/>
      <c r="RSB100" s="35"/>
      <c r="RSC100" s="35"/>
      <c r="RSD100" s="35"/>
      <c r="RSE100" s="35"/>
      <c r="RSF100" s="35"/>
      <c r="RSG100" s="35"/>
      <c r="RSH100" s="35"/>
      <c r="RSI100" s="35"/>
      <c r="RSJ100" s="35"/>
      <c r="RSK100" s="35"/>
      <c r="RSL100" s="35"/>
      <c r="RSM100" s="35"/>
      <c r="RSN100" s="35"/>
      <c r="RSO100" s="35"/>
      <c r="RSP100" s="35"/>
      <c r="RSQ100" s="35"/>
      <c r="RSR100" s="35"/>
      <c r="RSS100" s="35"/>
      <c r="RST100" s="35"/>
      <c r="RSU100" s="35"/>
      <c r="RSV100" s="35"/>
      <c r="RSW100" s="35"/>
      <c r="RSX100" s="35"/>
      <c r="RSY100" s="35"/>
      <c r="RSZ100" s="35"/>
      <c r="RTA100" s="35"/>
      <c r="RTB100" s="35"/>
      <c r="RTC100" s="35"/>
      <c r="RTD100" s="35"/>
      <c r="RTE100" s="35"/>
      <c r="RTF100" s="35"/>
      <c r="RTG100" s="35"/>
      <c r="RTH100" s="35"/>
      <c r="RTI100" s="35"/>
      <c r="RTJ100" s="35"/>
      <c r="RTK100" s="35"/>
      <c r="RTL100" s="35"/>
      <c r="RTM100" s="35"/>
      <c r="RTN100" s="35"/>
      <c r="RTO100" s="35"/>
      <c r="RTP100" s="35"/>
      <c r="RTQ100" s="35"/>
      <c r="RTR100" s="35"/>
      <c r="RTS100" s="35"/>
      <c r="RTT100" s="35"/>
      <c r="RTU100" s="35"/>
      <c r="RTV100" s="35"/>
      <c r="RTW100" s="35"/>
      <c r="RTX100" s="35"/>
      <c r="RTY100" s="35"/>
      <c r="RTZ100" s="35"/>
      <c r="RUA100" s="35"/>
      <c r="RUB100" s="35"/>
      <c r="RUC100" s="35"/>
      <c r="RUD100" s="35"/>
      <c r="RUE100" s="35"/>
      <c r="RUF100" s="35"/>
      <c r="RUG100" s="35"/>
      <c r="RUH100" s="35"/>
      <c r="RUI100" s="35"/>
      <c r="RUJ100" s="35"/>
      <c r="RUK100" s="35"/>
      <c r="RUL100" s="35"/>
      <c r="RUM100" s="35"/>
      <c r="RUN100" s="35"/>
      <c r="RUO100" s="35"/>
      <c r="RUP100" s="35"/>
      <c r="RUQ100" s="35"/>
      <c r="RUR100" s="35"/>
      <c r="RUS100" s="35"/>
      <c r="RUT100" s="35"/>
      <c r="RUU100" s="35"/>
      <c r="RUV100" s="35"/>
      <c r="RUW100" s="35"/>
      <c r="RUX100" s="35"/>
      <c r="RUY100" s="35"/>
      <c r="RUZ100" s="35"/>
      <c r="RVA100" s="35"/>
      <c r="RVB100" s="35"/>
      <c r="RVC100" s="35"/>
      <c r="RVD100" s="35"/>
      <c r="RVE100" s="35"/>
      <c r="RVF100" s="35"/>
      <c r="RVG100" s="35"/>
      <c r="RVH100" s="35"/>
      <c r="RVI100" s="35"/>
      <c r="RVJ100" s="35"/>
      <c r="RVK100" s="35"/>
      <c r="RVL100" s="35"/>
      <c r="RVM100" s="35"/>
      <c r="RVN100" s="35"/>
      <c r="RVO100" s="35"/>
      <c r="RVP100" s="35"/>
      <c r="RVQ100" s="35"/>
      <c r="RVR100" s="35"/>
      <c r="RVS100" s="35"/>
      <c r="RVT100" s="35"/>
      <c r="RVU100" s="35"/>
      <c r="RVV100" s="35"/>
      <c r="RVW100" s="35"/>
      <c r="RVX100" s="35"/>
      <c r="RVY100" s="35"/>
      <c r="RVZ100" s="35"/>
      <c r="RWA100" s="35"/>
      <c r="RWB100" s="35"/>
      <c r="RWC100" s="35"/>
      <c r="RWD100" s="35"/>
      <c r="RWE100" s="35"/>
      <c r="RWF100" s="35"/>
      <c r="RWG100" s="35"/>
      <c r="RWH100" s="35"/>
      <c r="RWI100" s="35"/>
      <c r="RWJ100" s="35"/>
      <c r="RWK100" s="35"/>
      <c r="RWL100" s="35"/>
      <c r="RWM100" s="35"/>
      <c r="RWN100" s="35"/>
      <c r="RWO100" s="35"/>
      <c r="RWP100" s="35"/>
      <c r="RWQ100" s="35"/>
      <c r="RWR100" s="35"/>
      <c r="RWS100" s="35"/>
      <c r="RWT100" s="35"/>
      <c r="RWU100" s="35"/>
      <c r="RWV100" s="35"/>
      <c r="RWW100" s="35"/>
      <c r="RWX100" s="35"/>
      <c r="RWY100" s="35"/>
      <c r="RWZ100" s="35"/>
      <c r="RXA100" s="35"/>
      <c r="RXB100" s="35"/>
      <c r="RXC100" s="35"/>
      <c r="RXD100" s="35"/>
      <c r="RXE100" s="35"/>
      <c r="RXF100" s="35"/>
      <c r="RXG100" s="35"/>
      <c r="RXH100" s="35"/>
      <c r="RXI100" s="35"/>
      <c r="RXJ100" s="35"/>
      <c r="RXK100" s="35"/>
      <c r="RXL100" s="35"/>
      <c r="RXM100" s="35"/>
      <c r="RXN100" s="35"/>
      <c r="RXO100" s="35"/>
      <c r="RXP100" s="35"/>
      <c r="RXQ100" s="35"/>
      <c r="RXR100" s="35"/>
      <c r="RXS100" s="35"/>
      <c r="RXT100" s="35"/>
      <c r="RXU100" s="35"/>
      <c r="RXV100" s="35"/>
      <c r="RXW100" s="35"/>
      <c r="RXX100" s="35"/>
      <c r="RXY100" s="35"/>
      <c r="RXZ100" s="35"/>
      <c r="RYA100" s="35"/>
      <c r="RYB100" s="35"/>
      <c r="RYC100" s="35"/>
      <c r="RYD100" s="35"/>
      <c r="RYE100" s="35"/>
      <c r="RYF100" s="35"/>
      <c r="RYG100" s="35"/>
      <c r="RYH100" s="35"/>
      <c r="RYI100" s="35"/>
      <c r="RYJ100" s="35"/>
      <c r="RYK100" s="35"/>
      <c r="RYL100" s="35"/>
      <c r="RYM100" s="35"/>
      <c r="RYN100" s="35"/>
      <c r="RYO100" s="35"/>
      <c r="RYP100" s="35"/>
      <c r="RYQ100" s="35"/>
      <c r="RYR100" s="35"/>
      <c r="RYS100" s="35"/>
      <c r="RYT100" s="35"/>
      <c r="RYU100" s="35"/>
      <c r="RYV100" s="35"/>
      <c r="RYW100" s="35"/>
      <c r="RYX100" s="35"/>
      <c r="RYY100" s="35"/>
      <c r="RYZ100" s="35"/>
      <c r="RZA100" s="35"/>
      <c r="RZB100" s="35"/>
      <c r="RZC100" s="35"/>
      <c r="RZD100" s="35"/>
      <c r="RZE100" s="35"/>
      <c r="RZF100" s="35"/>
      <c r="RZG100" s="35"/>
      <c r="RZH100" s="35"/>
      <c r="RZI100" s="35"/>
      <c r="RZJ100" s="35"/>
      <c r="RZK100" s="35"/>
      <c r="RZL100" s="35"/>
      <c r="RZM100" s="35"/>
      <c r="RZN100" s="35"/>
      <c r="RZO100" s="35"/>
      <c r="RZP100" s="35"/>
      <c r="RZQ100" s="35"/>
      <c r="RZR100" s="35"/>
      <c r="RZS100" s="35"/>
      <c r="RZT100" s="35"/>
      <c r="RZU100" s="35"/>
      <c r="RZV100" s="35"/>
      <c r="RZW100" s="35"/>
      <c r="RZX100" s="35"/>
      <c r="RZY100" s="35"/>
      <c r="RZZ100" s="35"/>
      <c r="SAA100" s="35"/>
      <c r="SAB100" s="35"/>
      <c r="SAC100" s="35"/>
      <c r="SAD100" s="35"/>
      <c r="SAE100" s="35"/>
      <c r="SAF100" s="35"/>
      <c r="SAG100" s="35"/>
      <c r="SAH100" s="35"/>
      <c r="SAI100" s="35"/>
      <c r="SAJ100" s="35"/>
      <c r="SAK100" s="35"/>
      <c r="SAL100" s="35"/>
      <c r="SAM100" s="35"/>
      <c r="SAN100" s="35"/>
      <c r="SAO100" s="35"/>
      <c r="SAP100" s="35"/>
      <c r="SAQ100" s="35"/>
      <c r="SAR100" s="35"/>
      <c r="SAS100" s="35"/>
      <c r="SAT100" s="35"/>
      <c r="SAU100" s="35"/>
      <c r="SAV100" s="35"/>
      <c r="SAW100" s="35"/>
      <c r="SAX100" s="35"/>
      <c r="SAY100" s="35"/>
      <c r="SAZ100" s="35"/>
      <c r="SBA100" s="35"/>
      <c r="SBB100" s="35"/>
      <c r="SBC100" s="35"/>
      <c r="SBD100" s="35"/>
      <c r="SBE100" s="35"/>
      <c r="SBF100" s="35"/>
      <c r="SBG100" s="35"/>
      <c r="SBH100" s="35"/>
      <c r="SBI100" s="35"/>
      <c r="SBJ100" s="35"/>
      <c r="SBK100" s="35"/>
      <c r="SBL100" s="35"/>
      <c r="SBM100" s="35"/>
      <c r="SBN100" s="35"/>
      <c r="SBO100" s="35"/>
      <c r="SBP100" s="35"/>
      <c r="SBQ100" s="35"/>
      <c r="SBR100" s="35"/>
      <c r="SBS100" s="35"/>
      <c r="SBT100" s="35"/>
      <c r="SBU100" s="35"/>
      <c r="SBV100" s="35"/>
      <c r="SBW100" s="35"/>
      <c r="SBX100" s="35"/>
      <c r="SBY100" s="35"/>
      <c r="SBZ100" s="35"/>
      <c r="SCA100" s="35"/>
      <c r="SCB100" s="35"/>
      <c r="SCC100" s="35"/>
      <c r="SCD100" s="35"/>
      <c r="SCE100" s="35"/>
      <c r="SCF100" s="35"/>
      <c r="SCG100" s="35"/>
      <c r="SCH100" s="35"/>
      <c r="SCI100" s="35"/>
      <c r="SCJ100" s="35"/>
      <c r="SCK100" s="35"/>
      <c r="SCL100" s="35"/>
      <c r="SCM100" s="35"/>
      <c r="SCN100" s="35"/>
      <c r="SCO100" s="35"/>
      <c r="SCP100" s="35"/>
      <c r="SCQ100" s="35"/>
      <c r="SCR100" s="35"/>
      <c r="SCS100" s="35"/>
      <c r="SCT100" s="35"/>
      <c r="SCU100" s="35"/>
      <c r="SCV100" s="35"/>
      <c r="SCW100" s="35"/>
      <c r="SCX100" s="35"/>
      <c r="SCY100" s="35"/>
      <c r="SCZ100" s="35"/>
      <c r="SDA100" s="35"/>
      <c r="SDB100" s="35"/>
      <c r="SDC100" s="35"/>
      <c r="SDD100" s="35"/>
      <c r="SDE100" s="35"/>
      <c r="SDF100" s="35"/>
      <c r="SDG100" s="35"/>
      <c r="SDH100" s="35"/>
      <c r="SDI100" s="35"/>
      <c r="SDJ100" s="35"/>
      <c r="SDK100" s="35"/>
      <c r="SDL100" s="35"/>
      <c r="SDM100" s="35"/>
      <c r="SDN100" s="35"/>
      <c r="SDO100" s="35"/>
      <c r="SDP100" s="35"/>
      <c r="SDQ100" s="35"/>
      <c r="SDR100" s="35"/>
      <c r="SDS100" s="35"/>
      <c r="SDT100" s="35"/>
      <c r="SDU100" s="35"/>
      <c r="SDV100" s="35"/>
      <c r="SDW100" s="35"/>
      <c r="SDX100" s="35"/>
      <c r="SDY100" s="35"/>
      <c r="SDZ100" s="35"/>
      <c r="SEA100" s="35"/>
      <c r="SEB100" s="35"/>
      <c r="SEC100" s="35"/>
      <c r="SED100" s="35"/>
      <c r="SEE100" s="35"/>
      <c r="SEF100" s="35"/>
      <c r="SEG100" s="35"/>
      <c r="SEH100" s="35"/>
      <c r="SEI100" s="35"/>
      <c r="SEJ100" s="35"/>
      <c r="SEK100" s="35"/>
      <c r="SEL100" s="35"/>
      <c r="SEM100" s="35"/>
      <c r="SEN100" s="35"/>
      <c r="SEO100" s="35"/>
      <c r="SEP100" s="35"/>
      <c r="SEQ100" s="35"/>
      <c r="SER100" s="35"/>
      <c r="SES100" s="35"/>
      <c r="SET100" s="35"/>
      <c r="SEU100" s="35"/>
      <c r="SEV100" s="35"/>
      <c r="SEW100" s="35"/>
      <c r="SEX100" s="35"/>
      <c r="SEY100" s="35"/>
      <c r="SEZ100" s="35"/>
      <c r="SFA100" s="35"/>
      <c r="SFB100" s="35"/>
      <c r="SFC100" s="35"/>
      <c r="SFD100" s="35"/>
      <c r="SFE100" s="35"/>
      <c r="SFF100" s="35"/>
      <c r="SFG100" s="35"/>
      <c r="SFH100" s="35"/>
      <c r="SFI100" s="35"/>
      <c r="SFJ100" s="35"/>
      <c r="SFK100" s="35"/>
      <c r="SFL100" s="35"/>
      <c r="SFM100" s="35"/>
      <c r="SFN100" s="35"/>
      <c r="SFO100" s="35"/>
      <c r="SFP100" s="35"/>
      <c r="SFQ100" s="35"/>
      <c r="SFR100" s="35"/>
      <c r="SFS100" s="35"/>
      <c r="SFT100" s="35"/>
      <c r="SFU100" s="35"/>
      <c r="SFV100" s="35"/>
      <c r="SFW100" s="35"/>
      <c r="SFX100" s="35"/>
      <c r="SFY100" s="35"/>
      <c r="SFZ100" s="35"/>
      <c r="SGA100" s="35"/>
      <c r="SGB100" s="35"/>
      <c r="SGC100" s="35"/>
      <c r="SGD100" s="35"/>
      <c r="SGE100" s="35"/>
      <c r="SGF100" s="35"/>
      <c r="SGG100" s="35"/>
      <c r="SGH100" s="35"/>
      <c r="SGI100" s="35"/>
      <c r="SGJ100" s="35"/>
      <c r="SGK100" s="35"/>
      <c r="SGL100" s="35"/>
      <c r="SGM100" s="35"/>
      <c r="SGN100" s="35"/>
      <c r="SGO100" s="35"/>
      <c r="SGP100" s="35"/>
      <c r="SGQ100" s="35"/>
      <c r="SGR100" s="35"/>
      <c r="SGS100" s="35"/>
      <c r="SGT100" s="35"/>
      <c r="SGU100" s="35"/>
      <c r="SGV100" s="35"/>
      <c r="SGW100" s="35"/>
      <c r="SGX100" s="35"/>
      <c r="SGY100" s="35"/>
      <c r="SGZ100" s="35"/>
      <c r="SHA100" s="35"/>
      <c r="SHB100" s="35"/>
      <c r="SHC100" s="35"/>
      <c r="SHD100" s="35"/>
      <c r="SHE100" s="35"/>
      <c r="SHF100" s="35"/>
      <c r="SHG100" s="35"/>
      <c r="SHH100" s="35"/>
      <c r="SHI100" s="35"/>
      <c r="SHJ100" s="35"/>
      <c r="SHK100" s="35"/>
      <c r="SHL100" s="35"/>
      <c r="SHM100" s="35"/>
      <c r="SHN100" s="35"/>
      <c r="SHO100" s="35"/>
      <c r="SHP100" s="35"/>
      <c r="SHQ100" s="35"/>
      <c r="SHR100" s="35"/>
      <c r="SHS100" s="35"/>
      <c r="SHT100" s="35"/>
      <c r="SHU100" s="35"/>
      <c r="SHV100" s="35"/>
      <c r="SHW100" s="35"/>
      <c r="SHX100" s="35"/>
      <c r="SHY100" s="35"/>
      <c r="SHZ100" s="35"/>
      <c r="SIA100" s="35"/>
      <c r="SIB100" s="35"/>
      <c r="SIC100" s="35"/>
      <c r="SID100" s="35"/>
      <c r="SIE100" s="35"/>
      <c r="SIF100" s="35"/>
      <c r="SIG100" s="35"/>
      <c r="SIH100" s="35"/>
      <c r="SII100" s="35"/>
      <c r="SIJ100" s="35"/>
      <c r="SIK100" s="35"/>
      <c r="SIL100" s="35"/>
      <c r="SIM100" s="35"/>
      <c r="SIN100" s="35"/>
      <c r="SIO100" s="35"/>
      <c r="SIP100" s="35"/>
      <c r="SIQ100" s="35"/>
      <c r="SIR100" s="35"/>
      <c r="SIS100" s="35"/>
      <c r="SIT100" s="35"/>
      <c r="SIU100" s="35"/>
      <c r="SIV100" s="35"/>
      <c r="SIW100" s="35"/>
      <c r="SIX100" s="35"/>
      <c r="SIY100" s="35"/>
      <c r="SIZ100" s="35"/>
      <c r="SJA100" s="35"/>
      <c r="SJB100" s="35"/>
      <c r="SJC100" s="35"/>
      <c r="SJD100" s="35"/>
      <c r="SJE100" s="35"/>
      <c r="SJF100" s="35"/>
      <c r="SJG100" s="35"/>
      <c r="SJH100" s="35"/>
      <c r="SJI100" s="35"/>
      <c r="SJJ100" s="35"/>
      <c r="SJK100" s="35"/>
      <c r="SJL100" s="35"/>
      <c r="SJM100" s="35"/>
      <c r="SJN100" s="35"/>
      <c r="SJO100" s="35"/>
      <c r="SJP100" s="35"/>
      <c r="SJQ100" s="35"/>
      <c r="SJR100" s="35"/>
      <c r="SJS100" s="35"/>
      <c r="SJT100" s="35"/>
      <c r="SJU100" s="35"/>
      <c r="SJV100" s="35"/>
      <c r="SJW100" s="35"/>
      <c r="SJX100" s="35"/>
      <c r="SJY100" s="35"/>
      <c r="SJZ100" s="35"/>
      <c r="SKA100" s="35"/>
      <c r="SKB100" s="35"/>
      <c r="SKC100" s="35"/>
      <c r="SKD100" s="35"/>
      <c r="SKE100" s="35"/>
      <c r="SKF100" s="35"/>
      <c r="SKG100" s="35"/>
      <c r="SKH100" s="35"/>
      <c r="SKI100" s="35"/>
      <c r="SKJ100" s="35"/>
      <c r="SKK100" s="35"/>
      <c r="SKL100" s="35"/>
      <c r="SKM100" s="35"/>
      <c r="SKN100" s="35"/>
      <c r="SKO100" s="35"/>
      <c r="SKP100" s="35"/>
      <c r="SKQ100" s="35"/>
      <c r="SKR100" s="35"/>
      <c r="SKS100" s="35"/>
      <c r="SKT100" s="35"/>
      <c r="SKU100" s="35"/>
      <c r="SKV100" s="35"/>
      <c r="SKW100" s="35"/>
      <c r="SKX100" s="35"/>
      <c r="SKY100" s="35"/>
      <c r="SKZ100" s="35"/>
      <c r="SLA100" s="35"/>
      <c r="SLB100" s="35"/>
      <c r="SLC100" s="35"/>
      <c r="SLD100" s="35"/>
      <c r="SLE100" s="35"/>
      <c r="SLF100" s="35"/>
      <c r="SLG100" s="35"/>
      <c r="SLH100" s="35"/>
      <c r="SLI100" s="35"/>
      <c r="SLJ100" s="35"/>
      <c r="SLK100" s="35"/>
      <c r="SLL100" s="35"/>
      <c r="SLM100" s="35"/>
      <c r="SLN100" s="35"/>
      <c r="SLO100" s="35"/>
      <c r="SLP100" s="35"/>
      <c r="SLQ100" s="35"/>
      <c r="SLR100" s="35"/>
      <c r="SLS100" s="35"/>
      <c r="SLT100" s="35"/>
      <c r="SLU100" s="35"/>
      <c r="SLV100" s="35"/>
      <c r="SLW100" s="35"/>
      <c r="SLX100" s="35"/>
      <c r="SLY100" s="35"/>
      <c r="SLZ100" s="35"/>
      <c r="SMA100" s="35"/>
      <c r="SMB100" s="35"/>
      <c r="SMC100" s="35"/>
      <c r="SMD100" s="35"/>
      <c r="SME100" s="35"/>
      <c r="SMF100" s="35"/>
      <c r="SMG100" s="35"/>
      <c r="SMH100" s="35"/>
      <c r="SMI100" s="35"/>
      <c r="SMJ100" s="35"/>
      <c r="SMK100" s="35"/>
      <c r="SML100" s="35"/>
      <c r="SMM100" s="35"/>
      <c r="SMN100" s="35"/>
      <c r="SMO100" s="35"/>
      <c r="SMP100" s="35"/>
      <c r="SMQ100" s="35"/>
      <c r="SMR100" s="35"/>
      <c r="SMS100" s="35"/>
      <c r="SMT100" s="35"/>
      <c r="SMU100" s="35"/>
      <c r="SMV100" s="35"/>
      <c r="SMW100" s="35"/>
      <c r="SMX100" s="35"/>
      <c r="SMY100" s="35"/>
      <c r="SMZ100" s="35"/>
      <c r="SNA100" s="35"/>
      <c r="SNB100" s="35"/>
      <c r="SNC100" s="35"/>
      <c r="SND100" s="35"/>
      <c r="SNE100" s="35"/>
      <c r="SNF100" s="35"/>
      <c r="SNG100" s="35"/>
      <c r="SNH100" s="35"/>
      <c r="SNI100" s="35"/>
      <c r="SNJ100" s="35"/>
      <c r="SNK100" s="35"/>
      <c r="SNL100" s="35"/>
      <c r="SNM100" s="35"/>
      <c r="SNN100" s="35"/>
      <c r="SNO100" s="35"/>
      <c r="SNP100" s="35"/>
      <c r="SNQ100" s="35"/>
      <c r="SNR100" s="35"/>
      <c r="SNS100" s="35"/>
      <c r="SNT100" s="35"/>
      <c r="SNU100" s="35"/>
      <c r="SNV100" s="35"/>
      <c r="SNW100" s="35"/>
      <c r="SNX100" s="35"/>
      <c r="SNY100" s="35"/>
      <c r="SNZ100" s="35"/>
      <c r="SOA100" s="35"/>
      <c r="SOB100" s="35"/>
      <c r="SOC100" s="35"/>
      <c r="SOD100" s="35"/>
      <c r="SOE100" s="35"/>
      <c r="SOF100" s="35"/>
      <c r="SOG100" s="35"/>
      <c r="SOH100" s="35"/>
      <c r="SOI100" s="35"/>
      <c r="SOJ100" s="35"/>
      <c r="SOK100" s="35"/>
      <c r="SOL100" s="35"/>
      <c r="SOM100" s="35"/>
      <c r="SON100" s="35"/>
      <c r="SOO100" s="35"/>
      <c r="SOP100" s="35"/>
      <c r="SOQ100" s="35"/>
      <c r="SOR100" s="35"/>
      <c r="SOS100" s="35"/>
      <c r="SOT100" s="35"/>
      <c r="SOU100" s="35"/>
      <c r="SOV100" s="35"/>
      <c r="SOW100" s="35"/>
      <c r="SOX100" s="35"/>
      <c r="SOY100" s="35"/>
      <c r="SOZ100" s="35"/>
      <c r="SPA100" s="35"/>
      <c r="SPB100" s="35"/>
      <c r="SPC100" s="35"/>
      <c r="SPD100" s="35"/>
      <c r="SPE100" s="35"/>
      <c r="SPF100" s="35"/>
      <c r="SPG100" s="35"/>
      <c r="SPH100" s="35"/>
      <c r="SPI100" s="35"/>
      <c r="SPJ100" s="35"/>
      <c r="SPK100" s="35"/>
      <c r="SPL100" s="35"/>
      <c r="SPM100" s="35"/>
      <c r="SPN100" s="35"/>
      <c r="SPO100" s="35"/>
      <c r="SPP100" s="35"/>
      <c r="SPQ100" s="35"/>
      <c r="SPR100" s="35"/>
      <c r="SPS100" s="35"/>
      <c r="SPT100" s="35"/>
      <c r="SPU100" s="35"/>
      <c r="SPV100" s="35"/>
      <c r="SPW100" s="35"/>
      <c r="SPX100" s="35"/>
      <c r="SPY100" s="35"/>
      <c r="SPZ100" s="35"/>
      <c r="SQA100" s="35"/>
      <c r="SQB100" s="35"/>
      <c r="SQC100" s="35"/>
      <c r="SQD100" s="35"/>
      <c r="SQE100" s="35"/>
      <c r="SQF100" s="35"/>
      <c r="SQG100" s="35"/>
      <c r="SQH100" s="35"/>
      <c r="SQI100" s="35"/>
      <c r="SQJ100" s="35"/>
      <c r="SQK100" s="35"/>
      <c r="SQL100" s="35"/>
      <c r="SQM100" s="35"/>
      <c r="SQN100" s="35"/>
      <c r="SQO100" s="35"/>
      <c r="SQP100" s="35"/>
      <c r="SQQ100" s="35"/>
      <c r="SQR100" s="35"/>
      <c r="SQS100" s="35"/>
      <c r="SQT100" s="35"/>
      <c r="SQU100" s="35"/>
      <c r="SQV100" s="35"/>
      <c r="SQW100" s="35"/>
      <c r="SQX100" s="35"/>
      <c r="SQY100" s="35"/>
      <c r="SQZ100" s="35"/>
      <c r="SRA100" s="35"/>
      <c r="SRB100" s="35"/>
      <c r="SRC100" s="35"/>
      <c r="SRD100" s="35"/>
      <c r="SRE100" s="35"/>
      <c r="SRF100" s="35"/>
      <c r="SRG100" s="35"/>
      <c r="SRH100" s="35"/>
      <c r="SRI100" s="35"/>
      <c r="SRJ100" s="35"/>
      <c r="SRK100" s="35"/>
      <c r="SRL100" s="35"/>
      <c r="SRM100" s="35"/>
      <c r="SRN100" s="35"/>
      <c r="SRO100" s="35"/>
      <c r="SRP100" s="35"/>
      <c r="SRQ100" s="35"/>
      <c r="SRR100" s="35"/>
      <c r="SRS100" s="35"/>
      <c r="SRT100" s="35"/>
      <c r="SRU100" s="35"/>
      <c r="SRV100" s="35"/>
      <c r="SRW100" s="35"/>
      <c r="SRX100" s="35"/>
      <c r="SRY100" s="35"/>
      <c r="SRZ100" s="35"/>
      <c r="SSA100" s="35"/>
      <c r="SSB100" s="35"/>
      <c r="SSC100" s="35"/>
      <c r="SSD100" s="35"/>
      <c r="SSE100" s="35"/>
      <c r="SSF100" s="35"/>
      <c r="SSG100" s="35"/>
      <c r="SSH100" s="35"/>
      <c r="SSI100" s="35"/>
      <c r="SSJ100" s="35"/>
      <c r="SSK100" s="35"/>
      <c r="SSL100" s="35"/>
      <c r="SSM100" s="35"/>
      <c r="SSN100" s="35"/>
      <c r="SSO100" s="35"/>
      <c r="SSP100" s="35"/>
      <c r="SSQ100" s="35"/>
      <c r="SSR100" s="35"/>
      <c r="SSS100" s="35"/>
      <c r="SST100" s="35"/>
      <c r="SSU100" s="35"/>
      <c r="SSV100" s="35"/>
      <c r="SSW100" s="35"/>
      <c r="SSX100" s="35"/>
      <c r="SSY100" s="35"/>
      <c r="SSZ100" s="35"/>
      <c r="STA100" s="35"/>
      <c r="STB100" s="35"/>
      <c r="STC100" s="35"/>
      <c r="STD100" s="35"/>
      <c r="STE100" s="35"/>
      <c r="STF100" s="35"/>
      <c r="STG100" s="35"/>
      <c r="STH100" s="35"/>
      <c r="STI100" s="35"/>
      <c r="STJ100" s="35"/>
      <c r="STK100" s="35"/>
      <c r="STL100" s="35"/>
      <c r="STM100" s="35"/>
      <c r="STN100" s="35"/>
      <c r="STO100" s="35"/>
      <c r="STP100" s="35"/>
      <c r="STQ100" s="35"/>
      <c r="STR100" s="35"/>
      <c r="STS100" s="35"/>
      <c r="STT100" s="35"/>
      <c r="STU100" s="35"/>
      <c r="STV100" s="35"/>
      <c r="STW100" s="35"/>
      <c r="STX100" s="35"/>
      <c r="STY100" s="35"/>
      <c r="STZ100" s="35"/>
      <c r="SUA100" s="35"/>
      <c r="SUB100" s="35"/>
      <c r="SUC100" s="35"/>
      <c r="SUD100" s="35"/>
      <c r="SUE100" s="35"/>
      <c r="SUF100" s="35"/>
      <c r="SUG100" s="35"/>
      <c r="SUH100" s="35"/>
      <c r="SUI100" s="35"/>
      <c r="SUJ100" s="35"/>
      <c r="SUK100" s="35"/>
      <c r="SUL100" s="35"/>
      <c r="SUM100" s="35"/>
      <c r="SUN100" s="35"/>
      <c r="SUO100" s="35"/>
      <c r="SUP100" s="35"/>
      <c r="SUQ100" s="35"/>
      <c r="SUR100" s="35"/>
      <c r="SUS100" s="35"/>
      <c r="SUT100" s="35"/>
      <c r="SUU100" s="35"/>
      <c r="SUV100" s="35"/>
      <c r="SUW100" s="35"/>
      <c r="SUX100" s="35"/>
      <c r="SUY100" s="35"/>
      <c r="SUZ100" s="35"/>
      <c r="SVA100" s="35"/>
      <c r="SVB100" s="35"/>
      <c r="SVC100" s="35"/>
      <c r="SVD100" s="35"/>
      <c r="SVE100" s="35"/>
      <c r="SVF100" s="35"/>
      <c r="SVG100" s="35"/>
      <c r="SVH100" s="35"/>
      <c r="SVI100" s="35"/>
      <c r="SVJ100" s="35"/>
      <c r="SVK100" s="35"/>
      <c r="SVL100" s="35"/>
      <c r="SVM100" s="35"/>
      <c r="SVN100" s="35"/>
      <c r="SVO100" s="35"/>
      <c r="SVP100" s="35"/>
      <c r="SVQ100" s="35"/>
      <c r="SVR100" s="35"/>
      <c r="SVS100" s="35"/>
      <c r="SVT100" s="35"/>
      <c r="SVU100" s="35"/>
      <c r="SVV100" s="35"/>
      <c r="SVW100" s="35"/>
      <c r="SVX100" s="35"/>
      <c r="SVY100" s="35"/>
      <c r="SVZ100" s="35"/>
      <c r="SWA100" s="35"/>
      <c r="SWB100" s="35"/>
      <c r="SWC100" s="35"/>
      <c r="SWD100" s="35"/>
      <c r="SWE100" s="35"/>
      <c r="SWF100" s="35"/>
      <c r="SWG100" s="35"/>
      <c r="SWH100" s="35"/>
      <c r="SWI100" s="35"/>
      <c r="SWJ100" s="35"/>
      <c r="SWK100" s="35"/>
      <c r="SWL100" s="35"/>
      <c r="SWM100" s="35"/>
      <c r="SWN100" s="35"/>
      <c r="SWO100" s="35"/>
      <c r="SWP100" s="35"/>
      <c r="SWQ100" s="35"/>
      <c r="SWR100" s="35"/>
      <c r="SWS100" s="35"/>
      <c r="SWT100" s="35"/>
      <c r="SWU100" s="35"/>
      <c r="SWV100" s="35"/>
      <c r="SWW100" s="35"/>
      <c r="SWX100" s="35"/>
      <c r="SWY100" s="35"/>
      <c r="SWZ100" s="35"/>
      <c r="SXA100" s="35"/>
      <c r="SXB100" s="35"/>
      <c r="SXC100" s="35"/>
      <c r="SXD100" s="35"/>
      <c r="SXE100" s="35"/>
      <c r="SXF100" s="35"/>
      <c r="SXG100" s="35"/>
      <c r="SXH100" s="35"/>
      <c r="SXI100" s="35"/>
      <c r="SXJ100" s="35"/>
      <c r="SXK100" s="35"/>
      <c r="SXL100" s="35"/>
      <c r="SXM100" s="35"/>
      <c r="SXN100" s="35"/>
      <c r="SXO100" s="35"/>
      <c r="SXP100" s="35"/>
      <c r="SXQ100" s="35"/>
      <c r="SXR100" s="35"/>
      <c r="SXS100" s="35"/>
      <c r="SXT100" s="35"/>
      <c r="SXU100" s="35"/>
      <c r="SXV100" s="35"/>
      <c r="SXW100" s="35"/>
      <c r="SXX100" s="35"/>
      <c r="SXY100" s="35"/>
      <c r="SXZ100" s="35"/>
      <c r="SYA100" s="35"/>
      <c r="SYB100" s="35"/>
      <c r="SYC100" s="35"/>
      <c r="SYD100" s="35"/>
      <c r="SYE100" s="35"/>
      <c r="SYF100" s="35"/>
      <c r="SYG100" s="35"/>
      <c r="SYH100" s="35"/>
      <c r="SYI100" s="35"/>
      <c r="SYJ100" s="35"/>
      <c r="SYK100" s="35"/>
      <c r="SYL100" s="35"/>
      <c r="SYM100" s="35"/>
      <c r="SYN100" s="35"/>
      <c r="SYO100" s="35"/>
      <c r="SYP100" s="35"/>
      <c r="SYQ100" s="35"/>
      <c r="SYR100" s="35"/>
      <c r="SYS100" s="35"/>
      <c r="SYT100" s="35"/>
      <c r="SYU100" s="35"/>
      <c r="SYV100" s="35"/>
      <c r="SYW100" s="35"/>
      <c r="SYX100" s="35"/>
      <c r="SYY100" s="35"/>
      <c r="SYZ100" s="35"/>
      <c r="SZA100" s="35"/>
      <c r="SZB100" s="35"/>
      <c r="SZC100" s="35"/>
      <c r="SZD100" s="35"/>
      <c r="SZE100" s="35"/>
      <c r="SZF100" s="35"/>
      <c r="SZG100" s="35"/>
      <c r="SZH100" s="35"/>
      <c r="SZI100" s="35"/>
      <c r="SZJ100" s="35"/>
      <c r="SZK100" s="35"/>
      <c r="SZL100" s="35"/>
      <c r="SZM100" s="35"/>
      <c r="SZN100" s="35"/>
      <c r="SZO100" s="35"/>
      <c r="SZP100" s="35"/>
      <c r="SZQ100" s="35"/>
      <c r="SZR100" s="35"/>
      <c r="SZS100" s="35"/>
      <c r="SZT100" s="35"/>
      <c r="SZU100" s="35"/>
      <c r="SZV100" s="35"/>
      <c r="SZW100" s="35"/>
      <c r="SZX100" s="35"/>
      <c r="SZY100" s="35"/>
      <c r="SZZ100" s="35"/>
      <c r="TAA100" s="35"/>
      <c r="TAB100" s="35"/>
      <c r="TAC100" s="35"/>
      <c r="TAD100" s="35"/>
      <c r="TAE100" s="35"/>
      <c r="TAF100" s="35"/>
      <c r="TAG100" s="35"/>
      <c r="TAH100" s="35"/>
      <c r="TAI100" s="35"/>
      <c r="TAJ100" s="35"/>
      <c r="TAK100" s="35"/>
      <c r="TAL100" s="35"/>
      <c r="TAM100" s="35"/>
      <c r="TAN100" s="35"/>
      <c r="TAO100" s="35"/>
      <c r="TAP100" s="35"/>
      <c r="TAQ100" s="35"/>
      <c r="TAR100" s="35"/>
      <c r="TAS100" s="35"/>
      <c r="TAT100" s="35"/>
      <c r="TAU100" s="35"/>
      <c r="TAV100" s="35"/>
      <c r="TAW100" s="35"/>
      <c r="TAX100" s="35"/>
      <c r="TAY100" s="35"/>
      <c r="TAZ100" s="35"/>
      <c r="TBA100" s="35"/>
      <c r="TBB100" s="35"/>
      <c r="TBC100" s="35"/>
      <c r="TBD100" s="35"/>
      <c r="TBE100" s="35"/>
      <c r="TBF100" s="35"/>
      <c r="TBG100" s="35"/>
      <c r="TBH100" s="35"/>
      <c r="TBI100" s="35"/>
      <c r="TBJ100" s="35"/>
      <c r="TBK100" s="35"/>
      <c r="TBL100" s="35"/>
      <c r="TBM100" s="35"/>
      <c r="TBN100" s="35"/>
      <c r="TBO100" s="35"/>
      <c r="TBP100" s="35"/>
      <c r="TBQ100" s="35"/>
      <c r="TBR100" s="35"/>
      <c r="TBS100" s="35"/>
      <c r="TBT100" s="35"/>
      <c r="TBU100" s="35"/>
      <c r="TBV100" s="35"/>
      <c r="TBW100" s="35"/>
      <c r="TBX100" s="35"/>
      <c r="TBY100" s="35"/>
      <c r="TBZ100" s="35"/>
      <c r="TCA100" s="35"/>
      <c r="TCB100" s="35"/>
      <c r="TCC100" s="35"/>
      <c r="TCD100" s="35"/>
      <c r="TCE100" s="35"/>
      <c r="TCF100" s="35"/>
      <c r="TCG100" s="35"/>
      <c r="TCH100" s="35"/>
      <c r="TCI100" s="35"/>
      <c r="TCJ100" s="35"/>
      <c r="TCK100" s="35"/>
      <c r="TCL100" s="35"/>
      <c r="TCM100" s="35"/>
      <c r="TCN100" s="35"/>
      <c r="TCO100" s="35"/>
      <c r="TCP100" s="35"/>
      <c r="TCQ100" s="35"/>
      <c r="TCR100" s="35"/>
      <c r="TCS100" s="35"/>
      <c r="TCT100" s="35"/>
      <c r="TCU100" s="35"/>
      <c r="TCV100" s="35"/>
      <c r="TCW100" s="35"/>
      <c r="TCX100" s="35"/>
      <c r="TCY100" s="35"/>
      <c r="TCZ100" s="35"/>
      <c r="TDA100" s="35"/>
      <c r="TDB100" s="35"/>
      <c r="TDC100" s="35"/>
      <c r="TDD100" s="35"/>
      <c r="TDE100" s="35"/>
      <c r="TDF100" s="35"/>
      <c r="TDG100" s="35"/>
      <c r="TDH100" s="35"/>
      <c r="TDI100" s="35"/>
      <c r="TDJ100" s="35"/>
      <c r="TDK100" s="35"/>
      <c r="TDL100" s="35"/>
      <c r="TDM100" s="35"/>
      <c r="TDN100" s="35"/>
      <c r="TDO100" s="35"/>
      <c r="TDP100" s="35"/>
      <c r="TDQ100" s="35"/>
      <c r="TDR100" s="35"/>
      <c r="TDS100" s="35"/>
      <c r="TDT100" s="35"/>
      <c r="TDU100" s="35"/>
      <c r="TDV100" s="35"/>
      <c r="TDW100" s="35"/>
      <c r="TDX100" s="35"/>
      <c r="TDY100" s="35"/>
      <c r="TDZ100" s="35"/>
      <c r="TEA100" s="35"/>
      <c r="TEB100" s="35"/>
      <c r="TEC100" s="35"/>
      <c r="TED100" s="35"/>
      <c r="TEE100" s="35"/>
      <c r="TEF100" s="35"/>
      <c r="TEG100" s="35"/>
      <c r="TEH100" s="35"/>
      <c r="TEI100" s="35"/>
      <c r="TEJ100" s="35"/>
      <c r="TEK100" s="35"/>
      <c r="TEL100" s="35"/>
      <c r="TEM100" s="35"/>
      <c r="TEN100" s="35"/>
      <c r="TEO100" s="35"/>
      <c r="TEP100" s="35"/>
      <c r="TEQ100" s="35"/>
      <c r="TER100" s="35"/>
      <c r="TES100" s="35"/>
      <c r="TET100" s="35"/>
      <c r="TEU100" s="35"/>
      <c r="TEV100" s="35"/>
      <c r="TEW100" s="35"/>
      <c r="TEX100" s="35"/>
      <c r="TEY100" s="35"/>
      <c r="TEZ100" s="35"/>
      <c r="TFA100" s="35"/>
      <c r="TFB100" s="35"/>
      <c r="TFC100" s="35"/>
      <c r="TFD100" s="35"/>
      <c r="TFE100" s="35"/>
      <c r="TFF100" s="35"/>
      <c r="TFG100" s="35"/>
      <c r="TFH100" s="35"/>
      <c r="TFI100" s="35"/>
      <c r="TFJ100" s="35"/>
      <c r="TFK100" s="35"/>
      <c r="TFL100" s="35"/>
      <c r="TFM100" s="35"/>
      <c r="TFN100" s="35"/>
      <c r="TFO100" s="35"/>
      <c r="TFP100" s="35"/>
      <c r="TFQ100" s="35"/>
      <c r="TFR100" s="35"/>
      <c r="TFS100" s="35"/>
      <c r="TFT100" s="35"/>
      <c r="TFU100" s="35"/>
      <c r="TFV100" s="35"/>
      <c r="TFW100" s="35"/>
      <c r="TFX100" s="35"/>
      <c r="TFY100" s="35"/>
      <c r="TFZ100" s="35"/>
      <c r="TGA100" s="35"/>
      <c r="TGB100" s="35"/>
      <c r="TGC100" s="35"/>
      <c r="TGD100" s="35"/>
      <c r="TGE100" s="35"/>
      <c r="TGF100" s="35"/>
      <c r="TGG100" s="35"/>
      <c r="TGH100" s="35"/>
      <c r="TGI100" s="35"/>
      <c r="TGJ100" s="35"/>
      <c r="TGK100" s="35"/>
      <c r="TGL100" s="35"/>
      <c r="TGM100" s="35"/>
      <c r="TGN100" s="35"/>
      <c r="TGO100" s="35"/>
      <c r="TGP100" s="35"/>
      <c r="TGQ100" s="35"/>
      <c r="TGR100" s="35"/>
      <c r="TGS100" s="35"/>
      <c r="TGT100" s="35"/>
      <c r="TGU100" s="35"/>
      <c r="TGV100" s="35"/>
      <c r="TGW100" s="35"/>
      <c r="TGX100" s="35"/>
      <c r="TGY100" s="35"/>
      <c r="TGZ100" s="35"/>
      <c r="THA100" s="35"/>
      <c r="THB100" s="35"/>
      <c r="THC100" s="35"/>
      <c r="THD100" s="35"/>
      <c r="THE100" s="35"/>
      <c r="THF100" s="35"/>
      <c r="THG100" s="35"/>
      <c r="THH100" s="35"/>
      <c r="THI100" s="35"/>
      <c r="THJ100" s="35"/>
      <c r="THK100" s="35"/>
      <c r="THL100" s="35"/>
      <c r="THM100" s="35"/>
      <c r="THN100" s="35"/>
      <c r="THO100" s="35"/>
      <c r="THP100" s="35"/>
      <c r="THQ100" s="35"/>
      <c r="THR100" s="35"/>
      <c r="THS100" s="35"/>
      <c r="THT100" s="35"/>
      <c r="THU100" s="35"/>
      <c r="THV100" s="35"/>
      <c r="THW100" s="35"/>
      <c r="THX100" s="35"/>
      <c r="THY100" s="35"/>
      <c r="THZ100" s="35"/>
      <c r="TIA100" s="35"/>
      <c r="TIB100" s="35"/>
      <c r="TIC100" s="35"/>
      <c r="TID100" s="35"/>
      <c r="TIE100" s="35"/>
      <c r="TIF100" s="35"/>
      <c r="TIG100" s="35"/>
      <c r="TIH100" s="35"/>
      <c r="TII100" s="35"/>
      <c r="TIJ100" s="35"/>
      <c r="TIK100" s="35"/>
      <c r="TIL100" s="35"/>
      <c r="TIM100" s="35"/>
      <c r="TIN100" s="35"/>
      <c r="TIO100" s="35"/>
      <c r="TIP100" s="35"/>
      <c r="TIQ100" s="35"/>
      <c r="TIR100" s="35"/>
      <c r="TIS100" s="35"/>
      <c r="TIT100" s="35"/>
      <c r="TIU100" s="35"/>
      <c r="TIV100" s="35"/>
      <c r="TIW100" s="35"/>
      <c r="TIX100" s="35"/>
      <c r="TIY100" s="35"/>
      <c r="TIZ100" s="35"/>
      <c r="TJA100" s="35"/>
      <c r="TJB100" s="35"/>
      <c r="TJC100" s="35"/>
      <c r="TJD100" s="35"/>
      <c r="TJE100" s="35"/>
      <c r="TJF100" s="35"/>
      <c r="TJG100" s="35"/>
      <c r="TJH100" s="35"/>
      <c r="TJI100" s="35"/>
      <c r="TJJ100" s="35"/>
      <c r="TJK100" s="35"/>
      <c r="TJL100" s="35"/>
      <c r="TJM100" s="35"/>
      <c r="TJN100" s="35"/>
      <c r="TJO100" s="35"/>
      <c r="TJP100" s="35"/>
      <c r="TJQ100" s="35"/>
      <c r="TJR100" s="35"/>
      <c r="TJS100" s="35"/>
      <c r="TJT100" s="35"/>
      <c r="TJU100" s="35"/>
      <c r="TJV100" s="35"/>
      <c r="TJW100" s="35"/>
      <c r="TJX100" s="35"/>
      <c r="TJY100" s="35"/>
      <c r="TJZ100" s="35"/>
      <c r="TKA100" s="35"/>
      <c r="TKB100" s="35"/>
      <c r="TKC100" s="35"/>
      <c r="TKD100" s="35"/>
      <c r="TKE100" s="35"/>
      <c r="TKF100" s="35"/>
      <c r="TKG100" s="35"/>
      <c r="TKH100" s="35"/>
      <c r="TKI100" s="35"/>
      <c r="TKJ100" s="35"/>
      <c r="TKK100" s="35"/>
      <c r="TKL100" s="35"/>
      <c r="TKM100" s="35"/>
      <c r="TKN100" s="35"/>
      <c r="TKO100" s="35"/>
      <c r="TKP100" s="35"/>
      <c r="TKQ100" s="35"/>
      <c r="TKR100" s="35"/>
      <c r="TKS100" s="35"/>
      <c r="TKT100" s="35"/>
      <c r="TKU100" s="35"/>
      <c r="TKV100" s="35"/>
      <c r="TKW100" s="35"/>
      <c r="TKX100" s="35"/>
      <c r="TKY100" s="35"/>
      <c r="TKZ100" s="35"/>
      <c r="TLA100" s="35"/>
      <c r="TLB100" s="35"/>
      <c r="TLC100" s="35"/>
      <c r="TLD100" s="35"/>
      <c r="TLE100" s="35"/>
      <c r="TLF100" s="35"/>
      <c r="TLG100" s="35"/>
      <c r="TLH100" s="35"/>
      <c r="TLI100" s="35"/>
      <c r="TLJ100" s="35"/>
      <c r="TLK100" s="35"/>
      <c r="TLL100" s="35"/>
      <c r="TLM100" s="35"/>
      <c r="TLN100" s="35"/>
      <c r="TLO100" s="35"/>
      <c r="TLP100" s="35"/>
      <c r="TLQ100" s="35"/>
      <c r="TLR100" s="35"/>
      <c r="TLS100" s="35"/>
      <c r="TLT100" s="35"/>
      <c r="TLU100" s="35"/>
      <c r="TLV100" s="35"/>
      <c r="TLW100" s="35"/>
      <c r="TLX100" s="35"/>
      <c r="TLY100" s="35"/>
      <c r="TLZ100" s="35"/>
      <c r="TMA100" s="35"/>
      <c r="TMB100" s="35"/>
      <c r="TMC100" s="35"/>
      <c r="TMD100" s="35"/>
      <c r="TME100" s="35"/>
      <c r="TMF100" s="35"/>
      <c r="TMG100" s="35"/>
      <c r="TMH100" s="35"/>
      <c r="TMI100" s="35"/>
      <c r="TMJ100" s="35"/>
      <c r="TMK100" s="35"/>
      <c r="TML100" s="35"/>
      <c r="TMM100" s="35"/>
      <c r="TMN100" s="35"/>
      <c r="TMO100" s="35"/>
      <c r="TMP100" s="35"/>
      <c r="TMQ100" s="35"/>
      <c r="TMR100" s="35"/>
      <c r="TMS100" s="35"/>
      <c r="TMT100" s="35"/>
      <c r="TMU100" s="35"/>
      <c r="TMV100" s="35"/>
      <c r="TMW100" s="35"/>
      <c r="TMX100" s="35"/>
      <c r="TMY100" s="35"/>
      <c r="TMZ100" s="35"/>
      <c r="TNA100" s="35"/>
      <c r="TNB100" s="35"/>
      <c r="TNC100" s="35"/>
      <c r="TND100" s="35"/>
      <c r="TNE100" s="35"/>
      <c r="TNF100" s="35"/>
      <c r="TNG100" s="35"/>
      <c r="TNH100" s="35"/>
      <c r="TNI100" s="35"/>
      <c r="TNJ100" s="35"/>
      <c r="TNK100" s="35"/>
      <c r="TNL100" s="35"/>
      <c r="TNM100" s="35"/>
      <c r="TNN100" s="35"/>
      <c r="TNO100" s="35"/>
      <c r="TNP100" s="35"/>
      <c r="TNQ100" s="35"/>
      <c r="TNR100" s="35"/>
      <c r="TNS100" s="35"/>
      <c r="TNT100" s="35"/>
      <c r="TNU100" s="35"/>
      <c r="TNV100" s="35"/>
      <c r="TNW100" s="35"/>
      <c r="TNX100" s="35"/>
      <c r="TNY100" s="35"/>
      <c r="TNZ100" s="35"/>
      <c r="TOA100" s="35"/>
      <c r="TOB100" s="35"/>
      <c r="TOC100" s="35"/>
      <c r="TOD100" s="35"/>
      <c r="TOE100" s="35"/>
      <c r="TOF100" s="35"/>
      <c r="TOG100" s="35"/>
      <c r="TOH100" s="35"/>
      <c r="TOI100" s="35"/>
      <c r="TOJ100" s="35"/>
      <c r="TOK100" s="35"/>
      <c r="TOL100" s="35"/>
      <c r="TOM100" s="35"/>
      <c r="TON100" s="35"/>
      <c r="TOO100" s="35"/>
      <c r="TOP100" s="35"/>
      <c r="TOQ100" s="35"/>
      <c r="TOR100" s="35"/>
      <c r="TOS100" s="35"/>
      <c r="TOT100" s="35"/>
      <c r="TOU100" s="35"/>
      <c r="TOV100" s="35"/>
      <c r="TOW100" s="35"/>
      <c r="TOX100" s="35"/>
      <c r="TOY100" s="35"/>
      <c r="TOZ100" s="35"/>
      <c r="TPA100" s="35"/>
      <c r="TPB100" s="35"/>
      <c r="TPC100" s="35"/>
      <c r="TPD100" s="35"/>
      <c r="TPE100" s="35"/>
      <c r="TPF100" s="35"/>
      <c r="TPG100" s="35"/>
      <c r="TPH100" s="35"/>
      <c r="TPI100" s="35"/>
      <c r="TPJ100" s="35"/>
      <c r="TPK100" s="35"/>
      <c r="TPL100" s="35"/>
      <c r="TPM100" s="35"/>
      <c r="TPN100" s="35"/>
      <c r="TPO100" s="35"/>
      <c r="TPP100" s="35"/>
      <c r="TPQ100" s="35"/>
      <c r="TPR100" s="35"/>
      <c r="TPS100" s="35"/>
      <c r="TPT100" s="35"/>
      <c r="TPU100" s="35"/>
      <c r="TPV100" s="35"/>
      <c r="TPW100" s="35"/>
      <c r="TPX100" s="35"/>
      <c r="TPY100" s="35"/>
      <c r="TPZ100" s="35"/>
      <c r="TQA100" s="35"/>
      <c r="TQB100" s="35"/>
      <c r="TQC100" s="35"/>
      <c r="TQD100" s="35"/>
      <c r="TQE100" s="35"/>
      <c r="TQF100" s="35"/>
      <c r="TQG100" s="35"/>
      <c r="TQH100" s="35"/>
      <c r="TQI100" s="35"/>
      <c r="TQJ100" s="35"/>
      <c r="TQK100" s="35"/>
      <c r="TQL100" s="35"/>
      <c r="TQM100" s="35"/>
      <c r="TQN100" s="35"/>
      <c r="TQO100" s="35"/>
      <c r="TQP100" s="35"/>
      <c r="TQQ100" s="35"/>
      <c r="TQR100" s="35"/>
      <c r="TQS100" s="35"/>
      <c r="TQT100" s="35"/>
      <c r="TQU100" s="35"/>
      <c r="TQV100" s="35"/>
      <c r="TQW100" s="35"/>
      <c r="TQX100" s="35"/>
      <c r="TQY100" s="35"/>
      <c r="TQZ100" s="35"/>
      <c r="TRA100" s="35"/>
      <c r="TRB100" s="35"/>
      <c r="TRC100" s="35"/>
      <c r="TRD100" s="35"/>
      <c r="TRE100" s="35"/>
      <c r="TRF100" s="35"/>
      <c r="TRG100" s="35"/>
      <c r="TRH100" s="35"/>
      <c r="TRI100" s="35"/>
      <c r="TRJ100" s="35"/>
      <c r="TRK100" s="35"/>
      <c r="TRL100" s="35"/>
      <c r="TRM100" s="35"/>
      <c r="TRN100" s="35"/>
      <c r="TRO100" s="35"/>
      <c r="TRP100" s="35"/>
      <c r="TRQ100" s="35"/>
      <c r="TRR100" s="35"/>
      <c r="TRS100" s="35"/>
      <c r="TRT100" s="35"/>
      <c r="TRU100" s="35"/>
      <c r="TRV100" s="35"/>
      <c r="TRW100" s="35"/>
      <c r="TRX100" s="35"/>
      <c r="TRY100" s="35"/>
      <c r="TRZ100" s="35"/>
      <c r="TSA100" s="35"/>
      <c r="TSB100" s="35"/>
      <c r="TSC100" s="35"/>
      <c r="TSD100" s="35"/>
      <c r="TSE100" s="35"/>
      <c r="TSF100" s="35"/>
      <c r="TSG100" s="35"/>
      <c r="TSH100" s="35"/>
      <c r="TSI100" s="35"/>
      <c r="TSJ100" s="35"/>
      <c r="TSK100" s="35"/>
      <c r="TSL100" s="35"/>
      <c r="TSM100" s="35"/>
      <c r="TSN100" s="35"/>
      <c r="TSO100" s="35"/>
      <c r="TSP100" s="35"/>
      <c r="TSQ100" s="35"/>
      <c r="TSR100" s="35"/>
      <c r="TSS100" s="35"/>
      <c r="TST100" s="35"/>
      <c r="TSU100" s="35"/>
      <c r="TSV100" s="35"/>
      <c r="TSW100" s="35"/>
      <c r="TSX100" s="35"/>
      <c r="TSY100" s="35"/>
      <c r="TSZ100" s="35"/>
      <c r="TTA100" s="35"/>
      <c r="TTB100" s="35"/>
      <c r="TTC100" s="35"/>
      <c r="TTD100" s="35"/>
      <c r="TTE100" s="35"/>
      <c r="TTF100" s="35"/>
      <c r="TTG100" s="35"/>
      <c r="TTH100" s="35"/>
      <c r="TTI100" s="35"/>
      <c r="TTJ100" s="35"/>
      <c r="TTK100" s="35"/>
      <c r="TTL100" s="35"/>
      <c r="TTM100" s="35"/>
      <c r="TTN100" s="35"/>
      <c r="TTO100" s="35"/>
      <c r="TTP100" s="35"/>
      <c r="TTQ100" s="35"/>
      <c r="TTR100" s="35"/>
      <c r="TTS100" s="35"/>
      <c r="TTT100" s="35"/>
      <c r="TTU100" s="35"/>
      <c r="TTV100" s="35"/>
      <c r="TTW100" s="35"/>
      <c r="TTX100" s="35"/>
      <c r="TTY100" s="35"/>
      <c r="TTZ100" s="35"/>
      <c r="TUA100" s="35"/>
      <c r="TUB100" s="35"/>
      <c r="TUC100" s="35"/>
      <c r="TUD100" s="35"/>
      <c r="TUE100" s="35"/>
      <c r="TUF100" s="35"/>
      <c r="TUG100" s="35"/>
      <c r="TUH100" s="35"/>
      <c r="TUI100" s="35"/>
      <c r="TUJ100" s="35"/>
      <c r="TUK100" s="35"/>
      <c r="TUL100" s="35"/>
      <c r="TUM100" s="35"/>
      <c r="TUN100" s="35"/>
      <c r="TUO100" s="35"/>
      <c r="TUP100" s="35"/>
      <c r="TUQ100" s="35"/>
      <c r="TUR100" s="35"/>
      <c r="TUS100" s="35"/>
      <c r="TUT100" s="35"/>
      <c r="TUU100" s="35"/>
      <c r="TUV100" s="35"/>
      <c r="TUW100" s="35"/>
      <c r="TUX100" s="35"/>
      <c r="TUY100" s="35"/>
      <c r="TUZ100" s="35"/>
      <c r="TVA100" s="35"/>
      <c r="TVB100" s="35"/>
      <c r="TVC100" s="35"/>
      <c r="TVD100" s="35"/>
      <c r="TVE100" s="35"/>
      <c r="TVF100" s="35"/>
      <c r="TVG100" s="35"/>
      <c r="TVH100" s="35"/>
      <c r="TVI100" s="35"/>
      <c r="TVJ100" s="35"/>
      <c r="TVK100" s="35"/>
      <c r="TVL100" s="35"/>
      <c r="TVM100" s="35"/>
      <c r="TVN100" s="35"/>
      <c r="TVO100" s="35"/>
      <c r="TVP100" s="35"/>
      <c r="TVQ100" s="35"/>
      <c r="TVR100" s="35"/>
      <c r="TVS100" s="35"/>
      <c r="TVT100" s="35"/>
      <c r="TVU100" s="35"/>
      <c r="TVV100" s="35"/>
      <c r="TVW100" s="35"/>
      <c r="TVX100" s="35"/>
      <c r="TVY100" s="35"/>
      <c r="TVZ100" s="35"/>
      <c r="TWA100" s="35"/>
      <c r="TWB100" s="35"/>
      <c r="TWC100" s="35"/>
      <c r="TWD100" s="35"/>
      <c r="TWE100" s="35"/>
      <c r="TWF100" s="35"/>
      <c r="TWG100" s="35"/>
      <c r="TWH100" s="35"/>
      <c r="TWI100" s="35"/>
      <c r="TWJ100" s="35"/>
      <c r="TWK100" s="35"/>
      <c r="TWL100" s="35"/>
      <c r="TWM100" s="35"/>
      <c r="TWN100" s="35"/>
      <c r="TWO100" s="35"/>
      <c r="TWP100" s="35"/>
      <c r="TWQ100" s="35"/>
      <c r="TWR100" s="35"/>
      <c r="TWS100" s="35"/>
      <c r="TWT100" s="35"/>
      <c r="TWU100" s="35"/>
      <c r="TWV100" s="35"/>
      <c r="TWW100" s="35"/>
      <c r="TWX100" s="35"/>
      <c r="TWY100" s="35"/>
      <c r="TWZ100" s="35"/>
      <c r="TXA100" s="35"/>
      <c r="TXB100" s="35"/>
      <c r="TXC100" s="35"/>
      <c r="TXD100" s="35"/>
      <c r="TXE100" s="35"/>
      <c r="TXF100" s="35"/>
      <c r="TXG100" s="35"/>
      <c r="TXH100" s="35"/>
      <c r="TXI100" s="35"/>
      <c r="TXJ100" s="35"/>
      <c r="TXK100" s="35"/>
      <c r="TXL100" s="35"/>
      <c r="TXM100" s="35"/>
      <c r="TXN100" s="35"/>
      <c r="TXO100" s="35"/>
      <c r="TXP100" s="35"/>
      <c r="TXQ100" s="35"/>
      <c r="TXR100" s="35"/>
      <c r="TXS100" s="35"/>
      <c r="TXT100" s="35"/>
      <c r="TXU100" s="35"/>
      <c r="TXV100" s="35"/>
      <c r="TXW100" s="35"/>
      <c r="TXX100" s="35"/>
      <c r="TXY100" s="35"/>
      <c r="TXZ100" s="35"/>
      <c r="TYA100" s="35"/>
      <c r="TYB100" s="35"/>
      <c r="TYC100" s="35"/>
      <c r="TYD100" s="35"/>
      <c r="TYE100" s="35"/>
      <c r="TYF100" s="35"/>
      <c r="TYG100" s="35"/>
      <c r="TYH100" s="35"/>
      <c r="TYI100" s="35"/>
      <c r="TYJ100" s="35"/>
      <c r="TYK100" s="35"/>
      <c r="TYL100" s="35"/>
      <c r="TYM100" s="35"/>
      <c r="TYN100" s="35"/>
      <c r="TYO100" s="35"/>
      <c r="TYP100" s="35"/>
      <c r="TYQ100" s="35"/>
      <c r="TYR100" s="35"/>
      <c r="TYS100" s="35"/>
      <c r="TYT100" s="35"/>
      <c r="TYU100" s="35"/>
      <c r="TYV100" s="35"/>
      <c r="TYW100" s="35"/>
      <c r="TYX100" s="35"/>
      <c r="TYY100" s="35"/>
      <c r="TYZ100" s="35"/>
      <c r="TZA100" s="35"/>
      <c r="TZB100" s="35"/>
      <c r="TZC100" s="35"/>
      <c r="TZD100" s="35"/>
      <c r="TZE100" s="35"/>
      <c r="TZF100" s="35"/>
      <c r="TZG100" s="35"/>
      <c r="TZH100" s="35"/>
      <c r="TZI100" s="35"/>
      <c r="TZJ100" s="35"/>
      <c r="TZK100" s="35"/>
      <c r="TZL100" s="35"/>
      <c r="TZM100" s="35"/>
      <c r="TZN100" s="35"/>
      <c r="TZO100" s="35"/>
      <c r="TZP100" s="35"/>
      <c r="TZQ100" s="35"/>
      <c r="TZR100" s="35"/>
      <c r="TZS100" s="35"/>
      <c r="TZT100" s="35"/>
      <c r="TZU100" s="35"/>
      <c r="TZV100" s="35"/>
      <c r="TZW100" s="35"/>
      <c r="TZX100" s="35"/>
      <c r="TZY100" s="35"/>
      <c r="TZZ100" s="35"/>
      <c r="UAA100" s="35"/>
      <c r="UAB100" s="35"/>
      <c r="UAC100" s="35"/>
      <c r="UAD100" s="35"/>
      <c r="UAE100" s="35"/>
      <c r="UAF100" s="35"/>
      <c r="UAG100" s="35"/>
      <c r="UAH100" s="35"/>
      <c r="UAI100" s="35"/>
      <c r="UAJ100" s="35"/>
      <c r="UAK100" s="35"/>
      <c r="UAL100" s="35"/>
      <c r="UAM100" s="35"/>
      <c r="UAN100" s="35"/>
      <c r="UAO100" s="35"/>
      <c r="UAP100" s="35"/>
      <c r="UAQ100" s="35"/>
      <c r="UAR100" s="35"/>
      <c r="UAS100" s="35"/>
      <c r="UAT100" s="35"/>
      <c r="UAU100" s="35"/>
      <c r="UAV100" s="35"/>
      <c r="UAW100" s="35"/>
      <c r="UAX100" s="35"/>
      <c r="UAY100" s="35"/>
      <c r="UAZ100" s="35"/>
      <c r="UBA100" s="35"/>
      <c r="UBB100" s="35"/>
      <c r="UBC100" s="35"/>
      <c r="UBD100" s="35"/>
      <c r="UBE100" s="35"/>
      <c r="UBF100" s="35"/>
      <c r="UBG100" s="35"/>
      <c r="UBH100" s="35"/>
      <c r="UBI100" s="35"/>
      <c r="UBJ100" s="35"/>
      <c r="UBK100" s="35"/>
      <c r="UBL100" s="35"/>
      <c r="UBM100" s="35"/>
      <c r="UBN100" s="35"/>
      <c r="UBO100" s="35"/>
      <c r="UBP100" s="35"/>
      <c r="UBQ100" s="35"/>
      <c r="UBR100" s="35"/>
      <c r="UBS100" s="35"/>
      <c r="UBT100" s="35"/>
      <c r="UBU100" s="35"/>
      <c r="UBV100" s="35"/>
      <c r="UBW100" s="35"/>
      <c r="UBX100" s="35"/>
      <c r="UBY100" s="35"/>
      <c r="UBZ100" s="35"/>
      <c r="UCA100" s="35"/>
      <c r="UCB100" s="35"/>
      <c r="UCC100" s="35"/>
      <c r="UCD100" s="35"/>
      <c r="UCE100" s="35"/>
      <c r="UCF100" s="35"/>
      <c r="UCG100" s="35"/>
      <c r="UCH100" s="35"/>
      <c r="UCI100" s="35"/>
      <c r="UCJ100" s="35"/>
      <c r="UCK100" s="35"/>
      <c r="UCL100" s="35"/>
      <c r="UCM100" s="35"/>
      <c r="UCN100" s="35"/>
      <c r="UCO100" s="35"/>
      <c r="UCP100" s="35"/>
      <c r="UCQ100" s="35"/>
      <c r="UCR100" s="35"/>
      <c r="UCS100" s="35"/>
      <c r="UCT100" s="35"/>
      <c r="UCU100" s="35"/>
      <c r="UCV100" s="35"/>
      <c r="UCW100" s="35"/>
      <c r="UCX100" s="35"/>
      <c r="UCY100" s="35"/>
      <c r="UCZ100" s="35"/>
      <c r="UDA100" s="35"/>
      <c r="UDB100" s="35"/>
      <c r="UDC100" s="35"/>
      <c r="UDD100" s="35"/>
      <c r="UDE100" s="35"/>
      <c r="UDF100" s="35"/>
      <c r="UDG100" s="35"/>
      <c r="UDH100" s="35"/>
      <c r="UDI100" s="35"/>
      <c r="UDJ100" s="35"/>
      <c r="UDK100" s="35"/>
      <c r="UDL100" s="35"/>
      <c r="UDM100" s="35"/>
      <c r="UDN100" s="35"/>
      <c r="UDO100" s="35"/>
      <c r="UDP100" s="35"/>
      <c r="UDQ100" s="35"/>
      <c r="UDR100" s="35"/>
      <c r="UDS100" s="35"/>
      <c r="UDT100" s="35"/>
      <c r="UDU100" s="35"/>
      <c r="UDV100" s="35"/>
      <c r="UDW100" s="35"/>
      <c r="UDX100" s="35"/>
      <c r="UDY100" s="35"/>
      <c r="UDZ100" s="35"/>
      <c r="UEA100" s="35"/>
      <c r="UEB100" s="35"/>
      <c r="UEC100" s="35"/>
      <c r="UED100" s="35"/>
      <c r="UEE100" s="35"/>
      <c r="UEF100" s="35"/>
      <c r="UEG100" s="35"/>
      <c r="UEH100" s="35"/>
      <c r="UEI100" s="35"/>
      <c r="UEJ100" s="35"/>
      <c r="UEK100" s="35"/>
      <c r="UEL100" s="35"/>
      <c r="UEM100" s="35"/>
      <c r="UEN100" s="35"/>
      <c r="UEO100" s="35"/>
      <c r="UEP100" s="35"/>
      <c r="UEQ100" s="35"/>
      <c r="UER100" s="35"/>
      <c r="UES100" s="35"/>
      <c r="UET100" s="35"/>
      <c r="UEU100" s="35"/>
      <c r="UEV100" s="35"/>
      <c r="UEW100" s="35"/>
      <c r="UEX100" s="35"/>
      <c r="UEY100" s="35"/>
      <c r="UEZ100" s="35"/>
      <c r="UFA100" s="35"/>
      <c r="UFB100" s="35"/>
      <c r="UFC100" s="35"/>
      <c r="UFD100" s="35"/>
      <c r="UFE100" s="35"/>
      <c r="UFF100" s="35"/>
      <c r="UFG100" s="35"/>
      <c r="UFH100" s="35"/>
      <c r="UFI100" s="35"/>
      <c r="UFJ100" s="35"/>
      <c r="UFK100" s="35"/>
      <c r="UFL100" s="35"/>
      <c r="UFM100" s="35"/>
      <c r="UFN100" s="35"/>
      <c r="UFO100" s="35"/>
      <c r="UFP100" s="35"/>
      <c r="UFQ100" s="35"/>
      <c r="UFR100" s="35"/>
      <c r="UFS100" s="35"/>
      <c r="UFT100" s="35"/>
      <c r="UFU100" s="35"/>
      <c r="UFV100" s="35"/>
      <c r="UFW100" s="35"/>
      <c r="UFX100" s="35"/>
      <c r="UFY100" s="35"/>
      <c r="UFZ100" s="35"/>
      <c r="UGA100" s="35"/>
      <c r="UGB100" s="35"/>
      <c r="UGC100" s="35"/>
      <c r="UGD100" s="35"/>
      <c r="UGE100" s="35"/>
      <c r="UGF100" s="35"/>
      <c r="UGG100" s="35"/>
      <c r="UGH100" s="35"/>
      <c r="UGI100" s="35"/>
      <c r="UGJ100" s="35"/>
      <c r="UGK100" s="35"/>
      <c r="UGL100" s="35"/>
      <c r="UGM100" s="35"/>
      <c r="UGN100" s="35"/>
      <c r="UGO100" s="35"/>
      <c r="UGP100" s="35"/>
      <c r="UGQ100" s="35"/>
      <c r="UGR100" s="35"/>
      <c r="UGS100" s="35"/>
      <c r="UGT100" s="35"/>
      <c r="UGU100" s="35"/>
      <c r="UGV100" s="35"/>
      <c r="UGW100" s="35"/>
      <c r="UGX100" s="35"/>
      <c r="UGY100" s="35"/>
      <c r="UGZ100" s="35"/>
      <c r="UHA100" s="35"/>
      <c r="UHB100" s="35"/>
      <c r="UHC100" s="35"/>
      <c r="UHD100" s="35"/>
      <c r="UHE100" s="35"/>
      <c r="UHF100" s="35"/>
      <c r="UHG100" s="35"/>
      <c r="UHH100" s="35"/>
      <c r="UHI100" s="35"/>
      <c r="UHJ100" s="35"/>
      <c r="UHK100" s="35"/>
      <c r="UHL100" s="35"/>
      <c r="UHM100" s="35"/>
      <c r="UHN100" s="35"/>
      <c r="UHO100" s="35"/>
      <c r="UHP100" s="35"/>
      <c r="UHQ100" s="35"/>
      <c r="UHR100" s="35"/>
      <c r="UHS100" s="35"/>
      <c r="UHT100" s="35"/>
      <c r="UHU100" s="35"/>
      <c r="UHV100" s="35"/>
      <c r="UHW100" s="35"/>
      <c r="UHX100" s="35"/>
      <c r="UHY100" s="35"/>
      <c r="UHZ100" s="35"/>
      <c r="UIA100" s="35"/>
      <c r="UIB100" s="35"/>
      <c r="UIC100" s="35"/>
      <c r="UID100" s="35"/>
      <c r="UIE100" s="35"/>
      <c r="UIF100" s="35"/>
      <c r="UIG100" s="35"/>
      <c r="UIH100" s="35"/>
      <c r="UII100" s="35"/>
      <c r="UIJ100" s="35"/>
      <c r="UIK100" s="35"/>
      <c r="UIL100" s="35"/>
      <c r="UIM100" s="35"/>
      <c r="UIN100" s="35"/>
      <c r="UIO100" s="35"/>
      <c r="UIP100" s="35"/>
      <c r="UIQ100" s="35"/>
      <c r="UIR100" s="35"/>
      <c r="UIS100" s="35"/>
      <c r="UIT100" s="35"/>
      <c r="UIU100" s="35"/>
      <c r="UIV100" s="35"/>
      <c r="UIW100" s="35"/>
      <c r="UIX100" s="35"/>
      <c r="UIY100" s="35"/>
      <c r="UIZ100" s="35"/>
      <c r="UJA100" s="35"/>
      <c r="UJB100" s="35"/>
      <c r="UJC100" s="35"/>
      <c r="UJD100" s="35"/>
      <c r="UJE100" s="35"/>
      <c r="UJF100" s="35"/>
      <c r="UJG100" s="35"/>
      <c r="UJH100" s="35"/>
      <c r="UJI100" s="35"/>
      <c r="UJJ100" s="35"/>
      <c r="UJK100" s="35"/>
      <c r="UJL100" s="35"/>
      <c r="UJM100" s="35"/>
      <c r="UJN100" s="35"/>
      <c r="UJO100" s="35"/>
      <c r="UJP100" s="35"/>
      <c r="UJQ100" s="35"/>
      <c r="UJR100" s="35"/>
      <c r="UJS100" s="35"/>
      <c r="UJT100" s="35"/>
      <c r="UJU100" s="35"/>
      <c r="UJV100" s="35"/>
      <c r="UJW100" s="35"/>
      <c r="UJX100" s="35"/>
      <c r="UJY100" s="35"/>
      <c r="UJZ100" s="35"/>
      <c r="UKA100" s="35"/>
      <c r="UKB100" s="35"/>
      <c r="UKC100" s="35"/>
      <c r="UKD100" s="35"/>
      <c r="UKE100" s="35"/>
      <c r="UKF100" s="35"/>
      <c r="UKG100" s="35"/>
      <c r="UKH100" s="35"/>
      <c r="UKI100" s="35"/>
      <c r="UKJ100" s="35"/>
      <c r="UKK100" s="35"/>
      <c r="UKL100" s="35"/>
      <c r="UKM100" s="35"/>
      <c r="UKN100" s="35"/>
      <c r="UKO100" s="35"/>
      <c r="UKP100" s="35"/>
      <c r="UKQ100" s="35"/>
      <c r="UKR100" s="35"/>
      <c r="UKS100" s="35"/>
      <c r="UKT100" s="35"/>
      <c r="UKU100" s="35"/>
      <c r="UKV100" s="35"/>
      <c r="UKW100" s="35"/>
      <c r="UKX100" s="35"/>
      <c r="UKY100" s="35"/>
      <c r="UKZ100" s="35"/>
      <c r="ULA100" s="35"/>
      <c r="ULB100" s="35"/>
      <c r="ULC100" s="35"/>
      <c r="ULD100" s="35"/>
      <c r="ULE100" s="35"/>
      <c r="ULF100" s="35"/>
      <c r="ULG100" s="35"/>
      <c r="ULH100" s="35"/>
      <c r="ULI100" s="35"/>
      <c r="ULJ100" s="35"/>
      <c r="ULK100" s="35"/>
      <c r="ULL100" s="35"/>
      <c r="ULM100" s="35"/>
      <c r="ULN100" s="35"/>
      <c r="ULO100" s="35"/>
      <c r="ULP100" s="35"/>
      <c r="ULQ100" s="35"/>
      <c r="ULR100" s="35"/>
      <c r="ULS100" s="35"/>
      <c r="ULT100" s="35"/>
      <c r="ULU100" s="35"/>
      <c r="ULV100" s="35"/>
      <c r="ULW100" s="35"/>
      <c r="ULX100" s="35"/>
      <c r="ULY100" s="35"/>
      <c r="ULZ100" s="35"/>
      <c r="UMA100" s="35"/>
      <c r="UMB100" s="35"/>
      <c r="UMC100" s="35"/>
      <c r="UMD100" s="35"/>
      <c r="UME100" s="35"/>
      <c r="UMF100" s="35"/>
      <c r="UMG100" s="35"/>
      <c r="UMH100" s="35"/>
      <c r="UMI100" s="35"/>
      <c r="UMJ100" s="35"/>
      <c r="UMK100" s="35"/>
      <c r="UML100" s="35"/>
      <c r="UMM100" s="35"/>
      <c r="UMN100" s="35"/>
      <c r="UMO100" s="35"/>
      <c r="UMP100" s="35"/>
      <c r="UMQ100" s="35"/>
      <c r="UMR100" s="35"/>
      <c r="UMS100" s="35"/>
      <c r="UMT100" s="35"/>
      <c r="UMU100" s="35"/>
      <c r="UMV100" s="35"/>
      <c r="UMW100" s="35"/>
      <c r="UMX100" s="35"/>
      <c r="UMY100" s="35"/>
      <c r="UMZ100" s="35"/>
      <c r="UNA100" s="35"/>
      <c r="UNB100" s="35"/>
      <c r="UNC100" s="35"/>
      <c r="UND100" s="35"/>
      <c r="UNE100" s="35"/>
      <c r="UNF100" s="35"/>
      <c r="UNG100" s="35"/>
      <c r="UNH100" s="35"/>
      <c r="UNI100" s="35"/>
      <c r="UNJ100" s="35"/>
      <c r="UNK100" s="35"/>
      <c r="UNL100" s="35"/>
      <c r="UNM100" s="35"/>
      <c r="UNN100" s="35"/>
      <c r="UNO100" s="35"/>
      <c r="UNP100" s="35"/>
      <c r="UNQ100" s="35"/>
      <c r="UNR100" s="35"/>
      <c r="UNS100" s="35"/>
      <c r="UNT100" s="35"/>
      <c r="UNU100" s="35"/>
      <c r="UNV100" s="35"/>
      <c r="UNW100" s="35"/>
      <c r="UNX100" s="35"/>
      <c r="UNY100" s="35"/>
      <c r="UNZ100" s="35"/>
      <c r="UOA100" s="35"/>
      <c r="UOB100" s="35"/>
      <c r="UOC100" s="35"/>
      <c r="UOD100" s="35"/>
      <c r="UOE100" s="35"/>
      <c r="UOF100" s="35"/>
      <c r="UOG100" s="35"/>
      <c r="UOH100" s="35"/>
      <c r="UOI100" s="35"/>
      <c r="UOJ100" s="35"/>
      <c r="UOK100" s="35"/>
      <c r="UOL100" s="35"/>
      <c r="UOM100" s="35"/>
      <c r="UON100" s="35"/>
      <c r="UOO100" s="35"/>
      <c r="UOP100" s="35"/>
      <c r="UOQ100" s="35"/>
      <c r="UOR100" s="35"/>
      <c r="UOS100" s="35"/>
      <c r="UOT100" s="35"/>
      <c r="UOU100" s="35"/>
      <c r="UOV100" s="35"/>
      <c r="UOW100" s="35"/>
      <c r="UOX100" s="35"/>
      <c r="UOY100" s="35"/>
      <c r="UOZ100" s="35"/>
      <c r="UPA100" s="35"/>
      <c r="UPB100" s="35"/>
      <c r="UPC100" s="35"/>
      <c r="UPD100" s="35"/>
      <c r="UPE100" s="35"/>
      <c r="UPF100" s="35"/>
      <c r="UPG100" s="35"/>
      <c r="UPH100" s="35"/>
      <c r="UPI100" s="35"/>
      <c r="UPJ100" s="35"/>
      <c r="UPK100" s="35"/>
      <c r="UPL100" s="35"/>
      <c r="UPM100" s="35"/>
      <c r="UPN100" s="35"/>
      <c r="UPO100" s="35"/>
      <c r="UPP100" s="35"/>
      <c r="UPQ100" s="35"/>
      <c r="UPR100" s="35"/>
      <c r="UPS100" s="35"/>
      <c r="UPT100" s="35"/>
      <c r="UPU100" s="35"/>
      <c r="UPV100" s="35"/>
      <c r="UPW100" s="35"/>
      <c r="UPX100" s="35"/>
      <c r="UPY100" s="35"/>
      <c r="UPZ100" s="35"/>
      <c r="UQA100" s="35"/>
      <c r="UQB100" s="35"/>
      <c r="UQC100" s="35"/>
      <c r="UQD100" s="35"/>
      <c r="UQE100" s="35"/>
      <c r="UQF100" s="35"/>
      <c r="UQG100" s="35"/>
      <c r="UQH100" s="35"/>
      <c r="UQI100" s="35"/>
      <c r="UQJ100" s="35"/>
      <c r="UQK100" s="35"/>
      <c r="UQL100" s="35"/>
      <c r="UQM100" s="35"/>
      <c r="UQN100" s="35"/>
      <c r="UQO100" s="35"/>
      <c r="UQP100" s="35"/>
      <c r="UQQ100" s="35"/>
      <c r="UQR100" s="35"/>
      <c r="UQS100" s="35"/>
      <c r="UQT100" s="35"/>
      <c r="UQU100" s="35"/>
      <c r="UQV100" s="35"/>
      <c r="UQW100" s="35"/>
      <c r="UQX100" s="35"/>
      <c r="UQY100" s="35"/>
      <c r="UQZ100" s="35"/>
      <c r="URA100" s="35"/>
      <c r="URB100" s="35"/>
      <c r="URC100" s="35"/>
      <c r="URD100" s="35"/>
      <c r="URE100" s="35"/>
      <c r="URF100" s="35"/>
      <c r="URG100" s="35"/>
      <c r="URH100" s="35"/>
      <c r="URI100" s="35"/>
      <c r="URJ100" s="35"/>
      <c r="URK100" s="35"/>
      <c r="URL100" s="35"/>
      <c r="URM100" s="35"/>
      <c r="URN100" s="35"/>
      <c r="URO100" s="35"/>
      <c r="URP100" s="35"/>
      <c r="URQ100" s="35"/>
      <c r="URR100" s="35"/>
      <c r="URS100" s="35"/>
      <c r="URT100" s="35"/>
      <c r="URU100" s="35"/>
      <c r="URV100" s="35"/>
      <c r="URW100" s="35"/>
      <c r="URX100" s="35"/>
      <c r="URY100" s="35"/>
      <c r="URZ100" s="35"/>
      <c r="USA100" s="35"/>
      <c r="USB100" s="35"/>
      <c r="USC100" s="35"/>
      <c r="USD100" s="35"/>
      <c r="USE100" s="35"/>
      <c r="USF100" s="35"/>
      <c r="USG100" s="35"/>
      <c r="USH100" s="35"/>
      <c r="USI100" s="35"/>
      <c r="USJ100" s="35"/>
      <c r="USK100" s="35"/>
      <c r="USL100" s="35"/>
      <c r="USM100" s="35"/>
      <c r="USN100" s="35"/>
      <c r="USO100" s="35"/>
      <c r="USP100" s="35"/>
      <c r="USQ100" s="35"/>
      <c r="USR100" s="35"/>
      <c r="USS100" s="35"/>
      <c r="UST100" s="35"/>
      <c r="USU100" s="35"/>
      <c r="USV100" s="35"/>
      <c r="USW100" s="35"/>
      <c r="USX100" s="35"/>
      <c r="USY100" s="35"/>
      <c r="USZ100" s="35"/>
      <c r="UTA100" s="35"/>
      <c r="UTB100" s="35"/>
      <c r="UTC100" s="35"/>
      <c r="UTD100" s="35"/>
      <c r="UTE100" s="35"/>
      <c r="UTF100" s="35"/>
      <c r="UTG100" s="35"/>
      <c r="UTH100" s="35"/>
      <c r="UTI100" s="35"/>
      <c r="UTJ100" s="35"/>
      <c r="UTK100" s="35"/>
      <c r="UTL100" s="35"/>
      <c r="UTM100" s="35"/>
      <c r="UTN100" s="35"/>
      <c r="UTO100" s="35"/>
      <c r="UTP100" s="35"/>
      <c r="UTQ100" s="35"/>
      <c r="UTR100" s="35"/>
      <c r="UTS100" s="35"/>
      <c r="UTT100" s="35"/>
      <c r="UTU100" s="35"/>
      <c r="UTV100" s="35"/>
      <c r="UTW100" s="35"/>
      <c r="UTX100" s="35"/>
      <c r="UTY100" s="35"/>
      <c r="UTZ100" s="35"/>
      <c r="UUA100" s="35"/>
      <c r="UUB100" s="35"/>
      <c r="UUC100" s="35"/>
      <c r="UUD100" s="35"/>
      <c r="UUE100" s="35"/>
      <c r="UUF100" s="35"/>
      <c r="UUG100" s="35"/>
      <c r="UUH100" s="35"/>
      <c r="UUI100" s="35"/>
      <c r="UUJ100" s="35"/>
      <c r="UUK100" s="35"/>
      <c r="UUL100" s="35"/>
      <c r="UUM100" s="35"/>
      <c r="UUN100" s="35"/>
      <c r="UUO100" s="35"/>
      <c r="UUP100" s="35"/>
      <c r="UUQ100" s="35"/>
      <c r="UUR100" s="35"/>
      <c r="UUS100" s="35"/>
      <c r="UUT100" s="35"/>
      <c r="UUU100" s="35"/>
      <c r="UUV100" s="35"/>
      <c r="UUW100" s="35"/>
      <c r="UUX100" s="35"/>
      <c r="UUY100" s="35"/>
      <c r="UUZ100" s="35"/>
      <c r="UVA100" s="35"/>
      <c r="UVB100" s="35"/>
      <c r="UVC100" s="35"/>
      <c r="UVD100" s="35"/>
      <c r="UVE100" s="35"/>
      <c r="UVF100" s="35"/>
      <c r="UVG100" s="35"/>
      <c r="UVH100" s="35"/>
      <c r="UVI100" s="35"/>
      <c r="UVJ100" s="35"/>
      <c r="UVK100" s="35"/>
      <c r="UVL100" s="35"/>
      <c r="UVM100" s="35"/>
      <c r="UVN100" s="35"/>
      <c r="UVO100" s="35"/>
      <c r="UVP100" s="35"/>
      <c r="UVQ100" s="35"/>
      <c r="UVR100" s="35"/>
      <c r="UVS100" s="35"/>
      <c r="UVT100" s="35"/>
      <c r="UVU100" s="35"/>
      <c r="UVV100" s="35"/>
      <c r="UVW100" s="35"/>
      <c r="UVX100" s="35"/>
      <c r="UVY100" s="35"/>
      <c r="UVZ100" s="35"/>
      <c r="UWA100" s="35"/>
      <c r="UWB100" s="35"/>
      <c r="UWC100" s="35"/>
      <c r="UWD100" s="35"/>
      <c r="UWE100" s="35"/>
      <c r="UWF100" s="35"/>
      <c r="UWG100" s="35"/>
      <c r="UWH100" s="35"/>
      <c r="UWI100" s="35"/>
      <c r="UWJ100" s="35"/>
      <c r="UWK100" s="35"/>
      <c r="UWL100" s="35"/>
      <c r="UWM100" s="35"/>
      <c r="UWN100" s="35"/>
      <c r="UWO100" s="35"/>
      <c r="UWP100" s="35"/>
      <c r="UWQ100" s="35"/>
      <c r="UWR100" s="35"/>
      <c r="UWS100" s="35"/>
      <c r="UWT100" s="35"/>
      <c r="UWU100" s="35"/>
      <c r="UWV100" s="35"/>
      <c r="UWW100" s="35"/>
      <c r="UWX100" s="35"/>
      <c r="UWY100" s="35"/>
      <c r="UWZ100" s="35"/>
      <c r="UXA100" s="35"/>
      <c r="UXB100" s="35"/>
      <c r="UXC100" s="35"/>
      <c r="UXD100" s="35"/>
      <c r="UXE100" s="35"/>
      <c r="UXF100" s="35"/>
      <c r="UXG100" s="35"/>
      <c r="UXH100" s="35"/>
      <c r="UXI100" s="35"/>
      <c r="UXJ100" s="35"/>
      <c r="UXK100" s="35"/>
      <c r="UXL100" s="35"/>
      <c r="UXM100" s="35"/>
      <c r="UXN100" s="35"/>
      <c r="UXO100" s="35"/>
      <c r="UXP100" s="35"/>
      <c r="UXQ100" s="35"/>
      <c r="UXR100" s="35"/>
      <c r="UXS100" s="35"/>
      <c r="UXT100" s="35"/>
      <c r="UXU100" s="35"/>
      <c r="UXV100" s="35"/>
      <c r="UXW100" s="35"/>
      <c r="UXX100" s="35"/>
      <c r="UXY100" s="35"/>
      <c r="UXZ100" s="35"/>
      <c r="UYA100" s="35"/>
      <c r="UYB100" s="35"/>
      <c r="UYC100" s="35"/>
      <c r="UYD100" s="35"/>
      <c r="UYE100" s="35"/>
      <c r="UYF100" s="35"/>
      <c r="UYG100" s="35"/>
      <c r="UYH100" s="35"/>
      <c r="UYI100" s="35"/>
      <c r="UYJ100" s="35"/>
      <c r="UYK100" s="35"/>
      <c r="UYL100" s="35"/>
      <c r="UYM100" s="35"/>
      <c r="UYN100" s="35"/>
      <c r="UYO100" s="35"/>
      <c r="UYP100" s="35"/>
      <c r="UYQ100" s="35"/>
      <c r="UYR100" s="35"/>
      <c r="UYS100" s="35"/>
      <c r="UYT100" s="35"/>
      <c r="UYU100" s="35"/>
      <c r="UYV100" s="35"/>
      <c r="UYW100" s="35"/>
      <c r="UYX100" s="35"/>
      <c r="UYY100" s="35"/>
      <c r="UYZ100" s="35"/>
      <c r="UZA100" s="35"/>
      <c r="UZB100" s="35"/>
      <c r="UZC100" s="35"/>
      <c r="UZD100" s="35"/>
      <c r="UZE100" s="35"/>
      <c r="UZF100" s="35"/>
      <c r="UZG100" s="35"/>
      <c r="UZH100" s="35"/>
      <c r="UZI100" s="35"/>
      <c r="UZJ100" s="35"/>
      <c r="UZK100" s="35"/>
      <c r="UZL100" s="35"/>
      <c r="UZM100" s="35"/>
      <c r="UZN100" s="35"/>
      <c r="UZO100" s="35"/>
      <c r="UZP100" s="35"/>
      <c r="UZQ100" s="35"/>
      <c r="UZR100" s="35"/>
      <c r="UZS100" s="35"/>
      <c r="UZT100" s="35"/>
      <c r="UZU100" s="35"/>
      <c r="UZV100" s="35"/>
      <c r="UZW100" s="35"/>
      <c r="UZX100" s="35"/>
      <c r="UZY100" s="35"/>
      <c r="UZZ100" s="35"/>
      <c r="VAA100" s="35"/>
      <c r="VAB100" s="35"/>
      <c r="VAC100" s="35"/>
      <c r="VAD100" s="35"/>
      <c r="VAE100" s="35"/>
      <c r="VAF100" s="35"/>
      <c r="VAG100" s="35"/>
      <c r="VAH100" s="35"/>
      <c r="VAI100" s="35"/>
      <c r="VAJ100" s="35"/>
      <c r="VAK100" s="35"/>
      <c r="VAL100" s="35"/>
      <c r="VAM100" s="35"/>
      <c r="VAN100" s="35"/>
      <c r="VAO100" s="35"/>
      <c r="VAP100" s="35"/>
      <c r="VAQ100" s="35"/>
      <c r="VAR100" s="35"/>
      <c r="VAS100" s="35"/>
      <c r="VAT100" s="35"/>
      <c r="VAU100" s="35"/>
      <c r="VAV100" s="35"/>
      <c r="VAW100" s="35"/>
      <c r="VAX100" s="35"/>
      <c r="VAY100" s="35"/>
      <c r="VAZ100" s="35"/>
      <c r="VBA100" s="35"/>
      <c r="VBB100" s="35"/>
      <c r="VBC100" s="35"/>
      <c r="VBD100" s="35"/>
      <c r="VBE100" s="35"/>
      <c r="VBF100" s="35"/>
      <c r="VBG100" s="35"/>
      <c r="VBH100" s="35"/>
      <c r="VBI100" s="35"/>
      <c r="VBJ100" s="35"/>
      <c r="VBK100" s="35"/>
      <c r="VBL100" s="35"/>
      <c r="VBM100" s="35"/>
      <c r="VBN100" s="35"/>
      <c r="VBO100" s="35"/>
      <c r="VBP100" s="35"/>
      <c r="VBQ100" s="35"/>
      <c r="VBR100" s="35"/>
      <c r="VBS100" s="35"/>
      <c r="VBT100" s="35"/>
      <c r="VBU100" s="35"/>
      <c r="VBV100" s="35"/>
      <c r="VBW100" s="35"/>
      <c r="VBX100" s="35"/>
      <c r="VBY100" s="35"/>
      <c r="VBZ100" s="35"/>
      <c r="VCA100" s="35"/>
      <c r="VCB100" s="35"/>
      <c r="VCC100" s="35"/>
      <c r="VCD100" s="35"/>
      <c r="VCE100" s="35"/>
      <c r="VCF100" s="35"/>
      <c r="VCG100" s="35"/>
      <c r="VCH100" s="35"/>
      <c r="VCI100" s="35"/>
      <c r="VCJ100" s="35"/>
      <c r="VCK100" s="35"/>
      <c r="VCL100" s="35"/>
      <c r="VCM100" s="35"/>
      <c r="VCN100" s="35"/>
      <c r="VCO100" s="35"/>
      <c r="VCP100" s="35"/>
      <c r="VCQ100" s="35"/>
      <c r="VCR100" s="35"/>
      <c r="VCS100" s="35"/>
      <c r="VCT100" s="35"/>
      <c r="VCU100" s="35"/>
      <c r="VCV100" s="35"/>
      <c r="VCW100" s="35"/>
      <c r="VCX100" s="35"/>
      <c r="VCY100" s="35"/>
      <c r="VCZ100" s="35"/>
      <c r="VDA100" s="35"/>
      <c r="VDB100" s="35"/>
      <c r="VDC100" s="35"/>
      <c r="VDD100" s="35"/>
      <c r="VDE100" s="35"/>
      <c r="VDF100" s="35"/>
      <c r="VDG100" s="35"/>
      <c r="VDH100" s="35"/>
      <c r="VDI100" s="35"/>
      <c r="VDJ100" s="35"/>
      <c r="VDK100" s="35"/>
      <c r="VDL100" s="35"/>
      <c r="VDM100" s="35"/>
      <c r="VDN100" s="35"/>
      <c r="VDO100" s="35"/>
      <c r="VDP100" s="35"/>
      <c r="VDQ100" s="35"/>
      <c r="VDR100" s="35"/>
      <c r="VDS100" s="35"/>
      <c r="VDT100" s="35"/>
      <c r="VDU100" s="35"/>
      <c r="VDV100" s="35"/>
      <c r="VDW100" s="35"/>
      <c r="VDX100" s="35"/>
      <c r="VDY100" s="35"/>
      <c r="VDZ100" s="35"/>
      <c r="VEA100" s="35"/>
      <c r="VEB100" s="35"/>
      <c r="VEC100" s="35"/>
      <c r="VED100" s="35"/>
      <c r="VEE100" s="35"/>
      <c r="VEF100" s="35"/>
      <c r="VEG100" s="35"/>
      <c r="VEH100" s="35"/>
      <c r="VEI100" s="35"/>
      <c r="VEJ100" s="35"/>
      <c r="VEK100" s="35"/>
      <c r="VEL100" s="35"/>
      <c r="VEM100" s="35"/>
      <c r="VEN100" s="35"/>
      <c r="VEO100" s="35"/>
      <c r="VEP100" s="35"/>
      <c r="VEQ100" s="35"/>
      <c r="VER100" s="35"/>
      <c r="VES100" s="35"/>
      <c r="VET100" s="35"/>
      <c r="VEU100" s="35"/>
      <c r="VEV100" s="35"/>
      <c r="VEW100" s="35"/>
      <c r="VEX100" s="35"/>
      <c r="VEY100" s="35"/>
      <c r="VEZ100" s="35"/>
      <c r="VFA100" s="35"/>
      <c r="VFB100" s="35"/>
      <c r="VFC100" s="35"/>
      <c r="VFD100" s="35"/>
      <c r="VFE100" s="35"/>
      <c r="VFF100" s="35"/>
      <c r="VFG100" s="35"/>
      <c r="VFH100" s="35"/>
      <c r="VFI100" s="35"/>
      <c r="VFJ100" s="35"/>
      <c r="VFK100" s="35"/>
      <c r="VFL100" s="35"/>
      <c r="VFM100" s="35"/>
      <c r="VFN100" s="35"/>
      <c r="VFO100" s="35"/>
      <c r="VFP100" s="35"/>
      <c r="VFQ100" s="35"/>
      <c r="VFR100" s="35"/>
      <c r="VFS100" s="35"/>
      <c r="VFT100" s="35"/>
      <c r="VFU100" s="35"/>
      <c r="VFV100" s="35"/>
      <c r="VFW100" s="35"/>
      <c r="VFX100" s="35"/>
      <c r="VFY100" s="35"/>
      <c r="VFZ100" s="35"/>
      <c r="VGA100" s="35"/>
      <c r="VGB100" s="35"/>
      <c r="VGC100" s="35"/>
      <c r="VGD100" s="35"/>
      <c r="VGE100" s="35"/>
      <c r="VGF100" s="35"/>
      <c r="VGG100" s="35"/>
      <c r="VGH100" s="35"/>
      <c r="VGI100" s="35"/>
      <c r="VGJ100" s="35"/>
      <c r="VGK100" s="35"/>
      <c r="VGL100" s="35"/>
      <c r="VGM100" s="35"/>
      <c r="VGN100" s="35"/>
      <c r="VGO100" s="35"/>
      <c r="VGP100" s="35"/>
      <c r="VGQ100" s="35"/>
      <c r="VGR100" s="35"/>
      <c r="VGS100" s="35"/>
      <c r="VGT100" s="35"/>
      <c r="VGU100" s="35"/>
      <c r="VGV100" s="35"/>
      <c r="VGW100" s="35"/>
      <c r="VGX100" s="35"/>
      <c r="VGY100" s="35"/>
      <c r="VGZ100" s="35"/>
      <c r="VHA100" s="35"/>
      <c r="VHB100" s="35"/>
      <c r="VHC100" s="35"/>
      <c r="VHD100" s="35"/>
      <c r="VHE100" s="35"/>
      <c r="VHF100" s="35"/>
      <c r="VHG100" s="35"/>
      <c r="VHH100" s="35"/>
      <c r="VHI100" s="35"/>
      <c r="VHJ100" s="35"/>
      <c r="VHK100" s="35"/>
      <c r="VHL100" s="35"/>
      <c r="VHM100" s="35"/>
      <c r="VHN100" s="35"/>
      <c r="VHO100" s="35"/>
      <c r="VHP100" s="35"/>
      <c r="VHQ100" s="35"/>
      <c r="VHR100" s="35"/>
      <c r="VHS100" s="35"/>
      <c r="VHT100" s="35"/>
      <c r="VHU100" s="35"/>
      <c r="VHV100" s="35"/>
      <c r="VHW100" s="35"/>
      <c r="VHX100" s="35"/>
      <c r="VHY100" s="35"/>
      <c r="VHZ100" s="35"/>
      <c r="VIA100" s="35"/>
      <c r="VIB100" s="35"/>
      <c r="VIC100" s="35"/>
      <c r="VID100" s="35"/>
      <c r="VIE100" s="35"/>
      <c r="VIF100" s="35"/>
      <c r="VIG100" s="35"/>
      <c r="VIH100" s="35"/>
      <c r="VII100" s="35"/>
      <c r="VIJ100" s="35"/>
      <c r="VIK100" s="35"/>
      <c r="VIL100" s="35"/>
      <c r="VIM100" s="35"/>
      <c r="VIN100" s="35"/>
      <c r="VIO100" s="35"/>
      <c r="VIP100" s="35"/>
      <c r="VIQ100" s="35"/>
      <c r="VIR100" s="35"/>
      <c r="VIS100" s="35"/>
      <c r="VIT100" s="35"/>
      <c r="VIU100" s="35"/>
      <c r="VIV100" s="35"/>
      <c r="VIW100" s="35"/>
      <c r="VIX100" s="35"/>
      <c r="VIY100" s="35"/>
      <c r="VIZ100" s="35"/>
      <c r="VJA100" s="35"/>
      <c r="VJB100" s="35"/>
      <c r="VJC100" s="35"/>
      <c r="VJD100" s="35"/>
      <c r="VJE100" s="35"/>
      <c r="VJF100" s="35"/>
      <c r="VJG100" s="35"/>
      <c r="VJH100" s="35"/>
      <c r="VJI100" s="35"/>
      <c r="VJJ100" s="35"/>
      <c r="VJK100" s="35"/>
      <c r="VJL100" s="35"/>
      <c r="VJM100" s="35"/>
      <c r="VJN100" s="35"/>
      <c r="VJO100" s="35"/>
      <c r="VJP100" s="35"/>
      <c r="VJQ100" s="35"/>
      <c r="VJR100" s="35"/>
      <c r="VJS100" s="35"/>
      <c r="VJT100" s="35"/>
      <c r="VJU100" s="35"/>
      <c r="VJV100" s="35"/>
      <c r="VJW100" s="35"/>
      <c r="VJX100" s="35"/>
      <c r="VJY100" s="35"/>
      <c r="VJZ100" s="35"/>
      <c r="VKA100" s="35"/>
      <c r="VKB100" s="35"/>
      <c r="VKC100" s="35"/>
      <c r="VKD100" s="35"/>
      <c r="VKE100" s="35"/>
      <c r="VKF100" s="35"/>
      <c r="VKG100" s="35"/>
      <c r="VKH100" s="35"/>
      <c r="VKI100" s="35"/>
      <c r="VKJ100" s="35"/>
      <c r="VKK100" s="35"/>
      <c r="VKL100" s="35"/>
      <c r="VKM100" s="35"/>
      <c r="VKN100" s="35"/>
      <c r="VKO100" s="35"/>
      <c r="VKP100" s="35"/>
      <c r="VKQ100" s="35"/>
      <c r="VKR100" s="35"/>
      <c r="VKS100" s="35"/>
      <c r="VKT100" s="35"/>
      <c r="VKU100" s="35"/>
      <c r="VKV100" s="35"/>
      <c r="VKW100" s="35"/>
      <c r="VKX100" s="35"/>
      <c r="VKY100" s="35"/>
      <c r="VKZ100" s="35"/>
      <c r="VLA100" s="35"/>
      <c r="VLB100" s="35"/>
      <c r="VLC100" s="35"/>
      <c r="VLD100" s="35"/>
      <c r="VLE100" s="35"/>
      <c r="VLF100" s="35"/>
      <c r="VLG100" s="35"/>
      <c r="VLH100" s="35"/>
      <c r="VLI100" s="35"/>
      <c r="VLJ100" s="35"/>
      <c r="VLK100" s="35"/>
      <c r="VLL100" s="35"/>
      <c r="VLM100" s="35"/>
      <c r="VLN100" s="35"/>
      <c r="VLO100" s="35"/>
      <c r="VLP100" s="35"/>
      <c r="VLQ100" s="35"/>
      <c r="VLR100" s="35"/>
      <c r="VLS100" s="35"/>
      <c r="VLT100" s="35"/>
      <c r="VLU100" s="35"/>
      <c r="VLV100" s="35"/>
      <c r="VLW100" s="35"/>
      <c r="VLX100" s="35"/>
      <c r="VLY100" s="35"/>
      <c r="VLZ100" s="35"/>
      <c r="VMA100" s="35"/>
      <c r="VMB100" s="35"/>
      <c r="VMC100" s="35"/>
      <c r="VMD100" s="35"/>
      <c r="VME100" s="35"/>
      <c r="VMF100" s="35"/>
      <c r="VMG100" s="35"/>
      <c r="VMH100" s="35"/>
      <c r="VMI100" s="35"/>
      <c r="VMJ100" s="35"/>
      <c r="VMK100" s="35"/>
      <c r="VML100" s="35"/>
      <c r="VMM100" s="35"/>
      <c r="VMN100" s="35"/>
      <c r="VMO100" s="35"/>
      <c r="VMP100" s="35"/>
      <c r="VMQ100" s="35"/>
      <c r="VMR100" s="35"/>
      <c r="VMS100" s="35"/>
      <c r="VMT100" s="35"/>
      <c r="VMU100" s="35"/>
      <c r="VMV100" s="35"/>
      <c r="VMW100" s="35"/>
      <c r="VMX100" s="35"/>
      <c r="VMY100" s="35"/>
      <c r="VMZ100" s="35"/>
      <c r="VNA100" s="35"/>
      <c r="VNB100" s="35"/>
      <c r="VNC100" s="35"/>
      <c r="VND100" s="35"/>
      <c r="VNE100" s="35"/>
      <c r="VNF100" s="35"/>
      <c r="VNG100" s="35"/>
      <c r="VNH100" s="35"/>
      <c r="VNI100" s="35"/>
      <c r="VNJ100" s="35"/>
      <c r="VNK100" s="35"/>
      <c r="VNL100" s="35"/>
      <c r="VNM100" s="35"/>
      <c r="VNN100" s="35"/>
      <c r="VNO100" s="35"/>
      <c r="VNP100" s="35"/>
      <c r="VNQ100" s="35"/>
      <c r="VNR100" s="35"/>
      <c r="VNS100" s="35"/>
      <c r="VNT100" s="35"/>
      <c r="VNU100" s="35"/>
      <c r="VNV100" s="35"/>
      <c r="VNW100" s="35"/>
      <c r="VNX100" s="35"/>
      <c r="VNY100" s="35"/>
      <c r="VNZ100" s="35"/>
      <c r="VOA100" s="35"/>
      <c r="VOB100" s="35"/>
      <c r="VOC100" s="35"/>
      <c r="VOD100" s="35"/>
      <c r="VOE100" s="35"/>
      <c r="VOF100" s="35"/>
      <c r="VOG100" s="35"/>
      <c r="VOH100" s="35"/>
      <c r="VOI100" s="35"/>
      <c r="VOJ100" s="35"/>
      <c r="VOK100" s="35"/>
      <c r="VOL100" s="35"/>
      <c r="VOM100" s="35"/>
      <c r="VON100" s="35"/>
      <c r="VOO100" s="35"/>
      <c r="VOP100" s="35"/>
      <c r="VOQ100" s="35"/>
      <c r="VOR100" s="35"/>
      <c r="VOS100" s="35"/>
      <c r="VOT100" s="35"/>
      <c r="VOU100" s="35"/>
      <c r="VOV100" s="35"/>
      <c r="VOW100" s="35"/>
      <c r="VOX100" s="35"/>
      <c r="VOY100" s="35"/>
      <c r="VOZ100" s="35"/>
      <c r="VPA100" s="35"/>
      <c r="VPB100" s="35"/>
      <c r="VPC100" s="35"/>
      <c r="VPD100" s="35"/>
      <c r="VPE100" s="35"/>
      <c r="VPF100" s="35"/>
      <c r="VPG100" s="35"/>
      <c r="VPH100" s="35"/>
      <c r="VPI100" s="35"/>
      <c r="VPJ100" s="35"/>
      <c r="VPK100" s="35"/>
      <c r="VPL100" s="35"/>
      <c r="VPM100" s="35"/>
      <c r="VPN100" s="35"/>
      <c r="VPO100" s="35"/>
      <c r="VPP100" s="35"/>
      <c r="VPQ100" s="35"/>
      <c r="VPR100" s="35"/>
      <c r="VPS100" s="35"/>
      <c r="VPT100" s="35"/>
      <c r="VPU100" s="35"/>
      <c r="VPV100" s="35"/>
      <c r="VPW100" s="35"/>
      <c r="VPX100" s="35"/>
      <c r="VPY100" s="35"/>
      <c r="VPZ100" s="35"/>
      <c r="VQA100" s="35"/>
      <c r="VQB100" s="35"/>
      <c r="VQC100" s="35"/>
      <c r="VQD100" s="35"/>
      <c r="VQE100" s="35"/>
      <c r="VQF100" s="35"/>
      <c r="VQG100" s="35"/>
      <c r="VQH100" s="35"/>
      <c r="VQI100" s="35"/>
      <c r="VQJ100" s="35"/>
      <c r="VQK100" s="35"/>
      <c r="VQL100" s="35"/>
      <c r="VQM100" s="35"/>
      <c r="VQN100" s="35"/>
      <c r="VQO100" s="35"/>
      <c r="VQP100" s="35"/>
      <c r="VQQ100" s="35"/>
      <c r="VQR100" s="35"/>
      <c r="VQS100" s="35"/>
      <c r="VQT100" s="35"/>
      <c r="VQU100" s="35"/>
      <c r="VQV100" s="35"/>
      <c r="VQW100" s="35"/>
      <c r="VQX100" s="35"/>
      <c r="VQY100" s="35"/>
      <c r="VQZ100" s="35"/>
      <c r="VRA100" s="35"/>
      <c r="VRB100" s="35"/>
      <c r="VRC100" s="35"/>
      <c r="VRD100" s="35"/>
      <c r="VRE100" s="35"/>
      <c r="VRF100" s="35"/>
      <c r="VRG100" s="35"/>
      <c r="VRH100" s="35"/>
      <c r="VRI100" s="35"/>
      <c r="VRJ100" s="35"/>
      <c r="VRK100" s="35"/>
      <c r="VRL100" s="35"/>
      <c r="VRM100" s="35"/>
      <c r="VRN100" s="35"/>
      <c r="VRO100" s="35"/>
      <c r="VRP100" s="35"/>
      <c r="VRQ100" s="35"/>
      <c r="VRR100" s="35"/>
      <c r="VRS100" s="35"/>
      <c r="VRT100" s="35"/>
      <c r="VRU100" s="35"/>
      <c r="VRV100" s="35"/>
      <c r="VRW100" s="35"/>
      <c r="VRX100" s="35"/>
      <c r="VRY100" s="35"/>
      <c r="VRZ100" s="35"/>
      <c r="VSA100" s="35"/>
      <c r="VSB100" s="35"/>
      <c r="VSC100" s="35"/>
      <c r="VSD100" s="35"/>
      <c r="VSE100" s="35"/>
      <c r="VSF100" s="35"/>
      <c r="VSG100" s="35"/>
      <c r="VSH100" s="35"/>
      <c r="VSI100" s="35"/>
      <c r="VSJ100" s="35"/>
      <c r="VSK100" s="35"/>
      <c r="VSL100" s="35"/>
      <c r="VSM100" s="35"/>
      <c r="VSN100" s="35"/>
      <c r="VSO100" s="35"/>
      <c r="VSP100" s="35"/>
      <c r="VSQ100" s="35"/>
      <c r="VSR100" s="35"/>
      <c r="VSS100" s="35"/>
      <c r="VST100" s="35"/>
      <c r="VSU100" s="35"/>
      <c r="VSV100" s="35"/>
      <c r="VSW100" s="35"/>
      <c r="VSX100" s="35"/>
      <c r="VSY100" s="35"/>
      <c r="VSZ100" s="35"/>
      <c r="VTA100" s="35"/>
      <c r="VTB100" s="35"/>
      <c r="VTC100" s="35"/>
      <c r="VTD100" s="35"/>
      <c r="VTE100" s="35"/>
      <c r="VTF100" s="35"/>
      <c r="VTG100" s="35"/>
      <c r="VTH100" s="35"/>
      <c r="VTI100" s="35"/>
      <c r="VTJ100" s="35"/>
      <c r="VTK100" s="35"/>
      <c r="VTL100" s="35"/>
      <c r="VTM100" s="35"/>
      <c r="VTN100" s="35"/>
      <c r="VTO100" s="35"/>
      <c r="VTP100" s="35"/>
      <c r="VTQ100" s="35"/>
      <c r="VTR100" s="35"/>
      <c r="VTS100" s="35"/>
      <c r="VTT100" s="35"/>
      <c r="VTU100" s="35"/>
      <c r="VTV100" s="35"/>
      <c r="VTW100" s="35"/>
      <c r="VTX100" s="35"/>
      <c r="VTY100" s="35"/>
      <c r="VTZ100" s="35"/>
      <c r="VUA100" s="35"/>
      <c r="VUB100" s="35"/>
      <c r="VUC100" s="35"/>
      <c r="VUD100" s="35"/>
      <c r="VUE100" s="35"/>
      <c r="VUF100" s="35"/>
      <c r="VUG100" s="35"/>
      <c r="VUH100" s="35"/>
      <c r="VUI100" s="35"/>
      <c r="VUJ100" s="35"/>
      <c r="VUK100" s="35"/>
      <c r="VUL100" s="35"/>
      <c r="VUM100" s="35"/>
      <c r="VUN100" s="35"/>
      <c r="VUO100" s="35"/>
      <c r="VUP100" s="35"/>
      <c r="VUQ100" s="35"/>
      <c r="VUR100" s="35"/>
      <c r="VUS100" s="35"/>
      <c r="VUT100" s="35"/>
      <c r="VUU100" s="35"/>
      <c r="VUV100" s="35"/>
      <c r="VUW100" s="35"/>
      <c r="VUX100" s="35"/>
      <c r="VUY100" s="35"/>
      <c r="VUZ100" s="35"/>
      <c r="VVA100" s="35"/>
      <c r="VVB100" s="35"/>
      <c r="VVC100" s="35"/>
      <c r="VVD100" s="35"/>
      <c r="VVE100" s="35"/>
      <c r="VVF100" s="35"/>
      <c r="VVG100" s="35"/>
      <c r="VVH100" s="35"/>
      <c r="VVI100" s="35"/>
      <c r="VVJ100" s="35"/>
      <c r="VVK100" s="35"/>
      <c r="VVL100" s="35"/>
      <c r="VVM100" s="35"/>
      <c r="VVN100" s="35"/>
      <c r="VVO100" s="35"/>
      <c r="VVP100" s="35"/>
      <c r="VVQ100" s="35"/>
      <c r="VVR100" s="35"/>
      <c r="VVS100" s="35"/>
      <c r="VVT100" s="35"/>
      <c r="VVU100" s="35"/>
      <c r="VVV100" s="35"/>
      <c r="VVW100" s="35"/>
      <c r="VVX100" s="35"/>
      <c r="VVY100" s="35"/>
      <c r="VVZ100" s="35"/>
      <c r="VWA100" s="35"/>
      <c r="VWB100" s="35"/>
      <c r="VWC100" s="35"/>
      <c r="VWD100" s="35"/>
      <c r="VWE100" s="35"/>
      <c r="VWF100" s="35"/>
      <c r="VWG100" s="35"/>
      <c r="VWH100" s="35"/>
      <c r="VWI100" s="35"/>
      <c r="VWJ100" s="35"/>
      <c r="VWK100" s="35"/>
      <c r="VWL100" s="35"/>
      <c r="VWM100" s="35"/>
      <c r="VWN100" s="35"/>
      <c r="VWO100" s="35"/>
      <c r="VWP100" s="35"/>
      <c r="VWQ100" s="35"/>
      <c r="VWR100" s="35"/>
      <c r="VWS100" s="35"/>
      <c r="VWT100" s="35"/>
      <c r="VWU100" s="35"/>
      <c r="VWV100" s="35"/>
      <c r="VWW100" s="35"/>
      <c r="VWX100" s="35"/>
      <c r="VWY100" s="35"/>
      <c r="VWZ100" s="35"/>
      <c r="VXA100" s="35"/>
      <c r="VXB100" s="35"/>
      <c r="VXC100" s="35"/>
      <c r="VXD100" s="35"/>
      <c r="VXE100" s="35"/>
      <c r="VXF100" s="35"/>
      <c r="VXG100" s="35"/>
      <c r="VXH100" s="35"/>
      <c r="VXI100" s="35"/>
      <c r="VXJ100" s="35"/>
      <c r="VXK100" s="35"/>
      <c r="VXL100" s="35"/>
      <c r="VXM100" s="35"/>
      <c r="VXN100" s="35"/>
      <c r="VXO100" s="35"/>
      <c r="VXP100" s="35"/>
      <c r="VXQ100" s="35"/>
      <c r="VXR100" s="35"/>
      <c r="VXS100" s="35"/>
      <c r="VXT100" s="35"/>
      <c r="VXU100" s="35"/>
      <c r="VXV100" s="35"/>
      <c r="VXW100" s="35"/>
      <c r="VXX100" s="35"/>
      <c r="VXY100" s="35"/>
      <c r="VXZ100" s="35"/>
      <c r="VYA100" s="35"/>
      <c r="VYB100" s="35"/>
      <c r="VYC100" s="35"/>
      <c r="VYD100" s="35"/>
      <c r="VYE100" s="35"/>
      <c r="VYF100" s="35"/>
      <c r="VYG100" s="35"/>
      <c r="VYH100" s="35"/>
      <c r="VYI100" s="35"/>
      <c r="VYJ100" s="35"/>
      <c r="VYK100" s="35"/>
      <c r="VYL100" s="35"/>
      <c r="VYM100" s="35"/>
      <c r="VYN100" s="35"/>
      <c r="VYO100" s="35"/>
      <c r="VYP100" s="35"/>
      <c r="VYQ100" s="35"/>
      <c r="VYR100" s="35"/>
      <c r="VYS100" s="35"/>
      <c r="VYT100" s="35"/>
      <c r="VYU100" s="35"/>
      <c r="VYV100" s="35"/>
      <c r="VYW100" s="35"/>
      <c r="VYX100" s="35"/>
      <c r="VYY100" s="35"/>
      <c r="VYZ100" s="35"/>
      <c r="VZA100" s="35"/>
      <c r="VZB100" s="35"/>
      <c r="VZC100" s="35"/>
      <c r="VZD100" s="35"/>
      <c r="VZE100" s="35"/>
      <c r="VZF100" s="35"/>
      <c r="VZG100" s="35"/>
      <c r="VZH100" s="35"/>
      <c r="VZI100" s="35"/>
      <c r="VZJ100" s="35"/>
      <c r="VZK100" s="35"/>
      <c r="VZL100" s="35"/>
      <c r="VZM100" s="35"/>
      <c r="VZN100" s="35"/>
      <c r="VZO100" s="35"/>
      <c r="VZP100" s="35"/>
      <c r="VZQ100" s="35"/>
      <c r="VZR100" s="35"/>
      <c r="VZS100" s="35"/>
      <c r="VZT100" s="35"/>
      <c r="VZU100" s="35"/>
      <c r="VZV100" s="35"/>
      <c r="VZW100" s="35"/>
      <c r="VZX100" s="35"/>
      <c r="VZY100" s="35"/>
      <c r="VZZ100" s="35"/>
      <c r="WAA100" s="35"/>
      <c r="WAB100" s="35"/>
      <c r="WAC100" s="35"/>
      <c r="WAD100" s="35"/>
      <c r="WAE100" s="35"/>
      <c r="WAF100" s="35"/>
      <c r="WAG100" s="35"/>
      <c r="WAH100" s="35"/>
      <c r="WAI100" s="35"/>
      <c r="WAJ100" s="35"/>
      <c r="WAK100" s="35"/>
      <c r="WAL100" s="35"/>
      <c r="WAM100" s="35"/>
      <c r="WAN100" s="35"/>
      <c r="WAO100" s="35"/>
      <c r="WAP100" s="35"/>
      <c r="WAQ100" s="35"/>
      <c r="WAR100" s="35"/>
      <c r="WAS100" s="35"/>
      <c r="WAT100" s="35"/>
      <c r="WAU100" s="35"/>
      <c r="WAV100" s="35"/>
      <c r="WAW100" s="35"/>
      <c r="WAX100" s="35"/>
      <c r="WAY100" s="35"/>
      <c r="WAZ100" s="35"/>
      <c r="WBA100" s="35"/>
      <c r="WBB100" s="35"/>
      <c r="WBC100" s="35"/>
      <c r="WBD100" s="35"/>
      <c r="WBE100" s="35"/>
      <c r="WBF100" s="35"/>
      <c r="WBG100" s="35"/>
      <c r="WBH100" s="35"/>
      <c r="WBI100" s="35"/>
      <c r="WBJ100" s="35"/>
      <c r="WBK100" s="35"/>
      <c r="WBL100" s="35"/>
      <c r="WBM100" s="35"/>
      <c r="WBN100" s="35"/>
      <c r="WBO100" s="35"/>
      <c r="WBP100" s="35"/>
      <c r="WBQ100" s="35"/>
      <c r="WBR100" s="35"/>
      <c r="WBS100" s="35"/>
      <c r="WBT100" s="35"/>
      <c r="WBU100" s="35"/>
      <c r="WBV100" s="35"/>
      <c r="WBW100" s="35"/>
      <c r="WBX100" s="35"/>
      <c r="WBY100" s="35"/>
      <c r="WBZ100" s="35"/>
      <c r="WCA100" s="35"/>
      <c r="WCB100" s="35"/>
      <c r="WCC100" s="35"/>
      <c r="WCD100" s="35"/>
      <c r="WCE100" s="35"/>
      <c r="WCF100" s="35"/>
      <c r="WCG100" s="35"/>
      <c r="WCH100" s="35"/>
      <c r="WCI100" s="35"/>
      <c r="WCJ100" s="35"/>
      <c r="WCK100" s="35"/>
      <c r="WCL100" s="35"/>
      <c r="WCM100" s="35"/>
      <c r="WCN100" s="35"/>
      <c r="WCO100" s="35"/>
      <c r="WCP100" s="35"/>
      <c r="WCQ100" s="35"/>
      <c r="WCR100" s="35"/>
      <c r="WCS100" s="35"/>
      <c r="WCT100" s="35"/>
      <c r="WCU100" s="35"/>
      <c r="WCV100" s="35"/>
      <c r="WCW100" s="35"/>
      <c r="WCX100" s="35"/>
      <c r="WCY100" s="35"/>
      <c r="WCZ100" s="35"/>
      <c r="WDA100" s="35"/>
      <c r="WDB100" s="35"/>
      <c r="WDC100" s="35"/>
      <c r="WDD100" s="35"/>
      <c r="WDE100" s="35"/>
      <c r="WDF100" s="35"/>
      <c r="WDG100" s="35"/>
      <c r="WDH100" s="35"/>
      <c r="WDI100" s="35"/>
      <c r="WDJ100" s="35"/>
      <c r="WDK100" s="35"/>
      <c r="WDL100" s="35"/>
      <c r="WDM100" s="35"/>
      <c r="WDN100" s="35"/>
      <c r="WDO100" s="35"/>
      <c r="WDP100" s="35"/>
      <c r="WDQ100" s="35"/>
      <c r="WDR100" s="35"/>
      <c r="WDS100" s="35"/>
      <c r="WDT100" s="35"/>
      <c r="WDU100" s="35"/>
      <c r="WDV100" s="35"/>
      <c r="WDW100" s="35"/>
      <c r="WDX100" s="35"/>
      <c r="WDY100" s="35"/>
      <c r="WDZ100" s="35"/>
      <c r="WEA100" s="35"/>
      <c r="WEB100" s="35"/>
      <c r="WEC100" s="35"/>
      <c r="WED100" s="35"/>
      <c r="WEE100" s="35"/>
      <c r="WEF100" s="35"/>
      <c r="WEG100" s="35"/>
      <c r="WEH100" s="35"/>
      <c r="WEI100" s="35"/>
      <c r="WEJ100" s="35"/>
      <c r="WEK100" s="35"/>
      <c r="WEL100" s="35"/>
      <c r="WEM100" s="35"/>
      <c r="WEN100" s="35"/>
      <c r="WEO100" s="35"/>
      <c r="WEP100" s="35"/>
      <c r="WEQ100" s="35"/>
      <c r="WER100" s="35"/>
      <c r="WES100" s="35"/>
      <c r="WET100" s="35"/>
      <c r="WEU100" s="35"/>
      <c r="WEV100" s="35"/>
      <c r="WEW100" s="35"/>
      <c r="WEX100" s="35"/>
      <c r="WEY100" s="35"/>
      <c r="WEZ100" s="35"/>
      <c r="WFA100" s="35"/>
      <c r="WFB100" s="35"/>
      <c r="WFC100" s="35"/>
      <c r="WFD100" s="35"/>
      <c r="WFE100" s="35"/>
      <c r="WFF100" s="35"/>
      <c r="WFG100" s="35"/>
      <c r="WFH100" s="35"/>
      <c r="WFI100" s="35"/>
      <c r="WFJ100" s="35"/>
      <c r="WFK100" s="35"/>
      <c r="WFL100" s="35"/>
      <c r="WFM100" s="35"/>
      <c r="WFN100" s="35"/>
      <c r="WFO100" s="35"/>
      <c r="WFP100" s="35"/>
      <c r="WFQ100" s="35"/>
      <c r="WFR100" s="35"/>
      <c r="WFS100" s="35"/>
      <c r="WFT100" s="35"/>
      <c r="WFU100" s="35"/>
      <c r="WFV100" s="35"/>
      <c r="WFW100" s="35"/>
      <c r="WFX100" s="35"/>
      <c r="WFY100" s="35"/>
      <c r="WFZ100" s="35"/>
      <c r="WGA100" s="35"/>
      <c r="WGB100" s="35"/>
      <c r="WGC100" s="35"/>
      <c r="WGD100" s="35"/>
      <c r="WGE100" s="35"/>
      <c r="WGF100" s="35"/>
      <c r="WGG100" s="35"/>
      <c r="WGH100" s="35"/>
      <c r="WGI100" s="35"/>
      <c r="WGJ100" s="35"/>
      <c r="WGK100" s="35"/>
      <c r="WGL100" s="35"/>
      <c r="WGM100" s="35"/>
      <c r="WGN100" s="35"/>
      <c r="WGO100" s="35"/>
      <c r="WGP100" s="35"/>
      <c r="WGQ100" s="35"/>
      <c r="WGR100" s="35"/>
      <c r="WGS100" s="35"/>
      <c r="WGT100" s="35"/>
      <c r="WGU100" s="35"/>
      <c r="WGV100" s="35"/>
      <c r="WGW100" s="35"/>
      <c r="WGX100" s="35"/>
      <c r="WGY100" s="35"/>
      <c r="WGZ100" s="35"/>
      <c r="WHA100" s="35"/>
      <c r="WHB100" s="35"/>
      <c r="WHC100" s="35"/>
      <c r="WHD100" s="35"/>
      <c r="WHE100" s="35"/>
      <c r="WHF100" s="35"/>
      <c r="WHG100" s="35"/>
      <c r="WHH100" s="35"/>
      <c r="WHI100" s="35"/>
      <c r="WHJ100" s="35"/>
      <c r="WHK100" s="35"/>
      <c r="WHL100" s="35"/>
      <c r="WHM100" s="35"/>
      <c r="WHN100" s="35"/>
      <c r="WHO100" s="35"/>
      <c r="WHP100" s="35"/>
      <c r="WHQ100" s="35"/>
      <c r="WHR100" s="35"/>
      <c r="WHS100" s="35"/>
      <c r="WHT100" s="35"/>
      <c r="WHU100" s="35"/>
      <c r="WHV100" s="35"/>
      <c r="WHW100" s="35"/>
      <c r="WHX100" s="35"/>
      <c r="WHY100" s="35"/>
      <c r="WHZ100" s="35"/>
      <c r="WIA100" s="35"/>
      <c r="WIB100" s="35"/>
      <c r="WIC100" s="35"/>
      <c r="WID100" s="35"/>
      <c r="WIE100" s="35"/>
      <c r="WIF100" s="35"/>
      <c r="WIG100" s="35"/>
      <c r="WIH100" s="35"/>
      <c r="WII100" s="35"/>
      <c r="WIJ100" s="35"/>
      <c r="WIK100" s="35"/>
      <c r="WIL100" s="35"/>
      <c r="WIM100" s="35"/>
      <c r="WIN100" s="35"/>
      <c r="WIO100" s="35"/>
      <c r="WIP100" s="35"/>
      <c r="WIQ100" s="35"/>
      <c r="WIR100" s="35"/>
      <c r="WIS100" s="35"/>
      <c r="WIT100" s="35"/>
      <c r="WIU100" s="35"/>
      <c r="WIV100" s="35"/>
      <c r="WIW100" s="35"/>
      <c r="WIX100" s="35"/>
      <c r="WIY100" s="35"/>
      <c r="WIZ100" s="35"/>
      <c r="WJA100" s="35"/>
      <c r="WJB100" s="35"/>
      <c r="WJC100" s="35"/>
      <c r="WJD100" s="35"/>
      <c r="WJE100" s="35"/>
      <c r="WJF100" s="35"/>
      <c r="WJG100" s="35"/>
      <c r="WJH100" s="35"/>
      <c r="WJI100" s="35"/>
      <c r="WJJ100" s="35"/>
      <c r="WJK100" s="35"/>
      <c r="WJL100" s="35"/>
      <c r="WJM100" s="35"/>
      <c r="WJN100" s="35"/>
      <c r="WJO100" s="35"/>
      <c r="WJP100" s="35"/>
      <c r="WJQ100" s="35"/>
      <c r="WJR100" s="35"/>
      <c r="WJS100" s="35"/>
      <c r="WJT100" s="35"/>
      <c r="WJU100" s="35"/>
      <c r="WJV100" s="35"/>
      <c r="WJW100" s="35"/>
      <c r="WJX100" s="35"/>
      <c r="WJY100" s="35"/>
      <c r="WJZ100" s="35"/>
      <c r="WKA100" s="35"/>
      <c r="WKB100" s="35"/>
      <c r="WKC100" s="35"/>
      <c r="WKD100" s="35"/>
      <c r="WKE100" s="35"/>
      <c r="WKF100" s="35"/>
      <c r="WKG100" s="35"/>
      <c r="WKH100" s="35"/>
      <c r="WKI100" s="35"/>
      <c r="WKJ100" s="35"/>
      <c r="WKK100" s="35"/>
      <c r="WKL100" s="35"/>
      <c r="WKM100" s="35"/>
      <c r="WKN100" s="35"/>
      <c r="WKO100" s="35"/>
      <c r="WKP100" s="35"/>
      <c r="WKQ100" s="35"/>
      <c r="WKR100" s="35"/>
      <c r="WKS100" s="35"/>
      <c r="WKT100" s="35"/>
      <c r="WKU100" s="35"/>
      <c r="WKV100" s="35"/>
      <c r="WKW100" s="35"/>
      <c r="WKX100" s="35"/>
      <c r="WKY100" s="35"/>
      <c r="WKZ100" s="35"/>
      <c r="WLA100" s="35"/>
      <c r="WLB100" s="35"/>
      <c r="WLC100" s="35"/>
      <c r="WLD100" s="35"/>
      <c r="WLE100" s="35"/>
      <c r="WLF100" s="35"/>
      <c r="WLG100" s="35"/>
      <c r="WLH100" s="35"/>
      <c r="WLI100" s="35"/>
      <c r="WLJ100" s="35"/>
      <c r="WLK100" s="35"/>
      <c r="WLL100" s="35"/>
      <c r="WLM100" s="35"/>
      <c r="WLN100" s="35"/>
      <c r="WLO100" s="35"/>
      <c r="WLP100" s="35"/>
      <c r="WLQ100" s="35"/>
      <c r="WLR100" s="35"/>
      <c r="WLS100" s="35"/>
      <c r="WLT100" s="35"/>
      <c r="WLU100" s="35"/>
      <c r="WLV100" s="35"/>
      <c r="WLW100" s="35"/>
      <c r="WLX100" s="35"/>
      <c r="WLY100" s="35"/>
      <c r="WLZ100" s="35"/>
      <c r="WMA100" s="35"/>
      <c r="WMB100" s="35"/>
      <c r="WMC100" s="35"/>
      <c r="WMD100" s="35"/>
      <c r="WME100" s="35"/>
      <c r="WMF100" s="35"/>
      <c r="WMG100" s="35"/>
      <c r="WMH100" s="35"/>
      <c r="WMI100" s="35"/>
      <c r="WMJ100" s="35"/>
      <c r="WMK100" s="35"/>
      <c r="WML100" s="35"/>
      <c r="WMM100" s="35"/>
      <c r="WMN100" s="35"/>
      <c r="WMO100" s="35"/>
      <c r="WMP100" s="35"/>
      <c r="WMQ100" s="35"/>
      <c r="WMR100" s="35"/>
      <c r="WMS100" s="35"/>
      <c r="WMT100" s="35"/>
      <c r="WMU100" s="35"/>
      <c r="WMV100" s="35"/>
      <c r="WMW100" s="35"/>
      <c r="WMX100" s="35"/>
      <c r="WMY100" s="35"/>
      <c r="WMZ100" s="35"/>
      <c r="WNA100" s="35"/>
      <c r="WNB100" s="35"/>
      <c r="WNC100" s="35"/>
      <c r="WND100" s="35"/>
      <c r="WNE100" s="35"/>
      <c r="WNF100" s="35"/>
      <c r="WNG100" s="35"/>
      <c r="WNH100" s="35"/>
      <c r="WNI100" s="35"/>
      <c r="WNJ100" s="35"/>
      <c r="WNK100" s="35"/>
      <c r="WNL100" s="35"/>
      <c r="WNM100" s="35"/>
      <c r="WNN100" s="35"/>
      <c r="WNO100" s="35"/>
      <c r="WNP100" s="35"/>
      <c r="WNQ100" s="35"/>
      <c r="WNR100" s="35"/>
      <c r="WNS100" s="35"/>
      <c r="WNT100" s="35"/>
      <c r="WNU100" s="35"/>
      <c r="WNV100" s="35"/>
      <c r="WNW100" s="35"/>
      <c r="WNX100" s="35"/>
      <c r="WNY100" s="35"/>
      <c r="WNZ100" s="35"/>
      <c r="WOA100" s="35"/>
      <c r="WOB100" s="35"/>
      <c r="WOC100" s="35"/>
      <c r="WOD100" s="35"/>
      <c r="WOE100" s="35"/>
      <c r="WOF100" s="35"/>
      <c r="WOG100" s="35"/>
      <c r="WOH100" s="35"/>
      <c r="WOI100" s="35"/>
      <c r="WOJ100" s="35"/>
      <c r="WOK100" s="35"/>
      <c r="WOL100" s="35"/>
      <c r="WOM100" s="35"/>
      <c r="WON100" s="35"/>
      <c r="WOO100" s="35"/>
      <c r="WOP100" s="35"/>
      <c r="WOQ100" s="35"/>
      <c r="WOR100" s="35"/>
      <c r="WOS100" s="35"/>
      <c r="WOT100" s="35"/>
      <c r="WOU100" s="35"/>
      <c r="WOV100" s="35"/>
      <c r="WOW100" s="35"/>
      <c r="WOX100" s="35"/>
      <c r="WOY100" s="35"/>
      <c r="WOZ100" s="35"/>
      <c r="WPA100" s="35"/>
      <c r="WPB100" s="35"/>
      <c r="WPC100" s="35"/>
      <c r="WPD100" s="35"/>
      <c r="WPE100" s="35"/>
      <c r="WPF100" s="35"/>
      <c r="WPG100" s="35"/>
      <c r="WPH100" s="35"/>
      <c r="WPI100" s="35"/>
      <c r="WPJ100" s="35"/>
      <c r="WPK100" s="35"/>
      <c r="WPL100" s="35"/>
      <c r="WPM100" s="35"/>
      <c r="WPN100" s="35"/>
      <c r="WPO100" s="35"/>
      <c r="WPP100" s="35"/>
      <c r="WPQ100" s="35"/>
      <c r="WPR100" s="35"/>
      <c r="WPS100" s="35"/>
      <c r="WPT100" s="35"/>
      <c r="WPU100" s="35"/>
      <c r="WPV100" s="35"/>
      <c r="WPW100" s="35"/>
      <c r="WPX100" s="35"/>
      <c r="WPY100" s="35"/>
      <c r="WPZ100" s="35"/>
      <c r="WQA100" s="35"/>
      <c r="WQB100" s="35"/>
      <c r="WQC100" s="35"/>
      <c r="WQD100" s="35"/>
      <c r="WQE100" s="35"/>
      <c r="WQF100" s="35"/>
      <c r="WQG100" s="35"/>
      <c r="WQH100" s="35"/>
      <c r="WQI100" s="35"/>
      <c r="WQJ100" s="35"/>
      <c r="WQK100" s="35"/>
      <c r="WQL100" s="35"/>
      <c r="WQM100" s="35"/>
      <c r="WQN100" s="35"/>
      <c r="WQO100" s="35"/>
      <c r="WQP100" s="35"/>
      <c r="WQQ100" s="35"/>
      <c r="WQR100" s="35"/>
      <c r="WQS100" s="35"/>
      <c r="WQT100" s="35"/>
      <c r="WQU100" s="35"/>
      <c r="WQV100" s="35"/>
      <c r="WQW100" s="35"/>
      <c r="WQX100" s="35"/>
      <c r="WQY100" s="35"/>
      <c r="WQZ100" s="35"/>
      <c r="WRA100" s="35"/>
      <c r="WRB100" s="35"/>
      <c r="WRC100" s="35"/>
      <c r="WRD100" s="35"/>
      <c r="WRE100" s="35"/>
      <c r="WRF100" s="35"/>
      <c r="WRG100" s="35"/>
      <c r="WRH100" s="35"/>
      <c r="WRI100" s="35"/>
      <c r="WRJ100" s="35"/>
      <c r="WRK100" s="35"/>
      <c r="WRL100" s="35"/>
      <c r="WRM100" s="35"/>
      <c r="WRN100" s="35"/>
      <c r="WRO100" s="35"/>
      <c r="WRP100" s="35"/>
      <c r="WRQ100" s="35"/>
      <c r="WRR100" s="35"/>
      <c r="WRS100" s="35"/>
      <c r="WRT100" s="35"/>
      <c r="WRU100" s="35"/>
      <c r="WRV100" s="35"/>
      <c r="WRW100" s="35"/>
      <c r="WRX100" s="35"/>
      <c r="WRY100" s="35"/>
      <c r="WRZ100" s="35"/>
      <c r="WSA100" s="35"/>
      <c r="WSB100" s="35"/>
      <c r="WSC100" s="35"/>
      <c r="WSD100" s="35"/>
      <c r="WSE100" s="35"/>
      <c r="WSF100" s="35"/>
      <c r="WSG100" s="35"/>
      <c r="WSH100" s="35"/>
      <c r="WSI100" s="35"/>
      <c r="WSJ100" s="35"/>
      <c r="WSK100" s="35"/>
      <c r="WSL100" s="35"/>
      <c r="WSM100" s="35"/>
      <c r="WSN100" s="35"/>
      <c r="WSO100" s="35"/>
      <c r="WSP100" s="35"/>
      <c r="WSQ100" s="35"/>
      <c r="WSR100" s="35"/>
      <c r="WSS100" s="35"/>
      <c r="WST100" s="35"/>
      <c r="WSU100" s="35"/>
      <c r="WSV100" s="35"/>
      <c r="WSW100" s="35"/>
      <c r="WSX100" s="35"/>
      <c r="WSY100" s="35"/>
      <c r="WSZ100" s="35"/>
      <c r="WTA100" s="35"/>
      <c r="WTB100" s="35"/>
      <c r="WTC100" s="35"/>
      <c r="WTD100" s="35"/>
      <c r="WTE100" s="35"/>
      <c r="WTF100" s="35"/>
      <c r="WTG100" s="35"/>
      <c r="WTH100" s="35"/>
      <c r="WTI100" s="35"/>
      <c r="WTJ100" s="35"/>
      <c r="WTK100" s="35"/>
      <c r="WTL100" s="35"/>
      <c r="WTM100" s="35"/>
      <c r="WTN100" s="35"/>
      <c r="WTO100" s="35"/>
      <c r="WTP100" s="35"/>
      <c r="WTQ100" s="35"/>
      <c r="WTR100" s="35"/>
      <c r="WTS100" s="35"/>
      <c r="WTT100" s="35"/>
      <c r="WTU100" s="35"/>
      <c r="WTV100" s="35"/>
      <c r="WTW100" s="35"/>
      <c r="WTX100" s="35"/>
      <c r="WTY100" s="35"/>
      <c r="WTZ100" s="35"/>
      <c r="WUA100" s="35"/>
      <c r="WUB100" s="35"/>
      <c r="WUC100" s="35"/>
      <c r="WUD100" s="35"/>
      <c r="WUE100" s="35"/>
      <c r="WUF100" s="35"/>
      <c r="WUG100" s="35"/>
      <c r="WUH100" s="35"/>
      <c r="WUI100" s="35"/>
      <c r="WUJ100" s="35"/>
      <c r="WUK100" s="35"/>
      <c r="WUL100" s="35"/>
      <c r="WUM100" s="35"/>
      <c r="WUN100" s="35"/>
      <c r="WUO100" s="35"/>
      <c r="WUP100" s="35"/>
      <c r="WUQ100" s="35"/>
      <c r="WUR100" s="35"/>
      <c r="WUS100" s="35"/>
      <c r="WUT100" s="35"/>
      <c r="WUU100" s="35"/>
      <c r="WUV100" s="35"/>
      <c r="WUW100" s="35"/>
      <c r="WUX100" s="35"/>
      <c r="WUY100" s="35"/>
      <c r="WUZ100" s="35"/>
      <c r="WVA100" s="35"/>
      <c r="WVB100" s="35"/>
      <c r="WVC100" s="35"/>
      <c r="WVD100" s="35"/>
      <c r="WVE100" s="35"/>
      <c r="WVF100" s="35"/>
      <c r="WVG100" s="35"/>
      <c r="WVH100" s="35"/>
      <c r="WVI100" s="35"/>
      <c r="WVJ100" s="35"/>
      <c r="WVK100" s="35"/>
      <c r="WVL100" s="35"/>
      <c r="WVM100" s="35"/>
      <c r="WVN100" s="35"/>
      <c r="WVO100" s="35"/>
      <c r="WVP100" s="35"/>
      <c r="WVQ100" s="35"/>
      <c r="WVR100" s="35"/>
      <c r="WVS100" s="35"/>
      <c r="WVT100" s="35"/>
      <c r="WVU100" s="35"/>
      <c r="WVV100" s="35"/>
      <c r="WVW100" s="35"/>
      <c r="WVX100" s="35"/>
      <c r="WVY100" s="35"/>
      <c r="WVZ100" s="35"/>
      <c r="WWA100" s="35"/>
      <c r="WWB100" s="35"/>
      <c r="WWC100" s="35"/>
      <c r="WWD100" s="35"/>
      <c r="WWE100" s="35"/>
      <c r="WWF100" s="35"/>
      <c r="WWG100" s="35"/>
      <c r="WWH100" s="35"/>
      <c r="WWI100" s="35"/>
      <c r="WWJ100" s="35"/>
      <c r="WWK100" s="35"/>
      <c r="WWL100" s="35"/>
      <c r="WWM100" s="35"/>
      <c r="WWN100" s="35"/>
      <c r="WWO100" s="35"/>
      <c r="WWP100" s="35"/>
      <c r="WWQ100" s="35"/>
      <c r="WWR100" s="35"/>
      <c r="WWS100" s="35"/>
      <c r="WWT100" s="35"/>
      <c r="WWU100" s="35"/>
      <c r="WWV100" s="35"/>
      <c r="WWW100" s="35"/>
      <c r="WWX100" s="35"/>
      <c r="WWY100" s="35"/>
      <c r="WWZ100" s="35"/>
      <c r="WXA100" s="35"/>
      <c r="WXB100" s="35"/>
      <c r="WXC100" s="35"/>
      <c r="WXD100" s="35"/>
      <c r="WXE100" s="35"/>
      <c r="WXF100" s="35"/>
      <c r="WXG100" s="35"/>
      <c r="WXH100" s="35"/>
      <c r="WXI100" s="35"/>
      <c r="WXJ100" s="35"/>
      <c r="WXK100" s="35"/>
      <c r="WXL100" s="35"/>
      <c r="WXM100" s="35"/>
      <c r="WXN100" s="35"/>
      <c r="WXO100" s="35"/>
      <c r="WXP100" s="35"/>
      <c r="WXQ100" s="35"/>
      <c r="WXR100" s="35"/>
      <c r="WXS100" s="35"/>
      <c r="WXT100" s="35"/>
      <c r="WXU100" s="35"/>
      <c r="WXV100" s="35"/>
      <c r="WXW100" s="35"/>
      <c r="WXX100" s="35"/>
      <c r="WXY100" s="35"/>
      <c r="WXZ100" s="35"/>
      <c r="WYA100" s="35"/>
      <c r="WYB100" s="35"/>
      <c r="WYC100" s="35"/>
      <c r="WYD100" s="35"/>
      <c r="WYE100" s="35"/>
      <c r="WYF100" s="35"/>
      <c r="WYG100" s="35"/>
      <c r="WYH100" s="35"/>
      <c r="WYI100" s="35"/>
      <c r="WYJ100" s="35"/>
      <c r="WYK100" s="35"/>
      <c r="WYL100" s="35"/>
      <c r="WYM100" s="35"/>
      <c r="WYN100" s="35"/>
      <c r="WYO100" s="35"/>
      <c r="WYP100" s="35"/>
      <c r="WYQ100" s="35"/>
      <c r="WYR100" s="35"/>
      <c r="WYS100" s="35"/>
      <c r="WYT100" s="35"/>
      <c r="WYU100" s="35"/>
      <c r="WYV100" s="35"/>
      <c r="WYW100" s="35"/>
      <c r="WYX100" s="35"/>
      <c r="WYY100" s="35"/>
      <c r="WYZ100" s="35"/>
      <c r="WZA100" s="35"/>
      <c r="WZB100" s="35"/>
      <c r="WZC100" s="35"/>
      <c r="WZD100" s="35"/>
      <c r="WZE100" s="35"/>
      <c r="WZF100" s="35"/>
      <c r="WZG100" s="35"/>
      <c r="WZH100" s="35"/>
      <c r="WZI100" s="35"/>
      <c r="WZJ100" s="35"/>
      <c r="WZK100" s="35"/>
      <c r="WZL100" s="35"/>
      <c r="WZM100" s="35"/>
      <c r="WZN100" s="35"/>
      <c r="WZO100" s="35"/>
      <c r="WZP100" s="35"/>
      <c r="WZQ100" s="35"/>
      <c r="WZR100" s="35"/>
      <c r="WZS100" s="35"/>
      <c r="WZT100" s="35"/>
      <c r="WZU100" s="35"/>
      <c r="WZV100" s="35"/>
      <c r="WZW100" s="35"/>
      <c r="WZX100" s="35"/>
      <c r="WZY100" s="35"/>
      <c r="WZZ100" s="35"/>
      <c r="XAA100" s="35"/>
      <c r="XAB100" s="35"/>
      <c r="XAC100" s="35"/>
      <c r="XAD100" s="35"/>
      <c r="XAE100" s="35"/>
      <c r="XAF100" s="35"/>
      <c r="XAG100" s="35"/>
      <c r="XAH100" s="35"/>
      <c r="XAI100" s="35"/>
      <c r="XAJ100" s="35"/>
      <c r="XAK100" s="35"/>
      <c r="XAL100" s="35"/>
      <c r="XAM100" s="35"/>
      <c r="XAN100" s="35"/>
      <c r="XAO100" s="35"/>
      <c r="XAP100" s="35"/>
      <c r="XAQ100" s="35"/>
      <c r="XAR100" s="35"/>
      <c r="XAS100" s="35"/>
      <c r="XAT100" s="35"/>
      <c r="XAU100" s="35"/>
      <c r="XAV100" s="35"/>
      <c r="XAW100" s="35"/>
      <c r="XAX100" s="35"/>
      <c r="XAY100" s="35"/>
      <c r="XAZ100" s="35"/>
      <c r="XBA100" s="35"/>
      <c r="XBB100" s="35"/>
      <c r="XBC100" s="35"/>
      <c r="XBD100" s="35"/>
      <c r="XBE100" s="35"/>
      <c r="XBF100" s="35"/>
      <c r="XBG100" s="35"/>
      <c r="XBH100" s="35"/>
      <c r="XBI100" s="35"/>
      <c r="XBJ100" s="35"/>
      <c r="XBK100" s="35"/>
      <c r="XBL100" s="35"/>
      <c r="XBM100" s="35"/>
      <c r="XBN100" s="35"/>
      <c r="XBO100" s="35"/>
      <c r="XBP100" s="35"/>
      <c r="XBQ100" s="35"/>
      <c r="XBR100" s="35"/>
      <c r="XBS100" s="35"/>
      <c r="XBT100" s="35"/>
      <c r="XBU100" s="35"/>
      <c r="XBV100" s="35"/>
      <c r="XBW100" s="35"/>
      <c r="XBX100" s="35"/>
      <c r="XBY100" s="35"/>
      <c r="XBZ100" s="35"/>
      <c r="XCA100" s="35"/>
      <c r="XCB100" s="35"/>
      <c r="XCC100" s="35"/>
      <c r="XCD100" s="35"/>
      <c r="XCE100" s="35"/>
      <c r="XCF100" s="35"/>
      <c r="XCG100" s="35"/>
      <c r="XCH100" s="35"/>
      <c r="XCI100" s="35"/>
      <c r="XCJ100" s="35"/>
      <c r="XCK100" s="35"/>
      <c r="XCL100" s="35"/>
      <c r="XCM100" s="35"/>
      <c r="XCN100" s="35"/>
      <c r="XCO100" s="35"/>
      <c r="XCP100" s="35"/>
      <c r="XCQ100" s="35"/>
      <c r="XCR100" s="35"/>
      <c r="XCS100" s="35"/>
      <c r="XCT100" s="35"/>
      <c r="XCU100" s="35"/>
      <c r="XCV100" s="35"/>
      <c r="XCW100" s="35"/>
      <c r="XCX100" s="35"/>
      <c r="XCY100" s="35"/>
      <c r="XCZ100" s="35"/>
      <c r="XDA100" s="35"/>
      <c r="XDB100" s="35"/>
      <c r="XDC100" s="35"/>
      <c r="XDD100" s="35"/>
      <c r="XDE100" s="35"/>
      <c r="XDF100" s="35"/>
      <c r="XDG100" s="35"/>
      <c r="XDH100" s="35"/>
      <c r="XDI100" s="35"/>
      <c r="XDJ100" s="35"/>
      <c r="XDK100" s="35"/>
      <c r="XDL100" s="35"/>
      <c r="XDM100" s="35"/>
      <c r="XDN100" s="35"/>
      <c r="XDO100" s="35"/>
      <c r="XDP100" s="35"/>
      <c r="XDQ100" s="35"/>
      <c r="XDR100" s="35"/>
      <c r="XDS100" s="35"/>
      <c r="XDT100" s="35"/>
      <c r="XDU100" s="35"/>
      <c r="XDV100" s="35"/>
      <c r="XDW100" s="35"/>
    </row>
    <row r="101" spans="1:16351">
      <c r="A101" s="28" t="s">
        <v>82</v>
      </c>
      <c r="B101" s="28" t="s">
        <v>83</v>
      </c>
      <c r="C101" s="28" t="s">
        <v>0</v>
      </c>
      <c r="D101" s="77" t="s">
        <v>1</v>
      </c>
      <c r="E101" s="77" t="s">
        <v>127</v>
      </c>
      <c r="F101" s="28" t="s">
        <v>9</v>
      </c>
      <c r="G101" s="77" t="s">
        <v>88</v>
      </c>
      <c r="H101" s="257" t="s">
        <v>138</v>
      </c>
      <c r="I101" s="78" t="s">
        <v>125</v>
      </c>
      <c r="J101" s="18">
        <v>20</v>
      </c>
      <c r="K101" s="18">
        <v>4</v>
      </c>
      <c r="L101" s="18">
        <f>J101+K101</f>
        <v>24</v>
      </c>
      <c r="M101" s="164">
        <v>46220</v>
      </c>
      <c r="N101" s="164">
        <v>46223</v>
      </c>
      <c r="O101" s="134">
        <v>46231</v>
      </c>
      <c r="P101" s="164">
        <v>46232</v>
      </c>
      <c r="Q101" s="134">
        <v>46255</v>
      </c>
      <c r="R101" s="164">
        <v>46258</v>
      </c>
      <c r="S101" s="134">
        <v>46269</v>
      </c>
      <c r="T101" s="254">
        <v>46272</v>
      </c>
      <c r="U101" s="135">
        <v>46325</v>
      </c>
      <c r="V101" s="135">
        <v>46328</v>
      </c>
      <c r="W101" s="258" t="s">
        <v>139</v>
      </c>
      <c r="X101" s="8" t="s">
        <v>139</v>
      </c>
      <c r="Y101" s="8" t="s">
        <v>3</v>
      </c>
      <c r="Z101" s="18" t="s">
        <v>4</v>
      </c>
      <c r="AB101" s="17"/>
      <c r="AC101" s="17"/>
      <c r="AD101" s="17"/>
      <c r="AE101" s="17"/>
      <c r="AF101" s="17"/>
      <c r="AG101" s="17"/>
      <c r="AH101" s="17"/>
      <c r="AI101" s="17"/>
      <c r="AJ101" s="17"/>
      <c r="AK101" s="17"/>
      <c r="AR101" s="10" t="s">
        <v>125</v>
      </c>
      <c r="AS101" s="269">
        <v>20</v>
      </c>
      <c r="AT101" s="270">
        <v>20</v>
      </c>
      <c r="AU101" s="270">
        <v>20</v>
      </c>
      <c r="AV101" s="270">
        <v>20</v>
      </c>
      <c r="AW101" s="270">
        <v>20</v>
      </c>
      <c r="AX101" s="271">
        <v>20</v>
      </c>
      <c r="AY101" s="271">
        <v>20</v>
      </c>
      <c r="AZ101" s="275">
        <v>20</v>
      </c>
      <c r="BA101" s="275">
        <v>20</v>
      </c>
      <c r="BB101" s="275">
        <v>20</v>
      </c>
      <c r="BC101" s="275">
        <v>20</v>
      </c>
      <c r="BD101" s="275">
        <v>20</v>
      </c>
      <c r="BE101" s="275">
        <v>20</v>
      </c>
      <c r="BF101" s="275">
        <v>20</v>
      </c>
      <c r="BG101" s="275">
        <v>20</v>
      </c>
      <c r="BH101" s="276">
        <v>20</v>
      </c>
    </row>
    <row r="102" spans="1:16351">
      <c r="A102" s="28" t="s">
        <v>82</v>
      </c>
      <c r="B102" s="28" t="s">
        <v>83</v>
      </c>
      <c r="C102" s="28" t="s">
        <v>0</v>
      </c>
      <c r="D102" s="77" t="s">
        <v>14</v>
      </c>
      <c r="E102" s="77" t="s">
        <v>127</v>
      </c>
      <c r="F102" s="28" t="s">
        <v>2</v>
      </c>
      <c r="G102" s="77" t="s">
        <v>88</v>
      </c>
      <c r="H102" s="257" t="s">
        <v>496</v>
      </c>
      <c r="I102" s="78" t="s">
        <v>125</v>
      </c>
      <c r="J102" s="18">
        <v>20</v>
      </c>
      <c r="K102" s="18">
        <v>4</v>
      </c>
      <c r="L102" s="18">
        <f t="shared" ref="L102:L115" si="23">J102+K102</f>
        <v>24</v>
      </c>
      <c r="M102" s="164">
        <v>46234</v>
      </c>
      <c r="N102" s="164">
        <v>46237</v>
      </c>
      <c r="O102" s="134">
        <v>46245</v>
      </c>
      <c r="P102" s="164">
        <v>46246</v>
      </c>
      <c r="Q102" s="134">
        <v>46269</v>
      </c>
      <c r="R102" s="164">
        <v>46272</v>
      </c>
      <c r="S102" s="134">
        <v>46283</v>
      </c>
      <c r="T102" s="254">
        <v>46286</v>
      </c>
      <c r="U102" s="135">
        <v>46339</v>
      </c>
      <c r="V102" s="135">
        <v>46342</v>
      </c>
      <c r="W102" s="258" t="s">
        <v>119</v>
      </c>
      <c r="X102" s="8" t="s">
        <v>119</v>
      </c>
      <c r="Y102" s="8" t="s">
        <v>3</v>
      </c>
      <c r="Z102" s="18" t="s">
        <v>4</v>
      </c>
      <c r="AB102" s="17"/>
      <c r="AC102" s="17"/>
      <c r="AD102" s="17"/>
      <c r="AE102" s="17"/>
      <c r="AF102" s="17"/>
      <c r="AG102" s="17"/>
      <c r="AH102" s="17"/>
      <c r="AI102" s="17"/>
      <c r="AJ102" s="17"/>
      <c r="AK102" s="17"/>
      <c r="AU102" s="269">
        <v>20</v>
      </c>
      <c r="AV102" s="270">
        <v>20</v>
      </c>
      <c r="AW102" s="270">
        <v>20</v>
      </c>
      <c r="AX102" s="270">
        <v>20</v>
      </c>
      <c r="AY102" s="270">
        <v>20</v>
      </c>
      <c r="AZ102" s="271">
        <v>20</v>
      </c>
      <c r="BA102" s="271">
        <v>20</v>
      </c>
      <c r="BB102" s="275">
        <v>20</v>
      </c>
      <c r="BC102" s="275">
        <v>20</v>
      </c>
      <c r="BD102" s="275">
        <v>20</v>
      </c>
      <c r="BE102" s="275">
        <v>20</v>
      </c>
      <c r="BF102" s="275">
        <v>20</v>
      </c>
      <c r="BG102" s="275">
        <v>20</v>
      </c>
      <c r="BH102" s="275">
        <v>20</v>
      </c>
      <c r="BI102" s="275">
        <v>20</v>
      </c>
      <c r="BJ102" s="276">
        <v>20</v>
      </c>
    </row>
    <row r="103" spans="1:16351">
      <c r="A103" s="28" t="s">
        <v>82</v>
      </c>
      <c r="B103" s="28" t="s">
        <v>83</v>
      </c>
      <c r="C103" s="28" t="s">
        <v>0</v>
      </c>
      <c r="D103" s="77" t="s">
        <v>1</v>
      </c>
      <c r="E103" s="77" t="s">
        <v>127</v>
      </c>
      <c r="F103" s="28" t="s">
        <v>9</v>
      </c>
      <c r="G103" s="77" t="s">
        <v>88</v>
      </c>
      <c r="H103" s="257" t="s">
        <v>497</v>
      </c>
      <c r="I103" s="78" t="s">
        <v>125</v>
      </c>
      <c r="J103" s="18">
        <v>20</v>
      </c>
      <c r="K103" s="18">
        <v>4</v>
      </c>
      <c r="L103" s="18">
        <f t="shared" si="23"/>
        <v>24</v>
      </c>
      <c r="M103" s="164">
        <v>46241</v>
      </c>
      <c r="N103" s="164">
        <v>46244</v>
      </c>
      <c r="O103" s="134">
        <v>46252</v>
      </c>
      <c r="P103" s="164">
        <v>46253</v>
      </c>
      <c r="Q103" s="134">
        <v>46276</v>
      </c>
      <c r="R103" s="164">
        <v>46279</v>
      </c>
      <c r="S103" s="134">
        <v>46290</v>
      </c>
      <c r="T103" s="254">
        <v>46293</v>
      </c>
      <c r="U103" s="135">
        <v>46346</v>
      </c>
      <c r="V103" s="135">
        <v>46349</v>
      </c>
      <c r="W103" s="258" t="s">
        <v>141</v>
      </c>
      <c r="X103" s="8" t="s">
        <v>141</v>
      </c>
      <c r="Y103" s="8" t="s">
        <v>3</v>
      </c>
      <c r="Z103" s="18" t="s">
        <v>4</v>
      </c>
      <c r="AB103" s="17"/>
      <c r="AC103" s="17"/>
      <c r="AD103" s="17"/>
      <c r="AE103" s="17"/>
      <c r="AF103" s="17"/>
      <c r="AG103" s="17"/>
      <c r="AH103" s="17"/>
      <c r="AI103" s="17"/>
      <c r="AJ103" s="17"/>
      <c r="AK103" s="17"/>
      <c r="AV103" s="269">
        <v>20</v>
      </c>
      <c r="AW103" s="270">
        <v>20</v>
      </c>
      <c r="AX103" s="270">
        <v>20</v>
      </c>
      <c r="AY103" s="270">
        <v>20</v>
      </c>
      <c r="AZ103" s="270">
        <v>20</v>
      </c>
      <c r="BA103" s="271">
        <v>20</v>
      </c>
      <c r="BB103" s="271">
        <v>20</v>
      </c>
      <c r="BC103" s="275">
        <v>20</v>
      </c>
      <c r="BD103" s="275">
        <v>20</v>
      </c>
      <c r="BE103" s="275">
        <v>20</v>
      </c>
      <c r="BF103" s="275">
        <v>20</v>
      </c>
      <c r="BG103" s="275">
        <v>20</v>
      </c>
      <c r="BH103" s="275">
        <v>20</v>
      </c>
      <c r="BI103" s="275">
        <v>20</v>
      </c>
      <c r="BJ103" s="275">
        <v>20</v>
      </c>
      <c r="BK103" s="276">
        <v>20</v>
      </c>
    </row>
    <row r="104" spans="1:16351">
      <c r="A104" s="28" t="s">
        <v>82</v>
      </c>
      <c r="B104" s="28" t="s">
        <v>83</v>
      </c>
      <c r="C104" s="28" t="s">
        <v>0</v>
      </c>
      <c r="D104" s="77" t="s">
        <v>14</v>
      </c>
      <c r="E104" s="77" t="s">
        <v>127</v>
      </c>
      <c r="F104" s="28" t="s">
        <v>2</v>
      </c>
      <c r="G104" s="77" t="s">
        <v>88</v>
      </c>
      <c r="H104" s="257" t="s">
        <v>143</v>
      </c>
      <c r="I104" s="78" t="s">
        <v>125</v>
      </c>
      <c r="J104" s="18">
        <v>20</v>
      </c>
      <c r="K104" s="18">
        <v>4</v>
      </c>
      <c r="L104" s="18">
        <f t="shared" si="23"/>
        <v>24</v>
      </c>
      <c r="M104" s="164">
        <v>46248</v>
      </c>
      <c r="N104" s="164">
        <v>46251</v>
      </c>
      <c r="O104" s="134">
        <v>46259</v>
      </c>
      <c r="P104" s="164">
        <v>46260</v>
      </c>
      <c r="Q104" s="134">
        <v>46283</v>
      </c>
      <c r="R104" s="164">
        <v>46286</v>
      </c>
      <c r="S104" s="134">
        <v>46297</v>
      </c>
      <c r="T104" s="254">
        <v>46300</v>
      </c>
      <c r="U104" s="135">
        <v>46353</v>
      </c>
      <c r="V104" s="135">
        <v>46356</v>
      </c>
      <c r="W104" s="8" t="s">
        <v>144</v>
      </c>
      <c r="X104" s="8" t="s">
        <v>144</v>
      </c>
      <c r="Y104" s="8" t="s">
        <v>3</v>
      </c>
      <c r="Z104" s="18" t="s">
        <v>4</v>
      </c>
      <c r="AB104" s="17"/>
      <c r="AC104" s="17"/>
      <c r="AD104" s="17"/>
      <c r="AE104" s="17"/>
      <c r="AF104" s="17"/>
      <c r="AG104" s="17"/>
      <c r="AH104" s="17"/>
      <c r="AI104" s="17"/>
      <c r="AJ104" s="17"/>
      <c r="AK104" s="17"/>
      <c r="AW104" s="269">
        <v>20</v>
      </c>
      <c r="AX104" s="270">
        <v>20</v>
      </c>
      <c r="AY104" s="270">
        <v>20</v>
      </c>
      <c r="AZ104" s="270">
        <v>20</v>
      </c>
      <c r="BA104" s="270">
        <v>20</v>
      </c>
      <c r="BB104" s="271">
        <v>20</v>
      </c>
      <c r="BC104" s="271">
        <v>20</v>
      </c>
      <c r="BD104" s="275">
        <v>20</v>
      </c>
      <c r="BE104" s="275">
        <v>20</v>
      </c>
      <c r="BF104" s="275">
        <v>20</v>
      </c>
      <c r="BG104" s="275">
        <v>20</v>
      </c>
      <c r="BH104" s="275">
        <v>20</v>
      </c>
      <c r="BI104" s="275">
        <v>20</v>
      </c>
      <c r="BJ104" s="275">
        <v>20</v>
      </c>
      <c r="BK104" s="275">
        <v>20</v>
      </c>
      <c r="BL104" s="276">
        <v>20</v>
      </c>
    </row>
    <row r="105" spans="1:16351">
      <c r="A105" s="28" t="s">
        <v>82</v>
      </c>
      <c r="B105" s="28" t="s">
        <v>83</v>
      </c>
      <c r="C105" s="28" t="s">
        <v>0</v>
      </c>
      <c r="D105" s="77" t="s">
        <v>1</v>
      </c>
      <c r="E105" s="77" t="s">
        <v>127</v>
      </c>
      <c r="F105" s="28" t="s">
        <v>9</v>
      </c>
      <c r="G105" s="77" t="s">
        <v>88</v>
      </c>
      <c r="H105" s="257" t="s">
        <v>178</v>
      </c>
      <c r="I105" s="78" t="s">
        <v>125</v>
      </c>
      <c r="J105" s="18">
        <v>20</v>
      </c>
      <c r="K105" s="18">
        <v>4</v>
      </c>
      <c r="L105" s="18">
        <f t="shared" si="23"/>
        <v>24</v>
      </c>
      <c r="M105" s="164">
        <v>46248</v>
      </c>
      <c r="N105" s="164">
        <v>46251</v>
      </c>
      <c r="O105" s="134">
        <v>46259</v>
      </c>
      <c r="P105" s="164">
        <v>46260</v>
      </c>
      <c r="Q105" s="134">
        <v>46283</v>
      </c>
      <c r="R105" s="164">
        <v>46286</v>
      </c>
      <c r="S105" s="134">
        <v>46297</v>
      </c>
      <c r="T105" s="254">
        <v>46300</v>
      </c>
      <c r="U105" s="135">
        <v>46353</v>
      </c>
      <c r="V105" s="135">
        <v>46356</v>
      </c>
      <c r="W105" s="8" t="s">
        <v>179</v>
      </c>
      <c r="X105" s="8" t="s">
        <v>179</v>
      </c>
      <c r="Y105" s="8" t="s">
        <v>3</v>
      </c>
      <c r="Z105" s="18" t="s">
        <v>4</v>
      </c>
      <c r="AB105" s="17"/>
      <c r="AC105" s="17"/>
      <c r="AD105" s="17"/>
      <c r="AE105" s="17"/>
      <c r="AF105" s="17"/>
      <c r="AG105" s="17"/>
      <c r="AH105" s="17"/>
      <c r="AI105" s="17"/>
      <c r="AJ105" s="17"/>
      <c r="AK105" s="17"/>
      <c r="AO105" s="7" t="s">
        <v>208</v>
      </c>
      <c r="AP105" s="7" t="s">
        <v>209</v>
      </c>
      <c r="AQ105" s="7" t="s">
        <v>209</v>
      </c>
      <c r="AR105" s="7" t="s">
        <v>209</v>
      </c>
      <c r="AW105" s="269">
        <v>20</v>
      </c>
      <c r="AX105" s="270">
        <v>20</v>
      </c>
      <c r="AY105" s="270">
        <v>20</v>
      </c>
      <c r="AZ105" s="270">
        <v>20</v>
      </c>
      <c r="BA105" s="270">
        <v>20</v>
      </c>
      <c r="BB105" s="271">
        <v>20</v>
      </c>
      <c r="BC105" s="271">
        <v>20</v>
      </c>
      <c r="BD105" s="275">
        <v>20</v>
      </c>
      <c r="BE105" s="275">
        <v>20</v>
      </c>
      <c r="BF105" s="275">
        <v>20</v>
      </c>
      <c r="BG105" s="275">
        <v>20</v>
      </c>
      <c r="BH105" s="275">
        <v>20</v>
      </c>
      <c r="BI105" s="275">
        <v>20</v>
      </c>
      <c r="BJ105" s="275">
        <v>20</v>
      </c>
      <c r="BK105" s="275">
        <v>20</v>
      </c>
      <c r="BL105" s="276">
        <v>20</v>
      </c>
    </row>
    <row r="106" spans="1:16351">
      <c r="A106" s="28" t="s">
        <v>82</v>
      </c>
      <c r="B106" s="28" t="s">
        <v>83</v>
      </c>
      <c r="C106" s="28" t="s">
        <v>0</v>
      </c>
      <c r="D106" s="77" t="s">
        <v>14</v>
      </c>
      <c r="E106" s="77" t="s">
        <v>127</v>
      </c>
      <c r="F106" s="28" t="s">
        <v>9</v>
      </c>
      <c r="G106" s="77" t="s">
        <v>88</v>
      </c>
      <c r="H106" s="257" t="s">
        <v>180</v>
      </c>
      <c r="I106" s="78" t="s">
        <v>125</v>
      </c>
      <c r="J106" s="18">
        <v>20</v>
      </c>
      <c r="K106" s="18">
        <v>4</v>
      </c>
      <c r="L106" s="18">
        <f t="shared" si="23"/>
        <v>24</v>
      </c>
      <c r="M106" s="164">
        <v>46255</v>
      </c>
      <c r="N106" s="164">
        <v>46258</v>
      </c>
      <c r="O106" s="134">
        <v>46266</v>
      </c>
      <c r="P106" s="164">
        <v>46267</v>
      </c>
      <c r="Q106" s="134">
        <v>46290</v>
      </c>
      <c r="R106" s="164">
        <v>46293</v>
      </c>
      <c r="S106" s="134">
        <v>46304</v>
      </c>
      <c r="T106" s="254">
        <v>46307</v>
      </c>
      <c r="U106" s="135">
        <v>46360</v>
      </c>
      <c r="V106" s="135">
        <v>46363</v>
      </c>
      <c r="W106" s="8" t="s">
        <v>181</v>
      </c>
      <c r="X106" s="8" t="s">
        <v>181</v>
      </c>
      <c r="Y106" s="8" t="s">
        <v>3</v>
      </c>
      <c r="Z106" s="18" t="s">
        <v>4</v>
      </c>
      <c r="AB106" s="17"/>
      <c r="AC106" s="17"/>
      <c r="AD106" s="17"/>
      <c r="AE106" s="17"/>
      <c r="AF106" s="17"/>
      <c r="AG106" s="17"/>
      <c r="AH106" s="17"/>
      <c r="AI106" s="17"/>
      <c r="AJ106" s="17"/>
      <c r="AK106" s="17"/>
      <c r="AP106" s="7" t="s">
        <v>208</v>
      </c>
      <c r="AQ106" s="7" t="s">
        <v>209</v>
      </c>
      <c r="AR106" s="7" t="s">
        <v>209</v>
      </c>
      <c r="AX106" s="269">
        <v>20</v>
      </c>
      <c r="AY106" s="270">
        <v>20</v>
      </c>
      <c r="AZ106" s="270">
        <v>20</v>
      </c>
      <c r="BA106" s="270">
        <v>20</v>
      </c>
      <c r="BB106" s="270">
        <v>20</v>
      </c>
      <c r="BC106" s="271">
        <v>20</v>
      </c>
      <c r="BD106" s="271">
        <v>20</v>
      </c>
      <c r="BE106" s="275">
        <v>20</v>
      </c>
      <c r="BF106" s="275">
        <v>20</v>
      </c>
      <c r="BG106" s="275">
        <v>20</v>
      </c>
      <c r="BH106" s="275">
        <v>20</v>
      </c>
      <c r="BI106" s="275">
        <v>20</v>
      </c>
      <c r="BJ106" s="275">
        <v>20</v>
      </c>
      <c r="BK106" s="275">
        <v>20</v>
      </c>
      <c r="BL106" s="275">
        <v>20</v>
      </c>
      <c r="BM106" s="276">
        <v>20</v>
      </c>
    </row>
    <row r="107" spans="1:16351">
      <c r="A107" s="28" t="s">
        <v>82</v>
      </c>
      <c r="B107" s="28" t="s">
        <v>83</v>
      </c>
      <c r="C107" s="28" t="s">
        <v>0</v>
      </c>
      <c r="D107" s="77" t="s">
        <v>1</v>
      </c>
      <c r="E107" s="77" t="s">
        <v>127</v>
      </c>
      <c r="F107" s="28" t="s">
        <v>9</v>
      </c>
      <c r="G107" s="77" t="s">
        <v>88</v>
      </c>
      <c r="H107" s="257" t="s">
        <v>147</v>
      </c>
      <c r="I107" s="78" t="s">
        <v>125</v>
      </c>
      <c r="J107" s="18">
        <v>20</v>
      </c>
      <c r="K107" s="18">
        <v>4</v>
      </c>
      <c r="L107" s="18">
        <f t="shared" si="23"/>
        <v>24</v>
      </c>
      <c r="M107" s="164">
        <v>46262</v>
      </c>
      <c r="N107" s="164">
        <v>46265</v>
      </c>
      <c r="O107" s="134">
        <v>46273</v>
      </c>
      <c r="P107" s="164">
        <v>46274</v>
      </c>
      <c r="Q107" s="134">
        <v>46297</v>
      </c>
      <c r="R107" s="164">
        <v>46300</v>
      </c>
      <c r="S107" s="134">
        <v>46311</v>
      </c>
      <c r="T107" s="254">
        <v>46314</v>
      </c>
      <c r="U107" s="135">
        <v>46367</v>
      </c>
      <c r="V107" s="135">
        <v>46370</v>
      </c>
      <c r="W107" s="8" t="s">
        <v>182</v>
      </c>
      <c r="X107" s="8" t="s">
        <v>182</v>
      </c>
      <c r="Y107" s="8" t="s">
        <v>3</v>
      </c>
      <c r="Z107" s="18" t="s">
        <v>4</v>
      </c>
      <c r="AB107" s="17"/>
      <c r="AC107" s="17"/>
      <c r="AD107" s="17"/>
      <c r="AE107" s="17"/>
      <c r="AF107" s="17"/>
      <c r="AG107" s="17"/>
      <c r="AH107" s="17"/>
      <c r="AI107" s="17"/>
      <c r="AJ107" s="17"/>
      <c r="AK107" s="17"/>
      <c r="AQ107" s="7" t="s">
        <v>208</v>
      </c>
      <c r="AR107" s="7" t="s">
        <v>209</v>
      </c>
      <c r="AY107" s="269">
        <v>20</v>
      </c>
      <c r="AZ107" s="270">
        <v>20</v>
      </c>
      <c r="BA107" s="270">
        <v>20</v>
      </c>
      <c r="BB107" s="270">
        <v>20</v>
      </c>
      <c r="BC107" s="270">
        <v>20</v>
      </c>
      <c r="BD107" s="271">
        <v>20</v>
      </c>
      <c r="BE107" s="271">
        <v>20</v>
      </c>
      <c r="BF107" s="275">
        <v>20</v>
      </c>
      <c r="BG107" s="275">
        <v>20</v>
      </c>
      <c r="BH107" s="275">
        <v>20</v>
      </c>
      <c r="BI107" s="275">
        <v>20</v>
      </c>
      <c r="BJ107" s="275">
        <v>20</v>
      </c>
      <c r="BK107" s="275">
        <v>20</v>
      </c>
      <c r="BL107" s="275">
        <v>20</v>
      </c>
      <c r="BM107" s="275">
        <v>20</v>
      </c>
      <c r="BN107" s="276">
        <v>20</v>
      </c>
    </row>
    <row r="108" spans="1:16351">
      <c r="A108" s="28" t="s">
        <v>82</v>
      </c>
      <c r="B108" s="28" t="s">
        <v>83</v>
      </c>
      <c r="C108" s="28" t="s">
        <v>0</v>
      </c>
      <c r="D108" s="77" t="s">
        <v>14</v>
      </c>
      <c r="E108" s="77" t="s">
        <v>127</v>
      </c>
      <c r="F108" s="28" t="s">
        <v>9</v>
      </c>
      <c r="G108" s="77" t="s">
        <v>88</v>
      </c>
      <c r="H108" s="257" t="s">
        <v>148</v>
      </c>
      <c r="I108" s="78" t="s">
        <v>125</v>
      </c>
      <c r="J108" s="18">
        <v>20</v>
      </c>
      <c r="K108" s="18">
        <v>4</v>
      </c>
      <c r="L108" s="18">
        <f t="shared" si="23"/>
        <v>24</v>
      </c>
      <c r="M108" s="164">
        <v>46269</v>
      </c>
      <c r="N108" s="164">
        <v>46272</v>
      </c>
      <c r="O108" s="134">
        <v>46280</v>
      </c>
      <c r="P108" s="164">
        <v>46281</v>
      </c>
      <c r="Q108" s="134">
        <v>46304</v>
      </c>
      <c r="R108" s="164">
        <v>46307</v>
      </c>
      <c r="S108" s="134">
        <v>46318</v>
      </c>
      <c r="T108" s="254">
        <v>46321</v>
      </c>
      <c r="U108" s="135">
        <v>46374</v>
      </c>
      <c r="V108" s="135">
        <v>46377</v>
      </c>
      <c r="W108" s="8" t="s">
        <v>183</v>
      </c>
      <c r="X108" s="8" t="s">
        <v>183</v>
      </c>
      <c r="Y108" s="8" t="s">
        <v>3</v>
      </c>
      <c r="Z108" s="18" t="s">
        <v>4</v>
      </c>
      <c r="AB108" s="17"/>
      <c r="AC108" s="17"/>
      <c r="AD108" s="17"/>
      <c r="AE108" s="17"/>
      <c r="AF108" s="17"/>
      <c r="AG108" s="17"/>
      <c r="AH108" s="17"/>
      <c r="AI108" s="17"/>
      <c r="AJ108" s="17"/>
      <c r="AK108" s="17"/>
      <c r="AR108" s="7" t="s">
        <v>208</v>
      </c>
      <c r="AZ108" s="269">
        <v>20</v>
      </c>
      <c r="BA108" s="270">
        <v>20</v>
      </c>
      <c r="BB108" s="270">
        <v>20</v>
      </c>
      <c r="BC108" s="270">
        <v>20</v>
      </c>
      <c r="BD108" s="270">
        <v>20</v>
      </c>
      <c r="BE108" s="271">
        <v>20</v>
      </c>
      <c r="BF108" s="271">
        <v>20</v>
      </c>
      <c r="BG108" s="275">
        <v>20</v>
      </c>
      <c r="BH108" s="275">
        <v>20</v>
      </c>
      <c r="BI108" s="275">
        <v>20</v>
      </c>
      <c r="BJ108" s="275">
        <v>20</v>
      </c>
      <c r="BK108" s="275">
        <v>20</v>
      </c>
      <c r="BL108" s="275">
        <v>20</v>
      </c>
      <c r="BM108" s="275">
        <v>20</v>
      </c>
      <c r="BN108" s="275">
        <v>20</v>
      </c>
      <c r="BO108" s="276">
        <v>20</v>
      </c>
    </row>
    <row r="109" spans="1:16351">
      <c r="A109" s="28" t="s">
        <v>82</v>
      </c>
      <c r="B109" s="28" t="s">
        <v>83</v>
      </c>
      <c r="C109" s="28" t="s">
        <v>0</v>
      </c>
      <c r="D109" s="77" t="s">
        <v>14</v>
      </c>
      <c r="E109" s="77" t="s">
        <v>127</v>
      </c>
      <c r="F109" s="28" t="s">
        <v>9</v>
      </c>
      <c r="G109" s="77" t="s">
        <v>88</v>
      </c>
      <c r="H109" s="257" t="s">
        <v>498</v>
      </c>
      <c r="I109" s="78" t="s">
        <v>125</v>
      </c>
      <c r="J109" s="18">
        <v>20</v>
      </c>
      <c r="K109" s="18">
        <v>4</v>
      </c>
      <c r="L109" s="18">
        <f t="shared" si="23"/>
        <v>24</v>
      </c>
      <c r="M109" s="164">
        <v>46269</v>
      </c>
      <c r="N109" s="164">
        <v>46272</v>
      </c>
      <c r="O109" s="134">
        <v>46280</v>
      </c>
      <c r="P109" s="164">
        <v>46281</v>
      </c>
      <c r="Q109" s="134">
        <v>46304</v>
      </c>
      <c r="R109" s="164">
        <v>46307</v>
      </c>
      <c r="S109" s="134">
        <v>46318</v>
      </c>
      <c r="T109" s="254">
        <v>46321</v>
      </c>
      <c r="U109" s="135">
        <v>46374</v>
      </c>
      <c r="V109" s="135">
        <v>46377</v>
      </c>
      <c r="W109" s="8" t="s">
        <v>185</v>
      </c>
      <c r="X109" s="8" t="s">
        <v>185</v>
      </c>
      <c r="Y109" s="8" t="s">
        <v>3</v>
      </c>
      <c r="Z109" s="18" t="s">
        <v>4</v>
      </c>
      <c r="AB109" s="17"/>
      <c r="AC109" s="17"/>
      <c r="AD109" s="17"/>
      <c r="AE109" s="17"/>
      <c r="AF109" s="17"/>
      <c r="AG109" s="17"/>
      <c r="AH109" s="17"/>
      <c r="AI109" s="17"/>
      <c r="AJ109" s="17"/>
      <c r="AK109" s="17"/>
      <c r="AR109" s="7" t="s">
        <v>208</v>
      </c>
      <c r="AZ109" s="269">
        <v>20</v>
      </c>
      <c r="BA109" s="270">
        <v>20</v>
      </c>
      <c r="BB109" s="270">
        <v>20</v>
      </c>
      <c r="BC109" s="270">
        <v>20</v>
      </c>
      <c r="BD109" s="270">
        <v>20</v>
      </c>
      <c r="BE109" s="271">
        <v>20</v>
      </c>
      <c r="BF109" s="271">
        <v>20</v>
      </c>
      <c r="BG109" s="275">
        <v>20</v>
      </c>
      <c r="BH109" s="275">
        <v>20</v>
      </c>
      <c r="BI109" s="275">
        <v>20</v>
      </c>
      <c r="BJ109" s="275">
        <v>20</v>
      </c>
      <c r="BK109" s="275">
        <v>20</v>
      </c>
      <c r="BL109" s="275">
        <v>20</v>
      </c>
      <c r="BM109" s="275">
        <v>20</v>
      </c>
      <c r="BN109" s="275">
        <v>20</v>
      </c>
      <c r="BO109" s="276">
        <v>20</v>
      </c>
    </row>
    <row r="110" spans="1:16351">
      <c r="A110" s="28" t="s">
        <v>82</v>
      </c>
      <c r="B110" s="28" t="s">
        <v>83</v>
      </c>
      <c r="C110" s="28" t="s">
        <v>0</v>
      </c>
      <c r="D110" s="77" t="s">
        <v>8</v>
      </c>
      <c r="E110" s="77" t="s">
        <v>127</v>
      </c>
      <c r="F110" s="28" t="s">
        <v>2</v>
      </c>
      <c r="G110" s="77" t="s">
        <v>88</v>
      </c>
      <c r="H110" s="257" t="s">
        <v>186</v>
      </c>
      <c r="I110" s="78" t="s">
        <v>125</v>
      </c>
      <c r="J110" s="18">
        <v>20</v>
      </c>
      <c r="K110" s="18">
        <v>4</v>
      </c>
      <c r="L110" s="18">
        <f t="shared" si="23"/>
        <v>24</v>
      </c>
      <c r="M110" s="164">
        <v>46276</v>
      </c>
      <c r="N110" s="164">
        <v>46279</v>
      </c>
      <c r="O110" s="134">
        <v>46287</v>
      </c>
      <c r="P110" s="164">
        <v>46288</v>
      </c>
      <c r="Q110" s="134">
        <v>46311</v>
      </c>
      <c r="R110" s="164">
        <v>46314</v>
      </c>
      <c r="S110" s="134">
        <v>46325</v>
      </c>
      <c r="T110" s="254">
        <v>46328</v>
      </c>
      <c r="U110" s="135">
        <v>46381</v>
      </c>
      <c r="V110" s="135">
        <v>46384</v>
      </c>
      <c r="W110" s="18" t="s">
        <v>93</v>
      </c>
      <c r="X110" s="18" t="s">
        <v>93</v>
      </c>
      <c r="Y110" s="8" t="s">
        <v>3</v>
      </c>
      <c r="Z110" s="18" t="s">
        <v>4</v>
      </c>
      <c r="AB110" s="17"/>
      <c r="AC110" s="17"/>
      <c r="AD110" s="17"/>
      <c r="AE110" s="17"/>
      <c r="AF110" s="17"/>
      <c r="AG110" s="17"/>
      <c r="AH110" s="17"/>
      <c r="AI110" s="17"/>
      <c r="AJ110" s="17"/>
      <c r="AK110" s="17"/>
      <c r="BA110" s="269">
        <v>20</v>
      </c>
      <c r="BB110" s="270">
        <v>20</v>
      </c>
      <c r="BC110" s="270">
        <v>20</v>
      </c>
      <c r="BD110" s="270">
        <v>20</v>
      </c>
      <c r="BE110" s="270">
        <v>20</v>
      </c>
      <c r="BF110" s="271">
        <v>20</v>
      </c>
      <c r="BG110" s="271">
        <v>20</v>
      </c>
      <c r="BH110" s="275">
        <v>20</v>
      </c>
      <c r="BI110" s="275">
        <v>20</v>
      </c>
      <c r="BJ110" s="275">
        <v>20</v>
      </c>
      <c r="BK110" s="275">
        <v>20</v>
      </c>
      <c r="BL110" s="275">
        <v>20</v>
      </c>
      <c r="BM110" s="275">
        <v>20</v>
      </c>
      <c r="BN110" s="275">
        <v>20</v>
      </c>
      <c r="BO110" s="275">
        <v>20</v>
      </c>
      <c r="BP110" s="276">
        <v>20</v>
      </c>
    </row>
    <row r="111" spans="1:16351">
      <c r="A111" s="28" t="s">
        <v>82</v>
      </c>
      <c r="B111" s="28" t="s">
        <v>83</v>
      </c>
      <c r="C111" s="28" t="s">
        <v>0</v>
      </c>
      <c r="D111" s="77" t="s">
        <v>1</v>
      </c>
      <c r="E111" s="77" t="s">
        <v>127</v>
      </c>
      <c r="F111" s="28" t="s">
        <v>9</v>
      </c>
      <c r="G111" s="77" t="s">
        <v>88</v>
      </c>
      <c r="H111" s="257" t="s">
        <v>499</v>
      </c>
      <c r="I111" s="78" t="s">
        <v>125</v>
      </c>
      <c r="J111" s="18">
        <v>15</v>
      </c>
      <c r="K111" s="18">
        <v>4</v>
      </c>
      <c r="L111" s="18">
        <f t="shared" si="23"/>
        <v>19</v>
      </c>
      <c r="M111" s="164">
        <v>46276</v>
      </c>
      <c r="N111" s="164">
        <v>46279</v>
      </c>
      <c r="O111" s="134">
        <v>46287</v>
      </c>
      <c r="P111" s="164">
        <v>46288</v>
      </c>
      <c r="Q111" s="134">
        <v>46311</v>
      </c>
      <c r="R111" s="164">
        <v>46314</v>
      </c>
      <c r="S111" s="134">
        <v>46325</v>
      </c>
      <c r="T111" s="254">
        <v>46328</v>
      </c>
      <c r="U111" s="135">
        <v>46381</v>
      </c>
      <c r="V111" s="135">
        <v>46384</v>
      </c>
      <c r="W111" s="258" t="s">
        <v>139</v>
      </c>
      <c r="X111" s="8" t="s">
        <v>139</v>
      </c>
      <c r="Y111" s="8" t="s">
        <v>3</v>
      </c>
      <c r="Z111" s="18" t="s">
        <v>4</v>
      </c>
      <c r="AB111" s="17"/>
      <c r="AC111" s="17"/>
      <c r="AD111" s="17"/>
      <c r="AE111" s="17"/>
      <c r="AF111" s="17"/>
      <c r="AG111" s="17"/>
      <c r="AH111" s="17"/>
      <c r="AI111" s="17"/>
      <c r="AJ111" s="17"/>
      <c r="AK111" s="17"/>
      <c r="BA111" s="269">
        <v>15</v>
      </c>
      <c r="BB111" s="270">
        <v>15</v>
      </c>
      <c r="BC111" s="270">
        <v>15</v>
      </c>
      <c r="BD111" s="270">
        <v>15</v>
      </c>
      <c r="BE111" s="270">
        <v>15</v>
      </c>
      <c r="BF111" s="271">
        <v>15</v>
      </c>
      <c r="BG111" s="271">
        <v>15</v>
      </c>
      <c r="BH111" s="275">
        <v>15</v>
      </c>
      <c r="BI111" s="275">
        <v>15</v>
      </c>
      <c r="BJ111" s="275">
        <v>15</v>
      </c>
      <c r="BK111" s="275">
        <v>15</v>
      </c>
      <c r="BL111" s="275">
        <v>15</v>
      </c>
      <c r="BM111" s="275">
        <v>15</v>
      </c>
      <c r="BN111" s="275">
        <v>15</v>
      </c>
      <c r="BO111" s="275">
        <v>15</v>
      </c>
      <c r="BP111" s="276">
        <v>15</v>
      </c>
    </row>
    <row r="112" spans="1:16351">
      <c r="A112" s="28" t="s">
        <v>82</v>
      </c>
      <c r="B112" s="28" t="s">
        <v>83</v>
      </c>
      <c r="C112" s="28" t="s">
        <v>0</v>
      </c>
      <c r="D112" s="77" t="s">
        <v>8</v>
      </c>
      <c r="E112" s="77" t="s">
        <v>127</v>
      </c>
      <c r="F112" s="28" t="s">
        <v>2</v>
      </c>
      <c r="G112" s="77" t="s">
        <v>88</v>
      </c>
      <c r="H112" s="257" t="s">
        <v>152</v>
      </c>
      <c r="I112" s="78" t="s">
        <v>125</v>
      </c>
      <c r="J112" s="18">
        <v>20</v>
      </c>
      <c r="K112" s="18">
        <v>4</v>
      </c>
      <c r="L112" s="18">
        <f t="shared" si="23"/>
        <v>24</v>
      </c>
      <c r="M112" s="164">
        <v>46283</v>
      </c>
      <c r="N112" s="164">
        <v>46286</v>
      </c>
      <c r="O112" s="134">
        <v>46294</v>
      </c>
      <c r="P112" s="164">
        <v>46295</v>
      </c>
      <c r="Q112" s="134">
        <v>46318</v>
      </c>
      <c r="R112" s="164">
        <v>46321</v>
      </c>
      <c r="S112" s="134">
        <v>46332</v>
      </c>
      <c r="T112" s="254">
        <v>46335</v>
      </c>
      <c r="U112" s="135">
        <v>46388</v>
      </c>
      <c r="V112" s="135">
        <v>46391</v>
      </c>
      <c r="W112" s="18" t="s">
        <v>110</v>
      </c>
      <c r="X112" s="18" t="s">
        <v>110</v>
      </c>
      <c r="Y112" s="8" t="s">
        <v>3</v>
      </c>
      <c r="Z112" s="18" t="s">
        <v>4</v>
      </c>
      <c r="AB112" s="17"/>
      <c r="AC112" s="17"/>
      <c r="AD112" s="17"/>
      <c r="AE112" s="17"/>
      <c r="AF112" s="17"/>
      <c r="AG112" s="17"/>
      <c r="AH112" s="17"/>
      <c r="AI112" s="17"/>
      <c r="AJ112" s="17"/>
      <c r="AK112" s="17"/>
      <c r="BB112" s="269">
        <v>20</v>
      </c>
      <c r="BC112" s="270">
        <v>20</v>
      </c>
      <c r="BD112" s="270">
        <v>20</v>
      </c>
      <c r="BE112" s="270">
        <v>20</v>
      </c>
      <c r="BF112" s="270">
        <v>20</v>
      </c>
      <c r="BG112" s="271">
        <v>20</v>
      </c>
      <c r="BH112" s="271">
        <v>20</v>
      </c>
      <c r="BI112" s="275">
        <v>20</v>
      </c>
      <c r="BJ112" s="275">
        <v>20</v>
      </c>
      <c r="BK112" s="275">
        <v>20</v>
      </c>
      <c r="BL112" s="275">
        <v>20</v>
      </c>
      <c r="BM112" s="275">
        <v>20</v>
      </c>
      <c r="BN112" s="275">
        <v>20</v>
      </c>
      <c r="BO112" s="275">
        <v>20</v>
      </c>
      <c r="BP112" s="275">
        <v>20</v>
      </c>
      <c r="BQ112" s="276">
        <v>20</v>
      </c>
    </row>
    <row r="113" spans="1:71">
      <c r="A113" s="28" t="s">
        <v>82</v>
      </c>
      <c r="B113" s="28" t="s">
        <v>83</v>
      </c>
      <c r="C113" s="28" t="s">
        <v>0</v>
      </c>
      <c r="D113" s="77" t="s">
        <v>14</v>
      </c>
      <c r="E113" s="77" t="s">
        <v>127</v>
      </c>
      <c r="F113" s="28" t="s">
        <v>9</v>
      </c>
      <c r="G113" s="77" t="s">
        <v>88</v>
      </c>
      <c r="H113" s="257" t="s">
        <v>500</v>
      </c>
      <c r="I113" s="78" t="s">
        <v>125</v>
      </c>
      <c r="J113" s="18">
        <v>20</v>
      </c>
      <c r="K113" s="18">
        <v>4</v>
      </c>
      <c r="L113" s="18">
        <f t="shared" si="23"/>
        <v>24</v>
      </c>
      <c r="M113" s="164">
        <v>46283</v>
      </c>
      <c r="N113" s="164">
        <v>46286</v>
      </c>
      <c r="O113" s="134">
        <v>46294</v>
      </c>
      <c r="P113" s="164">
        <v>46295</v>
      </c>
      <c r="Q113" s="134">
        <v>46318</v>
      </c>
      <c r="R113" s="164">
        <v>46321</v>
      </c>
      <c r="S113" s="134">
        <v>46332</v>
      </c>
      <c r="T113" s="254">
        <v>46335</v>
      </c>
      <c r="U113" s="135">
        <v>46388</v>
      </c>
      <c r="V113" s="135">
        <v>46391</v>
      </c>
      <c r="W113" s="8" t="s">
        <v>188</v>
      </c>
      <c r="X113" s="8" t="s">
        <v>188</v>
      </c>
      <c r="Y113" s="8" t="s">
        <v>3</v>
      </c>
      <c r="Z113" s="18" t="s">
        <v>4</v>
      </c>
      <c r="AB113" s="17"/>
      <c r="AC113" s="17"/>
      <c r="AD113" s="17"/>
      <c r="AE113" s="17"/>
      <c r="AF113" s="17"/>
      <c r="AG113" s="17"/>
      <c r="AH113" s="17"/>
      <c r="AI113" s="17"/>
      <c r="AJ113" s="17"/>
      <c r="AK113" s="17"/>
      <c r="BB113" s="269">
        <v>20</v>
      </c>
      <c r="BC113" s="270">
        <v>20</v>
      </c>
      <c r="BD113" s="270">
        <v>20</v>
      </c>
      <c r="BE113" s="270">
        <v>20</v>
      </c>
      <c r="BF113" s="270">
        <v>20</v>
      </c>
      <c r="BG113" s="271">
        <v>20</v>
      </c>
      <c r="BH113" s="271">
        <v>20</v>
      </c>
      <c r="BI113" s="275">
        <v>20</v>
      </c>
      <c r="BJ113" s="275">
        <v>20</v>
      </c>
      <c r="BK113" s="275">
        <v>20</v>
      </c>
      <c r="BL113" s="275">
        <v>20</v>
      </c>
      <c r="BM113" s="275">
        <v>20</v>
      </c>
      <c r="BN113" s="275">
        <v>20</v>
      </c>
      <c r="BO113" s="275">
        <v>20</v>
      </c>
      <c r="BP113" s="275">
        <v>20</v>
      </c>
      <c r="BQ113" s="276">
        <v>20</v>
      </c>
    </row>
    <row r="114" spans="1:71">
      <c r="A114" s="28" t="s">
        <v>82</v>
      </c>
      <c r="B114" s="28" t="s">
        <v>83</v>
      </c>
      <c r="C114" s="28" t="s">
        <v>0</v>
      </c>
      <c r="D114" s="77" t="s">
        <v>14</v>
      </c>
      <c r="E114" s="77" t="s">
        <v>127</v>
      </c>
      <c r="F114" s="28" t="s">
        <v>2</v>
      </c>
      <c r="G114" s="77" t="s">
        <v>88</v>
      </c>
      <c r="H114" s="257" t="s">
        <v>154</v>
      </c>
      <c r="I114" s="78" t="s">
        <v>125</v>
      </c>
      <c r="J114" s="18">
        <v>20</v>
      </c>
      <c r="K114" s="18">
        <v>4</v>
      </c>
      <c r="L114" s="18">
        <f t="shared" si="23"/>
        <v>24</v>
      </c>
      <c r="M114" s="164">
        <v>46290</v>
      </c>
      <c r="N114" s="164">
        <v>46293</v>
      </c>
      <c r="O114" s="134">
        <v>46301</v>
      </c>
      <c r="P114" s="164">
        <v>46302</v>
      </c>
      <c r="Q114" s="134">
        <v>46325</v>
      </c>
      <c r="R114" s="164">
        <v>46328</v>
      </c>
      <c r="S114" s="134">
        <v>46339</v>
      </c>
      <c r="T114" s="254">
        <v>46342</v>
      </c>
      <c r="U114" s="135">
        <v>46395</v>
      </c>
      <c r="V114" s="135">
        <v>46398</v>
      </c>
      <c r="W114" s="258" t="s">
        <v>119</v>
      </c>
      <c r="X114" s="8" t="s">
        <v>119</v>
      </c>
      <c r="Y114" s="8" t="s">
        <v>3</v>
      </c>
      <c r="Z114" s="18" t="s">
        <v>4</v>
      </c>
      <c r="AB114" s="17"/>
      <c r="AC114" s="17"/>
      <c r="AD114" s="17"/>
      <c r="AE114" s="17"/>
      <c r="AF114" s="17"/>
      <c r="AG114" s="17"/>
      <c r="AH114" s="17"/>
      <c r="AI114" s="17"/>
      <c r="AJ114" s="17"/>
      <c r="AK114" s="17"/>
      <c r="BC114" s="269">
        <v>20</v>
      </c>
      <c r="BD114" s="270">
        <v>20</v>
      </c>
      <c r="BE114" s="270">
        <v>20</v>
      </c>
      <c r="BF114" s="270">
        <v>20</v>
      </c>
      <c r="BG114" s="270">
        <v>20</v>
      </c>
      <c r="BH114" s="271">
        <v>20</v>
      </c>
      <c r="BI114" s="271">
        <v>20</v>
      </c>
      <c r="BJ114" s="275">
        <v>20</v>
      </c>
      <c r="BK114" s="275">
        <v>20</v>
      </c>
      <c r="BL114" s="275">
        <v>20</v>
      </c>
      <c r="BM114" s="275">
        <v>20</v>
      </c>
      <c r="BN114" s="275">
        <v>20</v>
      </c>
      <c r="BO114" s="275">
        <v>20</v>
      </c>
      <c r="BP114" s="275">
        <v>20</v>
      </c>
      <c r="BQ114" s="275">
        <v>20</v>
      </c>
      <c r="BR114" s="276">
        <v>20</v>
      </c>
    </row>
    <row r="115" spans="1:71">
      <c r="A115" s="28" t="s">
        <v>82</v>
      </c>
      <c r="B115" s="28" t="s">
        <v>83</v>
      </c>
      <c r="C115" s="28" t="s">
        <v>0</v>
      </c>
      <c r="D115" s="77" t="s">
        <v>1</v>
      </c>
      <c r="E115" s="77" t="s">
        <v>127</v>
      </c>
      <c r="F115" s="28" t="s">
        <v>2</v>
      </c>
      <c r="G115" s="77" t="s">
        <v>88</v>
      </c>
      <c r="H115" s="257" t="s">
        <v>501</v>
      </c>
      <c r="I115" s="78" t="s">
        <v>125</v>
      </c>
      <c r="J115" s="18">
        <v>20</v>
      </c>
      <c r="K115" s="18">
        <v>4</v>
      </c>
      <c r="L115" s="18">
        <f t="shared" si="23"/>
        <v>24</v>
      </c>
      <c r="M115" s="164">
        <v>46297</v>
      </c>
      <c r="N115" s="164">
        <v>46300</v>
      </c>
      <c r="O115" s="134">
        <v>46308</v>
      </c>
      <c r="P115" s="164">
        <v>46309</v>
      </c>
      <c r="Q115" s="134">
        <v>46332</v>
      </c>
      <c r="R115" s="164">
        <v>46335</v>
      </c>
      <c r="S115" s="134">
        <v>46346</v>
      </c>
      <c r="T115" s="254">
        <v>46349</v>
      </c>
      <c r="U115" s="135">
        <v>46402</v>
      </c>
      <c r="V115" s="135">
        <v>46405</v>
      </c>
      <c r="W115" s="258" t="s">
        <v>141</v>
      </c>
      <c r="X115" s="8" t="s">
        <v>141</v>
      </c>
      <c r="Y115" s="8" t="s">
        <v>3</v>
      </c>
      <c r="Z115" s="18" t="s">
        <v>4</v>
      </c>
      <c r="AB115" s="17"/>
      <c r="AC115" s="17"/>
      <c r="AD115" s="17"/>
      <c r="AE115" s="17"/>
      <c r="AF115" s="17"/>
      <c r="AG115" s="17"/>
      <c r="AH115" s="17"/>
      <c r="AI115" s="17"/>
      <c r="AJ115" s="17"/>
      <c r="AK115" s="17"/>
      <c r="BD115" s="269">
        <v>20</v>
      </c>
      <c r="BE115" s="270">
        <v>20</v>
      </c>
      <c r="BF115" s="270">
        <v>20</v>
      </c>
      <c r="BG115" s="270">
        <v>20</v>
      </c>
      <c r="BH115" s="270">
        <v>20</v>
      </c>
      <c r="BI115" s="271">
        <v>20</v>
      </c>
      <c r="BJ115" s="271">
        <v>20</v>
      </c>
      <c r="BK115" s="275">
        <v>20</v>
      </c>
      <c r="BL115" s="275">
        <v>20</v>
      </c>
      <c r="BM115" s="275">
        <v>20</v>
      </c>
      <c r="BN115" s="275">
        <v>20</v>
      </c>
      <c r="BO115" s="275">
        <v>20</v>
      </c>
      <c r="BP115" s="275">
        <v>20</v>
      </c>
      <c r="BQ115" s="275">
        <v>20</v>
      </c>
      <c r="BR115" s="275">
        <v>20</v>
      </c>
      <c r="BS115" s="276">
        <v>20</v>
      </c>
    </row>
    <row r="116" spans="1:71">
      <c r="J116" s="18"/>
      <c r="K116" s="18"/>
      <c r="L116" s="18"/>
      <c r="M116" s="8"/>
      <c r="N116" s="8"/>
      <c r="O116" s="8"/>
      <c r="P116" s="8"/>
      <c r="Q116" s="8"/>
      <c r="R116" s="8"/>
      <c r="S116" s="8"/>
      <c r="T116" s="8"/>
      <c r="U116" s="136" t="s">
        <v>502</v>
      </c>
      <c r="AB116" s="17"/>
      <c r="AC116" s="17"/>
      <c r="AD116" s="17"/>
      <c r="AE116" s="17"/>
      <c r="AF116" s="17"/>
      <c r="AG116" s="17"/>
      <c r="AH116" s="17"/>
      <c r="AI116" s="17"/>
      <c r="AJ116" s="17"/>
      <c r="AK116" s="17"/>
      <c r="AS116" s="262">
        <f>SUM(AS101:AS115)</f>
        <v>20</v>
      </c>
      <c r="AT116" s="262">
        <f t="shared" ref="AT116:AV116" si="24">SUM(AT101:AT115)</f>
        <v>20</v>
      </c>
      <c r="AU116" s="262">
        <f t="shared" si="24"/>
        <v>40</v>
      </c>
      <c r="AV116" s="262">
        <f t="shared" si="24"/>
        <v>60</v>
      </c>
      <c r="AW116" s="262">
        <f t="shared" ref="AW116:BS116" si="25">SUM(AW101:AW115)</f>
        <v>100</v>
      </c>
      <c r="AX116" s="262">
        <f t="shared" si="25"/>
        <v>120</v>
      </c>
      <c r="AY116" s="262">
        <f t="shared" si="25"/>
        <v>140</v>
      </c>
      <c r="AZ116" s="262">
        <f t="shared" si="25"/>
        <v>180</v>
      </c>
      <c r="BA116" s="262">
        <f t="shared" si="25"/>
        <v>215</v>
      </c>
      <c r="BB116" s="262">
        <f t="shared" si="25"/>
        <v>255</v>
      </c>
      <c r="BC116" s="262">
        <f t="shared" si="25"/>
        <v>275</v>
      </c>
      <c r="BD116" s="262">
        <f t="shared" si="25"/>
        <v>295</v>
      </c>
      <c r="BE116" s="262">
        <f t="shared" si="25"/>
        <v>295</v>
      </c>
      <c r="BF116" s="262">
        <f t="shared" si="25"/>
        <v>295</v>
      </c>
      <c r="BG116" s="262">
        <f t="shared" si="25"/>
        <v>295</v>
      </c>
      <c r="BH116" s="262">
        <f t="shared" si="25"/>
        <v>295</v>
      </c>
      <c r="BI116" s="262">
        <f t="shared" si="25"/>
        <v>275</v>
      </c>
      <c r="BJ116" s="262">
        <f t="shared" si="25"/>
        <v>275</v>
      </c>
      <c r="BK116" s="262">
        <f t="shared" si="25"/>
        <v>255</v>
      </c>
      <c r="BL116" s="262">
        <f t="shared" si="25"/>
        <v>235</v>
      </c>
      <c r="BM116" s="262">
        <f t="shared" si="25"/>
        <v>195</v>
      </c>
      <c r="BN116" s="262">
        <f t="shared" si="25"/>
        <v>175</v>
      </c>
      <c r="BO116" s="262">
        <f t="shared" si="25"/>
        <v>155</v>
      </c>
      <c r="BP116" s="262">
        <f t="shared" si="25"/>
        <v>115</v>
      </c>
      <c r="BQ116" s="262">
        <f t="shared" si="25"/>
        <v>80</v>
      </c>
      <c r="BR116" s="262">
        <f t="shared" si="25"/>
        <v>40</v>
      </c>
      <c r="BS116" s="262">
        <f t="shared" si="25"/>
        <v>20</v>
      </c>
    </row>
    <row r="117" spans="1:71" ht="14.5">
      <c r="A117" s="260" t="s">
        <v>156</v>
      </c>
      <c r="B117" s="217" t="s">
        <v>9</v>
      </c>
      <c r="C117" s="217" t="s">
        <v>2</v>
      </c>
      <c r="D117" s="260" t="s">
        <v>157</v>
      </c>
      <c r="J117" s="18"/>
      <c r="K117" s="18"/>
      <c r="L117" s="18"/>
      <c r="M117" s="8"/>
      <c r="N117" s="8"/>
      <c r="O117" s="8"/>
      <c r="P117" s="8"/>
      <c r="Q117" s="8"/>
      <c r="R117" s="8"/>
      <c r="S117" s="8"/>
      <c r="T117" s="8"/>
      <c r="U117" s="8"/>
      <c r="V117" s="8"/>
      <c r="AB117" s="17"/>
      <c r="AC117" s="17"/>
      <c r="AD117" s="17"/>
      <c r="AE117" s="17"/>
      <c r="AF117" s="17"/>
      <c r="AG117" s="17"/>
      <c r="AH117" s="17"/>
      <c r="AI117" s="17"/>
      <c r="AJ117" s="17"/>
      <c r="AK117" s="17"/>
    </row>
    <row r="118" spans="1:71" ht="14">
      <c r="A118" s="204" t="s">
        <v>14</v>
      </c>
      <c r="B118" s="204">
        <v>80</v>
      </c>
      <c r="C118" s="204">
        <v>60</v>
      </c>
      <c r="D118" s="204">
        <v>140</v>
      </c>
      <c r="J118" s="18"/>
      <c r="K118" s="18"/>
      <c r="L118" s="18"/>
      <c r="M118" s="8"/>
      <c r="N118" s="8"/>
      <c r="O118" s="8"/>
      <c r="P118" s="8"/>
      <c r="Q118" s="8"/>
      <c r="R118" s="8"/>
      <c r="S118" s="8"/>
      <c r="T118" s="8"/>
      <c r="U118" s="8"/>
      <c r="V118" s="8"/>
      <c r="AB118" s="17"/>
      <c r="AC118" s="17"/>
      <c r="AD118" s="17"/>
      <c r="AE118" s="17"/>
      <c r="AF118" s="17"/>
      <c r="AG118" s="17"/>
      <c r="AH118" s="17"/>
      <c r="AI118" s="17"/>
      <c r="AJ118" s="17"/>
      <c r="AK118" s="17"/>
    </row>
    <row r="119" spans="1:71" ht="14">
      <c r="A119" s="204" t="s">
        <v>1</v>
      </c>
      <c r="B119" s="204">
        <v>95</v>
      </c>
      <c r="C119" s="204">
        <v>20</v>
      </c>
      <c r="D119" s="204">
        <v>115</v>
      </c>
      <c r="J119" s="18"/>
      <c r="K119" s="18"/>
      <c r="L119" s="18"/>
      <c r="M119" s="8"/>
      <c r="N119" s="8"/>
      <c r="O119" s="8"/>
      <c r="P119" s="8"/>
      <c r="Q119" s="8"/>
      <c r="R119" s="8"/>
      <c r="S119" s="8"/>
      <c r="T119" s="8"/>
      <c r="U119" s="8"/>
      <c r="V119" s="8"/>
      <c r="AB119" s="17"/>
      <c r="AC119" s="17"/>
      <c r="AD119" s="17"/>
      <c r="AE119" s="17"/>
      <c r="AF119" s="17"/>
      <c r="AG119" s="17"/>
      <c r="AH119" s="17"/>
      <c r="AI119" s="17"/>
      <c r="AJ119" s="17"/>
      <c r="AK119" s="17"/>
    </row>
    <row r="120" spans="1:71" ht="14">
      <c r="A120" s="204" t="s">
        <v>8</v>
      </c>
      <c r="B120" s="204">
        <v>0</v>
      </c>
      <c r="C120" s="204">
        <v>40</v>
      </c>
      <c r="D120" s="204">
        <v>40</v>
      </c>
      <c r="J120" s="18"/>
      <c r="K120" s="18"/>
      <c r="L120" s="18"/>
      <c r="M120" s="137"/>
      <c r="N120" s="8"/>
      <c r="O120" s="8"/>
      <c r="P120" s="8"/>
      <c r="Q120" s="8"/>
      <c r="R120" s="8"/>
      <c r="S120" s="8"/>
      <c r="T120" s="8"/>
      <c r="U120" s="8"/>
      <c r="V120" s="8"/>
      <c r="AB120" s="17"/>
      <c r="AC120" s="17"/>
      <c r="AD120" s="17"/>
      <c r="AE120" s="17"/>
      <c r="AF120" s="17"/>
      <c r="AG120" s="17"/>
      <c r="AH120" s="17"/>
      <c r="AI120" s="17"/>
      <c r="AJ120" s="17"/>
      <c r="AK120" s="17"/>
      <c r="AS120" s="8"/>
      <c r="AT120" s="278">
        <v>46204</v>
      </c>
      <c r="AU120" s="278">
        <v>46235</v>
      </c>
      <c r="AV120" s="278">
        <v>46266</v>
      </c>
      <c r="AW120" s="278">
        <v>46296</v>
      </c>
      <c r="AX120" s="278">
        <v>46327</v>
      </c>
      <c r="AY120" s="278">
        <v>46357</v>
      </c>
      <c r="AZ120" s="278">
        <v>46388</v>
      </c>
    </row>
    <row r="121" spans="1:71" ht="14.5">
      <c r="A121" s="260" t="s">
        <v>160</v>
      </c>
      <c r="B121" s="217">
        <f>SUM(B118:B120)</f>
        <v>175</v>
      </c>
      <c r="C121" s="217">
        <f>SUM(C118:C120)</f>
        <v>120</v>
      </c>
      <c r="D121" s="260">
        <v>295</v>
      </c>
      <c r="J121" s="18"/>
      <c r="K121" s="18"/>
      <c r="L121" s="18"/>
      <c r="M121" s="136"/>
      <c r="N121" s="8"/>
      <c r="O121" s="8"/>
      <c r="P121" s="8"/>
      <c r="Q121" s="8"/>
      <c r="R121" s="8"/>
      <c r="S121" s="8"/>
      <c r="T121" s="8"/>
      <c r="U121" s="8"/>
      <c r="V121" s="8"/>
      <c r="AB121" s="17"/>
      <c r="AC121" s="17"/>
      <c r="AD121" s="17"/>
      <c r="AE121" s="17"/>
      <c r="AF121" s="17"/>
      <c r="AG121" s="17"/>
      <c r="AH121" s="17"/>
      <c r="AI121" s="17"/>
      <c r="AJ121" s="17"/>
      <c r="AK121" s="17"/>
      <c r="AS121" s="279" t="s">
        <v>1</v>
      </c>
      <c r="AT121" s="206"/>
      <c r="AU121" s="206"/>
      <c r="AV121" s="206"/>
      <c r="AW121" s="206"/>
      <c r="AX121" s="206"/>
      <c r="AY121" s="206"/>
      <c r="AZ121" s="206"/>
    </row>
    <row r="122" spans="1:71" ht="14">
      <c r="A122" s="49"/>
      <c r="B122" s="49"/>
      <c r="C122" s="49"/>
      <c r="D122" s="49"/>
      <c r="E122" s="49"/>
      <c r="J122" s="18"/>
      <c r="K122" s="18"/>
      <c r="L122" s="18"/>
      <c r="M122" s="136"/>
      <c r="N122" s="8"/>
      <c r="O122" s="8"/>
      <c r="P122" s="8"/>
      <c r="Q122" s="8"/>
      <c r="R122" s="8"/>
      <c r="S122" s="8"/>
      <c r="T122" s="8"/>
      <c r="U122" s="8"/>
      <c r="V122" s="8"/>
      <c r="AB122" s="17"/>
      <c r="AC122" s="17"/>
      <c r="AD122" s="17"/>
      <c r="AE122" s="17"/>
      <c r="AF122" s="17"/>
      <c r="AG122" s="17"/>
      <c r="AH122" s="17"/>
      <c r="AI122" s="17"/>
      <c r="AJ122" s="17"/>
      <c r="AK122" s="17"/>
      <c r="AS122" s="206" t="s">
        <v>503</v>
      </c>
      <c r="AT122" s="206">
        <v>241</v>
      </c>
      <c r="AU122" s="206">
        <v>241</v>
      </c>
      <c r="AV122" s="206">
        <f>AU122+20</f>
        <v>261</v>
      </c>
      <c r="AW122" s="206">
        <f>AV122+40</f>
        <v>301</v>
      </c>
      <c r="AX122" s="206">
        <f>AW122+35</f>
        <v>336</v>
      </c>
      <c r="AY122" s="206">
        <f>AX122+20</f>
        <v>356</v>
      </c>
      <c r="AZ122" s="206">
        <f>AY122</f>
        <v>356</v>
      </c>
    </row>
    <row r="123" spans="1:71" ht="14.5">
      <c r="A123" s="218" t="s">
        <v>39</v>
      </c>
      <c r="B123" s="218" t="s">
        <v>157</v>
      </c>
      <c r="C123" s="49"/>
      <c r="D123" s="49"/>
      <c r="E123" s="49"/>
      <c r="J123" s="18"/>
      <c r="K123" s="18"/>
      <c r="L123" s="18"/>
      <c r="M123" s="8"/>
      <c r="N123" s="8"/>
      <c r="O123" s="8"/>
      <c r="P123" s="8"/>
      <c r="Q123" s="8"/>
      <c r="R123" s="8"/>
      <c r="S123" s="8"/>
      <c r="T123" s="8"/>
      <c r="U123" s="8"/>
      <c r="V123" s="8"/>
      <c r="AB123" s="17"/>
      <c r="AC123" s="17"/>
      <c r="AD123" s="17"/>
      <c r="AE123" s="17"/>
      <c r="AF123" s="17"/>
      <c r="AG123" s="17"/>
      <c r="AH123" s="17"/>
      <c r="AI123" s="17"/>
      <c r="AJ123" s="17"/>
      <c r="AK123" s="17"/>
      <c r="AS123" s="206" t="s">
        <v>504</v>
      </c>
      <c r="AT123" s="206">
        <f>SUM(AT124:AT125)</f>
        <v>0</v>
      </c>
      <c r="AU123" s="206">
        <f t="shared" ref="AU123:AZ123" si="26">SUM(AU124:AU125)</f>
        <v>20</v>
      </c>
      <c r="AV123" s="206">
        <f t="shared" si="26"/>
        <v>40</v>
      </c>
      <c r="AW123" s="206">
        <f t="shared" si="26"/>
        <v>35</v>
      </c>
      <c r="AX123" s="206">
        <f t="shared" si="26"/>
        <v>20</v>
      </c>
      <c r="AY123" s="206">
        <f t="shared" si="26"/>
        <v>0</v>
      </c>
      <c r="AZ123" s="206">
        <f t="shared" si="26"/>
        <v>0</v>
      </c>
    </row>
    <row r="124" spans="1:71" ht="14">
      <c r="A124" s="204" t="s">
        <v>2</v>
      </c>
      <c r="B124" s="204">
        <v>120</v>
      </c>
      <c r="C124" s="49"/>
      <c r="D124" s="49"/>
      <c r="E124" s="49"/>
      <c r="J124" s="18"/>
      <c r="K124" s="18"/>
      <c r="L124" s="18"/>
      <c r="M124" s="8"/>
      <c r="N124" s="8"/>
      <c r="O124" s="8"/>
      <c r="P124" s="8"/>
      <c r="Q124" s="8"/>
      <c r="R124" s="8"/>
      <c r="S124" s="8"/>
      <c r="T124" s="8"/>
      <c r="U124" s="8"/>
      <c r="V124" s="8"/>
      <c r="AB124" s="17"/>
      <c r="AC124" s="17"/>
      <c r="AD124" s="17"/>
      <c r="AE124" s="17"/>
      <c r="AF124" s="17"/>
      <c r="AG124" s="17"/>
      <c r="AH124" s="17"/>
      <c r="AI124" s="17"/>
      <c r="AJ124" s="17"/>
      <c r="AK124" s="17"/>
      <c r="AS124" s="280" t="s">
        <v>9</v>
      </c>
      <c r="AT124" s="206">
        <v>0</v>
      </c>
      <c r="AU124" s="206">
        <v>20</v>
      </c>
      <c r="AV124" s="206">
        <v>40</v>
      </c>
      <c r="AW124" s="206">
        <v>35</v>
      </c>
      <c r="AX124" s="206">
        <v>0</v>
      </c>
      <c r="AY124" s="206">
        <v>0</v>
      </c>
      <c r="AZ124" s="206">
        <v>0</v>
      </c>
    </row>
    <row r="125" spans="1:71" ht="14">
      <c r="A125" s="204" t="s">
        <v>9</v>
      </c>
      <c r="B125" s="204">
        <v>175</v>
      </c>
      <c r="C125" s="49"/>
      <c r="D125" s="49"/>
      <c r="E125" s="49"/>
      <c r="J125" s="18"/>
      <c r="K125" s="18"/>
      <c r="L125" s="18"/>
      <c r="M125" s="8"/>
      <c r="N125" s="8"/>
      <c r="O125" s="8"/>
      <c r="P125" s="8"/>
      <c r="Q125" s="8"/>
      <c r="R125" s="8"/>
      <c r="S125" s="8"/>
      <c r="T125" s="8"/>
      <c r="U125" s="8"/>
      <c r="V125" s="8"/>
      <c r="AB125" s="17"/>
      <c r="AC125" s="17"/>
      <c r="AD125" s="17"/>
      <c r="AE125" s="17"/>
      <c r="AF125" s="17"/>
      <c r="AG125" s="17"/>
      <c r="AH125" s="17"/>
      <c r="AI125" s="17"/>
      <c r="AJ125" s="17"/>
      <c r="AK125" s="17"/>
      <c r="AS125" s="280" t="s">
        <v>2</v>
      </c>
      <c r="AT125" s="206">
        <v>0</v>
      </c>
      <c r="AU125" s="206">
        <v>0</v>
      </c>
      <c r="AV125" s="206">
        <v>0</v>
      </c>
      <c r="AW125" s="206">
        <v>0</v>
      </c>
      <c r="AX125" s="206">
        <v>20</v>
      </c>
      <c r="AY125" s="206">
        <v>0</v>
      </c>
      <c r="AZ125" s="206">
        <v>0</v>
      </c>
    </row>
    <row r="126" spans="1:71" ht="14.5">
      <c r="A126" s="218" t="s">
        <v>160</v>
      </c>
      <c r="B126" s="218">
        <v>295</v>
      </c>
      <c r="C126" s="49"/>
      <c r="D126" s="49"/>
      <c r="E126" s="49"/>
      <c r="J126" s="18"/>
      <c r="K126" s="18"/>
      <c r="L126" s="18"/>
      <c r="M126" s="8"/>
      <c r="N126" s="8"/>
      <c r="O126" s="8"/>
      <c r="P126" s="8"/>
      <c r="Q126" s="8"/>
      <c r="R126" s="8"/>
      <c r="S126" s="8"/>
      <c r="T126" s="8"/>
      <c r="U126" s="8"/>
      <c r="V126" s="8"/>
      <c r="AB126" s="17"/>
      <c r="AC126" s="17"/>
      <c r="AD126" s="17"/>
      <c r="AE126" s="17"/>
      <c r="AF126" s="17"/>
      <c r="AG126" s="17"/>
      <c r="AH126" s="17"/>
      <c r="AI126" s="17"/>
      <c r="AJ126" s="17"/>
      <c r="AK126" s="17"/>
      <c r="AS126" s="206" t="s">
        <v>505</v>
      </c>
      <c r="AT126" s="206">
        <v>0</v>
      </c>
      <c r="AU126" s="206">
        <v>4</v>
      </c>
      <c r="AV126" s="206">
        <v>6</v>
      </c>
      <c r="AW126" s="206">
        <v>10</v>
      </c>
      <c r="AX126" s="206">
        <v>10</v>
      </c>
      <c r="AY126" s="206">
        <v>6</v>
      </c>
      <c r="AZ126" s="206">
        <v>2</v>
      </c>
    </row>
    <row r="127" spans="1:71" ht="14.5">
      <c r="A127" s="281"/>
      <c r="B127" s="281"/>
      <c r="C127" s="49"/>
      <c r="D127" s="49"/>
      <c r="E127" s="49"/>
      <c r="J127" s="18"/>
      <c r="K127" s="18"/>
      <c r="L127" s="18"/>
      <c r="M127" s="8"/>
      <c r="N127" s="8"/>
      <c r="O127" s="8"/>
      <c r="P127" s="8"/>
      <c r="Q127" s="8"/>
      <c r="R127" s="8"/>
      <c r="S127" s="8"/>
      <c r="T127" s="8"/>
      <c r="U127" s="8"/>
      <c r="V127" s="8"/>
      <c r="AB127" s="17"/>
      <c r="AC127" s="17"/>
      <c r="AD127" s="17"/>
      <c r="AE127" s="17"/>
      <c r="AF127" s="17"/>
      <c r="AG127" s="17"/>
      <c r="AH127" s="17"/>
      <c r="AI127" s="17"/>
      <c r="AJ127" s="17"/>
      <c r="AK127" s="17"/>
      <c r="AS127" s="206" t="s">
        <v>506</v>
      </c>
      <c r="AT127" s="206">
        <v>19</v>
      </c>
      <c r="AU127" s="206">
        <v>19</v>
      </c>
      <c r="AV127" s="206">
        <v>19</v>
      </c>
      <c r="AW127" s="206">
        <v>19</v>
      </c>
      <c r="AX127" s="206">
        <v>19</v>
      </c>
      <c r="AY127" s="206">
        <v>19</v>
      </c>
      <c r="AZ127" s="206">
        <v>19</v>
      </c>
    </row>
    <row r="128" spans="1:71" ht="14">
      <c r="A128" s="49"/>
      <c r="B128" s="49"/>
      <c r="C128" s="49"/>
      <c r="D128" s="49"/>
      <c r="E128" s="49"/>
      <c r="J128" s="18"/>
      <c r="K128" s="18"/>
      <c r="L128" s="18"/>
      <c r="M128" s="8"/>
      <c r="N128" s="8"/>
      <c r="O128" s="8"/>
      <c r="P128" s="8"/>
      <c r="Q128" s="8"/>
      <c r="R128" s="8"/>
      <c r="S128" s="8"/>
      <c r="T128" s="8"/>
      <c r="U128" s="8"/>
      <c r="V128" s="8"/>
      <c r="AB128" s="17"/>
      <c r="AC128" s="17"/>
      <c r="AD128" s="17"/>
      <c r="AE128" s="17"/>
      <c r="AF128" s="17"/>
      <c r="AG128" s="17"/>
      <c r="AH128" s="17"/>
      <c r="AI128" s="17"/>
      <c r="AJ128" s="17"/>
      <c r="AK128" s="17"/>
      <c r="AS128" s="279" t="s">
        <v>14</v>
      </c>
      <c r="AT128" s="206"/>
      <c r="AU128" s="206"/>
      <c r="AV128" s="206"/>
      <c r="AW128" s="206"/>
      <c r="AX128" s="206"/>
      <c r="AY128" s="206"/>
      <c r="AZ128" s="206"/>
    </row>
    <row r="129" spans="1:52" ht="14.5">
      <c r="A129" s="221" t="s">
        <v>164</v>
      </c>
      <c r="B129" s="221"/>
      <c r="C129" s="49"/>
      <c r="D129" s="49"/>
      <c r="E129" s="49"/>
      <c r="J129" s="18"/>
      <c r="K129" s="18"/>
      <c r="L129" s="18"/>
      <c r="M129" s="8"/>
      <c r="N129" s="8"/>
      <c r="O129" s="8"/>
      <c r="P129" s="8"/>
      <c r="Q129" s="8"/>
      <c r="R129" s="8"/>
      <c r="S129" s="8"/>
      <c r="T129" s="8"/>
      <c r="U129" s="8"/>
      <c r="V129" s="8"/>
      <c r="AB129" s="17"/>
      <c r="AC129" s="17"/>
      <c r="AD129" s="17"/>
      <c r="AE129" s="17"/>
      <c r="AF129" s="17"/>
      <c r="AG129" s="17"/>
      <c r="AH129" s="17"/>
      <c r="AI129" s="17"/>
      <c r="AJ129" s="17"/>
      <c r="AK129" s="17"/>
      <c r="AS129" s="206" t="s">
        <v>503</v>
      </c>
      <c r="AT129" s="206">
        <v>221</v>
      </c>
      <c r="AU129" s="206">
        <v>221</v>
      </c>
      <c r="AV129" s="206">
        <v>221</v>
      </c>
      <c r="AW129" s="206">
        <f>AV129+20+40</f>
        <v>281</v>
      </c>
      <c r="AX129" s="206">
        <f>AW129+80</f>
        <v>361</v>
      </c>
      <c r="AY129" s="206">
        <f>AX129</f>
        <v>361</v>
      </c>
      <c r="AZ129" s="206">
        <f>AY129</f>
        <v>361</v>
      </c>
    </row>
    <row r="130" spans="1:52" ht="14.5">
      <c r="A130" s="219" t="s">
        <v>165</v>
      </c>
      <c r="B130" s="219" t="s">
        <v>14</v>
      </c>
      <c r="C130" s="219" t="s">
        <v>1</v>
      </c>
      <c r="D130" s="219" t="s">
        <v>8</v>
      </c>
      <c r="E130" s="259" t="s">
        <v>195</v>
      </c>
      <c r="F130" s="219" t="s">
        <v>166</v>
      </c>
      <c r="J130" s="18"/>
      <c r="K130" s="18"/>
      <c r="L130" s="18"/>
      <c r="M130" s="8"/>
      <c r="N130" s="8"/>
      <c r="O130" s="8"/>
      <c r="P130" s="8"/>
      <c r="Q130" s="8"/>
      <c r="R130" s="8"/>
      <c r="S130" s="8"/>
      <c r="T130" s="8"/>
      <c r="U130" s="8"/>
      <c r="V130" s="8"/>
      <c r="AB130" s="17"/>
      <c r="AC130" s="17"/>
      <c r="AD130" s="17"/>
      <c r="AE130" s="17"/>
      <c r="AF130" s="17"/>
      <c r="AG130" s="17"/>
      <c r="AH130" s="17"/>
      <c r="AI130" s="17"/>
      <c r="AJ130" s="17"/>
      <c r="AK130" s="17"/>
      <c r="AS130" s="206" t="s">
        <v>504</v>
      </c>
      <c r="AT130" s="206">
        <f>SUM(AT131:AT132)</f>
        <v>0</v>
      </c>
      <c r="AU130" s="206">
        <f t="shared" ref="AU130:AZ130" si="27">SUM(AU131:AU132)</f>
        <v>0</v>
      </c>
      <c r="AV130" s="206">
        <f t="shared" si="27"/>
        <v>60</v>
      </c>
      <c r="AW130" s="206">
        <f t="shared" si="27"/>
        <v>80</v>
      </c>
      <c r="AX130" s="206">
        <f t="shared" si="27"/>
        <v>40</v>
      </c>
      <c r="AY130" s="206">
        <f t="shared" si="27"/>
        <v>0</v>
      </c>
      <c r="AZ130" s="206">
        <f t="shared" si="27"/>
        <v>0</v>
      </c>
    </row>
    <row r="131" spans="1:52" ht="14.5">
      <c r="A131" s="220" t="s">
        <v>167</v>
      </c>
      <c r="B131" s="220">
        <v>0</v>
      </c>
      <c r="C131" s="220">
        <v>1</v>
      </c>
      <c r="D131" s="220">
        <v>0</v>
      </c>
      <c r="E131" s="220">
        <v>0</v>
      </c>
      <c r="F131" s="204">
        <f>SUM(B131:E131)</f>
        <v>1</v>
      </c>
      <c r="J131" s="18"/>
      <c r="K131" s="18"/>
      <c r="L131" s="18"/>
      <c r="M131" s="8"/>
      <c r="N131" s="8"/>
      <c r="O131" s="8"/>
      <c r="P131" s="8"/>
      <c r="Q131" s="8"/>
      <c r="R131" s="8"/>
      <c r="S131" s="8"/>
      <c r="T131" s="8"/>
      <c r="U131" s="8"/>
      <c r="V131" s="8"/>
      <c r="AB131" s="17"/>
      <c r="AC131" s="17"/>
      <c r="AD131" s="17"/>
      <c r="AE131" s="17"/>
      <c r="AF131" s="17"/>
      <c r="AG131" s="17"/>
      <c r="AH131" s="17"/>
      <c r="AI131" s="17"/>
      <c r="AJ131" s="17"/>
      <c r="AK131" s="17"/>
      <c r="AS131" s="280" t="s">
        <v>9</v>
      </c>
      <c r="AT131" s="206">
        <v>0</v>
      </c>
      <c r="AU131" s="206">
        <v>0</v>
      </c>
      <c r="AV131" s="206">
        <v>20</v>
      </c>
      <c r="AW131" s="206">
        <v>80</v>
      </c>
      <c r="AX131" s="206">
        <v>20</v>
      </c>
      <c r="AY131" s="206">
        <v>0</v>
      </c>
      <c r="AZ131" s="206">
        <v>0</v>
      </c>
    </row>
    <row r="132" spans="1:52" ht="14.5">
      <c r="A132" s="220" t="s">
        <v>168</v>
      </c>
      <c r="B132" s="220">
        <v>6</v>
      </c>
      <c r="C132" s="220">
        <v>4</v>
      </c>
      <c r="D132" s="220">
        <v>2</v>
      </c>
      <c r="E132" s="220">
        <v>2</v>
      </c>
      <c r="F132" s="204">
        <f t="shared" ref="F132:F137" si="28">SUM(B132:E132)</f>
        <v>14</v>
      </c>
      <c r="J132" s="18"/>
      <c r="K132" s="18"/>
      <c r="L132" s="18"/>
      <c r="M132" s="8"/>
      <c r="N132" s="8"/>
      <c r="O132" s="8"/>
      <c r="P132" s="8"/>
      <c r="Q132" s="8"/>
      <c r="R132" s="8"/>
      <c r="S132" s="8"/>
      <c r="T132" s="8"/>
      <c r="U132" s="8"/>
      <c r="V132" s="8"/>
      <c r="AB132" s="17"/>
      <c r="AC132" s="17"/>
      <c r="AD132" s="17"/>
      <c r="AE132" s="17"/>
      <c r="AF132" s="17"/>
      <c r="AG132" s="17"/>
      <c r="AH132" s="17"/>
      <c r="AI132" s="17"/>
      <c r="AJ132" s="17"/>
      <c r="AK132" s="17"/>
      <c r="AS132" s="280" t="s">
        <v>2</v>
      </c>
      <c r="AT132" s="206">
        <v>0</v>
      </c>
      <c r="AU132" s="206">
        <v>0</v>
      </c>
      <c r="AV132" s="206">
        <v>40</v>
      </c>
      <c r="AW132" s="206">
        <v>0</v>
      </c>
      <c r="AX132" s="206">
        <v>20</v>
      </c>
      <c r="AY132" s="206">
        <v>0</v>
      </c>
      <c r="AZ132" s="206">
        <v>0</v>
      </c>
    </row>
    <row r="133" spans="1:52" ht="14.5">
      <c r="A133" s="220" t="s">
        <v>169</v>
      </c>
      <c r="B133" s="220">
        <v>7</v>
      </c>
      <c r="C133" s="220">
        <v>6</v>
      </c>
      <c r="D133" s="220">
        <v>2</v>
      </c>
      <c r="E133" s="220">
        <v>0</v>
      </c>
      <c r="F133" s="204">
        <f t="shared" si="28"/>
        <v>15</v>
      </c>
      <c r="J133" s="18"/>
      <c r="K133" s="18"/>
      <c r="L133" s="18"/>
      <c r="M133" s="8"/>
      <c r="N133" s="8"/>
      <c r="O133" s="8"/>
      <c r="P133" s="8"/>
      <c r="Q133" s="8"/>
      <c r="R133" s="8"/>
      <c r="S133" s="8"/>
      <c r="T133" s="8"/>
      <c r="U133" s="8"/>
      <c r="V133" s="8"/>
      <c r="AB133" s="17"/>
      <c r="AC133" s="17"/>
      <c r="AD133" s="17"/>
      <c r="AE133" s="17"/>
      <c r="AF133" s="17"/>
      <c r="AG133" s="17"/>
      <c r="AH133" s="17"/>
      <c r="AI133" s="17"/>
      <c r="AJ133" s="17"/>
      <c r="AK133" s="17"/>
      <c r="AS133" s="206" t="s">
        <v>505</v>
      </c>
      <c r="AT133" s="206">
        <v>0</v>
      </c>
      <c r="AU133" s="206">
        <v>0</v>
      </c>
      <c r="AV133" s="206">
        <v>6</v>
      </c>
      <c r="AW133" s="206">
        <v>8</v>
      </c>
      <c r="AX133" s="206">
        <v>4</v>
      </c>
      <c r="AY133" s="206">
        <v>0</v>
      </c>
      <c r="AZ133" s="206">
        <v>0</v>
      </c>
    </row>
    <row r="134" spans="1:52" ht="14.5">
      <c r="A134" s="220"/>
      <c r="B134" s="220"/>
      <c r="C134" s="220"/>
      <c r="D134" s="220"/>
      <c r="E134" s="220"/>
      <c r="F134" s="204"/>
      <c r="J134" s="18"/>
      <c r="K134" s="18"/>
      <c r="L134" s="18"/>
      <c r="M134" s="8"/>
      <c r="N134" s="8"/>
      <c r="O134" s="8"/>
      <c r="P134" s="8"/>
      <c r="Q134" s="8"/>
      <c r="R134" s="8"/>
      <c r="S134" s="8"/>
      <c r="T134" s="8"/>
      <c r="U134" s="8"/>
      <c r="V134" s="8"/>
      <c r="AB134" s="17"/>
      <c r="AC134" s="17"/>
      <c r="AD134" s="17"/>
      <c r="AE134" s="17"/>
      <c r="AF134" s="17"/>
      <c r="AG134" s="17"/>
      <c r="AH134" s="17"/>
      <c r="AI134" s="17"/>
      <c r="AJ134" s="17"/>
      <c r="AK134" s="17"/>
      <c r="AS134" s="206" t="s">
        <v>506</v>
      </c>
      <c r="AT134" s="206">
        <v>21</v>
      </c>
      <c r="AU134" s="206">
        <v>21</v>
      </c>
      <c r="AV134" s="206">
        <v>21</v>
      </c>
      <c r="AW134" s="206">
        <v>21</v>
      </c>
      <c r="AX134" s="206">
        <v>21</v>
      </c>
      <c r="AY134" s="206">
        <v>21</v>
      </c>
      <c r="AZ134" s="206">
        <v>21</v>
      </c>
    </row>
    <row r="135" spans="1:52" ht="14.5">
      <c r="A135" s="220" t="s">
        <v>170</v>
      </c>
      <c r="B135" s="220" t="s">
        <v>196</v>
      </c>
      <c r="C135" s="220" t="s">
        <v>196</v>
      </c>
      <c r="D135" s="220" t="s">
        <v>196</v>
      </c>
      <c r="E135" s="220">
        <v>0</v>
      </c>
      <c r="F135" s="204">
        <f t="shared" si="28"/>
        <v>0</v>
      </c>
      <c r="J135" s="18"/>
      <c r="K135" s="18"/>
      <c r="L135" s="18"/>
      <c r="M135" s="8"/>
      <c r="N135" s="8"/>
      <c r="O135" s="8"/>
      <c r="P135" s="8"/>
      <c r="Q135" s="8"/>
      <c r="R135" s="8"/>
      <c r="S135" s="8"/>
      <c r="T135" s="8"/>
      <c r="U135" s="8"/>
      <c r="V135" s="8"/>
      <c r="AB135" s="17"/>
      <c r="AC135" s="17"/>
      <c r="AD135" s="17"/>
      <c r="AE135" s="17"/>
      <c r="AF135" s="17"/>
      <c r="AG135" s="17"/>
      <c r="AH135" s="17"/>
      <c r="AI135" s="17"/>
      <c r="AJ135" s="17"/>
      <c r="AK135" s="17"/>
      <c r="AS135" s="279" t="s">
        <v>8</v>
      </c>
      <c r="AT135" s="206"/>
      <c r="AU135" s="206"/>
      <c r="AV135" s="206"/>
      <c r="AW135" s="206"/>
      <c r="AX135" s="206"/>
      <c r="AY135" s="206"/>
      <c r="AZ135" s="206"/>
    </row>
    <row r="136" spans="1:52" ht="14.5">
      <c r="A136" s="220" t="s">
        <v>171</v>
      </c>
      <c r="B136" s="220" t="s">
        <v>196</v>
      </c>
      <c r="C136" s="220" t="s">
        <v>196</v>
      </c>
      <c r="D136" s="220" t="s">
        <v>196</v>
      </c>
      <c r="E136" s="220">
        <v>0</v>
      </c>
      <c r="F136" s="204">
        <f t="shared" si="28"/>
        <v>0</v>
      </c>
      <c r="J136" s="18"/>
      <c r="K136" s="18"/>
      <c r="L136" s="18"/>
      <c r="M136" s="8"/>
      <c r="N136" s="8"/>
      <c r="O136" s="8"/>
      <c r="P136" s="8"/>
      <c r="Q136" s="8"/>
      <c r="R136" s="8"/>
      <c r="S136" s="8"/>
      <c r="T136" s="8"/>
      <c r="U136" s="8"/>
      <c r="V136" s="8"/>
      <c r="AB136" s="17"/>
      <c r="AC136" s="17"/>
      <c r="AD136" s="17"/>
      <c r="AE136" s="17"/>
      <c r="AF136" s="17"/>
      <c r="AG136" s="17"/>
      <c r="AH136" s="17"/>
      <c r="AI136" s="17"/>
      <c r="AJ136" s="17"/>
      <c r="AK136" s="17"/>
      <c r="AS136" s="206" t="s">
        <v>503</v>
      </c>
      <c r="AT136" s="206">
        <v>43</v>
      </c>
      <c r="AU136" s="206">
        <v>43</v>
      </c>
      <c r="AV136" s="206">
        <v>43</v>
      </c>
      <c r="AW136" s="206">
        <v>43</v>
      </c>
      <c r="AX136" s="206">
        <v>43</v>
      </c>
      <c r="AY136" s="206">
        <f>AX136+40</f>
        <v>83</v>
      </c>
      <c r="AZ136" s="206">
        <f>AY136</f>
        <v>83</v>
      </c>
    </row>
    <row r="137" spans="1:52" ht="14.5">
      <c r="A137" s="220" t="s">
        <v>172</v>
      </c>
      <c r="B137" s="220">
        <v>14</v>
      </c>
      <c r="C137" s="220">
        <v>12</v>
      </c>
      <c r="D137" s="220">
        <v>4</v>
      </c>
      <c r="E137" s="220">
        <v>0</v>
      </c>
      <c r="F137" s="204">
        <f t="shared" si="28"/>
        <v>30</v>
      </c>
      <c r="J137" s="18"/>
      <c r="K137" s="18"/>
      <c r="L137" s="18"/>
      <c r="M137" s="8"/>
      <c r="N137" s="8"/>
      <c r="O137" s="8"/>
      <c r="P137" s="8"/>
      <c r="Q137" s="8"/>
      <c r="R137" s="8"/>
      <c r="S137" s="8"/>
      <c r="T137" s="8"/>
      <c r="U137" s="8"/>
      <c r="V137" s="8"/>
      <c r="AB137" s="17"/>
      <c r="AC137" s="17"/>
      <c r="AD137" s="17"/>
      <c r="AE137" s="17"/>
      <c r="AF137" s="17"/>
      <c r="AG137" s="17"/>
      <c r="AH137" s="17"/>
      <c r="AI137" s="17"/>
      <c r="AJ137" s="17"/>
      <c r="AK137" s="17"/>
      <c r="AS137" s="206" t="s">
        <v>504</v>
      </c>
      <c r="AT137" s="206">
        <f>SUM(AT138:AT139)</f>
        <v>0</v>
      </c>
      <c r="AU137" s="206">
        <f t="shared" ref="AU137:AX137" si="29">SUM(AU138:AU139)</f>
        <v>0</v>
      </c>
      <c r="AV137" s="206">
        <f t="shared" si="29"/>
        <v>0</v>
      </c>
      <c r="AW137" s="206">
        <f t="shared" si="29"/>
        <v>40</v>
      </c>
      <c r="AX137" s="206">
        <f t="shared" si="29"/>
        <v>40</v>
      </c>
      <c r="AY137" s="206">
        <f>SUM(AY138:AY139)</f>
        <v>0</v>
      </c>
      <c r="AZ137" s="206">
        <f t="shared" ref="AZ137" si="30">SUM(AZ138:AZ139)</f>
        <v>0</v>
      </c>
    </row>
    <row r="138" spans="1:52" ht="14.5">
      <c r="A138" s="219" t="s">
        <v>166</v>
      </c>
      <c r="B138" s="219">
        <f>SUM(B131:B137)</f>
        <v>27</v>
      </c>
      <c r="C138" s="219">
        <f t="shared" ref="C138:F138" si="31">SUM(C131:C137)</f>
        <v>23</v>
      </c>
      <c r="D138" s="219">
        <f t="shared" si="31"/>
        <v>8</v>
      </c>
      <c r="E138" s="259">
        <f t="shared" si="31"/>
        <v>2</v>
      </c>
      <c r="F138" s="219">
        <f t="shared" si="31"/>
        <v>60</v>
      </c>
      <c r="J138" s="18"/>
      <c r="K138" s="18"/>
      <c r="L138" s="18"/>
      <c r="M138" s="8"/>
      <c r="N138" s="8"/>
      <c r="O138" s="8"/>
      <c r="P138" s="8"/>
      <c r="Q138" s="8"/>
      <c r="R138" s="8"/>
      <c r="S138" s="8"/>
      <c r="T138" s="8"/>
      <c r="U138" s="8"/>
      <c r="V138" s="8"/>
      <c r="AB138" s="17"/>
      <c r="AC138" s="17"/>
      <c r="AD138" s="17"/>
      <c r="AE138" s="17"/>
      <c r="AF138" s="17"/>
      <c r="AG138" s="17"/>
      <c r="AH138" s="17"/>
      <c r="AI138" s="17"/>
      <c r="AJ138" s="17"/>
      <c r="AK138" s="17"/>
      <c r="AS138" s="280" t="s">
        <v>9</v>
      </c>
      <c r="AT138" s="206">
        <v>0</v>
      </c>
      <c r="AU138" s="206">
        <v>0</v>
      </c>
      <c r="AV138" s="206">
        <v>0</v>
      </c>
      <c r="AW138" s="206">
        <v>0</v>
      </c>
      <c r="AX138" s="206">
        <v>0</v>
      </c>
      <c r="AY138" s="206">
        <v>0</v>
      </c>
      <c r="AZ138" s="206">
        <v>0</v>
      </c>
    </row>
    <row r="139" spans="1:52">
      <c r="AS139" s="280" t="s">
        <v>2</v>
      </c>
      <c r="AT139" s="206">
        <v>0</v>
      </c>
      <c r="AU139" s="206">
        <v>0</v>
      </c>
      <c r="AV139" s="206">
        <v>0</v>
      </c>
      <c r="AW139" s="206">
        <v>40</v>
      </c>
      <c r="AX139" s="206">
        <v>40</v>
      </c>
      <c r="AY139" s="206">
        <v>0</v>
      </c>
      <c r="AZ139" s="206">
        <v>0</v>
      </c>
    </row>
    <row r="140" spans="1:52">
      <c r="AS140" s="206" t="s">
        <v>505</v>
      </c>
      <c r="AT140" s="206">
        <v>0</v>
      </c>
      <c r="AU140" s="206">
        <v>0</v>
      </c>
      <c r="AV140" s="206">
        <v>0</v>
      </c>
      <c r="AW140" s="206">
        <v>4</v>
      </c>
      <c r="AX140" s="206">
        <v>4</v>
      </c>
      <c r="AY140" s="206">
        <v>4</v>
      </c>
      <c r="AZ140" s="206">
        <v>0</v>
      </c>
    </row>
    <row r="141" spans="1:52">
      <c r="AS141" s="206" t="s">
        <v>506</v>
      </c>
      <c r="AT141" s="206">
        <v>3</v>
      </c>
      <c r="AU141" s="206">
        <v>3</v>
      </c>
      <c r="AV141" s="206">
        <v>3</v>
      </c>
      <c r="AW141" s="206">
        <v>3</v>
      </c>
      <c r="AX141" s="206">
        <v>3</v>
      </c>
      <c r="AY141" s="206">
        <v>3</v>
      </c>
      <c r="AZ141" s="206">
        <v>3</v>
      </c>
    </row>
    <row r="142" spans="1:52">
      <c r="AS142" s="279" t="s">
        <v>19</v>
      </c>
      <c r="AT142" s="206"/>
      <c r="AU142" s="206"/>
      <c r="AV142" s="206"/>
      <c r="AW142" s="206"/>
      <c r="AX142" s="206"/>
      <c r="AY142" s="206"/>
      <c r="AZ142" s="206"/>
    </row>
    <row r="143" spans="1:52">
      <c r="AS143" s="206" t="s">
        <v>503</v>
      </c>
      <c r="AT143" s="206">
        <v>38</v>
      </c>
      <c r="AU143" s="206">
        <v>38</v>
      </c>
      <c r="AV143" s="206">
        <v>38</v>
      </c>
      <c r="AW143" s="206">
        <v>38</v>
      </c>
      <c r="AX143" s="206">
        <v>38</v>
      </c>
      <c r="AY143" s="206">
        <v>38</v>
      </c>
      <c r="AZ143" s="206">
        <v>38</v>
      </c>
    </row>
    <row r="144" spans="1:52">
      <c r="AS144" s="206" t="s">
        <v>504</v>
      </c>
      <c r="AT144" s="206">
        <f>SUM(AT145:AT146)</f>
        <v>0</v>
      </c>
      <c r="AU144" s="206">
        <f t="shared" ref="AU144:AX144" si="32">SUM(AU145:AU146)</f>
        <v>0</v>
      </c>
      <c r="AV144" s="206">
        <f t="shared" si="32"/>
        <v>0</v>
      </c>
      <c r="AW144" s="206">
        <f t="shared" si="32"/>
        <v>0</v>
      </c>
      <c r="AX144" s="206">
        <f t="shared" si="32"/>
        <v>0</v>
      </c>
      <c r="AY144" s="206">
        <f>SUM(AY145:AY146)</f>
        <v>0</v>
      </c>
      <c r="AZ144" s="206">
        <f t="shared" ref="AZ144" si="33">SUM(AZ145:AZ146)</f>
        <v>0</v>
      </c>
    </row>
    <row r="145" spans="45:52">
      <c r="AS145" s="280" t="s">
        <v>9</v>
      </c>
      <c r="AT145" s="206">
        <v>0</v>
      </c>
      <c r="AU145" s="206">
        <v>0</v>
      </c>
      <c r="AV145" s="206">
        <v>0</v>
      </c>
      <c r="AW145" s="206">
        <v>0</v>
      </c>
      <c r="AX145" s="206">
        <v>0</v>
      </c>
      <c r="AY145" s="206">
        <v>0</v>
      </c>
      <c r="AZ145" s="206">
        <v>0</v>
      </c>
    </row>
    <row r="146" spans="45:52">
      <c r="AS146" s="280" t="s">
        <v>2</v>
      </c>
      <c r="AT146" s="206">
        <v>0</v>
      </c>
      <c r="AU146" s="206">
        <v>0</v>
      </c>
      <c r="AV146" s="206">
        <v>0</v>
      </c>
      <c r="AW146" s="206">
        <v>0</v>
      </c>
      <c r="AX146" s="206">
        <v>0</v>
      </c>
      <c r="AY146" s="206">
        <v>0</v>
      </c>
      <c r="AZ146" s="206">
        <v>0</v>
      </c>
    </row>
    <row r="147" spans="45:52">
      <c r="AS147" s="206" t="s">
        <v>505</v>
      </c>
      <c r="AT147" s="206">
        <v>0</v>
      </c>
      <c r="AU147" s="206">
        <v>0</v>
      </c>
      <c r="AV147" s="206">
        <v>0</v>
      </c>
      <c r="AW147" s="206">
        <v>0</v>
      </c>
      <c r="AX147" s="206">
        <v>0</v>
      </c>
      <c r="AY147" s="206">
        <v>0</v>
      </c>
      <c r="AZ147" s="206">
        <v>0</v>
      </c>
    </row>
    <row r="148" spans="45:52">
      <c r="AS148" s="206" t="s">
        <v>506</v>
      </c>
      <c r="AT148" s="206">
        <v>1</v>
      </c>
      <c r="AU148" s="206">
        <v>1</v>
      </c>
      <c r="AV148" s="206">
        <v>1</v>
      </c>
      <c r="AW148" s="206">
        <v>1</v>
      </c>
      <c r="AX148" s="206">
        <v>1</v>
      </c>
      <c r="AY148" s="206">
        <v>1</v>
      </c>
      <c r="AZ148" s="206">
        <v>1</v>
      </c>
    </row>
    <row r="149" spans="45:52">
      <c r="AS149" s="279" t="s">
        <v>21</v>
      </c>
      <c r="AT149" s="206"/>
      <c r="AU149" s="206"/>
      <c r="AV149" s="206"/>
      <c r="AW149" s="206"/>
      <c r="AX149" s="206"/>
      <c r="AY149" s="206"/>
      <c r="AZ149" s="206"/>
    </row>
    <row r="150" spans="45:52">
      <c r="AS150" s="206" t="s">
        <v>503</v>
      </c>
      <c r="AT150" s="206">
        <v>13</v>
      </c>
      <c r="AU150" s="206">
        <v>13</v>
      </c>
      <c r="AV150" s="206">
        <v>13</v>
      </c>
      <c r="AW150" s="206">
        <v>13</v>
      </c>
      <c r="AX150" s="206">
        <v>13</v>
      </c>
      <c r="AY150" s="206">
        <v>13</v>
      </c>
      <c r="AZ150" s="206">
        <v>13</v>
      </c>
    </row>
    <row r="151" spans="45:52">
      <c r="AS151" s="206" t="s">
        <v>504</v>
      </c>
      <c r="AT151" s="206">
        <f>SUM(AT152:AT153)</f>
        <v>0</v>
      </c>
      <c r="AU151" s="206">
        <f t="shared" ref="AU151:AX151" si="34">SUM(AU152:AU153)</f>
        <v>0</v>
      </c>
      <c r="AV151" s="206">
        <f t="shared" si="34"/>
        <v>0</v>
      </c>
      <c r="AW151" s="206">
        <f t="shared" si="34"/>
        <v>0</v>
      </c>
      <c r="AX151" s="206">
        <f t="shared" si="34"/>
        <v>0</v>
      </c>
      <c r="AY151" s="206">
        <f>SUM(AY152:AY153)</f>
        <v>0</v>
      </c>
      <c r="AZ151" s="206">
        <f t="shared" ref="AZ151" si="35">SUM(AZ152:AZ153)</f>
        <v>0</v>
      </c>
    </row>
    <row r="152" spans="45:52">
      <c r="AS152" s="280" t="s">
        <v>9</v>
      </c>
      <c r="AT152" s="206">
        <v>0</v>
      </c>
      <c r="AU152" s="206">
        <v>0</v>
      </c>
      <c r="AV152" s="206">
        <v>0</v>
      </c>
      <c r="AW152" s="206">
        <v>0</v>
      </c>
      <c r="AX152" s="206">
        <v>0</v>
      </c>
      <c r="AY152" s="206">
        <v>0</v>
      </c>
      <c r="AZ152" s="206">
        <v>0</v>
      </c>
    </row>
    <row r="153" spans="45:52">
      <c r="AS153" s="280" t="s">
        <v>2</v>
      </c>
      <c r="AT153" s="206">
        <v>0</v>
      </c>
      <c r="AU153" s="206">
        <v>0</v>
      </c>
      <c r="AV153" s="206">
        <v>0</v>
      </c>
      <c r="AW153" s="206">
        <v>0</v>
      </c>
      <c r="AX153" s="206">
        <v>0</v>
      </c>
      <c r="AY153" s="206">
        <v>0</v>
      </c>
      <c r="AZ153" s="206">
        <v>0</v>
      </c>
    </row>
    <row r="154" spans="45:52">
      <c r="AS154" s="206" t="s">
        <v>505</v>
      </c>
      <c r="AT154" s="206">
        <v>0</v>
      </c>
      <c r="AU154" s="206">
        <v>0</v>
      </c>
      <c r="AV154" s="206">
        <v>0</v>
      </c>
      <c r="AW154" s="206">
        <v>4</v>
      </c>
      <c r="AX154" s="206">
        <v>4</v>
      </c>
      <c r="AY154" s="206">
        <v>4</v>
      </c>
      <c r="AZ154" s="206">
        <v>0</v>
      </c>
    </row>
    <row r="155" spans="45:52">
      <c r="AS155" s="206" t="s">
        <v>506</v>
      </c>
      <c r="AT155" s="206">
        <v>1</v>
      </c>
      <c r="AU155" s="206">
        <v>1</v>
      </c>
      <c r="AV155" s="206">
        <v>1</v>
      </c>
      <c r="AW155" s="206">
        <v>1</v>
      </c>
      <c r="AX155" s="206">
        <v>1</v>
      </c>
      <c r="AY155" s="206">
        <v>1</v>
      </c>
      <c r="AZ155" s="206">
        <v>1</v>
      </c>
    </row>
    <row r="158" spans="45:52">
      <c r="AS158" s="278" t="s">
        <v>507</v>
      </c>
      <c r="AT158" s="278"/>
      <c r="AU158" s="278"/>
      <c r="AV158" s="278"/>
      <c r="AW158" s="278"/>
      <c r="AX158" s="278"/>
      <c r="AY158" s="278"/>
      <c r="AZ158" s="278"/>
    </row>
    <row r="159" spans="45:52">
      <c r="AS159" s="278" t="s">
        <v>508</v>
      </c>
      <c r="AT159" s="278" t="s">
        <v>509</v>
      </c>
      <c r="AU159" s="278" t="s">
        <v>510</v>
      </c>
      <c r="AV159" s="278" t="s">
        <v>511</v>
      </c>
      <c r="AW159" s="278" t="s">
        <v>21</v>
      </c>
      <c r="AX159" s="278" t="s">
        <v>405</v>
      </c>
      <c r="AY159" s="278" t="s">
        <v>14</v>
      </c>
      <c r="AZ159" s="278" t="s">
        <v>512</v>
      </c>
    </row>
    <row r="160" spans="45:52">
      <c r="AS160" s="283" t="s">
        <v>513</v>
      </c>
      <c r="AT160" s="283"/>
      <c r="AU160" s="283"/>
      <c r="AV160" s="283">
        <v>11</v>
      </c>
      <c r="AW160" s="283"/>
      <c r="AX160" s="283"/>
      <c r="AY160" s="283">
        <v>2</v>
      </c>
      <c r="AZ160" s="283">
        <v>13</v>
      </c>
    </row>
    <row r="161" spans="45:52">
      <c r="AS161" s="283" t="s">
        <v>514</v>
      </c>
      <c r="AT161" s="283">
        <v>8</v>
      </c>
      <c r="AU161" s="283"/>
      <c r="AV161" s="283">
        <v>12</v>
      </c>
      <c r="AW161" s="283"/>
      <c r="AX161" s="283"/>
      <c r="AY161" s="283">
        <v>32</v>
      </c>
      <c r="AZ161" s="283">
        <v>52</v>
      </c>
    </row>
    <row r="162" spans="45:52">
      <c r="AS162" s="283" t="s">
        <v>515</v>
      </c>
      <c r="AT162" s="283">
        <v>8</v>
      </c>
      <c r="AU162" s="283"/>
      <c r="AV162" s="283"/>
      <c r="AW162" s="283"/>
      <c r="AX162" s="283"/>
      <c r="AY162" s="283">
        <v>10</v>
      </c>
      <c r="AZ162" s="283">
        <v>18</v>
      </c>
    </row>
    <row r="163" spans="45:52">
      <c r="AS163" s="283" t="s">
        <v>516</v>
      </c>
      <c r="AT163" s="283">
        <v>9</v>
      </c>
      <c r="AU163" s="283"/>
      <c r="AV163" s="283">
        <v>2</v>
      </c>
      <c r="AW163" s="283"/>
      <c r="AX163" s="283"/>
      <c r="AY163" s="283">
        <v>9</v>
      </c>
      <c r="AZ163" s="283">
        <v>20</v>
      </c>
    </row>
    <row r="164" spans="45:52">
      <c r="AS164" s="283" t="s">
        <v>517</v>
      </c>
      <c r="AT164" s="283">
        <v>2</v>
      </c>
      <c r="AU164" s="283"/>
      <c r="AV164" s="283"/>
      <c r="AW164" s="283"/>
      <c r="AX164" s="283"/>
      <c r="AY164" s="283"/>
      <c r="AZ164" s="283">
        <v>2</v>
      </c>
    </row>
    <row r="165" spans="45:52">
      <c r="AS165" s="283" t="s">
        <v>518</v>
      </c>
      <c r="AT165" s="283">
        <v>4</v>
      </c>
      <c r="AU165" s="283"/>
      <c r="AV165" s="283"/>
      <c r="AW165" s="283"/>
      <c r="AX165" s="283"/>
      <c r="AY165" s="283">
        <v>11</v>
      </c>
      <c r="AZ165" s="283">
        <v>15</v>
      </c>
    </row>
    <row r="166" spans="45:52">
      <c r="AS166" s="283" t="s">
        <v>519</v>
      </c>
      <c r="AT166" s="283"/>
      <c r="AU166" s="283"/>
      <c r="AV166" s="283"/>
      <c r="AW166" s="283"/>
      <c r="AX166" s="283"/>
      <c r="AY166" s="283">
        <v>2</v>
      </c>
      <c r="AZ166" s="283">
        <v>2</v>
      </c>
    </row>
    <row r="167" spans="45:52">
      <c r="AS167" s="283" t="s">
        <v>520</v>
      </c>
      <c r="AT167" s="283">
        <v>7</v>
      </c>
      <c r="AU167" s="283"/>
      <c r="AV167" s="283"/>
      <c r="AW167" s="283"/>
      <c r="AX167" s="283"/>
      <c r="AY167" s="283">
        <v>4</v>
      </c>
      <c r="AZ167" s="283">
        <v>11</v>
      </c>
    </row>
    <row r="168" spans="45:52">
      <c r="AS168" s="283" t="s">
        <v>521</v>
      </c>
      <c r="AT168" s="283">
        <v>6</v>
      </c>
      <c r="AU168" s="283"/>
      <c r="AV168" s="283"/>
      <c r="AW168" s="283"/>
      <c r="AX168" s="283"/>
      <c r="AY168" s="283"/>
      <c r="AZ168" s="283">
        <v>6</v>
      </c>
    </row>
    <row r="169" spans="45:52">
      <c r="AS169" s="283" t="s">
        <v>522</v>
      </c>
      <c r="AT169" s="283">
        <v>6</v>
      </c>
      <c r="AU169" s="283"/>
      <c r="AV169" s="283"/>
      <c r="AW169" s="283"/>
      <c r="AX169" s="283"/>
      <c r="AY169" s="283">
        <v>1</v>
      </c>
      <c r="AZ169" s="283">
        <v>7</v>
      </c>
    </row>
    <row r="170" spans="45:52">
      <c r="AS170" s="283" t="s">
        <v>523</v>
      </c>
      <c r="AT170" s="283"/>
      <c r="AU170" s="283"/>
      <c r="AV170" s="283"/>
      <c r="AW170" s="283"/>
      <c r="AX170" s="283"/>
      <c r="AY170" s="283">
        <v>1</v>
      </c>
      <c r="AZ170" s="283">
        <v>1</v>
      </c>
    </row>
    <row r="171" spans="45:52">
      <c r="AS171" s="283" t="s">
        <v>524</v>
      </c>
      <c r="AT171" s="283">
        <v>26</v>
      </c>
      <c r="AU171" s="283"/>
      <c r="AV171" s="283">
        <v>1</v>
      </c>
      <c r="AW171" s="283"/>
      <c r="AX171" s="283"/>
      <c r="AY171" s="283">
        <v>8</v>
      </c>
      <c r="AZ171" s="283">
        <v>35</v>
      </c>
    </row>
    <row r="172" spans="45:52">
      <c r="AS172" s="283" t="s">
        <v>525</v>
      </c>
      <c r="AT172" s="283">
        <v>20</v>
      </c>
      <c r="AU172" s="283"/>
      <c r="AV172" s="283">
        <v>3</v>
      </c>
      <c r="AW172" s="283"/>
      <c r="AX172" s="283"/>
      <c r="AY172" s="283">
        <v>32</v>
      </c>
      <c r="AZ172" s="283">
        <v>55</v>
      </c>
    </row>
    <row r="173" spans="45:52">
      <c r="AS173" s="283" t="s">
        <v>526</v>
      </c>
      <c r="AT173" s="283">
        <v>20</v>
      </c>
      <c r="AU173" s="283"/>
      <c r="AV173" s="283"/>
      <c r="AW173" s="283"/>
      <c r="AX173" s="283"/>
      <c r="AY173" s="283">
        <v>5</v>
      </c>
      <c r="AZ173" s="283">
        <v>25</v>
      </c>
    </row>
    <row r="174" spans="45:52">
      <c r="AS174" s="283" t="s">
        <v>527</v>
      </c>
      <c r="AT174" s="283">
        <v>32</v>
      </c>
      <c r="AU174" s="283">
        <v>22</v>
      </c>
      <c r="AV174" s="283">
        <v>8</v>
      </c>
      <c r="AW174" s="283">
        <v>13</v>
      </c>
      <c r="AX174" s="283"/>
      <c r="AY174" s="283">
        <v>41</v>
      </c>
      <c r="AZ174" s="283">
        <v>116</v>
      </c>
    </row>
    <row r="175" spans="45:52">
      <c r="AS175" s="283" t="s">
        <v>528</v>
      </c>
      <c r="AT175" s="283">
        <v>72</v>
      </c>
      <c r="AU175" s="283">
        <v>21</v>
      </c>
      <c r="AV175" s="283"/>
      <c r="AW175" s="283"/>
      <c r="AX175" s="283"/>
      <c r="AY175" s="283">
        <v>41</v>
      </c>
      <c r="AZ175" s="283">
        <v>134</v>
      </c>
    </row>
    <row r="176" spans="45:52">
      <c r="AS176" s="283" t="s">
        <v>529</v>
      </c>
      <c r="AT176" s="283">
        <v>18</v>
      </c>
      <c r="AU176" s="283"/>
      <c r="AV176" s="283">
        <v>1</v>
      </c>
      <c r="AW176" s="283"/>
      <c r="AX176" s="283"/>
      <c r="AY176" s="283">
        <v>21</v>
      </c>
      <c r="AZ176" s="283">
        <v>40</v>
      </c>
    </row>
    <row r="177" spans="45:52">
      <c r="AS177" s="283" t="s">
        <v>530</v>
      </c>
      <c r="AT177" s="283">
        <v>3</v>
      </c>
      <c r="AU177" s="283"/>
      <c r="AV177" s="283"/>
      <c r="AW177" s="283"/>
      <c r="AX177" s="283"/>
      <c r="AY177" s="283">
        <v>1</v>
      </c>
      <c r="AZ177" s="283">
        <v>4</v>
      </c>
    </row>
    <row r="178" spans="45:52">
      <c r="AS178" s="283" t="s">
        <v>531</v>
      </c>
      <c r="AT178" s="283"/>
      <c r="AU178" s="283"/>
      <c r="AV178" s="283"/>
      <c r="AW178" s="283"/>
      <c r="AX178" s="283">
        <v>47</v>
      </c>
      <c r="AY178" s="283"/>
      <c r="AZ178" s="283">
        <v>47</v>
      </c>
    </row>
    <row r="179" spans="45:52">
      <c r="AS179" s="283" t="s">
        <v>532</v>
      </c>
      <c r="AT179" s="283"/>
      <c r="AU179" s="283"/>
      <c r="AV179" s="283"/>
      <c r="AW179" s="283"/>
      <c r="AX179" s="283">
        <v>5</v>
      </c>
      <c r="AY179" s="283"/>
      <c r="AZ179" s="283">
        <v>5</v>
      </c>
    </row>
    <row r="180" spans="45:52">
      <c r="AS180" s="283" t="s">
        <v>533</v>
      </c>
      <c r="AT180" s="283"/>
      <c r="AU180" s="283"/>
      <c r="AV180" s="283"/>
      <c r="AW180" s="283"/>
      <c r="AX180" s="283">
        <v>3</v>
      </c>
      <c r="AY180" s="283"/>
      <c r="AZ180" s="283">
        <v>3</v>
      </c>
    </row>
    <row r="181" spans="45:52">
      <c r="AS181" s="284" t="s">
        <v>534</v>
      </c>
      <c r="AT181" s="284">
        <f>SUM(AT160:AT180)</f>
        <v>241</v>
      </c>
      <c r="AU181" s="284">
        <f t="shared" ref="AU181:AZ181" si="36">SUM(AU160:AU180)</f>
        <v>43</v>
      </c>
      <c r="AV181" s="284">
        <f t="shared" si="36"/>
        <v>38</v>
      </c>
      <c r="AW181" s="284">
        <f t="shared" si="36"/>
        <v>13</v>
      </c>
      <c r="AX181" s="284">
        <f t="shared" si="36"/>
        <v>55</v>
      </c>
      <c r="AY181" s="284">
        <f t="shared" si="36"/>
        <v>221</v>
      </c>
      <c r="AZ181" s="284">
        <f t="shared" si="36"/>
        <v>611</v>
      </c>
    </row>
    <row r="182" spans="45:52">
      <c r="AS182" s="206"/>
      <c r="AT182" s="206"/>
      <c r="AU182" s="206"/>
      <c r="AV182" s="206"/>
      <c r="AW182" s="206"/>
      <c r="AX182" s="206"/>
      <c r="AY182" s="206"/>
      <c r="AZ182" s="206"/>
    </row>
    <row r="183" spans="45:52">
      <c r="AS183" s="284" t="s">
        <v>535</v>
      </c>
      <c r="AT183" s="284">
        <v>19</v>
      </c>
      <c r="AU183" s="284">
        <v>3</v>
      </c>
      <c r="AV183" s="284">
        <v>1</v>
      </c>
      <c r="AW183" s="284">
        <v>1</v>
      </c>
      <c r="AX183" s="284"/>
      <c r="AY183" s="284">
        <v>21</v>
      </c>
      <c r="AZ183" s="284">
        <v>45</v>
      </c>
    </row>
  </sheetData>
  <autoFilter ref="A100:XEX140" xr:uid="{703F44FE-4578-4489-B38A-9D8674AE56B9}"/>
  <mergeCells count="6">
    <mergeCell ref="AC9:AF9"/>
    <mergeCell ref="AG9:AK9"/>
    <mergeCell ref="U54:X54"/>
    <mergeCell ref="Y54:AC54"/>
    <mergeCell ref="N99:Q99"/>
    <mergeCell ref="R99:V99"/>
  </mergeCells>
  <pageMargins left="0.7" right="0.7" top="0.75" bottom="0.75" header="0.3" footer="0.3"/>
  <ignoredErrors>
    <ignoredError sqref="AS116:AT116 AT137:AZ137 AT123:AZ123 AT130:AZ130 AT144:AZ144 AT151:AZ151" formulaRange="1"/>
  </ignoredErrors>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800CE193-0403-4731-93BF-AA5E8144DD7E}">
          <x14:formula1>
            <xm:f>Validation!$F$2:$F$6</xm:f>
          </x14:formula1>
          <xm:sqref>AX11:AX30 AP56:AP75 Z101:Z115</xm:sqref>
        </x14:dataValidation>
        <x14:dataValidation type="list" allowBlank="1" showInputMessage="1" showErrorMessage="1" xr:uid="{A6456246-6EB6-4093-B26D-687FCC8FA33F}">
          <x14:formula1>
            <xm:f>Validation!$E$2:$E$4</xm:f>
          </x14:formula1>
          <xm:sqref>AN11:AN13 AN16:AN23 AF56:AF58 AF61:AF75 Y101:Y115</xm:sqref>
        </x14:dataValidation>
        <x14:dataValidation type="list" allowBlank="1" showInputMessage="1" showErrorMessage="1" xr:uid="{E121D6A4-BEF9-4A9D-867C-BF769F39756B}">
          <x14:formula1>
            <xm:f>Validation!$D$2:$D$4</xm:f>
          </x14:formula1>
          <xm:sqref>F11:F30 F56:F75 F101:F115</xm:sqref>
        </x14:dataValidation>
        <x14:dataValidation type="list" allowBlank="1" showInputMessage="1" showErrorMessage="1" xr:uid="{FDD6615E-5BE2-4212-8205-DD5DD7F84C42}">
          <x14:formula1>
            <xm:f>Validation!$C$2:$C$6</xm:f>
          </x14:formula1>
          <xm:sqref>D11:D31 D56:D76 D101:D116</xm:sqref>
        </x14:dataValidation>
        <x14:dataValidation type="list" allowBlank="1" showInputMessage="1" showErrorMessage="1" xr:uid="{66187A2D-1A1F-43CF-91A8-4C860519C7C8}">
          <x14:formula1>
            <xm:f>Validation!$B$2:$B$3</xm:f>
          </x14:formula1>
          <xm:sqref>C11:C30 C56:C75 C101:C115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BB6D-9CE7-46BA-B068-13454FA0A4C0}">
  <sheetPr codeName="Sheet20" filterMode="1">
    <tabColor rgb="FF92D050"/>
  </sheetPr>
  <dimension ref="A1:XEX183"/>
  <sheetViews>
    <sheetView showGridLines="0" topLeftCell="BA93" zoomScale="90" zoomScaleNormal="90" workbookViewId="0">
      <selection activeCell="BG110" sqref="BG110:BG112"/>
    </sheetView>
  </sheetViews>
  <sheetFormatPr defaultColWidth="8.7265625" defaultRowHeight="13" outlineLevelCol="1"/>
  <cols>
    <col min="1" max="1" width="20.453125" style="17" customWidth="1"/>
    <col min="2" max="4" width="11.54296875" style="17" customWidth="1"/>
    <col min="5" max="5" width="11.54296875" style="17" hidden="1" customWidth="1"/>
    <col min="6" max="6" width="10.54296875" style="17" customWidth="1"/>
    <col min="7" max="7" width="9.26953125" style="17" customWidth="1"/>
    <col min="8" max="8" width="23.453125" style="17" customWidth="1"/>
    <col min="9" max="9" width="12.7265625" style="17" hidden="1" customWidth="1"/>
    <col min="10" max="12" width="8.26953125" style="17" customWidth="1"/>
    <col min="13" max="13" width="11" style="17" customWidth="1"/>
    <col min="14" max="14" width="10.81640625" style="17" customWidth="1"/>
    <col min="15" max="15" width="9.7265625" style="17" customWidth="1"/>
    <col min="16" max="16" width="11.54296875" style="17" customWidth="1"/>
    <col min="17" max="17" width="14.453125" style="17" customWidth="1"/>
    <col min="18" max="18" width="10.453125" style="17" customWidth="1"/>
    <col min="19" max="19" width="8.7265625" style="18"/>
    <col min="20" max="22" width="8.7265625" style="17" customWidth="1" outlineLevel="1"/>
    <col min="23" max="25" width="8.7265625" style="17" hidden="1" customWidth="1" outlineLevel="1"/>
    <col min="26" max="26" width="10.81640625" style="17" hidden="1" customWidth="1" outlineLevel="1"/>
    <col min="27" max="27" width="9.54296875" style="17" hidden="1" customWidth="1" outlineLevel="1"/>
    <col min="28" max="37" width="8.7265625" style="8" hidden="1" customWidth="1"/>
    <col min="38" max="38" width="18.54296875" style="17" hidden="1" customWidth="1"/>
    <col min="39" max="39" width="14.54296875" style="17" hidden="1" customWidth="1"/>
    <col min="40" max="40" width="17.54296875" style="17" hidden="1" customWidth="1"/>
    <col min="41" max="44" width="11.453125" style="17" hidden="1" customWidth="1"/>
    <col min="45" max="45" width="47.1796875" style="262" bestFit="1" customWidth="1"/>
    <col min="46" max="47" width="11.453125" style="262" customWidth="1"/>
    <col min="48" max="52" width="15.54296875" style="262" customWidth="1"/>
    <col min="53" max="55" width="13.453125" style="262" customWidth="1"/>
    <col min="56" max="71" width="10.54296875" style="262" customWidth="1"/>
    <col min="72" max="16384" width="8.7265625" style="17"/>
  </cols>
  <sheetData>
    <row r="1" spans="1:117">
      <c r="A1" s="6"/>
      <c r="B1" s="6"/>
      <c r="C1" s="6"/>
      <c r="D1" s="6"/>
      <c r="E1" s="6"/>
      <c r="F1" s="7" t="s">
        <v>23</v>
      </c>
      <c r="G1" s="7"/>
      <c r="H1" s="6"/>
      <c r="I1" s="6"/>
      <c r="J1" s="6"/>
      <c r="K1" s="6"/>
      <c r="L1" s="6"/>
      <c r="M1" s="6"/>
      <c r="N1" s="6"/>
      <c r="O1" s="6"/>
      <c r="P1" s="6"/>
      <c r="Q1" s="6"/>
      <c r="R1" s="6"/>
      <c r="S1" s="8"/>
      <c r="T1" s="6"/>
      <c r="U1" s="6"/>
      <c r="V1" s="6"/>
      <c r="W1" s="6"/>
      <c r="X1" s="6"/>
      <c r="Y1" s="6"/>
      <c r="Z1" s="6"/>
      <c r="AA1" s="6"/>
      <c r="AL1" s="6"/>
      <c r="AM1" s="6"/>
      <c r="AN1" s="6"/>
      <c r="AO1" s="6"/>
      <c r="AP1" s="8"/>
      <c r="AQ1" s="8"/>
      <c r="AR1" s="8"/>
    </row>
    <row r="2" spans="1:117">
      <c r="A2" s="6"/>
      <c r="B2" s="6"/>
      <c r="C2" s="6"/>
      <c r="D2" s="6"/>
      <c r="E2" s="9" t="s">
        <v>24</v>
      </c>
      <c r="F2" s="10" t="s">
        <v>25</v>
      </c>
      <c r="G2" s="10"/>
      <c r="H2" s="6"/>
      <c r="I2" s="6"/>
      <c r="J2" s="6"/>
      <c r="K2" s="6"/>
      <c r="L2" s="6"/>
      <c r="M2" s="6"/>
      <c r="N2" s="6"/>
      <c r="O2" s="6"/>
      <c r="P2" s="6"/>
      <c r="Q2" s="6"/>
      <c r="R2" s="6"/>
      <c r="S2" s="8"/>
      <c r="T2" s="6"/>
      <c r="U2" s="6"/>
      <c r="V2" s="6"/>
      <c r="W2" s="6"/>
      <c r="X2" s="6"/>
      <c r="Y2" s="6"/>
      <c r="Z2" s="6"/>
      <c r="AA2" s="6"/>
      <c r="AL2" s="6"/>
      <c r="AM2" s="6"/>
      <c r="AN2" s="6"/>
      <c r="AO2" s="6"/>
      <c r="AP2" s="8"/>
      <c r="AQ2" s="8"/>
      <c r="AR2" s="8"/>
    </row>
    <row r="3" spans="1:117">
      <c r="A3" s="6"/>
      <c r="B3" s="6"/>
      <c r="C3" s="6"/>
      <c r="D3" s="6"/>
      <c r="E3" s="6"/>
      <c r="F3" s="11" t="s">
        <v>26</v>
      </c>
      <c r="G3" s="11"/>
      <c r="H3" s="6"/>
      <c r="I3" s="6"/>
      <c r="J3" s="6"/>
      <c r="K3" s="6"/>
      <c r="L3" s="6"/>
      <c r="M3" s="6"/>
      <c r="N3" s="6"/>
      <c r="O3" s="6"/>
      <c r="P3" s="6"/>
      <c r="Q3" s="6"/>
      <c r="R3" s="6"/>
      <c r="S3" s="8"/>
      <c r="T3" s="6"/>
      <c r="U3" s="6"/>
      <c r="V3" s="6"/>
      <c r="W3" s="6"/>
      <c r="X3" s="6"/>
      <c r="Y3" s="6"/>
      <c r="Z3" s="6"/>
      <c r="AA3" s="6"/>
      <c r="AL3" s="6"/>
      <c r="AM3" s="6"/>
      <c r="AN3" s="6"/>
      <c r="AO3" s="6"/>
      <c r="AP3" s="8"/>
      <c r="AQ3" s="8"/>
      <c r="AR3" s="8"/>
    </row>
    <row r="4" spans="1:117">
      <c r="A4" s="6"/>
      <c r="B4" s="6"/>
      <c r="C4" s="6"/>
      <c r="D4" s="6"/>
      <c r="E4" s="6"/>
      <c r="F4" s="12" t="s">
        <v>27</v>
      </c>
      <c r="G4" s="12"/>
      <c r="H4" s="6"/>
      <c r="I4" s="6"/>
      <c r="J4" s="6"/>
      <c r="K4" s="6"/>
      <c r="L4" s="6"/>
      <c r="M4" s="6"/>
      <c r="N4" s="6"/>
      <c r="O4" s="6"/>
      <c r="P4" s="6"/>
      <c r="Q4" s="6"/>
      <c r="R4" s="6"/>
      <c r="S4" s="8"/>
      <c r="T4" s="6"/>
      <c r="U4" s="6"/>
      <c r="V4" s="6"/>
      <c r="W4" s="6"/>
      <c r="X4" s="6"/>
      <c r="Y4" s="6"/>
      <c r="Z4" s="6"/>
      <c r="AA4" s="6"/>
      <c r="AL4" s="13"/>
      <c r="AM4" s="6"/>
      <c r="AN4" s="6"/>
      <c r="AO4" s="6"/>
      <c r="AP4" s="8"/>
      <c r="AQ4" s="8"/>
      <c r="AR4" s="8"/>
    </row>
    <row r="5" spans="1:117">
      <c r="A5" s="6"/>
      <c r="B5" s="6"/>
      <c r="C5" s="6"/>
      <c r="D5" s="6"/>
      <c r="E5" s="6"/>
      <c r="F5" s="14" t="s">
        <v>28</v>
      </c>
      <c r="G5" s="14"/>
      <c r="H5" s="6"/>
      <c r="I5" s="6"/>
      <c r="J5" s="6"/>
      <c r="K5" s="6"/>
      <c r="L5" s="6"/>
      <c r="M5" s="6"/>
      <c r="N5" s="6"/>
      <c r="O5" s="6"/>
      <c r="P5" s="6"/>
      <c r="Q5" s="6"/>
      <c r="R5" s="6"/>
      <c r="S5" s="8"/>
      <c r="T5" s="6"/>
      <c r="U5" s="6"/>
      <c r="V5" s="6"/>
      <c r="W5" s="6"/>
      <c r="X5" s="6"/>
      <c r="Y5" s="6"/>
      <c r="Z5" s="6"/>
      <c r="AA5" s="6"/>
      <c r="AL5" s="6"/>
      <c r="AM5" s="6"/>
      <c r="AN5" s="6"/>
      <c r="AO5" s="6"/>
      <c r="AP5" s="8"/>
      <c r="AQ5" s="8"/>
      <c r="AR5" s="8"/>
    </row>
    <row r="6" spans="1:117">
      <c r="A6" s="6"/>
      <c r="B6" s="6"/>
      <c r="C6" s="6"/>
      <c r="D6" s="6"/>
      <c r="E6" s="6"/>
      <c r="F6" s="15" t="s">
        <v>29</v>
      </c>
      <c r="G6" s="15"/>
      <c r="H6" s="6"/>
      <c r="I6" s="6"/>
      <c r="J6" s="6"/>
      <c r="K6" s="6"/>
      <c r="L6" s="6"/>
      <c r="M6" s="6"/>
      <c r="N6" s="6"/>
      <c r="O6" s="6"/>
      <c r="P6" s="6"/>
      <c r="Q6" s="6"/>
      <c r="R6" s="6"/>
      <c r="S6" s="8"/>
      <c r="T6" s="6"/>
      <c r="U6" s="6"/>
      <c r="V6" s="6"/>
      <c r="W6" s="6"/>
      <c r="X6" s="6"/>
      <c r="Y6" s="6"/>
      <c r="Z6" s="6"/>
      <c r="AA6" s="6"/>
      <c r="AL6" s="6"/>
      <c r="AM6" s="6"/>
      <c r="AN6" s="6"/>
      <c r="AO6" s="6"/>
      <c r="AP6" s="8"/>
      <c r="AQ6" s="8"/>
      <c r="AR6" s="8"/>
    </row>
    <row r="7" spans="1:117">
      <c r="A7" s="6"/>
      <c r="B7" s="6"/>
      <c r="C7" s="6"/>
      <c r="D7" s="6"/>
      <c r="E7" s="6"/>
      <c r="F7" s="16" t="s">
        <v>30</v>
      </c>
      <c r="G7" s="16"/>
      <c r="H7" s="6"/>
      <c r="I7" s="6"/>
      <c r="J7" s="6"/>
      <c r="K7" s="6"/>
      <c r="L7" s="6"/>
      <c r="M7" s="6"/>
      <c r="N7" s="6"/>
      <c r="O7" s="6"/>
      <c r="P7" s="6"/>
      <c r="Q7" s="6"/>
      <c r="R7" s="6"/>
      <c r="S7" s="8"/>
      <c r="T7" s="6"/>
      <c r="U7" s="6"/>
      <c r="V7" s="6"/>
      <c r="W7" s="6"/>
      <c r="X7" s="6"/>
      <c r="Y7" s="6"/>
      <c r="Z7" s="6"/>
      <c r="AA7" s="6"/>
      <c r="AL7" s="6"/>
      <c r="AM7" s="6"/>
      <c r="AN7" s="6"/>
      <c r="AO7" s="6"/>
      <c r="AP7" s="8"/>
      <c r="AQ7" s="8"/>
      <c r="AR7" s="8"/>
    </row>
    <row r="8" spans="1:117">
      <c r="A8" s="6"/>
      <c r="B8" s="6"/>
      <c r="C8" s="6"/>
      <c r="D8" s="6"/>
      <c r="E8" s="6"/>
      <c r="F8" s="6"/>
      <c r="G8" s="6"/>
      <c r="H8" s="6"/>
      <c r="I8" s="6"/>
      <c r="J8" s="6"/>
      <c r="K8" s="6"/>
      <c r="L8" s="6"/>
      <c r="M8" s="6"/>
      <c r="N8" s="6"/>
      <c r="O8" s="6"/>
      <c r="P8" s="6"/>
      <c r="Q8" s="6"/>
      <c r="R8" s="6"/>
      <c r="S8" s="8"/>
      <c r="T8" s="6"/>
      <c r="U8" s="6"/>
      <c r="V8" s="6"/>
      <c r="W8" s="6"/>
      <c r="X8" s="6"/>
      <c r="Y8" s="6"/>
      <c r="Z8" s="6"/>
      <c r="AA8" s="6"/>
      <c r="AL8" s="6"/>
      <c r="AM8" s="6"/>
      <c r="AN8" s="6"/>
      <c r="AO8" s="6"/>
      <c r="AP8" s="8"/>
      <c r="AQ8" s="8"/>
      <c r="AR8" s="8"/>
    </row>
    <row r="9" spans="1:117">
      <c r="A9" s="216" t="s">
        <v>31</v>
      </c>
      <c r="AC9" s="1190" t="s">
        <v>32</v>
      </c>
      <c r="AD9" s="1191"/>
      <c r="AE9" s="1191"/>
      <c r="AF9" s="1192"/>
      <c r="AG9" s="1193" t="s">
        <v>33</v>
      </c>
      <c r="AH9" s="1193"/>
      <c r="AI9" s="1193"/>
      <c r="AJ9" s="1193"/>
      <c r="AK9" s="1193"/>
      <c r="AP9" s="18"/>
      <c r="AQ9" s="18"/>
      <c r="AR9" s="18"/>
    </row>
    <row r="10" spans="1:117" s="35" customFormat="1" ht="39">
      <c r="A10" s="19" t="s">
        <v>34</v>
      </c>
      <c r="B10" s="19" t="s">
        <v>35</v>
      </c>
      <c r="C10" s="19" t="s">
        <v>36</v>
      </c>
      <c r="D10" s="19" t="s">
        <v>37</v>
      </c>
      <c r="E10" s="19" t="s">
        <v>38</v>
      </c>
      <c r="F10" s="19" t="s">
        <v>39</v>
      </c>
      <c r="G10" s="19" t="s">
        <v>40</v>
      </c>
      <c r="H10" s="19" t="s">
        <v>41</v>
      </c>
      <c r="I10" s="19" t="s">
        <v>42</v>
      </c>
      <c r="J10" s="19" t="s">
        <v>43</v>
      </c>
      <c r="K10" s="19"/>
      <c r="L10" s="19"/>
      <c r="M10" s="19" t="s">
        <v>44</v>
      </c>
      <c r="N10" s="19" t="s">
        <v>45</v>
      </c>
      <c r="O10" s="26" t="s">
        <v>46</v>
      </c>
      <c r="P10" s="26" t="s">
        <v>47</v>
      </c>
      <c r="Q10" s="19" t="s">
        <v>48</v>
      </c>
      <c r="R10" s="19" t="s">
        <v>49</v>
      </c>
      <c r="S10" s="19" t="s">
        <v>50</v>
      </c>
      <c r="T10" s="19" t="s">
        <v>51</v>
      </c>
      <c r="U10" s="19" t="s">
        <v>52</v>
      </c>
      <c r="V10" s="19" t="s">
        <v>53</v>
      </c>
      <c r="W10" s="19" t="s">
        <v>54</v>
      </c>
      <c r="X10" s="19" t="s">
        <v>55</v>
      </c>
      <c r="Y10" s="19" t="s">
        <v>56</v>
      </c>
      <c r="Z10" s="19" t="s">
        <v>57</v>
      </c>
      <c r="AA10" s="19" t="s">
        <v>58</v>
      </c>
      <c r="AB10" s="19" t="s">
        <v>25</v>
      </c>
      <c r="AC10" s="20" t="s">
        <v>59</v>
      </c>
      <c r="AD10" s="20" t="s">
        <v>60</v>
      </c>
      <c r="AE10" s="21" t="s">
        <v>61</v>
      </c>
      <c r="AF10" s="21" t="s">
        <v>62</v>
      </c>
      <c r="AG10" s="22" t="s">
        <v>63</v>
      </c>
      <c r="AH10" s="22" t="s">
        <v>64</v>
      </c>
      <c r="AI10" s="23" t="s">
        <v>65</v>
      </c>
      <c r="AJ10" s="23" t="s">
        <v>66</v>
      </c>
      <c r="AK10" s="24" t="s">
        <v>67</v>
      </c>
      <c r="AL10" s="19" t="s">
        <v>68</v>
      </c>
      <c r="AM10" s="19" t="s">
        <v>69</v>
      </c>
      <c r="AN10" s="19" t="s">
        <v>70</v>
      </c>
      <c r="AO10" s="160" t="s">
        <v>71</v>
      </c>
      <c r="AP10" s="25" t="s">
        <v>72</v>
      </c>
      <c r="AQ10" s="25" t="s">
        <v>73</v>
      </c>
      <c r="AR10" s="25" t="s">
        <v>74</v>
      </c>
      <c r="AS10" s="263" t="s">
        <v>75</v>
      </c>
      <c r="AT10" s="263" t="s">
        <v>76</v>
      </c>
      <c r="AU10" s="264" t="s">
        <v>77</v>
      </c>
      <c r="AV10" s="264" t="s">
        <v>78</v>
      </c>
      <c r="AW10" s="264" t="s">
        <v>79</v>
      </c>
      <c r="AX10" s="264" t="s">
        <v>80</v>
      </c>
      <c r="AY10" s="265" t="s">
        <v>81</v>
      </c>
      <c r="AZ10" s="266">
        <v>46026</v>
      </c>
      <c r="BA10" s="266">
        <f>AZ10+7</f>
        <v>46033</v>
      </c>
      <c r="BB10" s="266">
        <f t="shared" ref="BB10:DM10" si="0">BA10+7</f>
        <v>46040</v>
      </c>
      <c r="BC10" s="266">
        <f t="shared" si="0"/>
        <v>46047</v>
      </c>
      <c r="BD10" s="266">
        <f t="shared" si="0"/>
        <v>46054</v>
      </c>
      <c r="BE10" s="266">
        <f t="shared" si="0"/>
        <v>46061</v>
      </c>
      <c r="BF10" s="266">
        <f t="shared" si="0"/>
        <v>46068</v>
      </c>
      <c r="BG10" s="266">
        <f t="shared" si="0"/>
        <v>46075</v>
      </c>
      <c r="BH10" s="266">
        <f t="shared" si="0"/>
        <v>46082</v>
      </c>
      <c r="BI10" s="266">
        <f t="shared" si="0"/>
        <v>46089</v>
      </c>
      <c r="BJ10" s="266">
        <f t="shared" si="0"/>
        <v>46096</v>
      </c>
      <c r="BK10" s="266">
        <f t="shared" si="0"/>
        <v>46103</v>
      </c>
      <c r="BL10" s="266">
        <f t="shared" si="0"/>
        <v>46110</v>
      </c>
      <c r="BM10" s="266">
        <f t="shared" si="0"/>
        <v>46117</v>
      </c>
      <c r="BN10" s="266">
        <f t="shared" si="0"/>
        <v>46124</v>
      </c>
      <c r="BO10" s="266">
        <f t="shared" si="0"/>
        <v>46131</v>
      </c>
      <c r="BP10" s="266">
        <f t="shared" si="0"/>
        <v>46138</v>
      </c>
      <c r="BQ10" s="266">
        <f t="shared" si="0"/>
        <v>46145</v>
      </c>
      <c r="BR10" s="266">
        <f t="shared" si="0"/>
        <v>46152</v>
      </c>
      <c r="BS10" s="266">
        <f t="shared" si="0"/>
        <v>46159</v>
      </c>
      <c r="BT10" s="34">
        <f t="shared" si="0"/>
        <v>46166</v>
      </c>
      <c r="BU10" s="34">
        <f t="shared" si="0"/>
        <v>46173</v>
      </c>
      <c r="BV10" s="34">
        <f t="shared" si="0"/>
        <v>46180</v>
      </c>
      <c r="BW10" s="34">
        <f t="shared" si="0"/>
        <v>46187</v>
      </c>
      <c r="BX10" s="34">
        <f t="shared" si="0"/>
        <v>46194</v>
      </c>
      <c r="BY10" s="34">
        <f t="shared" si="0"/>
        <v>46201</v>
      </c>
      <c r="BZ10" s="34">
        <f t="shared" si="0"/>
        <v>46208</v>
      </c>
      <c r="CA10" s="34">
        <f t="shared" si="0"/>
        <v>46215</v>
      </c>
      <c r="CB10" s="34">
        <f t="shared" si="0"/>
        <v>46222</v>
      </c>
      <c r="CC10" s="34">
        <f t="shared" si="0"/>
        <v>46229</v>
      </c>
      <c r="CD10" s="34">
        <f t="shared" si="0"/>
        <v>46236</v>
      </c>
      <c r="CE10" s="34">
        <f t="shared" si="0"/>
        <v>46243</v>
      </c>
      <c r="CF10" s="34">
        <f t="shared" si="0"/>
        <v>46250</v>
      </c>
      <c r="CG10" s="34">
        <f t="shared" si="0"/>
        <v>46257</v>
      </c>
      <c r="CH10" s="34">
        <f t="shared" si="0"/>
        <v>46264</v>
      </c>
      <c r="CI10" s="34">
        <f t="shared" si="0"/>
        <v>46271</v>
      </c>
      <c r="CJ10" s="34">
        <f t="shared" si="0"/>
        <v>46278</v>
      </c>
      <c r="CK10" s="34">
        <f t="shared" si="0"/>
        <v>46285</v>
      </c>
      <c r="CL10" s="34">
        <f t="shared" si="0"/>
        <v>46292</v>
      </c>
      <c r="CM10" s="34">
        <f t="shared" si="0"/>
        <v>46299</v>
      </c>
      <c r="CN10" s="34">
        <f t="shared" si="0"/>
        <v>46306</v>
      </c>
      <c r="CO10" s="34">
        <f t="shared" si="0"/>
        <v>46313</v>
      </c>
      <c r="CP10" s="34">
        <f t="shared" si="0"/>
        <v>46320</v>
      </c>
      <c r="CQ10" s="34">
        <f t="shared" si="0"/>
        <v>46327</v>
      </c>
      <c r="CR10" s="34">
        <f t="shared" si="0"/>
        <v>46334</v>
      </c>
      <c r="CS10" s="34">
        <f t="shared" si="0"/>
        <v>46341</v>
      </c>
      <c r="CT10" s="34">
        <f t="shared" si="0"/>
        <v>46348</v>
      </c>
      <c r="CU10" s="34">
        <f t="shared" si="0"/>
        <v>46355</v>
      </c>
      <c r="CV10" s="34">
        <f t="shared" si="0"/>
        <v>46362</v>
      </c>
      <c r="CW10" s="34">
        <f t="shared" si="0"/>
        <v>46369</v>
      </c>
      <c r="CX10" s="34">
        <f t="shared" si="0"/>
        <v>46376</v>
      </c>
      <c r="CY10" s="34">
        <f t="shared" si="0"/>
        <v>46383</v>
      </c>
      <c r="CZ10" s="34">
        <f t="shared" si="0"/>
        <v>46390</v>
      </c>
      <c r="DA10" s="34">
        <f t="shared" si="0"/>
        <v>46397</v>
      </c>
      <c r="DB10" s="34">
        <f t="shared" si="0"/>
        <v>46404</v>
      </c>
      <c r="DC10" s="34">
        <f t="shared" si="0"/>
        <v>46411</v>
      </c>
      <c r="DD10" s="34">
        <f t="shared" si="0"/>
        <v>46418</v>
      </c>
      <c r="DE10" s="34">
        <f t="shared" si="0"/>
        <v>46425</v>
      </c>
      <c r="DF10" s="34">
        <f t="shared" si="0"/>
        <v>46432</v>
      </c>
      <c r="DG10" s="34">
        <f t="shared" si="0"/>
        <v>46439</v>
      </c>
      <c r="DH10" s="34">
        <f t="shared" si="0"/>
        <v>46446</v>
      </c>
      <c r="DI10" s="34">
        <f t="shared" si="0"/>
        <v>46453</v>
      </c>
      <c r="DJ10" s="34">
        <f t="shared" si="0"/>
        <v>46460</v>
      </c>
      <c r="DK10" s="34">
        <f t="shared" si="0"/>
        <v>46467</v>
      </c>
      <c r="DL10" s="34">
        <f t="shared" si="0"/>
        <v>46474</v>
      </c>
      <c r="DM10" s="34">
        <f t="shared" si="0"/>
        <v>46481</v>
      </c>
    </row>
    <row r="11" spans="1:117" s="18" customFormat="1">
      <c r="A11" s="28" t="s">
        <v>82</v>
      </c>
      <c r="B11" s="28" t="s">
        <v>83</v>
      </c>
      <c r="C11" s="28" t="s">
        <v>7</v>
      </c>
      <c r="D11" s="18" t="s">
        <v>8</v>
      </c>
      <c r="E11" s="28" t="s">
        <v>84</v>
      </c>
      <c r="F11" s="28" t="s">
        <v>15</v>
      </c>
      <c r="G11" s="28">
        <v>2347612</v>
      </c>
      <c r="H11" s="18" t="s">
        <v>85</v>
      </c>
      <c r="I11" s="18" t="s">
        <v>86</v>
      </c>
      <c r="J11" s="18" t="s">
        <v>87</v>
      </c>
      <c r="M11" s="18" t="s">
        <v>88</v>
      </c>
      <c r="N11" s="18" t="s">
        <v>89</v>
      </c>
      <c r="O11" s="18" t="s">
        <v>90</v>
      </c>
      <c r="P11" s="76" t="s">
        <v>91</v>
      </c>
      <c r="Q11" s="4" t="s">
        <v>5</v>
      </c>
      <c r="R11" s="169" t="s">
        <v>92</v>
      </c>
      <c r="S11" s="18">
        <v>22</v>
      </c>
      <c r="AB11" s="8" t="s">
        <v>87</v>
      </c>
      <c r="AC11" s="134">
        <v>46118</v>
      </c>
      <c r="AD11" s="134">
        <v>46126</v>
      </c>
      <c r="AE11" s="134">
        <v>46127</v>
      </c>
      <c r="AF11" s="134">
        <v>46150</v>
      </c>
      <c r="AG11" s="134">
        <v>46153</v>
      </c>
      <c r="AH11" s="134">
        <v>46164</v>
      </c>
      <c r="AI11" s="134">
        <v>46168</v>
      </c>
      <c r="AJ11" s="134">
        <v>46220</v>
      </c>
      <c r="AK11" s="134">
        <v>46223</v>
      </c>
      <c r="AL11" s="18" t="s">
        <v>93</v>
      </c>
      <c r="AM11" s="18" t="s">
        <v>93</v>
      </c>
      <c r="AN11" s="18" t="s">
        <v>3</v>
      </c>
      <c r="AO11" s="18">
        <v>2</v>
      </c>
      <c r="AP11" s="18" t="s">
        <v>94</v>
      </c>
      <c r="AQ11" s="163" t="s">
        <v>88</v>
      </c>
      <c r="AR11" s="77" t="s">
        <v>95</v>
      </c>
      <c r="AS11" s="267" t="s">
        <v>96</v>
      </c>
      <c r="AT11" s="267" t="s">
        <v>97</v>
      </c>
      <c r="AU11" s="267" t="s">
        <v>98</v>
      </c>
      <c r="AV11" s="262" t="s">
        <v>99</v>
      </c>
      <c r="AW11" s="262" t="s">
        <v>100</v>
      </c>
      <c r="AX11" s="262" t="s">
        <v>22</v>
      </c>
      <c r="AY11" s="262" t="s">
        <v>101</v>
      </c>
      <c r="AZ11" s="262"/>
      <c r="BA11" s="262"/>
      <c r="BB11" s="262"/>
      <c r="BC11" s="262"/>
      <c r="BD11" s="262"/>
      <c r="BE11" s="262"/>
      <c r="BF11" s="262"/>
      <c r="BG11" s="262"/>
      <c r="BH11" s="262"/>
      <c r="BI11" s="262"/>
      <c r="BJ11" s="262"/>
      <c r="BK11" s="268" t="s">
        <v>102</v>
      </c>
      <c r="BL11" s="268" t="s">
        <v>102</v>
      </c>
      <c r="BM11" s="269" t="s">
        <v>103</v>
      </c>
      <c r="BN11" s="270">
        <v>1</v>
      </c>
      <c r="BO11" s="270">
        <v>2</v>
      </c>
      <c r="BP11" s="270">
        <v>3</v>
      </c>
      <c r="BQ11" s="270">
        <v>4</v>
      </c>
      <c r="BR11" s="271" t="s">
        <v>104</v>
      </c>
      <c r="BS11" s="271" t="s">
        <v>104</v>
      </c>
      <c r="BT11" s="32" t="s">
        <v>105</v>
      </c>
      <c r="BU11" s="32" t="s">
        <v>105</v>
      </c>
      <c r="BV11" s="32" t="s">
        <v>105</v>
      </c>
      <c r="BW11" s="32" t="s">
        <v>105</v>
      </c>
      <c r="BX11" s="32" t="s">
        <v>105</v>
      </c>
      <c r="BY11" s="32" t="s">
        <v>105</v>
      </c>
      <c r="BZ11" s="32" t="s">
        <v>105</v>
      </c>
      <c r="CA11" s="32" t="s">
        <v>105</v>
      </c>
      <c r="CB11" s="33" t="s">
        <v>106</v>
      </c>
    </row>
    <row r="12" spans="1:117" s="18" customFormat="1">
      <c r="A12" s="28" t="s">
        <v>82</v>
      </c>
      <c r="B12" s="28" t="s">
        <v>83</v>
      </c>
      <c r="C12" s="28" t="s">
        <v>7</v>
      </c>
      <c r="D12" s="18" t="s">
        <v>8</v>
      </c>
      <c r="E12" s="28" t="s">
        <v>84</v>
      </c>
      <c r="F12" s="28" t="s">
        <v>15</v>
      </c>
      <c r="G12" s="28">
        <v>2347612</v>
      </c>
      <c r="H12" s="18" t="s">
        <v>107</v>
      </c>
      <c r="I12" s="18" t="s">
        <v>108</v>
      </c>
      <c r="J12" s="18" t="s">
        <v>87</v>
      </c>
      <c r="M12" s="18" t="s">
        <v>88</v>
      </c>
      <c r="N12" s="18" t="s">
        <v>109</v>
      </c>
      <c r="O12" s="18" t="s">
        <v>90</v>
      </c>
      <c r="P12" s="76" t="s">
        <v>91</v>
      </c>
      <c r="Q12" s="4" t="s">
        <v>12</v>
      </c>
      <c r="R12" s="169" t="s">
        <v>92</v>
      </c>
      <c r="S12" s="18">
        <v>21</v>
      </c>
      <c r="AB12" s="8" t="s">
        <v>87</v>
      </c>
      <c r="AC12" s="134">
        <v>46118</v>
      </c>
      <c r="AD12" s="134">
        <v>46126</v>
      </c>
      <c r="AE12" s="134">
        <v>46127</v>
      </c>
      <c r="AF12" s="134">
        <v>46150</v>
      </c>
      <c r="AG12" s="134">
        <v>46153</v>
      </c>
      <c r="AH12" s="134">
        <v>46164</v>
      </c>
      <c r="AI12" s="134">
        <v>46168</v>
      </c>
      <c r="AJ12" s="134">
        <v>46220</v>
      </c>
      <c r="AK12" s="134">
        <v>46223</v>
      </c>
      <c r="AL12" s="18" t="s">
        <v>110</v>
      </c>
      <c r="AM12" s="18" t="s">
        <v>110</v>
      </c>
      <c r="AN12" s="18" t="s">
        <v>3</v>
      </c>
      <c r="AO12" s="18">
        <v>2</v>
      </c>
      <c r="AP12" s="18" t="s">
        <v>111</v>
      </c>
      <c r="AQ12" s="163" t="s">
        <v>88</v>
      </c>
      <c r="AR12" s="77" t="s">
        <v>112</v>
      </c>
      <c r="AS12" s="267" t="s">
        <v>113</v>
      </c>
      <c r="AT12" s="267" t="s">
        <v>114</v>
      </c>
      <c r="AU12" s="267" t="s">
        <v>115</v>
      </c>
      <c r="AV12" s="262" t="s">
        <v>99</v>
      </c>
      <c r="AW12" s="262" t="s">
        <v>116</v>
      </c>
      <c r="AX12" s="262" t="s">
        <v>22</v>
      </c>
      <c r="AY12" s="262" t="s">
        <v>101</v>
      </c>
      <c r="AZ12" s="262"/>
      <c r="BA12" s="262"/>
      <c r="BB12" s="262"/>
      <c r="BC12" s="262"/>
      <c r="BD12" s="262"/>
      <c r="BE12" s="262"/>
      <c r="BF12" s="262"/>
      <c r="BG12" s="262"/>
      <c r="BH12" s="262"/>
      <c r="BI12" s="262"/>
      <c r="BJ12" s="262"/>
      <c r="BK12" s="268" t="s">
        <v>102</v>
      </c>
      <c r="BL12" s="268" t="s">
        <v>102</v>
      </c>
      <c r="BM12" s="269" t="s">
        <v>103</v>
      </c>
      <c r="BN12" s="270">
        <v>1</v>
      </c>
      <c r="BO12" s="270">
        <v>2</v>
      </c>
      <c r="BP12" s="270">
        <v>3</v>
      </c>
      <c r="BQ12" s="270">
        <v>4</v>
      </c>
      <c r="BR12" s="271" t="s">
        <v>104</v>
      </c>
      <c r="BS12" s="271" t="s">
        <v>104</v>
      </c>
      <c r="BT12" s="32" t="s">
        <v>105</v>
      </c>
      <c r="BU12" s="32" t="s">
        <v>105</v>
      </c>
      <c r="BV12" s="32" t="s">
        <v>105</v>
      </c>
      <c r="BW12" s="32" t="s">
        <v>105</v>
      </c>
      <c r="BX12" s="32" t="s">
        <v>105</v>
      </c>
      <c r="BY12" s="32" t="s">
        <v>105</v>
      </c>
      <c r="BZ12" s="32" t="s">
        <v>105</v>
      </c>
      <c r="CA12" s="32" t="s">
        <v>105</v>
      </c>
      <c r="CB12" s="33" t="s">
        <v>106</v>
      </c>
    </row>
    <row r="13" spans="1:117" s="18" customFormat="1">
      <c r="A13" s="28" t="s">
        <v>82</v>
      </c>
      <c r="B13" s="28" t="s">
        <v>83</v>
      </c>
      <c r="C13" s="28" t="s">
        <v>0</v>
      </c>
      <c r="D13" s="18" t="s">
        <v>14</v>
      </c>
      <c r="E13" s="28" t="s">
        <v>84</v>
      </c>
      <c r="F13" s="28" t="s">
        <v>2</v>
      </c>
      <c r="G13" s="28">
        <v>2347612</v>
      </c>
      <c r="H13" s="77" t="s">
        <v>117</v>
      </c>
      <c r="I13" s="77" t="s">
        <v>118</v>
      </c>
      <c r="J13" s="18" t="s">
        <v>87</v>
      </c>
      <c r="M13" s="18" t="s">
        <v>88</v>
      </c>
      <c r="N13" s="18" t="s">
        <v>89</v>
      </c>
      <c r="O13" s="18" t="s">
        <v>90</v>
      </c>
      <c r="P13" s="76" t="s">
        <v>91</v>
      </c>
      <c r="Q13" s="4" t="s">
        <v>18</v>
      </c>
      <c r="R13" s="169" t="s">
        <v>92</v>
      </c>
      <c r="S13" s="18">
        <v>15</v>
      </c>
      <c r="AB13" s="135">
        <v>46136</v>
      </c>
      <c r="AC13" s="135">
        <v>46139</v>
      </c>
      <c r="AD13" s="135">
        <v>46147</v>
      </c>
      <c r="AE13" s="135">
        <v>46148</v>
      </c>
      <c r="AF13" s="135">
        <v>46174</v>
      </c>
      <c r="AG13" s="135">
        <v>46175</v>
      </c>
      <c r="AH13" s="135">
        <v>46188</v>
      </c>
      <c r="AI13" s="135">
        <v>46189</v>
      </c>
      <c r="AJ13" s="135">
        <v>46244</v>
      </c>
      <c r="AK13" s="135">
        <v>46245</v>
      </c>
      <c r="AL13" s="18" t="s">
        <v>119</v>
      </c>
      <c r="AM13" s="18" t="s">
        <v>119</v>
      </c>
      <c r="AN13" s="18" t="s">
        <v>3</v>
      </c>
      <c r="AO13" s="18">
        <v>1</v>
      </c>
      <c r="AP13" s="77" t="s">
        <v>120</v>
      </c>
      <c r="AQ13" s="77" t="s">
        <v>120</v>
      </c>
      <c r="AR13" s="77" t="s">
        <v>120</v>
      </c>
      <c r="AS13" s="267" t="s">
        <v>121</v>
      </c>
      <c r="AT13" s="267" t="s">
        <v>121</v>
      </c>
      <c r="AU13" s="267" t="s">
        <v>122</v>
      </c>
      <c r="AV13" s="262" t="s">
        <v>99</v>
      </c>
      <c r="AW13" s="267" t="s">
        <v>123</v>
      </c>
      <c r="AX13" s="262" t="s">
        <v>22</v>
      </c>
      <c r="AY13" s="262" t="s">
        <v>124</v>
      </c>
      <c r="AZ13" s="262"/>
      <c r="BA13" s="262"/>
      <c r="BB13" s="262"/>
      <c r="BC13" s="262"/>
      <c r="BD13" s="262"/>
      <c r="BE13" s="262"/>
      <c r="BF13" s="262"/>
      <c r="BG13" s="262"/>
      <c r="BH13" s="262"/>
      <c r="BI13" s="262"/>
      <c r="BJ13" s="262"/>
      <c r="BK13" s="262"/>
      <c r="BL13" s="262"/>
      <c r="BM13" s="268" t="s">
        <v>102</v>
      </c>
      <c r="BN13" s="268" t="s">
        <v>102</v>
      </c>
      <c r="BO13" s="272" t="s">
        <v>125</v>
      </c>
      <c r="BP13" s="269" t="s">
        <v>103</v>
      </c>
      <c r="BQ13" s="270">
        <v>1</v>
      </c>
      <c r="BR13" s="270">
        <v>2</v>
      </c>
      <c r="BS13" s="270">
        <v>3</v>
      </c>
      <c r="BT13" s="30">
        <v>4</v>
      </c>
      <c r="BU13" s="31" t="s">
        <v>104</v>
      </c>
      <c r="BV13" s="31" t="s">
        <v>104</v>
      </c>
      <c r="BW13" s="32" t="s">
        <v>105</v>
      </c>
      <c r="BX13" s="32" t="s">
        <v>105</v>
      </c>
      <c r="BY13" s="32" t="s">
        <v>105</v>
      </c>
      <c r="BZ13" s="32" t="s">
        <v>105</v>
      </c>
      <c r="CA13" s="32" t="s">
        <v>105</v>
      </c>
      <c r="CB13" s="32" t="s">
        <v>105</v>
      </c>
      <c r="CC13" s="32" t="s">
        <v>105</v>
      </c>
      <c r="CD13" s="32" t="s">
        <v>105</v>
      </c>
      <c r="CE13" s="33" t="s">
        <v>106</v>
      </c>
    </row>
    <row r="14" spans="1:117" s="18" customFormat="1">
      <c r="A14" s="28" t="s">
        <v>82</v>
      </c>
      <c r="B14" s="215" t="s">
        <v>126</v>
      </c>
      <c r="C14" s="28" t="s">
        <v>0</v>
      </c>
      <c r="D14" s="18" t="s">
        <v>14</v>
      </c>
      <c r="E14" s="28" t="s">
        <v>127</v>
      </c>
      <c r="F14" s="28" t="s">
        <v>2</v>
      </c>
      <c r="G14" s="166"/>
      <c r="H14" s="36"/>
      <c r="I14" s="36"/>
      <c r="J14" s="18" t="s">
        <v>87</v>
      </c>
      <c r="M14" s="18" t="s">
        <v>87</v>
      </c>
      <c r="N14" s="18" t="s">
        <v>87</v>
      </c>
      <c r="O14" s="18" t="s">
        <v>87</v>
      </c>
      <c r="P14" s="76" t="s">
        <v>87</v>
      </c>
      <c r="Q14" s="4" t="s">
        <v>128</v>
      </c>
      <c r="R14" s="70" t="s">
        <v>87</v>
      </c>
      <c r="S14" s="18">
        <v>3</v>
      </c>
      <c r="AB14" s="135">
        <v>46171</v>
      </c>
      <c r="AC14" s="135" t="s">
        <v>87</v>
      </c>
      <c r="AD14" s="135" t="s">
        <v>87</v>
      </c>
      <c r="AE14" s="135">
        <v>46174</v>
      </c>
      <c r="AF14" s="135">
        <v>46185</v>
      </c>
      <c r="AG14" s="135">
        <v>46188</v>
      </c>
      <c r="AH14" s="135">
        <v>46199</v>
      </c>
      <c r="AI14" s="135">
        <v>46202</v>
      </c>
      <c r="AJ14" s="135">
        <v>46213</v>
      </c>
      <c r="AK14" s="135">
        <v>46216</v>
      </c>
      <c r="AL14" s="18" t="s">
        <v>87</v>
      </c>
      <c r="AM14" s="18" t="s">
        <v>129</v>
      </c>
      <c r="AN14" s="18" t="s">
        <v>130</v>
      </c>
      <c r="AO14" s="18" t="s">
        <v>87</v>
      </c>
      <c r="AP14" s="18" t="s">
        <v>87</v>
      </c>
      <c r="AQ14" s="18" t="s">
        <v>87</v>
      </c>
      <c r="AR14" s="18" t="s">
        <v>88</v>
      </c>
      <c r="AS14" s="262" t="s">
        <v>87</v>
      </c>
      <c r="AT14" s="262" t="s">
        <v>87</v>
      </c>
      <c r="AU14" s="267" t="s">
        <v>88</v>
      </c>
      <c r="AV14" s="262" t="s">
        <v>99</v>
      </c>
      <c r="AW14" s="267" t="s">
        <v>131</v>
      </c>
      <c r="AX14" s="262" t="s">
        <v>4</v>
      </c>
      <c r="AY14" s="262" t="s">
        <v>132</v>
      </c>
      <c r="AZ14" s="262"/>
      <c r="BA14" s="262"/>
      <c r="BB14" s="262"/>
      <c r="BC14" s="262"/>
      <c r="BD14" s="262"/>
      <c r="BE14" s="262"/>
      <c r="BF14" s="262"/>
      <c r="BG14" s="262"/>
      <c r="BH14" s="262"/>
      <c r="BI14" s="262"/>
      <c r="BJ14" s="262"/>
      <c r="BK14" s="262"/>
      <c r="BL14" s="262"/>
      <c r="BM14" s="267"/>
      <c r="BN14" s="267"/>
      <c r="BO14" s="267"/>
      <c r="BP14" s="273"/>
      <c r="BQ14" s="273"/>
      <c r="BR14" s="273"/>
      <c r="BS14" s="273"/>
      <c r="BT14" s="168"/>
      <c r="BU14" s="10" t="s">
        <v>125</v>
      </c>
      <c r="BV14" s="30">
        <v>1</v>
      </c>
      <c r="BW14" s="30">
        <v>2</v>
      </c>
      <c r="BX14" s="31" t="s">
        <v>104</v>
      </c>
      <c r="BY14" s="31" t="s">
        <v>104</v>
      </c>
      <c r="BZ14" s="32" t="s">
        <v>105</v>
      </c>
      <c r="CA14" s="32" t="s">
        <v>105</v>
      </c>
      <c r="CB14" s="33" t="s">
        <v>106</v>
      </c>
      <c r="CC14" s="168"/>
      <c r="CD14" s="168"/>
      <c r="CE14" s="168"/>
      <c r="CF14" s="77"/>
      <c r="CG14" s="77"/>
      <c r="CH14" s="77"/>
    </row>
    <row r="15" spans="1:117" s="18" customFormat="1">
      <c r="A15" s="28" t="s">
        <v>82</v>
      </c>
      <c r="B15" s="215" t="s">
        <v>133</v>
      </c>
      <c r="C15" s="28" t="s">
        <v>0</v>
      </c>
      <c r="D15" s="18" t="s">
        <v>14</v>
      </c>
      <c r="E15" s="28" t="s">
        <v>127</v>
      </c>
      <c r="F15" s="28" t="s">
        <v>2</v>
      </c>
      <c r="G15" s="166"/>
      <c r="H15" s="36"/>
      <c r="I15" s="36"/>
      <c r="J15" s="18" t="s">
        <v>87</v>
      </c>
      <c r="M15" s="18" t="s">
        <v>87</v>
      </c>
      <c r="N15" s="18" t="s">
        <v>87</v>
      </c>
      <c r="O15" s="18" t="s">
        <v>87</v>
      </c>
      <c r="P15" s="76" t="s">
        <v>87</v>
      </c>
      <c r="Q15" s="4" t="s">
        <v>134</v>
      </c>
      <c r="R15" s="70" t="s">
        <v>87</v>
      </c>
      <c r="S15" s="18">
        <v>7</v>
      </c>
      <c r="AB15" s="135">
        <v>46164</v>
      </c>
      <c r="AC15" s="135" t="s">
        <v>87</v>
      </c>
      <c r="AD15" s="135" t="s">
        <v>87</v>
      </c>
      <c r="AE15" s="135">
        <v>46167</v>
      </c>
      <c r="AF15" s="135">
        <v>46171</v>
      </c>
      <c r="AG15" s="135">
        <v>46174</v>
      </c>
      <c r="AH15" s="135">
        <v>46178</v>
      </c>
      <c r="AI15" s="135">
        <v>46181</v>
      </c>
      <c r="AJ15" s="135">
        <v>46192</v>
      </c>
      <c r="AK15" s="135">
        <v>46195</v>
      </c>
      <c r="AL15" s="18" t="s">
        <v>87</v>
      </c>
      <c r="AM15" s="18" t="s">
        <v>129</v>
      </c>
      <c r="AN15" s="18" t="s">
        <v>130</v>
      </c>
      <c r="AO15" s="18" t="s">
        <v>87</v>
      </c>
      <c r="AP15" s="18" t="s">
        <v>87</v>
      </c>
      <c r="AQ15" s="18" t="s">
        <v>87</v>
      </c>
      <c r="AR15" s="18" t="s">
        <v>88</v>
      </c>
      <c r="AS15" s="262" t="s">
        <v>87</v>
      </c>
      <c r="AT15" s="262" t="s">
        <v>87</v>
      </c>
      <c r="AU15" s="267" t="s">
        <v>88</v>
      </c>
      <c r="AV15" s="262" t="s">
        <v>99</v>
      </c>
      <c r="AW15" s="267" t="s">
        <v>135</v>
      </c>
      <c r="AX15" s="262" t="s">
        <v>4</v>
      </c>
      <c r="AY15" s="262" t="s">
        <v>136</v>
      </c>
      <c r="AZ15" s="262"/>
      <c r="BA15" s="262"/>
      <c r="BB15" s="262"/>
      <c r="BC15" s="262"/>
      <c r="BD15" s="262"/>
      <c r="BE15" s="262"/>
      <c r="BF15" s="262"/>
      <c r="BG15" s="262"/>
      <c r="BH15" s="262"/>
      <c r="BI15" s="262"/>
      <c r="BJ15" s="262"/>
      <c r="BK15" s="262"/>
      <c r="BL15" s="262"/>
      <c r="BM15" s="267"/>
      <c r="BN15" s="267"/>
      <c r="BO15" s="267"/>
      <c r="BP15" s="273"/>
      <c r="BQ15" s="273"/>
      <c r="BR15" s="273"/>
      <c r="BS15" s="272" t="s">
        <v>125</v>
      </c>
      <c r="BT15" s="30">
        <v>1</v>
      </c>
      <c r="BU15" s="31" t="s">
        <v>104</v>
      </c>
      <c r="BV15" s="32" t="s">
        <v>105</v>
      </c>
      <c r="BW15" s="32" t="s">
        <v>105</v>
      </c>
      <c r="BX15" s="33" t="s">
        <v>106</v>
      </c>
      <c r="BY15" s="168"/>
      <c r="BZ15" s="168"/>
      <c r="CA15" s="168"/>
      <c r="CB15" s="168"/>
      <c r="CC15" s="168"/>
      <c r="CD15" s="168"/>
      <c r="CE15" s="168"/>
      <c r="CF15" s="77"/>
      <c r="CG15" s="77"/>
      <c r="CH15" s="77"/>
    </row>
    <row r="16" spans="1:117">
      <c r="A16" s="28" t="s">
        <v>82</v>
      </c>
      <c r="B16" s="28" t="s">
        <v>83</v>
      </c>
      <c r="C16" s="28" t="s">
        <v>0</v>
      </c>
      <c r="D16" s="18" t="s">
        <v>1</v>
      </c>
      <c r="E16" s="18" t="s">
        <v>127</v>
      </c>
      <c r="F16" s="28" t="s">
        <v>2</v>
      </c>
      <c r="G16" s="77" t="s">
        <v>88</v>
      </c>
      <c r="H16" s="133"/>
      <c r="I16" s="133"/>
      <c r="J16" s="18" t="s">
        <v>87</v>
      </c>
      <c r="K16" s="18"/>
      <c r="L16" s="18"/>
      <c r="M16" s="18" t="s">
        <v>88</v>
      </c>
      <c r="N16" s="18" t="s">
        <v>137</v>
      </c>
      <c r="O16" s="18" t="s">
        <v>90</v>
      </c>
      <c r="P16" s="17" t="s">
        <v>88</v>
      </c>
      <c r="Q16" s="17" t="s">
        <v>138</v>
      </c>
      <c r="R16" s="78" t="s">
        <v>125</v>
      </c>
      <c r="S16" s="18">
        <v>20</v>
      </c>
      <c r="AB16" s="164">
        <v>46241</v>
      </c>
      <c r="AC16" s="134">
        <f>AB16+3</f>
        <v>46244</v>
      </c>
      <c r="AD16" s="134">
        <f>AC16+8</f>
        <v>46252</v>
      </c>
      <c r="AE16" s="134">
        <f>AD16+1</f>
        <v>46253</v>
      </c>
      <c r="AF16" s="134">
        <f>AE16+23</f>
        <v>46276</v>
      </c>
      <c r="AG16" s="134">
        <f>AF16+3</f>
        <v>46279</v>
      </c>
      <c r="AH16" s="134">
        <f>AG16+12</f>
        <v>46291</v>
      </c>
      <c r="AL16" s="8" t="s">
        <v>139</v>
      </c>
      <c r="AM16" s="8" t="s">
        <v>139</v>
      </c>
      <c r="AN16" s="8" t="s">
        <v>3</v>
      </c>
      <c r="AO16" s="18">
        <v>2</v>
      </c>
      <c r="AP16" s="36" t="s">
        <v>88</v>
      </c>
      <c r="AQ16" s="36" t="s">
        <v>88</v>
      </c>
      <c r="AR16" s="36" t="s">
        <v>88</v>
      </c>
      <c r="AS16" s="274" t="s">
        <v>88</v>
      </c>
      <c r="AT16" s="274" t="s">
        <v>88</v>
      </c>
      <c r="AU16" s="274" t="s">
        <v>88</v>
      </c>
      <c r="AV16" s="262" t="s">
        <v>99</v>
      </c>
      <c r="AW16" s="262" t="s">
        <v>88</v>
      </c>
      <c r="AX16" s="262" t="s">
        <v>4</v>
      </c>
      <c r="CD16" s="10" t="s">
        <v>125</v>
      </c>
      <c r="CE16" s="29" t="s">
        <v>103</v>
      </c>
      <c r="CF16" s="30">
        <v>1</v>
      </c>
      <c r="CG16" s="30">
        <v>2</v>
      </c>
      <c r="CH16" s="30">
        <v>3</v>
      </c>
      <c r="CI16" s="30">
        <v>4</v>
      </c>
      <c r="CJ16" s="31" t="s">
        <v>104</v>
      </c>
      <c r="CK16" s="31" t="s">
        <v>104</v>
      </c>
      <c r="CL16" s="32" t="s">
        <v>105</v>
      </c>
      <c r="CM16" s="32" t="s">
        <v>105</v>
      </c>
      <c r="CN16" s="32" t="s">
        <v>105</v>
      </c>
      <c r="CO16" s="32" t="s">
        <v>105</v>
      </c>
      <c r="CP16" s="32" t="s">
        <v>105</v>
      </c>
      <c r="CQ16" s="32" t="s">
        <v>105</v>
      </c>
      <c r="CR16" s="32" t="s">
        <v>105</v>
      </c>
      <c r="CS16" s="32" t="s">
        <v>105</v>
      </c>
      <c r="CT16" s="33" t="s">
        <v>106</v>
      </c>
    </row>
    <row r="17" spans="1:112">
      <c r="A17" s="28" t="s">
        <v>82</v>
      </c>
      <c r="B17" s="28" t="s">
        <v>83</v>
      </c>
      <c r="C17" s="28" t="s">
        <v>0</v>
      </c>
      <c r="D17" s="18" t="s">
        <v>1</v>
      </c>
      <c r="E17" s="18" t="s">
        <v>127</v>
      </c>
      <c r="F17" s="28" t="s">
        <v>9</v>
      </c>
      <c r="G17" s="77" t="s">
        <v>88</v>
      </c>
      <c r="H17" s="133"/>
      <c r="I17" s="133"/>
      <c r="J17" s="18" t="s">
        <v>87</v>
      </c>
      <c r="K17" s="18"/>
      <c r="L17" s="18"/>
      <c r="M17" s="18" t="s">
        <v>88</v>
      </c>
      <c r="N17" s="18" t="s">
        <v>137</v>
      </c>
      <c r="O17" s="18" t="s">
        <v>90</v>
      </c>
      <c r="P17" s="17" t="s">
        <v>88</v>
      </c>
      <c r="Q17" s="17" t="s">
        <v>140</v>
      </c>
      <c r="R17" s="78" t="s">
        <v>125</v>
      </c>
      <c r="S17" s="18">
        <v>20</v>
      </c>
      <c r="AB17" s="164">
        <f>AB16+7</f>
        <v>46248</v>
      </c>
      <c r="AC17" s="134">
        <f t="shared" ref="AC17:AC30" si="1">AB17+3</f>
        <v>46251</v>
      </c>
      <c r="AD17" s="134">
        <f t="shared" ref="AD17:AD30" si="2">AC17+8</f>
        <v>46259</v>
      </c>
      <c r="AE17" s="134">
        <f t="shared" ref="AE17:AE30" si="3">AD17+1</f>
        <v>46260</v>
      </c>
      <c r="AF17" s="134">
        <f t="shared" ref="AF17:AF30" si="4">AE17+23</f>
        <v>46283</v>
      </c>
      <c r="AG17" s="134">
        <f t="shared" ref="AG17:AG30" si="5">AF17+3</f>
        <v>46286</v>
      </c>
      <c r="AH17" s="134">
        <f t="shared" ref="AH17:AH30" si="6">AG17+12</f>
        <v>46298</v>
      </c>
      <c r="AL17" s="8" t="s">
        <v>141</v>
      </c>
      <c r="AM17" s="8" t="s">
        <v>141</v>
      </c>
      <c r="AN17" s="8" t="s">
        <v>3</v>
      </c>
      <c r="AO17" s="18">
        <v>2</v>
      </c>
      <c r="AP17" s="36" t="s">
        <v>88</v>
      </c>
      <c r="AQ17" s="36" t="s">
        <v>88</v>
      </c>
      <c r="AR17" s="36" t="s">
        <v>88</v>
      </c>
      <c r="AS17" s="274" t="s">
        <v>88</v>
      </c>
      <c r="AT17" s="274" t="s">
        <v>88</v>
      </c>
      <c r="AU17" s="274" t="s">
        <v>88</v>
      </c>
      <c r="AV17" s="262" t="s">
        <v>99</v>
      </c>
      <c r="AW17" s="262" t="s">
        <v>88</v>
      </c>
      <c r="AX17" s="262" t="s">
        <v>4</v>
      </c>
      <c r="CE17" s="10" t="s">
        <v>125</v>
      </c>
      <c r="CF17" s="29" t="s">
        <v>103</v>
      </c>
      <c r="CG17" s="30">
        <v>1</v>
      </c>
      <c r="CH17" s="30">
        <v>2</v>
      </c>
      <c r="CI17" s="30">
        <v>3</v>
      </c>
      <c r="CJ17" s="30">
        <v>4</v>
      </c>
      <c r="CK17" s="31" t="s">
        <v>104</v>
      </c>
      <c r="CL17" s="31" t="s">
        <v>104</v>
      </c>
      <c r="CM17" s="32" t="s">
        <v>105</v>
      </c>
      <c r="CN17" s="32" t="s">
        <v>105</v>
      </c>
      <c r="CO17" s="32" t="s">
        <v>105</v>
      </c>
      <c r="CP17" s="32" t="s">
        <v>105</v>
      </c>
      <c r="CQ17" s="32" t="s">
        <v>105</v>
      </c>
      <c r="CR17" s="32" t="s">
        <v>105</v>
      </c>
      <c r="CS17" s="32" t="s">
        <v>105</v>
      </c>
      <c r="CT17" s="32" t="s">
        <v>105</v>
      </c>
      <c r="CU17" s="33" t="s">
        <v>106</v>
      </c>
    </row>
    <row r="18" spans="1:112">
      <c r="A18" s="28" t="s">
        <v>82</v>
      </c>
      <c r="B18" s="28" t="s">
        <v>83</v>
      </c>
      <c r="C18" s="28" t="s">
        <v>0</v>
      </c>
      <c r="D18" s="18" t="s">
        <v>14</v>
      </c>
      <c r="E18" s="18" t="s">
        <v>127</v>
      </c>
      <c r="F18" s="28" t="s">
        <v>2</v>
      </c>
      <c r="G18" s="77" t="s">
        <v>88</v>
      </c>
      <c r="H18" s="133"/>
      <c r="I18" s="133"/>
      <c r="J18" s="18" t="s">
        <v>87</v>
      </c>
      <c r="K18" s="18"/>
      <c r="L18" s="18"/>
      <c r="M18" s="18" t="s">
        <v>88</v>
      </c>
      <c r="N18" s="18" t="s">
        <v>137</v>
      </c>
      <c r="O18" s="18" t="s">
        <v>90</v>
      </c>
      <c r="P18" s="17" t="s">
        <v>88</v>
      </c>
      <c r="Q18" s="17" t="s">
        <v>142</v>
      </c>
      <c r="R18" s="78" t="s">
        <v>125</v>
      </c>
      <c r="S18" s="18">
        <v>20</v>
      </c>
      <c r="AB18" s="164">
        <f t="shared" ref="AB18:AB30" si="7">AB17+7</f>
        <v>46255</v>
      </c>
      <c r="AC18" s="134">
        <f t="shared" si="1"/>
        <v>46258</v>
      </c>
      <c r="AD18" s="134">
        <f t="shared" si="2"/>
        <v>46266</v>
      </c>
      <c r="AE18" s="134">
        <f t="shared" si="3"/>
        <v>46267</v>
      </c>
      <c r="AF18" s="134">
        <f t="shared" si="4"/>
        <v>46290</v>
      </c>
      <c r="AG18" s="134">
        <f t="shared" si="5"/>
        <v>46293</v>
      </c>
      <c r="AH18" s="134">
        <f t="shared" si="6"/>
        <v>46305</v>
      </c>
      <c r="AL18" s="8" t="s">
        <v>119</v>
      </c>
      <c r="AM18" s="8" t="s">
        <v>119</v>
      </c>
      <c r="AN18" s="8" t="s">
        <v>3</v>
      </c>
      <c r="AO18" s="18">
        <v>2</v>
      </c>
      <c r="AP18" s="36" t="s">
        <v>88</v>
      </c>
      <c r="AQ18" s="36" t="s">
        <v>88</v>
      </c>
      <c r="AR18" s="36" t="s">
        <v>88</v>
      </c>
      <c r="AS18" s="274" t="s">
        <v>88</v>
      </c>
      <c r="AT18" s="274" t="s">
        <v>88</v>
      </c>
      <c r="AU18" s="274" t="s">
        <v>88</v>
      </c>
      <c r="AV18" s="262" t="s">
        <v>99</v>
      </c>
      <c r="AW18" s="262" t="s">
        <v>88</v>
      </c>
      <c r="AX18" s="262" t="s">
        <v>4</v>
      </c>
      <c r="CF18" s="10" t="s">
        <v>125</v>
      </c>
      <c r="CG18" s="29" t="s">
        <v>103</v>
      </c>
      <c r="CH18" s="30">
        <v>1</v>
      </c>
      <c r="CI18" s="30">
        <v>2</v>
      </c>
      <c r="CJ18" s="30">
        <v>3</v>
      </c>
      <c r="CK18" s="30">
        <v>4</v>
      </c>
      <c r="CL18" s="31" t="s">
        <v>104</v>
      </c>
      <c r="CM18" s="31" t="s">
        <v>104</v>
      </c>
      <c r="CN18" s="32" t="s">
        <v>105</v>
      </c>
      <c r="CO18" s="32" t="s">
        <v>105</v>
      </c>
      <c r="CP18" s="32" t="s">
        <v>105</v>
      </c>
      <c r="CQ18" s="32" t="s">
        <v>105</v>
      </c>
      <c r="CR18" s="32" t="s">
        <v>105</v>
      </c>
      <c r="CS18" s="32" t="s">
        <v>105</v>
      </c>
      <c r="CT18" s="32" t="s">
        <v>105</v>
      </c>
      <c r="CU18" s="32" t="s">
        <v>105</v>
      </c>
      <c r="CV18" s="33" t="s">
        <v>106</v>
      </c>
    </row>
    <row r="19" spans="1:112">
      <c r="A19" s="28" t="s">
        <v>82</v>
      </c>
      <c r="B19" s="28" t="s">
        <v>83</v>
      </c>
      <c r="C19" s="28" t="s">
        <v>0</v>
      </c>
      <c r="D19" s="18" t="s">
        <v>14</v>
      </c>
      <c r="E19" s="18" t="s">
        <v>127</v>
      </c>
      <c r="F19" s="28" t="s">
        <v>9</v>
      </c>
      <c r="G19" s="77" t="s">
        <v>88</v>
      </c>
      <c r="H19" s="133"/>
      <c r="I19" s="133"/>
      <c r="J19" s="18" t="s">
        <v>87</v>
      </c>
      <c r="K19" s="18"/>
      <c r="L19" s="18"/>
      <c r="M19" s="18" t="s">
        <v>88</v>
      </c>
      <c r="N19" s="18" t="s">
        <v>137</v>
      </c>
      <c r="O19" s="18" t="s">
        <v>90</v>
      </c>
      <c r="P19" s="17" t="s">
        <v>88</v>
      </c>
      <c r="Q19" s="17" t="s">
        <v>143</v>
      </c>
      <c r="R19" s="78" t="s">
        <v>125</v>
      </c>
      <c r="S19" s="18">
        <v>20</v>
      </c>
      <c r="AB19" s="164">
        <f t="shared" si="7"/>
        <v>46262</v>
      </c>
      <c r="AC19" s="134">
        <f t="shared" si="1"/>
        <v>46265</v>
      </c>
      <c r="AD19" s="134">
        <f t="shared" si="2"/>
        <v>46273</v>
      </c>
      <c r="AE19" s="134">
        <f t="shared" si="3"/>
        <v>46274</v>
      </c>
      <c r="AF19" s="134">
        <f t="shared" si="4"/>
        <v>46297</v>
      </c>
      <c r="AG19" s="134">
        <f t="shared" si="5"/>
        <v>46300</v>
      </c>
      <c r="AH19" s="134">
        <f t="shared" si="6"/>
        <v>46312</v>
      </c>
      <c r="AL19" s="8" t="s">
        <v>144</v>
      </c>
      <c r="AM19" s="8" t="s">
        <v>144</v>
      </c>
      <c r="AN19" s="8" t="s">
        <v>3</v>
      </c>
      <c r="AO19" s="18">
        <v>2</v>
      </c>
      <c r="AP19" s="36" t="s">
        <v>88</v>
      </c>
      <c r="AQ19" s="36" t="s">
        <v>88</v>
      </c>
      <c r="AR19" s="36" t="s">
        <v>88</v>
      </c>
      <c r="AS19" s="274" t="s">
        <v>88</v>
      </c>
      <c r="AT19" s="274" t="s">
        <v>88</v>
      </c>
      <c r="AU19" s="274" t="s">
        <v>88</v>
      </c>
      <c r="AV19" s="262" t="s">
        <v>99</v>
      </c>
      <c r="AW19" s="262" t="s">
        <v>88</v>
      </c>
      <c r="AX19" s="262" t="s">
        <v>4</v>
      </c>
      <c r="CG19" s="10" t="s">
        <v>125</v>
      </c>
      <c r="CH19" s="29" t="s">
        <v>103</v>
      </c>
      <c r="CI19" s="30">
        <v>1</v>
      </c>
      <c r="CJ19" s="30">
        <v>2</v>
      </c>
      <c r="CK19" s="30">
        <v>3</v>
      </c>
      <c r="CL19" s="30">
        <v>4</v>
      </c>
      <c r="CM19" s="31" t="s">
        <v>104</v>
      </c>
      <c r="CN19" s="31" t="s">
        <v>104</v>
      </c>
      <c r="CO19" s="32" t="s">
        <v>105</v>
      </c>
      <c r="CP19" s="32" t="s">
        <v>105</v>
      </c>
      <c r="CQ19" s="32" t="s">
        <v>105</v>
      </c>
      <c r="CR19" s="32" t="s">
        <v>105</v>
      </c>
      <c r="CS19" s="32" t="s">
        <v>105</v>
      </c>
      <c r="CT19" s="32" t="s">
        <v>105</v>
      </c>
      <c r="CU19" s="32" t="s">
        <v>105</v>
      </c>
      <c r="CV19" s="32" t="s">
        <v>105</v>
      </c>
      <c r="CW19" s="33" t="s">
        <v>106</v>
      </c>
    </row>
    <row r="20" spans="1:112">
      <c r="A20" s="28" t="s">
        <v>82</v>
      </c>
      <c r="B20" s="28" t="s">
        <v>83</v>
      </c>
      <c r="C20" s="28" t="s">
        <v>0</v>
      </c>
      <c r="D20" s="18" t="s">
        <v>8</v>
      </c>
      <c r="E20" s="18" t="s">
        <v>127</v>
      </c>
      <c r="F20" s="28" t="s">
        <v>2</v>
      </c>
      <c r="G20" s="77" t="s">
        <v>88</v>
      </c>
      <c r="H20" s="133"/>
      <c r="I20" s="133"/>
      <c r="J20" s="18" t="s">
        <v>87</v>
      </c>
      <c r="K20" s="18"/>
      <c r="L20" s="18"/>
      <c r="M20" s="18" t="s">
        <v>88</v>
      </c>
      <c r="N20" s="18" t="s">
        <v>137</v>
      </c>
      <c r="O20" s="18" t="s">
        <v>90</v>
      </c>
      <c r="P20" s="17" t="s">
        <v>88</v>
      </c>
      <c r="Q20" s="17" t="s">
        <v>145</v>
      </c>
      <c r="R20" s="78" t="s">
        <v>125</v>
      </c>
      <c r="S20" s="18">
        <v>20</v>
      </c>
      <c r="AB20" s="164">
        <f t="shared" si="7"/>
        <v>46269</v>
      </c>
      <c r="AC20" s="134">
        <f t="shared" si="1"/>
        <v>46272</v>
      </c>
      <c r="AD20" s="134">
        <f t="shared" si="2"/>
        <v>46280</v>
      </c>
      <c r="AE20" s="134">
        <f t="shared" si="3"/>
        <v>46281</v>
      </c>
      <c r="AF20" s="134">
        <f t="shared" si="4"/>
        <v>46304</v>
      </c>
      <c r="AG20" s="134">
        <f t="shared" si="5"/>
        <v>46307</v>
      </c>
      <c r="AH20" s="134">
        <f t="shared" si="6"/>
        <v>46319</v>
      </c>
      <c r="AL20" s="18" t="s">
        <v>93</v>
      </c>
      <c r="AM20" s="18" t="s">
        <v>93</v>
      </c>
      <c r="AN20" s="8" t="s">
        <v>3</v>
      </c>
      <c r="AO20" s="18">
        <v>2</v>
      </c>
      <c r="AP20" s="36" t="s">
        <v>88</v>
      </c>
      <c r="AQ20" s="36" t="s">
        <v>88</v>
      </c>
      <c r="AR20" s="36" t="s">
        <v>88</v>
      </c>
      <c r="AS20" s="274" t="s">
        <v>88</v>
      </c>
      <c r="AT20" s="274" t="s">
        <v>88</v>
      </c>
      <c r="AU20" s="274" t="s">
        <v>88</v>
      </c>
      <c r="AV20" s="262" t="s">
        <v>99</v>
      </c>
      <c r="AW20" s="262" t="s">
        <v>88</v>
      </c>
      <c r="AX20" s="262" t="s">
        <v>4</v>
      </c>
      <c r="CH20" s="10" t="s">
        <v>125</v>
      </c>
      <c r="CI20" s="29" t="s">
        <v>103</v>
      </c>
      <c r="CJ20" s="30">
        <v>1</v>
      </c>
      <c r="CK20" s="30">
        <v>2</v>
      </c>
      <c r="CL20" s="30">
        <v>3</v>
      </c>
      <c r="CM20" s="30">
        <v>4</v>
      </c>
      <c r="CN20" s="31" t="s">
        <v>104</v>
      </c>
      <c r="CO20" s="31" t="s">
        <v>104</v>
      </c>
      <c r="CP20" s="32" t="s">
        <v>105</v>
      </c>
      <c r="CQ20" s="32" t="s">
        <v>105</v>
      </c>
      <c r="CR20" s="32" t="s">
        <v>105</v>
      </c>
      <c r="CS20" s="32" t="s">
        <v>105</v>
      </c>
      <c r="CT20" s="32" t="s">
        <v>105</v>
      </c>
      <c r="CU20" s="32" t="s">
        <v>105</v>
      </c>
      <c r="CV20" s="32" t="s">
        <v>105</v>
      </c>
      <c r="CW20" s="32" t="s">
        <v>105</v>
      </c>
      <c r="CX20" s="33" t="s">
        <v>106</v>
      </c>
    </row>
    <row r="21" spans="1:112">
      <c r="A21" s="28" t="s">
        <v>82</v>
      </c>
      <c r="B21" s="28" t="s">
        <v>83</v>
      </c>
      <c r="C21" s="28" t="s">
        <v>0</v>
      </c>
      <c r="D21" s="18" t="s">
        <v>8</v>
      </c>
      <c r="E21" s="18" t="s">
        <v>127</v>
      </c>
      <c r="F21" s="28" t="s">
        <v>9</v>
      </c>
      <c r="G21" s="77" t="s">
        <v>88</v>
      </c>
      <c r="H21" s="133"/>
      <c r="I21" s="133"/>
      <c r="J21" s="18" t="s">
        <v>87</v>
      </c>
      <c r="K21" s="18"/>
      <c r="L21" s="18"/>
      <c r="M21" s="18" t="s">
        <v>88</v>
      </c>
      <c r="N21" s="18" t="s">
        <v>137</v>
      </c>
      <c r="O21" s="18" t="s">
        <v>90</v>
      </c>
      <c r="P21" s="17" t="s">
        <v>88</v>
      </c>
      <c r="Q21" s="17" t="s">
        <v>146</v>
      </c>
      <c r="R21" s="78" t="s">
        <v>125</v>
      </c>
      <c r="S21" s="18">
        <v>20</v>
      </c>
      <c r="AB21" s="164">
        <f t="shared" si="7"/>
        <v>46276</v>
      </c>
      <c r="AC21" s="134">
        <f t="shared" si="1"/>
        <v>46279</v>
      </c>
      <c r="AD21" s="134">
        <f t="shared" si="2"/>
        <v>46287</v>
      </c>
      <c r="AE21" s="134">
        <f t="shared" si="3"/>
        <v>46288</v>
      </c>
      <c r="AF21" s="134">
        <f t="shared" si="4"/>
        <v>46311</v>
      </c>
      <c r="AG21" s="134">
        <f t="shared" si="5"/>
        <v>46314</v>
      </c>
      <c r="AH21" s="134">
        <f t="shared" si="6"/>
        <v>46326</v>
      </c>
      <c r="AL21" s="18" t="s">
        <v>110</v>
      </c>
      <c r="AM21" s="18" t="s">
        <v>110</v>
      </c>
      <c r="AN21" s="8" t="s">
        <v>3</v>
      </c>
      <c r="AO21" s="18">
        <v>2</v>
      </c>
      <c r="AP21" s="36" t="s">
        <v>88</v>
      </c>
      <c r="AQ21" s="36" t="s">
        <v>88</v>
      </c>
      <c r="AR21" s="36" t="s">
        <v>88</v>
      </c>
      <c r="AS21" s="274" t="s">
        <v>88</v>
      </c>
      <c r="AT21" s="274" t="s">
        <v>88</v>
      </c>
      <c r="AU21" s="274" t="s">
        <v>88</v>
      </c>
      <c r="AV21" s="262" t="s">
        <v>99</v>
      </c>
      <c r="AW21" s="262" t="s">
        <v>88</v>
      </c>
      <c r="AX21" s="262" t="s">
        <v>4</v>
      </c>
      <c r="CI21" s="10" t="s">
        <v>125</v>
      </c>
      <c r="CJ21" s="29" t="s">
        <v>103</v>
      </c>
      <c r="CK21" s="30">
        <v>1</v>
      </c>
      <c r="CL21" s="30">
        <v>2</v>
      </c>
      <c r="CM21" s="30">
        <v>3</v>
      </c>
      <c r="CN21" s="30">
        <v>4</v>
      </c>
      <c r="CO21" s="31" t="s">
        <v>104</v>
      </c>
      <c r="CP21" s="31" t="s">
        <v>104</v>
      </c>
      <c r="CQ21" s="32" t="s">
        <v>105</v>
      </c>
      <c r="CR21" s="32" t="s">
        <v>105</v>
      </c>
      <c r="CS21" s="32" t="s">
        <v>105</v>
      </c>
      <c r="CT21" s="32" t="s">
        <v>105</v>
      </c>
      <c r="CU21" s="32" t="s">
        <v>105</v>
      </c>
      <c r="CV21" s="32" t="s">
        <v>105</v>
      </c>
      <c r="CW21" s="32" t="s">
        <v>105</v>
      </c>
      <c r="CX21" s="32" t="s">
        <v>105</v>
      </c>
      <c r="CY21" s="33" t="s">
        <v>106</v>
      </c>
    </row>
    <row r="22" spans="1:112">
      <c r="A22" s="28" t="s">
        <v>82</v>
      </c>
      <c r="B22" s="28" t="s">
        <v>83</v>
      </c>
      <c r="C22" s="28" t="s">
        <v>0</v>
      </c>
      <c r="D22" s="18" t="s">
        <v>1</v>
      </c>
      <c r="E22" s="18" t="s">
        <v>127</v>
      </c>
      <c r="F22" s="28" t="s">
        <v>9</v>
      </c>
      <c r="G22" s="77" t="s">
        <v>88</v>
      </c>
      <c r="H22" s="133"/>
      <c r="I22" s="133"/>
      <c r="J22" s="18" t="s">
        <v>87</v>
      </c>
      <c r="K22" s="18"/>
      <c r="L22" s="18"/>
      <c r="M22" s="18" t="s">
        <v>88</v>
      </c>
      <c r="N22" s="18" t="s">
        <v>137</v>
      </c>
      <c r="O22" s="18" t="s">
        <v>90</v>
      </c>
      <c r="P22" s="17" t="s">
        <v>88</v>
      </c>
      <c r="Q22" s="17" t="s">
        <v>147</v>
      </c>
      <c r="R22" s="78" t="s">
        <v>125</v>
      </c>
      <c r="S22" s="18">
        <v>20</v>
      </c>
      <c r="AB22" s="164">
        <f t="shared" si="7"/>
        <v>46283</v>
      </c>
      <c r="AC22" s="134">
        <f t="shared" si="1"/>
        <v>46286</v>
      </c>
      <c r="AD22" s="134">
        <f t="shared" si="2"/>
        <v>46294</v>
      </c>
      <c r="AE22" s="134">
        <f t="shared" si="3"/>
        <v>46295</v>
      </c>
      <c r="AF22" s="134">
        <f t="shared" si="4"/>
        <v>46318</v>
      </c>
      <c r="AG22" s="134">
        <f t="shared" si="5"/>
        <v>46321</v>
      </c>
      <c r="AH22" s="134">
        <f t="shared" si="6"/>
        <v>46333</v>
      </c>
      <c r="AL22" s="8"/>
      <c r="AM22" s="8"/>
      <c r="AN22" s="8"/>
      <c r="AO22" s="18">
        <v>2</v>
      </c>
      <c r="AP22" s="36" t="s">
        <v>88</v>
      </c>
      <c r="AQ22" s="36" t="s">
        <v>88</v>
      </c>
      <c r="AR22" s="36" t="s">
        <v>88</v>
      </c>
      <c r="AS22" s="274" t="s">
        <v>88</v>
      </c>
      <c r="AT22" s="274" t="s">
        <v>88</v>
      </c>
      <c r="AU22" s="274" t="s">
        <v>88</v>
      </c>
      <c r="AV22" s="262" t="s">
        <v>99</v>
      </c>
      <c r="AW22" s="262" t="s">
        <v>88</v>
      </c>
      <c r="AX22" s="262" t="s">
        <v>4</v>
      </c>
      <c r="CJ22" s="10" t="s">
        <v>125</v>
      </c>
      <c r="CK22" s="29" t="s">
        <v>103</v>
      </c>
      <c r="CL22" s="30">
        <v>1</v>
      </c>
      <c r="CM22" s="30">
        <v>2</v>
      </c>
      <c r="CN22" s="30">
        <v>3</v>
      </c>
      <c r="CO22" s="30">
        <v>4</v>
      </c>
      <c r="CP22" s="31" t="s">
        <v>104</v>
      </c>
      <c r="CQ22" s="31" t="s">
        <v>104</v>
      </c>
      <c r="CR22" s="32" t="s">
        <v>105</v>
      </c>
      <c r="CS22" s="32" t="s">
        <v>105</v>
      </c>
      <c r="CT22" s="32" t="s">
        <v>105</v>
      </c>
      <c r="CU22" s="32" t="s">
        <v>105</v>
      </c>
      <c r="CV22" s="32" t="s">
        <v>105</v>
      </c>
      <c r="CW22" s="32" t="s">
        <v>105</v>
      </c>
      <c r="CX22" s="32" t="s">
        <v>105</v>
      </c>
      <c r="CY22" s="32" t="s">
        <v>105</v>
      </c>
      <c r="CZ22" s="33" t="s">
        <v>106</v>
      </c>
    </row>
    <row r="23" spans="1:112">
      <c r="A23" s="28" t="s">
        <v>82</v>
      </c>
      <c r="B23" s="28" t="s">
        <v>83</v>
      </c>
      <c r="C23" s="28" t="s">
        <v>0</v>
      </c>
      <c r="D23" s="18" t="s">
        <v>14</v>
      </c>
      <c r="E23" s="18" t="s">
        <v>127</v>
      </c>
      <c r="F23" s="28" t="s">
        <v>9</v>
      </c>
      <c r="G23" s="77" t="s">
        <v>88</v>
      </c>
      <c r="H23" s="133"/>
      <c r="I23" s="133"/>
      <c r="J23" s="18" t="s">
        <v>87</v>
      </c>
      <c r="K23" s="18"/>
      <c r="L23" s="18"/>
      <c r="M23" s="18" t="s">
        <v>88</v>
      </c>
      <c r="N23" s="18" t="s">
        <v>137</v>
      </c>
      <c r="O23" s="18" t="s">
        <v>90</v>
      </c>
      <c r="P23" s="17" t="s">
        <v>88</v>
      </c>
      <c r="Q23" s="17" t="s">
        <v>148</v>
      </c>
      <c r="R23" s="78" t="s">
        <v>125</v>
      </c>
      <c r="S23" s="18">
        <v>20</v>
      </c>
      <c r="AB23" s="164">
        <f t="shared" si="7"/>
        <v>46290</v>
      </c>
      <c r="AC23" s="134">
        <f t="shared" si="1"/>
        <v>46293</v>
      </c>
      <c r="AD23" s="134">
        <f t="shared" si="2"/>
        <v>46301</v>
      </c>
      <c r="AE23" s="134">
        <f t="shared" si="3"/>
        <v>46302</v>
      </c>
      <c r="AF23" s="134">
        <f t="shared" si="4"/>
        <v>46325</v>
      </c>
      <c r="AG23" s="134">
        <f t="shared" si="5"/>
        <v>46328</v>
      </c>
      <c r="AH23" s="134">
        <f t="shared" si="6"/>
        <v>46340</v>
      </c>
      <c r="AL23" s="8"/>
      <c r="AM23" s="8"/>
      <c r="AN23" s="8"/>
      <c r="AO23" s="18">
        <v>2</v>
      </c>
      <c r="AP23" s="36" t="s">
        <v>88</v>
      </c>
      <c r="AQ23" s="36" t="s">
        <v>88</v>
      </c>
      <c r="AR23" s="36" t="s">
        <v>88</v>
      </c>
      <c r="AS23" s="274" t="s">
        <v>88</v>
      </c>
      <c r="AT23" s="274" t="s">
        <v>88</v>
      </c>
      <c r="AU23" s="274" t="s">
        <v>88</v>
      </c>
      <c r="AV23" s="262" t="s">
        <v>99</v>
      </c>
      <c r="AW23" s="262" t="s">
        <v>88</v>
      </c>
      <c r="AX23" s="262" t="s">
        <v>4</v>
      </c>
      <c r="CK23" s="10" t="s">
        <v>125</v>
      </c>
      <c r="CL23" s="29" t="s">
        <v>103</v>
      </c>
      <c r="CM23" s="30">
        <v>1</v>
      </c>
      <c r="CN23" s="30">
        <v>2</v>
      </c>
      <c r="CO23" s="30">
        <v>3</v>
      </c>
      <c r="CP23" s="30">
        <v>4</v>
      </c>
      <c r="CQ23" s="31" t="s">
        <v>104</v>
      </c>
      <c r="CR23" s="31" t="s">
        <v>104</v>
      </c>
      <c r="CS23" s="32" t="s">
        <v>105</v>
      </c>
      <c r="CT23" s="32" t="s">
        <v>105</v>
      </c>
      <c r="CU23" s="32" t="s">
        <v>105</v>
      </c>
      <c r="CV23" s="32" t="s">
        <v>105</v>
      </c>
      <c r="CW23" s="32" t="s">
        <v>105</v>
      </c>
      <c r="CX23" s="32" t="s">
        <v>105</v>
      </c>
      <c r="CY23" s="32" t="s">
        <v>105</v>
      </c>
      <c r="CZ23" s="32" t="s">
        <v>105</v>
      </c>
      <c r="DA23" s="33" t="s">
        <v>106</v>
      </c>
    </row>
    <row r="24" spans="1:112">
      <c r="A24" s="28" t="s">
        <v>82</v>
      </c>
      <c r="B24" s="28" t="s">
        <v>83</v>
      </c>
      <c r="C24" s="28" t="s">
        <v>0</v>
      </c>
      <c r="D24" s="18" t="s">
        <v>8</v>
      </c>
      <c r="E24" s="18" t="s">
        <v>127</v>
      </c>
      <c r="F24" s="28" t="s">
        <v>2</v>
      </c>
      <c r="G24" s="77" t="s">
        <v>88</v>
      </c>
      <c r="H24" s="133"/>
      <c r="I24" s="133"/>
      <c r="J24" s="18" t="s">
        <v>87</v>
      </c>
      <c r="K24" s="18"/>
      <c r="L24" s="18"/>
      <c r="M24" s="18" t="s">
        <v>88</v>
      </c>
      <c r="N24" s="18" t="s">
        <v>137</v>
      </c>
      <c r="O24" s="18" t="s">
        <v>90</v>
      </c>
      <c r="P24" s="17" t="s">
        <v>88</v>
      </c>
      <c r="Q24" s="17" t="s">
        <v>149</v>
      </c>
      <c r="R24" s="78" t="s">
        <v>125</v>
      </c>
      <c r="S24" s="18">
        <v>20</v>
      </c>
      <c r="AB24" s="164">
        <f t="shared" si="7"/>
        <v>46297</v>
      </c>
      <c r="AC24" s="134">
        <f t="shared" si="1"/>
        <v>46300</v>
      </c>
      <c r="AD24" s="134">
        <f t="shared" si="2"/>
        <v>46308</v>
      </c>
      <c r="AE24" s="134">
        <f t="shared" si="3"/>
        <v>46309</v>
      </c>
      <c r="AF24" s="134">
        <f t="shared" si="4"/>
        <v>46332</v>
      </c>
      <c r="AG24" s="134">
        <f t="shared" si="5"/>
        <v>46335</v>
      </c>
      <c r="AH24" s="134">
        <f t="shared" si="6"/>
        <v>46347</v>
      </c>
      <c r="AL24" s="8"/>
      <c r="AM24" s="8"/>
      <c r="AN24" s="8"/>
      <c r="AO24" s="18">
        <v>2</v>
      </c>
      <c r="AP24" s="36" t="s">
        <v>88</v>
      </c>
      <c r="AQ24" s="36" t="s">
        <v>88</v>
      </c>
      <c r="AR24" s="36" t="s">
        <v>88</v>
      </c>
      <c r="AS24" s="274" t="s">
        <v>88</v>
      </c>
      <c r="AT24" s="274" t="s">
        <v>88</v>
      </c>
      <c r="AU24" s="274" t="s">
        <v>88</v>
      </c>
      <c r="AV24" s="262" t="s">
        <v>99</v>
      </c>
      <c r="AW24" s="262" t="s">
        <v>88</v>
      </c>
      <c r="AX24" s="262" t="s">
        <v>4</v>
      </c>
      <c r="CN24" s="10" t="s">
        <v>125</v>
      </c>
      <c r="CO24" s="29" t="s">
        <v>103</v>
      </c>
      <c r="CP24" s="30">
        <v>1</v>
      </c>
      <c r="CQ24" s="30">
        <v>2</v>
      </c>
      <c r="CR24" s="30">
        <v>3</v>
      </c>
      <c r="CS24" s="30">
        <v>4</v>
      </c>
      <c r="CT24" s="31" t="s">
        <v>104</v>
      </c>
      <c r="CU24" s="31" t="s">
        <v>104</v>
      </c>
      <c r="CV24" s="32" t="s">
        <v>105</v>
      </c>
      <c r="CW24" s="32" t="s">
        <v>105</v>
      </c>
      <c r="CX24" s="32" t="s">
        <v>105</v>
      </c>
      <c r="CY24" s="32" t="s">
        <v>105</v>
      </c>
      <c r="CZ24" s="32" t="s">
        <v>105</v>
      </c>
      <c r="DA24" s="32" t="s">
        <v>105</v>
      </c>
      <c r="DB24" s="32" t="s">
        <v>105</v>
      </c>
      <c r="DC24" s="32" t="s">
        <v>105</v>
      </c>
      <c r="DD24" s="33" t="s">
        <v>106</v>
      </c>
    </row>
    <row r="25" spans="1:112">
      <c r="A25" s="28" t="s">
        <v>82</v>
      </c>
      <c r="B25" s="28" t="s">
        <v>83</v>
      </c>
      <c r="C25" s="28" t="s">
        <v>0</v>
      </c>
      <c r="D25" s="18" t="s">
        <v>1</v>
      </c>
      <c r="E25" s="18" t="s">
        <v>127</v>
      </c>
      <c r="F25" s="28" t="s">
        <v>2</v>
      </c>
      <c r="G25" s="77" t="s">
        <v>88</v>
      </c>
      <c r="H25" s="133"/>
      <c r="I25" s="133"/>
      <c r="J25" s="18" t="s">
        <v>87</v>
      </c>
      <c r="K25" s="18"/>
      <c r="L25" s="18"/>
      <c r="M25" s="18" t="s">
        <v>88</v>
      </c>
      <c r="N25" s="18" t="s">
        <v>137</v>
      </c>
      <c r="O25" s="18" t="s">
        <v>90</v>
      </c>
      <c r="P25" s="17" t="s">
        <v>88</v>
      </c>
      <c r="Q25" s="17" t="s">
        <v>150</v>
      </c>
      <c r="R25" s="78" t="s">
        <v>125</v>
      </c>
      <c r="S25" s="18">
        <v>20</v>
      </c>
      <c r="AB25" s="164">
        <f t="shared" si="7"/>
        <v>46304</v>
      </c>
      <c r="AC25" s="134">
        <f t="shared" si="1"/>
        <v>46307</v>
      </c>
      <c r="AD25" s="134">
        <f t="shared" si="2"/>
        <v>46315</v>
      </c>
      <c r="AE25" s="134">
        <f t="shared" si="3"/>
        <v>46316</v>
      </c>
      <c r="AF25" s="134">
        <f t="shared" si="4"/>
        <v>46339</v>
      </c>
      <c r="AG25" s="134">
        <f t="shared" si="5"/>
        <v>46342</v>
      </c>
      <c r="AH25" s="134">
        <f t="shared" si="6"/>
        <v>46354</v>
      </c>
      <c r="AL25" s="8"/>
      <c r="AM25" s="8"/>
      <c r="AN25" s="8"/>
      <c r="AO25" s="18">
        <v>2</v>
      </c>
      <c r="AP25" s="36" t="s">
        <v>88</v>
      </c>
      <c r="AQ25" s="36" t="s">
        <v>88</v>
      </c>
      <c r="AR25" s="36" t="s">
        <v>88</v>
      </c>
      <c r="AS25" s="274" t="s">
        <v>88</v>
      </c>
      <c r="AT25" s="274" t="s">
        <v>88</v>
      </c>
      <c r="AU25" s="274" t="s">
        <v>88</v>
      </c>
      <c r="AV25" s="262" t="s">
        <v>99</v>
      </c>
      <c r="AW25" s="262" t="s">
        <v>88</v>
      </c>
      <c r="AX25" s="262" t="s">
        <v>4</v>
      </c>
      <c r="CM25" s="10" t="s">
        <v>125</v>
      </c>
      <c r="CN25" s="29" t="s">
        <v>103</v>
      </c>
      <c r="CO25" s="30">
        <v>1</v>
      </c>
      <c r="CP25" s="30">
        <v>2</v>
      </c>
      <c r="CQ25" s="30">
        <v>3</v>
      </c>
      <c r="CR25" s="30">
        <v>4</v>
      </c>
      <c r="CS25" s="31" t="s">
        <v>104</v>
      </c>
      <c r="CT25" s="31" t="s">
        <v>104</v>
      </c>
      <c r="CU25" s="32" t="s">
        <v>105</v>
      </c>
      <c r="CV25" s="32" t="s">
        <v>105</v>
      </c>
      <c r="CW25" s="32" t="s">
        <v>105</v>
      </c>
      <c r="CX25" s="32" t="s">
        <v>105</v>
      </c>
      <c r="CY25" s="32" t="s">
        <v>105</v>
      </c>
      <c r="CZ25" s="32" t="s">
        <v>105</v>
      </c>
      <c r="DA25" s="32" t="s">
        <v>105</v>
      </c>
      <c r="DB25" s="32" t="s">
        <v>105</v>
      </c>
      <c r="DC25" s="33" t="s">
        <v>106</v>
      </c>
    </row>
    <row r="26" spans="1:112">
      <c r="A26" s="28" t="s">
        <v>82</v>
      </c>
      <c r="B26" s="28" t="s">
        <v>83</v>
      </c>
      <c r="C26" s="28" t="s">
        <v>0</v>
      </c>
      <c r="D26" s="18" t="s">
        <v>14</v>
      </c>
      <c r="E26" s="18" t="s">
        <v>127</v>
      </c>
      <c r="F26" s="28" t="s">
        <v>2</v>
      </c>
      <c r="G26" s="77" t="s">
        <v>88</v>
      </c>
      <c r="H26" s="133"/>
      <c r="I26" s="133"/>
      <c r="J26" s="18" t="s">
        <v>87</v>
      </c>
      <c r="K26" s="18"/>
      <c r="L26" s="18"/>
      <c r="M26" s="18" t="s">
        <v>88</v>
      </c>
      <c r="N26" s="18" t="s">
        <v>137</v>
      </c>
      <c r="O26" s="18" t="s">
        <v>90</v>
      </c>
      <c r="P26" s="17" t="s">
        <v>88</v>
      </c>
      <c r="Q26" s="17" t="s">
        <v>151</v>
      </c>
      <c r="R26" s="78" t="s">
        <v>125</v>
      </c>
      <c r="S26" s="18">
        <v>20</v>
      </c>
      <c r="AB26" s="164">
        <f t="shared" si="7"/>
        <v>46311</v>
      </c>
      <c r="AC26" s="134">
        <f t="shared" si="1"/>
        <v>46314</v>
      </c>
      <c r="AD26" s="134">
        <f t="shared" si="2"/>
        <v>46322</v>
      </c>
      <c r="AE26" s="134">
        <f t="shared" si="3"/>
        <v>46323</v>
      </c>
      <c r="AF26" s="134">
        <f t="shared" si="4"/>
        <v>46346</v>
      </c>
      <c r="AG26" s="134">
        <f t="shared" si="5"/>
        <v>46349</v>
      </c>
      <c r="AH26" s="134">
        <f t="shared" si="6"/>
        <v>46361</v>
      </c>
      <c r="AL26" s="8"/>
      <c r="AM26" s="8"/>
      <c r="AN26" s="8"/>
      <c r="AO26" s="18">
        <v>2</v>
      </c>
      <c r="AP26" s="36" t="s">
        <v>88</v>
      </c>
      <c r="AQ26" s="36" t="s">
        <v>88</v>
      </c>
      <c r="AR26" s="36" t="s">
        <v>88</v>
      </c>
      <c r="AS26" s="274" t="s">
        <v>88</v>
      </c>
      <c r="AT26" s="274" t="s">
        <v>88</v>
      </c>
      <c r="AU26" s="274" t="s">
        <v>88</v>
      </c>
      <c r="AV26" s="262" t="s">
        <v>99</v>
      </c>
      <c r="AW26" s="262" t="s">
        <v>88</v>
      </c>
      <c r="AX26" s="262" t="s">
        <v>4</v>
      </c>
      <c r="CN26" s="10" t="s">
        <v>125</v>
      </c>
      <c r="CO26" s="29" t="s">
        <v>103</v>
      </c>
      <c r="CP26" s="30">
        <v>1</v>
      </c>
      <c r="CQ26" s="30">
        <v>2</v>
      </c>
      <c r="CR26" s="30">
        <v>3</v>
      </c>
      <c r="CS26" s="30">
        <v>4</v>
      </c>
      <c r="CT26" s="31" t="s">
        <v>104</v>
      </c>
      <c r="CU26" s="31" t="s">
        <v>104</v>
      </c>
      <c r="CV26" s="32" t="s">
        <v>105</v>
      </c>
      <c r="CW26" s="32" t="s">
        <v>105</v>
      </c>
      <c r="CX26" s="32" t="s">
        <v>105</v>
      </c>
      <c r="CY26" s="32" t="s">
        <v>105</v>
      </c>
      <c r="CZ26" s="32" t="s">
        <v>105</v>
      </c>
      <c r="DA26" s="32" t="s">
        <v>105</v>
      </c>
      <c r="DB26" s="32" t="s">
        <v>105</v>
      </c>
      <c r="DC26" s="32" t="s">
        <v>105</v>
      </c>
      <c r="DD26" s="33" t="s">
        <v>106</v>
      </c>
    </row>
    <row r="27" spans="1:112">
      <c r="A27" s="28" t="s">
        <v>82</v>
      </c>
      <c r="B27" s="28" t="s">
        <v>83</v>
      </c>
      <c r="C27" s="28" t="s">
        <v>0</v>
      </c>
      <c r="D27" s="18" t="s">
        <v>8</v>
      </c>
      <c r="E27" s="18" t="s">
        <v>127</v>
      </c>
      <c r="F27" s="28" t="s">
        <v>9</v>
      </c>
      <c r="G27" s="77" t="s">
        <v>88</v>
      </c>
      <c r="H27" s="133"/>
      <c r="I27" s="133"/>
      <c r="J27" s="18" t="s">
        <v>87</v>
      </c>
      <c r="K27" s="18"/>
      <c r="L27" s="18"/>
      <c r="M27" s="18" t="s">
        <v>88</v>
      </c>
      <c r="N27" s="18" t="s">
        <v>137</v>
      </c>
      <c r="O27" s="18" t="s">
        <v>90</v>
      </c>
      <c r="P27" s="17" t="s">
        <v>88</v>
      </c>
      <c r="Q27" s="17" t="s">
        <v>152</v>
      </c>
      <c r="R27" s="78" t="s">
        <v>125</v>
      </c>
      <c r="S27" s="18">
        <v>20</v>
      </c>
      <c r="AB27" s="164">
        <f t="shared" si="7"/>
        <v>46318</v>
      </c>
      <c r="AC27" s="134">
        <f t="shared" si="1"/>
        <v>46321</v>
      </c>
      <c r="AD27" s="134">
        <f t="shared" si="2"/>
        <v>46329</v>
      </c>
      <c r="AE27" s="134">
        <f t="shared" si="3"/>
        <v>46330</v>
      </c>
      <c r="AF27" s="134">
        <f t="shared" si="4"/>
        <v>46353</v>
      </c>
      <c r="AG27" s="134">
        <f t="shared" si="5"/>
        <v>46356</v>
      </c>
      <c r="AH27" s="134">
        <f t="shared" si="6"/>
        <v>46368</v>
      </c>
      <c r="AL27" s="8"/>
      <c r="AM27" s="8"/>
      <c r="AN27" s="8"/>
      <c r="AO27" s="18">
        <v>2</v>
      </c>
      <c r="AP27" s="36" t="s">
        <v>88</v>
      </c>
      <c r="AQ27" s="36" t="s">
        <v>88</v>
      </c>
      <c r="AR27" s="36" t="s">
        <v>88</v>
      </c>
      <c r="AS27" s="274" t="s">
        <v>88</v>
      </c>
      <c r="AT27" s="274" t="s">
        <v>88</v>
      </c>
      <c r="AU27" s="274" t="s">
        <v>88</v>
      </c>
      <c r="AV27" s="262" t="s">
        <v>99</v>
      </c>
      <c r="AW27" s="262" t="s">
        <v>88</v>
      </c>
      <c r="AX27" s="262" t="s">
        <v>4</v>
      </c>
      <c r="CO27" s="10" t="s">
        <v>125</v>
      </c>
      <c r="CP27" s="29" t="s">
        <v>103</v>
      </c>
      <c r="CQ27" s="30">
        <v>1</v>
      </c>
      <c r="CR27" s="30">
        <v>2</v>
      </c>
      <c r="CS27" s="30">
        <v>3</v>
      </c>
      <c r="CT27" s="30">
        <v>4</v>
      </c>
      <c r="CU27" s="31" t="s">
        <v>104</v>
      </c>
      <c r="CV27" s="31" t="s">
        <v>104</v>
      </c>
      <c r="CW27" s="32" t="s">
        <v>105</v>
      </c>
      <c r="CX27" s="32" t="s">
        <v>105</v>
      </c>
      <c r="CY27" s="32" t="s">
        <v>105</v>
      </c>
      <c r="CZ27" s="32" t="s">
        <v>105</v>
      </c>
      <c r="DA27" s="32" t="s">
        <v>105</v>
      </c>
      <c r="DB27" s="32" t="s">
        <v>105</v>
      </c>
      <c r="DC27" s="32" t="s">
        <v>105</v>
      </c>
      <c r="DD27" s="32" t="s">
        <v>105</v>
      </c>
      <c r="DE27" s="33" t="s">
        <v>106</v>
      </c>
    </row>
    <row r="28" spans="1:112">
      <c r="A28" s="28" t="s">
        <v>82</v>
      </c>
      <c r="B28" s="28" t="s">
        <v>83</v>
      </c>
      <c r="C28" s="28" t="s">
        <v>0</v>
      </c>
      <c r="D28" s="18" t="s">
        <v>1</v>
      </c>
      <c r="E28" s="18" t="s">
        <v>127</v>
      </c>
      <c r="F28" s="28" t="s">
        <v>9</v>
      </c>
      <c r="G28" s="77" t="s">
        <v>88</v>
      </c>
      <c r="H28" s="133"/>
      <c r="I28" s="133"/>
      <c r="J28" s="18" t="s">
        <v>87</v>
      </c>
      <c r="K28" s="18"/>
      <c r="L28" s="18"/>
      <c r="M28" s="18" t="s">
        <v>88</v>
      </c>
      <c r="N28" s="18" t="s">
        <v>137</v>
      </c>
      <c r="O28" s="18" t="s">
        <v>90</v>
      </c>
      <c r="P28" s="17" t="s">
        <v>88</v>
      </c>
      <c r="Q28" s="17" t="s">
        <v>153</v>
      </c>
      <c r="R28" s="78" t="s">
        <v>125</v>
      </c>
      <c r="S28" s="18">
        <v>20</v>
      </c>
      <c r="AB28" s="164">
        <f t="shared" si="7"/>
        <v>46325</v>
      </c>
      <c r="AC28" s="134">
        <f t="shared" si="1"/>
        <v>46328</v>
      </c>
      <c r="AD28" s="134">
        <f t="shared" si="2"/>
        <v>46336</v>
      </c>
      <c r="AE28" s="134">
        <f t="shared" si="3"/>
        <v>46337</v>
      </c>
      <c r="AF28" s="134">
        <f t="shared" si="4"/>
        <v>46360</v>
      </c>
      <c r="AG28" s="134">
        <f t="shared" si="5"/>
        <v>46363</v>
      </c>
      <c r="AH28" s="134">
        <f t="shared" si="6"/>
        <v>46375</v>
      </c>
      <c r="AL28" s="8"/>
      <c r="AM28" s="8"/>
      <c r="AN28" s="8"/>
      <c r="AO28" s="18">
        <v>2</v>
      </c>
      <c r="AP28" s="36" t="s">
        <v>88</v>
      </c>
      <c r="AQ28" s="36" t="s">
        <v>88</v>
      </c>
      <c r="AR28" s="36" t="s">
        <v>88</v>
      </c>
      <c r="AS28" s="274" t="s">
        <v>88</v>
      </c>
      <c r="AT28" s="274" t="s">
        <v>88</v>
      </c>
      <c r="AU28" s="274" t="s">
        <v>88</v>
      </c>
      <c r="AV28" s="262" t="s">
        <v>99</v>
      </c>
      <c r="AW28" s="262" t="s">
        <v>88</v>
      </c>
      <c r="AX28" s="262" t="s">
        <v>4</v>
      </c>
      <c r="CP28" s="10" t="s">
        <v>125</v>
      </c>
      <c r="CQ28" s="29" t="s">
        <v>103</v>
      </c>
      <c r="CR28" s="30">
        <v>1</v>
      </c>
      <c r="CS28" s="30">
        <v>2</v>
      </c>
      <c r="CT28" s="30">
        <v>3</v>
      </c>
      <c r="CU28" s="30">
        <v>4</v>
      </c>
      <c r="CV28" s="31" t="s">
        <v>104</v>
      </c>
      <c r="CW28" s="31" t="s">
        <v>104</v>
      </c>
      <c r="CX28" s="32" t="s">
        <v>105</v>
      </c>
      <c r="CY28" s="32" t="s">
        <v>105</v>
      </c>
      <c r="CZ28" s="32" t="s">
        <v>105</v>
      </c>
      <c r="DA28" s="32" t="s">
        <v>105</v>
      </c>
      <c r="DB28" s="32" t="s">
        <v>105</v>
      </c>
      <c r="DC28" s="32" t="s">
        <v>105</v>
      </c>
      <c r="DD28" s="32" t="s">
        <v>105</v>
      </c>
      <c r="DE28" s="32" t="s">
        <v>105</v>
      </c>
      <c r="DF28" s="33" t="s">
        <v>106</v>
      </c>
    </row>
    <row r="29" spans="1:112">
      <c r="A29" s="28" t="s">
        <v>82</v>
      </c>
      <c r="B29" s="28" t="s">
        <v>83</v>
      </c>
      <c r="C29" s="28" t="s">
        <v>0</v>
      </c>
      <c r="D29" s="18" t="s">
        <v>14</v>
      </c>
      <c r="E29" s="18" t="s">
        <v>127</v>
      </c>
      <c r="F29" s="28" t="s">
        <v>9</v>
      </c>
      <c r="G29" s="77" t="s">
        <v>88</v>
      </c>
      <c r="H29" s="133"/>
      <c r="I29" s="133"/>
      <c r="J29" s="18" t="s">
        <v>87</v>
      </c>
      <c r="K29" s="18"/>
      <c r="L29" s="18"/>
      <c r="M29" s="18" t="s">
        <v>88</v>
      </c>
      <c r="N29" s="18" t="s">
        <v>137</v>
      </c>
      <c r="O29" s="18" t="s">
        <v>90</v>
      </c>
      <c r="P29" s="17" t="s">
        <v>88</v>
      </c>
      <c r="Q29" s="17" t="s">
        <v>154</v>
      </c>
      <c r="R29" s="78" t="s">
        <v>125</v>
      </c>
      <c r="S29" s="18">
        <v>20</v>
      </c>
      <c r="AB29" s="164">
        <f t="shared" si="7"/>
        <v>46332</v>
      </c>
      <c r="AC29" s="134">
        <f t="shared" si="1"/>
        <v>46335</v>
      </c>
      <c r="AD29" s="134">
        <f t="shared" si="2"/>
        <v>46343</v>
      </c>
      <c r="AE29" s="134">
        <f t="shared" si="3"/>
        <v>46344</v>
      </c>
      <c r="AF29" s="134">
        <f t="shared" si="4"/>
        <v>46367</v>
      </c>
      <c r="AG29" s="134">
        <f t="shared" si="5"/>
        <v>46370</v>
      </c>
      <c r="AH29" s="134">
        <f t="shared" si="6"/>
        <v>46382</v>
      </c>
      <c r="AL29" s="8"/>
      <c r="AM29" s="8"/>
      <c r="AN29" s="8"/>
      <c r="AO29" s="18">
        <v>2</v>
      </c>
      <c r="AP29" s="36" t="s">
        <v>88</v>
      </c>
      <c r="AQ29" s="36" t="s">
        <v>88</v>
      </c>
      <c r="AR29" s="36" t="s">
        <v>88</v>
      </c>
      <c r="AS29" s="274" t="s">
        <v>88</v>
      </c>
      <c r="AT29" s="274" t="s">
        <v>88</v>
      </c>
      <c r="AU29" s="274" t="s">
        <v>88</v>
      </c>
      <c r="AV29" s="262" t="s">
        <v>99</v>
      </c>
      <c r="AW29" s="262" t="s">
        <v>88</v>
      </c>
      <c r="AX29" s="262" t="s">
        <v>4</v>
      </c>
      <c r="CQ29" s="10" t="s">
        <v>125</v>
      </c>
      <c r="CR29" s="29" t="s">
        <v>103</v>
      </c>
      <c r="CS29" s="30">
        <v>1</v>
      </c>
      <c r="CT29" s="30">
        <v>2</v>
      </c>
      <c r="CU29" s="30">
        <v>3</v>
      </c>
      <c r="CV29" s="30">
        <v>4</v>
      </c>
      <c r="CW29" s="31" t="s">
        <v>104</v>
      </c>
      <c r="CX29" s="31" t="s">
        <v>104</v>
      </c>
      <c r="CY29" s="32" t="s">
        <v>105</v>
      </c>
      <c r="CZ29" s="32" t="s">
        <v>105</v>
      </c>
      <c r="DA29" s="32" t="s">
        <v>105</v>
      </c>
      <c r="DB29" s="32" t="s">
        <v>105</v>
      </c>
      <c r="DC29" s="32" t="s">
        <v>105</v>
      </c>
      <c r="DD29" s="32" t="s">
        <v>105</v>
      </c>
      <c r="DE29" s="32" t="s">
        <v>105</v>
      </c>
      <c r="DF29" s="32" t="s">
        <v>105</v>
      </c>
      <c r="DG29" s="33" t="s">
        <v>106</v>
      </c>
    </row>
    <row r="30" spans="1:112">
      <c r="A30" s="28" t="s">
        <v>82</v>
      </c>
      <c r="B30" s="28" t="s">
        <v>83</v>
      </c>
      <c r="C30" s="28" t="s">
        <v>0</v>
      </c>
      <c r="D30" s="18" t="s">
        <v>14</v>
      </c>
      <c r="E30" s="18" t="s">
        <v>127</v>
      </c>
      <c r="F30" s="28" t="s">
        <v>9</v>
      </c>
      <c r="G30" s="77" t="s">
        <v>88</v>
      </c>
      <c r="H30" s="133"/>
      <c r="I30" s="133"/>
      <c r="J30" s="18" t="s">
        <v>87</v>
      </c>
      <c r="K30" s="18"/>
      <c r="L30" s="18"/>
      <c r="M30" s="18" t="s">
        <v>88</v>
      </c>
      <c r="N30" s="18" t="s">
        <v>137</v>
      </c>
      <c r="O30" s="18" t="s">
        <v>90</v>
      </c>
      <c r="P30" s="17" t="s">
        <v>88</v>
      </c>
      <c r="Q30" s="17" t="s">
        <v>155</v>
      </c>
      <c r="R30" s="78" t="s">
        <v>125</v>
      </c>
      <c r="S30" s="18">
        <v>20</v>
      </c>
      <c r="AB30" s="164">
        <f t="shared" si="7"/>
        <v>46339</v>
      </c>
      <c r="AC30" s="134">
        <f t="shared" si="1"/>
        <v>46342</v>
      </c>
      <c r="AD30" s="134">
        <f t="shared" si="2"/>
        <v>46350</v>
      </c>
      <c r="AE30" s="134">
        <f t="shared" si="3"/>
        <v>46351</v>
      </c>
      <c r="AF30" s="134">
        <f t="shared" si="4"/>
        <v>46374</v>
      </c>
      <c r="AG30" s="134">
        <f t="shared" si="5"/>
        <v>46377</v>
      </c>
      <c r="AH30" s="134">
        <f t="shared" si="6"/>
        <v>46389</v>
      </c>
      <c r="AL30" s="8"/>
      <c r="AM30" s="8"/>
      <c r="AN30" s="8"/>
      <c r="AO30" s="18">
        <v>2</v>
      </c>
      <c r="AP30" s="36" t="s">
        <v>88</v>
      </c>
      <c r="AQ30" s="36" t="s">
        <v>88</v>
      </c>
      <c r="AR30" s="36" t="s">
        <v>88</v>
      </c>
      <c r="AS30" s="274" t="s">
        <v>88</v>
      </c>
      <c r="AT30" s="274" t="s">
        <v>88</v>
      </c>
      <c r="AU30" s="274" t="s">
        <v>88</v>
      </c>
      <c r="AV30" s="262" t="s">
        <v>99</v>
      </c>
      <c r="AW30" s="262" t="s">
        <v>88</v>
      </c>
      <c r="AX30" s="262" t="s">
        <v>4</v>
      </c>
      <c r="CR30" s="10" t="s">
        <v>125</v>
      </c>
      <c r="CS30" s="29" t="s">
        <v>103</v>
      </c>
      <c r="CT30" s="30">
        <v>1</v>
      </c>
      <c r="CU30" s="30">
        <v>2</v>
      </c>
      <c r="CV30" s="30">
        <v>3</v>
      </c>
      <c r="CW30" s="30">
        <v>4</v>
      </c>
      <c r="CX30" s="31" t="s">
        <v>104</v>
      </c>
      <c r="CY30" s="31" t="s">
        <v>104</v>
      </c>
      <c r="CZ30" s="32" t="s">
        <v>105</v>
      </c>
      <c r="DA30" s="32" t="s">
        <v>105</v>
      </c>
      <c r="DB30" s="32" t="s">
        <v>105</v>
      </c>
      <c r="DC30" s="32" t="s">
        <v>105</v>
      </c>
      <c r="DD30" s="32" t="s">
        <v>105</v>
      </c>
      <c r="DE30" s="32" t="s">
        <v>105</v>
      </c>
      <c r="DF30" s="32" t="s">
        <v>105</v>
      </c>
      <c r="DG30" s="32" t="s">
        <v>105</v>
      </c>
      <c r="DH30" s="33" t="s">
        <v>106</v>
      </c>
    </row>
    <row r="32" spans="1:112" ht="14.5">
      <c r="A32" s="217" t="s">
        <v>156</v>
      </c>
      <c r="B32" s="217" t="s">
        <v>157</v>
      </c>
      <c r="C32" s="49"/>
      <c r="D32" s="49"/>
      <c r="E32" s="49"/>
    </row>
    <row r="33" spans="1:29" ht="14">
      <c r="A33" s="204" t="s">
        <v>14</v>
      </c>
      <c r="B33" s="204">
        <v>120</v>
      </c>
      <c r="C33" s="49"/>
      <c r="D33" s="49"/>
      <c r="E33" s="49"/>
    </row>
    <row r="34" spans="1:29" ht="14">
      <c r="A34" s="204" t="s">
        <v>1</v>
      </c>
      <c r="B34" s="204">
        <v>100</v>
      </c>
      <c r="C34" s="49"/>
      <c r="D34" s="49"/>
      <c r="E34" s="49"/>
    </row>
    <row r="35" spans="1:29" ht="14">
      <c r="A35" s="204" t="s">
        <v>8</v>
      </c>
      <c r="B35" s="204">
        <v>80</v>
      </c>
      <c r="C35" s="49"/>
      <c r="D35" s="49"/>
      <c r="E35" s="49"/>
      <c r="S35" s="18" t="s">
        <v>158</v>
      </c>
      <c r="AB35" s="137">
        <v>4</v>
      </c>
      <c r="AC35" s="8" t="s">
        <v>159</v>
      </c>
    </row>
    <row r="36" spans="1:29" ht="14.5">
      <c r="A36" s="217" t="s">
        <v>160</v>
      </c>
      <c r="B36" s="217">
        <v>300</v>
      </c>
      <c r="C36" s="49"/>
      <c r="D36" s="49"/>
      <c r="E36" s="49"/>
      <c r="S36" s="18" t="s">
        <v>161</v>
      </c>
      <c r="AB36" s="136">
        <v>5</v>
      </c>
      <c r="AC36" s="8" t="s">
        <v>162</v>
      </c>
    </row>
    <row r="37" spans="1:29" ht="14">
      <c r="A37" s="49"/>
      <c r="B37" s="49"/>
      <c r="C37" s="49"/>
      <c r="D37" s="49"/>
      <c r="E37" s="49"/>
      <c r="S37" s="18" t="s">
        <v>14</v>
      </c>
      <c r="AB37" s="136">
        <v>6</v>
      </c>
      <c r="AC37" s="8" t="s">
        <v>163</v>
      </c>
    </row>
    <row r="38" spans="1:29" ht="14.5">
      <c r="A38" s="218" t="s">
        <v>39</v>
      </c>
      <c r="B38" s="218" t="s">
        <v>157</v>
      </c>
      <c r="C38" s="49"/>
      <c r="D38" s="49"/>
      <c r="E38" s="49"/>
    </row>
    <row r="39" spans="1:29" ht="14">
      <c r="A39" s="204" t="s">
        <v>2</v>
      </c>
      <c r="B39" s="204">
        <v>120</v>
      </c>
      <c r="C39" s="49"/>
      <c r="D39" s="49"/>
      <c r="E39" s="49"/>
    </row>
    <row r="40" spans="1:29" ht="14">
      <c r="A40" s="204" t="s">
        <v>9</v>
      </c>
      <c r="B40" s="204">
        <v>180</v>
      </c>
      <c r="C40" s="49"/>
      <c r="D40" s="49"/>
      <c r="E40" s="49"/>
    </row>
    <row r="41" spans="1:29" ht="14.5">
      <c r="A41" s="218" t="s">
        <v>160</v>
      </c>
      <c r="B41" s="218">
        <v>300</v>
      </c>
      <c r="C41" s="49"/>
      <c r="D41" s="49"/>
      <c r="E41" s="49"/>
    </row>
    <row r="42" spans="1:29" ht="14">
      <c r="A42" s="49"/>
      <c r="B42" s="49"/>
      <c r="C42" s="49"/>
      <c r="D42" s="49"/>
      <c r="E42" s="49"/>
    </row>
    <row r="43" spans="1:29" ht="14.5">
      <c r="A43" s="49"/>
      <c r="B43" s="221" t="s">
        <v>164</v>
      </c>
      <c r="C43" s="49"/>
      <c r="D43" s="49"/>
      <c r="E43" s="49"/>
    </row>
    <row r="44" spans="1:29" ht="14.5">
      <c r="A44" s="219" t="s">
        <v>165</v>
      </c>
      <c r="B44" s="219" t="s">
        <v>14</v>
      </c>
      <c r="C44" s="219" t="s">
        <v>1</v>
      </c>
      <c r="D44" s="219" t="s">
        <v>8</v>
      </c>
      <c r="E44" s="219" t="s">
        <v>166</v>
      </c>
    </row>
    <row r="45" spans="1:29" ht="14.5">
      <c r="A45" s="220" t="s">
        <v>167</v>
      </c>
      <c r="B45" s="220">
        <v>1</v>
      </c>
      <c r="C45" s="220">
        <v>1</v>
      </c>
      <c r="D45" s="220">
        <v>0</v>
      </c>
      <c r="E45" s="204">
        <f>SUM(B45:D45)</f>
        <v>2</v>
      </c>
    </row>
    <row r="46" spans="1:29" ht="14.5">
      <c r="A46" s="220" t="s">
        <v>168</v>
      </c>
      <c r="B46" s="220">
        <v>6</v>
      </c>
      <c r="C46" s="220">
        <v>5</v>
      </c>
      <c r="D46" s="220">
        <v>4</v>
      </c>
      <c r="E46" s="204">
        <f t="shared" ref="E46:E50" si="8">SUM(B46:D46)</f>
        <v>15</v>
      </c>
    </row>
    <row r="47" spans="1:29" ht="14.5">
      <c r="A47" s="220" t="s">
        <v>169</v>
      </c>
      <c r="B47" s="220">
        <v>6</v>
      </c>
      <c r="C47" s="220">
        <v>5</v>
      </c>
      <c r="D47" s="220">
        <v>4</v>
      </c>
      <c r="E47" s="204">
        <f t="shared" si="8"/>
        <v>15</v>
      </c>
    </row>
    <row r="48" spans="1:29" ht="14.5">
      <c r="A48" s="220" t="s">
        <v>170</v>
      </c>
      <c r="B48" s="220"/>
      <c r="C48" s="220"/>
      <c r="D48" s="220"/>
      <c r="E48" s="204">
        <f t="shared" si="8"/>
        <v>0</v>
      </c>
    </row>
    <row r="49" spans="1:16378" ht="14.5">
      <c r="A49" s="220" t="s">
        <v>171</v>
      </c>
      <c r="B49" s="220"/>
      <c r="C49" s="220"/>
      <c r="D49" s="220"/>
      <c r="E49" s="204">
        <v>0</v>
      </c>
    </row>
    <row r="50" spans="1:16378" ht="14.5">
      <c r="A50" s="220" t="s">
        <v>172</v>
      </c>
      <c r="B50" s="220">
        <v>12</v>
      </c>
      <c r="C50" s="220">
        <v>10</v>
      </c>
      <c r="D50" s="220">
        <v>8</v>
      </c>
      <c r="E50" s="204">
        <f t="shared" si="8"/>
        <v>30</v>
      </c>
    </row>
    <row r="51" spans="1:16378" ht="14.5">
      <c r="A51" s="219" t="s">
        <v>166</v>
      </c>
      <c r="B51" s="219">
        <f>SUM(B45:B50)</f>
        <v>25</v>
      </c>
      <c r="C51" s="219">
        <f>SUM(C45:C50)</f>
        <v>21</v>
      </c>
      <c r="D51" s="219">
        <f>SUM(D45:D50)</f>
        <v>16</v>
      </c>
      <c r="E51" s="219">
        <f>SUM(E45:E50)</f>
        <v>62</v>
      </c>
    </row>
    <row r="52" spans="1:16378" ht="14">
      <c r="A52" s="49"/>
      <c r="B52" s="49"/>
      <c r="C52" s="49"/>
      <c r="D52" s="49"/>
      <c r="E52" s="49"/>
    </row>
    <row r="53" spans="1:16378" ht="14">
      <c r="A53" s="49"/>
      <c r="B53" s="49"/>
      <c r="C53" s="49"/>
      <c r="D53" s="49"/>
      <c r="E53" s="49"/>
      <c r="U53" s="216" t="s">
        <v>173</v>
      </c>
      <c r="W53" s="216" t="s">
        <v>174</v>
      </c>
      <c r="Y53" s="216" t="s">
        <v>175</v>
      </c>
      <c r="AA53" s="216" t="s">
        <v>176</v>
      </c>
    </row>
    <row r="54" spans="1:16378">
      <c r="A54" s="216" t="s">
        <v>177</v>
      </c>
      <c r="T54" s="8"/>
      <c r="U54" s="1190" t="s">
        <v>32</v>
      </c>
      <c r="V54" s="1191"/>
      <c r="W54" s="1191"/>
      <c r="X54" s="1192"/>
      <c r="Y54" s="1193" t="s">
        <v>33</v>
      </c>
      <c r="Z54" s="1193"/>
      <c r="AA54" s="1193"/>
      <c r="AB54" s="1193"/>
      <c r="AC54" s="1193"/>
      <c r="AD54" s="17"/>
      <c r="AE54" s="17"/>
      <c r="AF54" s="17"/>
      <c r="AG54" s="17"/>
      <c r="AH54" s="18"/>
      <c r="AI54" s="18"/>
      <c r="AJ54" s="18"/>
      <c r="AK54" s="18"/>
      <c r="AL54" s="18"/>
    </row>
    <row r="55" spans="1:16378" ht="39">
      <c r="A55" s="19" t="s">
        <v>34</v>
      </c>
      <c r="B55" s="19" t="s">
        <v>35</v>
      </c>
      <c r="C55" s="19" t="s">
        <v>36</v>
      </c>
      <c r="D55" s="19" t="s">
        <v>37</v>
      </c>
      <c r="E55" s="19" t="s">
        <v>38</v>
      </c>
      <c r="F55" s="19" t="s">
        <v>39</v>
      </c>
      <c r="G55" s="19" t="s">
        <v>40</v>
      </c>
      <c r="H55" s="19" t="s">
        <v>41</v>
      </c>
      <c r="I55" s="19" t="s">
        <v>42</v>
      </c>
      <c r="J55" s="19" t="s">
        <v>43</v>
      </c>
      <c r="K55" s="19"/>
      <c r="L55" s="19"/>
      <c r="M55" s="19" t="s">
        <v>44</v>
      </c>
      <c r="N55" s="19" t="s">
        <v>45</v>
      </c>
      <c r="O55" s="26" t="s">
        <v>46</v>
      </c>
      <c r="P55" s="26" t="s">
        <v>47</v>
      </c>
      <c r="Q55" s="19" t="s">
        <v>48</v>
      </c>
      <c r="R55" s="19" t="s">
        <v>49</v>
      </c>
      <c r="S55" s="19" t="s">
        <v>50</v>
      </c>
      <c r="T55" s="19" t="s">
        <v>25</v>
      </c>
      <c r="U55" s="20" t="s">
        <v>59</v>
      </c>
      <c r="V55" s="20" t="s">
        <v>60</v>
      </c>
      <c r="W55" s="21" t="s">
        <v>61</v>
      </c>
      <c r="X55" s="21" t="s">
        <v>62</v>
      </c>
      <c r="Y55" s="22" t="s">
        <v>63</v>
      </c>
      <c r="Z55" s="22" t="s">
        <v>64</v>
      </c>
      <c r="AA55" s="23" t="s">
        <v>65</v>
      </c>
      <c r="AB55" s="23" t="s">
        <v>66</v>
      </c>
      <c r="AC55" s="24" t="s">
        <v>67</v>
      </c>
      <c r="AD55" s="19" t="s">
        <v>68</v>
      </c>
      <c r="AE55" s="19" t="s">
        <v>69</v>
      </c>
      <c r="AF55" s="19" t="s">
        <v>70</v>
      </c>
      <c r="AG55" s="160" t="s">
        <v>71</v>
      </c>
      <c r="AH55" s="25" t="s">
        <v>72</v>
      </c>
      <c r="AI55" s="25" t="s">
        <v>73</v>
      </c>
      <c r="AJ55" s="25" t="s">
        <v>74</v>
      </c>
      <c r="AK55" s="25" t="s">
        <v>75</v>
      </c>
      <c r="AL55" s="25" t="s">
        <v>76</v>
      </c>
      <c r="AM55" s="26" t="s">
        <v>77</v>
      </c>
      <c r="AN55" s="26" t="s">
        <v>78</v>
      </c>
      <c r="AO55" s="26" t="s">
        <v>79</v>
      </c>
      <c r="AP55" s="26" t="s">
        <v>80</v>
      </c>
      <c r="AQ55" s="27" t="s">
        <v>81</v>
      </c>
      <c r="AR55" s="34">
        <v>46027</v>
      </c>
      <c r="AS55" s="266">
        <f>AR55+7</f>
        <v>46034</v>
      </c>
      <c r="AT55" s="266">
        <f>AS55+7</f>
        <v>46041</v>
      </c>
      <c r="AU55" s="266">
        <f>AT55+7</f>
        <v>46048</v>
      </c>
      <c r="AV55" s="266">
        <f t="shared" ref="AV55:DE55" si="9">AU55+7</f>
        <v>46055</v>
      </c>
      <c r="AW55" s="266">
        <f t="shared" si="9"/>
        <v>46062</v>
      </c>
      <c r="AX55" s="266">
        <f t="shared" si="9"/>
        <v>46069</v>
      </c>
      <c r="AY55" s="266">
        <f t="shared" si="9"/>
        <v>46076</v>
      </c>
      <c r="AZ55" s="266">
        <f t="shared" si="9"/>
        <v>46083</v>
      </c>
      <c r="BA55" s="266">
        <f t="shared" si="9"/>
        <v>46090</v>
      </c>
      <c r="BB55" s="266">
        <f t="shared" si="9"/>
        <v>46097</v>
      </c>
      <c r="BC55" s="266">
        <f t="shared" si="9"/>
        <v>46104</v>
      </c>
      <c r="BD55" s="266">
        <f t="shared" si="9"/>
        <v>46111</v>
      </c>
      <c r="BE55" s="266">
        <f t="shared" si="9"/>
        <v>46118</v>
      </c>
      <c r="BF55" s="266">
        <f t="shared" si="9"/>
        <v>46125</v>
      </c>
      <c r="BG55" s="266">
        <f t="shared" si="9"/>
        <v>46132</v>
      </c>
      <c r="BH55" s="266">
        <f t="shared" si="9"/>
        <v>46139</v>
      </c>
      <c r="BI55" s="266">
        <f t="shared" si="9"/>
        <v>46146</v>
      </c>
      <c r="BJ55" s="266">
        <f t="shared" si="9"/>
        <v>46153</v>
      </c>
      <c r="BK55" s="266">
        <f t="shared" si="9"/>
        <v>46160</v>
      </c>
      <c r="BL55" s="266">
        <f t="shared" si="9"/>
        <v>46167</v>
      </c>
      <c r="BM55" s="266">
        <f t="shared" si="9"/>
        <v>46174</v>
      </c>
      <c r="BN55" s="266">
        <f t="shared" si="9"/>
        <v>46181</v>
      </c>
      <c r="BO55" s="266">
        <f t="shared" si="9"/>
        <v>46188</v>
      </c>
      <c r="BP55" s="266">
        <f t="shared" si="9"/>
        <v>46195</v>
      </c>
      <c r="BQ55" s="266">
        <f t="shared" si="9"/>
        <v>46202</v>
      </c>
      <c r="BR55" s="266">
        <f t="shared" si="9"/>
        <v>46209</v>
      </c>
      <c r="BS55" s="266">
        <f t="shared" si="9"/>
        <v>46216</v>
      </c>
      <c r="BT55" s="34">
        <f t="shared" si="9"/>
        <v>46223</v>
      </c>
      <c r="BU55" s="34">
        <f t="shared" si="9"/>
        <v>46230</v>
      </c>
      <c r="BV55" s="34">
        <f t="shared" si="9"/>
        <v>46237</v>
      </c>
      <c r="BW55" s="34">
        <f t="shared" si="9"/>
        <v>46244</v>
      </c>
      <c r="BX55" s="34">
        <f t="shared" si="9"/>
        <v>46251</v>
      </c>
      <c r="BY55" s="34">
        <f t="shared" si="9"/>
        <v>46258</v>
      </c>
      <c r="BZ55" s="34">
        <f t="shared" si="9"/>
        <v>46265</v>
      </c>
      <c r="CA55" s="34">
        <f t="shared" si="9"/>
        <v>46272</v>
      </c>
      <c r="CB55" s="34">
        <f t="shared" si="9"/>
        <v>46279</v>
      </c>
      <c r="CC55" s="34">
        <f t="shared" si="9"/>
        <v>46286</v>
      </c>
      <c r="CD55" s="34">
        <f t="shared" si="9"/>
        <v>46293</v>
      </c>
      <c r="CE55" s="34">
        <f t="shared" si="9"/>
        <v>46300</v>
      </c>
      <c r="CF55" s="34">
        <f t="shared" si="9"/>
        <v>46307</v>
      </c>
      <c r="CG55" s="34">
        <f t="shared" si="9"/>
        <v>46314</v>
      </c>
      <c r="CH55" s="34">
        <f t="shared" si="9"/>
        <v>46321</v>
      </c>
      <c r="CI55" s="34">
        <f t="shared" si="9"/>
        <v>46328</v>
      </c>
      <c r="CJ55" s="34">
        <f t="shared" si="9"/>
        <v>46335</v>
      </c>
      <c r="CK55" s="34">
        <f t="shared" si="9"/>
        <v>46342</v>
      </c>
      <c r="CL55" s="34">
        <f t="shared" si="9"/>
        <v>46349</v>
      </c>
      <c r="CM55" s="34">
        <f t="shared" si="9"/>
        <v>46356</v>
      </c>
      <c r="CN55" s="34">
        <f t="shared" si="9"/>
        <v>46363</v>
      </c>
      <c r="CO55" s="34">
        <f t="shared" si="9"/>
        <v>46370</v>
      </c>
      <c r="CP55" s="34">
        <f t="shared" si="9"/>
        <v>46377</v>
      </c>
      <c r="CQ55" s="34">
        <f t="shared" si="9"/>
        <v>46384</v>
      </c>
      <c r="CR55" s="34">
        <f t="shared" si="9"/>
        <v>46391</v>
      </c>
      <c r="CS55" s="34">
        <f t="shared" si="9"/>
        <v>46398</v>
      </c>
      <c r="CT55" s="34">
        <f t="shared" si="9"/>
        <v>46405</v>
      </c>
      <c r="CU55" s="34">
        <f t="shared" si="9"/>
        <v>46412</v>
      </c>
      <c r="CV55" s="34">
        <f t="shared" si="9"/>
        <v>46419</v>
      </c>
      <c r="CW55" s="34">
        <f t="shared" si="9"/>
        <v>46426</v>
      </c>
      <c r="CX55" s="34">
        <f t="shared" si="9"/>
        <v>46433</v>
      </c>
      <c r="CY55" s="34">
        <f t="shared" si="9"/>
        <v>46440</v>
      </c>
      <c r="CZ55" s="34">
        <f t="shared" si="9"/>
        <v>46447</v>
      </c>
      <c r="DA55" s="34">
        <f t="shared" si="9"/>
        <v>46454</v>
      </c>
      <c r="DB55" s="34">
        <f t="shared" si="9"/>
        <v>46461</v>
      </c>
      <c r="DC55" s="34">
        <f t="shared" si="9"/>
        <v>46468</v>
      </c>
      <c r="DD55" s="34">
        <f t="shared" si="9"/>
        <v>46475</v>
      </c>
      <c r="DE55" s="34">
        <f t="shared" si="9"/>
        <v>46482</v>
      </c>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c r="JY55" s="35"/>
      <c r="JZ55" s="35"/>
      <c r="KA55" s="35"/>
      <c r="KB55" s="35"/>
      <c r="KC55" s="35"/>
      <c r="KD55" s="35"/>
      <c r="KE55" s="35"/>
      <c r="KF55" s="35"/>
      <c r="KG55" s="35"/>
      <c r="KH55" s="35"/>
      <c r="KI55" s="35"/>
      <c r="KJ55" s="35"/>
      <c r="KK55" s="35"/>
      <c r="KL55" s="35"/>
      <c r="KM55" s="35"/>
      <c r="KN55" s="35"/>
      <c r="KO55" s="35"/>
      <c r="KP55" s="35"/>
      <c r="KQ55" s="35"/>
      <c r="KR55" s="35"/>
      <c r="KS55" s="35"/>
      <c r="KT55" s="35"/>
      <c r="KU55" s="35"/>
      <c r="KV55" s="35"/>
      <c r="KW55" s="35"/>
      <c r="KX55" s="35"/>
      <c r="KY55" s="35"/>
      <c r="KZ55" s="35"/>
      <c r="LA55" s="35"/>
      <c r="LB55" s="35"/>
      <c r="LC55" s="35"/>
      <c r="LD55" s="35"/>
      <c r="LE55" s="35"/>
      <c r="LF55" s="35"/>
      <c r="LG55" s="35"/>
      <c r="LH55" s="35"/>
      <c r="LI55" s="35"/>
      <c r="LJ55" s="35"/>
      <c r="LK55" s="35"/>
      <c r="LL55" s="35"/>
      <c r="LM55" s="35"/>
      <c r="LN55" s="35"/>
      <c r="LO55" s="35"/>
      <c r="LP55" s="35"/>
      <c r="LQ55" s="35"/>
      <c r="LR55" s="35"/>
      <c r="LS55" s="35"/>
      <c r="LT55" s="35"/>
      <c r="LU55" s="35"/>
      <c r="LV55" s="35"/>
      <c r="LW55" s="35"/>
      <c r="LX55" s="35"/>
      <c r="LY55" s="35"/>
      <c r="LZ55" s="35"/>
      <c r="MA55" s="35"/>
      <c r="MB55" s="35"/>
      <c r="MC55" s="35"/>
      <c r="MD55" s="35"/>
      <c r="ME55" s="35"/>
      <c r="MF55" s="35"/>
      <c r="MG55" s="35"/>
      <c r="MH55" s="35"/>
      <c r="MI55" s="35"/>
      <c r="MJ55" s="35"/>
      <c r="MK55" s="35"/>
      <c r="ML55" s="35"/>
      <c r="MM55" s="35"/>
      <c r="MN55" s="35"/>
      <c r="MO55" s="35"/>
      <c r="MP55" s="35"/>
      <c r="MQ55" s="35"/>
      <c r="MR55" s="35"/>
      <c r="MS55" s="35"/>
      <c r="MT55" s="35"/>
      <c r="MU55" s="35"/>
      <c r="MV55" s="35"/>
      <c r="MW55" s="35"/>
      <c r="MX55" s="35"/>
      <c r="MY55" s="35"/>
      <c r="MZ55" s="35"/>
      <c r="NA55" s="35"/>
      <c r="NB55" s="35"/>
      <c r="NC55" s="35"/>
      <c r="ND55" s="35"/>
      <c r="NE55" s="35"/>
      <c r="NF55" s="35"/>
      <c r="NG55" s="35"/>
      <c r="NH55" s="35"/>
      <c r="NI55" s="35"/>
      <c r="NJ55" s="35"/>
      <c r="NK55" s="35"/>
      <c r="NL55" s="35"/>
      <c r="NM55" s="35"/>
      <c r="NN55" s="35"/>
      <c r="NO55" s="35"/>
      <c r="NP55" s="35"/>
      <c r="NQ55" s="35"/>
      <c r="NR55" s="35"/>
      <c r="NS55" s="35"/>
      <c r="NT55" s="35"/>
      <c r="NU55" s="35"/>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35"/>
      <c r="QP55" s="35"/>
      <c r="QQ55" s="35"/>
      <c r="QR55" s="35"/>
      <c r="QS55" s="35"/>
      <c r="QT55" s="35"/>
      <c r="QU55" s="35"/>
      <c r="QV55" s="35"/>
      <c r="QW55" s="35"/>
      <c r="QX55" s="35"/>
      <c r="QY55" s="35"/>
      <c r="QZ55" s="35"/>
      <c r="RA55" s="35"/>
      <c r="RB55" s="35"/>
      <c r="RC55" s="35"/>
      <c r="RD55" s="35"/>
      <c r="RE55" s="35"/>
      <c r="RF55" s="35"/>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35"/>
      <c r="SK55" s="35"/>
      <c r="SL55" s="35"/>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35"/>
      <c r="UB55" s="35"/>
      <c r="UC55" s="35"/>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35"/>
      <c r="WY55" s="35"/>
      <c r="WZ55" s="35"/>
      <c r="XA55" s="35"/>
      <c r="XB55" s="35"/>
      <c r="XC55" s="35"/>
      <c r="XD55" s="35"/>
      <c r="XE55" s="35"/>
      <c r="XF55" s="35"/>
      <c r="XG55" s="35"/>
      <c r="XH55" s="35"/>
      <c r="XI55" s="35"/>
      <c r="XJ55" s="35"/>
      <c r="XK55" s="35"/>
      <c r="XL55" s="35"/>
      <c r="XM55" s="35"/>
      <c r="XN55" s="35"/>
      <c r="XO55" s="35"/>
      <c r="XP55" s="35"/>
      <c r="XQ55" s="35"/>
      <c r="XR55" s="35"/>
      <c r="XS55" s="35"/>
      <c r="XT55" s="35"/>
      <c r="XU55" s="35"/>
      <c r="XV55" s="35"/>
      <c r="XW55" s="35"/>
      <c r="XX55" s="35"/>
      <c r="XY55" s="35"/>
      <c r="XZ55" s="35"/>
      <c r="YA55" s="35"/>
      <c r="YB55" s="35"/>
      <c r="YC55" s="35"/>
      <c r="YD55" s="35"/>
      <c r="YE55" s="35"/>
      <c r="YF55" s="35"/>
      <c r="YG55" s="35"/>
      <c r="YH55" s="35"/>
      <c r="YI55" s="35"/>
      <c r="YJ55" s="35"/>
      <c r="YK55" s="35"/>
      <c r="YL55" s="35"/>
      <c r="YM55" s="35"/>
      <c r="YN55" s="35"/>
      <c r="YO55" s="35"/>
      <c r="YP55" s="35"/>
      <c r="YQ55" s="35"/>
      <c r="YR55" s="35"/>
      <c r="YS55" s="35"/>
      <c r="YT55" s="35"/>
      <c r="YU55" s="35"/>
      <c r="YV55" s="35"/>
      <c r="YW55" s="35"/>
      <c r="YX55" s="35"/>
      <c r="YY55" s="35"/>
      <c r="YZ55" s="35"/>
      <c r="ZA55" s="35"/>
      <c r="ZB55" s="35"/>
      <c r="ZC55" s="35"/>
      <c r="ZD55" s="35"/>
      <c r="ZE55" s="35"/>
      <c r="ZF55" s="35"/>
      <c r="ZG55" s="35"/>
      <c r="ZH55" s="35"/>
      <c r="ZI55" s="35"/>
      <c r="ZJ55" s="35"/>
      <c r="ZK55" s="35"/>
      <c r="ZL55" s="35"/>
      <c r="ZM55" s="35"/>
      <c r="ZN55" s="35"/>
      <c r="ZO55" s="35"/>
      <c r="ZP55" s="35"/>
      <c r="ZQ55" s="35"/>
      <c r="ZR55" s="35"/>
      <c r="ZS55" s="35"/>
      <c r="ZT55" s="35"/>
      <c r="ZU55" s="35"/>
      <c r="ZV55" s="35"/>
      <c r="ZW55" s="35"/>
      <c r="ZX55" s="35"/>
      <c r="ZY55" s="35"/>
      <c r="ZZ55" s="35"/>
      <c r="AAA55" s="35"/>
      <c r="AAB55" s="35"/>
      <c r="AAC55" s="35"/>
      <c r="AAD55" s="35"/>
      <c r="AAE55" s="35"/>
      <c r="AAF55" s="35"/>
      <c r="AAG55" s="35"/>
      <c r="AAH55" s="35"/>
      <c r="AAI55" s="35"/>
      <c r="AAJ55" s="35"/>
      <c r="AAK55" s="35"/>
      <c r="AAL55" s="35"/>
      <c r="AAM55" s="35"/>
      <c r="AAN55" s="35"/>
      <c r="AAO55" s="35"/>
      <c r="AAP55" s="35"/>
      <c r="AAQ55" s="35"/>
      <c r="AAR55" s="35"/>
      <c r="AAS55" s="35"/>
      <c r="AAT55" s="35"/>
      <c r="AAU55" s="35"/>
      <c r="AAV55" s="35"/>
      <c r="AAW55" s="35"/>
      <c r="AAX55" s="35"/>
      <c r="AAY55" s="35"/>
      <c r="AAZ55" s="35"/>
      <c r="ABA55" s="35"/>
      <c r="ABB55" s="35"/>
      <c r="ABC55" s="35"/>
      <c r="ABD55" s="35"/>
      <c r="ABE55" s="35"/>
      <c r="ABF55" s="35"/>
      <c r="ABG55" s="35"/>
      <c r="ABH55" s="35"/>
      <c r="ABI55" s="35"/>
      <c r="ABJ55" s="35"/>
      <c r="ABK55" s="35"/>
      <c r="ABL55" s="35"/>
      <c r="ABM55" s="35"/>
      <c r="ABN55" s="35"/>
      <c r="ABO55" s="35"/>
      <c r="ABP55" s="35"/>
      <c r="ABQ55" s="35"/>
      <c r="ABR55" s="35"/>
      <c r="ABS55" s="35"/>
      <c r="ABT55" s="35"/>
      <c r="ABU55" s="35"/>
      <c r="ABV55" s="35"/>
      <c r="ABW55" s="35"/>
      <c r="ABX55" s="35"/>
      <c r="ABY55" s="35"/>
      <c r="ABZ55" s="35"/>
      <c r="ACA55" s="35"/>
      <c r="ACB55" s="35"/>
      <c r="ACC55" s="35"/>
      <c r="ACD55" s="35"/>
      <c r="ACE55" s="35"/>
      <c r="ACF55" s="35"/>
      <c r="ACG55" s="35"/>
      <c r="ACH55" s="35"/>
      <c r="ACI55" s="35"/>
      <c r="ACJ55" s="35"/>
      <c r="ACK55" s="35"/>
      <c r="ACL55" s="35"/>
      <c r="ACM55" s="35"/>
      <c r="ACN55" s="35"/>
      <c r="ACO55" s="35"/>
      <c r="ACP55" s="35"/>
      <c r="ACQ55" s="35"/>
      <c r="ACR55" s="35"/>
      <c r="ACS55" s="35"/>
      <c r="ACT55" s="35"/>
      <c r="ACU55" s="35"/>
      <c r="ACV55" s="35"/>
      <c r="ACW55" s="35"/>
      <c r="ACX55" s="35"/>
      <c r="ACY55" s="35"/>
      <c r="ACZ55" s="35"/>
      <c r="ADA55" s="35"/>
      <c r="ADB55" s="35"/>
      <c r="ADC55" s="35"/>
      <c r="ADD55" s="35"/>
      <c r="ADE55" s="35"/>
      <c r="ADF55" s="35"/>
      <c r="ADG55" s="35"/>
      <c r="ADH55" s="35"/>
      <c r="ADI55" s="35"/>
      <c r="ADJ55" s="35"/>
      <c r="ADK55" s="35"/>
      <c r="ADL55" s="35"/>
      <c r="ADM55" s="35"/>
      <c r="ADN55" s="35"/>
      <c r="ADO55" s="35"/>
      <c r="ADP55" s="35"/>
      <c r="ADQ55" s="35"/>
      <c r="ADR55" s="35"/>
      <c r="ADS55" s="35"/>
      <c r="ADT55" s="35"/>
      <c r="ADU55" s="35"/>
      <c r="ADV55" s="35"/>
      <c r="ADW55" s="35"/>
      <c r="ADX55" s="35"/>
      <c r="ADY55" s="35"/>
      <c r="ADZ55" s="35"/>
      <c r="AEA55" s="35"/>
      <c r="AEB55" s="35"/>
      <c r="AEC55" s="35"/>
      <c r="AED55" s="35"/>
      <c r="AEE55" s="35"/>
      <c r="AEF55" s="35"/>
      <c r="AEG55" s="35"/>
      <c r="AEH55" s="35"/>
      <c r="AEI55" s="35"/>
      <c r="AEJ55" s="35"/>
      <c r="AEK55" s="35"/>
      <c r="AEL55" s="35"/>
      <c r="AEM55" s="35"/>
      <c r="AEN55" s="35"/>
      <c r="AEO55" s="35"/>
      <c r="AEP55" s="35"/>
      <c r="AEQ55" s="35"/>
      <c r="AER55" s="35"/>
      <c r="AES55" s="35"/>
      <c r="AET55" s="35"/>
      <c r="AEU55" s="35"/>
      <c r="AEV55" s="35"/>
      <c r="AEW55" s="35"/>
      <c r="AEX55" s="35"/>
      <c r="AEY55" s="35"/>
      <c r="AEZ55" s="35"/>
      <c r="AFA55" s="35"/>
      <c r="AFB55" s="35"/>
      <c r="AFC55" s="35"/>
      <c r="AFD55" s="35"/>
      <c r="AFE55" s="35"/>
      <c r="AFF55" s="35"/>
      <c r="AFG55" s="35"/>
      <c r="AFH55" s="35"/>
      <c r="AFI55" s="35"/>
      <c r="AFJ55" s="35"/>
      <c r="AFK55" s="35"/>
      <c r="AFL55" s="35"/>
      <c r="AFM55" s="35"/>
      <c r="AFN55" s="35"/>
      <c r="AFO55" s="35"/>
      <c r="AFP55" s="35"/>
      <c r="AFQ55" s="35"/>
      <c r="AFR55" s="35"/>
      <c r="AFS55" s="35"/>
      <c r="AFT55" s="35"/>
      <c r="AFU55" s="35"/>
      <c r="AFV55" s="35"/>
      <c r="AFW55" s="35"/>
      <c r="AFX55" s="35"/>
      <c r="AFY55" s="35"/>
      <c r="AFZ55" s="35"/>
      <c r="AGA55" s="35"/>
      <c r="AGB55" s="35"/>
      <c r="AGC55" s="35"/>
      <c r="AGD55" s="35"/>
      <c r="AGE55" s="35"/>
      <c r="AGF55" s="35"/>
      <c r="AGG55" s="35"/>
      <c r="AGH55" s="35"/>
      <c r="AGI55" s="35"/>
      <c r="AGJ55" s="35"/>
      <c r="AGK55" s="35"/>
      <c r="AGL55" s="35"/>
      <c r="AGM55" s="35"/>
      <c r="AGN55" s="35"/>
      <c r="AGO55" s="35"/>
      <c r="AGP55" s="35"/>
      <c r="AGQ55" s="35"/>
      <c r="AGR55" s="35"/>
      <c r="AGS55" s="35"/>
      <c r="AGT55" s="35"/>
      <c r="AGU55" s="35"/>
      <c r="AGV55" s="35"/>
      <c r="AGW55" s="35"/>
      <c r="AGX55" s="35"/>
      <c r="AGY55" s="35"/>
      <c r="AGZ55" s="35"/>
      <c r="AHA55" s="35"/>
      <c r="AHB55" s="35"/>
      <c r="AHC55" s="35"/>
      <c r="AHD55" s="35"/>
      <c r="AHE55" s="35"/>
      <c r="AHF55" s="35"/>
      <c r="AHG55" s="35"/>
      <c r="AHH55" s="35"/>
      <c r="AHI55" s="35"/>
      <c r="AHJ55" s="35"/>
      <c r="AHK55" s="35"/>
      <c r="AHL55" s="35"/>
      <c r="AHM55" s="35"/>
      <c r="AHN55" s="35"/>
      <c r="AHO55" s="35"/>
      <c r="AHP55" s="35"/>
      <c r="AHQ55" s="35"/>
      <c r="AHR55" s="35"/>
      <c r="AHS55" s="35"/>
      <c r="AHT55" s="35"/>
      <c r="AHU55" s="35"/>
      <c r="AHV55" s="35"/>
      <c r="AHW55" s="35"/>
      <c r="AHX55" s="35"/>
      <c r="AHY55" s="35"/>
      <c r="AHZ55" s="35"/>
      <c r="AIA55" s="35"/>
      <c r="AIB55" s="35"/>
      <c r="AIC55" s="35"/>
      <c r="AID55" s="35"/>
      <c r="AIE55" s="35"/>
      <c r="AIF55" s="35"/>
      <c r="AIG55" s="35"/>
      <c r="AIH55" s="35"/>
      <c r="AII55" s="35"/>
      <c r="AIJ55" s="35"/>
      <c r="AIK55" s="35"/>
      <c r="AIL55" s="35"/>
      <c r="AIM55" s="35"/>
      <c r="AIN55" s="35"/>
      <c r="AIO55" s="35"/>
      <c r="AIP55" s="35"/>
      <c r="AIQ55" s="35"/>
      <c r="AIR55" s="35"/>
      <c r="AIS55" s="35"/>
      <c r="AIT55" s="35"/>
      <c r="AIU55" s="35"/>
      <c r="AIV55" s="35"/>
      <c r="AIW55" s="35"/>
      <c r="AIX55" s="35"/>
      <c r="AIY55" s="35"/>
      <c r="AIZ55" s="35"/>
      <c r="AJA55" s="35"/>
      <c r="AJB55" s="35"/>
      <c r="AJC55" s="35"/>
      <c r="AJD55" s="35"/>
      <c r="AJE55" s="35"/>
      <c r="AJF55" s="35"/>
      <c r="AJG55" s="35"/>
      <c r="AJH55" s="35"/>
      <c r="AJI55" s="35"/>
      <c r="AJJ55" s="35"/>
      <c r="AJK55" s="35"/>
      <c r="AJL55" s="35"/>
      <c r="AJM55" s="35"/>
      <c r="AJN55" s="35"/>
      <c r="AJO55" s="35"/>
      <c r="AJP55" s="35"/>
      <c r="AJQ55" s="35"/>
      <c r="AJR55" s="35"/>
      <c r="AJS55" s="35"/>
      <c r="AJT55" s="35"/>
      <c r="AJU55" s="35"/>
      <c r="AJV55" s="35"/>
      <c r="AJW55" s="35"/>
      <c r="AJX55" s="35"/>
      <c r="AJY55" s="35"/>
      <c r="AJZ55" s="35"/>
      <c r="AKA55" s="35"/>
      <c r="AKB55" s="35"/>
      <c r="AKC55" s="35"/>
      <c r="AKD55" s="35"/>
      <c r="AKE55" s="35"/>
      <c r="AKF55" s="35"/>
      <c r="AKG55" s="35"/>
      <c r="AKH55" s="35"/>
      <c r="AKI55" s="35"/>
      <c r="AKJ55" s="35"/>
      <c r="AKK55" s="35"/>
      <c r="AKL55" s="35"/>
      <c r="AKM55" s="35"/>
      <c r="AKN55" s="35"/>
      <c r="AKO55" s="35"/>
      <c r="AKP55" s="35"/>
      <c r="AKQ55" s="35"/>
      <c r="AKR55" s="35"/>
      <c r="AKS55" s="35"/>
      <c r="AKT55" s="35"/>
      <c r="AKU55" s="35"/>
      <c r="AKV55" s="35"/>
      <c r="AKW55" s="35"/>
      <c r="AKX55" s="35"/>
      <c r="AKY55" s="35"/>
      <c r="AKZ55" s="35"/>
      <c r="ALA55" s="35"/>
      <c r="ALB55" s="35"/>
      <c r="ALC55" s="35"/>
      <c r="ALD55" s="35"/>
      <c r="ALE55" s="35"/>
      <c r="ALF55" s="35"/>
      <c r="ALG55" s="35"/>
      <c r="ALH55" s="35"/>
      <c r="ALI55" s="35"/>
      <c r="ALJ55" s="35"/>
      <c r="ALK55" s="35"/>
      <c r="ALL55" s="35"/>
      <c r="ALM55" s="35"/>
      <c r="ALN55" s="35"/>
      <c r="ALO55" s="35"/>
      <c r="ALP55" s="35"/>
      <c r="ALQ55" s="35"/>
      <c r="ALR55" s="35"/>
      <c r="ALS55" s="35"/>
      <c r="ALT55" s="35"/>
      <c r="ALU55" s="35"/>
      <c r="ALV55" s="35"/>
      <c r="ALW55" s="35"/>
      <c r="ALX55" s="35"/>
      <c r="ALY55" s="35"/>
      <c r="ALZ55" s="35"/>
      <c r="AMA55" s="35"/>
      <c r="AMB55" s="35"/>
      <c r="AMC55" s="35"/>
      <c r="AMD55" s="35"/>
      <c r="AME55" s="35"/>
      <c r="AMF55" s="35"/>
      <c r="AMG55" s="35"/>
      <c r="AMH55" s="35"/>
      <c r="AMI55" s="35"/>
      <c r="AMJ55" s="35"/>
      <c r="AMK55" s="35"/>
      <c r="AML55" s="35"/>
      <c r="AMM55" s="35"/>
      <c r="AMN55" s="35"/>
      <c r="AMO55" s="35"/>
      <c r="AMP55" s="35"/>
      <c r="AMQ55" s="35"/>
      <c r="AMR55" s="35"/>
      <c r="AMS55" s="35"/>
      <c r="AMT55" s="35"/>
      <c r="AMU55" s="35"/>
      <c r="AMV55" s="35"/>
      <c r="AMW55" s="35"/>
      <c r="AMX55" s="35"/>
      <c r="AMY55" s="35"/>
      <c r="AMZ55" s="35"/>
      <c r="ANA55" s="35"/>
      <c r="ANB55" s="35"/>
      <c r="ANC55" s="35"/>
      <c r="AND55" s="35"/>
      <c r="ANE55" s="35"/>
      <c r="ANF55" s="35"/>
      <c r="ANG55" s="35"/>
      <c r="ANH55" s="35"/>
      <c r="ANI55" s="35"/>
      <c r="ANJ55" s="35"/>
      <c r="ANK55" s="35"/>
      <c r="ANL55" s="35"/>
      <c r="ANM55" s="35"/>
      <c r="ANN55" s="35"/>
      <c r="ANO55" s="35"/>
      <c r="ANP55" s="35"/>
      <c r="ANQ55" s="35"/>
      <c r="ANR55" s="35"/>
      <c r="ANS55" s="35"/>
      <c r="ANT55" s="35"/>
      <c r="ANU55" s="35"/>
      <c r="ANV55" s="35"/>
      <c r="ANW55" s="35"/>
      <c r="ANX55" s="35"/>
      <c r="ANY55" s="35"/>
      <c r="ANZ55" s="35"/>
      <c r="AOA55" s="35"/>
      <c r="AOB55" s="35"/>
      <c r="AOC55" s="35"/>
      <c r="AOD55" s="35"/>
      <c r="AOE55" s="35"/>
      <c r="AOF55" s="35"/>
      <c r="AOG55" s="35"/>
      <c r="AOH55" s="35"/>
      <c r="AOI55" s="35"/>
      <c r="AOJ55" s="35"/>
      <c r="AOK55" s="35"/>
      <c r="AOL55" s="35"/>
      <c r="AOM55" s="35"/>
      <c r="AON55" s="35"/>
      <c r="AOO55" s="35"/>
      <c r="AOP55" s="35"/>
      <c r="AOQ55" s="35"/>
      <c r="AOR55" s="35"/>
      <c r="AOS55" s="35"/>
      <c r="AOT55" s="35"/>
      <c r="AOU55" s="35"/>
      <c r="AOV55" s="35"/>
      <c r="AOW55" s="35"/>
      <c r="AOX55" s="35"/>
      <c r="AOY55" s="35"/>
      <c r="AOZ55" s="35"/>
      <c r="APA55" s="35"/>
      <c r="APB55" s="35"/>
      <c r="APC55" s="35"/>
      <c r="APD55" s="35"/>
      <c r="APE55" s="35"/>
      <c r="APF55" s="35"/>
      <c r="APG55" s="35"/>
      <c r="APH55" s="35"/>
      <c r="API55" s="35"/>
      <c r="APJ55" s="35"/>
      <c r="APK55" s="35"/>
      <c r="APL55" s="35"/>
      <c r="APM55" s="35"/>
      <c r="APN55" s="35"/>
      <c r="APO55" s="35"/>
      <c r="APP55" s="35"/>
      <c r="APQ55" s="35"/>
      <c r="APR55" s="35"/>
      <c r="APS55" s="35"/>
      <c r="APT55" s="35"/>
      <c r="APU55" s="35"/>
      <c r="APV55" s="35"/>
      <c r="APW55" s="35"/>
      <c r="APX55" s="35"/>
      <c r="APY55" s="35"/>
      <c r="APZ55" s="35"/>
      <c r="AQA55" s="35"/>
      <c r="AQB55" s="35"/>
      <c r="AQC55" s="35"/>
      <c r="AQD55" s="35"/>
      <c r="AQE55" s="35"/>
      <c r="AQF55" s="35"/>
      <c r="AQG55" s="35"/>
      <c r="AQH55" s="35"/>
      <c r="AQI55" s="35"/>
      <c r="AQJ55" s="35"/>
      <c r="AQK55" s="35"/>
      <c r="AQL55" s="35"/>
      <c r="AQM55" s="35"/>
      <c r="AQN55" s="35"/>
      <c r="AQO55" s="35"/>
      <c r="AQP55" s="35"/>
      <c r="AQQ55" s="35"/>
      <c r="AQR55" s="35"/>
      <c r="AQS55" s="35"/>
      <c r="AQT55" s="35"/>
      <c r="AQU55" s="35"/>
      <c r="AQV55" s="35"/>
      <c r="AQW55" s="35"/>
      <c r="AQX55" s="35"/>
      <c r="AQY55" s="35"/>
      <c r="AQZ55" s="35"/>
      <c r="ARA55" s="35"/>
      <c r="ARB55" s="35"/>
      <c r="ARC55" s="35"/>
      <c r="ARD55" s="35"/>
      <c r="ARE55" s="35"/>
      <c r="ARF55" s="35"/>
      <c r="ARG55" s="35"/>
      <c r="ARH55" s="35"/>
      <c r="ARI55" s="35"/>
      <c r="ARJ55" s="35"/>
      <c r="ARK55" s="35"/>
      <c r="ARL55" s="35"/>
      <c r="ARM55" s="35"/>
      <c r="ARN55" s="35"/>
      <c r="ARO55" s="35"/>
      <c r="ARP55" s="35"/>
      <c r="ARQ55" s="35"/>
      <c r="ARR55" s="35"/>
      <c r="ARS55" s="35"/>
      <c r="ART55" s="35"/>
      <c r="ARU55" s="35"/>
      <c r="ARV55" s="35"/>
      <c r="ARW55" s="35"/>
      <c r="ARX55" s="35"/>
      <c r="ARY55" s="35"/>
      <c r="ARZ55" s="35"/>
      <c r="ASA55" s="35"/>
      <c r="ASB55" s="35"/>
      <c r="ASC55" s="35"/>
      <c r="ASD55" s="35"/>
      <c r="ASE55" s="35"/>
      <c r="ASF55" s="35"/>
      <c r="ASG55" s="35"/>
      <c r="ASH55" s="35"/>
      <c r="ASI55" s="35"/>
      <c r="ASJ55" s="35"/>
      <c r="ASK55" s="35"/>
      <c r="ASL55" s="35"/>
      <c r="ASM55" s="35"/>
      <c r="ASN55" s="35"/>
      <c r="ASO55" s="35"/>
      <c r="ASP55" s="35"/>
      <c r="ASQ55" s="35"/>
      <c r="ASR55" s="35"/>
      <c r="ASS55" s="35"/>
      <c r="AST55" s="35"/>
      <c r="ASU55" s="35"/>
      <c r="ASV55" s="35"/>
      <c r="ASW55" s="35"/>
      <c r="ASX55" s="35"/>
      <c r="ASY55" s="35"/>
      <c r="ASZ55" s="35"/>
      <c r="ATA55" s="35"/>
      <c r="ATB55" s="35"/>
      <c r="ATC55" s="35"/>
      <c r="ATD55" s="35"/>
      <c r="ATE55" s="35"/>
      <c r="ATF55" s="35"/>
      <c r="ATG55" s="35"/>
      <c r="ATH55" s="35"/>
      <c r="ATI55" s="35"/>
      <c r="ATJ55" s="35"/>
      <c r="ATK55" s="35"/>
      <c r="ATL55" s="35"/>
      <c r="ATM55" s="35"/>
      <c r="ATN55" s="35"/>
      <c r="ATO55" s="35"/>
      <c r="ATP55" s="35"/>
      <c r="ATQ55" s="35"/>
      <c r="ATR55" s="35"/>
      <c r="ATS55" s="35"/>
      <c r="ATT55" s="35"/>
      <c r="ATU55" s="35"/>
      <c r="ATV55" s="35"/>
      <c r="ATW55" s="35"/>
      <c r="ATX55" s="35"/>
      <c r="ATY55" s="35"/>
      <c r="ATZ55" s="35"/>
      <c r="AUA55" s="35"/>
      <c r="AUB55" s="35"/>
      <c r="AUC55" s="35"/>
      <c r="AUD55" s="35"/>
      <c r="AUE55" s="35"/>
      <c r="AUF55" s="35"/>
      <c r="AUG55" s="35"/>
      <c r="AUH55" s="35"/>
      <c r="AUI55" s="35"/>
      <c r="AUJ55" s="35"/>
      <c r="AUK55" s="35"/>
      <c r="AUL55" s="35"/>
      <c r="AUM55" s="35"/>
      <c r="AUN55" s="35"/>
      <c r="AUO55" s="35"/>
      <c r="AUP55" s="35"/>
      <c r="AUQ55" s="35"/>
      <c r="AUR55" s="35"/>
      <c r="AUS55" s="35"/>
      <c r="AUT55" s="35"/>
      <c r="AUU55" s="35"/>
      <c r="AUV55" s="35"/>
      <c r="AUW55" s="35"/>
      <c r="AUX55" s="35"/>
      <c r="AUY55" s="35"/>
      <c r="AUZ55" s="35"/>
      <c r="AVA55" s="35"/>
      <c r="AVB55" s="35"/>
      <c r="AVC55" s="35"/>
      <c r="AVD55" s="35"/>
      <c r="AVE55" s="35"/>
      <c r="AVF55" s="35"/>
      <c r="AVG55" s="35"/>
      <c r="AVH55" s="35"/>
      <c r="AVI55" s="35"/>
      <c r="AVJ55" s="35"/>
      <c r="AVK55" s="35"/>
      <c r="AVL55" s="35"/>
      <c r="AVM55" s="35"/>
      <c r="AVN55" s="35"/>
      <c r="AVO55" s="35"/>
      <c r="AVP55" s="35"/>
      <c r="AVQ55" s="35"/>
      <c r="AVR55" s="35"/>
      <c r="AVS55" s="35"/>
      <c r="AVT55" s="35"/>
      <c r="AVU55" s="35"/>
      <c r="AVV55" s="35"/>
      <c r="AVW55" s="35"/>
      <c r="AVX55" s="35"/>
      <c r="AVY55" s="35"/>
      <c r="AVZ55" s="35"/>
      <c r="AWA55" s="35"/>
      <c r="AWB55" s="35"/>
      <c r="AWC55" s="35"/>
      <c r="AWD55" s="35"/>
      <c r="AWE55" s="35"/>
      <c r="AWF55" s="35"/>
      <c r="AWG55" s="35"/>
      <c r="AWH55" s="35"/>
      <c r="AWI55" s="35"/>
      <c r="AWJ55" s="35"/>
      <c r="AWK55" s="35"/>
      <c r="AWL55" s="35"/>
      <c r="AWM55" s="35"/>
      <c r="AWN55" s="35"/>
      <c r="AWO55" s="35"/>
      <c r="AWP55" s="35"/>
      <c r="AWQ55" s="35"/>
      <c r="AWR55" s="35"/>
      <c r="AWS55" s="35"/>
      <c r="AWT55" s="35"/>
      <c r="AWU55" s="35"/>
      <c r="AWV55" s="35"/>
      <c r="AWW55" s="35"/>
      <c r="AWX55" s="35"/>
      <c r="AWY55" s="35"/>
      <c r="AWZ55" s="35"/>
      <c r="AXA55" s="35"/>
      <c r="AXB55" s="35"/>
      <c r="AXC55" s="35"/>
      <c r="AXD55" s="35"/>
      <c r="AXE55" s="35"/>
      <c r="AXF55" s="35"/>
      <c r="AXG55" s="35"/>
      <c r="AXH55" s="35"/>
      <c r="AXI55" s="35"/>
      <c r="AXJ55" s="35"/>
      <c r="AXK55" s="35"/>
      <c r="AXL55" s="35"/>
      <c r="AXM55" s="35"/>
      <c r="AXN55" s="35"/>
      <c r="AXO55" s="35"/>
      <c r="AXP55" s="35"/>
      <c r="AXQ55" s="35"/>
      <c r="AXR55" s="35"/>
      <c r="AXS55" s="35"/>
      <c r="AXT55" s="35"/>
      <c r="AXU55" s="35"/>
      <c r="AXV55" s="35"/>
      <c r="AXW55" s="35"/>
      <c r="AXX55" s="35"/>
      <c r="AXY55" s="35"/>
      <c r="AXZ55" s="35"/>
      <c r="AYA55" s="35"/>
      <c r="AYB55" s="35"/>
      <c r="AYC55" s="35"/>
      <c r="AYD55" s="35"/>
      <c r="AYE55" s="35"/>
      <c r="AYF55" s="35"/>
      <c r="AYG55" s="35"/>
      <c r="AYH55" s="35"/>
      <c r="AYI55" s="35"/>
      <c r="AYJ55" s="35"/>
      <c r="AYK55" s="35"/>
      <c r="AYL55" s="35"/>
      <c r="AYM55" s="35"/>
      <c r="AYN55" s="35"/>
      <c r="AYO55" s="35"/>
      <c r="AYP55" s="35"/>
      <c r="AYQ55" s="35"/>
      <c r="AYR55" s="35"/>
      <c r="AYS55" s="35"/>
      <c r="AYT55" s="35"/>
      <c r="AYU55" s="35"/>
      <c r="AYV55" s="35"/>
      <c r="AYW55" s="35"/>
      <c r="AYX55" s="35"/>
      <c r="AYY55" s="35"/>
      <c r="AYZ55" s="35"/>
      <c r="AZA55" s="35"/>
      <c r="AZB55" s="35"/>
      <c r="AZC55" s="35"/>
      <c r="AZD55" s="35"/>
      <c r="AZE55" s="35"/>
      <c r="AZF55" s="35"/>
      <c r="AZG55" s="35"/>
      <c r="AZH55" s="35"/>
      <c r="AZI55" s="35"/>
      <c r="AZJ55" s="35"/>
      <c r="AZK55" s="35"/>
      <c r="AZL55" s="35"/>
      <c r="AZM55" s="35"/>
      <c r="AZN55" s="35"/>
      <c r="AZO55" s="35"/>
      <c r="AZP55" s="35"/>
      <c r="AZQ55" s="35"/>
      <c r="AZR55" s="35"/>
      <c r="AZS55" s="35"/>
      <c r="AZT55" s="35"/>
      <c r="AZU55" s="35"/>
      <c r="AZV55" s="35"/>
      <c r="AZW55" s="35"/>
      <c r="AZX55" s="35"/>
      <c r="AZY55" s="35"/>
      <c r="AZZ55" s="35"/>
      <c r="BAA55" s="35"/>
      <c r="BAB55" s="35"/>
      <c r="BAC55" s="35"/>
      <c r="BAD55" s="35"/>
      <c r="BAE55" s="35"/>
      <c r="BAF55" s="35"/>
      <c r="BAG55" s="35"/>
      <c r="BAH55" s="35"/>
      <c r="BAI55" s="35"/>
      <c r="BAJ55" s="35"/>
      <c r="BAK55" s="35"/>
      <c r="BAL55" s="35"/>
      <c r="BAM55" s="35"/>
      <c r="BAN55" s="35"/>
      <c r="BAO55" s="35"/>
      <c r="BAP55" s="35"/>
      <c r="BAQ55" s="35"/>
      <c r="BAR55" s="35"/>
      <c r="BAS55" s="35"/>
      <c r="BAT55" s="35"/>
      <c r="BAU55" s="35"/>
      <c r="BAV55" s="35"/>
      <c r="BAW55" s="35"/>
      <c r="BAX55" s="35"/>
      <c r="BAY55" s="35"/>
      <c r="BAZ55" s="35"/>
      <c r="BBA55" s="35"/>
      <c r="BBB55" s="35"/>
      <c r="BBC55" s="35"/>
      <c r="BBD55" s="35"/>
      <c r="BBE55" s="35"/>
      <c r="BBF55" s="35"/>
      <c r="BBG55" s="35"/>
      <c r="BBH55" s="35"/>
      <c r="BBI55" s="35"/>
      <c r="BBJ55" s="35"/>
      <c r="BBK55" s="35"/>
      <c r="BBL55" s="35"/>
      <c r="BBM55" s="35"/>
      <c r="BBN55" s="35"/>
      <c r="BBO55" s="35"/>
      <c r="BBP55" s="35"/>
      <c r="BBQ55" s="35"/>
      <c r="BBR55" s="35"/>
      <c r="BBS55" s="35"/>
      <c r="BBT55" s="35"/>
      <c r="BBU55" s="35"/>
      <c r="BBV55" s="35"/>
      <c r="BBW55" s="35"/>
      <c r="BBX55" s="35"/>
      <c r="BBY55" s="35"/>
      <c r="BBZ55" s="35"/>
      <c r="BCA55" s="35"/>
      <c r="BCB55" s="35"/>
      <c r="BCC55" s="35"/>
      <c r="BCD55" s="35"/>
      <c r="BCE55" s="35"/>
      <c r="BCF55" s="35"/>
      <c r="BCG55" s="35"/>
      <c r="BCH55" s="35"/>
      <c r="BCI55" s="35"/>
      <c r="BCJ55" s="35"/>
      <c r="BCK55" s="35"/>
      <c r="BCL55" s="35"/>
      <c r="BCM55" s="35"/>
      <c r="BCN55" s="35"/>
      <c r="BCO55" s="35"/>
      <c r="BCP55" s="35"/>
      <c r="BCQ55" s="35"/>
      <c r="BCR55" s="35"/>
      <c r="BCS55" s="35"/>
      <c r="BCT55" s="35"/>
      <c r="BCU55" s="35"/>
      <c r="BCV55" s="35"/>
      <c r="BCW55" s="35"/>
      <c r="BCX55" s="35"/>
      <c r="BCY55" s="35"/>
      <c r="BCZ55" s="35"/>
      <c r="BDA55" s="35"/>
      <c r="BDB55" s="35"/>
      <c r="BDC55" s="35"/>
      <c r="BDD55" s="35"/>
      <c r="BDE55" s="35"/>
      <c r="BDF55" s="35"/>
      <c r="BDG55" s="35"/>
      <c r="BDH55" s="35"/>
      <c r="BDI55" s="35"/>
      <c r="BDJ55" s="35"/>
      <c r="BDK55" s="35"/>
      <c r="BDL55" s="35"/>
      <c r="BDM55" s="35"/>
      <c r="BDN55" s="35"/>
      <c r="BDO55" s="35"/>
      <c r="BDP55" s="35"/>
      <c r="BDQ55" s="35"/>
      <c r="BDR55" s="35"/>
      <c r="BDS55" s="35"/>
      <c r="BDT55" s="35"/>
      <c r="BDU55" s="35"/>
      <c r="BDV55" s="35"/>
      <c r="BDW55" s="35"/>
      <c r="BDX55" s="35"/>
      <c r="BDY55" s="35"/>
      <c r="BDZ55" s="35"/>
      <c r="BEA55" s="35"/>
      <c r="BEB55" s="35"/>
      <c r="BEC55" s="35"/>
      <c r="BED55" s="35"/>
      <c r="BEE55" s="35"/>
      <c r="BEF55" s="35"/>
      <c r="BEG55" s="35"/>
      <c r="BEH55" s="35"/>
      <c r="BEI55" s="35"/>
      <c r="BEJ55" s="35"/>
      <c r="BEK55" s="35"/>
      <c r="BEL55" s="35"/>
      <c r="BEM55" s="35"/>
      <c r="BEN55" s="35"/>
      <c r="BEO55" s="35"/>
      <c r="BEP55" s="35"/>
      <c r="BEQ55" s="35"/>
      <c r="BER55" s="35"/>
      <c r="BES55" s="35"/>
      <c r="BET55" s="35"/>
      <c r="BEU55" s="35"/>
      <c r="BEV55" s="35"/>
      <c r="BEW55" s="35"/>
      <c r="BEX55" s="35"/>
      <c r="BEY55" s="35"/>
      <c r="BEZ55" s="35"/>
      <c r="BFA55" s="35"/>
      <c r="BFB55" s="35"/>
      <c r="BFC55" s="35"/>
      <c r="BFD55" s="35"/>
      <c r="BFE55" s="35"/>
      <c r="BFF55" s="35"/>
      <c r="BFG55" s="35"/>
      <c r="BFH55" s="35"/>
      <c r="BFI55" s="35"/>
      <c r="BFJ55" s="35"/>
      <c r="BFK55" s="35"/>
      <c r="BFL55" s="35"/>
      <c r="BFM55" s="35"/>
      <c r="BFN55" s="35"/>
      <c r="BFO55" s="35"/>
      <c r="BFP55" s="35"/>
      <c r="BFQ55" s="35"/>
      <c r="BFR55" s="35"/>
      <c r="BFS55" s="35"/>
      <c r="BFT55" s="35"/>
      <c r="BFU55" s="35"/>
      <c r="BFV55" s="35"/>
      <c r="BFW55" s="35"/>
      <c r="BFX55" s="35"/>
      <c r="BFY55" s="35"/>
      <c r="BFZ55" s="35"/>
      <c r="BGA55" s="35"/>
      <c r="BGB55" s="35"/>
      <c r="BGC55" s="35"/>
      <c r="BGD55" s="35"/>
      <c r="BGE55" s="35"/>
      <c r="BGF55" s="35"/>
      <c r="BGG55" s="35"/>
      <c r="BGH55" s="35"/>
      <c r="BGI55" s="35"/>
      <c r="BGJ55" s="35"/>
      <c r="BGK55" s="35"/>
      <c r="BGL55" s="35"/>
      <c r="BGM55" s="35"/>
      <c r="BGN55" s="35"/>
      <c r="BGO55" s="35"/>
      <c r="BGP55" s="35"/>
      <c r="BGQ55" s="35"/>
      <c r="BGR55" s="35"/>
      <c r="BGS55" s="35"/>
      <c r="BGT55" s="35"/>
      <c r="BGU55" s="35"/>
      <c r="BGV55" s="35"/>
      <c r="BGW55" s="35"/>
      <c r="BGX55" s="35"/>
      <c r="BGY55" s="35"/>
      <c r="BGZ55" s="35"/>
      <c r="BHA55" s="35"/>
      <c r="BHB55" s="35"/>
      <c r="BHC55" s="35"/>
      <c r="BHD55" s="35"/>
      <c r="BHE55" s="35"/>
      <c r="BHF55" s="35"/>
      <c r="BHG55" s="35"/>
      <c r="BHH55" s="35"/>
      <c r="BHI55" s="35"/>
      <c r="BHJ55" s="35"/>
      <c r="BHK55" s="35"/>
      <c r="BHL55" s="35"/>
      <c r="BHM55" s="35"/>
      <c r="BHN55" s="35"/>
      <c r="BHO55" s="35"/>
      <c r="BHP55" s="35"/>
      <c r="BHQ55" s="35"/>
      <c r="BHR55" s="35"/>
      <c r="BHS55" s="35"/>
      <c r="BHT55" s="35"/>
      <c r="BHU55" s="35"/>
      <c r="BHV55" s="35"/>
      <c r="BHW55" s="35"/>
      <c r="BHX55" s="35"/>
      <c r="BHY55" s="35"/>
      <c r="BHZ55" s="35"/>
      <c r="BIA55" s="35"/>
      <c r="BIB55" s="35"/>
      <c r="BIC55" s="35"/>
      <c r="BID55" s="35"/>
      <c r="BIE55" s="35"/>
      <c r="BIF55" s="35"/>
      <c r="BIG55" s="35"/>
      <c r="BIH55" s="35"/>
      <c r="BII55" s="35"/>
      <c r="BIJ55" s="35"/>
      <c r="BIK55" s="35"/>
      <c r="BIL55" s="35"/>
      <c r="BIM55" s="35"/>
      <c r="BIN55" s="35"/>
      <c r="BIO55" s="35"/>
      <c r="BIP55" s="35"/>
      <c r="BIQ55" s="35"/>
      <c r="BIR55" s="35"/>
      <c r="BIS55" s="35"/>
      <c r="BIT55" s="35"/>
      <c r="BIU55" s="35"/>
      <c r="BIV55" s="35"/>
      <c r="BIW55" s="35"/>
      <c r="BIX55" s="35"/>
      <c r="BIY55" s="35"/>
      <c r="BIZ55" s="35"/>
      <c r="BJA55" s="35"/>
      <c r="BJB55" s="35"/>
      <c r="BJC55" s="35"/>
      <c r="BJD55" s="35"/>
      <c r="BJE55" s="35"/>
      <c r="BJF55" s="35"/>
      <c r="BJG55" s="35"/>
      <c r="BJH55" s="35"/>
      <c r="BJI55" s="35"/>
      <c r="BJJ55" s="35"/>
      <c r="BJK55" s="35"/>
      <c r="BJL55" s="35"/>
      <c r="BJM55" s="35"/>
      <c r="BJN55" s="35"/>
      <c r="BJO55" s="35"/>
      <c r="BJP55" s="35"/>
      <c r="BJQ55" s="35"/>
      <c r="BJR55" s="35"/>
      <c r="BJS55" s="35"/>
      <c r="BJT55" s="35"/>
      <c r="BJU55" s="35"/>
      <c r="BJV55" s="35"/>
      <c r="BJW55" s="35"/>
      <c r="BJX55" s="35"/>
      <c r="BJY55" s="35"/>
      <c r="BJZ55" s="35"/>
      <c r="BKA55" s="35"/>
      <c r="BKB55" s="35"/>
      <c r="BKC55" s="35"/>
      <c r="BKD55" s="35"/>
      <c r="BKE55" s="35"/>
      <c r="BKF55" s="35"/>
      <c r="BKG55" s="35"/>
      <c r="BKH55" s="35"/>
      <c r="BKI55" s="35"/>
      <c r="BKJ55" s="35"/>
      <c r="BKK55" s="35"/>
      <c r="BKL55" s="35"/>
      <c r="BKM55" s="35"/>
      <c r="BKN55" s="35"/>
      <c r="BKO55" s="35"/>
      <c r="BKP55" s="35"/>
      <c r="BKQ55" s="35"/>
      <c r="BKR55" s="35"/>
      <c r="BKS55" s="35"/>
      <c r="BKT55" s="35"/>
      <c r="BKU55" s="35"/>
      <c r="BKV55" s="35"/>
      <c r="BKW55" s="35"/>
      <c r="BKX55" s="35"/>
      <c r="BKY55" s="35"/>
      <c r="BKZ55" s="35"/>
      <c r="BLA55" s="35"/>
      <c r="BLB55" s="35"/>
      <c r="BLC55" s="35"/>
      <c r="BLD55" s="35"/>
      <c r="BLE55" s="35"/>
      <c r="BLF55" s="35"/>
      <c r="BLG55" s="35"/>
      <c r="BLH55" s="35"/>
      <c r="BLI55" s="35"/>
      <c r="BLJ55" s="35"/>
      <c r="BLK55" s="35"/>
      <c r="BLL55" s="35"/>
      <c r="BLM55" s="35"/>
      <c r="BLN55" s="35"/>
      <c r="BLO55" s="35"/>
      <c r="BLP55" s="35"/>
      <c r="BLQ55" s="35"/>
      <c r="BLR55" s="35"/>
      <c r="BLS55" s="35"/>
      <c r="BLT55" s="35"/>
      <c r="BLU55" s="35"/>
      <c r="BLV55" s="35"/>
      <c r="BLW55" s="35"/>
      <c r="BLX55" s="35"/>
      <c r="BLY55" s="35"/>
      <c r="BLZ55" s="35"/>
      <c r="BMA55" s="35"/>
      <c r="BMB55" s="35"/>
      <c r="BMC55" s="35"/>
      <c r="BMD55" s="35"/>
      <c r="BME55" s="35"/>
      <c r="BMF55" s="35"/>
      <c r="BMG55" s="35"/>
      <c r="BMH55" s="35"/>
      <c r="BMI55" s="35"/>
      <c r="BMJ55" s="35"/>
      <c r="BMK55" s="35"/>
      <c r="BML55" s="35"/>
      <c r="BMM55" s="35"/>
      <c r="BMN55" s="35"/>
      <c r="BMO55" s="35"/>
      <c r="BMP55" s="35"/>
      <c r="BMQ55" s="35"/>
      <c r="BMR55" s="35"/>
      <c r="BMS55" s="35"/>
      <c r="BMT55" s="35"/>
      <c r="BMU55" s="35"/>
      <c r="BMV55" s="35"/>
      <c r="BMW55" s="35"/>
      <c r="BMX55" s="35"/>
      <c r="BMY55" s="35"/>
      <c r="BMZ55" s="35"/>
      <c r="BNA55" s="35"/>
      <c r="BNB55" s="35"/>
      <c r="BNC55" s="35"/>
      <c r="BND55" s="35"/>
      <c r="BNE55" s="35"/>
      <c r="BNF55" s="35"/>
      <c r="BNG55" s="35"/>
      <c r="BNH55" s="35"/>
      <c r="BNI55" s="35"/>
      <c r="BNJ55" s="35"/>
      <c r="BNK55" s="35"/>
      <c r="BNL55" s="35"/>
      <c r="BNM55" s="35"/>
      <c r="BNN55" s="35"/>
      <c r="BNO55" s="35"/>
      <c r="BNP55" s="35"/>
      <c r="BNQ55" s="35"/>
      <c r="BNR55" s="35"/>
      <c r="BNS55" s="35"/>
      <c r="BNT55" s="35"/>
      <c r="BNU55" s="35"/>
      <c r="BNV55" s="35"/>
      <c r="BNW55" s="35"/>
      <c r="BNX55" s="35"/>
      <c r="BNY55" s="35"/>
      <c r="BNZ55" s="35"/>
      <c r="BOA55" s="35"/>
      <c r="BOB55" s="35"/>
      <c r="BOC55" s="35"/>
      <c r="BOD55" s="35"/>
      <c r="BOE55" s="35"/>
      <c r="BOF55" s="35"/>
      <c r="BOG55" s="35"/>
      <c r="BOH55" s="35"/>
      <c r="BOI55" s="35"/>
      <c r="BOJ55" s="35"/>
      <c r="BOK55" s="35"/>
      <c r="BOL55" s="35"/>
      <c r="BOM55" s="35"/>
      <c r="BON55" s="35"/>
      <c r="BOO55" s="35"/>
      <c r="BOP55" s="35"/>
      <c r="BOQ55" s="35"/>
      <c r="BOR55" s="35"/>
      <c r="BOS55" s="35"/>
      <c r="BOT55" s="35"/>
      <c r="BOU55" s="35"/>
      <c r="BOV55" s="35"/>
      <c r="BOW55" s="35"/>
      <c r="BOX55" s="35"/>
      <c r="BOY55" s="35"/>
      <c r="BOZ55" s="35"/>
      <c r="BPA55" s="35"/>
      <c r="BPB55" s="35"/>
      <c r="BPC55" s="35"/>
      <c r="BPD55" s="35"/>
      <c r="BPE55" s="35"/>
      <c r="BPF55" s="35"/>
      <c r="BPG55" s="35"/>
      <c r="BPH55" s="35"/>
      <c r="BPI55" s="35"/>
      <c r="BPJ55" s="35"/>
      <c r="BPK55" s="35"/>
      <c r="BPL55" s="35"/>
      <c r="BPM55" s="35"/>
      <c r="BPN55" s="35"/>
      <c r="BPO55" s="35"/>
      <c r="BPP55" s="35"/>
      <c r="BPQ55" s="35"/>
      <c r="BPR55" s="35"/>
      <c r="BPS55" s="35"/>
      <c r="BPT55" s="35"/>
      <c r="BPU55" s="35"/>
      <c r="BPV55" s="35"/>
      <c r="BPW55" s="35"/>
      <c r="BPX55" s="35"/>
      <c r="BPY55" s="35"/>
      <c r="BPZ55" s="35"/>
      <c r="BQA55" s="35"/>
      <c r="BQB55" s="35"/>
      <c r="BQC55" s="35"/>
      <c r="BQD55" s="35"/>
      <c r="BQE55" s="35"/>
      <c r="BQF55" s="35"/>
      <c r="BQG55" s="35"/>
      <c r="BQH55" s="35"/>
      <c r="BQI55" s="35"/>
      <c r="BQJ55" s="35"/>
      <c r="BQK55" s="35"/>
      <c r="BQL55" s="35"/>
      <c r="BQM55" s="35"/>
      <c r="BQN55" s="35"/>
      <c r="BQO55" s="35"/>
      <c r="BQP55" s="35"/>
      <c r="BQQ55" s="35"/>
      <c r="BQR55" s="35"/>
      <c r="BQS55" s="35"/>
      <c r="BQT55" s="35"/>
      <c r="BQU55" s="35"/>
      <c r="BQV55" s="35"/>
      <c r="BQW55" s="35"/>
      <c r="BQX55" s="35"/>
      <c r="BQY55" s="35"/>
      <c r="BQZ55" s="35"/>
      <c r="BRA55" s="35"/>
      <c r="BRB55" s="35"/>
      <c r="BRC55" s="35"/>
      <c r="BRD55" s="35"/>
      <c r="BRE55" s="35"/>
      <c r="BRF55" s="35"/>
      <c r="BRG55" s="35"/>
      <c r="BRH55" s="35"/>
      <c r="BRI55" s="35"/>
      <c r="BRJ55" s="35"/>
      <c r="BRK55" s="35"/>
      <c r="BRL55" s="35"/>
      <c r="BRM55" s="35"/>
      <c r="BRN55" s="35"/>
      <c r="BRO55" s="35"/>
      <c r="BRP55" s="35"/>
      <c r="BRQ55" s="35"/>
      <c r="BRR55" s="35"/>
      <c r="BRS55" s="35"/>
      <c r="BRT55" s="35"/>
      <c r="BRU55" s="35"/>
      <c r="BRV55" s="35"/>
      <c r="BRW55" s="35"/>
      <c r="BRX55" s="35"/>
      <c r="BRY55" s="35"/>
      <c r="BRZ55" s="35"/>
      <c r="BSA55" s="35"/>
      <c r="BSB55" s="35"/>
      <c r="BSC55" s="35"/>
      <c r="BSD55" s="35"/>
      <c r="BSE55" s="35"/>
      <c r="BSF55" s="35"/>
      <c r="BSG55" s="35"/>
      <c r="BSH55" s="35"/>
      <c r="BSI55" s="35"/>
      <c r="BSJ55" s="35"/>
      <c r="BSK55" s="35"/>
      <c r="BSL55" s="35"/>
      <c r="BSM55" s="35"/>
      <c r="BSN55" s="35"/>
      <c r="BSO55" s="35"/>
      <c r="BSP55" s="35"/>
      <c r="BSQ55" s="35"/>
      <c r="BSR55" s="35"/>
      <c r="BSS55" s="35"/>
      <c r="BST55" s="35"/>
      <c r="BSU55" s="35"/>
      <c r="BSV55" s="35"/>
      <c r="BSW55" s="35"/>
      <c r="BSX55" s="35"/>
      <c r="BSY55" s="35"/>
      <c r="BSZ55" s="35"/>
      <c r="BTA55" s="35"/>
      <c r="BTB55" s="35"/>
      <c r="BTC55" s="35"/>
      <c r="BTD55" s="35"/>
      <c r="BTE55" s="35"/>
      <c r="BTF55" s="35"/>
      <c r="BTG55" s="35"/>
      <c r="BTH55" s="35"/>
      <c r="BTI55" s="35"/>
      <c r="BTJ55" s="35"/>
      <c r="BTK55" s="35"/>
      <c r="BTL55" s="35"/>
      <c r="BTM55" s="35"/>
      <c r="BTN55" s="35"/>
      <c r="BTO55" s="35"/>
      <c r="BTP55" s="35"/>
      <c r="BTQ55" s="35"/>
      <c r="BTR55" s="35"/>
      <c r="BTS55" s="35"/>
      <c r="BTT55" s="35"/>
      <c r="BTU55" s="35"/>
      <c r="BTV55" s="35"/>
      <c r="BTW55" s="35"/>
      <c r="BTX55" s="35"/>
      <c r="BTY55" s="35"/>
      <c r="BTZ55" s="35"/>
      <c r="BUA55" s="35"/>
      <c r="BUB55" s="35"/>
      <c r="BUC55" s="35"/>
      <c r="BUD55" s="35"/>
      <c r="BUE55" s="35"/>
      <c r="BUF55" s="35"/>
      <c r="BUG55" s="35"/>
      <c r="BUH55" s="35"/>
      <c r="BUI55" s="35"/>
      <c r="BUJ55" s="35"/>
      <c r="BUK55" s="35"/>
      <c r="BUL55" s="35"/>
      <c r="BUM55" s="35"/>
      <c r="BUN55" s="35"/>
      <c r="BUO55" s="35"/>
      <c r="BUP55" s="35"/>
      <c r="BUQ55" s="35"/>
      <c r="BUR55" s="35"/>
      <c r="BUS55" s="35"/>
      <c r="BUT55" s="35"/>
      <c r="BUU55" s="35"/>
      <c r="BUV55" s="35"/>
      <c r="BUW55" s="35"/>
      <c r="BUX55" s="35"/>
      <c r="BUY55" s="35"/>
      <c r="BUZ55" s="35"/>
      <c r="BVA55" s="35"/>
      <c r="BVB55" s="35"/>
      <c r="BVC55" s="35"/>
      <c r="BVD55" s="35"/>
      <c r="BVE55" s="35"/>
      <c r="BVF55" s="35"/>
      <c r="BVG55" s="35"/>
      <c r="BVH55" s="35"/>
      <c r="BVI55" s="35"/>
      <c r="BVJ55" s="35"/>
      <c r="BVK55" s="35"/>
      <c r="BVL55" s="35"/>
      <c r="BVM55" s="35"/>
      <c r="BVN55" s="35"/>
      <c r="BVO55" s="35"/>
      <c r="BVP55" s="35"/>
      <c r="BVQ55" s="35"/>
      <c r="BVR55" s="35"/>
      <c r="BVS55" s="35"/>
      <c r="BVT55" s="35"/>
      <c r="BVU55" s="35"/>
      <c r="BVV55" s="35"/>
      <c r="BVW55" s="35"/>
      <c r="BVX55" s="35"/>
      <c r="BVY55" s="35"/>
      <c r="BVZ55" s="35"/>
      <c r="BWA55" s="35"/>
      <c r="BWB55" s="35"/>
      <c r="BWC55" s="35"/>
      <c r="BWD55" s="35"/>
      <c r="BWE55" s="35"/>
      <c r="BWF55" s="35"/>
      <c r="BWG55" s="35"/>
      <c r="BWH55" s="35"/>
      <c r="BWI55" s="35"/>
      <c r="BWJ55" s="35"/>
      <c r="BWK55" s="35"/>
      <c r="BWL55" s="35"/>
      <c r="BWM55" s="35"/>
      <c r="BWN55" s="35"/>
      <c r="BWO55" s="35"/>
      <c r="BWP55" s="35"/>
      <c r="BWQ55" s="35"/>
      <c r="BWR55" s="35"/>
      <c r="BWS55" s="35"/>
      <c r="BWT55" s="35"/>
      <c r="BWU55" s="35"/>
      <c r="BWV55" s="35"/>
      <c r="BWW55" s="35"/>
      <c r="BWX55" s="35"/>
      <c r="BWY55" s="35"/>
      <c r="BWZ55" s="35"/>
      <c r="BXA55" s="35"/>
      <c r="BXB55" s="35"/>
      <c r="BXC55" s="35"/>
      <c r="BXD55" s="35"/>
      <c r="BXE55" s="35"/>
      <c r="BXF55" s="35"/>
      <c r="BXG55" s="35"/>
      <c r="BXH55" s="35"/>
      <c r="BXI55" s="35"/>
      <c r="BXJ55" s="35"/>
      <c r="BXK55" s="35"/>
      <c r="BXL55" s="35"/>
      <c r="BXM55" s="35"/>
      <c r="BXN55" s="35"/>
      <c r="BXO55" s="35"/>
      <c r="BXP55" s="35"/>
      <c r="BXQ55" s="35"/>
      <c r="BXR55" s="35"/>
      <c r="BXS55" s="35"/>
      <c r="BXT55" s="35"/>
      <c r="BXU55" s="35"/>
      <c r="BXV55" s="35"/>
      <c r="BXW55" s="35"/>
      <c r="BXX55" s="35"/>
      <c r="BXY55" s="35"/>
      <c r="BXZ55" s="35"/>
      <c r="BYA55" s="35"/>
      <c r="BYB55" s="35"/>
      <c r="BYC55" s="35"/>
      <c r="BYD55" s="35"/>
      <c r="BYE55" s="35"/>
      <c r="BYF55" s="35"/>
      <c r="BYG55" s="35"/>
      <c r="BYH55" s="35"/>
      <c r="BYI55" s="35"/>
      <c r="BYJ55" s="35"/>
      <c r="BYK55" s="35"/>
      <c r="BYL55" s="35"/>
      <c r="BYM55" s="35"/>
      <c r="BYN55" s="35"/>
      <c r="BYO55" s="35"/>
      <c r="BYP55" s="35"/>
      <c r="BYQ55" s="35"/>
      <c r="BYR55" s="35"/>
      <c r="BYS55" s="35"/>
      <c r="BYT55" s="35"/>
      <c r="BYU55" s="35"/>
      <c r="BYV55" s="35"/>
      <c r="BYW55" s="35"/>
      <c r="BYX55" s="35"/>
      <c r="BYY55" s="35"/>
      <c r="BYZ55" s="35"/>
      <c r="BZA55" s="35"/>
      <c r="BZB55" s="35"/>
      <c r="BZC55" s="35"/>
      <c r="BZD55" s="35"/>
      <c r="BZE55" s="35"/>
      <c r="BZF55" s="35"/>
      <c r="BZG55" s="35"/>
      <c r="BZH55" s="35"/>
      <c r="BZI55" s="35"/>
      <c r="BZJ55" s="35"/>
      <c r="BZK55" s="35"/>
      <c r="BZL55" s="35"/>
      <c r="BZM55" s="35"/>
      <c r="BZN55" s="35"/>
      <c r="BZO55" s="35"/>
      <c r="BZP55" s="35"/>
      <c r="BZQ55" s="35"/>
      <c r="BZR55" s="35"/>
      <c r="BZS55" s="35"/>
      <c r="BZT55" s="35"/>
      <c r="BZU55" s="35"/>
      <c r="BZV55" s="35"/>
      <c r="BZW55" s="35"/>
      <c r="BZX55" s="35"/>
      <c r="BZY55" s="35"/>
      <c r="BZZ55" s="35"/>
      <c r="CAA55" s="35"/>
      <c r="CAB55" s="35"/>
      <c r="CAC55" s="35"/>
      <c r="CAD55" s="35"/>
      <c r="CAE55" s="35"/>
      <c r="CAF55" s="35"/>
      <c r="CAG55" s="35"/>
      <c r="CAH55" s="35"/>
      <c r="CAI55" s="35"/>
      <c r="CAJ55" s="35"/>
      <c r="CAK55" s="35"/>
      <c r="CAL55" s="35"/>
      <c r="CAM55" s="35"/>
      <c r="CAN55" s="35"/>
      <c r="CAO55" s="35"/>
      <c r="CAP55" s="35"/>
      <c r="CAQ55" s="35"/>
      <c r="CAR55" s="35"/>
      <c r="CAS55" s="35"/>
      <c r="CAT55" s="35"/>
      <c r="CAU55" s="35"/>
      <c r="CAV55" s="35"/>
      <c r="CAW55" s="35"/>
      <c r="CAX55" s="35"/>
      <c r="CAY55" s="35"/>
      <c r="CAZ55" s="35"/>
      <c r="CBA55" s="35"/>
      <c r="CBB55" s="35"/>
      <c r="CBC55" s="35"/>
      <c r="CBD55" s="35"/>
      <c r="CBE55" s="35"/>
      <c r="CBF55" s="35"/>
      <c r="CBG55" s="35"/>
      <c r="CBH55" s="35"/>
      <c r="CBI55" s="35"/>
      <c r="CBJ55" s="35"/>
      <c r="CBK55" s="35"/>
      <c r="CBL55" s="35"/>
      <c r="CBM55" s="35"/>
      <c r="CBN55" s="35"/>
      <c r="CBO55" s="35"/>
      <c r="CBP55" s="35"/>
      <c r="CBQ55" s="35"/>
      <c r="CBR55" s="35"/>
      <c r="CBS55" s="35"/>
      <c r="CBT55" s="35"/>
      <c r="CBU55" s="35"/>
      <c r="CBV55" s="35"/>
      <c r="CBW55" s="35"/>
      <c r="CBX55" s="35"/>
      <c r="CBY55" s="35"/>
      <c r="CBZ55" s="35"/>
      <c r="CCA55" s="35"/>
      <c r="CCB55" s="35"/>
      <c r="CCC55" s="35"/>
      <c r="CCD55" s="35"/>
      <c r="CCE55" s="35"/>
      <c r="CCF55" s="35"/>
      <c r="CCG55" s="35"/>
      <c r="CCH55" s="35"/>
      <c r="CCI55" s="35"/>
      <c r="CCJ55" s="35"/>
      <c r="CCK55" s="35"/>
      <c r="CCL55" s="35"/>
      <c r="CCM55" s="35"/>
      <c r="CCN55" s="35"/>
      <c r="CCO55" s="35"/>
      <c r="CCP55" s="35"/>
      <c r="CCQ55" s="35"/>
      <c r="CCR55" s="35"/>
      <c r="CCS55" s="35"/>
      <c r="CCT55" s="35"/>
      <c r="CCU55" s="35"/>
      <c r="CCV55" s="35"/>
      <c r="CCW55" s="35"/>
      <c r="CCX55" s="35"/>
      <c r="CCY55" s="35"/>
      <c r="CCZ55" s="35"/>
      <c r="CDA55" s="35"/>
      <c r="CDB55" s="35"/>
      <c r="CDC55" s="35"/>
      <c r="CDD55" s="35"/>
      <c r="CDE55" s="35"/>
      <c r="CDF55" s="35"/>
      <c r="CDG55" s="35"/>
      <c r="CDH55" s="35"/>
      <c r="CDI55" s="35"/>
      <c r="CDJ55" s="35"/>
      <c r="CDK55" s="35"/>
      <c r="CDL55" s="35"/>
      <c r="CDM55" s="35"/>
      <c r="CDN55" s="35"/>
      <c r="CDO55" s="35"/>
      <c r="CDP55" s="35"/>
      <c r="CDQ55" s="35"/>
      <c r="CDR55" s="35"/>
      <c r="CDS55" s="35"/>
      <c r="CDT55" s="35"/>
      <c r="CDU55" s="35"/>
      <c r="CDV55" s="35"/>
      <c r="CDW55" s="35"/>
      <c r="CDX55" s="35"/>
      <c r="CDY55" s="35"/>
      <c r="CDZ55" s="35"/>
      <c r="CEA55" s="35"/>
      <c r="CEB55" s="35"/>
      <c r="CEC55" s="35"/>
      <c r="CED55" s="35"/>
      <c r="CEE55" s="35"/>
      <c r="CEF55" s="35"/>
      <c r="CEG55" s="35"/>
      <c r="CEH55" s="35"/>
      <c r="CEI55" s="35"/>
      <c r="CEJ55" s="35"/>
      <c r="CEK55" s="35"/>
      <c r="CEL55" s="35"/>
      <c r="CEM55" s="35"/>
      <c r="CEN55" s="35"/>
      <c r="CEO55" s="35"/>
      <c r="CEP55" s="35"/>
      <c r="CEQ55" s="35"/>
      <c r="CER55" s="35"/>
      <c r="CES55" s="35"/>
      <c r="CET55" s="35"/>
      <c r="CEU55" s="35"/>
      <c r="CEV55" s="35"/>
      <c r="CEW55" s="35"/>
      <c r="CEX55" s="35"/>
      <c r="CEY55" s="35"/>
      <c r="CEZ55" s="35"/>
      <c r="CFA55" s="35"/>
      <c r="CFB55" s="35"/>
      <c r="CFC55" s="35"/>
      <c r="CFD55" s="35"/>
      <c r="CFE55" s="35"/>
      <c r="CFF55" s="35"/>
      <c r="CFG55" s="35"/>
      <c r="CFH55" s="35"/>
      <c r="CFI55" s="35"/>
      <c r="CFJ55" s="35"/>
      <c r="CFK55" s="35"/>
      <c r="CFL55" s="35"/>
      <c r="CFM55" s="35"/>
      <c r="CFN55" s="35"/>
      <c r="CFO55" s="35"/>
      <c r="CFP55" s="35"/>
      <c r="CFQ55" s="35"/>
      <c r="CFR55" s="35"/>
      <c r="CFS55" s="35"/>
      <c r="CFT55" s="35"/>
      <c r="CFU55" s="35"/>
      <c r="CFV55" s="35"/>
      <c r="CFW55" s="35"/>
      <c r="CFX55" s="35"/>
      <c r="CFY55" s="35"/>
      <c r="CFZ55" s="35"/>
      <c r="CGA55" s="35"/>
      <c r="CGB55" s="35"/>
      <c r="CGC55" s="35"/>
      <c r="CGD55" s="35"/>
      <c r="CGE55" s="35"/>
      <c r="CGF55" s="35"/>
      <c r="CGG55" s="35"/>
      <c r="CGH55" s="35"/>
      <c r="CGI55" s="35"/>
      <c r="CGJ55" s="35"/>
      <c r="CGK55" s="35"/>
      <c r="CGL55" s="35"/>
      <c r="CGM55" s="35"/>
      <c r="CGN55" s="35"/>
      <c r="CGO55" s="35"/>
      <c r="CGP55" s="35"/>
      <c r="CGQ55" s="35"/>
      <c r="CGR55" s="35"/>
      <c r="CGS55" s="35"/>
      <c r="CGT55" s="35"/>
      <c r="CGU55" s="35"/>
      <c r="CGV55" s="35"/>
      <c r="CGW55" s="35"/>
      <c r="CGX55" s="35"/>
      <c r="CGY55" s="35"/>
      <c r="CGZ55" s="35"/>
      <c r="CHA55" s="35"/>
      <c r="CHB55" s="35"/>
      <c r="CHC55" s="35"/>
      <c r="CHD55" s="35"/>
      <c r="CHE55" s="35"/>
      <c r="CHF55" s="35"/>
      <c r="CHG55" s="35"/>
      <c r="CHH55" s="35"/>
      <c r="CHI55" s="35"/>
      <c r="CHJ55" s="35"/>
      <c r="CHK55" s="35"/>
      <c r="CHL55" s="35"/>
      <c r="CHM55" s="35"/>
      <c r="CHN55" s="35"/>
      <c r="CHO55" s="35"/>
      <c r="CHP55" s="35"/>
      <c r="CHQ55" s="35"/>
      <c r="CHR55" s="35"/>
      <c r="CHS55" s="35"/>
      <c r="CHT55" s="35"/>
      <c r="CHU55" s="35"/>
      <c r="CHV55" s="35"/>
      <c r="CHW55" s="35"/>
      <c r="CHX55" s="35"/>
      <c r="CHY55" s="35"/>
      <c r="CHZ55" s="35"/>
      <c r="CIA55" s="35"/>
      <c r="CIB55" s="35"/>
      <c r="CIC55" s="35"/>
      <c r="CID55" s="35"/>
      <c r="CIE55" s="35"/>
      <c r="CIF55" s="35"/>
      <c r="CIG55" s="35"/>
      <c r="CIH55" s="35"/>
      <c r="CII55" s="35"/>
      <c r="CIJ55" s="35"/>
      <c r="CIK55" s="35"/>
      <c r="CIL55" s="35"/>
      <c r="CIM55" s="35"/>
      <c r="CIN55" s="35"/>
      <c r="CIO55" s="35"/>
      <c r="CIP55" s="35"/>
      <c r="CIQ55" s="35"/>
      <c r="CIR55" s="35"/>
      <c r="CIS55" s="35"/>
      <c r="CIT55" s="35"/>
      <c r="CIU55" s="35"/>
      <c r="CIV55" s="35"/>
      <c r="CIW55" s="35"/>
      <c r="CIX55" s="35"/>
      <c r="CIY55" s="35"/>
      <c r="CIZ55" s="35"/>
      <c r="CJA55" s="35"/>
      <c r="CJB55" s="35"/>
      <c r="CJC55" s="35"/>
      <c r="CJD55" s="35"/>
      <c r="CJE55" s="35"/>
      <c r="CJF55" s="35"/>
      <c r="CJG55" s="35"/>
      <c r="CJH55" s="35"/>
      <c r="CJI55" s="35"/>
      <c r="CJJ55" s="35"/>
      <c r="CJK55" s="35"/>
      <c r="CJL55" s="35"/>
      <c r="CJM55" s="35"/>
      <c r="CJN55" s="35"/>
      <c r="CJO55" s="35"/>
      <c r="CJP55" s="35"/>
      <c r="CJQ55" s="35"/>
      <c r="CJR55" s="35"/>
      <c r="CJS55" s="35"/>
      <c r="CJT55" s="35"/>
      <c r="CJU55" s="35"/>
      <c r="CJV55" s="35"/>
      <c r="CJW55" s="35"/>
      <c r="CJX55" s="35"/>
      <c r="CJY55" s="35"/>
      <c r="CJZ55" s="35"/>
      <c r="CKA55" s="35"/>
      <c r="CKB55" s="35"/>
      <c r="CKC55" s="35"/>
      <c r="CKD55" s="35"/>
      <c r="CKE55" s="35"/>
      <c r="CKF55" s="35"/>
      <c r="CKG55" s="35"/>
      <c r="CKH55" s="35"/>
      <c r="CKI55" s="35"/>
      <c r="CKJ55" s="35"/>
      <c r="CKK55" s="35"/>
      <c r="CKL55" s="35"/>
      <c r="CKM55" s="35"/>
      <c r="CKN55" s="35"/>
      <c r="CKO55" s="35"/>
      <c r="CKP55" s="35"/>
      <c r="CKQ55" s="35"/>
      <c r="CKR55" s="35"/>
      <c r="CKS55" s="35"/>
      <c r="CKT55" s="35"/>
      <c r="CKU55" s="35"/>
      <c r="CKV55" s="35"/>
      <c r="CKW55" s="35"/>
      <c r="CKX55" s="35"/>
      <c r="CKY55" s="35"/>
      <c r="CKZ55" s="35"/>
      <c r="CLA55" s="35"/>
      <c r="CLB55" s="35"/>
      <c r="CLC55" s="35"/>
      <c r="CLD55" s="35"/>
      <c r="CLE55" s="35"/>
      <c r="CLF55" s="35"/>
      <c r="CLG55" s="35"/>
      <c r="CLH55" s="35"/>
      <c r="CLI55" s="35"/>
      <c r="CLJ55" s="35"/>
      <c r="CLK55" s="35"/>
      <c r="CLL55" s="35"/>
      <c r="CLM55" s="35"/>
      <c r="CLN55" s="35"/>
      <c r="CLO55" s="35"/>
      <c r="CLP55" s="35"/>
      <c r="CLQ55" s="35"/>
      <c r="CLR55" s="35"/>
      <c r="CLS55" s="35"/>
      <c r="CLT55" s="35"/>
      <c r="CLU55" s="35"/>
      <c r="CLV55" s="35"/>
      <c r="CLW55" s="35"/>
      <c r="CLX55" s="35"/>
      <c r="CLY55" s="35"/>
      <c r="CLZ55" s="35"/>
      <c r="CMA55" s="35"/>
      <c r="CMB55" s="35"/>
      <c r="CMC55" s="35"/>
      <c r="CMD55" s="35"/>
      <c r="CME55" s="35"/>
      <c r="CMF55" s="35"/>
      <c r="CMG55" s="35"/>
      <c r="CMH55" s="35"/>
      <c r="CMI55" s="35"/>
      <c r="CMJ55" s="35"/>
      <c r="CMK55" s="35"/>
      <c r="CML55" s="35"/>
      <c r="CMM55" s="35"/>
      <c r="CMN55" s="35"/>
      <c r="CMO55" s="35"/>
      <c r="CMP55" s="35"/>
      <c r="CMQ55" s="35"/>
      <c r="CMR55" s="35"/>
      <c r="CMS55" s="35"/>
      <c r="CMT55" s="35"/>
      <c r="CMU55" s="35"/>
      <c r="CMV55" s="35"/>
      <c r="CMW55" s="35"/>
      <c r="CMX55" s="35"/>
      <c r="CMY55" s="35"/>
      <c r="CMZ55" s="35"/>
      <c r="CNA55" s="35"/>
      <c r="CNB55" s="35"/>
      <c r="CNC55" s="35"/>
      <c r="CND55" s="35"/>
      <c r="CNE55" s="35"/>
      <c r="CNF55" s="35"/>
      <c r="CNG55" s="35"/>
      <c r="CNH55" s="35"/>
      <c r="CNI55" s="35"/>
      <c r="CNJ55" s="35"/>
      <c r="CNK55" s="35"/>
      <c r="CNL55" s="35"/>
      <c r="CNM55" s="35"/>
      <c r="CNN55" s="35"/>
      <c r="CNO55" s="35"/>
      <c r="CNP55" s="35"/>
      <c r="CNQ55" s="35"/>
      <c r="CNR55" s="35"/>
      <c r="CNS55" s="35"/>
      <c r="CNT55" s="35"/>
      <c r="CNU55" s="35"/>
      <c r="CNV55" s="35"/>
      <c r="CNW55" s="35"/>
      <c r="CNX55" s="35"/>
      <c r="CNY55" s="35"/>
      <c r="CNZ55" s="35"/>
      <c r="COA55" s="35"/>
      <c r="COB55" s="35"/>
      <c r="COC55" s="35"/>
      <c r="COD55" s="35"/>
      <c r="COE55" s="35"/>
      <c r="COF55" s="35"/>
      <c r="COG55" s="35"/>
      <c r="COH55" s="35"/>
      <c r="COI55" s="35"/>
      <c r="COJ55" s="35"/>
      <c r="COK55" s="35"/>
      <c r="COL55" s="35"/>
      <c r="COM55" s="35"/>
      <c r="CON55" s="35"/>
      <c r="COO55" s="35"/>
      <c r="COP55" s="35"/>
      <c r="COQ55" s="35"/>
      <c r="COR55" s="35"/>
      <c r="COS55" s="35"/>
      <c r="COT55" s="35"/>
      <c r="COU55" s="35"/>
      <c r="COV55" s="35"/>
      <c r="COW55" s="35"/>
      <c r="COX55" s="35"/>
      <c r="COY55" s="35"/>
      <c r="COZ55" s="35"/>
      <c r="CPA55" s="35"/>
      <c r="CPB55" s="35"/>
      <c r="CPC55" s="35"/>
      <c r="CPD55" s="35"/>
      <c r="CPE55" s="35"/>
      <c r="CPF55" s="35"/>
      <c r="CPG55" s="35"/>
      <c r="CPH55" s="35"/>
      <c r="CPI55" s="35"/>
      <c r="CPJ55" s="35"/>
      <c r="CPK55" s="35"/>
      <c r="CPL55" s="35"/>
      <c r="CPM55" s="35"/>
      <c r="CPN55" s="35"/>
      <c r="CPO55" s="35"/>
      <c r="CPP55" s="35"/>
      <c r="CPQ55" s="35"/>
      <c r="CPR55" s="35"/>
      <c r="CPS55" s="35"/>
      <c r="CPT55" s="35"/>
      <c r="CPU55" s="35"/>
      <c r="CPV55" s="35"/>
      <c r="CPW55" s="35"/>
      <c r="CPX55" s="35"/>
      <c r="CPY55" s="35"/>
      <c r="CPZ55" s="35"/>
      <c r="CQA55" s="35"/>
      <c r="CQB55" s="35"/>
      <c r="CQC55" s="35"/>
      <c r="CQD55" s="35"/>
      <c r="CQE55" s="35"/>
      <c r="CQF55" s="35"/>
      <c r="CQG55" s="35"/>
      <c r="CQH55" s="35"/>
      <c r="CQI55" s="35"/>
      <c r="CQJ55" s="35"/>
      <c r="CQK55" s="35"/>
      <c r="CQL55" s="35"/>
      <c r="CQM55" s="35"/>
      <c r="CQN55" s="35"/>
      <c r="CQO55" s="35"/>
      <c r="CQP55" s="35"/>
      <c r="CQQ55" s="35"/>
      <c r="CQR55" s="35"/>
      <c r="CQS55" s="35"/>
      <c r="CQT55" s="35"/>
      <c r="CQU55" s="35"/>
      <c r="CQV55" s="35"/>
      <c r="CQW55" s="35"/>
      <c r="CQX55" s="35"/>
      <c r="CQY55" s="35"/>
      <c r="CQZ55" s="35"/>
      <c r="CRA55" s="35"/>
      <c r="CRB55" s="35"/>
      <c r="CRC55" s="35"/>
      <c r="CRD55" s="35"/>
      <c r="CRE55" s="35"/>
      <c r="CRF55" s="35"/>
      <c r="CRG55" s="35"/>
      <c r="CRH55" s="35"/>
      <c r="CRI55" s="35"/>
      <c r="CRJ55" s="35"/>
      <c r="CRK55" s="35"/>
      <c r="CRL55" s="35"/>
      <c r="CRM55" s="35"/>
      <c r="CRN55" s="35"/>
      <c r="CRO55" s="35"/>
      <c r="CRP55" s="35"/>
      <c r="CRQ55" s="35"/>
      <c r="CRR55" s="35"/>
      <c r="CRS55" s="35"/>
      <c r="CRT55" s="35"/>
      <c r="CRU55" s="35"/>
      <c r="CRV55" s="35"/>
      <c r="CRW55" s="35"/>
      <c r="CRX55" s="35"/>
      <c r="CRY55" s="35"/>
      <c r="CRZ55" s="35"/>
      <c r="CSA55" s="35"/>
      <c r="CSB55" s="35"/>
      <c r="CSC55" s="35"/>
      <c r="CSD55" s="35"/>
      <c r="CSE55" s="35"/>
      <c r="CSF55" s="35"/>
      <c r="CSG55" s="35"/>
      <c r="CSH55" s="35"/>
      <c r="CSI55" s="35"/>
      <c r="CSJ55" s="35"/>
      <c r="CSK55" s="35"/>
      <c r="CSL55" s="35"/>
      <c r="CSM55" s="35"/>
      <c r="CSN55" s="35"/>
      <c r="CSO55" s="35"/>
      <c r="CSP55" s="35"/>
      <c r="CSQ55" s="35"/>
      <c r="CSR55" s="35"/>
      <c r="CSS55" s="35"/>
      <c r="CST55" s="35"/>
      <c r="CSU55" s="35"/>
      <c r="CSV55" s="35"/>
      <c r="CSW55" s="35"/>
      <c r="CSX55" s="35"/>
      <c r="CSY55" s="35"/>
      <c r="CSZ55" s="35"/>
      <c r="CTA55" s="35"/>
      <c r="CTB55" s="35"/>
      <c r="CTC55" s="35"/>
      <c r="CTD55" s="35"/>
      <c r="CTE55" s="35"/>
      <c r="CTF55" s="35"/>
      <c r="CTG55" s="35"/>
      <c r="CTH55" s="35"/>
      <c r="CTI55" s="35"/>
      <c r="CTJ55" s="35"/>
      <c r="CTK55" s="35"/>
      <c r="CTL55" s="35"/>
      <c r="CTM55" s="35"/>
      <c r="CTN55" s="35"/>
      <c r="CTO55" s="35"/>
      <c r="CTP55" s="35"/>
      <c r="CTQ55" s="35"/>
      <c r="CTR55" s="35"/>
      <c r="CTS55" s="35"/>
      <c r="CTT55" s="35"/>
      <c r="CTU55" s="35"/>
      <c r="CTV55" s="35"/>
      <c r="CTW55" s="35"/>
      <c r="CTX55" s="35"/>
      <c r="CTY55" s="35"/>
      <c r="CTZ55" s="35"/>
      <c r="CUA55" s="35"/>
      <c r="CUB55" s="35"/>
      <c r="CUC55" s="35"/>
      <c r="CUD55" s="35"/>
      <c r="CUE55" s="35"/>
      <c r="CUF55" s="35"/>
      <c r="CUG55" s="35"/>
      <c r="CUH55" s="35"/>
      <c r="CUI55" s="35"/>
      <c r="CUJ55" s="35"/>
      <c r="CUK55" s="35"/>
      <c r="CUL55" s="35"/>
      <c r="CUM55" s="35"/>
      <c r="CUN55" s="35"/>
      <c r="CUO55" s="35"/>
      <c r="CUP55" s="35"/>
      <c r="CUQ55" s="35"/>
      <c r="CUR55" s="35"/>
      <c r="CUS55" s="35"/>
      <c r="CUT55" s="35"/>
      <c r="CUU55" s="35"/>
      <c r="CUV55" s="35"/>
      <c r="CUW55" s="35"/>
      <c r="CUX55" s="35"/>
      <c r="CUY55" s="35"/>
      <c r="CUZ55" s="35"/>
      <c r="CVA55" s="35"/>
      <c r="CVB55" s="35"/>
      <c r="CVC55" s="35"/>
      <c r="CVD55" s="35"/>
      <c r="CVE55" s="35"/>
      <c r="CVF55" s="35"/>
      <c r="CVG55" s="35"/>
      <c r="CVH55" s="35"/>
      <c r="CVI55" s="35"/>
      <c r="CVJ55" s="35"/>
      <c r="CVK55" s="35"/>
      <c r="CVL55" s="35"/>
      <c r="CVM55" s="35"/>
      <c r="CVN55" s="35"/>
      <c r="CVO55" s="35"/>
      <c r="CVP55" s="35"/>
      <c r="CVQ55" s="35"/>
      <c r="CVR55" s="35"/>
      <c r="CVS55" s="35"/>
      <c r="CVT55" s="35"/>
      <c r="CVU55" s="35"/>
      <c r="CVV55" s="35"/>
      <c r="CVW55" s="35"/>
      <c r="CVX55" s="35"/>
      <c r="CVY55" s="35"/>
      <c r="CVZ55" s="35"/>
      <c r="CWA55" s="35"/>
      <c r="CWB55" s="35"/>
      <c r="CWC55" s="35"/>
      <c r="CWD55" s="35"/>
      <c r="CWE55" s="35"/>
      <c r="CWF55" s="35"/>
      <c r="CWG55" s="35"/>
      <c r="CWH55" s="35"/>
      <c r="CWI55" s="35"/>
      <c r="CWJ55" s="35"/>
      <c r="CWK55" s="35"/>
      <c r="CWL55" s="35"/>
      <c r="CWM55" s="35"/>
      <c r="CWN55" s="35"/>
      <c r="CWO55" s="35"/>
      <c r="CWP55" s="35"/>
      <c r="CWQ55" s="35"/>
      <c r="CWR55" s="35"/>
      <c r="CWS55" s="35"/>
      <c r="CWT55" s="35"/>
      <c r="CWU55" s="35"/>
      <c r="CWV55" s="35"/>
      <c r="CWW55" s="35"/>
      <c r="CWX55" s="35"/>
      <c r="CWY55" s="35"/>
      <c r="CWZ55" s="35"/>
      <c r="CXA55" s="35"/>
      <c r="CXB55" s="35"/>
      <c r="CXC55" s="35"/>
      <c r="CXD55" s="35"/>
      <c r="CXE55" s="35"/>
      <c r="CXF55" s="35"/>
      <c r="CXG55" s="35"/>
      <c r="CXH55" s="35"/>
      <c r="CXI55" s="35"/>
      <c r="CXJ55" s="35"/>
      <c r="CXK55" s="35"/>
      <c r="CXL55" s="35"/>
      <c r="CXM55" s="35"/>
      <c r="CXN55" s="35"/>
      <c r="CXO55" s="35"/>
      <c r="CXP55" s="35"/>
      <c r="CXQ55" s="35"/>
      <c r="CXR55" s="35"/>
      <c r="CXS55" s="35"/>
      <c r="CXT55" s="35"/>
      <c r="CXU55" s="35"/>
      <c r="CXV55" s="35"/>
      <c r="CXW55" s="35"/>
      <c r="CXX55" s="35"/>
      <c r="CXY55" s="35"/>
      <c r="CXZ55" s="35"/>
      <c r="CYA55" s="35"/>
      <c r="CYB55" s="35"/>
      <c r="CYC55" s="35"/>
      <c r="CYD55" s="35"/>
      <c r="CYE55" s="35"/>
      <c r="CYF55" s="35"/>
      <c r="CYG55" s="35"/>
      <c r="CYH55" s="35"/>
      <c r="CYI55" s="35"/>
      <c r="CYJ55" s="35"/>
      <c r="CYK55" s="35"/>
      <c r="CYL55" s="35"/>
      <c r="CYM55" s="35"/>
      <c r="CYN55" s="35"/>
      <c r="CYO55" s="35"/>
      <c r="CYP55" s="35"/>
      <c r="CYQ55" s="35"/>
      <c r="CYR55" s="35"/>
      <c r="CYS55" s="35"/>
      <c r="CYT55" s="35"/>
      <c r="CYU55" s="35"/>
      <c r="CYV55" s="35"/>
      <c r="CYW55" s="35"/>
      <c r="CYX55" s="35"/>
      <c r="CYY55" s="35"/>
      <c r="CYZ55" s="35"/>
      <c r="CZA55" s="35"/>
      <c r="CZB55" s="35"/>
      <c r="CZC55" s="35"/>
      <c r="CZD55" s="35"/>
      <c r="CZE55" s="35"/>
      <c r="CZF55" s="35"/>
      <c r="CZG55" s="35"/>
      <c r="CZH55" s="35"/>
      <c r="CZI55" s="35"/>
      <c r="CZJ55" s="35"/>
      <c r="CZK55" s="35"/>
      <c r="CZL55" s="35"/>
      <c r="CZM55" s="35"/>
      <c r="CZN55" s="35"/>
      <c r="CZO55" s="35"/>
      <c r="CZP55" s="35"/>
      <c r="CZQ55" s="35"/>
      <c r="CZR55" s="35"/>
      <c r="CZS55" s="35"/>
      <c r="CZT55" s="35"/>
      <c r="CZU55" s="35"/>
      <c r="CZV55" s="35"/>
      <c r="CZW55" s="35"/>
      <c r="CZX55" s="35"/>
      <c r="CZY55" s="35"/>
      <c r="CZZ55" s="35"/>
      <c r="DAA55" s="35"/>
      <c r="DAB55" s="35"/>
      <c r="DAC55" s="35"/>
      <c r="DAD55" s="35"/>
      <c r="DAE55" s="35"/>
      <c r="DAF55" s="35"/>
      <c r="DAG55" s="35"/>
      <c r="DAH55" s="35"/>
      <c r="DAI55" s="35"/>
      <c r="DAJ55" s="35"/>
      <c r="DAK55" s="35"/>
      <c r="DAL55" s="35"/>
      <c r="DAM55" s="35"/>
      <c r="DAN55" s="35"/>
      <c r="DAO55" s="35"/>
      <c r="DAP55" s="35"/>
      <c r="DAQ55" s="35"/>
      <c r="DAR55" s="35"/>
      <c r="DAS55" s="35"/>
      <c r="DAT55" s="35"/>
      <c r="DAU55" s="35"/>
      <c r="DAV55" s="35"/>
      <c r="DAW55" s="35"/>
      <c r="DAX55" s="35"/>
      <c r="DAY55" s="35"/>
      <c r="DAZ55" s="35"/>
      <c r="DBA55" s="35"/>
      <c r="DBB55" s="35"/>
      <c r="DBC55" s="35"/>
      <c r="DBD55" s="35"/>
      <c r="DBE55" s="35"/>
      <c r="DBF55" s="35"/>
      <c r="DBG55" s="35"/>
      <c r="DBH55" s="35"/>
      <c r="DBI55" s="35"/>
      <c r="DBJ55" s="35"/>
      <c r="DBK55" s="35"/>
      <c r="DBL55" s="35"/>
      <c r="DBM55" s="35"/>
      <c r="DBN55" s="35"/>
      <c r="DBO55" s="35"/>
      <c r="DBP55" s="35"/>
      <c r="DBQ55" s="35"/>
      <c r="DBR55" s="35"/>
      <c r="DBS55" s="35"/>
      <c r="DBT55" s="35"/>
      <c r="DBU55" s="35"/>
      <c r="DBV55" s="35"/>
      <c r="DBW55" s="35"/>
      <c r="DBX55" s="35"/>
      <c r="DBY55" s="35"/>
      <c r="DBZ55" s="35"/>
      <c r="DCA55" s="35"/>
      <c r="DCB55" s="35"/>
      <c r="DCC55" s="35"/>
      <c r="DCD55" s="35"/>
      <c r="DCE55" s="35"/>
      <c r="DCF55" s="35"/>
      <c r="DCG55" s="35"/>
      <c r="DCH55" s="35"/>
      <c r="DCI55" s="35"/>
      <c r="DCJ55" s="35"/>
      <c r="DCK55" s="35"/>
      <c r="DCL55" s="35"/>
      <c r="DCM55" s="35"/>
      <c r="DCN55" s="35"/>
      <c r="DCO55" s="35"/>
      <c r="DCP55" s="35"/>
      <c r="DCQ55" s="35"/>
      <c r="DCR55" s="35"/>
      <c r="DCS55" s="35"/>
      <c r="DCT55" s="35"/>
      <c r="DCU55" s="35"/>
      <c r="DCV55" s="35"/>
      <c r="DCW55" s="35"/>
      <c r="DCX55" s="35"/>
      <c r="DCY55" s="35"/>
      <c r="DCZ55" s="35"/>
      <c r="DDA55" s="35"/>
      <c r="DDB55" s="35"/>
      <c r="DDC55" s="35"/>
      <c r="DDD55" s="35"/>
      <c r="DDE55" s="35"/>
      <c r="DDF55" s="35"/>
      <c r="DDG55" s="35"/>
      <c r="DDH55" s="35"/>
      <c r="DDI55" s="35"/>
      <c r="DDJ55" s="35"/>
      <c r="DDK55" s="35"/>
      <c r="DDL55" s="35"/>
      <c r="DDM55" s="35"/>
      <c r="DDN55" s="35"/>
      <c r="DDO55" s="35"/>
      <c r="DDP55" s="35"/>
      <c r="DDQ55" s="35"/>
      <c r="DDR55" s="35"/>
      <c r="DDS55" s="35"/>
      <c r="DDT55" s="35"/>
      <c r="DDU55" s="35"/>
      <c r="DDV55" s="35"/>
      <c r="DDW55" s="35"/>
      <c r="DDX55" s="35"/>
      <c r="DDY55" s="35"/>
      <c r="DDZ55" s="35"/>
      <c r="DEA55" s="35"/>
      <c r="DEB55" s="35"/>
      <c r="DEC55" s="35"/>
      <c r="DED55" s="35"/>
      <c r="DEE55" s="35"/>
      <c r="DEF55" s="35"/>
      <c r="DEG55" s="35"/>
      <c r="DEH55" s="35"/>
      <c r="DEI55" s="35"/>
      <c r="DEJ55" s="35"/>
      <c r="DEK55" s="35"/>
      <c r="DEL55" s="35"/>
      <c r="DEM55" s="35"/>
      <c r="DEN55" s="35"/>
      <c r="DEO55" s="35"/>
      <c r="DEP55" s="35"/>
      <c r="DEQ55" s="35"/>
      <c r="DER55" s="35"/>
      <c r="DES55" s="35"/>
      <c r="DET55" s="35"/>
      <c r="DEU55" s="35"/>
      <c r="DEV55" s="35"/>
      <c r="DEW55" s="35"/>
      <c r="DEX55" s="35"/>
      <c r="DEY55" s="35"/>
      <c r="DEZ55" s="35"/>
      <c r="DFA55" s="35"/>
      <c r="DFB55" s="35"/>
      <c r="DFC55" s="35"/>
      <c r="DFD55" s="35"/>
      <c r="DFE55" s="35"/>
      <c r="DFF55" s="35"/>
      <c r="DFG55" s="35"/>
      <c r="DFH55" s="35"/>
      <c r="DFI55" s="35"/>
      <c r="DFJ55" s="35"/>
      <c r="DFK55" s="35"/>
      <c r="DFL55" s="35"/>
      <c r="DFM55" s="35"/>
      <c r="DFN55" s="35"/>
      <c r="DFO55" s="35"/>
      <c r="DFP55" s="35"/>
      <c r="DFQ55" s="35"/>
      <c r="DFR55" s="35"/>
      <c r="DFS55" s="35"/>
      <c r="DFT55" s="35"/>
      <c r="DFU55" s="35"/>
      <c r="DFV55" s="35"/>
      <c r="DFW55" s="35"/>
      <c r="DFX55" s="35"/>
      <c r="DFY55" s="35"/>
      <c r="DFZ55" s="35"/>
      <c r="DGA55" s="35"/>
      <c r="DGB55" s="35"/>
      <c r="DGC55" s="35"/>
      <c r="DGD55" s="35"/>
      <c r="DGE55" s="35"/>
      <c r="DGF55" s="35"/>
      <c r="DGG55" s="35"/>
      <c r="DGH55" s="35"/>
      <c r="DGI55" s="35"/>
      <c r="DGJ55" s="35"/>
      <c r="DGK55" s="35"/>
      <c r="DGL55" s="35"/>
      <c r="DGM55" s="35"/>
      <c r="DGN55" s="35"/>
      <c r="DGO55" s="35"/>
      <c r="DGP55" s="35"/>
      <c r="DGQ55" s="35"/>
      <c r="DGR55" s="35"/>
      <c r="DGS55" s="35"/>
      <c r="DGT55" s="35"/>
      <c r="DGU55" s="35"/>
      <c r="DGV55" s="35"/>
      <c r="DGW55" s="35"/>
      <c r="DGX55" s="35"/>
      <c r="DGY55" s="35"/>
      <c r="DGZ55" s="35"/>
      <c r="DHA55" s="35"/>
      <c r="DHB55" s="35"/>
      <c r="DHC55" s="35"/>
      <c r="DHD55" s="35"/>
      <c r="DHE55" s="35"/>
      <c r="DHF55" s="35"/>
      <c r="DHG55" s="35"/>
      <c r="DHH55" s="35"/>
      <c r="DHI55" s="35"/>
      <c r="DHJ55" s="35"/>
      <c r="DHK55" s="35"/>
      <c r="DHL55" s="35"/>
      <c r="DHM55" s="35"/>
      <c r="DHN55" s="35"/>
      <c r="DHO55" s="35"/>
      <c r="DHP55" s="35"/>
      <c r="DHQ55" s="35"/>
      <c r="DHR55" s="35"/>
      <c r="DHS55" s="35"/>
      <c r="DHT55" s="35"/>
      <c r="DHU55" s="35"/>
      <c r="DHV55" s="35"/>
      <c r="DHW55" s="35"/>
      <c r="DHX55" s="35"/>
      <c r="DHY55" s="35"/>
      <c r="DHZ55" s="35"/>
      <c r="DIA55" s="35"/>
      <c r="DIB55" s="35"/>
      <c r="DIC55" s="35"/>
      <c r="DID55" s="35"/>
      <c r="DIE55" s="35"/>
      <c r="DIF55" s="35"/>
      <c r="DIG55" s="35"/>
      <c r="DIH55" s="35"/>
      <c r="DII55" s="35"/>
      <c r="DIJ55" s="35"/>
      <c r="DIK55" s="35"/>
      <c r="DIL55" s="35"/>
      <c r="DIM55" s="35"/>
      <c r="DIN55" s="35"/>
      <c r="DIO55" s="35"/>
      <c r="DIP55" s="35"/>
      <c r="DIQ55" s="35"/>
      <c r="DIR55" s="35"/>
      <c r="DIS55" s="35"/>
      <c r="DIT55" s="35"/>
      <c r="DIU55" s="35"/>
      <c r="DIV55" s="35"/>
      <c r="DIW55" s="35"/>
      <c r="DIX55" s="35"/>
      <c r="DIY55" s="35"/>
      <c r="DIZ55" s="35"/>
      <c r="DJA55" s="35"/>
      <c r="DJB55" s="35"/>
      <c r="DJC55" s="35"/>
      <c r="DJD55" s="35"/>
      <c r="DJE55" s="35"/>
      <c r="DJF55" s="35"/>
      <c r="DJG55" s="35"/>
      <c r="DJH55" s="35"/>
      <c r="DJI55" s="35"/>
      <c r="DJJ55" s="35"/>
      <c r="DJK55" s="35"/>
      <c r="DJL55" s="35"/>
      <c r="DJM55" s="35"/>
      <c r="DJN55" s="35"/>
      <c r="DJO55" s="35"/>
      <c r="DJP55" s="35"/>
      <c r="DJQ55" s="35"/>
      <c r="DJR55" s="35"/>
      <c r="DJS55" s="35"/>
      <c r="DJT55" s="35"/>
      <c r="DJU55" s="35"/>
      <c r="DJV55" s="35"/>
      <c r="DJW55" s="35"/>
      <c r="DJX55" s="35"/>
      <c r="DJY55" s="35"/>
      <c r="DJZ55" s="35"/>
      <c r="DKA55" s="35"/>
      <c r="DKB55" s="35"/>
      <c r="DKC55" s="35"/>
      <c r="DKD55" s="35"/>
      <c r="DKE55" s="35"/>
      <c r="DKF55" s="35"/>
      <c r="DKG55" s="35"/>
      <c r="DKH55" s="35"/>
      <c r="DKI55" s="35"/>
      <c r="DKJ55" s="35"/>
      <c r="DKK55" s="35"/>
      <c r="DKL55" s="35"/>
      <c r="DKM55" s="35"/>
      <c r="DKN55" s="35"/>
      <c r="DKO55" s="35"/>
      <c r="DKP55" s="35"/>
      <c r="DKQ55" s="35"/>
      <c r="DKR55" s="35"/>
      <c r="DKS55" s="35"/>
      <c r="DKT55" s="35"/>
      <c r="DKU55" s="35"/>
      <c r="DKV55" s="35"/>
      <c r="DKW55" s="35"/>
      <c r="DKX55" s="35"/>
      <c r="DKY55" s="35"/>
      <c r="DKZ55" s="35"/>
      <c r="DLA55" s="35"/>
      <c r="DLB55" s="35"/>
      <c r="DLC55" s="35"/>
      <c r="DLD55" s="35"/>
      <c r="DLE55" s="35"/>
      <c r="DLF55" s="35"/>
      <c r="DLG55" s="35"/>
      <c r="DLH55" s="35"/>
      <c r="DLI55" s="35"/>
      <c r="DLJ55" s="35"/>
      <c r="DLK55" s="35"/>
      <c r="DLL55" s="35"/>
      <c r="DLM55" s="35"/>
      <c r="DLN55" s="35"/>
      <c r="DLO55" s="35"/>
      <c r="DLP55" s="35"/>
      <c r="DLQ55" s="35"/>
      <c r="DLR55" s="35"/>
      <c r="DLS55" s="35"/>
      <c r="DLT55" s="35"/>
      <c r="DLU55" s="35"/>
      <c r="DLV55" s="35"/>
      <c r="DLW55" s="35"/>
      <c r="DLX55" s="35"/>
      <c r="DLY55" s="35"/>
      <c r="DLZ55" s="35"/>
      <c r="DMA55" s="35"/>
      <c r="DMB55" s="35"/>
      <c r="DMC55" s="35"/>
      <c r="DMD55" s="35"/>
      <c r="DME55" s="35"/>
      <c r="DMF55" s="35"/>
      <c r="DMG55" s="35"/>
      <c r="DMH55" s="35"/>
      <c r="DMI55" s="35"/>
      <c r="DMJ55" s="35"/>
      <c r="DMK55" s="35"/>
      <c r="DML55" s="35"/>
      <c r="DMM55" s="35"/>
      <c r="DMN55" s="35"/>
      <c r="DMO55" s="35"/>
      <c r="DMP55" s="35"/>
      <c r="DMQ55" s="35"/>
      <c r="DMR55" s="35"/>
      <c r="DMS55" s="35"/>
      <c r="DMT55" s="35"/>
      <c r="DMU55" s="35"/>
      <c r="DMV55" s="35"/>
      <c r="DMW55" s="35"/>
      <c r="DMX55" s="35"/>
      <c r="DMY55" s="35"/>
      <c r="DMZ55" s="35"/>
      <c r="DNA55" s="35"/>
      <c r="DNB55" s="35"/>
      <c r="DNC55" s="35"/>
      <c r="DND55" s="35"/>
      <c r="DNE55" s="35"/>
      <c r="DNF55" s="35"/>
      <c r="DNG55" s="35"/>
      <c r="DNH55" s="35"/>
      <c r="DNI55" s="35"/>
      <c r="DNJ55" s="35"/>
      <c r="DNK55" s="35"/>
      <c r="DNL55" s="35"/>
      <c r="DNM55" s="35"/>
      <c r="DNN55" s="35"/>
      <c r="DNO55" s="35"/>
      <c r="DNP55" s="35"/>
      <c r="DNQ55" s="35"/>
      <c r="DNR55" s="35"/>
      <c r="DNS55" s="35"/>
      <c r="DNT55" s="35"/>
      <c r="DNU55" s="35"/>
      <c r="DNV55" s="35"/>
      <c r="DNW55" s="35"/>
      <c r="DNX55" s="35"/>
      <c r="DNY55" s="35"/>
      <c r="DNZ55" s="35"/>
      <c r="DOA55" s="35"/>
      <c r="DOB55" s="35"/>
      <c r="DOC55" s="35"/>
      <c r="DOD55" s="35"/>
      <c r="DOE55" s="35"/>
      <c r="DOF55" s="35"/>
      <c r="DOG55" s="35"/>
      <c r="DOH55" s="35"/>
      <c r="DOI55" s="35"/>
      <c r="DOJ55" s="35"/>
      <c r="DOK55" s="35"/>
      <c r="DOL55" s="35"/>
      <c r="DOM55" s="35"/>
      <c r="DON55" s="35"/>
      <c r="DOO55" s="35"/>
      <c r="DOP55" s="35"/>
      <c r="DOQ55" s="35"/>
      <c r="DOR55" s="35"/>
      <c r="DOS55" s="35"/>
      <c r="DOT55" s="35"/>
      <c r="DOU55" s="35"/>
      <c r="DOV55" s="35"/>
      <c r="DOW55" s="35"/>
      <c r="DOX55" s="35"/>
      <c r="DOY55" s="35"/>
      <c r="DOZ55" s="35"/>
      <c r="DPA55" s="35"/>
      <c r="DPB55" s="35"/>
      <c r="DPC55" s="35"/>
      <c r="DPD55" s="35"/>
      <c r="DPE55" s="35"/>
      <c r="DPF55" s="35"/>
      <c r="DPG55" s="35"/>
      <c r="DPH55" s="35"/>
      <c r="DPI55" s="35"/>
      <c r="DPJ55" s="35"/>
      <c r="DPK55" s="35"/>
      <c r="DPL55" s="35"/>
      <c r="DPM55" s="35"/>
      <c r="DPN55" s="35"/>
      <c r="DPO55" s="35"/>
      <c r="DPP55" s="35"/>
      <c r="DPQ55" s="35"/>
      <c r="DPR55" s="35"/>
      <c r="DPS55" s="35"/>
      <c r="DPT55" s="35"/>
      <c r="DPU55" s="35"/>
      <c r="DPV55" s="35"/>
      <c r="DPW55" s="35"/>
      <c r="DPX55" s="35"/>
      <c r="DPY55" s="35"/>
      <c r="DPZ55" s="35"/>
      <c r="DQA55" s="35"/>
      <c r="DQB55" s="35"/>
      <c r="DQC55" s="35"/>
      <c r="DQD55" s="35"/>
      <c r="DQE55" s="35"/>
      <c r="DQF55" s="35"/>
      <c r="DQG55" s="35"/>
      <c r="DQH55" s="35"/>
      <c r="DQI55" s="35"/>
      <c r="DQJ55" s="35"/>
      <c r="DQK55" s="35"/>
      <c r="DQL55" s="35"/>
      <c r="DQM55" s="35"/>
      <c r="DQN55" s="35"/>
      <c r="DQO55" s="35"/>
      <c r="DQP55" s="35"/>
      <c r="DQQ55" s="35"/>
      <c r="DQR55" s="35"/>
      <c r="DQS55" s="35"/>
      <c r="DQT55" s="35"/>
      <c r="DQU55" s="35"/>
      <c r="DQV55" s="35"/>
      <c r="DQW55" s="35"/>
      <c r="DQX55" s="35"/>
      <c r="DQY55" s="35"/>
      <c r="DQZ55" s="35"/>
      <c r="DRA55" s="35"/>
      <c r="DRB55" s="35"/>
      <c r="DRC55" s="35"/>
      <c r="DRD55" s="35"/>
      <c r="DRE55" s="35"/>
      <c r="DRF55" s="35"/>
      <c r="DRG55" s="35"/>
      <c r="DRH55" s="35"/>
      <c r="DRI55" s="35"/>
      <c r="DRJ55" s="35"/>
      <c r="DRK55" s="35"/>
      <c r="DRL55" s="35"/>
      <c r="DRM55" s="35"/>
      <c r="DRN55" s="35"/>
      <c r="DRO55" s="35"/>
      <c r="DRP55" s="35"/>
      <c r="DRQ55" s="35"/>
      <c r="DRR55" s="35"/>
      <c r="DRS55" s="35"/>
      <c r="DRT55" s="35"/>
      <c r="DRU55" s="35"/>
      <c r="DRV55" s="35"/>
      <c r="DRW55" s="35"/>
      <c r="DRX55" s="35"/>
      <c r="DRY55" s="35"/>
      <c r="DRZ55" s="35"/>
      <c r="DSA55" s="35"/>
      <c r="DSB55" s="35"/>
      <c r="DSC55" s="35"/>
      <c r="DSD55" s="35"/>
      <c r="DSE55" s="35"/>
      <c r="DSF55" s="35"/>
      <c r="DSG55" s="35"/>
      <c r="DSH55" s="35"/>
      <c r="DSI55" s="35"/>
      <c r="DSJ55" s="35"/>
      <c r="DSK55" s="35"/>
      <c r="DSL55" s="35"/>
      <c r="DSM55" s="35"/>
      <c r="DSN55" s="35"/>
      <c r="DSO55" s="35"/>
      <c r="DSP55" s="35"/>
      <c r="DSQ55" s="35"/>
      <c r="DSR55" s="35"/>
      <c r="DSS55" s="35"/>
      <c r="DST55" s="35"/>
      <c r="DSU55" s="35"/>
      <c r="DSV55" s="35"/>
      <c r="DSW55" s="35"/>
      <c r="DSX55" s="35"/>
      <c r="DSY55" s="35"/>
      <c r="DSZ55" s="35"/>
      <c r="DTA55" s="35"/>
      <c r="DTB55" s="35"/>
      <c r="DTC55" s="35"/>
      <c r="DTD55" s="35"/>
      <c r="DTE55" s="35"/>
      <c r="DTF55" s="35"/>
      <c r="DTG55" s="35"/>
      <c r="DTH55" s="35"/>
      <c r="DTI55" s="35"/>
      <c r="DTJ55" s="35"/>
      <c r="DTK55" s="35"/>
      <c r="DTL55" s="35"/>
      <c r="DTM55" s="35"/>
      <c r="DTN55" s="35"/>
      <c r="DTO55" s="35"/>
      <c r="DTP55" s="35"/>
      <c r="DTQ55" s="35"/>
      <c r="DTR55" s="35"/>
      <c r="DTS55" s="35"/>
      <c r="DTT55" s="35"/>
      <c r="DTU55" s="35"/>
      <c r="DTV55" s="35"/>
      <c r="DTW55" s="35"/>
      <c r="DTX55" s="35"/>
      <c r="DTY55" s="35"/>
      <c r="DTZ55" s="35"/>
      <c r="DUA55" s="35"/>
      <c r="DUB55" s="35"/>
      <c r="DUC55" s="35"/>
      <c r="DUD55" s="35"/>
      <c r="DUE55" s="35"/>
      <c r="DUF55" s="35"/>
      <c r="DUG55" s="35"/>
      <c r="DUH55" s="35"/>
      <c r="DUI55" s="35"/>
      <c r="DUJ55" s="35"/>
      <c r="DUK55" s="35"/>
      <c r="DUL55" s="35"/>
      <c r="DUM55" s="35"/>
      <c r="DUN55" s="35"/>
      <c r="DUO55" s="35"/>
      <c r="DUP55" s="35"/>
      <c r="DUQ55" s="35"/>
      <c r="DUR55" s="35"/>
      <c r="DUS55" s="35"/>
      <c r="DUT55" s="35"/>
      <c r="DUU55" s="35"/>
      <c r="DUV55" s="35"/>
      <c r="DUW55" s="35"/>
      <c r="DUX55" s="35"/>
      <c r="DUY55" s="35"/>
      <c r="DUZ55" s="35"/>
      <c r="DVA55" s="35"/>
      <c r="DVB55" s="35"/>
      <c r="DVC55" s="35"/>
      <c r="DVD55" s="35"/>
      <c r="DVE55" s="35"/>
      <c r="DVF55" s="35"/>
      <c r="DVG55" s="35"/>
      <c r="DVH55" s="35"/>
      <c r="DVI55" s="35"/>
      <c r="DVJ55" s="35"/>
      <c r="DVK55" s="35"/>
      <c r="DVL55" s="35"/>
      <c r="DVM55" s="35"/>
      <c r="DVN55" s="35"/>
      <c r="DVO55" s="35"/>
      <c r="DVP55" s="35"/>
      <c r="DVQ55" s="35"/>
      <c r="DVR55" s="35"/>
      <c r="DVS55" s="35"/>
      <c r="DVT55" s="35"/>
      <c r="DVU55" s="35"/>
      <c r="DVV55" s="35"/>
      <c r="DVW55" s="35"/>
      <c r="DVX55" s="35"/>
      <c r="DVY55" s="35"/>
      <c r="DVZ55" s="35"/>
      <c r="DWA55" s="35"/>
      <c r="DWB55" s="35"/>
      <c r="DWC55" s="35"/>
      <c r="DWD55" s="35"/>
      <c r="DWE55" s="35"/>
      <c r="DWF55" s="35"/>
      <c r="DWG55" s="35"/>
      <c r="DWH55" s="35"/>
      <c r="DWI55" s="35"/>
      <c r="DWJ55" s="35"/>
      <c r="DWK55" s="35"/>
      <c r="DWL55" s="35"/>
      <c r="DWM55" s="35"/>
      <c r="DWN55" s="35"/>
      <c r="DWO55" s="35"/>
      <c r="DWP55" s="35"/>
      <c r="DWQ55" s="35"/>
      <c r="DWR55" s="35"/>
      <c r="DWS55" s="35"/>
      <c r="DWT55" s="35"/>
      <c r="DWU55" s="35"/>
      <c r="DWV55" s="35"/>
      <c r="DWW55" s="35"/>
      <c r="DWX55" s="35"/>
      <c r="DWY55" s="35"/>
      <c r="DWZ55" s="35"/>
      <c r="DXA55" s="35"/>
      <c r="DXB55" s="35"/>
      <c r="DXC55" s="35"/>
      <c r="DXD55" s="35"/>
      <c r="DXE55" s="35"/>
      <c r="DXF55" s="35"/>
      <c r="DXG55" s="35"/>
      <c r="DXH55" s="35"/>
      <c r="DXI55" s="35"/>
      <c r="DXJ55" s="35"/>
      <c r="DXK55" s="35"/>
      <c r="DXL55" s="35"/>
      <c r="DXM55" s="35"/>
      <c r="DXN55" s="35"/>
      <c r="DXO55" s="35"/>
      <c r="DXP55" s="35"/>
      <c r="DXQ55" s="35"/>
      <c r="DXR55" s="35"/>
      <c r="DXS55" s="35"/>
      <c r="DXT55" s="35"/>
      <c r="DXU55" s="35"/>
      <c r="DXV55" s="35"/>
      <c r="DXW55" s="35"/>
      <c r="DXX55" s="35"/>
      <c r="DXY55" s="35"/>
      <c r="DXZ55" s="35"/>
      <c r="DYA55" s="35"/>
      <c r="DYB55" s="35"/>
      <c r="DYC55" s="35"/>
      <c r="DYD55" s="35"/>
      <c r="DYE55" s="35"/>
      <c r="DYF55" s="35"/>
      <c r="DYG55" s="35"/>
      <c r="DYH55" s="35"/>
      <c r="DYI55" s="35"/>
      <c r="DYJ55" s="35"/>
      <c r="DYK55" s="35"/>
      <c r="DYL55" s="35"/>
      <c r="DYM55" s="35"/>
      <c r="DYN55" s="35"/>
      <c r="DYO55" s="35"/>
      <c r="DYP55" s="35"/>
      <c r="DYQ55" s="35"/>
      <c r="DYR55" s="35"/>
      <c r="DYS55" s="35"/>
      <c r="DYT55" s="35"/>
      <c r="DYU55" s="35"/>
      <c r="DYV55" s="35"/>
      <c r="DYW55" s="35"/>
      <c r="DYX55" s="35"/>
      <c r="DYY55" s="35"/>
      <c r="DYZ55" s="35"/>
      <c r="DZA55" s="35"/>
      <c r="DZB55" s="35"/>
      <c r="DZC55" s="35"/>
      <c r="DZD55" s="35"/>
      <c r="DZE55" s="35"/>
      <c r="DZF55" s="35"/>
      <c r="DZG55" s="35"/>
      <c r="DZH55" s="35"/>
      <c r="DZI55" s="35"/>
      <c r="DZJ55" s="35"/>
      <c r="DZK55" s="35"/>
      <c r="DZL55" s="35"/>
      <c r="DZM55" s="35"/>
      <c r="DZN55" s="35"/>
      <c r="DZO55" s="35"/>
      <c r="DZP55" s="35"/>
      <c r="DZQ55" s="35"/>
      <c r="DZR55" s="35"/>
      <c r="DZS55" s="35"/>
      <c r="DZT55" s="35"/>
      <c r="DZU55" s="35"/>
      <c r="DZV55" s="35"/>
      <c r="DZW55" s="35"/>
      <c r="DZX55" s="35"/>
      <c r="DZY55" s="35"/>
      <c r="DZZ55" s="35"/>
      <c r="EAA55" s="35"/>
      <c r="EAB55" s="35"/>
      <c r="EAC55" s="35"/>
      <c r="EAD55" s="35"/>
      <c r="EAE55" s="35"/>
      <c r="EAF55" s="35"/>
      <c r="EAG55" s="35"/>
      <c r="EAH55" s="35"/>
      <c r="EAI55" s="35"/>
      <c r="EAJ55" s="35"/>
      <c r="EAK55" s="35"/>
      <c r="EAL55" s="35"/>
      <c r="EAM55" s="35"/>
      <c r="EAN55" s="35"/>
      <c r="EAO55" s="35"/>
      <c r="EAP55" s="35"/>
      <c r="EAQ55" s="35"/>
      <c r="EAR55" s="35"/>
      <c r="EAS55" s="35"/>
      <c r="EAT55" s="35"/>
      <c r="EAU55" s="35"/>
      <c r="EAV55" s="35"/>
      <c r="EAW55" s="35"/>
      <c r="EAX55" s="35"/>
      <c r="EAY55" s="35"/>
      <c r="EAZ55" s="35"/>
      <c r="EBA55" s="35"/>
      <c r="EBB55" s="35"/>
      <c r="EBC55" s="35"/>
      <c r="EBD55" s="35"/>
      <c r="EBE55" s="35"/>
      <c r="EBF55" s="35"/>
      <c r="EBG55" s="35"/>
      <c r="EBH55" s="35"/>
      <c r="EBI55" s="35"/>
      <c r="EBJ55" s="35"/>
      <c r="EBK55" s="35"/>
      <c r="EBL55" s="35"/>
      <c r="EBM55" s="35"/>
      <c r="EBN55" s="35"/>
      <c r="EBO55" s="35"/>
      <c r="EBP55" s="35"/>
      <c r="EBQ55" s="35"/>
      <c r="EBR55" s="35"/>
      <c r="EBS55" s="35"/>
      <c r="EBT55" s="35"/>
      <c r="EBU55" s="35"/>
      <c r="EBV55" s="35"/>
      <c r="EBW55" s="35"/>
      <c r="EBX55" s="35"/>
      <c r="EBY55" s="35"/>
      <c r="EBZ55" s="35"/>
      <c r="ECA55" s="35"/>
      <c r="ECB55" s="35"/>
      <c r="ECC55" s="35"/>
      <c r="ECD55" s="35"/>
      <c r="ECE55" s="35"/>
      <c r="ECF55" s="35"/>
      <c r="ECG55" s="35"/>
      <c r="ECH55" s="35"/>
      <c r="ECI55" s="35"/>
      <c r="ECJ55" s="35"/>
      <c r="ECK55" s="35"/>
      <c r="ECL55" s="35"/>
      <c r="ECM55" s="35"/>
      <c r="ECN55" s="35"/>
      <c r="ECO55" s="35"/>
      <c r="ECP55" s="35"/>
      <c r="ECQ55" s="35"/>
      <c r="ECR55" s="35"/>
      <c r="ECS55" s="35"/>
      <c r="ECT55" s="35"/>
      <c r="ECU55" s="35"/>
      <c r="ECV55" s="35"/>
      <c r="ECW55" s="35"/>
      <c r="ECX55" s="35"/>
      <c r="ECY55" s="35"/>
      <c r="ECZ55" s="35"/>
      <c r="EDA55" s="35"/>
      <c r="EDB55" s="35"/>
      <c r="EDC55" s="35"/>
      <c r="EDD55" s="35"/>
      <c r="EDE55" s="35"/>
      <c r="EDF55" s="35"/>
      <c r="EDG55" s="35"/>
      <c r="EDH55" s="35"/>
      <c r="EDI55" s="35"/>
      <c r="EDJ55" s="35"/>
      <c r="EDK55" s="35"/>
      <c r="EDL55" s="35"/>
      <c r="EDM55" s="35"/>
      <c r="EDN55" s="35"/>
      <c r="EDO55" s="35"/>
      <c r="EDP55" s="35"/>
      <c r="EDQ55" s="35"/>
      <c r="EDR55" s="35"/>
      <c r="EDS55" s="35"/>
      <c r="EDT55" s="35"/>
      <c r="EDU55" s="35"/>
      <c r="EDV55" s="35"/>
      <c r="EDW55" s="35"/>
      <c r="EDX55" s="35"/>
      <c r="EDY55" s="35"/>
      <c r="EDZ55" s="35"/>
      <c r="EEA55" s="35"/>
      <c r="EEB55" s="35"/>
      <c r="EEC55" s="35"/>
      <c r="EED55" s="35"/>
      <c r="EEE55" s="35"/>
      <c r="EEF55" s="35"/>
      <c r="EEG55" s="35"/>
      <c r="EEH55" s="35"/>
      <c r="EEI55" s="35"/>
      <c r="EEJ55" s="35"/>
      <c r="EEK55" s="35"/>
      <c r="EEL55" s="35"/>
      <c r="EEM55" s="35"/>
      <c r="EEN55" s="35"/>
      <c r="EEO55" s="35"/>
      <c r="EEP55" s="35"/>
      <c r="EEQ55" s="35"/>
      <c r="EER55" s="35"/>
      <c r="EES55" s="35"/>
      <c r="EET55" s="35"/>
      <c r="EEU55" s="35"/>
      <c r="EEV55" s="35"/>
      <c r="EEW55" s="35"/>
      <c r="EEX55" s="35"/>
      <c r="EEY55" s="35"/>
      <c r="EEZ55" s="35"/>
      <c r="EFA55" s="35"/>
      <c r="EFB55" s="35"/>
      <c r="EFC55" s="35"/>
      <c r="EFD55" s="35"/>
      <c r="EFE55" s="35"/>
      <c r="EFF55" s="35"/>
      <c r="EFG55" s="35"/>
      <c r="EFH55" s="35"/>
      <c r="EFI55" s="35"/>
      <c r="EFJ55" s="35"/>
      <c r="EFK55" s="35"/>
      <c r="EFL55" s="35"/>
      <c r="EFM55" s="35"/>
      <c r="EFN55" s="35"/>
      <c r="EFO55" s="35"/>
      <c r="EFP55" s="35"/>
      <c r="EFQ55" s="35"/>
      <c r="EFR55" s="35"/>
      <c r="EFS55" s="35"/>
      <c r="EFT55" s="35"/>
      <c r="EFU55" s="35"/>
      <c r="EFV55" s="35"/>
      <c r="EFW55" s="35"/>
      <c r="EFX55" s="35"/>
      <c r="EFY55" s="35"/>
      <c r="EFZ55" s="35"/>
      <c r="EGA55" s="35"/>
      <c r="EGB55" s="35"/>
      <c r="EGC55" s="35"/>
      <c r="EGD55" s="35"/>
      <c r="EGE55" s="35"/>
      <c r="EGF55" s="35"/>
      <c r="EGG55" s="35"/>
      <c r="EGH55" s="35"/>
      <c r="EGI55" s="35"/>
      <c r="EGJ55" s="35"/>
      <c r="EGK55" s="35"/>
      <c r="EGL55" s="35"/>
      <c r="EGM55" s="35"/>
      <c r="EGN55" s="35"/>
      <c r="EGO55" s="35"/>
      <c r="EGP55" s="35"/>
      <c r="EGQ55" s="35"/>
      <c r="EGR55" s="35"/>
      <c r="EGS55" s="35"/>
      <c r="EGT55" s="35"/>
      <c r="EGU55" s="35"/>
      <c r="EGV55" s="35"/>
      <c r="EGW55" s="35"/>
      <c r="EGX55" s="35"/>
      <c r="EGY55" s="35"/>
      <c r="EGZ55" s="35"/>
      <c r="EHA55" s="35"/>
      <c r="EHB55" s="35"/>
      <c r="EHC55" s="35"/>
      <c r="EHD55" s="35"/>
      <c r="EHE55" s="35"/>
      <c r="EHF55" s="35"/>
      <c r="EHG55" s="35"/>
      <c r="EHH55" s="35"/>
      <c r="EHI55" s="35"/>
      <c r="EHJ55" s="35"/>
      <c r="EHK55" s="35"/>
      <c r="EHL55" s="35"/>
      <c r="EHM55" s="35"/>
      <c r="EHN55" s="35"/>
      <c r="EHO55" s="35"/>
      <c r="EHP55" s="35"/>
      <c r="EHQ55" s="35"/>
      <c r="EHR55" s="35"/>
      <c r="EHS55" s="35"/>
      <c r="EHT55" s="35"/>
      <c r="EHU55" s="35"/>
      <c r="EHV55" s="35"/>
      <c r="EHW55" s="35"/>
      <c r="EHX55" s="35"/>
      <c r="EHY55" s="35"/>
      <c r="EHZ55" s="35"/>
      <c r="EIA55" s="35"/>
      <c r="EIB55" s="35"/>
      <c r="EIC55" s="35"/>
      <c r="EID55" s="35"/>
      <c r="EIE55" s="35"/>
      <c r="EIF55" s="35"/>
      <c r="EIG55" s="35"/>
      <c r="EIH55" s="35"/>
      <c r="EII55" s="35"/>
      <c r="EIJ55" s="35"/>
      <c r="EIK55" s="35"/>
      <c r="EIL55" s="35"/>
      <c r="EIM55" s="35"/>
      <c r="EIN55" s="35"/>
      <c r="EIO55" s="35"/>
      <c r="EIP55" s="35"/>
      <c r="EIQ55" s="35"/>
      <c r="EIR55" s="35"/>
      <c r="EIS55" s="35"/>
      <c r="EIT55" s="35"/>
      <c r="EIU55" s="35"/>
      <c r="EIV55" s="35"/>
      <c r="EIW55" s="35"/>
      <c r="EIX55" s="35"/>
      <c r="EIY55" s="35"/>
      <c r="EIZ55" s="35"/>
      <c r="EJA55" s="35"/>
      <c r="EJB55" s="35"/>
      <c r="EJC55" s="35"/>
      <c r="EJD55" s="35"/>
      <c r="EJE55" s="35"/>
      <c r="EJF55" s="35"/>
      <c r="EJG55" s="35"/>
      <c r="EJH55" s="35"/>
      <c r="EJI55" s="35"/>
      <c r="EJJ55" s="35"/>
      <c r="EJK55" s="35"/>
      <c r="EJL55" s="35"/>
      <c r="EJM55" s="35"/>
      <c r="EJN55" s="35"/>
      <c r="EJO55" s="35"/>
      <c r="EJP55" s="35"/>
      <c r="EJQ55" s="35"/>
      <c r="EJR55" s="35"/>
      <c r="EJS55" s="35"/>
      <c r="EJT55" s="35"/>
      <c r="EJU55" s="35"/>
      <c r="EJV55" s="35"/>
      <c r="EJW55" s="35"/>
      <c r="EJX55" s="35"/>
      <c r="EJY55" s="35"/>
      <c r="EJZ55" s="35"/>
      <c r="EKA55" s="35"/>
      <c r="EKB55" s="35"/>
      <c r="EKC55" s="35"/>
      <c r="EKD55" s="35"/>
      <c r="EKE55" s="35"/>
      <c r="EKF55" s="35"/>
      <c r="EKG55" s="35"/>
      <c r="EKH55" s="35"/>
      <c r="EKI55" s="35"/>
      <c r="EKJ55" s="35"/>
      <c r="EKK55" s="35"/>
      <c r="EKL55" s="35"/>
      <c r="EKM55" s="35"/>
      <c r="EKN55" s="35"/>
      <c r="EKO55" s="35"/>
      <c r="EKP55" s="35"/>
      <c r="EKQ55" s="35"/>
      <c r="EKR55" s="35"/>
      <c r="EKS55" s="35"/>
      <c r="EKT55" s="35"/>
      <c r="EKU55" s="35"/>
      <c r="EKV55" s="35"/>
      <c r="EKW55" s="35"/>
      <c r="EKX55" s="35"/>
      <c r="EKY55" s="35"/>
      <c r="EKZ55" s="35"/>
      <c r="ELA55" s="35"/>
      <c r="ELB55" s="35"/>
      <c r="ELC55" s="35"/>
      <c r="ELD55" s="35"/>
      <c r="ELE55" s="35"/>
      <c r="ELF55" s="35"/>
      <c r="ELG55" s="35"/>
      <c r="ELH55" s="35"/>
      <c r="ELI55" s="35"/>
      <c r="ELJ55" s="35"/>
      <c r="ELK55" s="35"/>
      <c r="ELL55" s="35"/>
      <c r="ELM55" s="35"/>
      <c r="ELN55" s="35"/>
      <c r="ELO55" s="35"/>
      <c r="ELP55" s="35"/>
      <c r="ELQ55" s="35"/>
      <c r="ELR55" s="35"/>
      <c r="ELS55" s="35"/>
      <c r="ELT55" s="35"/>
      <c r="ELU55" s="35"/>
      <c r="ELV55" s="35"/>
      <c r="ELW55" s="35"/>
      <c r="ELX55" s="35"/>
      <c r="ELY55" s="35"/>
      <c r="ELZ55" s="35"/>
      <c r="EMA55" s="35"/>
      <c r="EMB55" s="35"/>
      <c r="EMC55" s="35"/>
      <c r="EMD55" s="35"/>
      <c r="EME55" s="35"/>
      <c r="EMF55" s="35"/>
      <c r="EMG55" s="35"/>
      <c r="EMH55" s="35"/>
      <c r="EMI55" s="35"/>
      <c r="EMJ55" s="35"/>
      <c r="EMK55" s="35"/>
      <c r="EML55" s="35"/>
      <c r="EMM55" s="35"/>
      <c r="EMN55" s="35"/>
      <c r="EMO55" s="35"/>
      <c r="EMP55" s="35"/>
      <c r="EMQ55" s="35"/>
      <c r="EMR55" s="35"/>
      <c r="EMS55" s="35"/>
      <c r="EMT55" s="35"/>
      <c r="EMU55" s="35"/>
      <c r="EMV55" s="35"/>
      <c r="EMW55" s="35"/>
      <c r="EMX55" s="35"/>
      <c r="EMY55" s="35"/>
      <c r="EMZ55" s="35"/>
      <c r="ENA55" s="35"/>
      <c r="ENB55" s="35"/>
      <c r="ENC55" s="35"/>
      <c r="END55" s="35"/>
      <c r="ENE55" s="35"/>
      <c r="ENF55" s="35"/>
      <c r="ENG55" s="35"/>
      <c r="ENH55" s="35"/>
      <c r="ENI55" s="35"/>
      <c r="ENJ55" s="35"/>
      <c r="ENK55" s="35"/>
      <c r="ENL55" s="35"/>
      <c r="ENM55" s="35"/>
      <c r="ENN55" s="35"/>
      <c r="ENO55" s="35"/>
      <c r="ENP55" s="35"/>
      <c r="ENQ55" s="35"/>
      <c r="ENR55" s="35"/>
      <c r="ENS55" s="35"/>
      <c r="ENT55" s="35"/>
      <c r="ENU55" s="35"/>
      <c r="ENV55" s="35"/>
      <c r="ENW55" s="35"/>
      <c r="ENX55" s="35"/>
      <c r="ENY55" s="35"/>
      <c r="ENZ55" s="35"/>
      <c r="EOA55" s="35"/>
      <c r="EOB55" s="35"/>
      <c r="EOC55" s="35"/>
      <c r="EOD55" s="35"/>
      <c r="EOE55" s="35"/>
      <c r="EOF55" s="35"/>
      <c r="EOG55" s="35"/>
      <c r="EOH55" s="35"/>
      <c r="EOI55" s="35"/>
      <c r="EOJ55" s="35"/>
      <c r="EOK55" s="35"/>
      <c r="EOL55" s="35"/>
      <c r="EOM55" s="35"/>
      <c r="EON55" s="35"/>
      <c r="EOO55" s="35"/>
      <c r="EOP55" s="35"/>
      <c r="EOQ55" s="35"/>
      <c r="EOR55" s="35"/>
      <c r="EOS55" s="35"/>
      <c r="EOT55" s="35"/>
      <c r="EOU55" s="35"/>
      <c r="EOV55" s="35"/>
      <c r="EOW55" s="35"/>
      <c r="EOX55" s="35"/>
      <c r="EOY55" s="35"/>
      <c r="EOZ55" s="35"/>
      <c r="EPA55" s="35"/>
      <c r="EPB55" s="35"/>
      <c r="EPC55" s="35"/>
      <c r="EPD55" s="35"/>
      <c r="EPE55" s="35"/>
      <c r="EPF55" s="35"/>
      <c r="EPG55" s="35"/>
      <c r="EPH55" s="35"/>
      <c r="EPI55" s="35"/>
      <c r="EPJ55" s="35"/>
      <c r="EPK55" s="35"/>
      <c r="EPL55" s="35"/>
      <c r="EPM55" s="35"/>
      <c r="EPN55" s="35"/>
      <c r="EPO55" s="35"/>
      <c r="EPP55" s="35"/>
      <c r="EPQ55" s="35"/>
      <c r="EPR55" s="35"/>
      <c r="EPS55" s="35"/>
      <c r="EPT55" s="35"/>
      <c r="EPU55" s="35"/>
      <c r="EPV55" s="35"/>
      <c r="EPW55" s="35"/>
      <c r="EPX55" s="35"/>
      <c r="EPY55" s="35"/>
      <c r="EPZ55" s="35"/>
      <c r="EQA55" s="35"/>
      <c r="EQB55" s="35"/>
      <c r="EQC55" s="35"/>
      <c r="EQD55" s="35"/>
      <c r="EQE55" s="35"/>
      <c r="EQF55" s="35"/>
      <c r="EQG55" s="35"/>
      <c r="EQH55" s="35"/>
      <c r="EQI55" s="35"/>
      <c r="EQJ55" s="35"/>
      <c r="EQK55" s="35"/>
      <c r="EQL55" s="35"/>
      <c r="EQM55" s="35"/>
      <c r="EQN55" s="35"/>
      <c r="EQO55" s="35"/>
      <c r="EQP55" s="35"/>
      <c r="EQQ55" s="35"/>
      <c r="EQR55" s="35"/>
      <c r="EQS55" s="35"/>
      <c r="EQT55" s="35"/>
      <c r="EQU55" s="35"/>
      <c r="EQV55" s="35"/>
      <c r="EQW55" s="35"/>
      <c r="EQX55" s="35"/>
      <c r="EQY55" s="35"/>
      <c r="EQZ55" s="35"/>
      <c r="ERA55" s="35"/>
      <c r="ERB55" s="35"/>
      <c r="ERC55" s="35"/>
      <c r="ERD55" s="35"/>
      <c r="ERE55" s="35"/>
      <c r="ERF55" s="35"/>
      <c r="ERG55" s="35"/>
      <c r="ERH55" s="35"/>
      <c r="ERI55" s="35"/>
      <c r="ERJ55" s="35"/>
      <c r="ERK55" s="35"/>
      <c r="ERL55" s="35"/>
      <c r="ERM55" s="35"/>
      <c r="ERN55" s="35"/>
      <c r="ERO55" s="35"/>
      <c r="ERP55" s="35"/>
      <c r="ERQ55" s="35"/>
      <c r="ERR55" s="35"/>
      <c r="ERS55" s="35"/>
      <c r="ERT55" s="35"/>
      <c r="ERU55" s="35"/>
      <c r="ERV55" s="35"/>
      <c r="ERW55" s="35"/>
      <c r="ERX55" s="35"/>
      <c r="ERY55" s="35"/>
      <c r="ERZ55" s="35"/>
      <c r="ESA55" s="35"/>
      <c r="ESB55" s="35"/>
      <c r="ESC55" s="35"/>
      <c r="ESD55" s="35"/>
      <c r="ESE55" s="35"/>
      <c r="ESF55" s="35"/>
      <c r="ESG55" s="35"/>
      <c r="ESH55" s="35"/>
      <c r="ESI55" s="35"/>
      <c r="ESJ55" s="35"/>
      <c r="ESK55" s="35"/>
      <c r="ESL55" s="35"/>
      <c r="ESM55" s="35"/>
      <c r="ESN55" s="35"/>
      <c r="ESO55" s="35"/>
      <c r="ESP55" s="35"/>
      <c r="ESQ55" s="35"/>
      <c r="ESR55" s="35"/>
      <c r="ESS55" s="35"/>
      <c r="EST55" s="35"/>
      <c r="ESU55" s="35"/>
      <c r="ESV55" s="35"/>
      <c r="ESW55" s="35"/>
      <c r="ESX55" s="35"/>
      <c r="ESY55" s="35"/>
      <c r="ESZ55" s="35"/>
      <c r="ETA55" s="35"/>
      <c r="ETB55" s="35"/>
      <c r="ETC55" s="35"/>
      <c r="ETD55" s="35"/>
      <c r="ETE55" s="35"/>
      <c r="ETF55" s="35"/>
      <c r="ETG55" s="35"/>
      <c r="ETH55" s="35"/>
      <c r="ETI55" s="35"/>
      <c r="ETJ55" s="35"/>
      <c r="ETK55" s="35"/>
      <c r="ETL55" s="35"/>
      <c r="ETM55" s="35"/>
      <c r="ETN55" s="35"/>
      <c r="ETO55" s="35"/>
      <c r="ETP55" s="35"/>
      <c r="ETQ55" s="35"/>
      <c r="ETR55" s="35"/>
      <c r="ETS55" s="35"/>
      <c r="ETT55" s="35"/>
      <c r="ETU55" s="35"/>
      <c r="ETV55" s="35"/>
      <c r="ETW55" s="35"/>
      <c r="ETX55" s="35"/>
      <c r="ETY55" s="35"/>
      <c r="ETZ55" s="35"/>
      <c r="EUA55" s="35"/>
      <c r="EUB55" s="35"/>
      <c r="EUC55" s="35"/>
      <c r="EUD55" s="35"/>
      <c r="EUE55" s="35"/>
      <c r="EUF55" s="35"/>
      <c r="EUG55" s="35"/>
      <c r="EUH55" s="35"/>
      <c r="EUI55" s="35"/>
      <c r="EUJ55" s="35"/>
      <c r="EUK55" s="35"/>
      <c r="EUL55" s="35"/>
      <c r="EUM55" s="35"/>
      <c r="EUN55" s="35"/>
      <c r="EUO55" s="35"/>
      <c r="EUP55" s="35"/>
      <c r="EUQ55" s="35"/>
      <c r="EUR55" s="35"/>
      <c r="EUS55" s="35"/>
      <c r="EUT55" s="35"/>
      <c r="EUU55" s="35"/>
      <c r="EUV55" s="35"/>
      <c r="EUW55" s="35"/>
      <c r="EUX55" s="35"/>
      <c r="EUY55" s="35"/>
      <c r="EUZ55" s="35"/>
      <c r="EVA55" s="35"/>
      <c r="EVB55" s="35"/>
      <c r="EVC55" s="35"/>
      <c r="EVD55" s="35"/>
      <c r="EVE55" s="35"/>
      <c r="EVF55" s="35"/>
      <c r="EVG55" s="35"/>
      <c r="EVH55" s="35"/>
      <c r="EVI55" s="35"/>
      <c r="EVJ55" s="35"/>
      <c r="EVK55" s="35"/>
      <c r="EVL55" s="35"/>
      <c r="EVM55" s="35"/>
      <c r="EVN55" s="35"/>
      <c r="EVO55" s="35"/>
      <c r="EVP55" s="35"/>
      <c r="EVQ55" s="35"/>
      <c r="EVR55" s="35"/>
      <c r="EVS55" s="35"/>
      <c r="EVT55" s="35"/>
      <c r="EVU55" s="35"/>
      <c r="EVV55" s="35"/>
      <c r="EVW55" s="35"/>
      <c r="EVX55" s="35"/>
      <c r="EVY55" s="35"/>
      <c r="EVZ55" s="35"/>
      <c r="EWA55" s="35"/>
      <c r="EWB55" s="35"/>
      <c r="EWC55" s="35"/>
      <c r="EWD55" s="35"/>
      <c r="EWE55" s="35"/>
      <c r="EWF55" s="35"/>
      <c r="EWG55" s="35"/>
      <c r="EWH55" s="35"/>
      <c r="EWI55" s="35"/>
      <c r="EWJ55" s="35"/>
      <c r="EWK55" s="35"/>
      <c r="EWL55" s="35"/>
      <c r="EWM55" s="35"/>
      <c r="EWN55" s="35"/>
      <c r="EWO55" s="35"/>
      <c r="EWP55" s="35"/>
      <c r="EWQ55" s="35"/>
      <c r="EWR55" s="35"/>
      <c r="EWS55" s="35"/>
      <c r="EWT55" s="35"/>
      <c r="EWU55" s="35"/>
      <c r="EWV55" s="35"/>
      <c r="EWW55" s="35"/>
      <c r="EWX55" s="35"/>
      <c r="EWY55" s="35"/>
      <c r="EWZ55" s="35"/>
      <c r="EXA55" s="35"/>
      <c r="EXB55" s="35"/>
      <c r="EXC55" s="35"/>
      <c r="EXD55" s="35"/>
      <c r="EXE55" s="35"/>
      <c r="EXF55" s="35"/>
      <c r="EXG55" s="35"/>
      <c r="EXH55" s="35"/>
      <c r="EXI55" s="35"/>
      <c r="EXJ55" s="35"/>
      <c r="EXK55" s="35"/>
      <c r="EXL55" s="35"/>
      <c r="EXM55" s="35"/>
      <c r="EXN55" s="35"/>
      <c r="EXO55" s="35"/>
      <c r="EXP55" s="35"/>
      <c r="EXQ55" s="35"/>
      <c r="EXR55" s="35"/>
      <c r="EXS55" s="35"/>
      <c r="EXT55" s="35"/>
      <c r="EXU55" s="35"/>
      <c r="EXV55" s="35"/>
      <c r="EXW55" s="35"/>
      <c r="EXX55" s="35"/>
      <c r="EXY55" s="35"/>
      <c r="EXZ55" s="35"/>
      <c r="EYA55" s="35"/>
      <c r="EYB55" s="35"/>
      <c r="EYC55" s="35"/>
      <c r="EYD55" s="35"/>
      <c r="EYE55" s="35"/>
      <c r="EYF55" s="35"/>
      <c r="EYG55" s="35"/>
      <c r="EYH55" s="35"/>
      <c r="EYI55" s="35"/>
      <c r="EYJ55" s="35"/>
      <c r="EYK55" s="35"/>
      <c r="EYL55" s="35"/>
      <c r="EYM55" s="35"/>
      <c r="EYN55" s="35"/>
      <c r="EYO55" s="35"/>
      <c r="EYP55" s="35"/>
      <c r="EYQ55" s="35"/>
      <c r="EYR55" s="35"/>
      <c r="EYS55" s="35"/>
      <c r="EYT55" s="35"/>
      <c r="EYU55" s="35"/>
      <c r="EYV55" s="35"/>
      <c r="EYW55" s="35"/>
      <c r="EYX55" s="35"/>
      <c r="EYY55" s="35"/>
      <c r="EYZ55" s="35"/>
      <c r="EZA55" s="35"/>
      <c r="EZB55" s="35"/>
      <c r="EZC55" s="35"/>
      <c r="EZD55" s="35"/>
      <c r="EZE55" s="35"/>
      <c r="EZF55" s="35"/>
      <c r="EZG55" s="35"/>
      <c r="EZH55" s="35"/>
      <c r="EZI55" s="35"/>
      <c r="EZJ55" s="35"/>
      <c r="EZK55" s="35"/>
      <c r="EZL55" s="35"/>
      <c r="EZM55" s="35"/>
      <c r="EZN55" s="35"/>
      <c r="EZO55" s="35"/>
      <c r="EZP55" s="35"/>
      <c r="EZQ55" s="35"/>
      <c r="EZR55" s="35"/>
      <c r="EZS55" s="35"/>
      <c r="EZT55" s="35"/>
      <c r="EZU55" s="35"/>
      <c r="EZV55" s="35"/>
      <c r="EZW55" s="35"/>
      <c r="EZX55" s="35"/>
      <c r="EZY55" s="35"/>
      <c r="EZZ55" s="35"/>
      <c r="FAA55" s="35"/>
      <c r="FAB55" s="35"/>
      <c r="FAC55" s="35"/>
      <c r="FAD55" s="35"/>
      <c r="FAE55" s="35"/>
      <c r="FAF55" s="35"/>
      <c r="FAG55" s="35"/>
      <c r="FAH55" s="35"/>
      <c r="FAI55" s="35"/>
      <c r="FAJ55" s="35"/>
      <c r="FAK55" s="35"/>
      <c r="FAL55" s="35"/>
      <c r="FAM55" s="35"/>
      <c r="FAN55" s="35"/>
      <c r="FAO55" s="35"/>
      <c r="FAP55" s="35"/>
      <c r="FAQ55" s="35"/>
      <c r="FAR55" s="35"/>
      <c r="FAS55" s="35"/>
      <c r="FAT55" s="35"/>
      <c r="FAU55" s="35"/>
      <c r="FAV55" s="35"/>
      <c r="FAW55" s="35"/>
      <c r="FAX55" s="35"/>
      <c r="FAY55" s="35"/>
      <c r="FAZ55" s="35"/>
      <c r="FBA55" s="35"/>
      <c r="FBB55" s="35"/>
      <c r="FBC55" s="35"/>
      <c r="FBD55" s="35"/>
      <c r="FBE55" s="35"/>
      <c r="FBF55" s="35"/>
      <c r="FBG55" s="35"/>
      <c r="FBH55" s="35"/>
      <c r="FBI55" s="35"/>
      <c r="FBJ55" s="35"/>
      <c r="FBK55" s="35"/>
      <c r="FBL55" s="35"/>
      <c r="FBM55" s="35"/>
      <c r="FBN55" s="35"/>
      <c r="FBO55" s="35"/>
      <c r="FBP55" s="35"/>
      <c r="FBQ55" s="35"/>
      <c r="FBR55" s="35"/>
      <c r="FBS55" s="35"/>
      <c r="FBT55" s="35"/>
      <c r="FBU55" s="35"/>
      <c r="FBV55" s="35"/>
      <c r="FBW55" s="35"/>
      <c r="FBX55" s="35"/>
      <c r="FBY55" s="35"/>
      <c r="FBZ55" s="35"/>
      <c r="FCA55" s="35"/>
      <c r="FCB55" s="35"/>
      <c r="FCC55" s="35"/>
      <c r="FCD55" s="35"/>
      <c r="FCE55" s="35"/>
      <c r="FCF55" s="35"/>
      <c r="FCG55" s="35"/>
      <c r="FCH55" s="35"/>
      <c r="FCI55" s="35"/>
      <c r="FCJ55" s="35"/>
      <c r="FCK55" s="35"/>
      <c r="FCL55" s="35"/>
      <c r="FCM55" s="35"/>
      <c r="FCN55" s="35"/>
      <c r="FCO55" s="35"/>
      <c r="FCP55" s="35"/>
      <c r="FCQ55" s="35"/>
      <c r="FCR55" s="35"/>
      <c r="FCS55" s="35"/>
      <c r="FCT55" s="35"/>
      <c r="FCU55" s="35"/>
      <c r="FCV55" s="35"/>
      <c r="FCW55" s="35"/>
      <c r="FCX55" s="35"/>
      <c r="FCY55" s="35"/>
      <c r="FCZ55" s="35"/>
      <c r="FDA55" s="35"/>
      <c r="FDB55" s="35"/>
      <c r="FDC55" s="35"/>
      <c r="FDD55" s="35"/>
      <c r="FDE55" s="35"/>
      <c r="FDF55" s="35"/>
      <c r="FDG55" s="35"/>
      <c r="FDH55" s="35"/>
      <c r="FDI55" s="35"/>
      <c r="FDJ55" s="35"/>
      <c r="FDK55" s="35"/>
      <c r="FDL55" s="35"/>
      <c r="FDM55" s="35"/>
      <c r="FDN55" s="35"/>
      <c r="FDO55" s="35"/>
      <c r="FDP55" s="35"/>
      <c r="FDQ55" s="35"/>
      <c r="FDR55" s="35"/>
      <c r="FDS55" s="35"/>
      <c r="FDT55" s="35"/>
      <c r="FDU55" s="35"/>
      <c r="FDV55" s="35"/>
      <c r="FDW55" s="35"/>
      <c r="FDX55" s="35"/>
      <c r="FDY55" s="35"/>
      <c r="FDZ55" s="35"/>
      <c r="FEA55" s="35"/>
      <c r="FEB55" s="35"/>
      <c r="FEC55" s="35"/>
      <c r="FED55" s="35"/>
      <c r="FEE55" s="35"/>
      <c r="FEF55" s="35"/>
      <c r="FEG55" s="35"/>
      <c r="FEH55" s="35"/>
      <c r="FEI55" s="35"/>
      <c r="FEJ55" s="35"/>
      <c r="FEK55" s="35"/>
      <c r="FEL55" s="35"/>
      <c r="FEM55" s="35"/>
      <c r="FEN55" s="35"/>
      <c r="FEO55" s="35"/>
      <c r="FEP55" s="35"/>
      <c r="FEQ55" s="35"/>
      <c r="FER55" s="35"/>
      <c r="FES55" s="35"/>
      <c r="FET55" s="35"/>
      <c r="FEU55" s="35"/>
      <c r="FEV55" s="35"/>
      <c r="FEW55" s="35"/>
      <c r="FEX55" s="35"/>
      <c r="FEY55" s="35"/>
      <c r="FEZ55" s="35"/>
      <c r="FFA55" s="35"/>
      <c r="FFB55" s="35"/>
      <c r="FFC55" s="35"/>
      <c r="FFD55" s="35"/>
      <c r="FFE55" s="35"/>
      <c r="FFF55" s="35"/>
      <c r="FFG55" s="35"/>
      <c r="FFH55" s="35"/>
      <c r="FFI55" s="35"/>
      <c r="FFJ55" s="35"/>
      <c r="FFK55" s="35"/>
      <c r="FFL55" s="35"/>
      <c r="FFM55" s="35"/>
      <c r="FFN55" s="35"/>
      <c r="FFO55" s="35"/>
      <c r="FFP55" s="35"/>
      <c r="FFQ55" s="35"/>
      <c r="FFR55" s="35"/>
      <c r="FFS55" s="35"/>
      <c r="FFT55" s="35"/>
      <c r="FFU55" s="35"/>
      <c r="FFV55" s="35"/>
      <c r="FFW55" s="35"/>
      <c r="FFX55" s="35"/>
      <c r="FFY55" s="35"/>
      <c r="FFZ55" s="35"/>
      <c r="FGA55" s="35"/>
      <c r="FGB55" s="35"/>
      <c r="FGC55" s="35"/>
      <c r="FGD55" s="35"/>
      <c r="FGE55" s="35"/>
      <c r="FGF55" s="35"/>
      <c r="FGG55" s="35"/>
      <c r="FGH55" s="35"/>
      <c r="FGI55" s="35"/>
      <c r="FGJ55" s="35"/>
      <c r="FGK55" s="35"/>
      <c r="FGL55" s="35"/>
      <c r="FGM55" s="35"/>
      <c r="FGN55" s="35"/>
      <c r="FGO55" s="35"/>
      <c r="FGP55" s="35"/>
      <c r="FGQ55" s="35"/>
      <c r="FGR55" s="35"/>
      <c r="FGS55" s="35"/>
      <c r="FGT55" s="35"/>
      <c r="FGU55" s="35"/>
      <c r="FGV55" s="35"/>
      <c r="FGW55" s="35"/>
      <c r="FGX55" s="35"/>
      <c r="FGY55" s="35"/>
      <c r="FGZ55" s="35"/>
      <c r="FHA55" s="35"/>
      <c r="FHB55" s="35"/>
      <c r="FHC55" s="35"/>
      <c r="FHD55" s="35"/>
      <c r="FHE55" s="35"/>
      <c r="FHF55" s="35"/>
      <c r="FHG55" s="35"/>
      <c r="FHH55" s="35"/>
      <c r="FHI55" s="35"/>
      <c r="FHJ55" s="35"/>
      <c r="FHK55" s="35"/>
      <c r="FHL55" s="35"/>
      <c r="FHM55" s="35"/>
      <c r="FHN55" s="35"/>
      <c r="FHO55" s="35"/>
      <c r="FHP55" s="35"/>
      <c r="FHQ55" s="35"/>
      <c r="FHR55" s="35"/>
      <c r="FHS55" s="35"/>
      <c r="FHT55" s="35"/>
      <c r="FHU55" s="35"/>
      <c r="FHV55" s="35"/>
      <c r="FHW55" s="35"/>
      <c r="FHX55" s="35"/>
      <c r="FHY55" s="35"/>
      <c r="FHZ55" s="35"/>
      <c r="FIA55" s="35"/>
      <c r="FIB55" s="35"/>
      <c r="FIC55" s="35"/>
      <c r="FID55" s="35"/>
      <c r="FIE55" s="35"/>
      <c r="FIF55" s="35"/>
      <c r="FIG55" s="35"/>
      <c r="FIH55" s="35"/>
      <c r="FII55" s="35"/>
      <c r="FIJ55" s="35"/>
      <c r="FIK55" s="35"/>
      <c r="FIL55" s="35"/>
      <c r="FIM55" s="35"/>
      <c r="FIN55" s="35"/>
      <c r="FIO55" s="35"/>
      <c r="FIP55" s="35"/>
      <c r="FIQ55" s="35"/>
      <c r="FIR55" s="35"/>
      <c r="FIS55" s="35"/>
      <c r="FIT55" s="35"/>
      <c r="FIU55" s="35"/>
      <c r="FIV55" s="35"/>
      <c r="FIW55" s="35"/>
      <c r="FIX55" s="35"/>
      <c r="FIY55" s="35"/>
      <c r="FIZ55" s="35"/>
      <c r="FJA55" s="35"/>
      <c r="FJB55" s="35"/>
      <c r="FJC55" s="35"/>
      <c r="FJD55" s="35"/>
      <c r="FJE55" s="35"/>
      <c r="FJF55" s="35"/>
      <c r="FJG55" s="35"/>
      <c r="FJH55" s="35"/>
      <c r="FJI55" s="35"/>
      <c r="FJJ55" s="35"/>
      <c r="FJK55" s="35"/>
      <c r="FJL55" s="35"/>
      <c r="FJM55" s="35"/>
      <c r="FJN55" s="35"/>
      <c r="FJO55" s="35"/>
      <c r="FJP55" s="35"/>
      <c r="FJQ55" s="35"/>
      <c r="FJR55" s="35"/>
      <c r="FJS55" s="35"/>
      <c r="FJT55" s="35"/>
      <c r="FJU55" s="35"/>
      <c r="FJV55" s="35"/>
      <c r="FJW55" s="35"/>
      <c r="FJX55" s="35"/>
      <c r="FJY55" s="35"/>
      <c r="FJZ55" s="35"/>
      <c r="FKA55" s="35"/>
      <c r="FKB55" s="35"/>
      <c r="FKC55" s="35"/>
      <c r="FKD55" s="35"/>
      <c r="FKE55" s="35"/>
      <c r="FKF55" s="35"/>
      <c r="FKG55" s="35"/>
      <c r="FKH55" s="35"/>
      <c r="FKI55" s="35"/>
      <c r="FKJ55" s="35"/>
      <c r="FKK55" s="35"/>
      <c r="FKL55" s="35"/>
      <c r="FKM55" s="35"/>
      <c r="FKN55" s="35"/>
      <c r="FKO55" s="35"/>
      <c r="FKP55" s="35"/>
      <c r="FKQ55" s="35"/>
      <c r="FKR55" s="35"/>
      <c r="FKS55" s="35"/>
      <c r="FKT55" s="35"/>
      <c r="FKU55" s="35"/>
      <c r="FKV55" s="35"/>
      <c r="FKW55" s="35"/>
      <c r="FKX55" s="35"/>
      <c r="FKY55" s="35"/>
      <c r="FKZ55" s="35"/>
      <c r="FLA55" s="35"/>
      <c r="FLB55" s="35"/>
      <c r="FLC55" s="35"/>
      <c r="FLD55" s="35"/>
      <c r="FLE55" s="35"/>
      <c r="FLF55" s="35"/>
      <c r="FLG55" s="35"/>
      <c r="FLH55" s="35"/>
      <c r="FLI55" s="35"/>
      <c r="FLJ55" s="35"/>
      <c r="FLK55" s="35"/>
      <c r="FLL55" s="35"/>
      <c r="FLM55" s="35"/>
      <c r="FLN55" s="35"/>
      <c r="FLO55" s="35"/>
      <c r="FLP55" s="35"/>
      <c r="FLQ55" s="35"/>
      <c r="FLR55" s="35"/>
      <c r="FLS55" s="35"/>
      <c r="FLT55" s="35"/>
      <c r="FLU55" s="35"/>
      <c r="FLV55" s="35"/>
      <c r="FLW55" s="35"/>
      <c r="FLX55" s="35"/>
      <c r="FLY55" s="35"/>
      <c r="FLZ55" s="35"/>
      <c r="FMA55" s="35"/>
      <c r="FMB55" s="35"/>
      <c r="FMC55" s="35"/>
      <c r="FMD55" s="35"/>
      <c r="FME55" s="35"/>
      <c r="FMF55" s="35"/>
      <c r="FMG55" s="35"/>
      <c r="FMH55" s="35"/>
      <c r="FMI55" s="35"/>
      <c r="FMJ55" s="35"/>
      <c r="FMK55" s="35"/>
      <c r="FML55" s="35"/>
      <c r="FMM55" s="35"/>
      <c r="FMN55" s="35"/>
      <c r="FMO55" s="35"/>
      <c r="FMP55" s="35"/>
      <c r="FMQ55" s="35"/>
      <c r="FMR55" s="35"/>
      <c r="FMS55" s="35"/>
      <c r="FMT55" s="35"/>
      <c r="FMU55" s="35"/>
      <c r="FMV55" s="35"/>
      <c r="FMW55" s="35"/>
      <c r="FMX55" s="35"/>
      <c r="FMY55" s="35"/>
      <c r="FMZ55" s="35"/>
      <c r="FNA55" s="35"/>
      <c r="FNB55" s="35"/>
      <c r="FNC55" s="35"/>
      <c r="FND55" s="35"/>
      <c r="FNE55" s="35"/>
      <c r="FNF55" s="35"/>
      <c r="FNG55" s="35"/>
      <c r="FNH55" s="35"/>
      <c r="FNI55" s="35"/>
      <c r="FNJ55" s="35"/>
      <c r="FNK55" s="35"/>
      <c r="FNL55" s="35"/>
      <c r="FNM55" s="35"/>
      <c r="FNN55" s="35"/>
      <c r="FNO55" s="35"/>
      <c r="FNP55" s="35"/>
      <c r="FNQ55" s="35"/>
      <c r="FNR55" s="35"/>
      <c r="FNS55" s="35"/>
      <c r="FNT55" s="35"/>
      <c r="FNU55" s="35"/>
      <c r="FNV55" s="35"/>
      <c r="FNW55" s="35"/>
      <c r="FNX55" s="35"/>
      <c r="FNY55" s="35"/>
      <c r="FNZ55" s="35"/>
      <c r="FOA55" s="35"/>
      <c r="FOB55" s="35"/>
      <c r="FOC55" s="35"/>
      <c r="FOD55" s="35"/>
      <c r="FOE55" s="35"/>
      <c r="FOF55" s="35"/>
      <c r="FOG55" s="35"/>
      <c r="FOH55" s="35"/>
      <c r="FOI55" s="35"/>
      <c r="FOJ55" s="35"/>
      <c r="FOK55" s="35"/>
      <c r="FOL55" s="35"/>
      <c r="FOM55" s="35"/>
      <c r="FON55" s="35"/>
      <c r="FOO55" s="35"/>
      <c r="FOP55" s="35"/>
      <c r="FOQ55" s="35"/>
      <c r="FOR55" s="35"/>
      <c r="FOS55" s="35"/>
      <c r="FOT55" s="35"/>
      <c r="FOU55" s="35"/>
      <c r="FOV55" s="35"/>
      <c r="FOW55" s="35"/>
      <c r="FOX55" s="35"/>
      <c r="FOY55" s="35"/>
      <c r="FOZ55" s="35"/>
      <c r="FPA55" s="35"/>
      <c r="FPB55" s="35"/>
      <c r="FPC55" s="35"/>
      <c r="FPD55" s="35"/>
      <c r="FPE55" s="35"/>
      <c r="FPF55" s="35"/>
      <c r="FPG55" s="35"/>
      <c r="FPH55" s="35"/>
      <c r="FPI55" s="35"/>
      <c r="FPJ55" s="35"/>
      <c r="FPK55" s="35"/>
      <c r="FPL55" s="35"/>
      <c r="FPM55" s="35"/>
      <c r="FPN55" s="35"/>
      <c r="FPO55" s="35"/>
      <c r="FPP55" s="35"/>
      <c r="FPQ55" s="35"/>
      <c r="FPR55" s="35"/>
      <c r="FPS55" s="35"/>
      <c r="FPT55" s="35"/>
      <c r="FPU55" s="35"/>
      <c r="FPV55" s="35"/>
      <c r="FPW55" s="35"/>
      <c r="FPX55" s="35"/>
      <c r="FPY55" s="35"/>
      <c r="FPZ55" s="35"/>
      <c r="FQA55" s="35"/>
      <c r="FQB55" s="35"/>
      <c r="FQC55" s="35"/>
      <c r="FQD55" s="35"/>
      <c r="FQE55" s="35"/>
      <c r="FQF55" s="35"/>
      <c r="FQG55" s="35"/>
      <c r="FQH55" s="35"/>
      <c r="FQI55" s="35"/>
      <c r="FQJ55" s="35"/>
      <c r="FQK55" s="35"/>
      <c r="FQL55" s="35"/>
      <c r="FQM55" s="35"/>
      <c r="FQN55" s="35"/>
      <c r="FQO55" s="35"/>
      <c r="FQP55" s="35"/>
      <c r="FQQ55" s="35"/>
      <c r="FQR55" s="35"/>
      <c r="FQS55" s="35"/>
      <c r="FQT55" s="35"/>
      <c r="FQU55" s="35"/>
      <c r="FQV55" s="35"/>
      <c r="FQW55" s="35"/>
      <c r="FQX55" s="35"/>
      <c r="FQY55" s="35"/>
      <c r="FQZ55" s="35"/>
      <c r="FRA55" s="35"/>
      <c r="FRB55" s="35"/>
      <c r="FRC55" s="35"/>
      <c r="FRD55" s="35"/>
      <c r="FRE55" s="35"/>
      <c r="FRF55" s="35"/>
      <c r="FRG55" s="35"/>
      <c r="FRH55" s="35"/>
      <c r="FRI55" s="35"/>
      <c r="FRJ55" s="35"/>
      <c r="FRK55" s="35"/>
      <c r="FRL55" s="35"/>
      <c r="FRM55" s="35"/>
      <c r="FRN55" s="35"/>
      <c r="FRO55" s="35"/>
      <c r="FRP55" s="35"/>
      <c r="FRQ55" s="35"/>
      <c r="FRR55" s="35"/>
      <c r="FRS55" s="35"/>
      <c r="FRT55" s="35"/>
      <c r="FRU55" s="35"/>
      <c r="FRV55" s="35"/>
      <c r="FRW55" s="35"/>
      <c r="FRX55" s="35"/>
      <c r="FRY55" s="35"/>
      <c r="FRZ55" s="35"/>
      <c r="FSA55" s="35"/>
      <c r="FSB55" s="35"/>
      <c r="FSC55" s="35"/>
      <c r="FSD55" s="35"/>
      <c r="FSE55" s="35"/>
      <c r="FSF55" s="35"/>
      <c r="FSG55" s="35"/>
      <c r="FSH55" s="35"/>
      <c r="FSI55" s="35"/>
      <c r="FSJ55" s="35"/>
      <c r="FSK55" s="35"/>
      <c r="FSL55" s="35"/>
      <c r="FSM55" s="35"/>
      <c r="FSN55" s="35"/>
      <c r="FSO55" s="35"/>
      <c r="FSP55" s="35"/>
      <c r="FSQ55" s="35"/>
      <c r="FSR55" s="35"/>
      <c r="FSS55" s="35"/>
      <c r="FST55" s="35"/>
      <c r="FSU55" s="35"/>
      <c r="FSV55" s="35"/>
      <c r="FSW55" s="35"/>
      <c r="FSX55" s="35"/>
      <c r="FSY55" s="35"/>
      <c r="FSZ55" s="35"/>
      <c r="FTA55" s="35"/>
      <c r="FTB55" s="35"/>
      <c r="FTC55" s="35"/>
      <c r="FTD55" s="35"/>
      <c r="FTE55" s="35"/>
      <c r="FTF55" s="35"/>
      <c r="FTG55" s="35"/>
      <c r="FTH55" s="35"/>
      <c r="FTI55" s="35"/>
      <c r="FTJ55" s="35"/>
      <c r="FTK55" s="35"/>
      <c r="FTL55" s="35"/>
      <c r="FTM55" s="35"/>
      <c r="FTN55" s="35"/>
      <c r="FTO55" s="35"/>
      <c r="FTP55" s="35"/>
      <c r="FTQ55" s="35"/>
      <c r="FTR55" s="35"/>
      <c r="FTS55" s="35"/>
      <c r="FTT55" s="35"/>
      <c r="FTU55" s="35"/>
      <c r="FTV55" s="35"/>
      <c r="FTW55" s="35"/>
      <c r="FTX55" s="35"/>
      <c r="FTY55" s="35"/>
      <c r="FTZ55" s="35"/>
      <c r="FUA55" s="35"/>
      <c r="FUB55" s="35"/>
      <c r="FUC55" s="35"/>
      <c r="FUD55" s="35"/>
      <c r="FUE55" s="35"/>
      <c r="FUF55" s="35"/>
      <c r="FUG55" s="35"/>
      <c r="FUH55" s="35"/>
      <c r="FUI55" s="35"/>
      <c r="FUJ55" s="35"/>
      <c r="FUK55" s="35"/>
      <c r="FUL55" s="35"/>
      <c r="FUM55" s="35"/>
      <c r="FUN55" s="35"/>
      <c r="FUO55" s="35"/>
      <c r="FUP55" s="35"/>
      <c r="FUQ55" s="35"/>
      <c r="FUR55" s="35"/>
      <c r="FUS55" s="35"/>
      <c r="FUT55" s="35"/>
      <c r="FUU55" s="35"/>
      <c r="FUV55" s="35"/>
      <c r="FUW55" s="35"/>
      <c r="FUX55" s="35"/>
      <c r="FUY55" s="35"/>
      <c r="FUZ55" s="35"/>
      <c r="FVA55" s="35"/>
      <c r="FVB55" s="35"/>
      <c r="FVC55" s="35"/>
      <c r="FVD55" s="35"/>
      <c r="FVE55" s="35"/>
      <c r="FVF55" s="35"/>
      <c r="FVG55" s="35"/>
      <c r="FVH55" s="35"/>
      <c r="FVI55" s="35"/>
      <c r="FVJ55" s="35"/>
      <c r="FVK55" s="35"/>
      <c r="FVL55" s="35"/>
      <c r="FVM55" s="35"/>
      <c r="FVN55" s="35"/>
      <c r="FVO55" s="35"/>
      <c r="FVP55" s="35"/>
      <c r="FVQ55" s="35"/>
      <c r="FVR55" s="35"/>
      <c r="FVS55" s="35"/>
      <c r="FVT55" s="35"/>
      <c r="FVU55" s="35"/>
      <c r="FVV55" s="35"/>
      <c r="FVW55" s="35"/>
      <c r="FVX55" s="35"/>
      <c r="FVY55" s="35"/>
      <c r="FVZ55" s="35"/>
      <c r="FWA55" s="35"/>
      <c r="FWB55" s="35"/>
      <c r="FWC55" s="35"/>
      <c r="FWD55" s="35"/>
      <c r="FWE55" s="35"/>
      <c r="FWF55" s="35"/>
      <c r="FWG55" s="35"/>
      <c r="FWH55" s="35"/>
      <c r="FWI55" s="35"/>
      <c r="FWJ55" s="35"/>
      <c r="FWK55" s="35"/>
      <c r="FWL55" s="35"/>
      <c r="FWM55" s="35"/>
      <c r="FWN55" s="35"/>
      <c r="FWO55" s="35"/>
      <c r="FWP55" s="35"/>
      <c r="FWQ55" s="35"/>
      <c r="FWR55" s="35"/>
      <c r="FWS55" s="35"/>
      <c r="FWT55" s="35"/>
      <c r="FWU55" s="35"/>
      <c r="FWV55" s="35"/>
      <c r="FWW55" s="35"/>
      <c r="FWX55" s="35"/>
      <c r="FWY55" s="35"/>
      <c r="FWZ55" s="35"/>
      <c r="FXA55" s="35"/>
      <c r="FXB55" s="35"/>
      <c r="FXC55" s="35"/>
      <c r="FXD55" s="35"/>
      <c r="FXE55" s="35"/>
      <c r="FXF55" s="35"/>
      <c r="FXG55" s="35"/>
      <c r="FXH55" s="35"/>
      <c r="FXI55" s="35"/>
      <c r="FXJ55" s="35"/>
      <c r="FXK55" s="35"/>
      <c r="FXL55" s="35"/>
      <c r="FXM55" s="35"/>
      <c r="FXN55" s="35"/>
      <c r="FXO55" s="35"/>
      <c r="FXP55" s="35"/>
      <c r="FXQ55" s="35"/>
      <c r="FXR55" s="35"/>
      <c r="FXS55" s="35"/>
      <c r="FXT55" s="35"/>
      <c r="FXU55" s="35"/>
      <c r="FXV55" s="35"/>
      <c r="FXW55" s="35"/>
      <c r="FXX55" s="35"/>
      <c r="FXY55" s="35"/>
      <c r="FXZ55" s="35"/>
      <c r="FYA55" s="35"/>
      <c r="FYB55" s="35"/>
      <c r="FYC55" s="35"/>
      <c r="FYD55" s="35"/>
      <c r="FYE55" s="35"/>
      <c r="FYF55" s="35"/>
      <c r="FYG55" s="35"/>
      <c r="FYH55" s="35"/>
      <c r="FYI55" s="35"/>
      <c r="FYJ55" s="35"/>
      <c r="FYK55" s="35"/>
      <c r="FYL55" s="35"/>
      <c r="FYM55" s="35"/>
      <c r="FYN55" s="35"/>
      <c r="FYO55" s="35"/>
      <c r="FYP55" s="35"/>
      <c r="FYQ55" s="35"/>
      <c r="FYR55" s="35"/>
      <c r="FYS55" s="35"/>
      <c r="FYT55" s="35"/>
      <c r="FYU55" s="35"/>
      <c r="FYV55" s="35"/>
      <c r="FYW55" s="35"/>
      <c r="FYX55" s="35"/>
      <c r="FYY55" s="35"/>
      <c r="FYZ55" s="35"/>
      <c r="FZA55" s="35"/>
      <c r="FZB55" s="35"/>
      <c r="FZC55" s="35"/>
      <c r="FZD55" s="35"/>
      <c r="FZE55" s="35"/>
      <c r="FZF55" s="35"/>
      <c r="FZG55" s="35"/>
      <c r="FZH55" s="35"/>
      <c r="FZI55" s="35"/>
      <c r="FZJ55" s="35"/>
      <c r="FZK55" s="35"/>
      <c r="FZL55" s="35"/>
      <c r="FZM55" s="35"/>
      <c r="FZN55" s="35"/>
      <c r="FZO55" s="35"/>
      <c r="FZP55" s="35"/>
      <c r="FZQ55" s="35"/>
      <c r="FZR55" s="35"/>
      <c r="FZS55" s="35"/>
      <c r="FZT55" s="35"/>
      <c r="FZU55" s="35"/>
      <c r="FZV55" s="35"/>
      <c r="FZW55" s="35"/>
      <c r="FZX55" s="35"/>
      <c r="FZY55" s="35"/>
      <c r="FZZ55" s="35"/>
      <c r="GAA55" s="35"/>
      <c r="GAB55" s="35"/>
      <c r="GAC55" s="35"/>
      <c r="GAD55" s="35"/>
      <c r="GAE55" s="35"/>
      <c r="GAF55" s="35"/>
      <c r="GAG55" s="35"/>
      <c r="GAH55" s="35"/>
      <c r="GAI55" s="35"/>
      <c r="GAJ55" s="35"/>
      <c r="GAK55" s="35"/>
      <c r="GAL55" s="35"/>
      <c r="GAM55" s="35"/>
      <c r="GAN55" s="35"/>
      <c r="GAO55" s="35"/>
      <c r="GAP55" s="35"/>
      <c r="GAQ55" s="35"/>
      <c r="GAR55" s="35"/>
      <c r="GAS55" s="35"/>
      <c r="GAT55" s="35"/>
      <c r="GAU55" s="35"/>
      <c r="GAV55" s="35"/>
      <c r="GAW55" s="35"/>
      <c r="GAX55" s="35"/>
      <c r="GAY55" s="35"/>
      <c r="GAZ55" s="35"/>
      <c r="GBA55" s="35"/>
      <c r="GBB55" s="35"/>
      <c r="GBC55" s="35"/>
      <c r="GBD55" s="35"/>
      <c r="GBE55" s="35"/>
      <c r="GBF55" s="35"/>
      <c r="GBG55" s="35"/>
      <c r="GBH55" s="35"/>
      <c r="GBI55" s="35"/>
      <c r="GBJ55" s="35"/>
      <c r="GBK55" s="35"/>
      <c r="GBL55" s="35"/>
      <c r="GBM55" s="35"/>
      <c r="GBN55" s="35"/>
      <c r="GBO55" s="35"/>
      <c r="GBP55" s="35"/>
      <c r="GBQ55" s="35"/>
      <c r="GBR55" s="35"/>
      <c r="GBS55" s="35"/>
      <c r="GBT55" s="35"/>
      <c r="GBU55" s="35"/>
      <c r="GBV55" s="35"/>
      <c r="GBW55" s="35"/>
      <c r="GBX55" s="35"/>
      <c r="GBY55" s="35"/>
      <c r="GBZ55" s="35"/>
      <c r="GCA55" s="35"/>
      <c r="GCB55" s="35"/>
      <c r="GCC55" s="35"/>
      <c r="GCD55" s="35"/>
      <c r="GCE55" s="35"/>
      <c r="GCF55" s="35"/>
      <c r="GCG55" s="35"/>
      <c r="GCH55" s="35"/>
      <c r="GCI55" s="35"/>
      <c r="GCJ55" s="35"/>
      <c r="GCK55" s="35"/>
      <c r="GCL55" s="35"/>
      <c r="GCM55" s="35"/>
      <c r="GCN55" s="35"/>
      <c r="GCO55" s="35"/>
      <c r="GCP55" s="35"/>
      <c r="GCQ55" s="35"/>
      <c r="GCR55" s="35"/>
      <c r="GCS55" s="35"/>
      <c r="GCT55" s="35"/>
      <c r="GCU55" s="35"/>
      <c r="GCV55" s="35"/>
      <c r="GCW55" s="35"/>
      <c r="GCX55" s="35"/>
      <c r="GCY55" s="35"/>
      <c r="GCZ55" s="35"/>
      <c r="GDA55" s="35"/>
      <c r="GDB55" s="35"/>
      <c r="GDC55" s="35"/>
      <c r="GDD55" s="35"/>
      <c r="GDE55" s="35"/>
      <c r="GDF55" s="35"/>
      <c r="GDG55" s="35"/>
      <c r="GDH55" s="35"/>
      <c r="GDI55" s="35"/>
      <c r="GDJ55" s="35"/>
      <c r="GDK55" s="35"/>
      <c r="GDL55" s="35"/>
      <c r="GDM55" s="35"/>
      <c r="GDN55" s="35"/>
      <c r="GDO55" s="35"/>
      <c r="GDP55" s="35"/>
      <c r="GDQ55" s="35"/>
      <c r="GDR55" s="35"/>
      <c r="GDS55" s="35"/>
      <c r="GDT55" s="35"/>
      <c r="GDU55" s="35"/>
      <c r="GDV55" s="35"/>
      <c r="GDW55" s="35"/>
      <c r="GDX55" s="35"/>
      <c r="GDY55" s="35"/>
      <c r="GDZ55" s="35"/>
      <c r="GEA55" s="35"/>
      <c r="GEB55" s="35"/>
      <c r="GEC55" s="35"/>
      <c r="GED55" s="35"/>
      <c r="GEE55" s="35"/>
      <c r="GEF55" s="35"/>
      <c r="GEG55" s="35"/>
      <c r="GEH55" s="35"/>
      <c r="GEI55" s="35"/>
      <c r="GEJ55" s="35"/>
      <c r="GEK55" s="35"/>
      <c r="GEL55" s="35"/>
      <c r="GEM55" s="35"/>
      <c r="GEN55" s="35"/>
      <c r="GEO55" s="35"/>
      <c r="GEP55" s="35"/>
      <c r="GEQ55" s="35"/>
      <c r="GER55" s="35"/>
      <c r="GES55" s="35"/>
      <c r="GET55" s="35"/>
      <c r="GEU55" s="35"/>
      <c r="GEV55" s="35"/>
      <c r="GEW55" s="35"/>
      <c r="GEX55" s="35"/>
      <c r="GEY55" s="35"/>
      <c r="GEZ55" s="35"/>
      <c r="GFA55" s="35"/>
      <c r="GFB55" s="35"/>
      <c r="GFC55" s="35"/>
      <c r="GFD55" s="35"/>
      <c r="GFE55" s="35"/>
      <c r="GFF55" s="35"/>
      <c r="GFG55" s="35"/>
      <c r="GFH55" s="35"/>
      <c r="GFI55" s="35"/>
      <c r="GFJ55" s="35"/>
      <c r="GFK55" s="35"/>
      <c r="GFL55" s="35"/>
      <c r="GFM55" s="35"/>
      <c r="GFN55" s="35"/>
      <c r="GFO55" s="35"/>
      <c r="GFP55" s="35"/>
      <c r="GFQ55" s="35"/>
      <c r="GFR55" s="35"/>
      <c r="GFS55" s="35"/>
      <c r="GFT55" s="35"/>
      <c r="GFU55" s="35"/>
      <c r="GFV55" s="35"/>
      <c r="GFW55" s="35"/>
      <c r="GFX55" s="35"/>
      <c r="GFY55" s="35"/>
      <c r="GFZ55" s="35"/>
      <c r="GGA55" s="35"/>
      <c r="GGB55" s="35"/>
      <c r="GGC55" s="35"/>
      <c r="GGD55" s="35"/>
      <c r="GGE55" s="35"/>
      <c r="GGF55" s="35"/>
      <c r="GGG55" s="35"/>
      <c r="GGH55" s="35"/>
      <c r="GGI55" s="35"/>
      <c r="GGJ55" s="35"/>
      <c r="GGK55" s="35"/>
      <c r="GGL55" s="35"/>
      <c r="GGM55" s="35"/>
      <c r="GGN55" s="35"/>
      <c r="GGO55" s="35"/>
      <c r="GGP55" s="35"/>
      <c r="GGQ55" s="35"/>
      <c r="GGR55" s="35"/>
      <c r="GGS55" s="35"/>
      <c r="GGT55" s="35"/>
      <c r="GGU55" s="35"/>
      <c r="GGV55" s="35"/>
      <c r="GGW55" s="35"/>
      <c r="GGX55" s="35"/>
      <c r="GGY55" s="35"/>
      <c r="GGZ55" s="35"/>
      <c r="GHA55" s="35"/>
      <c r="GHB55" s="35"/>
      <c r="GHC55" s="35"/>
      <c r="GHD55" s="35"/>
      <c r="GHE55" s="35"/>
      <c r="GHF55" s="35"/>
      <c r="GHG55" s="35"/>
      <c r="GHH55" s="35"/>
      <c r="GHI55" s="35"/>
      <c r="GHJ55" s="35"/>
      <c r="GHK55" s="35"/>
      <c r="GHL55" s="35"/>
      <c r="GHM55" s="35"/>
      <c r="GHN55" s="35"/>
      <c r="GHO55" s="35"/>
      <c r="GHP55" s="35"/>
      <c r="GHQ55" s="35"/>
      <c r="GHR55" s="35"/>
      <c r="GHS55" s="35"/>
      <c r="GHT55" s="35"/>
      <c r="GHU55" s="35"/>
      <c r="GHV55" s="35"/>
      <c r="GHW55" s="35"/>
      <c r="GHX55" s="35"/>
      <c r="GHY55" s="35"/>
      <c r="GHZ55" s="35"/>
      <c r="GIA55" s="35"/>
      <c r="GIB55" s="35"/>
      <c r="GIC55" s="35"/>
      <c r="GID55" s="35"/>
      <c r="GIE55" s="35"/>
      <c r="GIF55" s="35"/>
      <c r="GIG55" s="35"/>
      <c r="GIH55" s="35"/>
      <c r="GII55" s="35"/>
      <c r="GIJ55" s="35"/>
      <c r="GIK55" s="35"/>
      <c r="GIL55" s="35"/>
      <c r="GIM55" s="35"/>
      <c r="GIN55" s="35"/>
      <c r="GIO55" s="35"/>
      <c r="GIP55" s="35"/>
      <c r="GIQ55" s="35"/>
      <c r="GIR55" s="35"/>
      <c r="GIS55" s="35"/>
      <c r="GIT55" s="35"/>
      <c r="GIU55" s="35"/>
      <c r="GIV55" s="35"/>
      <c r="GIW55" s="35"/>
      <c r="GIX55" s="35"/>
      <c r="GIY55" s="35"/>
      <c r="GIZ55" s="35"/>
      <c r="GJA55" s="35"/>
      <c r="GJB55" s="35"/>
      <c r="GJC55" s="35"/>
      <c r="GJD55" s="35"/>
      <c r="GJE55" s="35"/>
      <c r="GJF55" s="35"/>
      <c r="GJG55" s="35"/>
      <c r="GJH55" s="35"/>
      <c r="GJI55" s="35"/>
      <c r="GJJ55" s="35"/>
      <c r="GJK55" s="35"/>
      <c r="GJL55" s="35"/>
      <c r="GJM55" s="35"/>
      <c r="GJN55" s="35"/>
      <c r="GJO55" s="35"/>
      <c r="GJP55" s="35"/>
      <c r="GJQ55" s="35"/>
      <c r="GJR55" s="35"/>
      <c r="GJS55" s="35"/>
      <c r="GJT55" s="35"/>
      <c r="GJU55" s="35"/>
      <c r="GJV55" s="35"/>
      <c r="GJW55" s="35"/>
      <c r="GJX55" s="35"/>
      <c r="GJY55" s="35"/>
      <c r="GJZ55" s="35"/>
      <c r="GKA55" s="35"/>
      <c r="GKB55" s="35"/>
      <c r="GKC55" s="35"/>
      <c r="GKD55" s="35"/>
      <c r="GKE55" s="35"/>
      <c r="GKF55" s="35"/>
      <c r="GKG55" s="35"/>
      <c r="GKH55" s="35"/>
      <c r="GKI55" s="35"/>
      <c r="GKJ55" s="35"/>
      <c r="GKK55" s="35"/>
      <c r="GKL55" s="35"/>
      <c r="GKM55" s="35"/>
      <c r="GKN55" s="35"/>
      <c r="GKO55" s="35"/>
      <c r="GKP55" s="35"/>
      <c r="GKQ55" s="35"/>
      <c r="GKR55" s="35"/>
      <c r="GKS55" s="35"/>
      <c r="GKT55" s="35"/>
      <c r="GKU55" s="35"/>
      <c r="GKV55" s="35"/>
      <c r="GKW55" s="35"/>
      <c r="GKX55" s="35"/>
      <c r="GKY55" s="35"/>
      <c r="GKZ55" s="35"/>
      <c r="GLA55" s="35"/>
      <c r="GLB55" s="35"/>
      <c r="GLC55" s="35"/>
      <c r="GLD55" s="35"/>
      <c r="GLE55" s="35"/>
      <c r="GLF55" s="35"/>
      <c r="GLG55" s="35"/>
      <c r="GLH55" s="35"/>
      <c r="GLI55" s="35"/>
      <c r="GLJ55" s="35"/>
      <c r="GLK55" s="35"/>
      <c r="GLL55" s="35"/>
      <c r="GLM55" s="35"/>
      <c r="GLN55" s="35"/>
      <c r="GLO55" s="35"/>
      <c r="GLP55" s="35"/>
      <c r="GLQ55" s="35"/>
      <c r="GLR55" s="35"/>
      <c r="GLS55" s="35"/>
      <c r="GLT55" s="35"/>
      <c r="GLU55" s="35"/>
      <c r="GLV55" s="35"/>
      <c r="GLW55" s="35"/>
      <c r="GLX55" s="35"/>
      <c r="GLY55" s="35"/>
      <c r="GLZ55" s="35"/>
      <c r="GMA55" s="35"/>
      <c r="GMB55" s="35"/>
      <c r="GMC55" s="35"/>
      <c r="GMD55" s="35"/>
      <c r="GME55" s="35"/>
      <c r="GMF55" s="35"/>
      <c r="GMG55" s="35"/>
      <c r="GMH55" s="35"/>
      <c r="GMI55" s="35"/>
      <c r="GMJ55" s="35"/>
      <c r="GMK55" s="35"/>
      <c r="GML55" s="35"/>
      <c r="GMM55" s="35"/>
      <c r="GMN55" s="35"/>
      <c r="GMO55" s="35"/>
      <c r="GMP55" s="35"/>
      <c r="GMQ55" s="35"/>
      <c r="GMR55" s="35"/>
      <c r="GMS55" s="35"/>
      <c r="GMT55" s="35"/>
      <c r="GMU55" s="35"/>
      <c r="GMV55" s="35"/>
      <c r="GMW55" s="35"/>
      <c r="GMX55" s="35"/>
      <c r="GMY55" s="35"/>
      <c r="GMZ55" s="35"/>
      <c r="GNA55" s="35"/>
      <c r="GNB55" s="35"/>
      <c r="GNC55" s="35"/>
      <c r="GND55" s="35"/>
      <c r="GNE55" s="35"/>
      <c r="GNF55" s="35"/>
      <c r="GNG55" s="35"/>
      <c r="GNH55" s="35"/>
      <c r="GNI55" s="35"/>
      <c r="GNJ55" s="35"/>
      <c r="GNK55" s="35"/>
      <c r="GNL55" s="35"/>
      <c r="GNM55" s="35"/>
      <c r="GNN55" s="35"/>
      <c r="GNO55" s="35"/>
      <c r="GNP55" s="35"/>
      <c r="GNQ55" s="35"/>
      <c r="GNR55" s="35"/>
      <c r="GNS55" s="35"/>
      <c r="GNT55" s="35"/>
      <c r="GNU55" s="35"/>
      <c r="GNV55" s="35"/>
      <c r="GNW55" s="35"/>
      <c r="GNX55" s="35"/>
      <c r="GNY55" s="35"/>
      <c r="GNZ55" s="35"/>
      <c r="GOA55" s="35"/>
      <c r="GOB55" s="35"/>
      <c r="GOC55" s="35"/>
      <c r="GOD55" s="35"/>
      <c r="GOE55" s="35"/>
      <c r="GOF55" s="35"/>
      <c r="GOG55" s="35"/>
      <c r="GOH55" s="35"/>
      <c r="GOI55" s="35"/>
      <c r="GOJ55" s="35"/>
      <c r="GOK55" s="35"/>
      <c r="GOL55" s="35"/>
      <c r="GOM55" s="35"/>
      <c r="GON55" s="35"/>
      <c r="GOO55" s="35"/>
      <c r="GOP55" s="35"/>
      <c r="GOQ55" s="35"/>
      <c r="GOR55" s="35"/>
      <c r="GOS55" s="35"/>
      <c r="GOT55" s="35"/>
      <c r="GOU55" s="35"/>
      <c r="GOV55" s="35"/>
      <c r="GOW55" s="35"/>
      <c r="GOX55" s="35"/>
      <c r="GOY55" s="35"/>
      <c r="GOZ55" s="35"/>
      <c r="GPA55" s="35"/>
      <c r="GPB55" s="35"/>
      <c r="GPC55" s="35"/>
      <c r="GPD55" s="35"/>
      <c r="GPE55" s="35"/>
      <c r="GPF55" s="35"/>
      <c r="GPG55" s="35"/>
      <c r="GPH55" s="35"/>
      <c r="GPI55" s="35"/>
      <c r="GPJ55" s="35"/>
      <c r="GPK55" s="35"/>
      <c r="GPL55" s="35"/>
      <c r="GPM55" s="35"/>
      <c r="GPN55" s="35"/>
      <c r="GPO55" s="35"/>
      <c r="GPP55" s="35"/>
      <c r="GPQ55" s="35"/>
      <c r="GPR55" s="35"/>
      <c r="GPS55" s="35"/>
      <c r="GPT55" s="35"/>
      <c r="GPU55" s="35"/>
      <c r="GPV55" s="35"/>
      <c r="GPW55" s="35"/>
      <c r="GPX55" s="35"/>
      <c r="GPY55" s="35"/>
      <c r="GPZ55" s="35"/>
      <c r="GQA55" s="35"/>
      <c r="GQB55" s="35"/>
      <c r="GQC55" s="35"/>
      <c r="GQD55" s="35"/>
      <c r="GQE55" s="35"/>
      <c r="GQF55" s="35"/>
      <c r="GQG55" s="35"/>
      <c r="GQH55" s="35"/>
      <c r="GQI55" s="35"/>
      <c r="GQJ55" s="35"/>
      <c r="GQK55" s="35"/>
      <c r="GQL55" s="35"/>
      <c r="GQM55" s="35"/>
      <c r="GQN55" s="35"/>
      <c r="GQO55" s="35"/>
      <c r="GQP55" s="35"/>
      <c r="GQQ55" s="35"/>
      <c r="GQR55" s="35"/>
      <c r="GQS55" s="35"/>
      <c r="GQT55" s="35"/>
      <c r="GQU55" s="35"/>
      <c r="GQV55" s="35"/>
      <c r="GQW55" s="35"/>
      <c r="GQX55" s="35"/>
      <c r="GQY55" s="35"/>
      <c r="GQZ55" s="35"/>
      <c r="GRA55" s="35"/>
      <c r="GRB55" s="35"/>
      <c r="GRC55" s="35"/>
      <c r="GRD55" s="35"/>
      <c r="GRE55" s="35"/>
      <c r="GRF55" s="35"/>
      <c r="GRG55" s="35"/>
      <c r="GRH55" s="35"/>
      <c r="GRI55" s="35"/>
      <c r="GRJ55" s="35"/>
      <c r="GRK55" s="35"/>
      <c r="GRL55" s="35"/>
      <c r="GRM55" s="35"/>
      <c r="GRN55" s="35"/>
      <c r="GRO55" s="35"/>
      <c r="GRP55" s="35"/>
      <c r="GRQ55" s="35"/>
      <c r="GRR55" s="35"/>
      <c r="GRS55" s="35"/>
      <c r="GRT55" s="35"/>
      <c r="GRU55" s="35"/>
      <c r="GRV55" s="35"/>
      <c r="GRW55" s="35"/>
      <c r="GRX55" s="35"/>
      <c r="GRY55" s="35"/>
      <c r="GRZ55" s="35"/>
      <c r="GSA55" s="35"/>
      <c r="GSB55" s="35"/>
      <c r="GSC55" s="35"/>
      <c r="GSD55" s="35"/>
      <c r="GSE55" s="35"/>
      <c r="GSF55" s="35"/>
      <c r="GSG55" s="35"/>
      <c r="GSH55" s="35"/>
      <c r="GSI55" s="35"/>
      <c r="GSJ55" s="35"/>
      <c r="GSK55" s="35"/>
      <c r="GSL55" s="35"/>
      <c r="GSM55" s="35"/>
      <c r="GSN55" s="35"/>
      <c r="GSO55" s="35"/>
      <c r="GSP55" s="35"/>
      <c r="GSQ55" s="35"/>
      <c r="GSR55" s="35"/>
      <c r="GSS55" s="35"/>
      <c r="GST55" s="35"/>
      <c r="GSU55" s="35"/>
      <c r="GSV55" s="35"/>
      <c r="GSW55" s="35"/>
      <c r="GSX55" s="35"/>
      <c r="GSY55" s="35"/>
      <c r="GSZ55" s="35"/>
      <c r="GTA55" s="35"/>
      <c r="GTB55" s="35"/>
      <c r="GTC55" s="35"/>
      <c r="GTD55" s="35"/>
      <c r="GTE55" s="35"/>
      <c r="GTF55" s="35"/>
      <c r="GTG55" s="35"/>
      <c r="GTH55" s="35"/>
      <c r="GTI55" s="35"/>
      <c r="GTJ55" s="35"/>
      <c r="GTK55" s="35"/>
      <c r="GTL55" s="35"/>
      <c r="GTM55" s="35"/>
      <c r="GTN55" s="35"/>
      <c r="GTO55" s="35"/>
      <c r="GTP55" s="35"/>
      <c r="GTQ55" s="35"/>
      <c r="GTR55" s="35"/>
      <c r="GTS55" s="35"/>
      <c r="GTT55" s="35"/>
      <c r="GTU55" s="35"/>
      <c r="GTV55" s="35"/>
      <c r="GTW55" s="35"/>
      <c r="GTX55" s="35"/>
      <c r="GTY55" s="35"/>
      <c r="GTZ55" s="35"/>
      <c r="GUA55" s="35"/>
      <c r="GUB55" s="35"/>
      <c r="GUC55" s="35"/>
      <c r="GUD55" s="35"/>
      <c r="GUE55" s="35"/>
      <c r="GUF55" s="35"/>
      <c r="GUG55" s="35"/>
      <c r="GUH55" s="35"/>
      <c r="GUI55" s="35"/>
      <c r="GUJ55" s="35"/>
      <c r="GUK55" s="35"/>
      <c r="GUL55" s="35"/>
      <c r="GUM55" s="35"/>
      <c r="GUN55" s="35"/>
      <c r="GUO55" s="35"/>
      <c r="GUP55" s="35"/>
      <c r="GUQ55" s="35"/>
      <c r="GUR55" s="35"/>
      <c r="GUS55" s="35"/>
      <c r="GUT55" s="35"/>
      <c r="GUU55" s="35"/>
      <c r="GUV55" s="35"/>
      <c r="GUW55" s="35"/>
      <c r="GUX55" s="35"/>
      <c r="GUY55" s="35"/>
      <c r="GUZ55" s="35"/>
      <c r="GVA55" s="35"/>
      <c r="GVB55" s="35"/>
      <c r="GVC55" s="35"/>
      <c r="GVD55" s="35"/>
      <c r="GVE55" s="35"/>
      <c r="GVF55" s="35"/>
      <c r="GVG55" s="35"/>
      <c r="GVH55" s="35"/>
      <c r="GVI55" s="35"/>
      <c r="GVJ55" s="35"/>
      <c r="GVK55" s="35"/>
      <c r="GVL55" s="35"/>
      <c r="GVM55" s="35"/>
      <c r="GVN55" s="35"/>
      <c r="GVO55" s="35"/>
      <c r="GVP55" s="35"/>
      <c r="GVQ55" s="35"/>
      <c r="GVR55" s="35"/>
      <c r="GVS55" s="35"/>
      <c r="GVT55" s="35"/>
      <c r="GVU55" s="35"/>
      <c r="GVV55" s="35"/>
      <c r="GVW55" s="35"/>
      <c r="GVX55" s="35"/>
      <c r="GVY55" s="35"/>
      <c r="GVZ55" s="35"/>
      <c r="GWA55" s="35"/>
      <c r="GWB55" s="35"/>
      <c r="GWC55" s="35"/>
      <c r="GWD55" s="35"/>
      <c r="GWE55" s="35"/>
      <c r="GWF55" s="35"/>
      <c r="GWG55" s="35"/>
      <c r="GWH55" s="35"/>
      <c r="GWI55" s="35"/>
      <c r="GWJ55" s="35"/>
      <c r="GWK55" s="35"/>
      <c r="GWL55" s="35"/>
      <c r="GWM55" s="35"/>
      <c r="GWN55" s="35"/>
      <c r="GWO55" s="35"/>
      <c r="GWP55" s="35"/>
      <c r="GWQ55" s="35"/>
      <c r="GWR55" s="35"/>
      <c r="GWS55" s="35"/>
      <c r="GWT55" s="35"/>
      <c r="GWU55" s="35"/>
      <c r="GWV55" s="35"/>
      <c r="GWW55" s="35"/>
      <c r="GWX55" s="35"/>
      <c r="GWY55" s="35"/>
      <c r="GWZ55" s="35"/>
      <c r="GXA55" s="35"/>
      <c r="GXB55" s="35"/>
      <c r="GXC55" s="35"/>
      <c r="GXD55" s="35"/>
      <c r="GXE55" s="35"/>
      <c r="GXF55" s="35"/>
      <c r="GXG55" s="35"/>
      <c r="GXH55" s="35"/>
      <c r="GXI55" s="35"/>
      <c r="GXJ55" s="35"/>
      <c r="GXK55" s="35"/>
      <c r="GXL55" s="35"/>
      <c r="GXM55" s="35"/>
      <c r="GXN55" s="35"/>
      <c r="GXO55" s="35"/>
      <c r="GXP55" s="35"/>
      <c r="GXQ55" s="35"/>
      <c r="GXR55" s="35"/>
      <c r="GXS55" s="35"/>
      <c r="GXT55" s="35"/>
      <c r="GXU55" s="35"/>
      <c r="GXV55" s="35"/>
      <c r="GXW55" s="35"/>
      <c r="GXX55" s="35"/>
      <c r="GXY55" s="35"/>
      <c r="GXZ55" s="35"/>
      <c r="GYA55" s="35"/>
      <c r="GYB55" s="35"/>
      <c r="GYC55" s="35"/>
      <c r="GYD55" s="35"/>
      <c r="GYE55" s="35"/>
      <c r="GYF55" s="35"/>
      <c r="GYG55" s="35"/>
      <c r="GYH55" s="35"/>
      <c r="GYI55" s="35"/>
      <c r="GYJ55" s="35"/>
      <c r="GYK55" s="35"/>
      <c r="GYL55" s="35"/>
      <c r="GYM55" s="35"/>
      <c r="GYN55" s="35"/>
      <c r="GYO55" s="35"/>
      <c r="GYP55" s="35"/>
      <c r="GYQ55" s="35"/>
      <c r="GYR55" s="35"/>
      <c r="GYS55" s="35"/>
      <c r="GYT55" s="35"/>
      <c r="GYU55" s="35"/>
      <c r="GYV55" s="35"/>
      <c r="GYW55" s="35"/>
      <c r="GYX55" s="35"/>
      <c r="GYY55" s="35"/>
      <c r="GYZ55" s="35"/>
      <c r="GZA55" s="35"/>
      <c r="GZB55" s="35"/>
      <c r="GZC55" s="35"/>
      <c r="GZD55" s="35"/>
      <c r="GZE55" s="35"/>
      <c r="GZF55" s="35"/>
      <c r="GZG55" s="35"/>
      <c r="GZH55" s="35"/>
      <c r="GZI55" s="35"/>
      <c r="GZJ55" s="35"/>
      <c r="GZK55" s="35"/>
      <c r="GZL55" s="35"/>
      <c r="GZM55" s="35"/>
      <c r="GZN55" s="35"/>
      <c r="GZO55" s="35"/>
      <c r="GZP55" s="35"/>
      <c r="GZQ55" s="35"/>
      <c r="GZR55" s="35"/>
      <c r="GZS55" s="35"/>
      <c r="GZT55" s="35"/>
      <c r="GZU55" s="35"/>
      <c r="GZV55" s="35"/>
      <c r="GZW55" s="35"/>
      <c r="GZX55" s="35"/>
      <c r="GZY55" s="35"/>
      <c r="GZZ55" s="35"/>
      <c r="HAA55" s="35"/>
      <c r="HAB55" s="35"/>
      <c r="HAC55" s="35"/>
      <c r="HAD55" s="35"/>
      <c r="HAE55" s="35"/>
      <c r="HAF55" s="35"/>
      <c r="HAG55" s="35"/>
      <c r="HAH55" s="35"/>
      <c r="HAI55" s="35"/>
      <c r="HAJ55" s="35"/>
      <c r="HAK55" s="35"/>
      <c r="HAL55" s="35"/>
      <c r="HAM55" s="35"/>
      <c r="HAN55" s="35"/>
      <c r="HAO55" s="35"/>
      <c r="HAP55" s="35"/>
      <c r="HAQ55" s="35"/>
      <c r="HAR55" s="35"/>
      <c r="HAS55" s="35"/>
      <c r="HAT55" s="35"/>
      <c r="HAU55" s="35"/>
      <c r="HAV55" s="35"/>
      <c r="HAW55" s="35"/>
      <c r="HAX55" s="35"/>
      <c r="HAY55" s="35"/>
      <c r="HAZ55" s="35"/>
      <c r="HBA55" s="35"/>
      <c r="HBB55" s="35"/>
      <c r="HBC55" s="35"/>
      <c r="HBD55" s="35"/>
      <c r="HBE55" s="35"/>
      <c r="HBF55" s="35"/>
      <c r="HBG55" s="35"/>
      <c r="HBH55" s="35"/>
      <c r="HBI55" s="35"/>
      <c r="HBJ55" s="35"/>
      <c r="HBK55" s="35"/>
      <c r="HBL55" s="35"/>
      <c r="HBM55" s="35"/>
      <c r="HBN55" s="35"/>
      <c r="HBO55" s="35"/>
      <c r="HBP55" s="35"/>
      <c r="HBQ55" s="35"/>
      <c r="HBR55" s="35"/>
      <c r="HBS55" s="35"/>
      <c r="HBT55" s="35"/>
      <c r="HBU55" s="35"/>
      <c r="HBV55" s="35"/>
      <c r="HBW55" s="35"/>
      <c r="HBX55" s="35"/>
      <c r="HBY55" s="35"/>
      <c r="HBZ55" s="35"/>
      <c r="HCA55" s="35"/>
      <c r="HCB55" s="35"/>
      <c r="HCC55" s="35"/>
      <c r="HCD55" s="35"/>
      <c r="HCE55" s="35"/>
      <c r="HCF55" s="35"/>
      <c r="HCG55" s="35"/>
      <c r="HCH55" s="35"/>
      <c r="HCI55" s="35"/>
      <c r="HCJ55" s="35"/>
      <c r="HCK55" s="35"/>
      <c r="HCL55" s="35"/>
      <c r="HCM55" s="35"/>
      <c r="HCN55" s="35"/>
      <c r="HCO55" s="35"/>
      <c r="HCP55" s="35"/>
      <c r="HCQ55" s="35"/>
      <c r="HCR55" s="35"/>
      <c r="HCS55" s="35"/>
      <c r="HCT55" s="35"/>
      <c r="HCU55" s="35"/>
      <c r="HCV55" s="35"/>
      <c r="HCW55" s="35"/>
      <c r="HCX55" s="35"/>
      <c r="HCY55" s="35"/>
      <c r="HCZ55" s="35"/>
      <c r="HDA55" s="35"/>
      <c r="HDB55" s="35"/>
      <c r="HDC55" s="35"/>
      <c r="HDD55" s="35"/>
      <c r="HDE55" s="35"/>
      <c r="HDF55" s="35"/>
      <c r="HDG55" s="35"/>
      <c r="HDH55" s="35"/>
      <c r="HDI55" s="35"/>
      <c r="HDJ55" s="35"/>
      <c r="HDK55" s="35"/>
      <c r="HDL55" s="35"/>
      <c r="HDM55" s="35"/>
      <c r="HDN55" s="35"/>
      <c r="HDO55" s="35"/>
      <c r="HDP55" s="35"/>
      <c r="HDQ55" s="35"/>
      <c r="HDR55" s="35"/>
      <c r="HDS55" s="35"/>
      <c r="HDT55" s="35"/>
      <c r="HDU55" s="35"/>
      <c r="HDV55" s="35"/>
      <c r="HDW55" s="35"/>
      <c r="HDX55" s="35"/>
      <c r="HDY55" s="35"/>
      <c r="HDZ55" s="35"/>
      <c r="HEA55" s="35"/>
      <c r="HEB55" s="35"/>
      <c r="HEC55" s="35"/>
      <c r="HED55" s="35"/>
      <c r="HEE55" s="35"/>
      <c r="HEF55" s="35"/>
      <c r="HEG55" s="35"/>
      <c r="HEH55" s="35"/>
      <c r="HEI55" s="35"/>
      <c r="HEJ55" s="35"/>
      <c r="HEK55" s="35"/>
      <c r="HEL55" s="35"/>
      <c r="HEM55" s="35"/>
      <c r="HEN55" s="35"/>
      <c r="HEO55" s="35"/>
      <c r="HEP55" s="35"/>
      <c r="HEQ55" s="35"/>
      <c r="HER55" s="35"/>
      <c r="HES55" s="35"/>
      <c r="HET55" s="35"/>
      <c r="HEU55" s="35"/>
      <c r="HEV55" s="35"/>
      <c r="HEW55" s="35"/>
      <c r="HEX55" s="35"/>
      <c r="HEY55" s="35"/>
      <c r="HEZ55" s="35"/>
      <c r="HFA55" s="35"/>
      <c r="HFB55" s="35"/>
      <c r="HFC55" s="35"/>
      <c r="HFD55" s="35"/>
      <c r="HFE55" s="35"/>
      <c r="HFF55" s="35"/>
      <c r="HFG55" s="35"/>
      <c r="HFH55" s="35"/>
      <c r="HFI55" s="35"/>
      <c r="HFJ55" s="35"/>
      <c r="HFK55" s="35"/>
      <c r="HFL55" s="35"/>
      <c r="HFM55" s="35"/>
      <c r="HFN55" s="35"/>
      <c r="HFO55" s="35"/>
      <c r="HFP55" s="35"/>
      <c r="HFQ55" s="35"/>
      <c r="HFR55" s="35"/>
      <c r="HFS55" s="35"/>
      <c r="HFT55" s="35"/>
      <c r="HFU55" s="35"/>
      <c r="HFV55" s="35"/>
      <c r="HFW55" s="35"/>
      <c r="HFX55" s="35"/>
      <c r="HFY55" s="35"/>
      <c r="HFZ55" s="35"/>
      <c r="HGA55" s="35"/>
      <c r="HGB55" s="35"/>
      <c r="HGC55" s="35"/>
      <c r="HGD55" s="35"/>
      <c r="HGE55" s="35"/>
      <c r="HGF55" s="35"/>
      <c r="HGG55" s="35"/>
      <c r="HGH55" s="35"/>
      <c r="HGI55" s="35"/>
      <c r="HGJ55" s="35"/>
      <c r="HGK55" s="35"/>
      <c r="HGL55" s="35"/>
      <c r="HGM55" s="35"/>
      <c r="HGN55" s="35"/>
      <c r="HGO55" s="35"/>
      <c r="HGP55" s="35"/>
      <c r="HGQ55" s="35"/>
      <c r="HGR55" s="35"/>
      <c r="HGS55" s="35"/>
      <c r="HGT55" s="35"/>
      <c r="HGU55" s="35"/>
      <c r="HGV55" s="35"/>
      <c r="HGW55" s="35"/>
      <c r="HGX55" s="35"/>
      <c r="HGY55" s="35"/>
      <c r="HGZ55" s="35"/>
      <c r="HHA55" s="35"/>
      <c r="HHB55" s="35"/>
      <c r="HHC55" s="35"/>
      <c r="HHD55" s="35"/>
      <c r="HHE55" s="35"/>
      <c r="HHF55" s="35"/>
      <c r="HHG55" s="35"/>
      <c r="HHH55" s="35"/>
      <c r="HHI55" s="35"/>
      <c r="HHJ55" s="35"/>
      <c r="HHK55" s="35"/>
      <c r="HHL55" s="35"/>
      <c r="HHM55" s="35"/>
      <c r="HHN55" s="35"/>
      <c r="HHO55" s="35"/>
      <c r="HHP55" s="35"/>
      <c r="HHQ55" s="35"/>
      <c r="HHR55" s="35"/>
      <c r="HHS55" s="35"/>
      <c r="HHT55" s="35"/>
      <c r="HHU55" s="35"/>
      <c r="HHV55" s="35"/>
      <c r="HHW55" s="35"/>
      <c r="HHX55" s="35"/>
      <c r="HHY55" s="35"/>
      <c r="HHZ55" s="35"/>
      <c r="HIA55" s="35"/>
      <c r="HIB55" s="35"/>
      <c r="HIC55" s="35"/>
      <c r="HID55" s="35"/>
      <c r="HIE55" s="35"/>
      <c r="HIF55" s="35"/>
      <c r="HIG55" s="35"/>
      <c r="HIH55" s="35"/>
      <c r="HII55" s="35"/>
      <c r="HIJ55" s="35"/>
      <c r="HIK55" s="35"/>
      <c r="HIL55" s="35"/>
      <c r="HIM55" s="35"/>
      <c r="HIN55" s="35"/>
      <c r="HIO55" s="35"/>
      <c r="HIP55" s="35"/>
      <c r="HIQ55" s="35"/>
      <c r="HIR55" s="35"/>
      <c r="HIS55" s="35"/>
      <c r="HIT55" s="35"/>
      <c r="HIU55" s="35"/>
      <c r="HIV55" s="35"/>
      <c r="HIW55" s="35"/>
      <c r="HIX55" s="35"/>
      <c r="HIY55" s="35"/>
      <c r="HIZ55" s="35"/>
      <c r="HJA55" s="35"/>
      <c r="HJB55" s="35"/>
      <c r="HJC55" s="35"/>
      <c r="HJD55" s="35"/>
      <c r="HJE55" s="35"/>
      <c r="HJF55" s="35"/>
      <c r="HJG55" s="35"/>
      <c r="HJH55" s="35"/>
      <c r="HJI55" s="35"/>
      <c r="HJJ55" s="35"/>
      <c r="HJK55" s="35"/>
      <c r="HJL55" s="35"/>
      <c r="HJM55" s="35"/>
      <c r="HJN55" s="35"/>
      <c r="HJO55" s="35"/>
      <c r="HJP55" s="35"/>
      <c r="HJQ55" s="35"/>
      <c r="HJR55" s="35"/>
      <c r="HJS55" s="35"/>
      <c r="HJT55" s="35"/>
      <c r="HJU55" s="35"/>
      <c r="HJV55" s="35"/>
      <c r="HJW55" s="35"/>
      <c r="HJX55" s="35"/>
      <c r="HJY55" s="35"/>
      <c r="HJZ55" s="35"/>
      <c r="HKA55" s="35"/>
      <c r="HKB55" s="35"/>
      <c r="HKC55" s="35"/>
      <c r="HKD55" s="35"/>
      <c r="HKE55" s="35"/>
      <c r="HKF55" s="35"/>
      <c r="HKG55" s="35"/>
      <c r="HKH55" s="35"/>
      <c r="HKI55" s="35"/>
      <c r="HKJ55" s="35"/>
      <c r="HKK55" s="35"/>
      <c r="HKL55" s="35"/>
      <c r="HKM55" s="35"/>
      <c r="HKN55" s="35"/>
      <c r="HKO55" s="35"/>
      <c r="HKP55" s="35"/>
      <c r="HKQ55" s="35"/>
      <c r="HKR55" s="35"/>
      <c r="HKS55" s="35"/>
      <c r="HKT55" s="35"/>
      <c r="HKU55" s="35"/>
      <c r="HKV55" s="35"/>
      <c r="HKW55" s="35"/>
      <c r="HKX55" s="35"/>
      <c r="HKY55" s="35"/>
      <c r="HKZ55" s="35"/>
      <c r="HLA55" s="35"/>
      <c r="HLB55" s="35"/>
      <c r="HLC55" s="35"/>
      <c r="HLD55" s="35"/>
      <c r="HLE55" s="35"/>
      <c r="HLF55" s="35"/>
      <c r="HLG55" s="35"/>
      <c r="HLH55" s="35"/>
      <c r="HLI55" s="35"/>
      <c r="HLJ55" s="35"/>
      <c r="HLK55" s="35"/>
      <c r="HLL55" s="35"/>
      <c r="HLM55" s="35"/>
      <c r="HLN55" s="35"/>
      <c r="HLO55" s="35"/>
      <c r="HLP55" s="35"/>
      <c r="HLQ55" s="35"/>
      <c r="HLR55" s="35"/>
      <c r="HLS55" s="35"/>
      <c r="HLT55" s="35"/>
      <c r="HLU55" s="35"/>
      <c r="HLV55" s="35"/>
      <c r="HLW55" s="35"/>
      <c r="HLX55" s="35"/>
      <c r="HLY55" s="35"/>
      <c r="HLZ55" s="35"/>
      <c r="HMA55" s="35"/>
      <c r="HMB55" s="35"/>
      <c r="HMC55" s="35"/>
      <c r="HMD55" s="35"/>
      <c r="HME55" s="35"/>
      <c r="HMF55" s="35"/>
      <c r="HMG55" s="35"/>
      <c r="HMH55" s="35"/>
      <c r="HMI55" s="35"/>
      <c r="HMJ55" s="35"/>
      <c r="HMK55" s="35"/>
      <c r="HML55" s="35"/>
      <c r="HMM55" s="35"/>
      <c r="HMN55" s="35"/>
      <c r="HMO55" s="35"/>
      <c r="HMP55" s="35"/>
      <c r="HMQ55" s="35"/>
      <c r="HMR55" s="35"/>
      <c r="HMS55" s="35"/>
      <c r="HMT55" s="35"/>
      <c r="HMU55" s="35"/>
      <c r="HMV55" s="35"/>
      <c r="HMW55" s="35"/>
      <c r="HMX55" s="35"/>
      <c r="HMY55" s="35"/>
      <c r="HMZ55" s="35"/>
      <c r="HNA55" s="35"/>
      <c r="HNB55" s="35"/>
      <c r="HNC55" s="35"/>
      <c r="HND55" s="35"/>
      <c r="HNE55" s="35"/>
      <c r="HNF55" s="35"/>
      <c r="HNG55" s="35"/>
      <c r="HNH55" s="35"/>
      <c r="HNI55" s="35"/>
      <c r="HNJ55" s="35"/>
      <c r="HNK55" s="35"/>
      <c r="HNL55" s="35"/>
      <c r="HNM55" s="35"/>
      <c r="HNN55" s="35"/>
      <c r="HNO55" s="35"/>
      <c r="HNP55" s="35"/>
      <c r="HNQ55" s="35"/>
      <c r="HNR55" s="35"/>
      <c r="HNS55" s="35"/>
      <c r="HNT55" s="35"/>
      <c r="HNU55" s="35"/>
      <c r="HNV55" s="35"/>
      <c r="HNW55" s="35"/>
      <c r="HNX55" s="35"/>
      <c r="HNY55" s="35"/>
      <c r="HNZ55" s="35"/>
      <c r="HOA55" s="35"/>
      <c r="HOB55" s="35"/>
      <c r="HOC55" s="35"/>
      <c r="HOD55" s="35"/>
      <c r="HOE55" s="35"/>
      <c r="HOF55" s="35"/>
      <c r="HOG55" s="35"/>
      <c r="HOH55" s="35"/>
      <c r="HOI55" s="35"/>
      <c r="HOJ55" s="35"/>
      <c r="HOK55" s="35"/>
      <c r="HOL55" s="35"/>
      <c r="HOM55" s="35"/>
      <c r="HON55" s="35"/>
      <c r="HOO55" s="35"/>
      <c r="HOP55" s="35"/>
      <c r="HOQ55" s="35"/>
      <c r="HOR55" s="35"/>
      <c r="HOS55" s="35"/>
      <c r="HOT55" s="35"/>
      <c r="HOU55" s="35"/>
      <c r="HOV55" s="35"/>
      <c r="HOW55" s="35"/>
      <c r="HOX55" s="35"/>
      <c r="HOY55" s="35"/>
      <c r="HOZ55" s="35"/>
      <c r="HPA55" s="35"/>
      <c r="HPB55" s="35"/>
      <c r="HPC55" s="35"/>
      <c r="HPD55" s="35"/>
      <c r="HPE55" s="35"/>
      <c r="HPF55" s="35"/>
      <c r="HPG55" s="35"/>
      <c r="HPH55" s="35"/>
      <c r="HPI55" s="35"/>
      <c r="HPJ55" s="35"/>
      <c r="HPK55" s="35"/>
      <c r="HPL55" s="35"/>
      <c r="HPM55" s="35"/>
      <c r="HPN55" s="35"/>
      <c r="HPO55" s="35"/>
      <c r="HPP55" s="35"/>
      <c r="HPQ55" s="35"/>
      <c r="HPR55" s="35"/>
      <c r="HPS55" s="35"/>
      <c r="HPT55" s="35"/>
      <c r="HPU55" s="35"/>
      <c r="HPV55" s="35"/>
      <c r="HPW55" s="35"/>
      <c r="HPX55" s="35"/>
      <c r="HPY55" s="35"/>
      <c r="HPZ55" s="35"/>
      <c r="HQA55" s="35"/>
      <c r="HQB55" s="35"/>
      <c r="HQC55" s="35"/>
      <c r="HQD55" s="35"/>
      <c r="HQE55" s="35"/>
      <c r="HQF55" s="35"/>
      <c r="HQG55" s="35"/>
      <c r="HQH55" s="35"/>
      <c r="HQI55" s="35"/>
      <c r="HQJ55" s="35"/>
      <c r="HQK55" s="35"/>
      <c r="HQL55" s="35"/>
      <c r="HQM55" s="35"/>
      <c r="HQN55" s="35"/>
      <c r="HQO55" s="35"/>
      <c r="HQP55" s="35"/>
      <c r="HQQ55" s="35"/>
      <c r="HQR55" s="35"/>
      <c r="HQS55" s="35"/>
      <c r="HQT55" s="35"/>
      <c r="HQU55" s="35"/>
      <c r="HQV55" s="35"/>
      <c r="HQW55" s="35"/>
      <c r="HQX55" s="35"/>
      <c r="HQY55" s="35"/>
      <c r="HQZ55" s="35"/>
      <c r="HRA55" s="35"/>
      <c r="HRB55" s="35"/>
      <c r="HRC55" s="35"/>
      <c r="HRD55" s="35"/>
      <c r="HRE55" s="35"/>
      <c r="HRF55" s="35"/>
      <c r="HRG55" s="35"/>
      <c r="HRH55" s="35"/>
      <c r="HRI55" s="35"/>
      <c r="HRJ55" s="35"/>
      <c r="HRK55" s="35"/>
      <c r="HRL55" s="35"/>
      <c r="HRM55" s="35"/>
      <c r="HRN55" s="35"/>
      <c r="HRO55" s="35"/>
      <c r="HRP55" s="35"/>
      <c r="HRQ55" s="35"/>
      <c r="HRR55" s="35"/>
      <c r="HRS55" s="35"/>
      <c r="HRT55" s="35"/>
      <c r="HRU55" s="35"/>
      <c r="HRV55" s="35"/>
      <c r="HRW55" s="35"/>
      <c r="HRX55" s="35"/>
      <c r="HRY55" s="35"/>
      <c r="HRZ55" s="35"/>
      <c r="HSA55" s="35"/>
      <c r="HSB55" s="35"/>
      <c r="HSC55" s="35"/>
      <c r="HSD55" s="35"/>
      <c r="HSE55" s="35"/>
      <c r="HSF55" s="35"/>
      <c r="HSG55" s="35"/>
      <c r="HSH55" s="35"/>
      <c r="HSI55" s="35"/>
      <c r="HSJ55" s="35"/>
      <c r="HSK55" s="35"/>
      <c r="HSL55" s="35"/>
      <c r="HSM55" s="35"/>
      <c r="HSN55" s="35"/>
      <c r="HSO55" s="35"/>
      <c r="HSP55" s="35"/>
      <c r="HSQ55" s="35"/>
      <c r="HSR55" s="35"/>
      <c r="HSS55" s="35"/>
      <c r="HST55" s="35"/>
      <c r="HSU55" s="35"/>
      <c r="HSV55" s="35"/>
      <c r="HSW55" s="35"/>
      <c r="HSX55" s="35"/>
      <c r="HSY55" s="35"/>
      <c r="HSZ55" s="35"/>
      <c r="HTA55" s="35"/>
      <c r="HTB55" s="35"/>
      <c r="HTC55" s="35"/>
      <c r="HTD55" s="35"/>
      <c r="HTE55" s="35"/>
      <c r="HTF55" s="35"/>
      <c r="HTG55" s="35"/>
      <c r="HTH55" s="35"/>
      <c r="HTI55" s="35"/>
      <c r="HTJ55" s="35"/>
      <c r="HTK55" s="35"/>
      <c r="HTL55" s="35"/>
      <c r="HTM55" s="35"/>
      <c r="HTN55" s="35"/>
      <c r="HTO55" s="35"/>
      <c r="HTP55" s="35"/>
      <c r="HTQ55" s="35"/>
      <c r="HTR55" s="35"/>
      <c r="HTS55" s="35"/>
      <c r="HTT55" s="35"/>
      <c r="HTU55" s="35"/>
      <c r="HTV55" s="35"/>
      <c r="HTW55" s="35"/>
      <c r="HTX55" s="35"/>
      <c r="HTY55" s="35"/>
      <c r="HTZ55" s="35"/>
      <c r="HUA55" s="35"/>
      <c r="HUB55" s="35"/>
      <c r="HUC55" s="35"/>
      <c r="HUD55" s="35"/>
      <c r="HUE55" s="35"/>
      <c r="HUF55" s="35"/>
      <c r="HUG55" s="35"/>
      <c r="HUH55" s="35"/>
      <c r="HUI55" s="35"/>
      <c r="HUJ55" s="35"/>
      <c r="HUK55" s="35"/>
      <c r="HUL55" s="35"/>
      <c r="HUM55" s="35"/>
      <c r="HUN55" s="35"/>
      <c r="HUO55" s="35"/>
      <c r="HUP55" s="35"/>
      <c r="HUQ55" s="35"/>
      <c r="HUR55" s="35"/>
      <c r="HUS55" s="35"/>
      <c r="HUT55" s="35"/>
      <c r="HUU55" s="35"/>
      <c r="HUV55" s="35"/>
      <c r="HUW55" s="35"/>
      <c r="HUX55" s="35"/>
      <c r="HUY55" s="35"/>
      <c r="HUZ55" s="35"/>
      <c r="HVA55" s="35"/>
      <c r="HVB55" s="35"/>
      <c r="HVC55" s="35"/>
      <c r="HVD55" s="35"/>
      <c r="HVE55" s="35"/>
      <c r="HVF55" s="35"/>
      <c r="HVG55" s="35"/>
      <c r="HVH55" s="35"/>
      <c r="HVI55" s="35"/>
      <c r="HVJ55" s="35"/>
      <c r="HVK55" s="35"/>
      <c r="HVL55" s="35"/>
      <c r="HVM55" s="35"/>
      <c r="HVN55" s="35"/>
      <c r="HVO55" s="35"/>
      <c r="HVP55" s="35"/>
      <c r="HVQ55" s="35"/>
      <c r="HVR55" s="35"/>
      <c r="HVS55" s="35"/>
      <c r="HVT55" s="35"/>
      <c r="HVU55" s="35"/>
      <c r="HVV55" s="35"/>
      <c r="HVW55" s="35"/>
      <c r="HVX55" s="35"/>
      <c r="HVY55" s="35"/>
      <c r="HVZ55" s="35"/>
      <c r="HWA55" s="35"/>
      <c r="HWB55" s="35"/>
      <c r="HWC55" s="35"/>
      <c r="HWD55" s="35"/>
      <c r="HWE55" s="35"/>
      <c r="HWF55" s="35"/>
      <c r="HWG55" s="35"/>
      <c r="HWH55" s="35"/>
      <c r="HWI55" s="35"/>
      <c r="HWJ55" s="35"/>
      <c r="HWK55" s="35"/>
      <c r="HWL55" s="35"/>
      <c r="HWM55" s="35"/>
      <c r="HWN55" s="35"/>
      <c r="HWO55" s="35"/>
      <c r="HWP55" s="35"/>
      <c r="HWQ55" s="35"/>
      <c r="HWR55" s="35"/>
      <c r="HWS55" s="35"/>
      <c r="HWT55" s="35"/>
      <c r="HWU55" s="35"/>
      <c r="HWV55" s="35"/>
      <c r="HWW55" s="35"/>
      <c r="HWX55" s="35"/>
      <c r="HWY55" s="35"/>
      <c r="HWZ55" s="35"/>
      <c r="HXA55" s="35"/>
      <c r="HXB55" s="35"/>
      <c r="HXC55" s="35"/>
      <c r="HXD55" s="35"/>
      <c r="HXE55" s="35"/>
      <c r="HXF55" s="35"/>
      <c r="HXG55" s="35"/>
      <c r="HXH55" s="35"/>
      <c r="HXI55" s="35"/>
      <c r="HXJ55" s="35"/>
      <c r="HXK55" s="35"/>
      <c r="HXL55" s="35"/>
      <c r="HXM55" s="35"/>
      <c r="HXN55" s="35"/>
      <c r="HXO55" s="35"/>
      <c r="HXP55" s="35"/>
      <c r="HXQ55" s="35"/>
      <c r="HXR55" s="35"/>
      <c r="HXS55" s="35"/>
      <c r="HXT55" s="35"/>
      <c r="HXU55" s="35"/>
      <c r="HXV55" s="35"/>
      <c r="HXW55" s="35"/>
      <c r="HXX55" s="35"/>
      <c r="HXY55" s="35"/>
      <c r="HXZ55" s="35"/>
      <c r="HYA55" s="35"/>
      <c r="HYB55" s="35"/>
      <c r="HYC55" s="35"/>
      <c r="HYD55" s="35"/>
      <c r="HYE55" s="35"/>
      <c r="HYF55" s="35"/>
      <c r="HYG55" s="35"/>
      <c r="HYH55" s="35"/>
      <c r="HYI55" s="35"/>
      <c r="HYJ55" s="35"/>
      <c r="HYK55" s="35"/>
      <c r="HYL55" s="35"/>
      <c r="HYM55" s="35"/>
      <c r="HYN55" s="35"/>
      <c r="HYO55" s="35"/>
      <c r="HYP55" s="35"/>
      <c r="HYQ55" s="35"/>
      <c r="HYR55" s="35"/>
      <c r="HYS55" s="35"/>
      <c r="HYT55" s="35"/>
      <c r="HYU55" s="35"/>
      <c r="HYV55" s="35"/>
      <c r="HYW55" s="35"/>
      <c r="HYX55" s="35"/>
      <c r="HYY55" s="35"/>
      <c r="HYZ55" s="35"/>
      <c r="HZA55" s="35"/>
      <c r="HZB55" s="35"/>
      <c r="HZC55" s="35"/>
      <c r="HZD55" s="35"/>
      <c r="HZE55" s="35"/>
      <c r="HZF55" s="35"/>
      <c r="HZG55" s="35"/>
      <c r="HZH55" s="35"/>
      <c r="HZI55" s="35"/>
      <c r="HZJ55" s="35"/>
      <c r="HZK55" s="35"/>
      <c r="HZL55" s="35"/>
      <c r="HZM55" s="35"/>
      <c r="HZN55" s="35"/>
      <c r="HZO55" s="35"/>
      <c r="HZP55" s="35"/>
      <c r="HZQ55" s="35"/>
      <c r="HZR55" s="35"/>
      <c r="HZS55" s="35"/>
      <c r="HZT55" s="35"/>
      <c r="HZU55" s="35"/>
      <c r="HZV55" s="35"/>
      <c r="HZW55" s="35"/>
      <c r="HZX55" s="35"/>
      <c r="HZY55" s="35"/>
      <c r="HZZ55" s="35"/>
      <c r="IAA55" s="35"/>
      <c r="IAB55" s="35"/>
      <c r="IAC55" s="35"/>
      <c r="IAD55" s="35"/>
      <c r="IAE55" s="35"/>
      <c r="IAF55" s="35"/>
      <c r="IAG55" s="35"/>
      <c r="IAH55" s="35"/>
      <c r="IAI55" s="35"/>
      <c r="IAJ55" s="35"/>
      <c r="IAK55" s="35"/>
      <c r="IAL55" s="35"/>
      <c r="IAM55" s="35"/>
      <c r="IAN55" s="35"/>
      <c r="IAO55" s="35"/>
      <c r="IAP55" s="35"/>
      <c r="IAQ55" s="35"/>
      <c r="IAR55" s="35"/>
      <c r="IAS55" s="35"/>
      <c r="IAT55" s="35"/>
      <c r="IAU55" s="35"/>
      <c r="IAV55" s="35"/>
      <c r="IAW55" s="35"/>
      <c r="IAX55" s="35"/>
      <c r="IAY55" s="35"/>
      <c r="IAZ55" s="35"/>
      <c r="IBA55" s="35"/>
      <c r="IBB55" s="35"/>
      <c r="IBC55" s="35"/>
      <c r="IBD55" s="35"/>
      <c r="IBE55" s="35"/>
      <c r="IBF55" s="35"/>
      <c r="IBG55" s="35"/>
      <c r="IBH55" s="35"/>
      <c r="IBI55" s="35"/>
      <c r="IBJ55" s="35"/>
      <c r="IBK55" s="35"/>
      <c r="IBL55" s="35"/>
      <c r="IBM55" s="35"/>
      <c r="IBN55" s="35"/>
      <c r="IBO55" s="35"/>
      <c r="IBP55" s="35"/>
      <c r="IBQ55" s="35"/>
      <c r="IBR55" s="35"/>
      <c r="IBS55" s="35"/>
      <c r="IBT55" s="35"/>
      <c r="IBU55" s="35"/>
      <c r="IBV55" s="35"/>
      <c r="IBW55" s="35"/>
      <c r="IBX55" s="35"/>
      <c r="IBY55" s="35"/>
      <c r="IBZ55" s="35"/>
      <c r="ICA55" s="35"/>
      <c r="ICB55" s="35"/>
      <c r="ICC55" s="35"/>
      <c r="ICD55" s="35"/>
      <c r="ICE55" s="35"/>
      <c r="ICF55" s="35"/>
      <c r="ICG55" s="35"/>
      <c r="ICH55" s="35"/>
      <c r="ICI55" s="35"/>
      <c r="ICJ55" s="35"/>
      <c r="ICK55" s="35"/>
      <c r="ICL55" s="35"/>
      <c r="ICM55" s="35"/>
      <c r="ICN55" s="35"/>
      <c r="ICO55" s="35"/>
      <c r="ICP55" s="35"/>
      <c r="ICQ55" s="35"/>
      <c r="ICR55" s="35"/>
      <c r="ICS55" s="35"/>
      <c r="ICT55" s="35"/>
      <c r="ICU55" s="35"/>
      <c r="ICV55" s="35"/>
      <c r="ICW55" s="35"/>
      <c r="ICX55" s="35"/>
      <c r="ICY55" s="35"/>
      <c r="ICZ55" s="35"/>
      <c r="IDA55" s="35"/>
      <c r="IDB55" s="35"/>
      <c r="IDC55" s="35"/>
      <c r="IDD55" s="35"/>
      <c r="IDE55" s="35"/>
      <c r="IDF55" s="35"/>
      <c r="IDG55" s="35"/>
      <c r="IDH55" s="35"/>
      <c r="IDI55" s="35"/>
      <c r="IDJ55" s="35"/>
      <c r="IDK55" s="35"/>
      <c r="IDL55" s="35"/>
      <c r="IDM55" s="35"/>
      <c r="IDN55" s="35"/>
      <c r="IDO55" s="35"/>
      <c r="IDP55" s="35"/>
      <c r="IDQ55" s="35"/>
      <c r="IDR55" s="35"/>
      <c r="IDS55" s="35"/>
      <c r="IDT55" s="35"/>
      <c r="IDU55" s="35"/>
      <c r="IDV55" s="35"/>
      <c r="IDW55" s="35"/>
      <c r="IDX55" s="35"/>
      <c r="IDY55" s="35"/>
      <c r="IDZ55" s="35"/>
      <c r="IEA55" s="35"/>
      <c r="IEB55" s="35"/>
      <c r="IEC55" s="35"/>
      <c r="IED55" s="35"/>
      <c r="IEE55" s="35"/>
      <c r="IEF55" s="35"/>
      <c r="IEG55" s="35"/>
      <c r="IEH55" s="35"/>
      <c r="IEI55" s="35"/>
      <c r="IEJ55" s="35"/>
      <c r="IEK55" s="35"/>
      <c r="IEL55" s="35"/>
      <c r="IEM55" s="35"/>
      <c r="IEN55" s="35"/>
      <c r="IEO55" s="35"/>
      <c r="IEP55" s="35"/>
      <c r="IEQ55" s="35"/>
      <c r="IER55" s="35"/>
      <c r="IES55" s="35"/>
      <c r="IET55" s="35"/>
      <c r="IEU55" s="35"/>
      <c r="IEV55" s="35"/>
      <c r="IEW55" s="35"/>
      <c r="IEX55" s="35"/>
      <c r="IEY55" s="35"/>
      <c r="IEZ55" s="35"/>
      <c r="IFA55" s="35"/>
      <c r="IFB55" s="35"/>
      <c r="IFC55" s="35"/>
      <c r="IFD55" s="35"/>
      <c r="IFE55" s="35"/>
      <c r="IFF55" s="35"/>
      <c r="IFG55" s="35"/>
      <c r="IFH55" s="35"/>
      <c r="IFI55" s="35"/>
      <c r="IFJ55" s="35"/>
      <c r="IFK55" s="35"/>
      <c r="IFL55" s="35"/>
      <c r="IFM55" s="35"/>
      <c r="IFN55" s="35"/>
      <c r="IFO55" s="35"/>
      <c r="IFP55" s="35"/>
      <c r="IFQ55" s="35"/>
      <c r="IFR55" s="35"/>
      <c r="IFS55" s="35"/>
      <c r="IFT55" s="35"/>
      <c r="IFU55" s="35"/>
      <c r="IFV55" s="35"/>
      <c r="IFW55" s="35"/>
      <c r="IFX55" s="35"/>
      <c r="IFY55" s="35"/>
      <c r="IFZ55" s="35"/>
      <c r="IGA55" s="35"/>
      <c r="IGB55" s="35"/>
      <c r="IGC55" s="35"/>
      <c r="IGD55" s="35"/>
      <c r="IGE55" s="35"/>
      <c r="IGF55" s="35"/>
      <c r="IGG55" s="35"/>
      <c r="IGH55" s="35"/>
      <c r="IGI55" s="35"/>
      <c r="IGJ55" s="35"/>
      <c r="IGK55" s="35"/>
      <c r="IGL55" s="35"/>
      <c r="IGM55" s="35"/>
      <c r="IGN55" s="35"/>
      <c r="IGO55" s="35"/>
      <c r="IGP55" s="35"/>
      <c r="IGQ55" s="35"/>
      <c r="IGR55" s="35"/>
      <c r="IGS55" s="35"/>
      <c r="IGT55" s="35"/>
      <c r="IGU55" s="35"/>
      <c r="IGV55" s="35"/>
      <c r="IGW55" s="35"/>
      <c r="IGX55" s="35"/>
      <c r="IGY55" s="35"/>
      <c r="IGZ55" s="35"/>
      <c r="IHA55" s="35"/>
      <c r="IHB55" s="35"/>
      <c r="IHC55" s="35"/>
      <c r="IHD55" s="35"/>
      <c r="IHE55" s="35"/>
      <c r="IHF55" s="35"/>
      <c r="IHG55" s="35"/>
      <c r="IHH55" s="35"/>
      <c r="IHI55" s="35"/>
      <c r="IHJ55" s="35"/>
      <c r="IHK55" s="35"/>
      <c r="IHL55" s="35"/>
      <c r="IHM55" s="35"/>
      <c r="IHN55" s="35"/>
      <c r="IHO55" s="35"/>
      <c r="IHP55" s="35"/>
      <c r="IHQ55" s="35"/>
      <c r="IHR55" s="35"/>
      <c r="IHS55" s="35"/>
      <c r="IHT55" s="35"/>
      <c r="IHU55" s="35"/>
      <c r="IHV55" s="35"/>
      <c r="IHW55" s="35"/>
      <c r="IHX55" s="35"/>
      <c r="IHY55" s="35"/>
      <c r="IHZ55" s="35"/>
      <c r="IIA55" s="35"/>
      <c r="IIB55" s="35"/>
      <c r="IIC55" s="35"/>
      <c r="IID55" s="35"/>
      <c r="IIE55" s="35"/>
      <c r="IIF55" s="35"/>
      <c r="IIG55" s="35"/>
      <c r="IIH55" s="35"/>
      <c r="III55" s="35"/>
      <c r="IIJ55" s="35"/>
      <c r="IIK55" s="35"/>
      <c r="IIL55" s="35"/>
      <c r="IIM55" s="35"/>
      <c r="IIN55" s="35"/>
      <c r="IIO55" s="35"/>
      <c r="IIP55" s="35"/>
      <c r="IIQ55" s="35"/>
      <c r="IIR55" s="35"/>
      <c r="IIS55" s="35"/>
      <c r="IIT55" s="35"/>
      <c r="IIU55" s="35"/>
      <c r="IIV55" s="35"/>
      <c r="IIW55" s="35"/>
      <c r="IIX55" s="35"/>
      <c r="IIY55" s="35"/>
      <c r="IIZ55" s="35"/>
      <c r="IJA55" s="35"/>
      <c r="IJB55" s="35"/>
      <c r="IJC55" s="35"/>
      <c r="IJD55" s="35"/>
      <c r="IJE55" s="35"/>
      <c r="IJF55" s="35"/>
      <c r="IJG55" s="35"/>
      <c r="IJH55" s="35"/>
      <c r="IJI55" s="35"/>
      <c r="IJJ55" s="35"/>
      <c r="IJK55" s="35"/>
      <c r="IJL55" s="35"/>
      <c r="IJM55" s="35"/>
      <c r="IJN55" s="35"/>
      <c r="IJO55" s="35"/>
      <c r="IJP55" s="35"/>
      <c r="IJQ55" s="35"/>
      <c r="IJR55" s="35"/>
      <c r="IJS55" s="35"/>
      <c r="IJT55" s="35"/>
      <c r="IJU55" s="35"/>
      <c r="IJV55" s="35"/>
      <c r="IJW55" s="35"/>
      <c r="IJX55" s="35"/>
      <c r="IJY55" s="35"/>
      <c r="IJZ55" s="35"/>
      <c r="IKA55" s="35"/>
      <c r="IKB55" s="35"/>
      <c r="IKC55" s="35"/>
      <c r="IKD55" s="35"/>
      <c r="IKE55" s="35"/>
      <c r="IKF55" s="35"/>
      <c r="IKG55" s="35"/>
      <c r="IKH55" s="35"/>
      <c r="IKI55" s="35"/>
      <c r="IKJ55" s="35"/>
      <c r="IKK55" s="35"/>
      <c r="IKL55" s="35"/>
      <c r="IKM55" s="35"/>
      <c r="IKN55" s="35"/>
      <c r="IKO55" s="35"/>
      <c r="IKP55" s="35"/>
      <c r="IKQ55" s="35"/>
      <c r="IKR55" s="35"/>
      <c r="IKS55" s="35"/>
      <c r="IKT55" s="35"/>
      <c r="IKU55" s="35"/>
      <c r="IKV55" s="35"/>
      <c r="IKW55" s="35"/>
      <c r="IKX55" s="35"/>
      <c r="IKY55" s="35"/>
      <c r="IKZ55" s="35"/>
      <c r="ILA55" s="35"/>
      <c r="ILB55" s="35"/>
      <c r="ILC55" s="35"/>
      <c r="ILD55" s="35"/>
      <c r="ILE55" s="35"/>
      <c r="ILF55" s="35"/>
      <c r="ILG55" s="35"/>
      <c r="ILH55" s="35"/>
      <c r="ILI55" s="35"/>
      <c r="ILJ55" s="35"/>
      <c r="ILK55" s="35"/>
      <c r="ILL55" s="35"/>
      <c r="ILM55" s="35"/>
      <c r="ILN55" s="35"/>
      <c r="ILO55" s="35"/>
      <c r="ILP55" s="35"/>
      <c r="ILQ55" s="35"/>
      <c r="ILR55" s="35"/>
      <c r="ILS55" s="35"/>
      <c r="ILT55" s="35"/>
      <c r="ILU55" s="35"/>
      <c r="ILV55" s="35"/>
      <c r="ILW55" s="35"/>
      <c r="ILX55" s="35"/>
      <c r="ILY55" s="35"/>
      <c r="ILZ55" s="35"/>
      <c r="IMA55" s="35"/>
      <c r="IMB55" s="35"/>
      <c r="IMC55" s="35"/>
      <c r="IMD55" s="35"/>
      <c r="IME55" s="35"/>
      <c r="IMF55" s="35"/>
      <c r="IMG55" s="35"/>
      <c r="IMH55" s="35"/>
      <c r="IMI55" s="35"/>
      <c r="IMJ55" s="35"/>
      <c r="IMK55" s="35"/>
      <c r="IML55" s="35"/>
      <c r="IMM55" s="35"/>
      <c r="IMN55" s="35"/>
      <c r="IMO55" s="35"/>
      <c r="IMP55" s="35"/>
      <c r="IMQ55" s="35"/>
      <c r="IMR55" s="35"/>
      <c r="IMS55" s="35"/>
      <c r="IMT55" s="35"/>
      <c r="IMU55" s="35"/>
      <c r="IMV55" s="35"/>
      <c r="IMW55" s="35"/>
      <c r="IMX55" s="35"/>
      <c r="IMY55" s="35"/>
      <c r="IMZ55" s="35"/>
      <c r="INA55" s="35"/>
      <c r="INB55" s="35"/>
      <c r="INC55" s="35"/>
      <c r="IND55" s="35"/>
      <c r="INE55" s="35"/>
      <c r="INF55" s="35"/>
      <c r="ING55" s="35"/>
      <c r="INH55" s="35"/>
      <c r="INI55" s="35"/>
      <c r="INJ55" s="35"/>
      <c r="INK55" s="35"/>
      <c r="INL55" s="35"/>
      <c r="INM55" s="35"/>
      <c r="INN55" s="35"/>
      <c r="INO55" s="35"/>
      <c r="INP55" s="35"/>
      <c r="INQ55" s="35"/>
      <c r="INR55" s="35"/>
      <c r="INS55" s="35"/>
      <c r="INT55" s="35"/>
      <c r="INU55" s="35"/>
      <c r="INV55" s="35"/>
      <c r="INW55" s="35"/>
      <c r="INX55" s="35"/>
      <c r="INY55" s="35"/>
      <c r="INZ55" s="35"/>
      <c r="IOA55" s="35"/>
      <c r="IOB55" s="35"/>
      <c r="IOC55" s="35"/>
      <c r="IOD55" s="35"/>
      <c r="IOE55" s="35"/>
      <c r="IOF55" s="35"/>
      <c r="IOG55" s="35"/>
      <c r="IOH55" s="35"/>
      <c r="IOI55" s="35"/>
      <c r="IOJ55" s="35"/>
      <c r="IOK55" s="35"/>
      <c r="IOL55" s="35"/>
      <c r="IOM55" s="35"/>
      <c r="ION55" s="35"/>
      <c r="IOO55" s="35"/>
      <c r="IOP55" s="35"/>
      <c r="IOQ55" s="35"/>
      <c r="IOR55" s="35"/>
      <c r="IOS55" s="35"/>
      <c r="IOT55" s="35"/>
      <c r="IOU55" s="35"/>
      <c r="IOV55" s="35"/>
      <c r="IOW55" s="35"/>
      <c r="IOX55" s="35"/>
      <c r="IOY55" s="35"/>
      <c r="IOZ55" s="35"/>
      <c r="IPA55" s="35"/>
      <c r="IPB55" s="35"/>
      <c r="IPC55" s="35"/>
      <c r="IPD55" s="35"/>
      <c r="IPE55" s="35"/>
      <c r="IPF55" s="35"/>
      <c r="IPG55" s="35"/>
      <c r="IPH55" s="35"/>
      <c r="IPI55" s="35"/>
      <c r="IPJ55" s="35"/>
      <c r="IPK55" s="35"/>
      <c r="IPL55" s="35"/>
      <c r="IPM55" s="35"/>
      <c r="IPN55" s="35"/>
      <c r="IPO55" s="35"/>
      <c r="IPP55" s="35"/>
      <c r="IPQ55" s="35"/>
      <c r="IPR55" s="35"/>
      <c r="IPS55" s="35"/>
      <c r="IPT55" s="35"/>
      <c r="IPU55" s="35"/>
      <c r="IPV55" s="35"/>
      <c r="IPW55" s="35"/>
      <c r="IPX55" s="35"/>
      <c r="IPY55" s="35"/>
      <c r="IPZ55" s="35"/>
      <c r="IQA55" s="35"/>
      <c r="IQB55" s="35"/>
      <c r="IQC55" s="35"/>
      <c r="IQD55" s="35"/>
      <c r="IQE55" s="35"/>
      <c r="IQF55" s="35"/>
      <c r="IQG55" s="35"/>
      <c r="IQH55" s="35"/>
      <c r="IQI55" s="35"/>
      <c r="IQJ55" s="35"/>
      <c r="IQK55" s="35"/>
      <c r="IQL55" s="35"/>
      <c r="IQM55" s="35"/>
      <c r="IQN55" s="35"/>
      <c r="IQO55" s="35"/>
      <c r="IQP55" s="35"/>
      <c r="IQQ55" s="35"/>
      <c r="IQR55" s="35"/>
      <c r="IQS55" s="35"/>
      <c r="IQT55" s="35"/>
      <c r="IQU55" s="35"/>
      <c r="IQV55" s="35"/>
      <c r="IQW55" s="35"/>
      <c r="IQX55" s="35"/>
      <c r="IQY55" s="35"/>
      <c r="IQZ55" s="35"/>
      <c r="IRA55" s="35"/>
      <c r="IRB55" s="35"/>
      <c r="IRC55" s="35"/>
      <c r="IRD55" s="35"/>
      <c r="IRE55" s="35"/>
      <c r="IRF55" s="35"/>
      <c r="IRG55" s="35"/>
      <c r="IRH55" s="35"/>
      <c r="IRI55" s="35"/>
      <c r="IRJ55" s="35"/>
      <c r="IRK55" s="35"/>
      <c r="IRL55" s="35"/>
      <c r="IRM55" s="35"/>
      <c r="IRN55" s="35"/>
      <c r="IRO55" s="35"/>
      <c r="IRP55" s="35"/>
      <c r="IRQ55" s="35"/>
      <c r="IRR55" s="35"/>
      <c r="IRS55" s="35"/>
      <c r="IRT55" s="35"/>
      <c r="IRU55" s="35"/>
      <c r="IRV55" s="35"/>
      <c r="IRW55" s="35"/>
      <c r="IRX55" s="35"/>
      <c r="IRY55" s="35"/>
      <c r="IRZ55" s="35"/>
      <c r="ISA55" s="35"/>
      <c r="ISB55" s="35"/>
      <c r="ISC55" s="35"/>
      <c r="ISD55" s="35"/>
      <c r="ISE55" s="35"/>
      <c r="ISF55" s="35"/>
      <c r="ISG55" s="35"/>
      <c r="ISH55" s="35"/>
      <c r="ISI55" s="35"/>
      <c r="ISJ55" s="35"/>
      <c r="ISK55" s="35"/>
      <c r="ISL55" s="35"/>
      <c r="ISM55" s="35"/>
      <c r="ISN55" s="35"/>
      <c r="ISO55" s="35"/>
      <c r="ISP55" s="35"/>
      <c r="ISQ55" s="35"/>
      <c r="ISR55" s="35"/>
      <c r="ISS55" s="35"/>
      <c r="IST55" s="35"/>
      <c r="ISU55" s="35"/>
      <c r="ISV55" s="35"/>
      <c r="ISW55" s="35"/>
      <c r="ISX55" s="35"/>
      <c r="ISY55" s="35"/>
      <c r="ISZ55" s="35"/>
      <c r="ITA55" s="35"/>
      <c r="ITB55" s="35"/>
      <c r="ITC55" s="35"/>
      <c r="ITD55" s="35"/>
      <c r="ITE55" s="35"/>
      <c r="ITF55" s="35"/>
      <c r="ITG55" s="35"/>
      <c r="ITH55" s="35"/>
      <c r="ITI55" s="35"/>
      <c r="ITJ55" s="35"/>
      <c r="ITK55" s="35"/>
      <c r="ITL55" s="35"/>
      <c r="ITM55" s="35"/>
      <c r="ITN55" s="35"/>
      <c r="ITO55" s="35"/>
      <c r="ITP55" s="35"/>
      <c r="ITQ55" s="35"/>
      <c r="ITR55" s="35"/>
      <c r="ITS55" s="35"/>
      <c r="ITT55" s="35"/>
      <c r="ITU55" s="35"/>
      <c r="ITV55" s="35"/>
      <c r="ITW55" s="35"/>
      <c r="ITX55" s="35"/>
      <c r="ITY55" s="35"/>
      <c r="ITZ55" s="35"/>
      <c r="IUA55" s="35"/>
      <c r="IUB55" s="35"/>
      <c r="IUC55" s="35"/>
      <c r="IUD55" s="35"/>
      <c r="IUE55" s="35"/>
      <c r="IUF55" s="35"/>
      <c r="IUG55" s="35"/>
      <c r="IUH55" s="35"/>
      <c r="IUI55" s="35"/>
      <c r="IUJ55" s="35"/>
      <c r="IUK55" s="35"/>
      <c r="IUL55" s="35"/>
      <c r="IUM55" s="35"/>
      <c r="IUN55" s="35"/>
      <c r="IUO55" s="35"/>
      <c r="IUP55" s="35"/>
      <c r="IUQ55" s="35"/>
      <c r="IUR55" s="35"/>
      <c r="IUS55" s="35"/>
      <c r="IUT55" s="35"/>
      <c r="IUU55" s="35"/>
      <c r="IUV55" s="35"/>
      <c r="IUW55" s="35"/>
      <c r="IUX55" s="35"/>
      <c r="IUY55" s="35"/>
      <c r="IUZ55" s="35"/>
      <c r="IVA55" s="35"/>
      <c r="IVB55" s="35"/>
      <c r="IVC55" s="35"/>
      <c r="IVD55" s="35"/>
      <c r="IVE55" s="35"/>
      <c r="IVF55" s="35"/>
      <c r="IVG55" s="35"/>
      <c r="IVH55" s="35"/>
      <c r="IVI55" s="35"/>
      <c r="IVJ55" s="35"/>
      <c r="IVK55" s="35"/>
      <c r="IVL55" s="35"/>
      <c r="IVM55" s="35"/>
      <c r="IVN55" s="35"/>
      <c r="IVO55" s="35"/>
      <c r="IVP55" s="35"/>
      <c r="IVQ55" s="35"/>
      <c r="IVR55" s="35"/>
      <c r="IVS55" s="35"/>
      <c r="IVT55" s="35"/>
      <c r="IVU55" s="35"/>
      <c r="IVV55" s="35"/>
      <c r="IVW55" s="35"/>
      <c r="IVX55" s="35"/>
      <c r="IVY55" s="35"/>
      <c r="IVZ55" s="35"/>
      <c r="IWA55" s="35"/>
      <c r="IWB55" s="35"/>
      <c r="IWC55" s="35"/>
      <c r="IWD55" s="35"/>
      <c r="IWE55" s="35"/>
      <c r="IWF55" s="35"/>
      <c r="IWG55" s="35"/>
      <c r="IWH55" s="35"/>
      <c r="IWI55" s="35"/>
      <c r="IWJ55" s="35"/>
      <c r="IWK55" s="35"/>
      <c r="IWL55" s="35"/>
      <c r="IWM55" s="35"/>
      <c r="IWN55" s="35"/>
      <c r="IWO55" s="35"/>
      <c r="IWP55" s="35"/>
      <c r="IWQ55" s="35"/>
      <c r="IWR55" s="35"/>
      <c r="IWS55" s="35"/>
      <c r="IWT55" s="35"/>
      <c r="IWU55" s="35"/>
      <c r="IWV55" s="35"/>
      <c r="IWW55" s="35"/>
      <c r="IWX55" s="35"/>
      <c r="IWY55" s="35"/>
      <c r="IWZ55" s="35"/>
      <c r="IXA55" s="35"/>
      <c r="IXB55" s="35"/>
      <c r="IXC55" s="35"/>
      <c r="IXD55" s="35"/>
      <c r="IXE55" s="35"/>
      <c r="IXF55" s="35"/>
      <c r="IXG55" s="35"/>
      <c r="IXH55" s="35"/>
      <c r="IXI55" s="35"/>
      <c r="IXJ55" s="35"/>
      <c r="IXK55" s="35"/>
      <c r="IXL55" s="35"/>
      <c r="IXM55" s="35"/>
      <c r="IXN55" s="35"/>
      <c r="IXO55" s="35"/>
      <c r="IXP55" s="35"/>
      <c r="IXQ55" s="35"/>
      <c r="IXR55" s="35"/>
      <c r="IXS55" s="35"/>
      <c r="IXT55" s="35"/>
      <c r="IXU55" s="35"/>
      <c r="IXV55" s="35"/>
      <c r="IXW55" s="35"/>
      <c r="IXX55" s="35"/>
      <c r="IXY55" s="35"/>
      <c r="IXZ55" s="35"/>
      <c r="IYA55" s="35"/>
      <c r="IYB55" s="35"/>
      <c r="IYC55" s="35"/>
      <c r="IYD55" s="35"/>
      <c r="IYE55" s="35"/>
      <c r="IYF55" s="35"/>
      <c r="IYG55" s="35"/>
      <c r="IYH55" s="35"/>
      <c r="IYI55" s="35"/>
      <c r="IYJ55" s="35"/>
      <c r="IYK55" s="35"/>
      <c r="IYL55" s="35"/>
      <c r="IYM55" s="35"/>
      <c r="IYN55" s="35"/>
      <c r="IYO55" s="35"/>
      <c r="IYP55" s="35"/>
      <c r="IYQ55" s="35"/>
      <c r="IYR55" s="35"/>
      <c r="IYS55" s="35"/>
      <c r="IYT55" s="35"/>
      <c r="IYU55" s="35"/>
      <c r="IYV55" s="35"/>
      <c r="IYW55" s="35"/>
      <c r="IYX55" s="35"/>
      <c r="IYY55" s="35"/>
      <c r="IYZ55" s="35"/>
      <c r="IZA55" s="35"/>
      <c r="IZB55" s="35"/>
      <c r="IZC55" s="35"/>
      <c r="IZD55" s="35"/>
      <c r="IZE55" s="35"/>
      <c r="IZF55" s="35"/>
      <c r="IZG55" s="35"/>
      <c r="IZH55" s="35"/>
      <c r="IZI55" s="35"/>
      <c r="IZJ55" s="35"/>
      <c r="IZK55" s="35"/>
      <c r="IZL55" s="35"/>
      <c r="IZM55" s="35"/>
      <c r="IZN55" s="35"/>
      <c r="IZO55" s="35"/>
      <c r="IZP55" s="35"/>
      <c r="IZQ55" s="35"/>
      <c r="IZR55" s="35"/>
      <c r="IZS55" s="35"/>
      <c r="IZT55" s="35"/>
      <c r="IZU55" s="35"/>
      <c r="IZV55" s="35"/>
      <c r="IZW55" s="35"/>
      <c r="IZX55" s="35"/>
      <c r="IZY55" s="35"/>
      <c r="IZZ55" s="35"/>
      <c r="JAA55" s="35"/>
      <c r="JAB55" s="35"/>
      <c r="JAC55" s="35"/>
      <c r="JAD55" s="35"/>
      <c r="JAE55" s="35"/>
      <c r="JAF55" s="35"/>
      <c r="JAG55" s="35"/>
      <c r="JAH55" s="35"/>
      <c r="JAI55" s="35"/>
      <c r="JAJ55" s="35"/>
      <c r="JAK55" s="35"/>
      <c r="JAL55" s="35"/>
      <c r="JAM55" s="35"/>
      <c r="JAN55" s="35"/>
      <c r="JAO55" s="35"/>
      <c r="JAP55" s="35"/>
      <c r="JAQ55" s="35"/>
      <c r="JAR55" s="35"/>
      <c r="JAS55" s="35"/>
      <c r="JAT55" s="35"/>
      <c r="JAU55" s="35"/>
      <c r="JAV55" s="35"/>
      <c r="JAW55" s="35"/>
      <c r="JAX55" s="35"/>
      <c r="JAY55" s="35"/>
      <c r="JAZ55" s="35"/>
      <c r="JBA55" s="35"/>
      <c r="JBB55" s="35"/>
      <c r="JBC55" s="35"/>
      <c r="JBD55" s="35"/>
      <c r="JBE55" s="35"/>
      <c r="JBF55" s="35"/>
      <c r="JBG55" s="35"/>
      <c r="JBH55" s="35"/>
      <c r="JBI55" s="35"/>
      <c r="JBJ55" s="35"/>
      <c r="JBK55" s="35"/>
      <c r="JBL55" s="35"/>
      <c r="JBM55" s="35"/>
      <c r="JBN55" s="35"/>
      <c r="JBO55" s="35"/>
      <c r="JBP55" s="35"/>
      <c r="JBQ55" s="35"/>
      <c r="JBR55" s="35"/>
      <c r="JBS55" s="35"/>
      <c r="JBT55" s="35"/>
      <c r="JBU55" s="35"/>
      <c r="JBV55" s="35"/>
      <c r="JBW55" s="35"/>
      <c r="JBX55" s="35"/>
      <c r="JBY55" s="35"/>
      <c r="JBZ55" s="35"/>
      <c r="JCA55" s="35"/>
      <c r="JCB55" s="35"/>
      <c r="JCC55" s="35"/>
      <c r="JCD55" s="35"/>
      <c r="JCE55" s="35"/>
      <c r="JCF55" s="35"/>
      <c r="JCG55" s="35"/>
      <c r="JCH55" s="35"/>
      <c r="JCI55" s="35"/>
      <c r="JCJ55" s="35"/>
      <c r="JCK55" s="35"/>
      <c r="JCL55" s="35"/>
      <c r="JCM55" s="35"/>
      <c r="JCN55" s="35"/>
      <c r="JCO55" s="35"/>
      <c r="JCP55" s="35"/>
      <c r="JCQ55" s="35"/>
      <c r="JCR55" s="35"/>
      <c r="JCS55" s="35"/>
      <c r="JCT55" s="35"/>
      <c r="JCU55" s="35"/>
      <c r="JCV55" s="35"/>
      <c r="JCW55" s="35"/>
      <c r="JCX55" s="35"/>
      <c r="JCY55" s="35"/>
      <c r="JCZ55" s="35"/>
      <c r="JDA55" s="35"/>
      <c r="JDB55" s="35"/>
      <c r="JDC55" s="35"/>
      <c r="JDD55" s="35"/>
      <c r="JDE55" s="35"/>
      <c r="JDF55" s="35"/>
      <c r="JDG55" s="35"/>
      <c r="JDH55" s="35"/>
      <c r="JDI55" s="35"/>
      <c r="JDJ55" s="35"/>
      <c r="JDK55" s="35"/>
      <c r="JDL55" s="35"/>
      <c r="JDM55" s="35"/>
      <c r="JDN55" s="35"/>
      <c r="JDO55" s="35"/>
      <c r="JDP55" s="35"/>
      <c r="JDQ55" s="35"/>
      <c r="JDR55" s="35"/>
      <c r="JDS55" s="35"/>
      <c r="JDT55" s="35"/>
      <c r="JDU55" s="35"/>
      <c r="JDV55" s="35"/>
      <c r="JDW55" s="35"/>
      <c r="JDX55" s="35"/>
      <c r="JDY55" s="35"/>
      <c r="JDZ55" s="35"/>
      <c r="JEA55" s="35"/>
      <c r="JEB55" s="35"/>
      <c r="JEC55" s="35"/>
      <c r="JED55" s="35"/>
      <c r="JEE55" s="35"/>
      <c r="JEF55" s="35"/>
      <c r="JEG55" s="35"/>
      <c r="JEH55" s="35"/>
      <c r="JEI55" s="35"/>
      <c r="JEJ55" s="35"/>
      <c r="JEK55" s="35"/>
      <c r="JEL55" s="35"/>
      <c r="JEM55" s="35"/>
      <c r="JEN55" s="35"/>
      <c r="JEO55" s="35"/>
      <c r="JEP55" s="35"/>
      <c r="JEQ55" s="35"/>
      <c r="JER55" s="35"/>
      <c r="JES55" s="35"/>
      <c r="JET55" s="35"/>
      <c r="JEU55" s="35"/>
      <c r="JEV55" s="35"/>
      <c r="JEW55" s="35"/>
      <c r="JEX55" s="35"/>
      <c r="JEY55" s="35"/>
      <c r="JEZ55" s="35"/>
      <c r="JFA55" s="35"/>
      <c r="JFB55" s="35"/>
      <c r="JFC55" s="35"/>
      <c r="JFD55" s="35"/>
      <c r="JFE55" s="35"/>
      <c r="JFF55" s="35"/>
      <c r="JFG55" s="35"/>
      <c r="JFH55" s="35"/>
      <c r="JFI55" s="35"/>
      <c r="JFJ55" s="35"/>
      <c r="JFK55" s="35"/>
      <c r="JFL55" s="35"/>
      <c r="JFM55" s="35"/>
      <c r="JFN55" s="35"/>
      <c r="JFO55" s="35"/>
      <c r="JFP55" s="35"/>
      <c r="JFQ55" s="35"/>
      <c r="JFR55" s="35"/>
      <c r="JFS55" s="35"/>
      <c r="JFT55" s="35"/>
      <c r="JFU55" s="35"/>
      <c r="JFV55" s="35"/>
      <c r="JFW55" s="35"/>
      <c r="JFX55" s="35"/>
      <c r="JFY55" s="35"/>
      <c r="JFZ55" s="35"/>
      <c r="JGA55" s="35"/>
      <c r="JGB55" s="35"/>
      <c r="JGC55" s="35"/>
      <c r="JGD55" s="35"/>
      <c r="JGE55" s="35"/>
      <c r="JGF55" s="35"/>
      <c r="JGG55" s="35"/>
      <c r="JGH55" s="35"/>
      <c r="JGI55" s="35"/>
      <c r="JGJ55" s="35"/>
      <c r="JGK55" s="35"/>
      <c r="JGL55" s="35"/>
      <c r="JGM55" s="35"/>
      <c r="JGN55" s="35"/>
      <c r="JGO55" s="35"/>
      <c r="JGP55" s="35"/>
      <c r="JGQ55" s="35"/>
      <c r="JGR55" s="35"/>
      <c r="JGS55" s="35"/>
      <c r="JGT55" s="35"/>
      <c r="JGU55" s="35"/>
      <c r="JGV55" s="35"/>
      <c r="JGW55" s="35"/>
      <c r="JGX55" s="35"/>
      <c r="JGY55" s="35"/>
      <c r="JGZ55" s="35"/>
      <c r="JHA55" s="35"/>
      <c r="JHB55" s="35"/>
      <c r="JHC55" s="35"/>
      <c r="JHD55" s="35"/>
      <c r="JHE55" s="35"/>
      <c r="JHF55" s="35"/>
      <c r="JHG55" s="35"/>
      <c r="JHH55" s="35"/>
      <c r="JHI55" s="35"/>
      <c r="JHJ55" s="35"/>
      <c r="JHK55" s="35"/>
      <c r="JHL55" s="35"/>
      <c r="JHM55" s="35"/>
      <c r="JHN55" s="35"/>
      <c r="JHO55" s="35"/>
      <c r="JHP55" s="35"/>
      <c r="JHQ55" s="35"/>
      <c r="JHR55" s="35"/>
      <c r="JHS55" s="35"/>
      <c r="JHT55" s="35"/>
      <c r="JHU55" s="35"/>
      <c r="JHV55" s="35"/>
      <c r="JHW55" s="35"/>
      <c r="JHX55" s="35"/>
      <c r="JHY55" s="35"/>
      <c r="JHZ55" s="35"/>
      <c r="JIA55" s="35"/>
      <c r="JIB55" s="35"/>
      <c r="JIC55" s="35"/>
      <c r="JID55" s="35"/>
      <c r="JIE55" s="35"/>
      <c r="JIF55" s="35"/>
      <c r="JIG55" s="35"/>
      <c r="JIH55" s="35"/>
      <c r="JII55" s="35"/>
      <c r="JIJ55" s="35"/>
      <c r="JIK55" s="35"/>
      <c r="JIL55" s="35"/>
      <c r="JIM55" s="35"/>
      <c r="JIN55" s="35"/>
      <c r="JIO55" s="35"/>
      <c r="JIP55" s="35"/>
      <c r="JIQ55" s="35"/>
      <c r="JIR55" s="35"/>
      <c r="JIS55" s="35"/>
      <c r="JIT55" s="35"/>
      <c r="JIU55" s="35"/>
      <c r="JIV55" s="35"/>
      <c r="JIW55" s="35"/>
      <c r="JIX55" s="35"/>
      <c r="JIY55" s="35"/>
      <c r="JIZ55" s="35"/>
      <c r="JJA55" s="35"/>
      <c r="JJB55" s="35"/>
      <c r="JJC55" s="35"/>
      <c r="JJD55" s="35"/>
      <c r="JJE55" s="35"/>
      <c r="JJF55" s="35"/>
      <c r="JJG55" s="35"/>
      <c r="JJH55" s="35"/>
      <c r="JJI55" s="35"/>
      <c r="JJJ55" s="35"/>
      <c r="JJK55" s="35"/>
      <c r="JJL55" s="35"/>
      <c r="JJM55" s="35"/>
      <c r="JJN55" s="35"/>
      <c r="JJO55" s="35"/>
      <c r="JJP55" s="35"/>
      <c r="JJQ55" s="35"/>
      <c r="JJR55" s="35"/>
      <c r="JJS55" s="35"/>
      <c r="JJT55" s="35"/>
      <c r="JJU55" s="35"/>
      <c r="JJV55" s="35"/>
      <c r="JJW55" s="35"/>
      <c r="JJX55" s="35"/>
      <c r="JJY55" s="35"/>
      <c r="JJZ55" s="35"/>
      <c r="JKA55" s="35"/>
      <c r="JKB55" s="35"/>
      <c r="JKC55" s="35"/>
      <c r="JKD55" s="35"/>
      <c r="JKE55" s="35"/>
      <c r="JKF55" s="35"/>
      <c r="JKG55" s="35"/>
      <c r="JKH55" s="35"/>
      <c r="JKI55" s="35"/>
      <c r="JKJ55" s="35"/>
      <c r="JKK55" s="35"/>
      <c r="JKL55" s="35"/>
      <c r="JKM55" s="35"/>
      <c r="JKN55" s="35"/>
      <c r="JKO55" s="35"/>
      <c r="JKP55" s="35"/>
      <c r="JKQ55" s="35"/>
      <c r="JKR55" s="35"/>
      <c r="JKS55" s="35"/>
      <c r="JKT55" s="35"/>
      <c r="JKU55" s="35"/>
      <c r="JKV55" s="35"/>
      <c r="JKW55" s="35"/>
      <c r="JKX55" s="35"/>
      <c r="JKY55" s="35"/>
      <c r="JKZ55" s="35"/>
      <c r="JLA55" s="35"/>
      <c r="JLB55" s="35"/>
      <c r="JLC55" s="35"/>
      <c r="JLD55" s="35"/>
      <c r="JLE55" s="35"/>
      <c r="JLF55" s="35"/>
      <c r="JLG55" s="35"/>
      <c r="JLH55" s="35"/>
      <c r="JLI55" s="35"/>
      <c r="JLJ55" s="35"/>
      <c r="JLK55" s="35"/>
      <c r="JLL55" s="35"/>
      <c r="JLM55" s="35"/>
      <c r="JLN55" s="35"/>
      <c r="JLO55" s="35"/>
      <c r="JLP55" s="35"/>
      <c r="JLQ55" s="35"/>
      <c r="JLR55" s="35"/>
      <c r="JLS55" s="35"/>
      <c r="JLT55" s="35"/>
      <c r="JLU55" s="35"/>
      <c r="JLV55" s="35"/>
      <c r="JLW55" s="35"/>
      <c r="JLX55" s="35"/>
      <c r="JLY55" s="35"/>
      <c r="JLZ55" s="35"/>
      <c r="JMA55" s="35"/>
      <c r="JMB55" s="35"/>
      <c r="JMC55" s="35"/>
      <c r="JMD55" s="35"/>
      <c r="JME55" s="35"/>
      <c r="JMF55" s="35"/>
      <c r="JMG55" s="35"/>
      <c r="JMH55" s="35"/>
      <c r="JMI55" s="35"/>
      <c r="JMJ55" s="35"/>
      <c r="JMK55" s="35"/>
      <c r="JML55" s="35"/>
      <c r="JMM55" s="35"/>
      <c r="JMN55" s="35"/>
      <c r="JMO55" s="35"/>
      <c r="JMP55" s="35"/>
      <c r="JMQ55" s="35"/>
      <c r="JMR55" s="35"/>
      <c r="JMS55" s="35"/>
      <c r="JMT55" s="35"/>
      <c r="JMU55" s="35"/>
      <c r="JMV55" s="35"/>
      <c r="JMW55" s="35"/>
      <c r="JMX55" s="35"/>
      <c r="JMY55" s="35"/>
      <c r="JMZ55" s="35"/>
      <c r="JNA55" s="35"/>
      <c r="JNB55" s="35"/>
      <c r="JNC55" s="35"/>
      <c r="JND55" s="35"/>
      <c r="JNE55" s="35"/>
      <c r="JNF55" s="35"/>
      <c r="JNG55" s="35"/>
      <c r="JNH55" s="35"/>
      <c r="JNI55" s="35"/>
      <c r="JNJ55" s="35"/>
      <c r="JNK55" s="35"/>
      <c r="JNL55" s="35"/>
      <c r="JNM55" s="35"/>
      <c r="JNN55" s="35"/>
      <c r="JNO55" s="35"/>
      <c r="JNP55" s="35"/>
      <c r="JNQ55" s="35"/>
      <c r="JNR55" s="35"/>
      <c r="JNS55" s="35"/>
      <c r="JNT55" s="35"/>
      <c r="JNU55" s="35"/>
      <c r="JNV55" s="35"/>
      <c r="JNW55" s="35"/>
      <c r="JNX55" s="35"/>
      <c r="JNY55" s="35"/>
      <c r="JNZ55" s="35"/>
      <c r="JOA55" s="35"/>
      <c r="JOB55" s="35"/>
      <c r="JOC55" s="35"/>
      <c r="JOD55" s="35"/>
      <c r="JOE55" s="35"/>
      <c r="JOF55" s="35"/>
      <c r="JOG55" s="35"/>
      <c r="JOH55" s="35"/>
      <c r="JOI55" s="35"/>
      <c r="JOJ55" s="35"/>
      <c r="JOK55" s="35"/>
      <c r="JOL55" s="35"/>
      <c r="JOM55" s="35"/>
      <c r="JON55" s="35"/>
      <c r="JOO55" s="35"/>
      <c r="JOP55" s="35"/>
      <c r="JOQ55" s="35"/>
      <c r="JOR55" s="35"/>
      <c r="JOS55" s="35"/>
      <c r="JOT55" s="35"/>
      <c r="JOU55" s="35"/>
      <c r="JOV55" s="35"/>
      <c r="JOW55" s="35"/>
      <c r="JOX55" s="35"/>
      <c r="JOY55" s="35"/>
      <c r="JOZ55" s="35"/>
      <c r="JPA55" s="35"/>
      <c r="JPB55" s="35"/>
      <c r="JPC55" s="35"/>
      <c r="JPD55" s="35"/>
      <c r="JPE55" s="35"/>
      <c r="JPF55" s="35"/>
      <c r="JPG55" s="35"/>
      <c r="JPH55" s="35"/>
      <c r="JPI55" s="35"/>
      <c r="JPJ55" s="35"/>
      <c r="JPK55" s="35"/>
      <c r="JPL55" s="35"/>
      <c r="JPM55" s="35"/>
      <c r="JPN55" s="35"/>
      <c r="JPO55" s="35"/>
      <c r="JPP55" s="35"/>
      <c r="JPQ55" s="35"/>
      <c r="JPR55" s="35"/>
      <c r="JPS55" s="35"/>
      <c r="JPT55" s="35"/>
      <c r="JPU55" s="35"/>
      <c r="JPV55" s="35"/>
      <c r="JPW55" s="35"/>
      <c r="JPX55" s="35"/>
      <c r="JPY55" s="35"/>
      <c r="JPZ55" s="35"/>
      <c r="JQA55" s="35"/>
      <c r="JQB55" s="35"/>
      <c r="JQC55" s="35"/>
      <c r="JQD55" s="35"/>
      <c r="JQE55" s="35"/>
      <c r="JQF55" s="35"/>
      <c r="JQG55" s="35"/>
      <c r="JQH55" s="35"/>
      <c r="JQI55" s="35"/>
      <c r="JQJ55" s="35"/>
      <c r="JQK55" s="35"/>
      <c r="JQL55" s="35"/>
      <c r="JQM55" s="35"/>
      <c r="JQN55" s="35"/>
      <c r="JQO55" s="35"/>
      <c r="JQP55" s="35"/>
      <c r="JQQ55" s="35"/>
      <c r="JQR55" s="35"/>
      <c r="JQS55" s="35"/>
      <c r="JQT55" s="35"/>
      <c r="JQU55" s="35"/>
      <c r="JQV55" s="35"/>
      <c r="JQW55" s="35"/>
      <c r="JQX55" s="35"/>
      <c r="JQY55" s="35"/>
      <c r="JQZ55" s="35"/>
      <c r="JRA55" s="35"/>
      <c r="JRB55" s="35"/>
      <c r="JRC55" s="35"/>
      <c r="JRD55" s="35"/>
      <c r="JRE55" s="35"/>
      <c r="JRF55" s="35"/>
      <c r="JRG55" s="35"/>
      <c r="JRH55" s="35"/>
      <c r="JRI55" s="35"/>
      <c r="JRJ55" s="35"/>
      <c r="JRK55" s="35"/>
      <c r="JRL55" s="35"/>
      <c r="JRM55" s="35"/>
      <c r="JRN55" s="35"/>
      <c r="JRO55" s="35"/>
      <c r="JRP55" s="35"/>
      <c r="JRQ55" s="35"/>
      <c r="JRR55" s="35"/>
      <c r="JRS55" s="35"/>
      <c r="JRT55" s="35"/>
      <c r="JRU55" s="35"/>
      <c r="JRV55" s="35"/>
      <c r="JRW55" s="35"/>
      <c r="JRX55" s="35"/>
      <c r="JRY55" s="35"/>
      <c r="JRZ55" s="35"/>
      <c r="JSA55" s="35"/>
      <c r="JSB55" s="35"/>
      <c r="JSC55" s="35"/>
      <c r="JSD55" s="35"/>
      <c r="JSE55" s="35"/>
      <c r="JSF55" s="35"/>
      <c r="JSG55" s="35"/>
      <c r="JSH55" s="35"/>
      <c r="JSI55" s="35"/>
      <c r="JSJ55" s="35"/>
      <c r="JSK55" s="35"/>
      <c r="JSL55" s="35"/>
      <c r="JSM55" s="35"/>
      <c r="JSN55" s="35"/>
      <c r="JSO55" s="35"/>
      <c r="JSP55" s="35"/>
      <c r="JSQ55" s="35"/>
      <c r="JSR55" s="35"/>
      <c r="JSS55" s="35"/>
      <c r="JST55" s="35"/>
      <c r="JSU55" s="35"/>
      <c r="JSV55" s="35"/>
      <c r="JSW55" s="35"/>
      <c r="JSX55" s="35"/>
      <c r="JSY55" s="35"/>
      <c r="JSZ55" s="35"/>
      <c r="JTA55" s="35"/>
      <c r="JTB55" s="35"/>
      <c r="JTC55" s="35"/>
      <c r="JTD55" s="35"/>
      <c r="JTE55" s="35"/>
      <c r="JTF55" s="35"/>
      <c r="JTG55" s="35"/>
      <c r="JTH55" s="35"/>
      <c r="JTI55" s="35"/>
      <c r="JTJ55" s="35"/>
      <c r="JTK55" s="35"/>
      <c r="JTL55" s="35"/>
      <c r="JTM55" s="35"/>
      <c r="JTN55" s="35"/>
      <c r="JTO55" s="35"/>
      <c r="JTP55" s="35"/>
      <c r="JTQ55" s="35"/>
      <c r="JTR55" s="35"/>
      <c r="JTS55" s="35"/>
      <c r="JTT55" s="35"/>
      <c r="JTU55" s="35"/>
      <c r="JTV55" s="35"/>
      <c r="JTW55" s="35"/>
      <c r="JTX55" s="35"/>
      <c r="JTY55" s="35"/>
      <c r="JTZ55" s="35"/>
      <c r="JUA55" s="35"/>
      <c r="JUB55" s="35"/>
      <c r="JUC55" s="35"/>
      <c r="JUD55" s="35"/>
      <c r="JUE55" s="35"/>
      <c r="JUF55" s="35"/>
      <c r="JUG55" s="35"/>
      <c r="JUH55" s="35"/>
      <c r="JUI55" s="35"/>
      <c r="JUJ55" s="35"/>
      <c r="JUK55" s="35"/>
      <c r="JUL55" s="35"/>
      <c r="JUM55" s="35"/>
      <c r="JUN55" s="35"/>
      <c r="JUO55" s="35"/>
      <c r="JUP55" s="35"/>
      <c r="JUQ55" s="35"/>
      <c r="JUR55" s="35"/>
      <c r="JUS55" s="35"/>
      <c r="JUT55" s="35"/>
      <c r="JUU55" s="35"/>
      <c r="JUV55" s="35"/>
      <c r="JUW55" s="35"/>
      <c r="JUX55" s="35"/>
      <c r="JUY55" s="35"/>
      <c r="JUZ55" s="35"/>
      <c r="JVA55" s="35"/>
      <c r="JVB55" s="35"/>
      <c r="JVC55" s="35"/>
      <c r="JVD55" s="35"/>
      <c r="JVE55" s="35"/>
      <c r="JVF55" s="35"/>
      <c r="JVG55" s="35"/>
      <c r="JVH55" s="35"/>
      <c r="JVI55" s="35"/>
      <c r="JVJ55" s="35"/>
      <c r="JVK55" s="35"/>
      <c r="JVL55" s="35"/>
      <c r="JVM55" s="35"/>
      <c r="JVN55" s="35"/>
      <c r="JVO55" s="35"/>
      <c r="JVP55" s="35"/>
      <c r="JVQ55" s="35"/>
      <c r="JVR55" s="35"/>
      <c r="JVS55" s="35"/>
      <c r="JVT55" s="35"/>
      <c r="JVU55" s="35"/>
      <c r="JVV55" s="35"/>
      <c r="JVW55" s="35"/>
      <c r="JVX55" s="35"/>
      <c r="JVY55" s="35"/>
      <c r="JVZ55" s="35"/>
      <c r="JWA55" s="35"/>
      <c r="JWB55" s="35"/>
      <c r="JWC55" s="35"/>
      <c r="JWD55" s="35"/>
      <c r="JWE55" s="35"/>
      <c r="JWF55" s="35"/>
      <c r="JWG55" s="35"/>
      <c r="JWH55" s="35"/>
      <c r="JWI55" s="35"/>
      <c r="JWJ55" s="35"/>
      <c r="JWK55" s="35"/>
      <c r="JWL55" s="35"/>
      <c r="JWM55" s="35"/>
      <c r="JWN55" s="35"/>
      <c r="JWO55" s="35"/>
      <c r="JWP55" s="35"/>
      <c r="JWQ55" s="35"/>
      <c r="JWR55" s="35"/>
      <c r="JWS55" s="35"/>
      <c r="JWT55" s="35"/>
      <c r="JWU55" s="35"/>
      <c r="JWV55" s="35"/>
      <c r="JWW55" s="35"/>
      <c r="JWX55" s="35"/>
      <c r="JWY55" s="35"/>
      <c r="JWZ55" s="35"/>
      <c r="JXA55" s="35"/>
      <c r="JXB55" s="35"/>
      <c r="JXC55" s="35"/>
      <c r="JXD55" s="35"/>
      <c r="JXE55" s="35"/>
      <c r="JXF55" s="35"/>
      <c r="JXG55" s="35"/>
      <c r="JXH55" s="35"/>
      <c r="JXI55" s="35"/>
      <c r="JXJ55" s="35"/>
      <c r="JXK55" s="35"/>
      <c r="JXL55" s="35"/>
      <c r="JXM55" s="35"/>
      <c r="JXN55" s="35"/>
      <c r="JXO55" s="35"/>
      <c r="JXP55" s="35"/>
      <c r="JXQ55" s="35"/>
      <c r="JXR55" s="35"/>
      <c r="JXS55" s="35"/>
      <c r="JXT55" s="35"/>
      <c r="JXU55" s="35"/>
      <c r="JXV55" s="35"/>
      <c r="JXW55" s="35"/>
      <c r="JXX55" s="35"/>
      <c r="JXY55" s="35"/>
      <c r="JXZ55" s="35"/>
      <c r="JYA55" s="35"/>
      <c r="JYB55" s="35"/>
      <c r="JYC55" s="35"/>
      <c r="JYD55" s="35"/>
      <c r="JYE55" s="35"/>
      <c r="JYF55" s="35"/>
      <c r="JYG55" s="35"/>
      <c r="JYH55" s="35"/>
      <c r="JYI55" s="35"/>
      <c r="JYJ55" s="35"/>
      <c r="JYK55" s="35"/>
      <c r="JYL55" s="35"/>
      <c r="JYM55" s="35"/>
      <c r="JYN55" s="35"/>
      <c r="JYO55" s="35"/>
      <c r="JYP55" s="35"/>
      <c r="JYQ55" s="35"/>
      <c r="JYR55" s="35"/>
      <c r="JYS55" s="35"/>
      <c r="JYT55" s="35"/>
      <c r="JYU55" s="35"/>
      <c r="JYV55" s="35"/>
      <c r="JYW55" s="35"/>
      <c r="JYX55" s="35"/>
      <c r="JYY55" s="35"/>
      <c r="JYZ55" s="35"/>
      <c r="JZA55" s="35"/>
      <c r="JZB55" s="35"/>
      <c r="JZC55" s="35"/>
      <c r="JZD55" s="35"/>
      <c r="JZE55" s="35"/>
      <c r="JZF55" s="35"/>
      <c r="JZG55" s="35"/>
      <c r="JZH55" s="35"/>
      <c r="JZI55" s="35"/>
      <c r="JZJ55" s="35"/>
      <c r="JZK55" s="35"/>
      <c r="JZL55" s="35"/>
      <c r="JZM55" s="35"/>
      <c r="JZN55" s="35"/>
      <c r="JZO55" s="35"/>
      <c r="JZP55" s="35"/>
      <c r="JZQ55" s="35"/>
      <c r="JZR55" s="35"/>
      <c r="JZS55" s="35"/>
      <c r="JZT55" s="35"/>
      <c r="JZU55" s="35"/>
      <c r="JZV55" s="35"/>
      <c r="JZW55" s="35"/>
      <c r="JZX55" s="35"/>
      <c r="JZY55" s="35"/>
      <c r="JZZ55" s="35"/>
      <c r="KAA55" s="35"/>
      <c r="KAB55" s="35"/>
      <c r="KAC55" s="35"/>
      <c r="KAD55" s="35"/>
      <c r="KAE55" s="35"/>
      <c r="KAF55" s="35"/>
      <c r="KAG55" s="35"/>
      <c r="KAH55" s="35"/>
      <c r="KAI55" s="35"/>
      <c r="KAJ55" s="35"/>
      <c r="KAK55" s="35"/>
      <c r="KAL55" s="35"/>
      <c r="KAM55" s="35"/>
      <c r="KAN55" s="35"/>
      <c r="KAO55" s="35"/>
      <c r="KAP55" s="35"/>
      <c r="KAQ55" s="35"/>
      <c r="KAR55" s="35"/>
      <c r="KAS55" s="35"/>
      <c r="KAT55" s="35"/>
      <c r="KAU55" s="35"/>
      <c r="KAV55" s="35"/>
      <c r="KAW55" s="35"/>
      <c r="KAX55" s="35"/>
      <c r="KAY55" s="35"/>
      <c r="KAZ55" s="35"/>
      <c r="KBA55" s="35"/>
      <c r="KBB55" s="35"/>
      <c r="KBC55" s="35"/>
      <c r="KBD55" s="35"/>
      <c r="KBE55" s="35"/>
      <c r="KBF55" s="35"/>
      <c r="KBG55" s="35"/>
      <c r="KBH55" s="35"/>
      <c r="KBI55" s="35"/>
      <c r="KBJ55" s="35"/>
      <c r="KBK55" s="35"/>
      <c r="KBL55" s="35"/>
      <c r="KBM55" s="35"/>
      <c r="KBN55" s="35"/>
      <c r="KBO55" s="35"/>
      <c r="KBP55" s="35"/>
      <c r="KBQ55" s="35"/>
      <c r="KBR55" s="35"/>
      <c r="KBS55" s="35"/>
      <c r="KBT55" s="35"/>
      <c r="KBU55" s="35"/>
      <c r="KBV55" s="35"/>
      <c r="KBW55" s="35"/>
      <c r="KBX55" s="35"/>
      <c r="KBY55" s="35"/>
      <c r="KBZ55" s="35"/>
      <c r="KCA55" s="35"/>
      <c r="KCB55" s="35"/>
      <c r="KCC55" s="35"/>
      <c r="KCD55" s="35"/>
      <c r="KCE55" s="35"/>
      <c r="KCF55" s="35"/>
      <c r="KCG55" s="35"/>
      <c r="KCH55" s="35"/>
      <c r="KCI55" s="35"/>
      <c r="KCJ55" s="35"/>
      <c r="KCK55" s="35"/>
      <c r="KCL55" s="35"/>
      <c r="KCM55" s="35"/>
      <c r="KCN55" s="35"/>
      <c r="KCO55" s="35"/>
      <c r="KCP55" s="35"/>
      <c r="KCQ55" s="35"/>
      <c r="KCR55" s="35"/>
      <c r="KCS55" s="35"/>
      <c r="KCT55" s="35"/>
      <c r="KCU55" s="35"/>
      <c r="KCV55" s="35"/>
      <c r="KCW55" s="35"/>
      <c r="KCX55" s="35"/>
      <c r="KCY55" s="35"/>
      <c r="KCZ55" s="35"/>
      <c r="KDA55" s="35"/>
      <c r="KDB55" s="35"/>
      <c r="KDC55" s="35"/>
      <c r="KDD55" s="35"/>
      <c r="KDE55" s="35"/>
      <c r="KDF55" s="35"/>
      <c r="KDG55" s="35"/>
      <c r="KDH55" s="35"/>
      <c r="KDI55" s="35"/>
      <c r="KDJ55" s="35"/>
      <c r="KDK55" s="35"/>
      <c r="KDL55" s="35"/>
      <c r="KDM55" s="35"/>
      <c r="KDN55" s="35"/>
      <c r="KDO55" s="35"/>
      <c r="KDP55" s="35"/>
      <c r="KDQ55" s="35"/>
      <c r="KDR55" s="35"/>
      <c r="KDS55" s="35"/>
      <c r="KDT55" s="35"/>
      <c r="KDU55" s="35"/>
      <c r="KDV55" s="35"/>
      <c r="KDW55" s="35"/>
      <c r="KDX55" s="35"/>
      <c r="KDY55" s="35"/>
      <c r="KDZ55" s="35"/>
      <c r="KEA55" s="35"/>
      <c r="KEB55" s="35"/>
      <c r="KEC55" s="35"/>
      <c r="KED55" s="35"/>
      <c r="KEE55" s="35"/>
      <c r="KEF55" s="35"/>
      <c r="KEG55" s="35"/>
      <c r="KEH55" s="35"/>
      <c r="KEI55" s="35"/>
      <c r="KEJ55" s="35"/>
      <c r="KEK55" s="35"/>
      <c r="KEL55" s="35"/>
      <c r="KEM55" s="35"/>
      <c r="KEN55" s="35"/>
      <c r="KEO55" s="35"/>
      <c r="KEP55" s="35"/>
      <c r="KEQ55" s="35"/>
      <c r="KER55" s="35"/>
      <c r="KES55" s="35"/>
      <c r="KET55" s="35"/>
      <c r="KEU55" s="35"/>
      <c r="KEV55" s="35"/>
      <c r="KEW55" s="35"/>
      <c r="KEX55" s="35"/>
      <c r="KEY55" s="35"/>
      <c r="KEZ55" s="35"/>
      <c r="KFA55" s="35"/>
      <c r="KFB55" s="35"/>
      <c r="KFC55" s="35"/>
      <c r="KFD55" s="35"/>
      <c r="KFE55" s="35"/>
      <c r="KFF55" s="35"/>
      <c r="KFG55" s="35"/>
      <c r="KFH55" s="35"/>
      <c r="KFI55" s="35"/>
      <c r="KFJ55" s="35"/>
      <c r="KFK55" s="35"/>
      <c r="KFL55" s="35"/>
      <c r="KFM55" s="35"/>
      <c r="KFN55" s="35"/>
      <c r="KFO55" s="35"/>
      <c r="KFP55" s="35"/>
      <c r="KFQ55" s="35"/>
      <c r="KFR55" s="35"/>
      <c r="KFS55" s="35"/>
      <c r="KFT55" s="35"/>
      <c r="KFU55" s="35"/>
      <c r="KFV55" s="35"/>
      <c r="KFW55" s="35"/>
      <c r="KFX55" s="35"/>
      <c r="KFY55" s="35"/>
      <c r="KFZ55" s="35"/>
      <c r="KGA55" s="35"/>
      <c r="KGB55" s="35"/>
      <c r="KGC55" s="35"/>
      <c r="KGD55" s="35"/>
      <c r="KGE55" s="35"/>
      <c r="KGF55" s="35"/>
      <c r="KGG55" s="35"/>
      <c r="KGH55" s="35"/>
      <c r="KGI55" s="35"/>
      <c r="KGJ55" s="35"/>
      <c r="KGK55" s="35"/>
      <c r="KGL55" s="35"/>
      <c r="KGM55" s="35"/>
      <c r="KGN55" s="35"/>
      <c r="KGO55" s="35"/>
      <c r="KGP55" s="35"/>
      <c r="KGQ55" s="35"/>
      <c r="KGR55" s="35"/>
      <c r="KGS55" s="35"/>
      <c r="KGT55" s="35"/>
      <c r="KGU55" s="35"/>
      <c r="KGV55" s="35"/>
      <c r="KGW55" s="35"/>
      <c r="KGX55" s="35"/>
      <c r="KGY55" s="35"/>
      <c r="KGZ55" s="35"/>
      <c r="KHA55" s="35"/>
      <c r="KHB55" s="35"/>
      <c r="KHC55" s="35"/>
      <c r="KHD55" s="35"/>
      <c r="KHE55" s="35"/>
      <c r="KHF55" s="35"/>
      <c r="KHG55" s="35"/>
      <c r="KHH55" s="35"/>
      <c r="KHI55" s="35"/>
      <c r="KHJ55" s="35"/>
      <c r="KHK55" s="35"/>
      <c r="KHL55" s="35"/>
      <c r="KHM55" s="35"/>
      <c r="KHN55" s="35"/>
      <c r="KHO55" s="35"/>
      <c r="KHP55" s="35"/>
      <c r="KHQ55" s="35"/>
      <c r="KHR55" s="35"/>
      <c r="KHS55" s="35"/>
      <c r="KHT55" s="35"/>
      <c r="KHU55" s="35"/>
      <c r="KHV55" s="35"/>
      <c r="KHW55" s="35"/>
      <c r="KHX55" s="35"/>
      <c r="KHY55" s="35"/>
      <c r="KHZ55" s="35"/>
      <c r="KIA55" s="35"/>
      <c r="KIB55" s="35"/>
      <c r="KIC55" s="35"/>
      <c r="KID55" s="35"/>
      <c r="KIE55" s="35"/>
      <c r="KIF55" s="35"/>
      <c r="KIG55" s="35"/>
      <c r="KIH55" s="35"/>
      <c r="KII55" s="35"/>
      <c r="KIJ55" s="35"/>
      <c r="KIK55" s="35"/>
      <c r="KIL55" s="35"/>
      <c r="KIM55" s="35"/>
      <c r="KIN55" s="35"/>
      <c r="KIO55" s="35"/>
      <c r="KIP55" s="35"/>
      <c r="KIQ55" s="35"/>
      <c r="KIR55" s="35"/>
      <c r="KIS55" s="35"/>
      <c r="KIT55" s="35"/>
      <c r="KIU55" s="35"/>
      <c r="KIV55" s="35"/>
      <c r="KIW55" s="35"/>
      <c r="KIX55" s="35"/>
      <c r="KIY55" s="35"/>
      <c r="KIZ55" s="35"/>
      <c r="KJA55" s="35"/>
      <c r="KJB55" s="35"/>
      <c r="KJC55" s="35"/>
      <c r="KJD55" s="35"/>
      <c r="KJE55" s="35"/>
      <c r="KJF55" s="35"/>
      <c r="KJG55" s="35"/>
      <c r="KJH55" s="35"/>
      <c r="KJI55" s="35"/>
      <c r="KJJ55" s="35"/>
      <c r="KJK55" s="35"/>
      <c r="KJL55" s="35"/>
      <c r="KJM55" s="35"/>
      <c r="KJN55" s="35"/>
      <c r="KJO55" s="35"/>
      <c r="KJP55" s="35"/>
      <c r="KJQ55" s="35"/>
      <c r="KJR55" s="35"/>
      <c r="KJS55" s="35"/>
      <c r="KJT55" s="35"/>
      <c r="KJU55" s="35"/>
      <c r="KJV55" s="35"/>
      <c r="KJW55" s="35"/>
      <c r="KJX55" s="35"/>
      <c r="KJY55" s="35"/>
      <c r="KJZ55" s="35"/>
      <c r="KKA55" s="35"/>
      <c r="KKB55" s="35"/>
      <c r="KKC55" s="35"/>
      <c r="KKD55" s="35"/>
      <c r="KKE55" s="35"/>
      <c r="KKF55" s="35"/>
      <c r="KKG55" s="35"/>
      <c r="KKH55" s="35"/>
      <c r="KKI55" s="35"/>
      <c r="KKJ55" s="35"/>
      <c r="KKK55" s="35"/>
      <c r="KKL55" s="35"/>
      <c r="KKM55" s="35"/>
      <c r="KKN55" s="35"/>
      <c r="KKO55" s="35"/>
      <c r="KKP55" s="35"/>
      <c r="KKQ55" s="35"/>
      <c r="KKR55" s="35"/>
      <c r="KKS55" s="35"/>
      <c r="KKT55" s="35"/>
      <c r="KKU55" s="35"/>
      <c r="KKV55" s="35"/>
      <c r="KKW55" s="35"/>
      <c r="KKX55" s="35"/>
      <c r="KKY55" s="35"/>
      <c r="KKZ55" s="35"/>
      <c r="KLA55" s="35"/>
      <c r="KLB55" s="35"/>
      <c r="KLC55" s="35"/>
      <c r="KLD55" s="35"/>
      <c r="KLE55" s="35"/>
      <c r="KLF55" s="35"/>
      <c r="KLG55" s="35"/>
      <c r="KLH55" s="35"/>
      <c r="KLI55" s="35"/>
      <c r="KLJ55" s="35"/>
      <c r="KLK55" s="35"/>
      <c r="KLL55" s="35"/>
      <c r="KLM55" s="35"/>
      <c r="KLN55" s="35"/>
      <c r="KLO55" s="35"/>
      <c r="KLP55" s="35"/>
      <c r="KLQ55" s="35"/>
      <c r="KLR55" s="35"/>
      <c r="KLS55" s="35"/>
      <c r="KLT55" s="35"/>
      <c r="KLU55" s="35"/>
      <c r="KLV55" s="35"/>
      <c r="KLW55" s="35"/>
      <c r="KLX55" s="35"/>
      <c r="KLY55" s="35"/>
      <c r="KLZ55" s="35"/>
      <c r="KMA55" s="35"/>
      <c r="KMB55" s="35"/>
      <c r="KMC55" s="35"/>
      <c r="KMD55" s="35"/>
      <c r="KME55" s="35"/>
      <c r="KMF55" s="35"/>
      <c r="KMG55" s="35"/>
      <c r="KMH55" s="35"/>
      <c r="KMI55" s="35"/>
      <c r="KMJ55" s="35"/>
      <c r="KMK55" s="35"/>
      <c r="KML55" s="35"/>
      <c r="KMM55" s="35"/>
      <c r="KMN55" s="35"/>
      <c r="KMO55" s="35"/>
      <c r="KMP55" s="35"/>
      <c r="KMQ55" s="35"/>
      <c r="KMR55" s="35"/>
      <c r="KMS55" s="35"/>
      <c r="KMT55" s="35"/>
      <c r="KMU55" s="35"/>
      <c r="KMV55" s="35"/>
      <c r="KMW55" s="35"/>
      <c r="KMX55" s="35"/>
      <c r="KMY55" s="35"/>
      <c r="KMZ55" s="35"/>
      <c r="KNA55" s="35"/>
      <c r="KNB55" s="35"/>
      <c r="KNC55" s="35"/>
      <c r="KND55" s="35"/>
      <c r="KNE55" s="35"/>
      <c r="KNF55" s="35"/>
      <c r="KNG55" s="35"/>
      <c r="KNH55" s="35"/>
      <c r="KNI55" s="35"/>
      <c r="KNJ55" s="35"/>
      <c r="KNK55" s="35"/>
      <c r="KNL55" s="35"/>
      <c r="KNM55" s="35"/>
      <c r="KNN55" s="35"/>
      <c r="KNO55" s="35"/>
      <c r="KNP55" s="35"/>
      <c r="KNQ55" s="35"/>
      <c r="KNR55" s="35"/>
      <c r="KNS55" s="35"/>
      <c r="KNT55" s="35"/>
      <c r="KNU55" s="35"/>
      <c r="KNV55" s="35"/>
      <c r="KNW55" s="35"/>
      <c r="KNX55" s="35"/>
      <c r="KNY55" s="35"/>
      <c r="KNZ55" s="35"/>
      <c r="KOA55" s="35"/>
      <c r="KOB55" s="35"/>
      <c r="KOC55" s="35"/>
      <c r="KOD55" s="35"/>
      <c r="KOE55" s="35"/>
      <c r="KOF55" s="35"/>
      <c r="KOG55" s="35"/>
      <c r="KOH55" s="35"/>
      <c r="KOI55" s="35"/>
      <c r="KOJ55" s="35"/>
      <c r="KOK55" s="35"/>
      <c r="KOL55" s="35"/>
      <c r="KOM55" s="35"/>
      <c r="KON55" s="35"/>
      <c r="KOO55" s="35"/>
      <c r="KOP55" s="35"/>
      <c r="KOQ55" s="35"/>
      <c r="KOR55" s="35"/>
      <c r="KOS55" s="35"/>
      <c r="KOT55" s="35"/>
      <c r="KOU55" s="35"/>
      <c r="KOV55" s="35"/>
      <c r="KOW55" s="35"/>
      <c r="KOX55" s="35"/>
      <c r="KOY55" s="35"/>
      <c r="KOZ55" s="35"/>
      <c r="KPA55" s="35"/>
      <c r="KPB55" s="35"/>
      <c r="KPC55" s="35"/>
      <c r="KPD55" s="35"/>
      <c r="KPE55" s="35"/>
      <c r="KPF55" s="35"/>
      <c r="KPG55" s="35"/>
      <c r="KPH55" s="35"/>
      <c r="KPI55" s="35"/>
      <c r="KPJ55" s="35"/>
      <c r="KPK55" s="35"/>
      <c r="KPL55" s="35"/>
      <c r="KPM55" s="35"/>
      <c r="KPN55" s="35"/>
      <c r="KPO55" s="35"/>
      <c r="KPP55" s="35"/>
      <c r="KPQ55" s="35"/>
      <c r="KPR55" s="35"/>
      <c r="KPS55" s="35"/>
      <c r="KPT55" s="35"/>
      <c r="KPU55" s="35"/>
      <c r="KPV55" s="35"/>
      <c r="KPW55" s="35"/>
      <c r="KPX55" s="35"/>
      <c r="KPY55" s="35"/>
      <c r="KPZ55" s="35"/>
      <c r="KQA55" s="35"/>
      <c r="KQB55" s="35"/>
      <c r="KQC55" s="35"/>
      <c r="KQD55" s="35"/>
      <c r="KQE55" s="35"/>
      <c r="KQF55" s="35"/>
      <c r="KQG55" s="35"/>
      <c r="KQH55" s="35"/>
      <c r="KQI55" s="35"/>
      <c r="KQJ55" s="35"/>
      <c r="KQK55" s="35"/>
      <c r="KQL55" s="35"/>
      <c r="KQM55" s="35"/>
      <c r="KQN55" s="35"/>
      <c r="KQO55" s="35"/>
      <c r="KQP55" s="35"/>
      <c r="KQQ55" s="35"/>
      <c r="KQR55" s="35"/>
      <c r="KQS55" s="35"/>
      <c r="KQT55" s="35"/>
      <c r="KQU55" s="35"/>
      <c r="KQV55" s="35"/>
      <c r="KQW55" s="35"/>
      <c r="KQX55" s="35"/>
      <c r="KQY55" s="35"/>
      <c r="KQZ55" s="35"/>
      <c r="KRA55" s="35"/>
      <c r="KRB55" s="35"/>
      <c r="KRC55" s="35"/>
      <c r="KRD55" s="35"/>
      <c r="KRE55" s="35"/>
      <c r="KRF55" s="35"/>
      <c r="KRG55" s="35"/>
      <c r="KRH55" s="35"/>
      <c r="KRI55" s="35"/>
      <c r="KRJ55" s="35"/>
      <c r="KRK55" s="35"/>
      <c r="KRL55" s="35"/>
      <c r="KRM55" s="35"/>
      <c r="KRN55" s="35"/>
      <c r="KRO55" s="35"/>
      <c r="KRP55" s="35"/>
      <c r="KRQ55" s="35"/>
      <c r="KRR55" s="35"/>
      <c r="KRS55" s="35"/>
      <c r="KRT55" s="35"/>
      <c r="KRU55" s="35"/>
      <c r="KRV55" s="35"/>
      <c r="KRW55" s="35"/>
      <c r="KRX55" s="35"/>
      <c r="KRY55" s="35"/>
      <c r="KRZ55" s="35"/>
      <c r="KSA55" s="35"/>
      <c r="KSB55" s="35"/>
      <c r="KSC55" s="35"/>
      <c r="KSD55" s="35"/>
      <c r="KSE55" s="35"/>
      <c r="KSF55" s="35"/>
      <c r="KSG55" s="35"/>
      <c r="KSH55" s="35"/>
      <c r="KSI55" s="35"/>
      <c r="KSJ55" s="35"/>
      <c r="KSK55" s="35"/>
      <c r="KSL55" s="35"/>
      <c r="KSM55" s="35"/>
      <c r="KSN55" s="35"/>
      <c r="KSO55" s="35"/>
      <c r="KSP55" s="35"/>
      <c r="KSQ55" s="35"/>
      <c r="KSR55" s="35"/>
      <c r="KSS55" s="35"/>
      <c r="KST55" s="35"/>
      <c r="KSU55" s="35"/>
      <c r="KSV55" s="35"/>
      <c r="KSW55" s="35"/>
      <c r="KSX55" s="35"/>
      <c r="KSY55" s="35"/>
      <c r="KSZ55" s="35"/>
      <c r="KTA55" s="35"/>
      <c r="KTB55" s="35"/>
      <c r="KTC55" s="35"/>
      <c r="KTD55" s="35"/>
      <c r="KTE55" s="35"/>
      <c r="KTF55" s="35"/>
      <c r="KTG55" s="35"/>
      <c r="KTH55" s="35"/>
      <c r="KTI55" s="35"/>
      <c r="KTJ55" s="35"/>
      <c r="KTK55" s="35"/>
      <c r="KTL55" s="35"/>
      <c r="KTM55" s="35"/>
      <c r="KTN55" s="35"/>
      <c r="KTO55" s="35"/>
      <c r="KTP55" s="35"/>
      <c r="KTQ55" s="35"/>
      <c r="KTR55" s="35"/>
      <c r="KTS55" s="35"/>
      <c r="KTT55" s="35"/>
      <c r="KTU55" s="35"/>
      <c r="KTV55" s="35"/>
      <c r="KTW55" s="35"/>
      <c r="KTX55" s="35"/>
      <c r="KTY55" s="35"/>
      <c r="KTZ55" s="35"/>
      <c r="KUA55" s="35"/>
      <c r="KUB55" s="35"/>
      <c r="KUC55" s="35"/>
      <c r="KUD55" s="35"/>
      <c r="KUE55" s="35"/>
      <c r="KUF55" s="35"/>
      <c r="KUG55" s="35"/>
      <c r="KUH55" s="35"/>
      <c r="KUI55" s="35"/>
      <c r="KUJ55" s="35"/>
      <c r="KUK55" s="35"/>
      <c r="KUL55" s="35"/>
      <c r="KUM55" s="35"/>
      <c r="KUN55" s="35"/>
      <c r="KUO55" s="35"/>
      <c r="KUP55" s="35"/>
      <c r="KUQ55" s="35"/>
      <c r="KUR55" s="35"/>
      <c r="KUS55" s="35"/>
      <c r="KUT55" s="35"/>
      <c r="KUU55" s="35"/>
      <c r="KUV55" s="35"/>
      <c r="KUW55" s="35"/>
      <c r="KUX55" s="35"/>
      <c r="KUY55" s="35"/>
      <c r="KUZ55" s="35"/>
      <c r="KVA55" s="35"/>
      <c r="KVB55" s="35"/>
      <c r="KVC55" s="35"/>
      <c r="KVD55" s="35"/>
      <c r="KVE55" s="35"/>
      <c r="KVF55" s="35"/>
      <c r="KVG55" s="35"/>
      <c r="KVH55" s="35"/>
      <c r="KVI55" s="35"/>
      <c r="KVJ55" s="35"/>
      <c r="KVK55" s="35"/>
      <c r="KVL55" s="35"/>
      <c r="KVM55" s="35"/>
      <c r="KVN55" s="35"/>
      <c r="KVO55" s="35"/>
      <c r="KVP55" s="35"/>
      <c r="KVQ55" s="35"/>
      <c r="KVR55" s="35"/>
      <c r="KVS55" s="35"/>
      <c r="KVT55" s="35"/>
      <c r="KVU55" s="35"/>
      <c r="KVV55" s="35"/>
      <c r="KVW55" s="35"/>
      <c r="KVX55" s="35"/>
      <c r="KVY55" s="35"/>
      <c r="KVZ55" s="35"/>
      <c r="KWA55" s="35"/>
      <c r="KWB55" s="35"/>
      <c r="KWC55" s="35"/>
      <c r="KWD55" s="35"/>
      <c r="KWE55" s="35"/>
      <c r="KWF55" s="35"/>
      <c r="KWG55" s="35"/>
      <c r="KWH55" s="35"/>
      <c r="KWI55" s="35"/>
      <c r="KWJ55" s="35"/>
      <c r="KWK55" s="35"/>
      <c r="KWL55" s="35"/>
      <c r="KWM55" s="35"/>
      <c r="KWN55" s="35"/>
      <c r="KWO55" s="35"/>
      <c r="KWP55" s="35"/>
      <c r="KWQ55" s="35"/>
      <c r="KWR55" s="35"/>
      <c r="KWS55" s="35"/>
      <c r="KWT55" s="35"/>
      <c r="KWU55" s="35"/>
      <c r="KWV55" s="35"/>
      <c r="KWW55" s="35"/>
      <c r="KWX55" s="35"/>
      <c r="KWY55" s="35"/>
      <c r="KWZ55" s="35"/>
      <c r="KXA55" s="35"/>
      <c r="KXB55" s="35"/>
      <c r="KXC55" s="35"/>
      <c r="KXD55" s="35"/>
      <c r="KXE55" s="35"/>
      <c r="KXF55" s="35"/>
      <c r="KXG55" s="35"/>
      <c r="KXH55" s="35"/>
      <c r="KXI55" s="35"/>
      <c r="KXJ55" s="35"/>
      <c r="KXK55" s="35"/>
      <c r="KXL55" s="35"/>
      <c r="KXM55" s="35"/>
      <c r="KXN55" s="35"/>
      <c r="KXO55" s="35"/>
      <c r="KXP55" s="35"/>
      <c r="KXQ55" s="35"/>
      <c r="KXR55" s="35"/>
      <c r="KXS55" s="35"/>
      <c r="KXT55" s="35"/>
      <c r="KXU55" s="35"/>
      <c r="KXV55" s="35"/>
      <c r="KXW55" s="35"/>
      <c r="KXX55" s="35"/>
      <c r="KXY55" s="35"/>
      <c r="KXZ55" s="35"/>
      <c r="KYA55" s="35"/>
      <c r="KYB55" s="35"/>
      <c r="KYC55" s="35"/>
      <c r="KYD55" s="35"/>
      <c r="KYE55" s="35"/>
      <c r="KYF55" s="35"/>
      <c r="KYG55" s="35"/>
      <c r="KYH55" s="35"/>
      <c r="KYI55" s="35"/>
      <c r="KYJ55" s="35"/>
      <c r="KYK55" s="35"/>
      <c r="KYL55" s="35"/>
      <c r="KYM55" s="35"/>
      <c r="KYN55" s="35"/>
      <c r="KYO55" s="35"/>
      <c r="KYP55" s="35"/>
      <c r="KYQ55" s="35"/>
      <c r="KYR55" s="35"/>
      <c r="KYS55" s="35"/>
      <c r="KYT55" s="35"/>
      <c r="KYU55" s="35"/>
      <c r="KYV55" s="35"/>
      <c r="KYW55" s="35"/>
      <c r="KYX55" s="35"/>
      <c r="KYY55" s="35"/>
      <c r="KYZ55" s="35"/>
      <c r="KZA55" s="35"/>
      <c r="KZB55" s="35"/>
      <c r="KZC55" s="35"/>
      <c r="KZD55" s="35"/>
      <c r="KZE55" s="35"/>
      <c r="KZF55" s="35"/>
      <c r="KZG55" s="35"/>
      <c r="KZH55" s="35"/>
      <c r="KZI55" s="35"/>
      <c r="KZJ55" s="35"/>
      <c r="KZK55" s="35"/>
      <c r="KZL55" s="35"/>
      <c r="KZM55" s="35"/>
      <c r="KZN55" s="35"/>
      <c r="KZO55" s="35"/>
      <c r="KZP55" s="35"/>
      <c r="KZQ55" s="35"/>
      <c r="KZR55" s="35"/>
      <c r="KZS55" s="35"/>
      <c r="KZT55" s="35"/>
      <c r="KZU55" s="35"/>
      <c r="KZV55" s="35"/>
      <c r="KZW55" s="35"/>
      <c r="KZX55" s="35"/>
      <c r="KZY55" s="35"/>
      <c r="KZZ55" s="35"/>
      <c r="LAA55" s="35"/>
      <c r="LAB55" s="35"/>
      <c r="LAC55" s="35"/>
      <c r="LAD55" s="35"/>
      <c r="LAE55" s="35"/>
      <c r="LAF55" s="35"/>
      <c r="LAG55" s="35"/>
      <c r="LAH55" s="35"/>
      <c r="LAI55" s="35"/>
      <c r="LAJ55" s="35"/>
      <c r="LAK55" s="35"/>
      <c r="LAL55" s="35"/>
      <c r="LAM55" s="35"/>
      <c r="LAN55" s="35"/>
      <c r="LAO55" s="35"/>
      <c r="LAP55" s="35"/>
      <c r="LAQ55" s="35"/>
      <c r="LAR55" s="35"/>
      <c r="LAS55" s="35"/>
      <c r="LAT55" s="35"/>
      <c r="LAU55" s="35"/>
      <c r="LAV55" s="35"/>
      <c r="LAW55" s="35"/>
      <c r="LAX55" s="35"/>
      <c r="LAY55" s="35"/>
      <c r="LAZ55" s="35"/>
      <c r="LBA55" s="35"/>
      <c r="LBB55" s="35"/>
      <c r="LBC55" s="35"/>
      <c r="LBD55" s="35"/>
      <c r="LBE55" s="35"/>
      <c r="LBF55" s="35"/>
      <c r="LBG55" s="35"/>
      <c r="LBH55" s="35"/>
      <c r="LBI55" s="35"/>
      <c r="LBJ55" s="35"/>
      <c r="LBK55" s="35"/>
      <c r="LBL55" s="35"/>
      <c r="LBM55" s="35"/>
      <c r="LBN55" s="35"/>
      <c r="LBO55" s="35"/>
      <c r="LBP55" s="35"/>
      <c r="LBQ55" s="35"/>
      <c r="LBR55" s="35"/>
      <c r="LBS55" s="35"/>
      <c r="LBT55" s="35"/>
      <c r="LBU55" s="35"/>
      <c r="LBV55" s="35"/>
      <c r="LBW55" s="35"/>
      <c r="LBX55" s="35"/>
      <c r="LBY55" s="35"/>
      <c r="LBZ55" s="35"/>
      <c r="LCA55" s="35"/>
      <c r="LCB55" s="35"/>
      <c r="LCC55" s="35"/>
      <c r="LCD55" s="35"/>
      <c r="LCE55" s="35"/>
      <c r="LCF55" s="35"/>
      <c r="LCG55" s="35"/>
      <c r="LCH55" s="35"/>
      <c r="LCI55" s="35"/>
      <c r="LCJ55" s="35"/>
      <c r="LCK55" s="35"/>
      <c r="LCL55" s="35"/>
      <c r="LCM55" s="35"/>
      <c r="LCN55" s="35"/>
      <c r="LCO55" s="35"/>
      <c r="LCP55" s="35"/>
      <c r="LCQ55" s="35"/>
      <c r="LCR55" s="35"/>
      <c r="LCS55" s="35"/>
      <c r="LCT55" s="35"/>
      <c r="LCU55" s="35"/>
      <c r="LCV55" s="35"/>
      <c r="LCW55" s="35"/>
      <c r="LCX55" s="35"/>
      <c r="LCY55" s="35"/>
      <c r="LCZ55" s="35"/>
      <c r="LDA55" s="35"/>
      <c r="LDB55" s="35"/>
      <c r="LDC55" s="35"/>
      <c r="LDD55" s="35"/>
      <c r="LDE55" s="35"/>
      <c r="LDF55" s="35"/>
      <c r="LDG55" s="35"/>
      <c r="LDH55" s="35"/>
      <c r="LDI55" s="35"/>
      <c r="LDJ55" s="35"/>
      <c r="LDK55" s="35"/>
      <c r="LDL55" s="35"/>
      <c r="LDM55" s="35"/>
      <c r="LDN55" s="35"/>
      <c r="LDO55" s="35"/>
      <c r="LDP55" s="35"/>
      <c r="LDQ55" s="35"/>
      <c r="LDR55" s="35"/>
      <c r="LDS55" s="35"/>
      <c r="LDT55" s="35"/>
      <c r="LDU55" s="35"/>
      <c r="LDV55" s="35"/>
      <c r="LDW55" s="35"/>
      <c r="LDX55" s="35"/>
      <c r="LDY55" s="35"/>
      <c r="LDZ55" s="35"/>
      <c r="LEA55" s="35"/>
      <c r="LEB55" s="35"/>
      <c r="LEC55" s="35"/>
      <c r="LED55" s="35"/>
      <c r="LEE55" s="35"/>
      <c r="LEF55" s="35"/>
      <c r="LEG55" s="35"/>
      <c r="LEH55" s="35"/>
      <c r="LEI55" s="35"/>
      <c r="LEJ55" s="35"/>
      <c r="LEK55" s="35"/>
      <c r="LEL55" s="35"/>
      <c r="LEM55" s="35"/>
      <c r="LEN55" s="35"/>
      <c r="LEO55" s="35"/>
      <c r="LEP55" s="35"/>
      <c r="LEQ55" s="35"/>
      <c r="LER55" s="35"/>
      <c r="LES55" s="35"/>
      <c r="LET55" s="35"/>
      <c r="LEU55" s="35"/>
      <c r="LEV55" s="35"/>
      <c r="LEW55" s="35"/>
      <c r="LEX55" s="35"/>
      <c r="LEY55" s="35"/>
      <c r="LEZ55" s="35"/>
      <c r="LFA55" s="35"/>
      <c r="LFB55" s="35"/>
      <c r="LFC55" s="35"/>
      <c r="LFD55" s="35"/>
      <c r="LFE55" s="35"/>
      <c r="LFF55" s="35"/>
      <c r="LFG55" s="35"/>
      <c r="LFH55" s="35"/>
      <c r="LFI55" s="35"/>
      <c r="LFJ55" s="35"/>
      <c r="LFK55" s="35"/>
      <c r="LFL55" s="35"/>
      <c r="LFM55" s="35"/>
      <c r="LFN55" s="35"/>
      <c r="LFO55" s="35"/>
      <c r="LFP55" s="35"/>
      <c r="LFQ55" s="35"/>
      <c r="LFR55" s="35"/>
      <c r="LFS55" s="35"/>
      <c r="LFT55" s="35"/>
      <c r="LFU55" s="35"/>
      <c r="LFV55" s="35"/>
      <c r="LFW55" s="35"/>
      <c r="LFX55" s="35"/>
      <c r="LFY55" s="35"/>
      <c r="LFZ55" s="35"/>
      <c r="LGA55" s="35"/>
      <c r="LGB55" s="35"/>
      <c r="LGC55" s="35"/>
      <c r="LGD55" s="35"/>
      <c r="LGE55" s="35"/>
      <c r="LGF55" s="35"/>
      <c r="LGG55" s="35"/>
      <c r="LGH55" s="35"/>
      <c r="LGI55" s="35"/>
      <c r="LGJ55" s="35"/>
      <c r="LGK55" s="35"/>
      <c r="LGL55" s="35"/>
      <c r="LGM55" s="35"/>
      <c r="LGN55" s="35"/>
      <c r="LGO55" s="35"/>
      <c r="LGP55" s="35"/>
      <c r="LGQ55" s="35"/>
      <c r="LGR55" s="35"/>
      <c r="LGS55" s="35"/>
      <c r="LGT55" s="35"/>
      <c r="LGU55" s="35"/>
      <c r="LGV55" s="35"/>
      <c r="LGW55" s="35"/>
      <c r="LGX55" s="35"/>
      <c r="LGY55" s="35"/>
      <c r="LGZ55" s="35"/>
      <c r="LHA55" s="35"/>
      <c r="LHB55" s="35"/>
      <c r="LHC55" s="35"/>
      <c r="LHD55" s="35"/>
      <c r="LHE55" s="35"/>
      <c r="LHF55" s="35"/>
      <c r="LHG55" s="35"/>
      <c r="LHH55" s="35"/>
      <c r="LHI55" s="35"/>
      <c r="LHJ55" s="35"/>
      <c r="LHK55" s="35"/>
      <c r="LHL55" s="35"/>
      <c r="LHM55" s="35"/>
      <c r="LHN55" s="35"/>
      <c r="LHO55" s="35"/>
      <c r="LHP55" s="35"/>
      <c r="LHQ55" s="35"/>
      <c r="LHR55" s="35"/>
      <c r="LHS55" s="35"/>
      <c r="LHT55" s="35"/>
      <c r="LHU55" s="35"/>
      <c r="LHV55" s="35"/>
      <c r="LHW55" s="35"/>
      <c r="LHX55" s="35"/>
      <c r="LHY55" s="35"/>
      <c r="LHZ55" s="35"/>
      <c r="LIA55" s="35"/>
      <c r="LIB55" s="35"/>
      <c r="LIC55" s="35"/>
      <c r="LID55" s="35"/>
      <c r="LIE55" s="35"/>
      <c r="LIF55" s="35"/>
      <c r="LIG55" s="35"/>
      <c r="LIH55" s="35"/>
      <c r="LII55" s="35"/>
      <c r="LIJ55" s="35"/>
      <c r="LIK55" s="35"/>
      <c r="LIL55" s="35"/>
      <c r="LIM55" s="35"/>
      <c r="LIN55" s="35"/>
      <c r="LIO55" s="35"/>
      <c r="LIP55" s="35"/>
      <c r="LIQ55" s="35"/>
      <c r="LIR55" s="35"/>
      <c r="LIS55" s="35"/>
      <c r="LIT55" s="35"/>
      <c r="LIU55" s="35"/>
      <c r="LIV55" s="35"/>
      <c r="LIW55" s="35"/>
      <c r="LIX55" s="35"/>
      <c r="LIY55" s="35"/>
      <c r="LIZ55" s="35"/>
      <c r="LJA55" s="35"/>
      <c r="LJB55" s="35"/>
      <c r="LJC55" s="35"/>
      <c r="LJD55" s="35"/>
      <c r="LJE55" s="35"/>
      <c r="LJF55" s="35"/>
      <c r="LJG55" s="35"/>
      <c r="LJH55" s="35"/>
      <c r="LJI55" s="35"/>
      <c r="LJJ55" s="35"/>
      <c r="LJK55" s="35"/>
      <c r="LJL55" s="35"/>
      <c r="LJM55" s="35"/>
      <c r="LJN55" s="35"/>
      <c r="LJO55" s="35"/>
      <c r="LJP55" s="35"/>
      <c r="LJQ55" s="35"/>
      <c r="LJR55" s="35"/>
      <c r="LJS55" s="35"/>
      <c r="LJT55" s="35"/>
      <c r="LJU55" s="35"/>
      <c r="LJV55" s="35"/>
      <c r="LJW55" s="35"/>
      <c r="LJX55" s="35"/>
      <c r="LJY55" s="35"/>
      <c r="LJZ55" s="35"/>
      <c r="LKA55" s="35"/>
      <c r="LKB55" s="35"/>
      <c r="LKC55" s="35"/>
      <c r="LKD55" s="35"/>
      <c r="LKE55" s="35"/>
      <c r="LKF55" s="35"/>
      <c r="LKG55" s="35"/>
      <c r="LKH55" s="35"/>
      <c r="LKI55" s="35"/>
      <c r="LKJ55" s="35"/>
      <c r="LKK55" s="35"/>
      <c r="LKL55" s="35"/>
      <c r="LKM55" s="35"/>
      <c r="LKN55" s="35"/>
      <c r="LKO55" s="35"/>
      <c r="LKP55" s="35"/>
      <c r="LKQ55" s="35"/>
      <c r="LKR55" s="35"/>
      <c r="LKS55" s="35"/>
      <c r="LKT55" s="35"/>
      <c r="LKU55" s="35"/>
      <c r="LKV55" s="35"/>
      <c r="LKW55" s="35"/>
      <c r="LKX55" s="35"/>
      <c r="LKY55" s="35"/>
      <c r="LKZ55" s="35"/>
      <c r="LLA55" s="35"/>
      <c r="LLB55" s="35"/>
      <c r="LLC55" s="35"/>
      <c r="LLD55" s="35"/>
      <c r="LLE55" s="35"/>
      <c r="LLF55" s="35"/>
      <c r="LLG55" s="35"/>
      <c r="LLH55" s="35"/>
      <c r="LLI55" s="35"/>
      <c r="LLJ55" s="35"/>
      <c r="LLK55" s="35"/>
      <c r="LLL55" s="35"/>
      <c r="LLM55" s="35"/>
      <c r="LLN55" s="35"/>
      <c r="LLO55" s="35"/>
      <c r="LLP55" s="35"/>
      <c r="LLQ55" s="35"/>
      <c r="LLR55" s="35"/>
      <c r="LLS55" s="35"/>
      <c r="LLT55" s="35"/>
      <c r="LLU55" s="35"/>
      <c r="LLV55" s="35"/>
      <c r="LLW55" s="35"/>
      <c r="LLX55" s="35"/>
      <c r="LLY55" s="35"/>
      <c r="LLZ55" s="35"/>
      <c r="LMA55" s="35"/>
      <c r="LMB55" s="35"/>
      <c r="LMC55" s="35"/>
      <c r="LMD55" s="35"/>
      <c r="LME55" s="35"/>
      <c r="LMF55" s="35"/>
      <c r="LMG55" s="35"/>
      <c r="LMH55" s="35"/>
      <c r="LMI55" s="35"/>
      <c r="LMJ55" s="35"/>
      <c r="LMK55" s="35"/>
      <c r="LML55" s="35"/>
      <c r="LMM55" s="35"/>
      <c r="LMN55" s="35"/>
      <c r="LMO55" s="35"/>
      <c r="LMP55" s="35"/>
      <c r="LMQ55" s="35"/>
      <c r="LMR55" s="35"/>
      <c r="LMS55" s="35"/>
      <c r="LMT55" s="35"/>
      <c r="LMU55" s="35"/>
      <c r="LMV55" s="35"/>
      <c r="LMW55" s="35"/>
      <c r="LMX55" s="35"/>
      <c r="LMY55" s="35"/>
      <c r="LMZ55" s="35"/>
      <c r="LNA55" s="35"/>
      <c r="LNB55" s="35"/>
      <c r="LNC55" s="35"/>
      <c r="LND55" s="35"/>
      <c r="LNE55" s="35"/>
      <c r="LNF55" s="35"/>
      <c r="LNG55" s="35"/>
      <c r="LNH55" s="35"/>
      <c r="LNI55" s="35"/>
      <c r="LNJ55" s="35"/>
      <c r="LNK55" s="35"/>
      <c r="LNL55" s="35"/>
      <c r="LNM55" s="35"/>
      <c r="LNN55" s="35"/>
      <c r="LNO55" s="35"/>
      <c r="LNP55" s="35"/>
      <c r="LNQ55" s="35"/>
      <c r="LNR55" s="35"/>
      <c r="LNS55" s="35"/>
      <c r="LNT55" s="35"/>
      <c r="LNU55" s="35"/>
      <c r="LNV55" s="35"/>
      <c r="LNW55" s="35"/>
      <c r="LNX55" s="35"/>
      <c r="LNY55" s="35"/>
      <c r="LNZ55" s="35"/>
      <c r="LOA55" s="35"/>
      <c r="LOB55" s="35"/>
      <c r="LOC55" s="35"/>
      <c r="LOD55" s="35"/>
      <c r="LOE55" s="35"/>
      <c r="LOF55" s="35"/>
      <c r="LOG55" s="35"/>
      <c r="LOH55" s="35"/>
      <c r="LOI55" s="35"/>
      <c r="LOJ55" s="35"/>
      <c r="LOK55" s="35"/>
      <c r="LOL55" s="35"/>
      <c r="LOM55" s="35"/>
      <c r="LON55" s="35"/>
      <c r="LOO55" s="35"/>
      <c r="LOP55" s="35"/>
      <c r="LOQ55" s="35"/>
      <c r="LOR55" s="35"/>
      <c r="LOS55" s="35"/>
      <c r="LOT55" s="35"/>
      <c r="LOU55" s="35"/>
      <c r="LOV55" s="35"/>
      <c r="LOW55" s="35"/>
      <c r="LOX55" s="35"/>
      <c r="LOY55" s="35"/>
      <c r="LOZ55" s="35"/>
      <c r="LPA55" s="35"/>
      <c r="LPB55" s="35"/>
      <c r="LPC55" s="35"/>
      <c r="LPD55" s="35"/>
      <c r="LPE55" s="35"/>
      <c r="LPF55" s="35"/>
      <c r="LPG55" s="35"/>
      <c r="LPH55" s="35"/>
      <c r="LPI55" s="35"/>
      <c r="LPJ55" s="35"/>
      <c r="LPK55" s="35"/>
      <c r="LPL55" s="35"/>
      <c r="LPM55" s="35"/>
      <c r="LPN55" s="35"/>
      <c r="LPO55" s="35"/>
      <c r="LPP55" s="35"/>
      <c r="LPQ55" s="35"/>
      <c r="LPR55" s="35"/>
      <c r="LPS55" s="35"/>
      <c r="LPT55" s="35"/>
      <c r="LPU55" s="35"/>
      <c r="LPV55" s="35"/>
      <c r="LPW55" s="35"/>
      <c r="LPX55" s="35"/>
      <c r="LPY55" s="35"/>
      <c r="LPZ55" s="35"/>
      <c r="LQA55" s="35"/>
      <c r="LQB55" s="35"/>
      <c r="LQC55" s="35"/>
      <c r="LQD55" s="35"/>
      <c r="LQE55" s="35"/>
      <c r="LQF55" s="35"/>
      <c r="LQG55" s="35"/>
      <c r="LQH55" s="35"/>
      <c r="LQI55" s="35"/>
      <c r="LQJ55" s="35"/>
      <c r="LQK55" s="35"/>
      <c r="LQL55" s="35"/>
      <c r="LQM55" s="35"/>
      <c r="LQN55" s="35"/>
      <c r="LQO55" s="35"/>
      <c r="LQP55" s="35"/>
      <c r="LQQ55" s="35"/>
      <c r="LQR55" s="35"/>
      <c r="LQS55" s="35"/>
      <c r="LQT55" s="35"/>
      <c r="LQU55" s="35"/>
      <c r="LQV55" s="35"/>
      <c r="LQW55" s="35"/>
      <c r="LQX55" s="35"/>
      <c r="LQY55" s="35"/>
      <c r="LQZ55" s="35"/>
      <c r="LRA55" s="35"/>
      <c r="LRB55" s="35"/>
      <c r="LRC55" s="35"/>
      <c r="LRD55" s="35"/>
      <c r="LRE55" s="35"/>
      <c r="LRF55" s="35"/>
      <c r="LRG55" s="35"/>
      <c r="LRH55" s="35"/>
      <c r="LRI55" s="35"/>
      <c r="LRJ55" s="35"/>
      <c r="LRK55" s="35"/>
      <c r="LRL55" s="35"/>
      <c r="LRM55" s="35"/>
      <c r="LRN55" s="35"/>
      <c r="LRO55" s="35"/>
      <c r="LRP55" s="35"/>
      <c r="LRQ55" s="35"/>
      <c r="LRR55" s="35"/>
      <c r="LRS55" s="35"/>
      <c r="LRT55" s="35"/>
      <c r="LRU55" s="35"/>
      <c r="LRV55" s="35"/>
      <c r="LRW55" s="35"/>
      <c r="LRX55" s="35"/>
      <c r="LRY55" s="35"/>
      <c r="LRZ55" s="35"/>
      <c r="LSA55" s="35"/>
      <c r="LSB55" s="35"/>
      <c r="LSC55" s="35"/>
      <c r="LSD55" s="35"/>
      <c r="LSE55" s="35"/>
      <c r="LSF55" s="35"/>
      <c r="LSG55" s="35"/>
      <c r="LSH55" s="35"/>
      <c r="LSI55" s="35"/>
      <c r="LSJ55" s="35"/>
      <c r="LSK55" s="35"/>
      <c r="LSL55" s="35"/>
      <c r="LSM55" s="35"/>
      <c r="LSN55" s="35"/>
      <c r="LSO55" s="35"/>
      <c r="LSP55" s="35"/>
      <c r="LSQ55" s="35"/>
      <c r="LSR55" s="35"/>
      <c r="LSS55" s="35"/>
      <c r="LST55" s="35"/>
      <c r="LSU55" s="35"/>
      <c r="LSV55" s="35"/>
      <c r="LSW55" s="35"/>
      <c r="LSX55" s="35"/>
      <c r="LSY55" s="35"/>
      <c r="LSZ55" s="35"/>
      <c r="LTA55" s="35"/>
      <c r="LTB55" s="35"/>
      <c r="LTC55" s="35"/>
      <c r="LTD55" s="35"/>
      <c r="LTE55" s="35"/>
      <c r="LTF55" s="35"/>
      <c r="LTG55" s="35"/>
      <c r="LTH55" s="35"/>
      <c r="LTI55" s="35"/>
      <c r="LTJ55" s="35"/>
      <c r="LTK55" s="35"/>
      <c r="LTL55" s="35"/>
      <c r="LTM55" s="35"/>
      <c r="LTN55" s="35"/>
      <c r="LTO55" s="35"/>
      <c r="LTP55" s="35"/>
      <c r="LTQ55" s="35"/>
      <c r="LTR55" s="35"/>
      <c r="LTS55" s="35"/>
      <c r="LTT55" s="35"/>
      <c r="LTU55" s="35"/>
      <c r="LTV55" s="35"/>
      <c r="LTW55" s="35"/>
      <c r="LTX55" s="35"/>
      <c r="LTY55" s="35"/>
      <c r="LTZ55" s="35"/>
      <c r="LUA55" s="35"/>
      <c r="LUB55" s="35"/>
      <c r="LUC55" s="35"/>
      <c r="LUD55" s="35"/>
      <c r="LUE55" s="35"/>
      <c r="LUF55" s="35"/>
      <c r="LUG55" s="35"/>
      <c r="LUH55" s="35"/>
      <c r="LUI55" s="35"/>
      <c r="LUJ55" s="35"/>
      <c r="LUK55" s="35"/>
      <c r="LUL55" s="35"/>
      <c r="LUM55" s="35"/>
      <c r="LUN55" s="35"/>
      <c r="LUO55" s="35"/>
      <c r="LUP55" s="35"/>
      <c r="LUQ55" s="35"/>
      <c r="LUR55" s="35"/>
      <c r="LUS55" s="35"/>
      <c r="LUT55" s="35"/>
      <c r="LUU55" s="35"/>
      <c r="LUV55" s="35"/>
      <c r="LUW55" s="35"/>
      <c r="LUX55" s="35"/>
      <c r="LUY55" s="35"/>
      <c r="LUZ55" s="35"/>
      <c r="LVA55" s="35"/>
      <c r="LVB55" s="35"/>
      <c r="LVC55" s="35"/>
      <c r="LVD55" s="35"/>
      <c r="LVE55" s="35"/>
      <c r="LVF55" s="35"/>
      <c r="LVG55" s="35"/>
      <c r="LVH55" s="35"/>
      <c r="LVI55" s="35"/>
      <c r="LVJ55" s="35"/>
      <c r="LVK55" s="35"/>
      <c r="LVL55" s="35"/>
      <c r="LVM55" s="35"/>
      <c r="LVN55" s="35"/>
      <c r="LVO55" s="35"/>
      <c r="LVP55" s="35"/>
      <c r="LVQ55" s="35"/>
      <c r="LVR55" s="35"/>
      <c r="LVS55" s="35"/>
      <c r="LVT55" s="35"/>
      <c r="LVU55" s="35"/>
      <c r="LVV55" s="35"/>
      <c r="LVW55" s="35"/>
      <c r="LVX55" s="35"/>
      <c r="LVY55" s="35"/>
      <c r="LVZ55" s="35"/>
      <c r="LWA55" s="35"/>
      <c r="LWB55" s="35"/>
      <c r="LWC55" s="35"/>
      <c r="LWD55" s="35"/>
      <c r="LWE55" s="35"/>
      <c r="LWF55" s="35"/>
      <c r="LWG55" s="35"/>
      <c r="LWH55" s="35"/>
      <c r="LWI55" s="35"/>
      <c r="LWJ55" s="35"/>
      <c r="LWK55" s="35"/>
      <c r="LWL55" s="35"/>
      <c r="LWM55" s="35"/>
      <c r="LWN55" s="35"/>
      <c r="LWO55" s="35"/>
      <c r="LWP55" s="35"/>
      <c r="LWQ55" s="35"/>
      <c r="LWR55" s="35"/>
      <c r="LWS55" s="35"/>
      <c r="LWT55" s="35"/>
      <c r="LWU55" s="35"/>
      <c r="LWV55" s="35"/>
      <c r="LWW55" s="35"/>
      <c r="LWX55" s="35"/>
      <c r="LWY55" s="35"/>
      <c r="LWZ55" s="35"/>
      <c r="LXA55" s="35"/>
      <c r="LXB55" s="35"/>
      <c r="LXC55" s="35"/>
      <c r="LXD55" s="35"/>
      <c r="LXE55" s="35"/>
      <c r="LXF55" s="35"/>
      <c r="LXG55" s="35"/>
      <c r="LXH55" s="35"/>
      <c r="LXI55" s="35"/>
      <c r="LXJ55" s="35"/>
      <c r="LXK55" s="35"/>
      <c r="LXL55" s="35"/>
      <c r="LXM55" s="35"/>
      <c r="LXN55" s="35"/>
      <c r="LXO55" s="35"/>
      <c r="LXP55" s="35"/>
      <c r="LXQ55" s="35"/>
      <c r="LXR55" s="35"/>
      <c r="LXS55" s="35"/>
      <c r="LXT55" s="35"/>
      <c r="LXU55" s="35"/>
      <c r="LXV55" s="35"/>
      <c r="LXW55" s="35"/>
      <c r="LXX55" s="35"/>
      <c r="LXY55" s="35"/>
      <c r="LXZ55" s="35"/>
      <c r="LYA55" s="35"/>
      <c r="LYB55" s="35"/>
      <c r="LYC55" s="35"/>
      <c r="LYD55" s="35"/>
      <c r="LYE55" s="35"/>
      <c r="LYF55" s="35"/>
      <c r="LYG55" s="35"/>
      <c r="LYH55" s="35"/>
      <c r="LYI55" s="35"/>
      <c r="LYJ55" s="35"/>
      <c r="LYK55" s="35"/>
      <c r="LYL55" s="35"/>
      <c r="LYM55" s="35"/>
      <c r="LYN55" s="35"/>
      <c r="LYO55" s="35"/>
      <c r="LYP55" s="35"/>
      <c r="LYQ55" s="35"/>
      <c r="LYR55" s="35"/>
      <c r="LYS55" s="35"/>
      <c r="LYT55" s="35"/>
      <c r="LYU55" s="35"/>
      <c r="LYV55" s="35"/>
      <c r="LYW55" s="35"/>
      <c r="LYX55" s="35"/>
      <c r="LYY55" s="35"/>
      <c r="LYZ55" s="35"/>
      <c r="LZA55" s="35"/>
      <c r="LZB55" s="35"/>
      <c r="LZC55" s="35"/>
      <c r="LZD55" s="35"/>
      <c r="LZE55" s="35"/>
      <c r="LZF55" s="35"/>
      <c r="LZG55" s="35"/>
      <c r="LZH55" s="35"/>
      <c r="LZI55" s="35"/>
      <c r="LZJ55" s="35"/>
      <c r="LZK55" s="35"/>
      <c r="LZL55" s="35"/>
      <c r="LZM55" s="35"/>
      <c r="LZN55" s="35"/>
      <c r="LZO55" s="35"/>
      <c r="LZP55" s="35"/>
      <c r="LZQ55" s="35"/>
      <c r="LZR55" s="35"/>
      <c r="LZS55" s="35"/>
      <c r="LZT55" s="35"/>
      <c r="LZU55" s="35"/>
      <c r="LZV55" s="35"/>
      <c r="LZW55" s="35"/>
      <c r="LZX55" s="35"/>
      <c r="LZY55" s="35"/>
      <c r="LZZ55" s="35"/>
      <c r="MAA55" s="35"/>
      <c r="MAB55" s="35"/>
      <c r="MAC55" s="35"/>
      <c r="MAD55" s="35"/>
      <c r="MAE55" s="35"/>
      <c r="MAF55" s="35"/>
      <c r="MAG55" s="35"/>
      <c r="MAH55" s="35"/>
      <c r="MAI55" s="35"/>
      <c r="MAJ55" s="35"/>
      <c r="MAK55" s="35"/>
      <c r="MAL55" s="35"/>
      <c r="MAM55" s="35"/>
      <c r="MAN55" s="35"/>
      <c r="MAO55" s="35"/>
      <c r="MAP55" s="35"/>
      <c r="MAQ55" s="35"/>
      <c r="MAR55" s="35"/>
      <c r="MAS55" s="35"/>
      <c r="MAT55" s="35"/>
      <c r="MAU55" s="35"/>
      <c r="MAV55" s="35"/>
      <c r="MAW55" s="35"/>
      <c r="MAX55" s="35"/>
      <c r="MAY55" s="35"/>
      <c r="MAZ55" s="35"/>
      <c r="MBA55" s="35"/>
      <c r="MBB55" s="35"/>
      <c r="MBC55" s="35"/>
      <c r="MBD55" s="35"/>
      <c r="MBE55" s="35"/>
      <c r="MBF55" s="35"/>
      <c r="MBG55" s="35"/>
      <c r="MBH55" s="35"/>
      <c r="MBI55" s="35"/>
      <c r="MBJ55" s="35"/>
      <c r="MBK55" s="35"/>
      <c r="MBL55" s="35"/>
      <c r="MBM55" s="35"/>
      <c r="MBN55" s="35"/>
      <c r="MBO55" s="35"/>
      <c r="MBP55" s="35"/>
      <c r="MBQ55" s="35"/>
      <c r="MBR55" s="35"/>
      <c r="MBS55" s="35"/>
      <c r="MBT55" s="35"/>
      <c r="MBU55" s="35"/>
      <c r="MBV55" s="35"/>
      <c r="MBW55" s="35"/>
      <c r="MBX55" s="35"/>
      <c r="MBY55" s="35"/>
      <c r="MBZ55" s="35"/>
      <c r="MCA55" s="35"/>
      <c r="MCB55" s="35"/>
      <c r="MCC55" s="35"/>
      <c r="MCD55" s="35"/>
      <c r="MCE55" s="35"/>
      <c r="MCF55" s="35"/>
      <c r="MCG55" s="35"/>
      <c r="MCH55" s="35"/>
      <c r="MCI55" s="35"/>
      <c r="MCJ55" s="35"/>
      <c r="MCK55" s="35"/>
      <c r="MCL55" s="35"/>
      <c r="MCM55" s="35"/>
      <c r="MCN55" s="35"/>
      <c r="MCO55" s="35"/>
      <c r="MCP55" s="35"/>
      <c r="MCQ55" s="35"/>
      <c r="MCR55" s="35"/>
      <c r="MCS55" s="35"/>
      <c r="MCT55" s="35"/>
      <c r="MCU55" s="35"/>
      <c r="MCV55" s="35"/>
      <c r="MCW55" s="35"/>
      <c r="MCX55" s="35"/>
      <c r="MCY55" s="35"/>
      <c r="MCZ55" s="35"/>
      <c r="MDA55" s="35"/>
      <c r="MDB55" s="35"/>
      <c r="MDC55" s="35"/>
      <c r="MDD55" s="35"/>
      <c r="MDE55" s="35"/>
      <c r="MDF55" s="35"/>
      <c r="MDG55" s="35"/>
      <c r="MDH55" s="35"/>
      <c r="MDI55" s="35"/>
      <c r="MDJ55" s="35"/>
      <c r="MDK55" s="35"/>
      <c r="MDL55" s="35"/>
      <c r="MDM55" s="35"/>
      <c r="MDN55" s="35"/>
      <c r="MDO55" s="35"/>
      <c r="MDP55" s="35"/>
      <c r="MDQ55" s="35"/>
      <c r="MDR55" s="35"/>
      <c r="MDS55" s="35"/>
      <c r="MDT55" s="35"/>
      <c r="MDU55" s="35"/>
      <c r="MDV55" s="35"/>
      <c r="MDW55" s="35"/>
      <c r="MDX55" s="35"/>
      <c r="MDY55" s="35"/>
      <c r="MDZ55" s="35"/>
      <c r="MEA55" s="35"/>
      <c r="MEB55" s="35"/>
      <c r="MEC55" s="35"/>
      <c r="MED55" s="35"/>
      <c r="MEE55" s="35"/>
      <c r="MEF55" s="35"/>
      <c r="MEG55" s="35"/>
      <c r="MEH55" s="35"/>
      <c r="MEI55" s="35"/>
      <c r="MEJ55" s="35"/>
      <c r="MEK55" s="35"/>
      <c r="MEL55" s="35"/>
      <c r="MEM55" s="35"/>
      <c r="MEN55" s="35"/>
      <c r="MEO55" s="35"/>
      <c r="MEP55" s="35"/>
      <c r="MEQ55" s="35"/>
      <c r="MER55" s="35"/>
      <c r="MES55" s="35"/>
      <c r="MET55" s="35"/>
      <c r="MEU55" s="35"/>
      <c r="MEV55" s="35"/>
      <c r="MEW55" s="35"/>
      <c r="MEX55" s="35"/>
      <c r="MEY55" s="35"/>
      <c r="MEZ55" s="35"/>
      <c r="MFA55" s="35"/>
      <c r="MFB55" s="35"/>
      <c r="MFC55" s="35"/>
      <c r="MFD55" s="35"/>
      <c r="MFE55" s="35"/>
      <c r="MFF55" s="35"/>
      <c r="MFG55" s="35"/>
      <c r="MFH55" s="35"/>
      <c r="MFI55" s="35"/>
      <c r="MFJ55" s="35"/>
      <c r="MFK55" s="35"/>
      <c r="MFL55" s="35"/>
      <c r="MFM55" s="35"/>
      <c r="MFN55" s="35"/>
      <c r="MFO55" s="35"/>
      <c r="MFP55" s="35"/>
      <c r="MFQ55" s="35"/>
      <c r="MFR55" s="35"/>
      <c r="MFS55" s="35"/>
      <c r="MFT55" s="35"/>
      <c r="MFU55" s="35"/>
      <c r="MFV55" s="35"/>
      <c r="MFW55" s="35"/>
      <c r="MFX55" s="35"/>
      <c r="MFY55" s="35"/>
      <c r="MFZ55" s="35"/>
      <c r="MGA55" s="35"/>
      <c r="MGB55" s="35"/>
      <c r="MGC55" s="35"/>
      <c r="MGD55" s="35"/>
      <c r="MGE55" s="35"/>
      <c r="MGF55" s="35"/>
      <c r="MGG55" s="35"/>
      <c r="MGH55" s="35"/>
      <c r="MGI55" s="35"/>
      <c r="MGJ55" s="35"/>
      <c r="MGK55" s="35"/>
      <c r="MGL55" s="35"/>
      <c r="MGM55" s="35"/>
      <c r="MGN55" s="35"/>
      <c r="MGO55" s="35"/>
      <c r="MGP55" s="35"/>
      <c r="MGQ55" s="35"/>
      <c r="MGR55" s="35"/>
      <c r="MGS55" s="35"/>
      <c r="MGT55" s="35"/>
      <c r="MGU55" s="35"/>
      <c r="MGV55" s="35"/>
      <c r="MGW55" s="35"/>
      <c r="MGX55" s="35"/>
      <c r="MGY55" s="35"/>
      <c r="MGZ55" s="35"/>
      <c r="MHA55" s="35"/>
      <c r="MHB55" s="35"/>
      <c r="MHC55" s="35"/>
      <c r="MHD55" s="35"/>
      <c r="MHE55" s="35"/>
      <c r="MHF55" s="35"/>
      <c r="MHG55" s="35"/>
      <c r="MHH55" s="35"/>
      <c r="MHI55" s="35"/>
      <c r="MHJ55" s="35"/>
      <c r="MHK55" s="35"/>
      <c r="MHL55" s="35"/>
      <c r="MHM55" s="35"/>
      <c r="MHN55" s="35"/>
      <c r="MHO55" s="35"/>
      <c r="MHP55" s="35"/>
      <c r="MHQ55" s="35"/>
      <c r="MHR55" s="35"/>
      <c r="MHS55" s="35"/>
      <c r="MHT55" s="35"/>
      <c r="MHU55" s="35"/>
      <c r="MHV55" s="35"/>
      <c r="MHW55" s="35"/>
      <c r="MHX55" s="35"/>
      <c r="MHY55" s="35"/>
      <c r="MHZ55" s="35"/>
      <c r="MIA55" s="35"/>
      <c r="MIB55" s="35"/>
      <c r="MIC55" s="35"/>
      <c r="MID55" s="35"/>
      <c r="MIE55" s="35"/>
      <c r="MIF55" s="35"/>
      <c r="MIG55" s="35"/>
      <c r="MIH55" s="35"/>
      <c r="MII55" s="35"/>
      <c r="MIJ55" s="35"/>
      <c r="MIK55" s="35"/>
      <c r="MIL55" s="35"/>
      <c r="MIM55" s="35"/>
      <c r="MIN55" s="35"/>
      <c r="MIO55" s="35"/>
      <c r="MIP55" s="35"/>
      <c r="MIQ55" s="35"/>
      <c r="MIR55" s="35"/>
      <c r="MIS55" s="35"/>
      <c r="MIT55" s="35"/>
      <c r="MIU55" s="35"/>
      <c r="MIV55" s="35"/>
      <c r="MIW55" s="35"/>
      <c r="MIX55" s="35"/>
      <c r="MIY55" s="35"/>
      <c r="MIZ55" s="35"/>
      <c r="MJA55" s="35"/>
      <c r="MJB55" s="35"/>
      <c r="MJC55" s="35"/>
      <c r="MJD55" s="35"/>
      <c r="MJE55" s="35"/>
      <c r="MJF55" s="35"/>
      <c r="MJG55" s="35"/>
      <c r="MJH55" s="35"/>
      <c r="MJI55" s="35"/>
      <c r="MJJ55" s="35"/>
      <c r="MJK55" s="35"/>
      <c r="MJL55" s="35"/>
      <c r="MJM55" s="35"/>
      <c r="MJN55" s="35"/>
      <c r="MJO55" s="35"/>
      <c r="MJP55" s="35"/>
      <c r="MJQ55" s="35"/>
      <c r="MJR55" s="35"/>
      <c r="MJS55" s="35"/>
      <c r="MJT55" s="35"/>
      <c r="MJU55" s="35"/>
      <c r="MJV55" s="35"/>
      <c r="MJW55" s="35"/>
      <c r="MJX55" s="35"/>
      <c r="MJY55" s="35"/>
      <c r="MJZ55" s="35"/>
      <c r="MKA55" s="35"/>
      <c r="MKB55" s="35"/>
      <c r="MKC55" s="35"/>
      <c r="MKD55" s="35"/>
      <c r="MKE55" s="35"/>
      <c r="MKF55" s="35"/>
      <c r="MKG55" s="35"/>
      <c r="MKH55" s="35"/>
      <c r="MKI55" s="35"/>
      <c r="MKJ55" s="35"/>
      <c r="MKK55" s="35"/>
      <c r="MKL55" s="35"/>
      <c r="MKM55" s="35"/>
      <c r="MKN55" s="35"/>
      <c r="MKO55" s="35"/>
      <c r="MKP55" s="35"/>
      <c r="MKQ55" s="35"/>
      <c r="MKR55" s="35"/>
      <c r="MKS55" s="35"/>
      <c r="MKT55" s="35"/>
      <c r="MKU55" s="35"/>
      <c r="MKV55" s="35"/>
      <c r="MKW55" s="35"/>
      <c r="MKX55" s="35"/>
      <c r="MKY55" s="35"/>
      <c r="MKZ55" s="35"/>
      <c r="MLA55" s="35"/>
      <c r="MLB55" s="35"/>
      <c r="MLC55" s="35"/>
      <c r="MLD55" s="35"/>
      <c r="MLE55" s="35"/>
      <c r="MLF55" s="35"/>
      <c r="MLG55" s="35"/>
      <c r="MLH55" s="35"/>
      <c r="MLI55" s="35"/>
      <c r="MLJ55" s="35"/>
      <c r="MLK55" s="35"/>
      <c r="MLL55" s="35"/>
      <c r="MLM55" s="35"/>
      <c r="MLN55" s="35"/>
      <c r="MLO55" s="35"/>
      <c r="MLP55" s="35"/>
      <c r="MLQ55" s="35"/>
      <c r="MLR55" s="35"/>
      <c r="MLS55" s="35"/>
      <c r="MLT55" s="35"/>
      <c r="MLU55" s="35"/>
      <c r="MLV55" s="35"/>
      <c r="MLW55" s="35"/>
      <c r="MLX55" s="35"/>
      <c r="MLY55" s="35"/>
      <c r="MLZ55" s="35"/>
      <c r="MMA55" s="35"/>
      <c r="MMB55" s="35"/>
      <c r="MMC55" s="35"/>
      <c r="MMD55" s="35"/>
      <c r="MME55" s="35"/>
      <c r="MMF55" s="35"/>
      <c r="MMG55" s="35"/>
      <c r="MMH55" s="35"/>
      <c r="MMI55" s="35"/>
      <c r="MMJ55" s="35"/>
      <c r="MMK55" s="35"/>
      <c r="MML55" s="35"/>
      <c r="MMM55" s="35"/>
      <c r="MMN55" s="35"/>
      <c r="MMO55" s="35"/>
      <c r="MMP55" s="35"/>
      <c r="MMQ55" s="35"/>
      <c r="MMR55" s="35"/>
      <c r="MMS55" s="35"/>
      <c r="MMT55" s="35"/>
      <c r="MMU55" s="35"/>
      <c r="MMV55" s="35"/>
      <c r="MMW55" s="35"/>
      <c r="MMX55" s="35"/>
      <c r="MMY55" s="35"/>
      <c r="MMZ55" s="35"/>
      <c r="MNA55" s="35"/>
      <c r="MNB55" s="35"/>
      <c r="MNC55" s="35"/>
      <c r="MND55" s="35"/>
      <c r="MNE55" s="35"/>
      <c r="MNF55" s="35"/>
      <c r="MNG55" s="35"/>
      <c r="MNH55" s="35"/>
      <c r="MNI55" s="35"/>
      <c r="MNJ55" s="35"/>
      <c r="MNK55" s="35"/>
      <c r="MNL55" s="35"/>
      <c r="MNM55" s="35"/>
      <c r="MNN55" s="35"/>
      <c r="MNO55" s="35"/>
      <c r="MNP55" s="35"/>
      <c r="MNQ55" s="35"/>
      <c r="MNR55" s="35"/>
      <c r="MNS55" s="35"/>
      <c r="MNT55" s="35"/>
      <c r="MNU55" s="35"/>
      <c r="MNV55" s="35"/>
      <c r="MNW55" s="35"/>
      <c r="MNX55" s="35"/>
      <c r="MNY55" s="35"/>
      <c r="MNZ55" s="35"/>
      <c r="MOA55" s="35"/>
      <c r="MOB55" s="35"/>
      <c r="MOC55" s="35"/>
      <c r="MOD55" s="35"/>
      <c r="MOE55" s="35"/>
      <c r="MOF55" s="35"/>
      <c r="MOG55" s="35"/>
      <c r="MOH55" s="35"/>
      <c r="MOI55" s="35"/>
      <c r="MOJ55" s="35"/>
      <c r="MOK55" s="35"/>
      <c r="MOL55" s="35"/>
      <c r="MOM55" s="35"/>
      <c r="MON55" s="35"/>
      <c r="MOO55" s="35"/>
      <c r="MOP55" s="35"/>
      <c r="MOQ55" s="35"/>
      <c r="MOR55" s="35"/>
      <c r="MOS55" s="35"/>
      <c r="MOT55" s="35"/>
      <c r="MOU55" s="35"/>
      <c r="MOV55" s="35"/>
      <c r="MOW55" s="35"/>
      <c r="MOX55" s="35"/>
      <c r="MOY55" s="35"/>
      <c r="MOZ55" s="35"/>
      <c r="MPA55" s="35"/>
      <c r="MPB55" s="35"/>
      <c r="MPC55" s="35"/>
      <c r="MPD55" s="35"/>
      <c r="MPE55" s="35"/>
      <c r="MPF55" s="35"/>
      <c r="MPG55" s="35"/>
      <c r="MPH55" s="35"/>
      <c r="MPI55" s="35"/>
      <c r="MPJ55" s="35"/>
      <c r="MPK55" s="35"/>
      <c r="MPL55" s="35"/>
      <c r="MPM55" s="35"/>
      <c r="MPN55" s="35"/>
      <c r="MPO55" s="35"/>
      <c r="MPP55" s="35"/>
      <c r="MPQ55" s="35"/>
      <c r="MPR55" s="35"/>
      <c r="MPS55" s="35"/>
      <c r="MPT55" s="35"/>
      <c r="MPU55" s="35"/>
      <c r="MPV55" s="35"/>
      <c r="MPW55" s="35"/>
      <c r="MPX55" s="35"/>
      <c r="MPY55" s="35"/>
      <c r="MPZ55" s="35"/>
      <c r="MQA55" s="35"/>
      <c r="MQB55" s="35"/>
      <c r="MQC55" s="35"/>
      <c r="MQD55" s="35"/>
      <c r="MQE55" s="35"/>
      <c r="MQF55" s="35"/>
      <c r="MQG55" s="35"/>
      <c r="MQH55" s="35"/>
      <c r="MQI55" s="35"/>
      <c r="MQJ55" s="35"/>
      <c r="MQK55" s="35"/>
      <c r="MQL55" s="35"/>
      <c r="MQM55" s="35"/>
      <c r="MQN55" s="35"/>
      <c r="MQO55" s="35"/>
      <c r="MQP55" s="35"/>
      <c r="MQQ55" s="35"/>
      <c r="MQR55" s="35"/>
      <c r="MQS55" s="35"/>
      <c r="MQT55" s="35"/>
      <c r="MQU55" s="35"/>
      <c r="MQV55" s="35"/>
      <c r="MQW55" s="35"/>
      <c r="MQX55" s="35"/>
      <c r="MQY55" s="35"/>
      <c r="MQZ55" s="35"/>
      <c r="MRA55" s="35"/>
      <c r="MRB55" s="35"/>
      <c r="MRC55" s="35"/>
      <c r="MRD55" s="35"/>
      <c r="MRE55" s="35"/>
      <c r="MRF55" s="35"/>
      <c r="MRG55" s="35"/>
      <c r="MRH55" s="35"/>
      <c r="MRI55" s="35"/>
      <c r="MRJ55" s="35"/>
      <c r="MRK55" s="35"/>
      <c r="MRL55" s="35"/>
      <c r="MRM55" s="35"/>
      <c r="MRN55" s="35"/>
      <c r="MRO55" s="35"/>
      <c r="MRP55" s="35"/>
      <c r="MRQ55" s="35"/>
      <c r="MRR55" s="35"/>
      <c r="MRS55" s="35"/>
      <c r="MRT55" s="35"/>
      <c r="MRU55" s="35"/>
      <c r="MRV55" s="35"/>
      <c r="MRW55" s="35"/>
      <c r="MRX55" s="35"/>
      <c r="MRY55" s="35"/>
      <c r="MRZ55" s="35"/>
      <c r="MSA55" s="35"/>
      <c r="MSB55" s="35"/>
      <c r="MSC55" s="35"/>
      <c r="MSD55" s="35"/>
      <c r="MSE55" s="35"/>
      <c r="MSF55" s="35"/>
      <c r="MSG55" s="35"/>
      <c r="MSH55" s="35"/>
      <c r="MSI55" s="35"/>
      <c r="MSJ55" s="35"/>
      <c r="MSK55" s="35"/>
      <c r="MSL55" s="35"/>
      <c r="MSM55" s="35"/>
      <c r="MSN55" s="35"/>
      <c r="MSO55" s="35"/>
      <c r="MSP55" s="35"/>
      <c r="MSQ55" s="35"/>
      <c r="MSR55" s="35"/>
      <c r="MSS55" s="35"/>
      <c r="MST55" s="35"/>
      <c r="MSU55" s="35"/>
      <c r="MSV55" s="35"/>
      <c r="MSW55" s="35"/>
      <c r="MSX55" s="35"/>
      <c r="MSY55" s="35"/>
      <c r="MSZ55" s="35"/>
      <c r="MTA55" s="35"/>
      <c r="MTB55" s="35"/>
      <c r="MTC55" s="35"/>
      <c r="MTD55" s="35"/>
      <c r="MTE55" s="35"/>
      <c r="MTF55" s="35"/>
      <c r="MTG55" s="35"/>
      <c r="MTH55" s="35"/>
      <c r="MTI55" s="35"/>
      <c r="MTJ55" s="35"/>
      <c r="MTK55" s="35"/>
      <c r="MTL55" s="35"/>
      <c r="MTM55" s="35"/>
      <c r="MTN55" s="35"/>
      <c r="MTO55" s="35"/>
      <c r="MTP55" s="35"/>
      <c r="MTQ55" s="35"/>
      <c r="MTR55" s="35"/>
      <c r="MTS55" s="35"/>
      <c r="MTT55" s="35"/>
      <c r="MTU55" s="35"/>
      <c r="MTV55" s="35"/>
      <c r="MTW55" s="35"/>
      <c r="MTX55" s="35"/>
      <c r="MTY55" s="35"/>
      <c r="MTZ55" s="35"/>
      <c r="MUA55" s="35"/>
      <c r="MUB55" s="35"/>
      <c r="MUC55" s="35"/>
      <c r="MUD55" s="35"/>
      <c r="MUE55" s="35"/>
      <c r="MUF55" s="35"/>
      <c r="MUG55" s="35"/>
      <c r="MUH55" s="35"/>
      <c r="MUI55" s="35"/>
      <c r="MUJ55" s="35"/>
      <c r="MUK55" s="35"/>
      <c r="MUL55" s="35"/>
      <c r="MUM55" s="35"/>
      <c r="MUN55" s="35"/>
      <c r="MUO55" s="35"/>
      <c r="MUP55" s="35"/>
      <c r="MUQ55" s="35"/>
      <c r="MUR55" s="35"/>
      <c r="MUS55" s="35"/>
      <c r="MUT55" s="35"/>
      <c r="MUU55" s="35"/>
      <c r="MUV55" s="35"/>
      <c r="MUW55" s="35"/>
      <c r="MUX55" s="35"/>
      <c r="MUY55" s="35"/>
      <c r="MUZ55" s="35"/>
      <c r="MVA55" s="35"/>
      <c r="MVB55" s="35"/>
      <c r="MVC55" s="35"/>
      <c r="MVD55" s="35"/>
      <c r="MVE55" s="35"/>
      <c r="MVF55" s="35"/>
      <c r="MVG55" s="35"/>
      <c r="MVH55" s="35"/>
      <c r="MVI55" s="35"/>
      <c r="MVJ55" s="35"/>
      <c r="MVK55" s="35"/>
      <c r="MVL55" s="35"/>
      <c r="MVM55" s="35"/>
      <c r="MVN55" s="35"/>
      <c r="MVO55" s="35"/>
      <c r="MVP55" s="35"/>
      <c r="MVQ55" s="35"/>
      <c r="MVR55" s="35"/>
      <c r="MVS55" s="35"/>
      <c r="MVT55" s="35"/>
      <c r="MVU55" s="35"/>
      <c r="MVV55" s="35"/>
      <c r="MVW55" s="35"/>
      <c r="MVX55" s="35"/>
      <c r="MVY55" s="35"/>
      <c r="MVZ55" s="35"/>
      <c r="MWA55" s="35"/>
      <c r="MWB55" s="35"/>
      <c r="MWC55" s="35"/>
      <c r="MWD55" s="35"/>
      <c r="MWE55" s="35"/>
      <c r="MWF55" s="35"/>
      <c r="MWG55" s="35"/>
      <c r="MWH55" s="35"/>
      <c r="MWI55" s="35"/>
      <c r="MWJ55" s="35"/>
      <c r="MWK55" s="35"/>
      <c r="MWL55" s="35"/>
      <c r="MWM55" s="35"/>
      <c r="MWN55" s="35"/>
      <c r="MWO55" s="35"/>
      <c r="MWP55" s="35"/>
      <c r="MWQ55" s="35"/>
      <c r="MWR55" s="35"/>
      <c r="MWS55" s="35"/>
      <c r="MWT55" s="35"/>
      <c r="MWU55" s="35"/>
      <c r="MWV55" s="35"/>
      <c r="MWW55" s="35"/>
      <c r="MWX55" s="35"/>
      <c r="MWY55" s="35"/>
      <c r="MWZ55" s="35"/>
      <c r="MXA55" s="35"/>
      <c r="MXB55" s="35"/>
      <c r="MXC55" s="35"/>
      <c r="MXD55" s="35"/>
      <c r="MXE55" s="35"/>
      <c r="MXF55" s="35"/>
      <c r="MXG55" s="35"/>
      <c r="MXH55" s="35"/>
      <c r="MXI55" s="35"/>
      <c r="MXJ55" s="35"/>
      <c r="MXK55" s="35"/>
      <c r="MXL55" s="35"/>
      <c r="MXM55" s="35"/>
      <c r="MXN55" s="35"/>
      <c r="MXO55" s="35"/>
      <c r="MXP55" s="35"/>
      <c r="MXQ55" s="35"/>
      <c r="MXR55" s="35"/>
      <c r="MXS55" s="35"/>
      <c r="MXT55" s="35"/>
      <c r="MXU55" s="35"/>
      <c r="MXV55" s="35"/>
      <c r="MXW55" s="35"/>
      <c r="MXX55" s="35"/>
      <c r="MXY55" s="35"/>
      <c r="MXZ55" s="35"/>
      <c r="MYA55" s="35"/>
      <c r="MYB55" s="35"/>
      <c r="MYC55" s="35"/>
      <c r="MYD55" s="35"/>
      <c r="MYE55" s="35"/>
      <c r="MYF55" s="35"/>
      <c r="MYG55" s="35"/>
      <c r="MYH55" s="35"/>
      <c r="MYI55" s="35"/>
      <c r="MYJ55" s="35"/>
      <c r="MYK55" s="35"/>
      <c r="MYL55" s="35"/>
      <c r="MYM55" s="35"/>
      <c r="MYN55" s="35"/>
      <c r="MYO55" s="35"/>
      <c r="MYP55" s="35"/>
      <c r="MYQ55" s="35"/>
      <c r="MYR55" s="35"/>
      <c r="MYS55" s="35"/>
      <c r="MYT55" s="35"/>
      <c r="MYU55" s="35"/>
      <c r="MYV55" s="35"/>
      <c r="MYW55" s="35"/>
      <c r="MYX55" s="35"/>
      <c r="MYY55" s="35"/>
      <c r="MYZ55" s="35"/>
      <c r="MZA55" s="35"/>
      <c r="MZB55" s="35"/>
      <c r="MZC55" s="35"/>
      <c r="MZD55" s="35"/>
      <c r="MZE55" s="35"/>
      <c r="MZF55" s="35"/>
      <c r="MZG55" s="35"/>
      <c r="MZH55" s="35"/>
      <c r="MZI55" s="35"/>
      <c r="MZJ55" s="35"/>
      <c r="MZK55" s="35"/>
      <c r="MZL55" s="35"/>
      <c r="MZM55" s="35"/>
      <c r="MZN55" s="35"/>
      <c r="MZO55" s="35"/>
      <c r="MZP55" s="35"/>
      <c r="MZQ55" s="35"/>
      <c r="MZR55" s="35"/>
      <c r="MZS55" s="35"/>
      <c r="MZT55" s="35"/>
      <c r="MZU55" s="35"/>
      <c r="MZV55" s="35"/>
      <c r="MZW55" s="35"/>
      <c r="MZX55" s="35"/>
      <c r="MZY55" s="35"/>
      <c r="MZZ55" s="35"/>
      <c r="NAA55" s="35"/>
      <c r="NAB55" s="35"/>
      <c r="NAC55" s="35"/>
      <c r="NAD55" s="35"/>
      <c r="NAE55" s="35"/>
      <c r="NAF55" s="35"/>
      <c r="NAG55" s="35"/>
      <c r="NAH55" s="35"/>
      <c r="NAI55" s="35"/>
      <c r="NAJ55" s="35"/>
      <c r="NAK55" s="35"/>
      <c r="NAL55" s="35"/>
      <c r="NAM55" s="35"/>
      <c r="NAN55" s="35"/>
      <c r="NAO55" s="35"/>
      <c r="NAP55" s="35"/>
      <c r="NAQ55" s="35"/>
      <c r="NAR55" s="35"/>
      <c r="NAS55" s="35"/>
      <c r="NAT55" s="35"/>
      <c r="NAU55" s="35"/>
      <c r="NAV55" s="35"/>
      <c r="NAW55" s="35"/>
      <c r="NAX55" s="35"/>
      <c r="NAY55" s="35"/>
      <c r="NAZ55" s="35"/>
      <c r="NBA55" s="35"/>
      <c r="NBB55" s="35"/>
      <c r="NBC55" s="35"/>
      <c r="NBD55" s="35"/>
      <c r="NBE55" s="35"/>
      <c r="NBF55" s="35"/>
      <c r="NBG55" s="35"/>
      <c r="NBH55" s="35"/>
      <c r="NBI55" s="35"/>
      <c r="NBJ55" s="35"/>
      <c r="NBK55" s="35"/>
      <c r="NBL55" s="35"/>
      <c r="NBM55" s="35"/>
      <c r="NBN55" s="35"/>
      <c r="NBO55" s="35"/>
      <c r="NBP55" s="35"/>
      <c r="NBQ55" s="35"/>
      <c r="NBR55" s="35"/>
      <c r="NBS55" s="35"/>
      <c r="NBT55" s="35"/>
      <c r="NBU55" s="35"/>
      <c r="NBV55" s="35"/>
      <c r="NBW55" s="35"/>
      <c r="NBX55" s="35"/>
      <c r="NBY55" s="35"/>
      <c r="NBZ55" s="35"/>
      <c r="NCA55" s="35"/>
      <c r="NCB55" s="35"/>
      <c r="NCC55" s="35"/>
      <c r="NCD55" s="35"/>
      <c r="NCE55" s="35"/>
      <c r="NCF55" s="35"/>
      <c r="NCG55" s="35"/>
      <c r="NCH55" s="35"/>
      <c r="NCI55" s="35"/>
      <c r="NCJ55" s="35"/>
      <c r="NCK55" s="35"/>
      <c r="NCL55" s="35"/>
      <c r="NCM55" s="35"/>
      <c r="NCN55" s="35"/>
      <c r="NCO55" s="35"/>
      <c r="NCP55" s="35"/>
      <c r="NCQ55" s="35"/>
      <c r="NCR55" s="35"/>
      <c r="NCS55" s="35"/>
      <c r="NCT55" s="35"/>
      <c r="NCU55" s="35"/>
      <c r="NCV55" s="35"/>
      <c r="NCW55" s="35"/>
      <c r="NCX55" s="35"/>
      <c r="NCY55" s="35"/>
      <c r="NCZ55" s="35"/>
      <c r="NDA55" s="35"/>
      <c r="NDB55" s="35"/>
      <c r="NDC55" s="35"/>
      <c r="NDD55" s="35"/>
      <c r="NDE55" s="35"/>
      <c r="NDF55" s="35"/>
      <c r="NDG55" s="35"/>
      <c r="NDH55" s="35"/>
      <c r="NDI55" s="35"/>
      <c r="NDJ55" s="35"/>
      <c r="NDK55" s="35"/>
      <c r="NDL55" s="35"/>
      <c r="NDM55" s="35"/>
      <c r="NDN55" s="35"/>
      <c r="NDO55" s="35"/>
      <c r="NDP55" s="35"/>
      <c r="NDQ55" s="35"/>
      <c r="NDR55" s="35"/>
      <c r="NDS55" s="35"/>
      <c r="NDT55" s="35"/>
      <c r="NDU55" s="35"/>
      <c r="NDV55" s="35"/>
      <c r="NDW55" s="35"/>
      <c r="NDX55" s="35"/>
      <c r="NDY55" s="35"/>
      <c r="NDZ55" s="35"/>
      <c r="NEA55" s="35"/>
      <c r="NEB55" s="35"/>
      <c r="NEC55" s="35"/>
      <c r="NED55" s="35"/>
      <c r="NEE55" s="35"/>
      <c r="NEF55" s="35"/>
      <c r="NEG55" s="35"/>
      <c r="NEH55" s="35"/>
      <c r="NEI55" s="35"/>
      <c r="NEJ55" s="35"/>
      <c r="NEK55" s="35"/>
      <c r="NEL55" s="35"/>
      <c r="NEM55" s="35"/>
      <c r="NEN55" s="35"/>
      <c r="NEO55" s="35"/>
      <c r="NEP55" s="35"/>
      <c r="NEQ55" s="35"/>
      <c r="NER55" s="35"/>
      <c r="NES55" s="35"/>
      <c r="NET55" s="35"/>
      <c r="NEU55" s="35"/>
      <c r="NEV55" s="35"/>
      <c r="NEW55" s="35"/>
      <c r="NEX55" s="35"/>
      <c r="NEY55" s="35"/>
      <c r="NEZ55" s="35"/>
      <c r="NFA55" s="35"/>
      <c r="NFB55" s="35"/>
      <c r="NFC55" s="35"/>
      <c r="NFD55" s="35"/>
      <c r="NFE55" s="35"/>
      <c r="NFF55" s="35"/>
      <c r="NFG55" s="35"/>
      <c r="NFH55" s="35"/>
      <c r="NFI55" s="35"/>
      <c r="NFJ55" s="35"/>
      <c r="NFK55" s="35"/>
      <c r="NFL55" s="35"/>
      <c r="NFM55" s="35"/>
      <c r="NFN55" s="35"/>
      <c r="NFO55" s="35"/>
      <c r="NFP55" s="35"/>
      <c r="NFQ55" s="35"/>
      <c r="NFR55" s="35"/>
      <c r="NFS55" s="35"/>
      <c r="NFT55" s="35"/>
      <c r="NFU55" s="35"/>
      <c r="NFV55" s="35"/>
      <c r="NFW55" s="35"/>
      <c r="NFX55" s="35"/>
      <c r="NFY55" s="35"/>
      <c r="NFZ55" s="35"/>
      <c r="NGA55" s="35"/>
      <c r="NGB55" s="35"/>
      <c r="NGC55" s="35"/>
      <c r="NGD55" s="35"/>
      <c r="NGE55" s="35"/>
      <c r="NGF55" s="35"/>
      <c r="NGG55" s="35"/>
      <c r="NGH55" s="35"/>
      <c r="NGI55" s="35"/>
      <c r="NGJ55" s="35"/>
      <c r="NGK55" s="35"/>
      <c r="NGL55" s="35"/>
      <c r="NGM55" s="35"/>
      <c r="NGN55" s="35"/>
      <c r="NGO55" s="35"/>
      <c r="NGP55" s="35"/>
      <c r="NGQ55" s="35"/>
      <c r="NGR55" s="35"/>
      <c r="NGS55" s="35"/>
      <c r="NGT55" s="35"/>
      <c r="NGU55" s="35"/>
      <c r="NGV55" s="35"/>
      <c r="NGW55" s="35"/>
      <c r="NGX55" s="35"/>
      <c r="NGY55" s="35"/>
      <c r="NGZ55" s="35"/>
      <c r="NHA55" s="35"/>
      <c r="NHB55" s="35"/>
      <c r="NHC55" s="35"/>
      <c r="NHD55" s="35"/>
      <c r="NHE55" s="35"/>
      <c r="NHF55" s="35"/>
      <c r="NHG55" s="35"/>
      <c r="NHH55" s="35"/>
      <c r="NHI55" s="35"/>
      <c r="NHJ55" s="35"/>
      <c r="NHK55" s="35"/>
      <c r="NHL55" s="35"/>
      <c r="NHM55" s="35"/>
      <c r="NHN55" s="35"/>
      <c r="NHO55" s="35"/>
      <c r="NHP55" s="35"/>
      <c r="NHQ55" s="35"/>
      <c r="NHR55" s="35"/>
      <c r="NHS55" s="35"/>
      <c r="NHT55" s="35"/>
      <c r="NHU55" s="35"/>
      <c r="NHV55" s="35"/>
      <c r="NHW55" s="35"/>
      <c r="NHX55" s="35"/>
      <c r="NHY55" s="35"/>
      <c r="NHZ55" s="35"/>
      <c r="NIA55" s="35"/>
      <c r="NIB55" s="35"/>
      <c r="NIC55" s="35"/>
      <c r="NID55" s="35"/>
      <c r="NIE55" s="35"/>
      <c r="NIF55" s="35"/>
      <c r="NIG55" s="35"/>
      <c r="NIH55" s="35"/>
      <c r="NII55" s="35"/>
      <c r="NIJ55" s="35"/>
      <c r="NIK55" s="35"/>
      <c r="NIL55" s="35"/>
      <c r="NIM55" s="35"/>
      <c r="NIN55" s="35"/>
      <c r="NIO55" s="35"/>
      <c r="NIP55" s="35"/>
      <c r="NIQ55" s="35"/>
      <c r="NIR55" s="35"/>
      <c r="NIS55" s="35"/>
      <c r="NIT55" s="35"/>
      <c r="NIU55" s="35"/>
      <c r="NIV55" s="35"/>
      <c r="NIW55" s="35"/>
      <c r="NIX55" s="35"/>
      <c r="NIY55" s="35"/>
      <c r="NIZ55" s="35"/>
      <c r="NJA55" s="35"/>
      <c r="NJB55" s="35"/>
      <c r="NJC55" s="35"/>
      <c r="NJD55" s="35"/>
      <c r="NJE55" s="35"/>
      <c r="NJF55" s="35"/>
      <c r="NJG55" s="35"/>
      <c r="NJH55" s="35"/>
      <c r="NJI55" s="35"/>
      <c r="NJJ55" s="35"/>
      <c r="NJK55" s="35"/>
      <c r="NJL55" s="35"/>
      <c r="NJM55" s="35"/>
      <c r="NJN55" s="35"/>
      <c r="NJO55" s="35"/>
      <c r="NJP55" s="35"/>
      <c r="NJQ55" s="35"/>
      <c r="NJR55" s="35"/>
      <c r="NJS55" s="35"/>
      <c r="NJT55" s="35"/>
      <c r="NJU55" s="35"/>
      <c r="NJV55" s="35"/>
      <c r="NJW55" s="35"/>
      <c r="NJX55" s="35"/>
      <c r="NJY55" s="35"/>
      <c r="NJZ55" s="35"/>
      <c r="NKA55" s="35"/>
      <c r="NKB55" s="35"/>
      <c r="NKC55" s="35"/>
      <c r="NKD55" s="35"/>
      <c r="NKE55" s="35"/>
      <c r="NKF55" s="35"/>
      <c r="NKG55" s="35"/>
      <c r="NKH55" s="35"/>
      <c r="NKI55" s="35"/>
      <c r="NKJ55" s="35"/>
      <c r="NKK55" s="35"/>
      <c r="NKL55" s="35"/>
      <c r="NKM55" s="35"/>
      <c r="NKN55" s="35"/>
      <c r="NKO55" s="35"/>
      <c r="NKP55" s="35"/>
      <c r="NKQ55" s="35"/>
      <c r="NKR55" s="35"/>
      <c r="NKS55" s="35"/>
      <c r="NKT55" s="35"/>
      <c r="NKU55" s="35"/>
      <c r="NKV55" s="35"/>
      <c r="NKW55" s="35"/>
      <c r="NKX55" s="35"/>
      <c r="NKY55" s="35"/>
      <c r="NKZ55" s="35"/>
      <c r="NLA55" s="35"/>
      <c r="NLB55" s="35"/>
      <c r="NLC55" s="35"/>
      <c r="NLD55" s="35"/>
      <c r="NLE55" s="35"/>
      <c r="NLF55" s="35"/>
      <c r="NLG55" s="35"/>
      <c r="NLH55" s="35"/>
      <c r="NLI55" s="35"/>
      <c r="NLJ55" s="35"/>
      <c r="NLK55" s="35"/>
      <c r="NLL55" s="35"/>
      <c r="NLM55" s="35"/>
      <c r="NLN55" s="35"/>
      <c r="NLO55" s="35"/>
      <c r="NLP55" s="35"/>
      <c r="NLQ55" s="35"/>
      <c r="NLR55" s="35"/>
      <c r="NLS55" s="35"/>
      <c r="NLT55" s="35"/>
      <c r="NLU55" s="35"/>
      <c r="NLV55" s="35"/>
      <c r="NLW55" s="35"/>
      <c r="NLX55" s="35"/>
      <c r="NLY55" s="35"/>
      <c r="NLZ55" s="35"/>
      <c r="NMA55" s="35"/>
      <c r="NMB55" s="35"/>
      <c r="NMC55" s="35"/>
      <c r="NMD55" s="35"/>
      <c r="NME55" s="35"/>
      <c r="NMF55" s="35"/>
      <c r="NMG55" s="35"/>
      <c r="NMH55" s="35"/>
      <c r="NMI55" s="35"/>
      <c r="NMJ55" s="35"/>
      <c r="NMK55" s="35"/>
      <c r="NML55" s="35"/>
      <c r="NMM55" s="35"/>
      <c r="NMN55" s="35"/>
      <c r="NMO55" s="35"/>
      <c r="NMP55" s="35"/>
      <c r="NMQ55" s="35"/>
      <c r="NMR55" s="35"/>
      <c r="NMS55" s="35"/>
      <c r="NMT55" s="35"/>
      <c r="NMU55" s="35"/>
      <c r="NMV55" s="35"/>
      <c r="NMW55" s="35"/>
      <c r="NMX55" s="35"/>
      <c r="NMY55" s="35"/>
      <c r="NMZ55" s="35"/>
      <c r="NNA55" s="35"/>
      <c r="NNB55" s="35"/>
      <c r="NNC55" s="35"/>
      <c r="NND55" s="35"/>
      <c r="NNE55" s="35"/>
      <c r="NNF55" s="35"/>
      <c r="NNG55" s="35"/>
      <c r="NNH55" s="35"/>
      <c r="NNI55" s="35"/>
      <c r="NNJ55" s="35"/>
      <c r="NNK55" s="35"/>
      <c r="NNL55" s="35"/>
      <c r="NNM55" s="35"/>
      <c r="NNN55" s="35"/>
      <c r="NNO55" s="35"/>
      <c r="NNP55" s="35"/>
      <c r="NNQ55" s="35"/>
      <c r="NNR55" s="35"/>
      <c r="NNS55" s="35"/>
      <c r="NNT55" s="35"/>
      <c r="NNU55" s="35"/>
      <c r="NNV55" s="35"/>
      <c r="NNW55" s="35"/>
      <c r="NNX55" s="35"/>
      <c r="NNY55" s="35"/>
      <c r="NNZ55" s="35"/>
      <c r="NOA55" s="35"/>
      <c r="NOB55" s="35"/>
      <c r="NOC55" s="35"/>
      <c r="NOD55" s="35"/>
      <c r="NOE55" s="35"/>
      <c r="NOF55" s="35"/>
      <c r="NOG55" s="35"/>
      <c r="NOH55" s="35"/>
      <c r="NOI55" s="35"/>
      <c r="NOJ55" s="35"/>
      <c r="NOK55" s="35"/>
      <c r="NOL55" s="35"/>
      <c r="NOM55" s="35"/>
      <c r="NON55" s="35"/>
      <c r="NOO55" s="35"/>
      <c r="NOP55" s="35"/>
      <c r="NOQ55" s="35"/>
      <c r="NOR55" s="35"/>
      <c r="NOS55" s="35"/>
      <c r="NOT55" s="35"/>
      <c r="NOU55" s="35"/>
      <c r="NOV55" s="35"/>
      <c r="NOW55" s="35"/>
      <c r="NOX55" s="35"/>
      <c r="NOY55" s="35"/>
      <c r="NOZ55" s="35"/>
      <c r="NPA55" s="35"/>
      <c r="NPB55" s="35"/>
      <c r="NPC55" s="35"/>
      <c r="NPD55" s="35"/>
      <c r="NPE55" s="35"/>
      <c r="NPF55" s="35"/>
      <c r="NPG55" s="35"/>
      <c r="NPH55" s="35"/>
      <c r="NPI55" s="35"/>
      <c r="NPJ55" s="35"/>
      <c r="NPK55" s="35"/>
      <c r="NPL55" s="35"/>
      <c r="NPM55" s="35"/>
      <c r="NPN55" s="35"/>
      <c r="NPO55" s="35"/>
      <c r="NPP55" s="35"/>
      <c r="NPQ55" s="35"/>
      <c r="NPR55" s="35"/>
      <c r="NPS55" s="35"/>
      <c r="NPT55" s="35"/>
      <c r="NPU55" s="35"/>
      <c r="NPV55" s="35"/>
      <c r="NPW55" s="35"/>
      <c r="NPX55" s="35"/>
      <c r="NPY55" s="35"/>
      <c r="NPZ55" s="35"/>
      <c r="NQA55" s="35"/>
      <c r="NQB55" s="35"/>
      <c r="NQC55" s="35"/>
      <c r="NQD55" s="35"/>
      <c r="NQE55" s="35"/>
      <c r="NQF55" s="35"/>
      <c r="NQG55" s="35"/>
      <c r="NQH55" s="35"/>
      <c r="NQI55" s="35"/>
      <c r="NQJ55" s="35"/>
      <c r="NQK55" s="35"/>
      <c r="NQL55" s="35"/>
      <c r="NQM55" s="35"/>
      <c r="NQN55" s="35"/>
      <c r="NQO55" s="35"/>
      <c r="NQP55" s="35"/>
      <c r="NQQ55" s="35"/>
      <c r="NQR55" s="35"/>
      <c r="NQS55" s="35"/>
      <c r="NQT55" s="35"/>
      <c r="NQU55" s="35"/>
      <c r="NQV55" s="35"/>
      <c r="NQW55" s="35"/>
      <c r="NQX55" s="35"/>
      <c r="NQY55" s="35"/>
      <c r="NQZ55" s="35"/>
      <c r="NRA55" s="35"/>
      <c r="NRB55" s="35"/>
      <c r="NRC55" s="35"/>
      <c r="NRD55" s="35"/>
      <c r="NRE55" s="35"/>
      <c r="NRF55" s="35"/>
      <c r="NRG55" s="35"/>
      <c r="NRH55" s="35"/>
      <c r="NRI55" s="35"/>
      <c r="NRJ55" s="35"/>
      <c r="NRK55" s="35"/>
      <c r="NRL55" s="35"/>
      <c r="NRM55" s="35"/>
      <c r="NRN55" s="35"/>
      <c r="NRO55" s="35"/>
      <c r="NRP55" s="35"/>
      <c r="NRQ55" s="35"/>
      <c r="NRR55" s="35"/>
      <c r="NRS55" s="35"/>
      <c r="NRT55" s="35"/>
      <c r="NRU55" s="35"/>
      <c r="NRV55" s="35"/>
      <c r="NRW55" s="35"/>
      <c r="NRX55" s="35"/>
      <c r="NRY55" s="35"/>
      <c r="NRZ55" s="35"/>
      <c r="NSA55" s="35"/>
      <c r="NSB55" s="35"/>
      <c r="NSC55" s="35"/>
      <c r="NSD55" s="35"/>
      <c r="NSE55" s="35"/>
      <c r="NSF55" s="35"/>
      <c r="NSG55" s="35"/>
      <c r="NSH55" s="35"/>
      <c r="NSI55" s="35"/>
      <c r="NSJ55" s="35"/>
      <c r="NSK55" s="35"/>
      <c r="NSL55" s="35"/>
      <c r="NSM55" s="35"/>
      <c r="NSN55" s="35"/>
      <c r="NSO55" s="35"/>
      <c r="NSP55" s="35"/>
      <c r="NSQ55" s="35"/>
      <c r="NSR55" s="35"/>
      <c r="NSS55" s="35"/>
      <c r="NST55" s="35"/>
      <c r="NSU55" s="35"/>
      <c r="NSV55" s="35"/>
      <c r="NSW55" s="35"/>
      <c r="NSX55" s="35"/>
      <c r="NSY55" s="35"/>
      <c r="NSZ55" s="35"/>
      <c r="NTA55" s="35"/>
      <c r="NTB55" s="35"/>
      <c r="NTC55" s="35"/>
      <c r="NTD55" s="35"/>
      <c r="NTE55" s="35"/>
      <c r="NTF55" s="35"/>
      <c r="NTG55" s="35"/>
      <c r="NTH55" s="35"/>
      <c r="NTI55" s="35"/>
      <c r="NTJ55" s="35"/>
      <c r="NTK55" s="35"/>
      <c r="NTL55" s="35"/>
      <c r="NTM55" s="35"/>
      <c r="NTN55" s="35"/>
      <c r="NTO55" s="35"/>
      <c r="NTP55" s="35"/>
      <c r="NTQ55" s="35"/>
      <c r="NTR55" s="35"/>
      <c r="NTS55" s="35"/>
      <c r="NTT55" s="35"/>
      <c r="NTU55" s="35"/>
      <c r="NTV55" s="35"/>
      <c r="NTW55" s="35"/>
      <c r="NTX55" s="35"/>
      <c r="NTY55" s="35"/>
      <c r="NTZ55" s="35"/>
      <c r="NUA55" s="35"/>
      <c r="NUB55" s="35"/>
      <c r="NUC55" s="35"/>
      <c r="NUD55" s="35"/>
      <c r="NUE55" s="35"/>
      <c r="NUF55" s="35"/>
      <c r="NUG55" s="35"/>
      <c r="NUH55" s="35"/>
      <c r="NUI55" s="35"/>
      <c r="NUJ55" s="35"/>
      <c r="NUK55" s="35"/>
      <c r="NUL55" s="35"/>
      <c r="NUM55" s="35"/>
      <c r="NUN55" s="35"/>
      <c r="NUO55" s="35"/>
      <c r="NUP55" s="35"/>
      <c r="NUQ55" s="35"/>
      <c r="NUR55" s="35"/>
      <c r="NUS55" s="35"/>
      <c r="NUT55" s="35"/>
      <c r="NUU55" s="35"/>
      <c r="NUV55" s="35"/>
      <c r="NUW55" s="35"/>
      <c r="NUX55" s="35"/>
      <c r="NUY55" s="35"/>
      <c r="NUZ55" s="35"/>
      <c r="NVA55" s="35"/>
      <c r="NVB55" s="35"/>
      <c r="NVC55" s="35"/>
      <c r="NVD55" s="35"/>
      <c r="NVE55" s="35"/>
      <c r="NVF55" s="35"/>
      <c r="NVG55" s="35"/>
      <c r="NVH55" s="35"/>
      <c r="NVI55" s="35"/>
      <c r="NVJ55" s="35"/>
      <c r="NVK55" s="35"/>
      <c r="NVL55" s="35"/>
      <c r="NVM55" s="35"/>
      <c r="NVN55" s="35"/>
      <c r="NVO55" s="35"/>
      <c r="NVP55" s="35"/>
      <c r="NVQ55" s="35"/>
      <c r="NVR55" s="35"/>
      <c r="NVS55" s="35"/>
      <c r="NVT55" s="35"/>
      <c r="NVU55" s="35"/>
      <c r="NVV55" s="35"/>
      <c r="NVW55" s="35"/>
      <c r="NVX55" s="35"/>
      <c r="NVY55" s="35"/>
      <c r="NVZ55" s="35"/>
      <c r="NWA55" s="35"/>
      <c r="NWB55" s="35"/>
      <c r="NWC55" s="35"/>
      <c r="NWD55" s="35"/>
      <c r="NWE55" s="35"/>
      <c r="NWF55" s="35"/>
      <c r="NWG55" s="35"/>
      <c r="NWH55" s="35"/>
      <c r="NWI55" s="35"/>
      <c r="NWJ55" s="35"/>
      <c r="NWK55" s="35"/>
      <c r="NWL55" s="35"/>
      <c r="NWM55" s="35"/>
      <c r="NWN55" s="35"/>
      <c r="NWO55" s="35"/>
      <c r="NWP55" s="35"/>
      <c r="NWQ55" s="35"/>
      <c r="NWR55" s="35"/>
      <c r="NWS55" s="35"/>
      <c r="NWT55" s="35"/>
      <c r="NWU55" s="35"/>
      <c r="NWV55" s="35"/>
      <c r="NWW55" s="35"/>
      <c r="NWX55" s="35"/>
      <c r="NWY55" s="35"/>
      <c r="NWZ55" s="35"/>
      <c r="NXA55" s="35"/>
      <c r="NXB55" s="35"/>
      <c r="NXC55" s="35"/>
      <c r="NXD55" s="35"/>
      <c r="NXE55" s="35"/>
      <c r="NXF55" s="35"/>
      <c r="NXG55" s="35"/>
      <c r="NXH55" s="35"/>
      <c r="NXI55" s="35"/>
      <c r="NXJ55" s="35"/>
      <c r="NXK55" s="35"/>
      <c r="NXL55" s="35"/>
      <c r="NXM55" s="35"/>
      <c r="NXN55" s="35"/>
      <c r="NXO55" s="35"/>
      <c r="NXP55" s="35"/>
      <c r="NXQ55" s="35"/>
      <c r="NXR55" s="35"/>
      <c r="NXS55" s="35"/>
      <c r="NXT55" s="35"/>
      <c r="NXU55" s="35"/>
      <c r="NXV55" s="35"/>
      <c r="NXW55" s="35"/>
      <c r="NXX55" s="35"/>
      <c r="NXY55" s="35"/>
      <c r="NXZ55" s="35"/>
      <c r="NYA55" s="35"/>
      <c r="NYB55" s="35"/>
      <c r="NYC55" s="35"/>
      <c r="NYD55" s="35"/>
      <c r="NYE55" s="35"/>
      <c r="NYF55" s="35"/>
      <c r="NYG55" s="35"/>
      <c r="NYH55" s="35"/>
      <c r="NYI55" s="35"/>
      <c r="NYJ55" s="35"/>
      <c r="NYK55" s="35"/>
      <c r="NYL55" s="35"/>
      <c r="NYM55" s="35"/>
      <c r="NYN55" s="35"/>
      <c r="NYO55" s="35"/>
      <c r="NYP55" s="35"/>
      <c r="NYQ55" s="35"/>
      <c r="NYR55" s="35"/>
      <c r="NYS55" s="35"/>
      <c r="NYT55" s="35"/>
      <c r="NYU55" s="35"/>
      <c r="NYV55" s="35"/>
      <c r="NYW55" s="35"/>
      <c r="NYX55" s="35"/>
      <c r="NYY55" s="35"/>
      <c r="NYZ55" s="35"/>
      <c r="NZA55" s="35"/>
      <c r="NZB55" s="35"/>
      <c r="NZC55" s="35"/>
      <c r="NZD55" s="35"/>
      <c r="NZE55" s="35"/>
      <c r="NZF55" s="35"/>
      <c r="NZG55" s="35"/>
      <c r="NZH55" s="35"/>
      <c r="NZI55" s="35"/>
      <c r="NZJ55" s="35"/>
      <c r="NZK55" s="35"/>
      <c r="NZL55" s="35"/>
      <c r="NZM55" s="35"/>
      <c r="NZN55" s="35"/>
      <c r="NZO55" s="35"/>
      <c r="NZP55" s="35"/>
      <c r="NZQ55" s="35"/>
      <c r="NZR55" s="35"/>
      <c r="NZS55" s="35"/>
      <c r="NZT55" s="35"/>
      <c r="NZU55" s="35"/>
      <c r="NZV55" s="35"/>
      <c r="NZW55" s="35"/>
      <c r="NZX55" s="35"/>
      <c r="NZY55" s="35"/>
      <c r="NZZ55" s="35"/>
      <c r="OAA55" s="35"/>
      <c r="OAB55" s="35"/>
      <c r="OAC55" s="35"/>
      <c r="OAD55" s="35"/>
      <c r="OAE55" s="35"/>
      <c r="OAF55" s="35"/>
      <c r="OAG55" s="35"/>
      <c r="OAH55" s="35"/>
      <c r="OAI55" s="35"/>
      <c r="OAJ55" s="35"/>
      <c r="OAK55" s="35"/>
      <c r="OAL55" s="35"/>
      <c r="OAM55" s="35"/>
      <c r="OAN55" s="35"/>
      <c r="OAO55" s="35"/>
      <c r="OAP55" s="35"/>
      <c r="OAQ55" s="35"/>
      <c r="OAR55" s="35"/>
      <c r="OAS55" s="35"/>
      <c r="OAT55" s="35"/>
      <c r="OAU55" s="35"/>
      <c r="OAV55" s="35"/>
      <c r="OAW55" s="35"/>
      <c r="OAX55" s="35"/>
      <c r="OAY55" s="35"/>
      <c r="OAZ55" s="35"/>
      <c r="OBA55" s="35"/>
      <c r="OBB55" s="35"/>
      <c r="OBC55" s="35"/>
      <c r="OBD55" s="35"/>
      <c r="OBE55" s="35"/>
      <c r="OBF55" s="35"/>
      <c r="OBG55" s="35"/>
      <c r="OBH55" s="35"/>
      <c r="OBI55" s="35"/>
      <c r="OBJ55" s="35"/>
      <c r="OBK55" s="35"/>
      <c r="OBL55" s="35"/>
      <c r="OBM55" s="35"/>
      <c r="OBN55" s="35"/>
      <c r="OBO55" s="35"/>
      <c r="OBP55" s="35"/>
      <c r="OBQ55" s="35"/>
      <c r="OBR55" s="35"/>
      <c r="OBS55" s="35"/>
      <c r="OBT55" s="35"/>
      <c r="OBU55" s="35"/>
      <c r="OBV55" s="35"/>
      <c r="OBW55" s="35"/>
      <c r="OBX55" s="35"/>
      <c r="OBY55" s="35"/>
      <c r="OBZ55" s="35"/>
      <c r="OCA55" s="35"/>
      <c r="OCB55" s="35"/>
      <c r="OCC55" s="35"/>
      <c r="OCD55" s="35"/>
      <c r="OCE55" s="35"/>
      <c r="OCF55" s="35"/>
      <c r="OCG55" s="35"/>
      <c r="OCH55" s="35"/>
      <c r="OCI55" s="35"/>
      <c r="OCJ55" s="35"/>
      <c r="OCK55" s="35"/>
      <c r="OCL55" s="35"/>
      <c r="OCM55" s="35"/>
      <c r="OCN55" s="35"/>
      <c r="OCO55" s="35"/>
      <c r="OCP55" s="35"/>
      <c r="OCQ55" s="35"/>
      <c r="OCR55" s="35"/>
      <c r="OCS55" s="35"/>
      <c r="OCT55" s="35"/>
      <c r="OCU55" s="35"/>
      <c r="OCV55" s="35"/>
      <c r="OCW55" s="35"/>
      <c r="OCX55" s="35"/>
      <c r="OCY55" s="35"/>
      <c r="OCZ55" s="35"/>
      <c r="ODA55" s="35"/>
      <c r="ODB55" s="35"/>
      <c r="ODC55" s="35"/>
      <c r="ODD55" s="35"/>
      <c r="ODE55" s="35"/>
      <c r="ODF55" s="35"/>
      <c r="ODG55" s="35"/>
      <c r="ODH55" s="35"/>
      <c r="ODI55" s="35"/>
      <c r="ODJ55" s="35"/>
      <c r="ODK55" s="35"/>
      <c r="ODL55" s="35"/>
      <c r="ODM55" s="35"/>
      <c r="ODN55" s="35"/>
      <c r="ODO55" s="35"/>
      <c r="ODP55" s="35"/>
      <c r="ODQ55" s="35"/>
      <c r="ODR55" s="35"/>
      <c r="ODS55" s="35"/>
      <c r="ODT55" s="35"/>
      <c r="ODU55" s="35"/>
      <c r="ODV55" s="35"/>
      <c r="ODW55" s="35"/>
      <c r="ODX55" s="35"/>
      <c r="ODY55" s="35"/>
      <c r="ODZ55" s="35"/>
      <c r="OEA55" s="35"/>
      <c r="OEB55" s="35"/>
      <c r="OEC55" s="35"/>
      <c r="OED55" s="35"/>
      <c r="OEE55" s="35"/>
      <c r="OEF55" s="35"/>
      <c r="OEG55" s="35"/>
      <c r="OEH55" s="35"/>
      <c r="OEI55" s="35"/>
      <c r="OEJ55" s="35"/>
      <c r="OEK55" s="35"/>
      <c r="OEL55" s="35"/>
      <c r="OEM55" s="35"/>
      <c r="OEN55" s="35"/>
      <c r="OEO55" s="35"/>
      <c r="OEP55" s="35"/>
      <c r="OEQ55" s="35"/>
      <c r="OER55" s="35"/>
      <c r="OES55" s="35"/>
      <c r="OET55" s="35"/>
      <c r="OEU55" s="35"/>
      <c r="OEV55" s="35"/>
      <c r="OEW55" s="35"/>
      <c r="OEX55" s="35"/>
      <c r="OEY55" s="35"/>
      <c r="OEZ55" s="35"/>
      <c r="OFA55" s="35"/>
      <c r="OFB55" s="35"/>
      <c r="OFC55" s="35"/>
      <c r="OFD55" s="35"/>
      <c r="OFE55" s="35"/>
      <c r="OFF55" s="35"/>
      <c r="OFG55" s="35"/>
      <c r="OFH55" s="35"/>
      <c r="OFI55" s="35"/>
      <c r="OFJ55" s="35"/>
      <c r="OFK55" s="35"/>
      <c r="OFL55" s="35"/>
      <c r="OFM55" s="35"/>
      <c r="OFN55" s="35"/>
      <c r="OFO55" s="35"/>
      <c r="OFP55" s="35"/>
      <c r="OFQ55" s="35"/>
      <c r="OFR55" s="35"/>
      <c r="OFS55" s="35"/>
      <c r="OFT55" s="35"/>
      <c r="OFU55" s="35"/>
      <c r="OFV55" s="35"/>
      <c r="OFW55" s="35"/>
      <c r="OFX55" s="35"/>
      <c r="OFY55" s="35"/>
      <c r="OFZ55" s="35"/>
      <c r="OGA55" s="35"/>
      <c r="OGB55" s="35"/>
      <c r="OGC55" s="35"/>
      <c r="OGD55" s="35"/>
      <c r="OGE55" s="35"/>
      <c r="OGF55" s="35"/>
      <c r="OGG55" s="35"/>
      <c r="OGH55" s="35"/>
      <c r="OGI55" s="35"/>
      <c r="OGJ55" s="35"/>
      <c r="OGK55" s="35"/>
      <c r="OGL55" s="35"/>
      <c r="OGM55" s="35"/>
      <c r="OGN55" s="35"/>
      <c r="OGO55" s="35"/>
      <c r="OGP55" s="35"/>
      <c r="OGQ55" s="35"/>
      <c r="OGR55" s="35"/>
      <c r="OGS55" s="35"/>
      <c r="OGT55" s="35"/>
      <c r="OGU55" s="35"/>
      <c r="OGV55" s="35"/>
      <c r="OGW55" s="35"/>
      <c r="OGX55" s="35"/>
      <c r="OGY55" s="35"/>
      <c r="OGZ55" s="35"/>
      <c r="OHA55" s="35"/>
      <c r="OHB55" s="35"/>
      <c r="OHC55" s="35"/>
      <c r="OHD55" s="35"/>
      <c r="OHE55" s="35"/>
      <c r="OHF55" s="35"/>
      <c r="OHG55" s="35"/>
      <c r="OHH55" s="35"/>
      <c r="OHI55" s="35"/>
      <c r="OHJ55" s="35"/>
      <c r="OHK55" s="35"/>
      <c r="OHL55" s="35"/>
      <c r="OHM55" s="35"/>
      <c r="OHN55" s="35"/>
      <c r="OHO55" s="35"/>
      <c r="OHP55" s="35"/>
      <c r="OHQ55" s="35"/>
      <c r="OHR55" s="35"/>
      <c r="OHS55" s="35"/>
      <c r="OHT55" s="35"/>
      <c r="OHU55" s="35"/>
      <c r="OHV55" s="35"/>
      <c r="OHW55" s="35"/>
      <c r="OHX55" s="35"/>
      <c r="OHY55" s="35"/>
      <c r="OHZ55" s="35"/>
      <c r="OIA55" s="35"/>
      <c r="OIB55" s="35"/>
      <c r="OIC55" s="35"/>
      <c r="OID55" s="35"/>
      <c r="OIE55" s="35"/>
      <c r="OIF55" s="35"/>
      <c r="OIG55" s="35"/>
      <c r="OIH55" s="35"/>
      <c r="OII55" s="35"/>
      <c r="OIJ55" s="35"/>
      <c r="OIK55" s="35"/>
      <c r="OIL55" s="35"/>
      <c r="OIM55" s="35"/>
      <c r="OIN55" s="35"/>
      <c r="OIO55" s="35"/>
      <c r="OIP55" s="35"/>
      <c r="OIQ55" s="35"/>
      <c r="OIR55" s="35"/>
      <c r="OIS55" s="35"/>
      <c r="OIT55" s="35"/>
      <c r="OIU55" s="35"/>
      <c r="OIV55" s="35"/>
      <c r="OIW55" s="35"/>
      <c r="OIX55" s="35"/>
      <c r="OIY55" s="35"/>
      <c r="OIZ55" s="35"/>
      <c r="OJA55" s="35"/>
      <c r="OJB55" s="35"/>
      <c r="OJC55" s="35"/>
      <c r="OJD55" s="35"/>
      <c r="OJE55" s="35"/>
      <c r="OJF55" s="35"/>
      <c r="OJG55" s="35"/>
      <c r="OJH55" s="35"/>
      <c r="OJI55" s="35"/>
      <c r="OJJ55" s="35"/>
      <c r="OJK55" s="35"/>
      <c r="OJL55" s="35"/>
      <c r="OJM55" s="35"/>
      <c r="OJN55" s="35"/>
      <c r="OJO55" s="35"/>
      <c r="OJP55" s="35"/>
      <c r="OJQ55" s="35"/>
      <c r="OJR55" s="35"/>
      <c r="OJS55" s="35"/>
      <c r="OJT55" s="35"/>
      <c r="OJU55" s="35"/>
      <c r="OJV55" s="35"/>
      <c r="OJW55" s="35"/>
      <c r="OJX55" s="35"/>
      <c r="OJY55" s="35"/>
      <c r="OJZ55" s="35"/>
      <c r="OKA55" s="35"/>
      <c r="OKB55" s="35"/>
      <c r="OKC55" s="35"/>
      <c r="OKD55" s="35"/>
      <c r="OKE55" s="35"/>
      <c r="OKF55" s="35"/>
      <c r="OKG55" s="35"/>
      <c r="OKH55" s="35"/>
      <c r="OKI55" s="35"/>
      <c r="OKJ55" s="35"/>
      <c r="OKK55" s="35"/>
      <c r="OKL55" s="35"/>
      <c r="OKM55" s="35"/>
      <c r="OKN55" s="35"/>
      <c r="OKO55" s="35"/>
      <c r="OKP55" s="35"/>
      <c r="OKQ55" s="35"/>
      <c r="OKR55" s="35"/>
      <c r="OKS55" s="35"/>
      <c r="OKT55" s="35"/>
      <c r="OKU55" s="35"/>
      <c r="OKV55" s="35"/>
      <c r="OKW55" s="35"/>
      <c r="OKX55" s="35"/>
      <c r="OKY55" s="35"/>
      <c r="OKZ55" s="35"/>
      <c r="OLA55" s="35"/>
      <c r="OLB55" s="35"/>
      <c r="OLC55" s="35"/>
      <c r="OLD55" s="35"/>
      <c r="OLE55" s="35"/>
      <c r="OLF55" s="35"/>
      <c r="OLG55" s="35"/>
      <c r="OLH55" s="35"/>
      <c r="OLI55" s="35"/>
      <c r="OLJ55" s="35"/>
      <c r="OLK55" s="35"/>
      <c r="OLL55" s="35"/>
      <c r="OLM55" s="35"/>
      <c r="OLN55" s="35"/>
      <c r="OLO55" s="35"/>
      <c r="OLP55" s="35"/>
      <c r="OLQ55" s="35"/>
      <c r="OLR55" s="35"/>
      <c r="OLS55" s="35"/>
      <c r="OLT55" s="35"/>
      <c r="OLU55" s="35"/>
      <c r="OLV55" s="35"/>
      <c r="OLW55" s="35"/>
      <c r="OLX55" s="35"/>
      <c r="OLY55" s="35"/>
      <c r="OLZ55" s="35"/>
      <c r="OMA55" s="35"/>
      <c r="OMB55" s="35"/>
      <c r="OMC55" s="35"/>
      <c r="OMD55" s="35"/>
      <c r="OME55" s="35"/>
      <c r="OMF55" s="35"/>
      <c r="OMG55" s="35"/>
      <c r="OMH55" s="35"/>
      <c r="OMI55" s="35"/>
      <c r="OMJ55" s="35"/>
      <c r="OMK55" s="35"/>
      <c r="OML55" s="35"/>
      <c r="OMM55" s="35"/>
      <c r="OMN55" s="35"/>
      <c r="OMO55" s="35"/>
      <c r="OMP55" s="35"/>
      <c r="OMQ55" s="35"/>
      <c r="OMR55" s="35"/>
      <c r="OMS55" s="35"/>
      <c r="OMT55" s="35"/>
      <c r="OMU55" s="35"/>
      <c r="OMV55" s="35"/>
      <c r="OMW55" s="35"/>
      <c r="OMX55" s="35"/>
      <c r="OMY55" s="35"/>
      <c r="OMZ55" s="35"/>
      <c r="ONA55" s="35"/>
      <c r="ONB55" s="35"/>
      <c r="ONC55" s="35"/>
      <c r="OND55" s="35"/>
      <c r="ONE55" s="35"/>
      <c r="ONF55" s="35"/>
      <c r="ONG55" s="35"/>
      <c r="ONH55" s="35"/>
      <c r="ONI55" s="35"/>
      <c r="ONJ55" s="35"/>
      <c r="ONK55" s="35"/>
      <c r="ONL55" s="35"/>
      <c r="ONM55" s="35"/>
      <c r="ONN55" s="35"/>
      <c r="ONO55" s="35"/>
      <c r="ONP55" s="35"/>
      <c r="ONQ55" s="35"/>
      <c r="ONR55" s="35"/>
      <c r="ONS55" s="35"/>
      <c r="ONT55" s="35"/>
      <c r="ONU55" s="35"/>
      <c r="ONV55" s="35"/>
      <c r="ONW55" s="35"/>
      <c r="ONX55" s="35"/>
      <c r="ONY55" s="35"/>
      <c r="ONZ55" s="35"/>
      <c r="OOA55" s="35"/>
      <c r="OOB55" s="35"/>
      <c r="OOC55" s="35"/>
      <c r="OOD55" s="35"/>
      <c r="OOE55" s="35"/>
      <c r="OOF55" s="35"/>
      <c r="OOG55" s="35"/>
      <c r="OOH55" s="35"/>
      <c r="OOI55" s="35"/>
      <c r="OOJ55" s="35"/>
      <c r="OOK55" s="35"/>
      <c r="OOL55" s="35"/>
      <c r="OOM55" s="35"/>
      <c r="OON55" s="35"/>
      <c r="OOO55" s="35"/>
      <c r="OOP55" s="35"/>
      <c r="OOQ55" s="35"/>
      <c r="OOR55" s="35"/>
      <c r="OOS55" s="35"/>
      <c r="OOT55" s="35"/>
      <c r="OOU55" s="35"/>
      <c r="OOV55" s="35"/>
      <c r="OOW55" s="35"/>
      <c r="OOX55" s="35"/>
      <c r="OOY55" s="35"/>
      <c r="OOZ55" s="35"/>
      <c r="OPA55" s="35"/>
      <c r="OPB55" s="35"/>
      <c r="OPC55" s="35"/>
      <c r="OPD55" s="35"/>
      <c r="OPE55" s="35"/>
      <c r="OPF55" s="35"/>
      <c r="OPG55" s="35"/>
      <c r="OPH55" s="35"/>
      <c r="OPI55" s="35"/>
      <c r="OPJ55" s="35"/>
      <c r="OPK55" s="35"/>
      <c r="OPL55" s="35"/>
      <c r="OPM55" s="35"/>
      <c r="OPN55" s="35"/>
      <c r="OPO55" s="35"/>
      <c r="OPP55" s="35"/>
      <c r="OPQ55" s="35"/>
      <c r="OPR55" s="35"/>
      <c r="OPS55" s="35"/>
      <c r="OPT55" s="35"/>
      <c r="OPU55" s="35"/>
      <c r="OPV55" s="35"/>
      <c r="OPW55" s="35"/>
      <c r="OPX55" s="35"/>
      <c r="OPY55" s="35"/>
      <c r="OPZ55" s="35"/>
      <c r="OQA55" s="35"/>
      <c r="OQB55" s="35"/>
      <c r="OQC55" s="35"/>
      <c r="OQD55" s="35"/>
      <c r="OQE55" s="35"/>
      <c r="OQF55" s="35"/>
      <c r="OQG55" s="35"/>
      <c r="OQH55" s="35"/>
      <c r="OQI55" s="35"/>
      <c r="OQJ55" s="35"/>
      <c r="OQK55" s="35"/>
      <c r="OQL55" s="35"/>
      <c r="OQM55" s="35"/>
      <c r="OQN55" s="35"/>
      <c r="OQO55" s="35"/>
      <c r="OQP55" s="35"/>
      <c r="OQQ55" s="35"/>
      <c r="OQR55" s="35"/>
      <c r="OQS55" s="35"/>
      <c r="OQT55" s="35"/>
      <c r="OQU55" s="35"/>
      <c r="OQV55" s="35"/>
      <c r="OQW55" s="35"/>
      <c r="OQX55" s="35"/>
      <c r="OQY55" s="35"/>
      <c r="OQZ55" s="35"/>
      <c r="ORA55" s="35"/>
      <c r="ORB55" s="35"/>
      <c r="ORC55" s="35"/>
      <c r="ORD55" s="35"/>
      <c r="ORE55" s="35"/>
      <c r="ORF55" s="35"/>
      <c r="ORG55" s="35"/>
      <c r="ORH55" s="35"/>
      <c r="ORI55" s="35"/>
      <c r="ORJ55" s="35"/>
      <c r="ORK55" s="35"/>
      <c r="ORL55" s="35"/>
      <c r="ORM55" s="35"/>
      <c r="ORN55" s="35"/>
      <c r="ORO55" s="35"/>
      <c r="ORP55" s="35"/>
      <c r="ORQ55" s="35"/>
      <c r="ORR55" s="35"/>
      <c r="ORS55" s="35"/>
      <c r="ORT55" s="35"/>
      <c r="ORU55" s="35"/>
      <c r="ORV55" s="35"/>
      <c r="ORW55" s="35"/>
      <c r="ORX55" s="35"/>
      <c r="ORY55" s="35"/>
      <c r="ORZ55" s="35"/>
      <c r="OSA55" s="35"/>
      <c r="OSB55" s="35"/>
      <c r="OSC55" s="35"/>
      <c r="OSD55" s="35"/>
      <c r="OSE55" s="35"/>
      <c r="OSF55" s="35"/>
      <c r="OSG55" s="35"/>
      <c r="OSH55" s="35"/>
      <c r="OSI55" s="35"/>
      <c r="OSJ55" s="35"/>
      <c r="OSK55" s="35"/>
      <c r="OSL55" s="35"/>
      <c r="OSM55" s="35"/>
      <c r="OSN55" s="35"/>
      <c r="OSO55" s="35"/>
      <c r="OSP55" s="35"/>
      <c r="OSQ55" s="35"/>
      <c r="OSR55" s="35"/>
      <c r="OSS55" s="35"/>
      <c r="OST55" s="35"/>
      <c r="OSU55" s="35"/>
      <c r="OSV55" s="35"/>
      <c r="OSW55" s="35"/>
      <c r="OSX55" s="35"/>
      <c r="OSY55" s="35"/>
      <c r="OSZ55" s="35"/>
      <c r="OTA55" s="35"/>
      <c r="OTB55" s="35"/>
      <c r="OTC55" s="35"/>
      <c r="OTD55" s="35"/>
      <c r="OTE55" s="35"/>
      <c r="OTF55" s="35"/>
      <c r="OTG55" s="35"/>
      <c r="OTH55" s="35"/>
      <c r="OTI55" s="35"/>
      <c r="OTJ55" s="35"/>
      <c r="OTK55" s="35"/>
      <c r="OTL55" s="35"/>
      <c r="OTM55" s="35"/>
      <c r="OTN55" s="35"/>
      <c r="OTO55" s="35"/>
      <c r="OTP55" s="35"/>
      <c r="OTQ55" s="35"/>
      <c r="OTR55" s="35"/>
      <c r="OTS55" s="35"/>
      <c r="OTT55" s="35"/>
      <c r="OTU55" s="35"/>
      <c r="OTV55" s="35"/>
      <c r="OTW55" s="35"/>
      <c r="OTX55" s="35"/>
      <c r="OTY55" s="35"/>
      <c r="OTZ55" s="35"/>
      <c r="OUA55" s="35"/>
      <c r="OUB55" s="35"/>
      <c r="OUC55" s="35"/>
      <c r="OUD55" s="35"/>
      <c r="OUE55" s="35"/>
      <c r="OUF55" s="35"/>
      <c r="OUG55" s="35"/>
      <c r="OUH55" s="35"/>
      <c r="OUI55" s="35"/>
      <c r="OUJ55" s="35"/>
      <c r="OUK55" s="35"/>
      <c r="OUL55" s="35"/>
      <c r="OUM55" s="35"/>
      <c r="OUN55" s="35"/>
      <c r="OUO55" s="35"/>
      <c r="OUP55" s="35"/>
      <c r="OUQ55" s="35"/>
      <c r="OUR55" s="35"/>
      <c r="OUS55" s="35"/>
      <c r="OUT55" s="35"/>
      <c r="OUU55" s="35"/>
      <c r="OUV55" s="35"/>
      <c r="OUW55" s="35"/>
      <c r="OUX55" s="35"/>
      <c r="OUY55" s="35"/>
      <c r="OUZ55" s="35"/>
      <c r="OVA55" s="35"/>
      <c r="OVB55" s="35"/>
      <c r="OVC55" s="35"/>
      <c r="OVD55" s="35"/>
      <c r="OVE55" s="35"/>
      <c r="OVF55" s="35"/>
      <c r="OVG55" s="35"/>
      <c r="OVH55" s="35"/>
      <c r="OVI55" s="35"/>
      <c r="OVJ55" s="35"/>
      <c r="OVK55" s="35"/>
      <c r="OVL55" s="35"/>
      <c r="OVM55" s="35"/>
      <c r="OVN55" s="35"/>
      <c r="OVO55" s="35"/>
      <c r="OVP55" s="35"/>
      <c r="OVQ55" s="35"/>
      <c r="OVR55" s="35"/>
      <c r="OVS55" s="35"/>
      <c r="OVT55" s="35"/>
      <c r="OVU55" s="35"/>
      <c r="OVV55" s="35"/>
      <c r="OVW55" s="35"/>
      <c r="OVX55" s="35"/>
      <c r="OVY55" s="35"/>
      <c r="OVZ55" s="35"/>
      <c r="OWA55" s="35"/>
      <c r="OWB55" s="35"/>
      <c r="OWC55" s="35"/>
      <c r="OWD55" s="35"/>
      <c r="OWE55" s="35"/>
      <c r="OWF55" s="35"/>
      <c r="OWG55" s="35"/>
      <c r="OWH55" s="35"/>
      <c r="OWI55" s="35"/>
      <c r="OWJ55" s="35"/>
      <c r="OWK55" s="35"/>
      <c r="OWL55" s="35"/>
      <c r="OWM55" s="35"/>
      <c r="OWN55" s="35"/>
      <c r="OWO55" s="35"/>
      <c r="OWP55" s="35"/>
      <c r="OWQ55" s="35"/>
      <c r="OWR55" s="35"/>
      <c r="OWS55" s="35"/>
      <c r="OWT55" s="35"/>
      <c r="OWU55" s="35"/>
      <c r="OWV55" s="35"/>
      <c r="OWW55" s="35"/>
      <c r="OWX55" s="35"/>
      <c r="OWY55" s="35"/>
      <c r="OWZ55" s="35"/>
      <c r="OXA55" s="35"/>
      <c r="OXB55" s="35"/>
      <c r="OXC55" s="35"/>
      <c r="OXD55" s="35"/>
      <c r="OXE55" s="35"/>
      <c r="OXF55" s="35"/>
      <c r="OXG55" s="35"/>
      <c r="OXH55" s="35"/>
      <c r="OXI55" s="35"/>
      <c r="OXJ55" s="35"/>
      <c r="OXK55" s="35"/>
      <c r="OXL55" s="35"/>
      <c r="OXM55" s="35"/>
      <c r="OXN55" s="35"/>
      <c r="OXO55" s="35"/>
      <c r="OXP55" s="35"/>
      <c r="OXQ55" s="35"/>
      <c r="OXR55" s="35"/>
      <c r="OXS55" s="35"/>
      <c r="OXT55" s="35"/>
      <c r="OXU55" s="35"/>
      <c r="OXV55" s="35"/>
      <c r="OXW55" s="35"/>
      <c r="OXX55" s="35"/>
      <c r="OXY55" s="35"/>
      <c r="OXZ55" s="35"/>
      <c r="OYA55" s="35"/>
      <c r="OYB55" s="35"/>
      <c r="OYC55" s="35"/>
      <c r="OYD55" s="35"/>
      <c r="OYE55" s="35"/>
      <c r="OYF55" s="35"/>
      <c r="OYG55" s="35"/>
      <c r="OYH55" s="35"/>
      <c r="OYI55" s="35"/>
      <c r="OYJ55" s="35"/>
      <c r="OYK55" s="35"/>
      <c r="OYL55" s="35"/>
      <c r="OYM55" s="35"/>
      <c r="OYN55" s="35"/>
      <c r="OYO55" s="35"/>
      <c r="OYP55" s="35"/>
      <c r="OYQ55" s="35"/>
      <c r="OYR55" s="35"/>
      <c r="OYS55" s="35"/>
      <c r="OYT55" s="35"/>
      <c r="OYU55" s="35"/>
      <c r="OYV55" s="35"/>
      <c r="OYW55" s="35"/>
      <c r="OYX55" s="35"/>
      <c r="OYY55" s="35"/>
      <c r="OYZ55" s="35"/>
      <c r="OZA55" s="35"/>
      <c r="OZB55" s="35"/>
      <c r="OZC55" s="35"/>
      <c r="OZD55" s="35"/>
      <c r="OZE55" s="35"/>
      <c r="OZF55" s="35"/>
      <c r="OZG55" s="35"/>
      <c r="OZH55" s="35"/>
      <c r="OZI55" s="35"/>
      <c r="OZJ55" s="35"/>
      <c r="OZK55" s="35"/>
      <c r="OZL55" s="35"/>
      <c r="OZM55" s="35"/>
      <c r="OZN55" s="35"/>
      <c r="OZO55" s="35"/>
      <c r="OZP55" s="35"/>
      <c r="OZQ55" s="35"/>
      <c r="OZR55" s="35"/>
      <c r="OZS55" s="35"/>
      <c r="OZT55" s="35"/>
      <c r="OZU55" s="35"/>
      <c r="OZV55" s="35"/>
      <c r="OZW55" s="35"/>
      <c r="OZX55" s="35"/>
      <c r="OZY55" s="35"/>
      <c r="OZZ55" s="35"/>
      <c r="PAA55" s="35"/>
      <c r="PAB55" s="35"/>
      <c r="PAC55" s="35"/>
      <c r="PAD55" s="35"/>
      <c r="PAE55" s="35"/>
      <c r="PAF55" s="35"/>
      <c r="PAG55" s="35"/>
      <c r="PAH55" s="35"/>
      <c r="PAI55" s="35"/>
      <c r="PAJ55" s="35"/>
      <c r="PAK55" s="35"/>
      <c r="PAL55" s="35"/>
      <c r="PAM55" s="35"/>
      <c r="PAN55" s="35"/>
      <c r="PAO55" s="35"/>
      <c r="PAP55" s="35"/>
      <c r="PAQ55" s="35"/>
      <c r="PAR55" s="35"/>
      <c r="PAS55" s="35"/>
      <c r="PAT55" s="35"/>
      <c r="PAU55" s="35"/>
      <c r="PAV55" s="35"/>
      <c r="PAW55" s="35"/>
      <c r="PAX55" s="35"/>
      <c r="PAY55" s="35"/>
      <c r="PAZ55" s="35"/>
      <c r="PBA55" s="35"/>
      <c r="PBB55" s="35"/>
      <c r="PBC55" s="35"/>
      <c r="PBD55" s="35"/>
      <c r="PBE55" s="35"/>
      <c r="PBF55" s="35"/>
      <c r="PBG55" s="35"/>
      <c r="PBH55" s="35"/>
      <c r="PBI55" s="35"/>
      <c r="PBJ55" s="35"/>
      <c r="PBK55" s="35"/>
      <c r="PBL55" s="35"/>
      <c r="PBM55" s="35"/>
      <c r="PBN55" s="35"/>
      <c r="PBO55" s="35"/>
      <c r="PBP55" s="35"/>
      <c r="PBQ55" s="35"/>
      <c r="PBR55" s="35"/>
      <c r="PBS55" s="35"/>
      <c r="PBT55" s="35"/>
      <c r="PBU55" s="35"/>
      <c r="PBV55" s="35"/>
      <c r="PBW55" s="35"/>
      <c r="PBX55" s="35"/>
      <c r="PBY55" s="35"/>
      <c r="PBZ55" s="35"/>
      <c r="PCA55" s="35"/>
      <c r="PCB55" s="35"/>
      <c r="PCC55" s="35"/>
      <c r="PCD55" s="35"/>
      <c r="PCE55" s="35"/>
      <c r="PCF55" s="35"/>
      <c r="PCG55" s="35"/>
      <c r="PCH55" s="35"/>
      <c r="PCI55" s="35"/>
      <c r="PCJ55" s="35"/>
      <c r="PCK55" s="35"/>
      <c r="PCL55" s="35"/>
      <c r="PCM55" s="35"/>
      <c r="PCN55" s="35"/>
      <c r="PCO55" s="35"/>
      <c r="PCP55" s="35"/>
      <c r="PCQ55" s="35"/>
      <c r="PCR55" s="35"/>
      <c r="PCS55" s="35"/>
      <c r="PCT55" s="35"/>
      <c r="PCU55" s="35"/>
      <c r="PCV55" s="35"/>
      <c r="PCW55" s="35"/>
      <c r="PCX55" s="35"/>
      <c r="PCY55" s="35"/>
      <c r="PCZ55" s="35"/>
      <c r="PDA55" s="35"/>
      <c r="PDB55" s="35"/>
      <c r="PDC55" s="35"/>
      <c r="PDD55" s="35"/>
      <c r="PDE55" s="35"/>
      <c r="PDF55" s="35"/>
      <c r="PDG55" s="35"/>
      <c r="PDH55" s="35"/>
      <c r="PDI55" s="35"/>
      <c r="PDJ55" s="35"/>
      <c r="PDK55" s="35"/>
      <c r="PDL55" s="35"/>
      <c r="PDM55" s="35"/>
      <c r="PDN55" s="35"/>
      <c r="PDO55" s="35"/>
      <c r="PDP55" s="35"/>
      <c r="PDQ55" s="35"/>
      <c r="PDR55" s="35"/>
      <c r="PDS55" s="35"/>
      <c r="PDT55" s="35"/>
      <c r="PDU55" s="35"/>
      <c r="PDV55" s="35"/>
      <c r="PDW55" s="35"/>
      <c r="PDX55" s="35"/>
      <c r="PDY55" s="35"/>
      <c r="PDZ55" s="35"/>
      <c r="PEA55" s="35"/>
      <c r="PEB55" s="35"/>
      <c r="PEC55" s="35"/>
      <c r="PED55" s="35"/>
      <c r="PEE55" s="35"/>
      <c r="PEF55" s="35"/>
      <c r="PEG55" s="35"/>
      <c r="PEH55" s="35"/>
      <c r="PEI55" s="35"/>
      <c r="PEJ55" s="35"/>
      <c r="PEK55" s="35"/>
      <c r="PEL55" s="35"/>
      <c r="PEM55" s="35"/>
      <c r="PEN55" s="35"/>
      <c r="PEO55" s="35"/>
      <c r="PEP55" s="35"/>
      <c r="PEQ55" s="35"/>
      <c r="PER55" s="35"/>
      <c r="PES55" s="35"/>
      <c r="PET55" s="35"/>
      <c r="PEU55" s="35"/>
      <c r="PEV55" s="35"/>
      <c r="PEW55" s="35"/>
      <c r="PEX55" s="35"/>
      <c r="PEY55" s="35"/>
      <c r="PEZ55" s="35"/>
      <c r="PFA55" s="35"/>
      <c r="PFB55" s="35"/>
      <c r="PFC55" s="35"/>
      <c r="PFD55" s="35"/>
      <c r="PFE55" s="35"/>
      <c r="PFF55" s="35"/>
      <c r="PFG55" s="35"/>
      <c r="PFH55" s="35"/>
      <c r="PFI55" s="35"/>
      <c r="PFJ55" s="35"/>
      <c r="PFK55" s="35"/>
      <c r="PFL55" s="35"/>
      <c r="PFM55" s="35"/>
      <c r="PFN55" s="35"/>
      <c r="PFO55" s="35"/>
      <c r="PFP55" s="35"/>
      <c r="PFQ55" s="35"/>
      <c r="PFR55" s="35"/>
      <c r="PFS55" s="35"/>
      <c r="PFT55" s="35"/>
      <c r="PFU55" s="35"/>
      <c r="PFV55" s="35"/>
      <c r="PFW55" s="35"/>
      <c r="PFX55" s="35"/>
      <c r="PFY55" s="35"/>
      <c r="PFZ55" s="35"/>
      <c r="PGA55" s="35"/>
      <c r="PGB55" s="35"/>
      <c r="PGC55" s="35"/>
      <c r="PGD55" s="35"/>
      <c r="PGE55" s="35"/>
      <c r="PGF55" s="35"/>
      <c r="PGG55" s="35"/>
      <c r="PGH55" s="35"/>
      <c r="PGI55" s="35"/>
      <c r="PGJ55" s="35"/>
      <c r="PGK55" s="35"/>
      <c r="PGL55" s="35"/>
      <c r="PGM55" s="35"/>
      <c r="PGN55" s="35"/>
      <c r="PGO55" s="35"/>
      <c r="PGP55" s="35"/>
      <c r="PGQ55" s="35"/>
      <c r="PGR55" s="35"/>
      <c r="PGS55" s="35"/>
      <c r="PGT55" s="35"/>
      <c r="PGU55" s="35"/>
      <c r="PGV55" s="35"/>
      <c r="PGW55" s="35"/>
      <c r="PGX55" s="35"/>
      <c r="PGY55" s="35"/>
      <c r="PGZ55" s="35"/>
      <c r="PHA55" s="35"/>
      <c r="PHB55" s="35"/>
      <c r="PHC55" s="35"/>
      <c r="PHD55" s="35"/>
      <c r="PHE55" s="35"/>
      <c r="PHF55" s="35"/>
      <c r="PHG55" s="35"/>
      <c r="PHH55" s="35"/>
      <c r="PHI55" s="35"/>
      <c r="PHJ55" s="35"/>
      <c r="PHK55" s="35"/>
      <c r="PHL55" s="35"/>
      <c r="PHM55" s="35"/>
      <c r="PHN55" s="35"/>
      <c r="PHO55" s="35"/>
      <c r="PHP55" s="35"/>
      <c r="PHQ55" s="35"/>
      <c r="PHR55" s="35"/>
      <c r="PHS55" s="35"/>
      <c r="PHT55" s="35"/>
      <c r="PHU55" s="35"/>
      <c r="PHV55" s="35"/>
      <c r="PHW55" s="35"/>
      <c r="PHX55" s="35"/>
      <c r="PHY55" s="35"/>
      <c r="PHZ55" s="35"/>
      <c r="PIA55" s="35"/>
      <c r="PIB55" s="35"/>
      <c r="PIC55" s="35"/>
      <c r="PID55" s="35"/>
      <c r="PIE55" s="35"/>
      <c r="PIF55" s="35"/>
      <c r="PIG55" s="35"/>
      <c r="PIH55" s="35"/>
      <c r="PII55" s="35"/>
      <c r="PIJ55" s="35"/>
      <c r="PIK55" s="35"/>
      <c r="PIL55" s="35"/>
      <c r="PIM55" s="35"/>
      <c r="PIN55" s="35"/>
      <c r="PIO55" s="35"/>
      <c r="PIP55" s="35"/>
      <c r="PIQ55" s="35"/>
      <c r="PIR55" s="35"/>
      <c r="PIS55" s="35"/>
      <c r="PIT55" s="35"/>
      <c r="PIU55" s="35"/>
      <c r="PIV55" s="35"/>
      <c r="PIW55" s="35"/>
      <c r="PIX55" s="35"/>
      <c r="PIY55" s="35"/>
      <c r="PIZ55" s="35"/>
      <c r="PJA55" s="35"/>
      <c r="PJB55" s="35"/>
      <c r="PJC55" s="35"/>
      <c r="PJD55" s="35"/>
      <c r="PJE55" s="35"/>
      <c r="PJF55" s="35"/>
      <c r="PJG55" s="35"/>
      <c r="PJH55" s="35"/>
      <c r="PJI55" s="35"/>
      <c r="PJJ55" s="35"/>
      <c r="PJK55" s="35"/>
      <c r="PJL55" s="35"/>
      <c r="PJM55" s="35"/>
      <c r="PJN55" s="35"/>
      <c r="PJO55" s="35"/>
      <c r="PJP55" s="35"/>
      <c r="PJQ55" s="35"/>
      <c r="PJR55" s="35"/>
      <c r="PJS55" s="35"/>
      <c r="PJT55" s="35"/>
      <c r="PJU55" s="35"/>
      <c r="PJV55" s="35"/>
      <c r="PJW55" s="35"/>
      <c r="PJX55" s="35"/>
      <c r="PJY55" s="35"/>
      <c r="PJZ55" s="35"/>
      <c r="PKA55" s="35"/>
      <c r="PKB55" s="35"/>
      <c r="PKC55" s="35"/>
      <c r="PKD55" s="35"/>
      <c r="PKE55" s="35"/>
      <c r="PKF55" s="35"/>
      <c r="PKG55" s="35"/>
      <c r="PKH55" s="35"/>
      <c r="PKI55" s="35"/>
      <c r="PKJ55" s="35"/>
      <c r="PKK55" s="35"/>
      <c r="PKL55" s="35"/>
      <c r="PKM55" s="35"/>
      <c r="PKN55" s="35"/>
      <c r="PKO55" s="35"/>
      <c r="PKP55" s="35"/>
      <c r="PKQ55" s="35"/>
      <c r="PKR55" s="35"/>
      <c r="PKS55" s="35"/>
      <c r="PKT55" s="35"/>
      <c r="PKU55" s="35"/>
      <c r="PKV55" s="35"/>
      <c r="PKW55" s="35"/>
      <c r="PKX55" s="35"/>
      <c r="PKY55" s="35"/>
      <c r="PKZ55" s="35"/>
      <c r="PLA55" s="35"/>
      <c r="PLB55" s="35"/>
      <c r="PLC55" s="35"/>
      <c r="PLD55" s="35"/>
      <c r="PLE55" s="35"/>
      <c r="PLF55" s="35"/>
      <c r="PLG55" s="35"/>
      <c r="PLH55" s="35"/>
      <c r="PLI55" s="35"/>
      <c r="PLJ55" s="35"/>
      <c r="PLK55" s="35"/>
      <c r="PLL55" s="35"/>
      <c r="PLM55" s="35"/>
      <c r="PLN55" s="35"/>
      <c r="PLO55" s="35"/>
      <c r="PLP55" s="35"/>
      <c r="PLQ55" s="35"/>
      <c r="PLR55" s="35"/>
      <c r="PLS55" s="35"/>
      <c r="PLT55" s="35"/>
      <c r="PLU55" s="35"/>
      <c r="PLV55" s="35"/>
      <c r="PLW55" s="35"/>
      <c r="PLX55" s="35"/>
      <c r="PLY55" s="35"/>
      <c r="PLZ55" s="35"/>
      <c r="PMA55" s="35"/>
      <c r="PMB55" s="35"/>
      <c r="PMC55" s="35"/>
      <c r="PMD55" s="35"/>
      <c r="PME55" s="35"/>
      <c r="PMF55" s="35"/>
      <c r="PMG55" s="35"/>
      <c r="PMH55" s="35"/>
      <c r="PMI55" s="35"/>
      <c r="PMJ55" s="35"/>
      <c r="PMK55" s="35"/>
      <c r="PML55" s="35"/>
      <c r="PMM55" s="35"/>
      <c r="PMN55" s="35"/>
      <c r="PMO55" s="35"/>
      <c r="PMP55" s="35"/>
      <c r="PMQ55" s="35"/>
      <c r="PMR55" s="35"/>
      <c r="PMS55" s="35"/>
      <c r="PMT55" s="35"/>
      <c r="PMU55" s="35"/>
      <c r="PMV55" s="35"/>
      <c r="PMW55" s="35"/>
      <c r="PMX55" s="35"/>
      <c r="PMY55" s="35"/>
      <c r="PMZ55" s="35"/>
      <c r="PNA55" s="35"/>
      <c r="PNB55" s="35"/>
      <c r="PNC55" s="35"/>
      <c r="PND55" s="35"/>
      <c r="PNE55" s="35"/>
      <c r="PNF55" s="35"/>
      <c r="PNG55" s="35"/>
      <c r="PNH55" s="35"/>
      <c r="PNI55" s="35"/>
      <c r="PNJ55" s="35"/>
      <c r="PNK55" s="35"/>
      <c r="PNL55" s="35"/>
      <c r="PNM55" s="35"/>
      <c r="PNN55" s="35"/>
      <c r="PNO55" s="35"/>
      <c r="PNP55" s="35"/>
      <c r="PNQ55" s="35"/>
      <c r="PNR55" s="35"/>
      <c r="PNS55" s="35"/>
      <c r="PNT55" s="35"/>
      <c r="PNU55" s="35"/>
      <c r="PNV55" s="35"/>
      <c r="PNW55" s="35"/>
      <c r="PNX55" s="35"/>
      <c r="PNY55" s="35"/>
      <c r="PNZ55" s="35"/>
      <c r="POA55" s="35"/>
      <c r="POB55" s="35"/>
      <c r="POC55" s="35"/>
      <c r="POD55" s="35"/>
      <c r="POE55" s="35"/>
      <c r="POF55" s="35"/>
      <c r="POG55" s="35"/>
      <c r="POH55" s="35"/>
      <c r="POI55" s="35"/>
      <c r="POJ55" s="35"/>
      <c r="POK55" s="35"/>
      <c r="POL55" s="35"/>
      <c r="POM55" s="35"/>
      <c r="PON55" s="35"/>
      <c r="POO55" s="35"/>
      <c r="POP55" s="35"/>
      <c r="POQ55" s="35"/>
      <c r="POR55" s="35"/>
      <c r="POS55" s="35"/>
      <c r="POT55" s="35"/>
      <c r="POU55" s="35"/>
      <c r="POV55" s="35"/>
      <c r="POW55" s="35"/>
      <c r="POX55" s="35"/>
      <c r="POY55" s="35"/>
      <c r="POZ55" s="35"/>
      <c r="PPA55" s="35"/>
      <c r="PPB55" s="35"/>
      <c r="PPC55" s="35"/>
      <c r="PPD55" s="35"/>
      <c r="PPE55" s="35"/>
      <c r="PPF55" s="35"/>
      <c r="PPG55" s="35"/>
      <c r="PPH55" s="35"/>
      <c r="PPI55" s="35"/>
      <c r="PPJ55" s="35"/>
      <c r="PPK55" s="35"/>
      <c r="PPL55" s="35"/>
      <c r="PPM55" s="35"/>
      <c r="PPN55" s="35"/>
      <c r="PPO55" s="35"/>
      <c r="PPP55" s="35"/>
      <c r="PPQ55" s="35"/>
      <c r="PPR55" s="35"/>
      <c r="PPS55" s="35"/>
      <c r="PPT55" s="35"/>
      <c r="PPU55" s="35"/>
      <c r="PPV55" s="35"/>
      <c r="PPW55" s="35"/>
      <c r="PPX55" s="35"/>
      <c r="PPY55" s="35"/>
      <c r="PPZ55" s="35"/>
      <c r="PQA55" s="35"/>
      <c r="PQB55" s="35"/>
      <c r="PQC55" s="35"/>
      <c r="PQD55" s="35"/>
      <c r="PQE55" s="35"/>
      <c r="PQF55" s="35"/>
      <c r="PQG55" s="35"/>
      <c r="PQH55" s="35"/>
      <c r="PQI55" s="35"/>
      <c r="PQJ55" s="35"/>
      <c r="PQK55" s="35"/>
      <c r="PQL55" s="35"/>
      <c r="PQM55" s="35"/>
      <c r="PQN55" s="35"/>
      <c r="PQO55" s="35"/>
      <c r="PQP55" s="35"/>
      <c r="PQQ55" s="35"/>
      <c r="PQR55" s="35"/>
      <c r="PQS55" s="35"/>
      <c r="PQT55" s="35"/>
      <c r="PQU55" s="35"/>
      <c r="PQV55" s="35"/>
      <c r="PQW55" s="35"/>
      <c r="PQX55" s="35"/>
      <c r="PQY55" s="35"/>
      <c r="PQZ55" s="35"/>
      <c r="PRA55" s="35"/>
      <c r="PRB55" s="35"/>
      <c r="PRC55" s="35"/>
      <c r="PRD55" s="35"/>
      <c r="PRE55" s="35"/>
      <c r="PRF55" s="35"/>
      <c r="PRG55" s="35"/>
      <c r="PRH55" s="35"/>
      <c r="PRI55" s="35"/>
      <c r="PRJ55" s="35"/>
      <c r="PRK55" s="35"/>
      <c r="PRL55" s="35"/>
      <c r="PRM55" s="35"/>
      <c r="PRN55" s="35"/>
      <c r="PRO55" s="35"/>
      <c r="PRP55" s="35"/>
      <c r="PRQ55" s="35"/>
      <c r="PRR55" s="35"/>
      <c r="PRS55" s="35"/>
      <c r="PRT55" s="35"/>
      <c r="PRU55" s="35"/>
      <c r="PRV55" s="35"/>
      <c r="PRW55" s="35"/>
      <c r="PRX55" s="35"/>
      <c r="PRY55" s="35"/>
      <c r="PRZ55" s="35"/>
      <c r="PSA55" s="35"/>
      <c r="PSB55" s="35"/>
      <c r="PSC55" s="35"/>
      <c r="PSD55" s="35"/>
      <c r="PSE55" s="35"/>
      <c r="PSF55" s="35"/>
      <c r="PSG55" s="35"/>
      <c r="PSH55" s="35"/>
      <c r="PSI55" s="35"/>
      <c r="PSJ55" s="35"/>
      <c r="PSK55" s="35"/>
      <c r="PSL55" s="35"/>
      <c r="PSM55" s="35"/>
      <c r="PSN55" s="35"/>
      <c r="PSO55" s="35"/>
      <c r="PSP55" s="35"/>
      <c r="PSQ55" s="35"/>
      <c r="PSR55" s="35"/>
      <c r="PSS55" s="35"/>
      <c r="PST55" s="35"/>
      <c r="PSU55" s="35"/>
      <c r="PSV55" s="35"/>
      <c r="PSW55" s="35"/>
      <c r="PSX55" s="35"/>
      <c r="PSY55" s="35"/>
      <c r="PSZ55" s="35"/>
      <c r="PTA55" s="35"/>
      <c r="PTB55" s="35"/>
      <c r="PTC55" s="35"/>
      <c r="PTD55" s="35"/>
      <c r="PTE55" s="35"/>
      <c r="PTF55" s="35"/>
      <c r="PTG55" s="35"/>
      <c r="PTH55" s="35"/>
      <c r="PTI55" s="35"/>
      <c r="PTJ55" s="35"/>
      <c r="PTK55" s="35"/>
      <c r="PTL55" s="35"/>
      <c r="PTM55" s="35"/>
      <c r="PTN55" s="35"/>
      <c r="PTO55" s="35"/>
      <c r="PTP55" s="35"/>
      <c r="PTQ55" s="35"/>
      <c r="PTR55" s="35"/>
      <c r="PTS55" s="35"/>
      <c r="PTT55" s="35"/>
      <c r="PTU55" s="35"/>
      <c r="PTV55" s="35"/>
      <c r="PTW55" s="35"/>
      <c r="PTX55" s="35"/>
      <c r="PTY55" s="35"/>
      <c r="PTZ55" s="35"/>
      <c r="PUA55" s="35"/>
      <c r="PUB55" s="35"/>
      <c r="PUC55" s="35"/>
      <c r="PUD55" s="35"/>
      <c r="PUE55" s="35"/>
      <c r="PUF55" s="35"/>
      <c r="PUG55" s="35"/>
      <c r="PUH55" s="35"/>
      <c r="PUI55" s="35"/>
      <c r="PUJ55" s="35"/>
      <c r="PUK55" s="35"/>
      <c r="PUL55" s="35"/>
      <c r="PUM55" s="35"/>
      <c r="PUN55" s="35"/>
      <c r="PUO55" s="35"/>
      <c r="PUP55" s="35"/>
      <c r="PUQ55" s="35"/>
      <c r="PUR55" s="35"/>
      <c r="PUS55" s="35"/>
      <c r="PUT55" s="35"/>
      <c r="PUU55" s="35"/>
      <c r="PUV55" s="35"/>
      <c r="PUW55" s="35"/>
      <c r="PUX55" s="35"/>
      <c r="PUY55" s="35"/>
      <c r="PUZ55" s="35"/>
      <c r="PVA55" s="35"/>
      <c r="PVB55" s="35"/>
      <c r="PVC55" s="35"/>
      <c r="PVD55" s="35"/>
      <c r="PVE55" s="35"/>
      <c r="PVF55" s="35"/>
      <c r="PVG55" s="35"/>
      <c r="PVH55" s="35"/>
      <c r="PVI55" s="35"/>
      <c r="PVJ55" s="35"/>
      <c r="PVK55" s="35"/>
      <c r="PVL55" s="35"/>
      <c r="PVM55" s="35"/>
      <c r="PVN55" s="35"/>
      <c r="PVO55" s="35"/>
      <c r="PVP55" s="35"/>
      <c r="PVQ55" s="35"/>
      <c r="PVR55" s="35"/>
      <c r="PVS55" s="35"/>
      <c r="PVT55" s="35"/>
      <c r="PVU55" s="35"/>
      <c r="PVV55" s="35"/>
      <c r="PVW55" s="35"/>
      <c r="PVX55" s="35"/>
      <c r="PVY55" s="35"/>
      <c r="PVZ55" s="35"/>
      <c r="PWA55" s="35"/>
      <c r="PWB55" s="35"/>
      <c r="PWC55" s="35"/>
      <c r="PWD55" s="35"/>
      <c r="PWE55" s="35"/>
      <c r="PWF55" s="35"/>
      <c r="PWG55" s="35"/>
      <c r="PWH55" s="35"/>
      <c r="PWI55" s="35"/>
      <c r="PWJ55" s="35"/>
      <c r="PWK55" s="35"/>
      <c r="PWL55" s="35"/>
      <c r="PWM55" s="35"/>
      <c r="PWN55" s="35"/>
      <c r="PWO55" s="35"/>
      <c r="PWP55" s="35"/>
      <c r="PWQ55" s="35"/>
      <c r="PWR55" s="35"/>
      <c r="PWS55" s="35"/>
      <c r="PWT55" s="35"/>
      <c r="PWU55" s="35"/>
      <c r="PWV55" s="35"/>
      <c r="PWW55" s="35"/>
      <c r="PWX55" s="35"/>
      <c r="PWY55" s="35"/>
      <c r="PWZ55" s="35"/>
      <c r="PXA55" s="35"/>
      <c r="PXB55" s="35"/>
      <c r="PXC55" s="35"/>
      <c r="PXD55" s="35"/>
      <c r="PXE55" s="35"/>
      <c r="PXF55" s="35"/>
      <c r="PXG55" s="35"/>
      <c r="PXH55" s="35"/>
      <c r="PXI55" s="35"/>
      <c r="PXJ55" s="35"/>
      <c r="PXK55" s="35"/>
      <c r="PXL55" s="35"/>
      <c r="PXM55" s="35"/>
      <c r="PXN55" s="35"/>
      <c r="PXO55" s="35"/>
      <c r="PXP55" s="35"/>
      <c r="PXQ55" s="35"/>
      <c r="PXR55" s="35"/>
      <c r="PXS55" s="35"/>
      <c r="PXT55" s="35"/>
      <c r="PXU55" s="35"/>
      <c r="PXV55" s="35"/>
      <c r="PXW55" s="35"/>
      <c r="PXX55" s="35"/>
      <c r="PXY55" s="35"/>
      <c r="PXZ55" s="35"/>
      <c r="PYA55" s="35"/>
      <c r="PYB55" s="35"/>
      <c r="PYC55" s="35"/>
      <c r="PYD55" s="35"/>
      <c r="PYE55" s="35"/>
      <c r="PYF55" s="35"/>
      <c r="PYG55" s="35"/>
      <c r="PYH55" s="35"/>
      <c r="PYI55" s="35"/>
      <c r="PYJ55" s="35"/>
      <c r="PYK55" s="35"/>
      <c r="PYL55" s="35"/>
      <c r="PYM55" s="35"/>
      <c r="PYN55" s="35"/>
      <c r="PYO55" s="35"/>
      <c r="PYP55" s="35"/>
      <c r="PYQ55" s="35"/>
      <c r="PYR55" s="35"/>
      <c r="PYS55" s="35"/>
      <c r="PYT55" s="35"/>
      <c r="PYU55" s="35"/>
      <c r="PYV55" s="35"/>
      <c r="PYW55" s="35"/>
      <c r="PYX55" s="35"/>
      <c r="PYY55" s="35"/>
      <c r="PYZ55" s="35"/>
      <c r="PZA55" s="35"/>
      <c r="PZB55" s="35"/>
      <c r="PZC55" s="35"/>
      <c r="PZD55" s="35"/>
      <c r="PZE55" s="35"/>
      <c r="PZF55" s="35"/>
      <c r="PZG55" s="35"/>
      <c r="PZH55" s="35"/>
      <c r="PZI55" s="35"/>
      <c r="PZJ55" s="35"/>
      <c r="PZK55" s="35"/>
      <c r="PZL55" s="35"/>
      <c r="PZM55" s="35"/>
      <c r="PZN55" s="35"/>
      <c r="PZO55" s="35"/>
      <c r="PZP55" s="35"/>
      <c r="PZQ55" s="35"/>
      <c r="PZR55" s="35"/>
      <c r="PZS55" s="35"/>
      <c r="PZT55" s="35"/>
      <c r="PZU55" s="35"/>
      <c r="PZV55" s="35"/>
      <c r="PZW55" s="35"/>
      <c r="PZX55" s="35"/>
      <c r="PZY55" s="35"/>
      <c r="PZZ55" s="35"/>
      <c r="QAA55" s="35"/>
      <c r="QAB55" s="35"/>
      <c r="QAC55" s="35"/>
      <c r="QAD55" s="35"/>
      <c r="QAE55" s="35"/>
      <c r="QAF55" s="35"/>
      <c r="QAG55" s="35"/>
      <c r="QAH55" s="35"/>
      <c r="QAI55" s="35"/>
      <c r="QAJ55" s="35"/>
      <c r="QAK55" s="35"/>
      <c r="QAL55" s="35"/>
      <c r="QAM55" s="35"/>
      <c r="QAN55" s="35"/>
      <c r="QAO55" s="35"/>
      <c r="QAP55" s="35"/>
      <c r="QAQ55" s="35"/>
      <c r="QAR55" s="35"/>
      <c r="QAS55" s="35"/>
      <c r="QAT55" s="35"/>
      <c r="QAU55" s="35"/>
      <c r="QAV55" s="35"/>
      <c r="QAW55" s="35"/>
      <c r="QAX55" s="35"/>
      <c r="QAY55" s="35"/>
      <c r="QAZ55" s="35"/>
      <c r="QBA55" s="35"/>
      <c r="QBB55" s="35"/>
      <c r="QBC55" s="35"/>
      <c r="QBD55" s="35"/>
      <c r="QBE55" s="35"/>
      <c r="QBF55" s="35"/>
      <c r="QBG55" s="35"/>
      <c r="QBH55" s="35"/>
      <c r="QBI55" s="35"/>
      <c r="QBJ55" s="35"/>
      <c r="QBK55" s="35"/>
      <c r="QBL55" s="35"/>
      <c r="QBM55" s="35"/>
      <c r="QBN55" s="35"/>
      <c r="QBO55" s="35"/>
      <c r="QBP55" s="35"/>
      <c r="QBQ55" s="35"/>
      <c r="QBR55" s="35"/>
      <c r="QBS55" s="35"/>
      <c r="QBT55" s="35"/>
      <c r="QBU55" s="35"/>
      <c r="QBV55" s="35"/>
      <c r="QBW55" s="35"/>
      <c r="QBX55" s="35"/>
      <c r="QBY55" s="35"/>
      <c r="QBZ55" s="35"/>
      <c r="QCA55" s="35"/>
      <c r="QCB55" s="35"/>
      <c r="QCC55" s="35"/>
      <c r="QCD55" s="35"/>
      <c r="QCE55" s="35"/>
      <c r="QCF55" s="35"/>
      <c r="QCG55" s="35"/>
      <c r="QCH55" s="35"/>
      <c r="QCI55" s="35"/>
      <c r="QCJ55" s="35"/>
      <c r="QCK55" s="35"/>
      <c r="QCL55" s="35"/>
      <c r="QCM55" s="35"/>
      <c r="QCN55" s="35"/>
      <c r="QCO55" s="35"/>
      <c r="QCP55" s="35"/>
      <c r="QCQ55" s="35"/>
      <c r="QCR55" s="35"/>
      <c r="QCS55" s="35"/>
      <c r="QCT55" s="35"/>
      <c r="QCU55" s="35"/>
      <c r="QCV55" s="35"/>
      <c r="QCW55" s="35"/>
      <c r="QCX55" s="35"/>
      <c r="QCY55" s="35"/>
      <c r="QCZ55" s="35"/>
      <c r="QDA55" s="35"/>
      <c r="QDB55" s="35"/>
      <c r="QDC55" s="35"/>
      <c r="QDD55" s="35"/>
      <c r="QDE55" s="35"/>
      <c r="QDF55" s="35"/>
      <c r="QDG55" s="35"/>
      <c r="QDH55" s="35"/>
      <c r="QDI55" s="35"/>
      <c r="QDJ55" s="35"/>
      <c r="QDK55" s="35"/>
      <c r="QDL55" s="35"/>
      <c r="QDM55" s="35"/>
      <c r="QDN55" s="35"/>
      <c r="QDO55" s="35"/>
      <c r="QDP55" s="35"/>
      <c r="QDQ55" s="35"/>
      <c r="QDR55" s="35"/>
      <c r="QDS55" s="35"/>
      <c r="QDT55" s="35"/>
      <c r="QDU55" s="35"/>
      <c r="QDV55" s="35"/>
      <c r="QDW55" s="35"/>
      <c r="QDX55" s="35"/>
      <c r="QDY55" s="35"/>
      <c r="QDZ55" s="35"/>
      <c r="QEA55" s="35"/>
      <c r="QEB55" s="35"/>
      <c r="QEC55" s="35"/>
      <c r="QED55" s="35"/>
      <c r="QEE55" s="35"/>
      <c r="QEF55" s="35"/>
      <c r="QEG55" s="35"/>
      <c r="QEH55" s="35"/>
      <c r="QEI55" s="35"/>
      <c r="QEJ55" s="35"/>
      <c r="QEK55" s="35"/>
      <c r="QEL55" s="35"/>
      <c r="QEM55" s="35"/>
      <c r="QEN55" s="35"/>
      <c r="QEO55" s="35"/>
      <c r="QEP55" s="35"/>
      <c r="QEQ55" s="35"/>
      <c r="QER55" s="35"/>
      <c r="QES55" s="35"/>
      <c r="QET55" s="35"/>
      <c r="QEU55" s="35"/>
      <c r="QEV55" s="35"/>
      <c r="QEW55" s="35"/>
      <c r="QEX55" s="35"/>
      <c r="QEY55" s="35"/>
      <c r="QEZ55" s="35"/>
      <c r="QFA55" s="35"/>
      <c r="QFB55" s="35"/>
      <c r="QFC55" s="35"/>
      <c r="QFD55" s="35"/>
      <c r="QFE55" s="35"/>
      <c r="QFF55" s="35"/>
      <c r="QFG55" s="35"/>
      <c r="QFH55" s="35"/>
      <c r="QFI55" s="35"/>
      <c r="QFJ55" s="35"/>
      <c r="QFK55" s="35"/>
      <c r="QFL55" s="35"/>
      <c r="QFM55" s="35"/>
      <c r="QFN55" s="35"/>
      <c r="QFO55" s="35"/>
      <c r="QFP55" s="35"/>
      <c r="QFQ55" s="35"/>
      <c r="QFR55" s="35"/>
      <c r="QFS55" s="35"/>
      <c r="QFT55" s="35"/>
      <c r="QFU55" s="35"/>
      <c r="QFV55" s="35"/>
      <c r="QFW55" s="35"/>
      <c r="QFX55" s="35"/>
      <c r="QFY55" s="35"/>
      <c r="QFZ55" s="35"/>
      <c r="QGA55" s="35"/>
      <c r="QGB55" s="35"/>
      <c r="QGC55" s="35"/>
      <c r="QGD55" s="35"/>
      <c r="QGE55" s="35"/>
      <c r="QGF55" s="35"/>
      <c r="QGG55" s="35"/>
      <c r="QGH55" s="35"/>
      <c r="QGI55" s="35"/>
      <c r="QGJ55" s="35"/>
      <c r="QGK55" s="35"/>
      <c r="QGL55" s="35"/>
      <c r="QGM55" s="35"/>
      <c r="QGN55" s="35"/>
      <c r="QGO55" s="35"/>
      <c r="QGP55" s="35"/>
      <c r="QGQ55" s="35"/>
      <c r="QGR55" s="35"/>
      <c r="QGS55" s="35"/>
      <c r="QGT55" s="35"/>
      <c r="QGU55" s="35"/>
      <c r="QGV55" s="35"/>
      <c r="QGW55" s="35"/>
      <c r="QGX55" s="35"/>
      <c r="QGY55" s="35"/>
      <c r="QGZ55" s="35"/>
      <c r="QHA55" s="35"/>
      <c r="QHB55" s="35"/>
      <c r="QHC55" s="35"/>
      <c r="QHD55" s="35"/>
      <c r="QHE55" s="35"/>
      <c r="QHF55" s="35"/>
      <c r="QHG55" s="35"/>
      <c r="QHH55" s="35"/>
      <c r="QHI55" s="35"/>
      <c r="QHJ55" s="35"/>
      <c r="QHK55" s="35"/>
      <c r="QHL55" s="35"/>
      <c r="QHM55" s="35"/>
      <c r="QHN55" s="35"/>
      <c r="QHO55" s="35"/>
      <c r="QHP55" s="35"/>
      <c r="QHQ55" s="35"/>
      <c r="QHR55" s="35"/>
      <c r="QHS55" s="35"/>
      <c r="QHT55" s="35"/>
      <c r="QHU55" s="35"/>
      <c r="QHV55" s="35"/>
      <c r="QHW55" s="35"/>
      <c r="QHX55" s="35"/>
      <c r="QHY55" s="35"/>
      <c r="QHZ55" s="35"/>
      <c r="QIA55" s="35"/>
      <c r="QIB55" s="35"/>
      <c r="QIC55" s="35"/>
      <c r="QID55" s="35"/>
      <c r="QIE55" s="35"/>
      <c r="QIF55" s="35"/>
      <c r="QIG55" s="35"/>
      <c r="QIH55" s="35"/>
      <c r="QII55" s="35"/>
      <c r="QIJ55" s="35"/>
      <c r="QIK55" s="35"/>
      <c r="QIL55" s="35"/>
      <c r="QIM55" s="35"/>
      <c r="QIN55" s="35"/>
      <c r="QIO55" s="35"/>
      <c r="QIP55" s="35"/>
      <c r="QIQ55" s="35"/>
      <c r="QIR55" s="35"/>
      <c r="QIS55" s="35"/>
      <c r="QIT55" s="35"/>
      <c r="QIU55" s="35"/>
      <c r="QIV55" s="35"/>
      <c r="QIW55" s="35"/>
      <c r="QIX55" s="35"/>
      <c r="QIY55" s="35"/>
      <c r="QIZ55" s="35"/>
      <c r="QJA55" s="35"/>
      <c r="QJB55" s="35"/>
      <c r="QJC55" s="35"/>
      <c r="QJD55" s="35"/>
      <c r="QJE55" s="35"/>
      <c r="QJF55" s="35"/>
      <c r="QJG55" s="35"/>
      <c r="QJH55" s="35"/>
      <c r="QJI55" s="35"/>
      <c r="QJJ55" s="35"/>
      <c r="QJK55" s="35"/>
      <c r="QJL55" s="35"/>
      <c r="QJM55" s="35"/>
      <c r="QJN55" s="35"/>
      <c r="QJO55" s="35"/>
      <c r="QJP55" s="35"/>
      <c r="QJQ55" s="35"/>
      <c r="QJR55" s="35"/>
      <c r="QJS55" s="35"/>
      <c r="QJT55" s="35"/>
      <c r="QJU55" s="35"/>
      <c r="QJV55" s="35"/>
      <c r="QJW55" s="35"/>
      <c r="QJX55" s="35"/>
      <c r="QJY55" s="35"/>
      <c r="QJZ55" s="35"/>
      <c r="QKA55" s="35"/>
      <c r="QKB55" s="35"/>
      <c r="QKC55" s="35"/>
      <c r="QKD55" s="35"/>
      <c r="QKE55" s="35"/>
      <c r="QKF55" s="35"/>
      <c r="QKG55" s="35"/>
      <c r="QKH55" s="35"/>
      <c r="QKI55" s="35"/>
      <c r="QKJ55" s="35"/>
      <c r="QKK55" s="35"/>
      <c r="QKL55" s="35"/>
      <c r="QKM55" s="35"/>
      <c r="QKN55" s="35"/>
      <c r="QKO55" s="35"/>
      <c r="QKP55" s="35"/>
      <c r="QKQ55" s="35"/>
      <c r="QKR55" s="35"/>
      <c r="QKS55" s="35"/>
      <c r="QKT55" s="35"/>
      <c r="QKU55" s="35"/>
      <c r="QKV55" s="35"/>
      <c r="QKW55" s="35"/>
      <c r="QKX55" s="35"/>
      <c r="QKY55" s="35"/>
      <c r="QKZ55" s="35"/>
      <c r="QLA55" s="35"/>
      <c r="QLB55" s="35"/>
      <c r="QLC55" s="35"/>
      <c r="QLD55" s="35"/>
      <c r="QLE55" s="35"/>
      <c r="QLF55" s="35"/>
      <c r="QLG55" s="35"/>
      <c r="QLH55" s="35"/>
      <c r="QLI55" s="35"/>
      <c r="QLJ55" s="35"/>
      <c r="QLK55" s="35"/>
      <c r="QLL55" s="35"/>
      <c r="QLM55" s="35"/>
      <c r="QLN55" s="35"/>
      <c r="QLO55" s="35"/>
      <c r="QLP55" s="35"/>
      <c r="QLQ55" s="35"/>
      <c r="QLR55" s="35"/>
      <c r="QLS55" s="35"/>
      <c r="QLT55" s="35"/>
      <c r="QLU55" s="35"/>
      <c r="QLV55" s="35"/>
      <c r="QLW55" s="35"/>
      <c r="QLX55" s="35"/>
      <c r="QLY55" s="35"/>
      <c r="QLZ55" s="35"/>
      <c r="QMA55" s="35"/>
      <c r="QMB55" s="35"/>
      <c r="QMC55" s="35"/>
      <c r="QMD55" s="35"/>
      <c r="QME55" s="35"/>
      <c r="QMF55" s="35"/>
      <c r="QMG55" s="35"/>
      <c r="QMH55" s="35"/>
      <c r="QMI55" s="35"/>
      <c r="QMJ55" s="35"/>
      <c r="QMK55" s="35"/>
      <c r="QML55" s="35"/>
      <c r="QMM55" s="35"/>
      <c r="QMN55" s="35"/>
      <c r="QMO55" s="35"/>
      <c r="QMP55" s="35"/>
      <c r="QMQ55" s="35"/>
      <c r="QMR55" s="35"/>
      <c r="QMS55" s="35"/>
      <c r="QMT55" s="35"/>
      <c r="QMU55" s="35"/>
      <c r="QMV55" s="35"/>
      <c r="QMW55" s="35"/>
      <c r="QMX55" s="35"/>
      <c r="QMY55" s="35"/>
      <c r="QMZ55" s="35"/>
      <c r="QNA55" s="35"/>
      <c r="QNB55" s="35"/>
      <c r="QNC55" s="35"/>
      <c r="QND55" s="35"/>
      <c r="QNE55" s="35"/>
      <c r="QNF55" s="35"/>
      <c r="QNG55" s="35"/>
      <c r="QNH55" s="35"/>
      <c r="QNI55" s="35"/>
      <c r="QNJ55" s="35"/>
      <c r="QNK55" s="35"/>
      <c r="QNL55" s="35"/>
      <c r="QNM55" s="35"/>
      <c r="QNN55" s="35"/>
      <c r="QNO55" s="35"/>
      <c r="QNP55" s="35"/>
      <c r="QNQ55" s="35"/>
      <c r="QNR55" s="35"/>
      <c r="QNS55" s="35"/>
      <c r="QNT55" s="35"/>
      <c r="QNU55" s="35"/>
      <c r="QNV55" s="35"/>
      <c r="QNW55" s="35"/>
      <c r="QNX55" s="35"/>
      <c r="QNY55" s="35"/>
      <c r="QNZ55" s="35"/>
      <c r="QOA55" s="35"/>
      <c r="QOB55" s="35"/>
      <c r="QOC55" s="35"/>
      <c r="QOD55" s="35"/>
      <c r="QOE55" s="35"/>
      <c r="QOF55" s="35"/>
      <c r="QOG55" s="35"/>
      <c r="QOH55" s="35"/>
      <c r="QOI55" s="35"/>
      <c r="QOJ55" s="35"/>
      <c r="QOK55" s="35"/>
      <c r="QOL55" s="35"/>
      <c r="QOM55" s="35"/>
      <c r="QON55" s="35"/>
      <c r="QOO55" s="35"/>
      <c r="QOP55" s="35"/>
      <c r="QOQ55" s="35"/>
      <c r="QOR55" s="35"/>
      <c r="QOS55" s="35"/>
      <c r="QOT55" s="35"/>
      <c r="QOU55" s="35"/>
      <c r="QOV55" s="35"/>
      <c r="QOW55" s="35"/>
      <c r="QOX55" s="35"/>
      <c r="QOY55" s="35"/>
      <c r="QOZ55" s="35"/>
      <c r="QPA55" s="35"/>
      <c r="QPB55" s="35"/>
      <c r="QPC55" s="35"/>
      <c r="QPD55" s="35"/>
      <c r="QPE55" s="35"/>
      <c r="QPF55" s="35"/>
      <c r="QPG55" s="35"/>
      <c r="QPH55" s="35"/>
      <c r="QPI55" s="35"/>
      <c r="QPJ55" s="35"/>
      <c r="QPK55" s="35"/>
      <c r="QPL55" s="35"/>
      <c r="QPM55" s="35"/>
      <c r="QPN55" s="35"/>
      <c r="QPO55" s="35"/>
      <c r="QPP55" s="35"/>
      <c r="QPQ55" s="35"/>
      <c r="QPR55" s="35"/>
      <c r="QPS55" s="35"/>
      <c r="QPT55" s="35"/>
      <c r="QPU55" s="35"/>
      <c r="QPV55" s="35"/>
      <c r="QPW55" s="35"/>
      <c r="QPX55" s="35"/>
      <c r="QPY55" s="35"/>
      <c r="QPZ55" s="35"/>
      <c r="QQA55" s="35"/>
      <c r="QQB55" s="35"/>
      <c r="QQC55" s="35"/>
      <c r="QQD55" s="35"/>
      <c r="QQE55" s="35"/>
      <c r="QQF55" s="35"/>
      <c r="QQG55" s="35"/>
      <c r="QQH55" s="35"/>
      <c r="QQI55" s="35"/>
      <c r="QQJ55" s="35"/>
      <c r="QQK55" s="35"/>
      <c r="QQL55" s="35"/>
      <c r="QQM55" s="35"/>
      <c r="QQN55" s="35"/>
      <c r="QQO55" s="35"/>
      <c r="QQP55" s="35"/>
      <c r="QQQ55" s="35"/>
      <c r="QQR55" s="35"/>
      <c r="QQS55" s="35"/>
      <c r="QQT55" s="35"/>
      <c r="QQU55" s="35"/>
      <c r="QQV55" s="35"/>
      <c r="QQW55" s="35"/>
      <c r="QQX55" s="35"/>
      <c r="QQY55" s="35"/>
      <c r="QQZ55" s="35"/>
      <c r="QRA55" s="35"/>
      <c r="QRB55" s="35"/>
      <c r="QRC55" s="35"/>
      <c r="QRD55" s="35"/>
      <c r="QRE55" s="35"/>
      <c r="QRF55" s="35"/>
      <c r="QRG55" s="35"/>
      <c r="QRH55" s="35"/>
      <c r="QRI55" s="35"/>
      <c r="QRJ55" s="35"/>
      <c r="QRK55" s="35"/>
      <c r="QRL55" s="35"/>
      <c r="QRM55" s="35"/>
      <c r="QRN55" s="35"/>
      <c r="QRO55" s="35"/>
      <c r="QRP55" s="35"/>
      <c r="QRQ55" s="35"/>
      <c r="QRR55" s="35"/>
      <c r="QRS55" s="35"/>
      <c r="QRT55" s="35"/>
      <c r="QRU55" s="35"/>
      <c r="QRV55" s="35"/>
      <c r="QRW55" s="35"/>
      <c r="QRX55" s="35"/>
      <c r="QRY55" s="35"/>
      <c r="QRZ55" s="35"/>
      <c r="QSA55" s="35"/>
      <c r="QSB55" s="35"/>
      <c r="QSC55" s="35"/>
      <c r="QSD55" s="35"/>
      <c r="QSE55" s="35"/>
      <c r="QSF55" s="35"/>
      <c r="QSG55" s="35"/>
      <c r="QSH55" s="35"/>
      <c r="QSI55" s="35"/>
      <c r="QSJ55" s="35"/>
      <c r="QSK55" s="35"/>
      <c r="QSL55" s="35"/>
      <c r="QSM55" s="35"/>
      <c r="QSN55" s="35"/>
      <c r="QSO55" s="35"/>
      <c r="QSP55" s="35"/>
      <c r="QSQ55" s="35"/>
      <c r="QSR55" s="35"/>
      <c r="QSS55" s="35"/>
      <c r="QST55" s="35"/>
      <c r="QSU55" s="35"/>
      <c r="QSV55" s="35"/>
      <c r="QSW55" s="35"/>
      <c r="QSX55" s="35"/>
      <c r="QSY55" s="35"/>
      <c r="QSZ55" s="35"/>
      <c r="QTA55" s="35"/>
      <c r="QTB55" s="35"/>
      <c r="QTC55" s="35"/>
      <c r="QTD55" s="35"/>
      <c r="QTE55" s="35"/>
      <c r="QTF55" s="35"/>
      <c r="QTG55" s="35"/>
      <c r="QTH55" s="35"/>
      <c r="QTI55" s="35"/>
      <c r="QTJ55" s="35"/>
      <c r="QTK55" s="35"/>
      <c r="QTL55" s="35"/>
      <c r="QTM55" s="35"/>
      <c r="QTN55" s="35"/>
      <c r="QTO55" s="35"/>
      <c r="QTP55" s="35"/>
      <c r="QTQ55" s="35"/>
      <c r="QTR55" s="35"/>
      <c r="QTS55" s="35"/>
      <c r="QTT55" s="35"/>
      <c r="QTU55" s="35"/>
      <c r="QTV55" s="35"/>
      <c r="QTW55" s="35"/>
      <c r="QTX55" s="35"/>
      <c r="QTY55" s="35"/>
      <c r="QTZ55" s="35"/>
      <c r="QUA55" s="35"/>
      <c r="QUB55" s="35"/>
      <c r="QUC55" s="35"/>
      <c r="QUD55" s="35"/>
      <c r="QUE55" s="35"/>
      <c r="QUF55" s="35"/>
      <c r="QUG55" s="35"/>
      <c r="QUH55" s="35"/>
      <c r="QUI55" s="35"/>
      <c r="QUJ55" s="35"/>
      <c r="QUK55" s="35"/>
      <c r="QUL55" s="35"/>
      <c r="QUM55" s="35"/>
      <c r="QUN55" s="35"/>
      <c r="QUO55" s="35"/>
      <c r="QUP55" s="35"/>
      <c r="QUQ55" s="35"/>
      <c r="QUR55" s="35"/>
      <c r="QUS55" s="35"/>
      <c r="QUT55" s="35"/>
      <c r="QUU55" s="35"/>
      <c r="QUV55" s="35"/>
      <c r="QUW55" s="35"/>
      <c r="QUX55" s="35"/>
      <c r="QUY55" s="35"/>
      <c r="QUZ55" s="35"/>
      <c r="QVA55" s="35"/>
      <c r="QVB55" s="35"/>
      <c r="QVC55" s="35"/>
      <c r="QVD55" s="35"/>
      <c r="QVE55" s="35"/>
      <c r="QVF55" s="35"/>
      <c r="QVG55" s="35"/>
      <c r="QVH55" s="35"/>
      <c r="QVI55" s="35"/>
      <c r="QVJ55" s="35"/>
      <c r="QVK55" s="35"/>
      <c r="QVL55" s="35"/>
      <c r="QVM55" s="35"/>
      <c r="QVN55" s="35"/>
      <c r="QVO55" s="35"/>
      <c r="QVP55" s="35"/>
      <c r="QVQ55" s="35"/>
      <c r="QVR55" s="35"/>
      <c r="QVS55" s="35"/>
      <c r="QVT55" s="35"/>
      <c r="QVU55" s="35"/>
      <c r="QVV55" s="35"/>
      <c r="QVW55" s="35"/>
      <c r="QVX55" s="35"/>
      <c r="QVY55" s="35"/>
      <c r="QVZ55" s="35"/>
      <c r="QWA55" s="35"/>
      <c r="QWB55" s="35"/>
      <c r="QWC55" s="35"/>
      <c r="QWD55" s="35"/>
      <c r="QWE55" s="35"/>
      <c r="QWF55" s="35"/>
      <c r="QWG55" s="35"/>
      <c r="QWH55" s="35"/>
      <c r="QWI55" s="35"/>
      <c r="QWJ55" s="35"/>
      <c r="QWK55" s="35"/>
      <c r="QWL55" s="35"/>
      <c r="QWM55" s="35"/>
      <c r="QWN55" s="35"/>
      <c r="QWO55" s="35"/>
      <c r="QWP55" s="35"/>
      <c r="QWQ55" s="35"/>
      <c r="QWR55" s="35"/>
      <c r="QWS55" s="35"/>
      <c r="QWT55" s="35"/>
      <c r="QWU55" s="35"/>
      <c r="QWV55" s="35"/>
      <c r="QWW55" s="35"/>
      <c r="QWX55" s="35"/>
      <c r="QWY55" s="35"/>
      <c r="QWZ55" s="35"/>
      <c r="QXA55" s="35"/>
      <c r="QXB55" s="35"/>
      <c r="QXC55" s="35"/>
      <c r="QXD55" s="35"/>
      <c r="QXE55" s="35"/>
      <c r="QXF55" s="35"/>
      <c r="QXG55" s="35"/>
      <c r="QXH55" s="35"/>
      <c r="QXI55" s="35"/>
      <c r="QXJ55" s="35"/>
      <c r="QXK55" s="35"/>
      <c r="QXL55" s="35"/>
      <c r="QXM55" s="35"/>
      <c r="QXN55" s="35"/>
      <c r="QXO55" s="35"/>
      <c r="QXP55" s="35"/>
      <c r="QXQ55" s="35"/>
      <c r="QXR55" s="35"/>
      <c r="QXS55" s="35"/>
      <c r="QXT55" s="35"/>
      <c r="QXU55" s="35"/>
      <c r="QXV55" s="35"/>
      <c r="QXW55" s="35"/>
      <c r="QXX55" s="35"/>
      <c r="QXY55" s="35"/>
      <c r="QXZ55" s="35"/>
      <c r="QYA55" s="35"/>
      <c r="QYB55" s="35"/>
      <c r="QYC55" s="35"/>
      <c r="QYD55" s="35"/>
      <c r="QYE55" s="35"/>
      <c r="QYF55" s="35"/>
      <c r="QYG55" s="35"/>
      <c r="QYH55" s="35"/>
      <c r="QYI55" s="35"/>
      <c r="QYJ55" s="35"/>
      <c r="QYK55" s="35"/>
      <c r="QYL55" s="35"/>
      <c r="QYM55" s="35"/>
      <c r="QYN55" s="35"/>
      <c r="QYO55" s="35"/>
      <c r="QYP55" s="35"/>
      <c r="QYQ55" s="35"/>
      <c r="QYR55" s="35"/>
      <c r="QYS55" s="35"/>
      <c r="QYT55" s="35"/>
      <c r="QYU55" s="35"/>
      <c r="QYV55" s="35"/>
      <c r="QYW55" s="35"/>
      <c r="QYX55" s="35"/>
      <c r="QYY55" s="35"/>
      <c r="QYZ55" s="35"/>
      <c r="QZA55" s="35"/>
      <c r="QZB55" s="35"/>
      <c r="QZC55" s="35"/>
      <c r="QZD55" s="35"/>
      <c r="QZE55" s="35"/>
      <c r="QZF55" s="35"/>
      <c r="QZG55" s="35"/>
      <c r="QZH55" s="35"/>
      <c r="QZI55" s="35"/>
      <c r="QZJ55" s="35"/>
      <c r="QZK55" s="35"/>
      <c r="QZL55" s="35"/>
      <c r="QZM55" s="35"/>
      <c r="QZN55" s="35"/>
      <c r="QZO55" s="35"/>
      <c r="QZP55" s="35"/>
      <c r="QZQ55" s="35"/>
      <c r="QZR55" s="35"/>
      <c r="QZS55" s="35"/>
      <c r="QZT55" s="35"/>
      <c r="QZU55" s="35"/>
      <c r="QZV55" s="35"/>
      <c r="QZW55" s="35"/>
      <c r="QZX55" s="35"/>
      <c r="QZY55" s="35"/>
      <c r="QZZ55" s="35"/>
      <c r="RAA55" s="35"/>
      <c r="RAB55" s="35"/>
      <c r="RAC55" s="35"/>
      <c r="RAD55" s="35"/>
      <c r="RAE55" s="35"/>
      <c r="RAF55" s="35"/>
      <c r="RAG55" s="35"/>
      <c r="RAH55" s="35"/>
      <c r="RAI55" s="35"/>
      <c r="RAJ55" s="35"/>
      <c r="RAK55" s="35"/>
      <c r="RAL55" s="35"/>
      <c r="RAM55" s="35"/>
      <c r="RAN55" s="35"/>
      <c r="RAO55" s="35"/>
      <c r="RAP55" s="35"/>
      <c r="RAQ55" s="35"/>
      <c r="RAR55" s="35"/>
      <c r="RAS55" s="35"/>
      <c r="RAT55" s="35"/>
      <c r="RAU55" s="35"/>
      <c r="RAV55" s="35"/>
      <c r="RAW55" s="35"/>
      <c r="RAX55" s="35"/>
      <c r="RAY55" s="35"/>
      <c r="RAZ55" s="35"/>
      <c r="RBA55" s="35"/>
      <c r="RBB55" s="35"/>
      <c r="RBC55" s="35"/>
      <c r="RBD55" s="35"/>
      <c r="RBE55" s="35"/>
      <c r="RBF55" s="35"/>
      <c r="RBG55" s="35"/>
      <c r="RBH55" s="35"/>
      <c r="RBI55" s="35"/>
      <c r="RBJ55" s="35"/>
      <c r="RBK55" s="35"/>
      <c r="RBL55" s="35"/>
      <c r="RBM55" s="35"/>
      <c r="RBN55" s="35"/>
      <c r="RBO55" s="35"/>
      <c r="RBP55" s="35"/>
      <c r="RBQ55" s="35"/>
      <c r="RBR55" s="35"/>
      <c r="RBS55" s="35"/>
      <c r="RBT55" s="35"/>
      <c r="RBU55" s="35"/>
      <c r="RBV55" s="35"/>
      <c r="RBW55" s="35"/>
      <c r="RBX55" s="35"/>
      <c r="RBY55" s="35"/>
      <c r="RBZ55" s="35"/>
      <c r="RCA55" s="35"/>
      <c r="RCB55" s="35"/>
      <c r="RCC55" s="35"/>
      <c r="RCD55" s="35"/>
      <c r="RCE55" s="35"/>
      <c r="RCF55" s="35"/>
      <c r="RCG55" s="35"/>
      <c r="RCH55" s="35"/>
      <c r="RCI55" s="35"/>
      <c r="RCJ55" s="35"/>
      <c r="RCK55" s="35"/>
      <c r="RCL55" s="35"/>
      <c r="RCM55" s="35"/>
      <c r="RCN55" s="35"/>
      <c r="RCO55" s="35"/>
      <c r="RCP55" s="35"/>
      <c r="RCQ55" s="35"/>
      <c r="RCR55" s="35"/>
      <c r="RCS55" s="35"/>
      <c r="RCT55" s="35"/>
      <c r="RCU55" s="35"/>
      <c r="RCV55" s="35"/>
      <c r="RCW55" s="35"/>
      <c r="RCX55" s="35"/>
      <c r="RCY55" s="35"/>
      <c r="RCZ55" s="35"/>
      <c r="RDA55" s="35"/>
      <c r="RDB55" s="35"/>
      <c r="RDC55" s="35"/>
      <c r="RDD55" s="35"/>
      <c r="RDE55" s="35"/>
      <c r="RDF55" s="35"/>
      <c r="RDG55" s="35"/>
      <c r="RDH55" s="35"/>
      <c r="RDI55" s="35"/>
      <c r="RDJ55" s="35"/>
      <c r="RDK55" s="35"/>
      <c r="RDL55" s="35"/>
      <c r="RDM55" s="35"/>
      <c r="RDN55" s="35"/>
      <c r="RDO55" s="35"/>
      <c r="RDP55" s="35"/>
      <c r="RDQ55" s="35"/>
      <c r="RDR55" s="35"/>
      <c r="RDS55" s="35"/>
      <c r="RDT55" s="35"/>
      <c r="RDU55" s="35"/>
      <c r="RDV55" s="35"/>
      <c r="RDW55" s="35"/>
      <c r="RDX55" s="35"/>
      <c r="RDY55" s="35"/>
      <c r="RDZ55" s="35"/>
      <c r="REA55" s="35"/>
      <c r="REB55" s="35"/>
      <c r="REC55" s="35"/>
      <c r="RED55" s="35"/>
      <c r="REE55" s="35"/>
      <c r="REF55" s="35"/>
      <c r="REG55" s="35"/>
      <c r="REH55" s="35"/>
      <c r="REI55" s="35"/>
      <c r="REJ55" s="35"/>
      <c r="REK55" s="35"/>
      <c r="REL55" s="35"/>
      <c r="REM55" s="35"/>
      <c r="REN55" s="35"/>
      <c r="REO55" s="35"/>
      <c r="REP55" s="35"/>
      <c r="REQ55" s="35"/>
      <c r="RER55" s="35"/>
      <c r="RES55" s="35"/>
      <c r="RET55" s="35"/>
      <c r="REU55" s="35"/>
      <c r="REV55" s="35"/>
      <c r="REW55" s="35"/>
      <c r="REX55" s="35"/>
      <c r="REY55" s="35"/>
      <c r="REZ55" s="35"/>
      <c r="RFA55" s="35"/>
      <c r="RFB55" s="35"/>
      <c r="RFC55" s="35"/>
      <c r="RFD55" s="35"/>
      <c r="RFE55" s="35"/>
      <c r="RFF55" s="35"/>
      <c r="RFG55" s="35"/>
      <c r="RFH55" s="35"/>
      <c r="RFI55" s="35"/>
      <c r="RFJ55" s="35"/>
      <c r="RFK55" s="35"/>
      <c r="RFL55" s="35"/>
      <c r="RFM55" s="35"/>
      <c r="RFN55" s="35"/>
      <c r="RFO55" s="35"/>
      <c r="RFP55" s="35"/>
      <c r="RFQ55" s="35"/>
      <c r="RFR55" s="35"/>
      <c r="RFS55" s="35"/>
      <c r="RFT55" s="35"/>
      <c r="RFU55" s="35"/>
      <c r="RFV55" s="35"/>
      <c r="RFW55" s="35"/>
      <c r="RFX55" s="35"/>
      <c r="RFY55" s="35"/>
      <c r="RFZ55" s="35"/>
      <c r="RGA55" s="35"/>
      <c r="RGB55" s="35"/>
      <c r="RGC55" s="35"/>
      <c r="RGD55" s="35"/>
      <c r="RGE55" s="35"/>
      <c r="RGF55" s="35"/>
      <c r="RGG55" s="35"/>
      <c r="RGH55" s="35"/>
      <c r="RGI55" s="35"/>
      <c r="RGJ55" s="35"/>
      <c r="RGK55" s="35"/>
      <c r="RGL55" s="35"/>
      <c r="RGM55" s="35"/>
      <c r="RGN55" s="35"/>
      <c r="RGO55" s="35"/>
      <c r="RGP55" s="35"/>
      <c r="RGQ55" s="35"/>
      <c r="RGR55" s="35"/>
      <c r="RGS55" s="35"/>
      <c r="RGT55" s="35"/>
      <c r="RGU55" s="35"/>
      <c r="RGV55" s="35"/>
      <c r="RGW55" s="35"/>
      <c r="RGX55" s="35"/>
      <c r="RGY55" s="35"/>
      <c r="RGZ55" s="35"/>
      <c r="RHA55" s="35"/>
      <c r="RHB55" s="35"/>
      <c r="RHC55" s="35"/>
      <c r="RHD55" s="35"/>
      <c r="RHE55" s="35"/>
      <c r="RHF55" s="35"/>
      <c r="RHG55" s="35"/>
      <c r="RHH55" s="35"/>
      <c r="RHI55" s="35"/>
      <c r="RHJ55" s="35"/>
      <c r="RHK55" s="35"/>
      <c r="RHL55" s="35"/>
      <c r="RHM55" s="35"/>
      <c r="RHN55" s="35"/>
      <c r="RHO55" s="35"/>
      <c r="RHP55" s="35"/>
      <c r="RHQ55" s="35"/>
      <c r="RHR55" s="35"/>
      <c r="RHS55" s="35"/>
      <c r="RHT55" s="35"/>
      <c r="RHU55" s="35"/>
      <c r="RHV55" s="35"/>
      <c r="RHW55" s="35"/>
      <c r="RHX55" s="35"/>
      <c r="RHY55" s="35"/>
      <c r="RHZ55" s="35"/>
      <c r="RIA55" s="35"/>
      <c r="RIB55" s="35"/>
      <c r="RIC55" s="35"/>
      <c r="RID55" s="35"/>
      <c r="RIE55" s="35"/>
      <c r="RIF55" s="35"/>
      <c r="RIG55" s="35"/>
      <c r="RIH55" s="35"/>
      <c r="RII55" s="35"/>
      <c r="RIJ55" s="35"/>
      <c r="RIK55" s="35"/>
      <c r="RIL55" s="35"/>
      <c r="RIM55" s="35"/>
      <c r="RIN55" s="35"/>
      <c r="RIO55" s="35"/>
      <c r="RIP55" s="35"/>
      <c r="RIQ55" s="35"/>
      <c r="RIR55" s="35"/>
      <c r="RIS55" s="35"/>
      <c r="RIT55" s="35"/>
      <c r="RIU55" s="35"/>
      <c r="RIV55" s="35"/>
      <c r="RIW55" s="35"/>
      <c r="RIX55" s="35"/>
      <c r="RIY55" s="35"/>
      <c r="RIZ55" s="35"/>
      <c r="RJA55" s="35"/>
      <c r="RJB55" s="35"/>
      <c r="RJC55" s="35"/>
      <c r="RJD55" s="35"/>
      <c r="RJE55" s="35"/>
      <c r="RJF55" s="35"/>
      <c r="RJG55" s="35"/>
      <c r="RJH55" s="35"/>
      <c r="RJI55" s="35"/>
      <c r="RJJ55" s="35"/>
      <c r="RJK55" s="35"/>
      <c r="RJL55" s="35"/>
      <c r="RJM55" s="35"/>
      <c r="RJN55" s="35"/>
      <c r="RJO55" s="35"/>
      <c r="RJP55" s="35"/>
      <c r="RJQ55" s="35"/>
      <c r="RJR55" s="35"/>
      <c r="RJS55" s="35"/>
      <c r="RJT55" s="35"/>
      <c r="RJU55" s="35"/>
      <c r="RJV55" s="35"/>
      <c r="RJW55" s="35"/>
      <c r="RJX55" s="35"/>
      <c r="RJY55" s="35"/>
      <c r="RJZ55" s="35"/>
      <c r="RKA55" s="35"/>
      <c r="RKB55" s="35"/>
      <c r="RKC55" s="35"/>
      <c r="RKD55" s="35"/>
      <c r="RKE55" s="35"/>
      <c r="RKF55" s="35"/>
      <c r="RKG55" s="35"/>
      <c r="RKH55" s="35"/>
      <c r="RKI55" s="35"/>
      <c r="RKJ55" s="35"/>
      <c r="RKK55" s="35"/>
      <c r="RKL55" s="35"/>
      <c r="RKM55" s="35"/>
      <c r="RKN55" s="35"/>
      <c r="RKO55" s="35"/>
      <c r="RKP55" s="35"/>
      <c r="RKQ55" s="35"/>
      <c r="RKR55" s="35"/>
      <c r="RKS55" s="35"/>
      <c r="RKT55" s="35"/>
      <c r="RKU55" s="35"/>
      <c r="RKV55" s="35"/>
      <c r="RKW55" s="35"/>
      <c r="RKX55" s="35"/>
      <c r="RKY55" s="35"/>
      <c r="RKZ55" s="35"/>
      <c r="RLA55" s="35"/>
      <c r="RLB55" s="35"/>
      <c r="RLC55" s="35"/>
      <c r="RLD55" s="35"/>
      <c r="RLE55" s="35"/>
      <c r="RLF55" s="35"/>
      <c r="RLG55" s="35"/>
      <c r="RLH55" s="35"/>
      <c r="RLI55" s="35"/>
      <c r="RLJ55" s="35"/>
      <c r="RLK55" s="35"/>
      <c r="RLL55" s="35"/>
      <c r="RLM55" s="35"/>
      <c r="RLN55" s="35"/>
      <c r="RLO55" s="35"/>
      <c r="RLP55" s="35"/>
      <c r="RLQ55" s="35"/>
      <c r="RLR55" s="35"/>
      <c r="RLS55" s="35"/>
      <c r="RLT55" s="35"/>
      <c r="RLU55" s="35"/>
      <c r="RLV55" s="35"/>
      <c r="RLW55" s="35"/>
      <c r="RLX55" s="35"/>
      <c r="RLY55" s="35"/>
      <c r="RLZ55" s="35"/>
      <c r="RMA55" s="35"/>
      <c r="RMB55" s="35"/>
      <c r="RMC55" s="35"/>
      <c r="RMD55" s="35"/>
      <c r="RME55" s="35"/>
      <c r="RMF55" s="35"/>
      <c r="RMG55" s="35"/>
      <c r="RMH55" s="35"/>
      <c r="RMI55" s="35"/>
      <c r="RMJ55" s="35"/>
      <c r="RMK55" s="35"/>
      <c r="RML55" s="35"/>
      <c r="RMM55" s="35"/>
      <c r="RMN55" s="35"/>
      <c r="RMO55" s="35"/>
      <c r="RMP55" s="35"/>
      <c r="RMQ55" s="35"/>
      <c r="RMR55" s="35"/>
      <c r="RMS55" s="35"/>
      <c r="RMT55" s="35"/>
      <c r="RMU55" s="35"/>
      <c r="RMV55" s="35"/>
      <c r="RMW55" s="35"/>
      <c r="RMX55" s="35"/>
      <c r="RMY55" s="35"/>
      <c r="RMZ55" s="35"/>
      <c r="RNA55" s="35"/>
      <c r="RNB55" s="35"/>
      <c r="RNC55" s="35"/>
      <c r="RND55" s="35"/>
      <c r="RNE55" s="35"/>
      <c r="RNF55" s="35"/>
      <c r="RNG55" s="35"/>
      <c r="RNH55" s="35"/>
      <c r="RNI55" s="35"/>
      <c r="RNJ55" s="35"/>
      <c r="RNK55" s="35"/>
      <c r="RNL55" s="35"/>
      <c r="RNM55" s="35"/>
      <c r="RNN55" s="35"/>
      <c r="RNO55" s="35"/>
      <c r="RNP55" s="35"/>
      <c r="RNQ55" s="35"/>
      <c r="RNR55" s="35"/>
      <c r="RNS55" s="35"/>
      <c r="RNT55" s="35"/>
      <c r="RNU55" s="35"/>
      <c r="RNV55" s="35"/>
      <c r="RNW55" s="35"/>
      <c r="RNX55" s="35"/>
      <c r="RNY55" s="35"/>
      <c r="RNZ55" s="35"/>
      <c r="ROA55" s="35"/>
      <c r="ROB55" s="35"/>
      <c r="ROC55" s="35"/>
      <c r="ROD55" s="35"/>
      <c r="ROE55" s="35"/>
      <c r="ROF55" s="35"/>
      <c r="ROG55" s="35"/>
      <c r="ROH55" s="35"/>
      <c r="ROI55" s="35"/>
      <c r="ROJ55" s="35"/>
      <c r="ROK55" s="35"/>
      <c r="ROL55" s="35"/>
      <c r="ROM55" s="35"/>
      <c r="RON55" s="35"/>
      <c r="ROO55" s="35"/>
      <c r="ROP55" s="35"/>
      <c r="ROQ55" s="35"/>
      <c r="ROR55" s="35"/>
      <c r="ROS55" s="35"/>
      <c r="ROT55" s="35"/>
      <c r="ROU55" s="35"/>
      <c r="ROV55" s="35"/>
      <c r="ROW55" s="35"/>
      <c r="ROX55" s="35"/>
      <c r="ROY55" s="35"/>
      <c r="ROZ55" s="35"/>
      <c r="RPA55" s="35"/>
      <c r="RPB55" s="35"/>
      <c r="RPC55" s="35"/>
      <c r="RPD55" s="35"/>
      <c r="RPE55" s="35"/>
      <c r="RPF55" s="35"/>
      <c r="RPG55" s="35"/>
      <c r="RPH55" s="35"/>
      <c r="RPI55" s="35"/>
      <c r="RPJ55" s="35"/>
      <c r="RPK55" s="35"/>
      <c r="RPL55" s="35"/>
      <c r="RPM55" s="35"/>
      <c r="RPN55" s="35"/>
      <c r="RPO55" s="35"/>
      <c r="RPP55" s="35"/>
      <c r="RPQ55" s="35"/>
      <c r="RPR55" s="35"/>
      <c r="RPS55" s="35"/>
      <c r="RPT55" s="35"/>
      <c r="RPU55" s="35"/>
      <c r="RPV55" s="35"/>
      <c r="RPW55" s="35"/>
      <c r="RPX55" s="35"/>
      <c r="RPY55" s="35"/>
      <c r="RPZ55" s="35"/>
      <c r="RQA55" s="35"/>
      <c r="RQB55" s="35"/>
      <c r="RQC55" s="35"/>
      <c r="RQD55" s="35"/>
      <c r="RQE55" s="35"/>
      <c r="RQF55" s="35"/>
      <c r="RQG55" s="35"/>
      <c r="RQH55" s="35"/>
      <c r="RQI55" s="35"/>
      <c r="RQJ55" s="35"/>
      <c r="RQK55" s="35"/>
      <c r="RQL55" s="35"/>
      <c r="RQM55" s="35"/>
      <c r="RQN55" s="35"/>
      <c r="RQO55" s="35"/>
      <c r="RQP55" s="35"/>
      <c r="RQQ55" s="35"/>
      <c r="RQR55" s="35"/>
      <c r="RQS55" s="35"/>
      <c r="RQT55" s="35"/>
      <c r="RQU55" s="35"/>
      <c r="RQV55" s="35"/>
      <c r="RQW55" s="35"/>
      <c r="RQX55" s="35"/>
      <c r="RQY55" s="35"/>
      <c r="RQZ55" s="35"/>
      <c r="RRA55" s="35"/>
      <c r="RRB55" s="35"/>
      <c r="RRC55" s="35"/>
      <c r="RRD55" s="35"/>
      <c r="RRE55" s="35"/>
      <c r="RRF55" s="35"/>
      <c r="RRG55" s="35"/>
      <c r="RRH55" s="35"/>
      <c r="RRI55" s="35"/>
      <c r="RRJ55" s="35"/>
      <c r="RRK55" s="35"/>
      <c r="RRL55" s="35"/>
      <c r="RRM55" s="35"/>
      <c r="RRN55" s="35"/>
      <c r="RRO55" s="35"/>
      <c r="RRP55" s="35"/>
      <c r="RRQ55" s="35"/>
      <c r="RRR55" s="35"/>
      <c r="RRS55" s="35"/>
      <c r="RRT55" s="35"/>
      <c r="RRU55" s="35"/>
      <c r="RRV55" s="35"/>
      <c r="RRW55" s="35"/>
      <c r="RRX55" s="35"/>
      <c r="RRY55" s="35"/>
      <c r="RRZ55" s="35"/>
      <c r="RSA55" s="35"/>
      <c r="RSB55" s="35"/>
      <c r="RSC55" s="35"/>
      <c r="RSD55" s="35"/>
      <c r="RSE55" s="35"/>
      <c r="RSF55" s="35"/>
      <c r="RSG55" s="35"/>
      <c r="RSH55" s="35"/>
      <c r="RSI55" s="35"/>
      <c r="RSJ55" s="35"/>
      <c r="RSK55" s="35"/>
      <c r="RSL55" s="35"/>
      <c r="RSM55" s="35"/>
      <c r="RSN55" s="35"/>
      <c r="RSO55" s="35"/>
      <c r="RSP55" s="35"/>
      <c r="RSQ55" s="35"/>
      <c r="RSR55" s="35"/>
      <c r="RSS55" s="35"/>
      <c r="RST55" s="35"/>
      <c r="RSU55" s="35"/>
      <c r="RSV55" s="35"/>
      <c r="RSW55" s="35"/>
      <c r="RSX55" s="35"/>
      <c r="RSY55" s="35"/>
      <c r="RSZ55" s="35"/>
      <c r="RTA55" s="35"/>
      <c r="RTB55" s="35"/>
      <c r="RTC55" s="35"/>
      <c r="RTD55" s="35"/>
      <c r="RTE55" s="35"/>
      <c r="RTF55" s="35"/>
      <c r="RTG55" s="35"/>
      <c r="RTH55" s="35"/>
      <c r="RTI55" s="35"/>
      <c r="RTJ55" s="35"/>
      <c r="RTK55" s="35"/>
      <c r="RTL55" s="35"/>
      <c r="RTM55" s="35"/>
      <c r="RTN55" s="35"/>
      <c r="RTO55" s="35"/>
      <c r="RTP55" s="35"/>
      <c r="RTQ55" s="35"/>
      <c r="RTR55" s="35"/>
      <c r="RTS55" s="35"/>
      <c r="RTT55" s="35"/>
      <c r="RTU55" s="35"/>
      <c r="RTV55" s="35"/>
      <c r="RTW55" s="35"/>
      <c r="RTX55" s="35"/>
      <c r="RTY55" s="35"/>
      <c r="RTZ55" s="35"/>
      <c r="RUA55" s="35"/>
      <c r="RUB55" s="35"/>
      <c r="RUC55" s="35"/>
      <c r="RUD55" s="35"/>
      <c r="RUE55" s="35"/>
      <c r="RUF55" s="35"/>
      <c r="RUG55" s="35"/>
      <c r="RUH55" s="35"/>
      <c r="RUI55" s="35"/>
      <c r="RUJ55" s="35"/>
      <c r="RUK55" s="35"/>
      <c r="RUL55" s="35"/>
      <c r="RUM55" s="35"/>
      <c r="RUN55" s="35"/>
      <c r="RUO55" s="35"/>
      <c r="RUP55" s="35"/>
      <c r="RUQ55" s="35"/>
      <c r="RUR55" s="35"/>
      <c r="RUS55" s="35"/>
      <c r="RUT55" s="35"/>
      <c r="RUU55" s="35"/>
      <c r="RUV55" s="35"/>
      <c r="RUW55" s="35"/>
      <c r="RUX55" s="35"/>
      <c r="RUY55" s="35"/>
      <c r="RUZ55" s="35"/>
      <c r="RVA55" s="35"/>
      <c r="RVB55" s="35"/>
      <c r="RVC55" s="35"/>
      <c r="RVD55" s="35"/>
      <c r="RVE55" s="35"/>
      <c r="RVF55" s="35"/>
      <c r="RVG55" s="35"/>
      <c r="RVH55" s="35"/>
      <c r="RVI55" s="35"/>
      <c r="RVJ55" s="35"/>
      <c r="RVK55" s="35"/>
      <c r="RVL55" s="35"/>
      <c r="RVM55" s="35"/>
      <c r="RVN55" s="35"/>
      <c r="RVO55" s="35"/>
      <c r="RVP55" s="35"/>
      <c r="RVQ55" s="35"/>
      <c r="RVR55" s="35"/>
      <c r="RVS55" s="35"/>
      <c r="RVT55" s="35"/>
      <c r="RVU55" s="35"/>
      <c r="RVV55" s="35"/>
      <c r="RVW55" s="35"/>
      <c r="RVX55" s="35"/>
      <c r="RVY55" s="35"/>
      <c r="RVZ55" s="35"/>
      <c r="RWA55" s="35"/>
      <c r="RWB55" s="35"/>
      <c r="RWC55" s="35"/>
      <c r="RWD55" s="35"/>
      <c r="RWE55" s="35"/>
      <c r="RWF55" s="35"/>
      <c r="RWG55" s="35"/>
      <c r="RWH55" s="35"/>
      <c r="RWI55" s="35"/>
      <c r="RWJ55" s="35"/>
      <c r="RWK55" s="35"/>
      <c r="RWL55" s="35"/>
      <c r="RWM55" s="35"/>
      <c r="RWN55" s="35"/>
      <c r="RWO55" s="35"/>
      <c r="RWP55" s="35"/>
      <c r="RWQ55" s="35"/>
      <c r="RWR55" s="35"/>
      <c r="RWS55" s="35"/>
      <c r="RWT55" s="35"/>
      <c r="RWU55" s="35"/>
      <c r="RWV55" s="35"/>
      <c r="RWW55" s="35"/>
      <c r="RWX55" s="35"/>
      <c r="RWY55" s="35"/>
      <c r="RWZ55" s="35"/>
      <c r="RXA55" s="35"/>
      <c r="RXB55" s="35"/>
      <c r="RXC55" s="35"/>
      <c r="RXD55" s="35"/>
      <c r="RXE55" s="35"/>
      <c r="RXF55" s="35"/>
      <c r="RXG55" s="35"/>
      <c r="RXH55" s="35"/>
      <c r="RXI55" s="35"/>
      <c r="RXJ55" s="35"/>
      <c r="RXK55" s="35"/>
      <c r="RXL55" s="35"/>
      <c r="RXM55" s="35"/>
      <c r="RXN55" s="35"/>
      <c r="RXO55" s="35"/>
      <c r="RXP55" s="35"/>
      <c r="RXQ55" s="35"/>
      <c r="RXR55" s="35"/>
      <c r="RXS55" s="35"/>
      <c r="RXT55" s="35"/>
      <c r="RXU55" s="35"/>
      <c r="RXV55" s="35"/>
      <c r="RXW55" s="35"/>
      <c r="RXX55" s="35"/>
      <c r="RXY55" s="35"/>
      <c r="RXZ55" s="35"/>
      <c r="RYA55" s="35"/>
      <c r="RYB55" s="35"/>
      <c r="RYC55" s="35"/>
      <c r="RYD55" s="35"/>
      <c r="RYE55" s="35"/>
      <c r="RYF55" s="35"/>
      <c r="RYG55" s="35"/>
      <c r="RYH55" s="35"/>
      <c r="RYI55" s="35"/>
      <c r="RYJ55" s="35"/>
      <c r="RYK55" s="35"/>
      <c r="RYL55" s="35"/>
      <c r="RYM55" s="35"/>
      <c r="RYN55" s="35"/>
      <c r="RYO55" s="35"/>
      <c r="RYP55" s="35"/>
      <c r="RYQ55" s="35"/>
      <c r="RYR55" s="35"/>
      <c r="RYS55" s="35"/>
      <c r="RYT55" s="35"/>
      <c r="RYU55" s="35"/>
      <c r="RYV55" s="35"/>
      <c r="RYW55" s="35"/>
      <c r="RYX55" s="35"/>
      <c r="RYY55" s="35"/>
      <c r="RYZ55" s="35"/>
      <c r="RZA55" s="35"/>
      <c r="RZB55" s="35"/>
      <c r="RZC55" s="35"/>
      <c r="RZD55" s="35"/>
      <c r="RZE55" s="35"/>
      <c r="RZF55" s="35"/>
      <c r="RZG55" s="35"/>
      <c r="RZH55" s="35"/>
      <c r="RZI55" s="35"/>
      <c r="RZJ55" s="35"/>
      <c r="RZK55" s="35"/>
      <c r="RZL55" s="35"/>
      <c r="RZM55" s="35"/>
      <c r="RZN55" s="35"/>
      <c r="RZO55" s="35"/>
      <c r="RZP55" s="35"/>
      <c r="RZQ55" s="35"/>
      <c r="RZR55" s="35"/>
      <c r="RZS55" s="35"/>
      <c r="RZT55" s="35"/>
      <c r="RZU55" s="35"/>
      <c r="RZV55" s="35"/>
      <c r="RZW55" s="35"/>
      <c r="RZX55" s="35"/>
      <c r="RZY55" s="35"/>
      <c r="RZZ55" s="35"/>
      <c r="SAA55" s="35"/>
      <c r="SAB55" s="35"/>
      <c r="SAC55" s="35"/>
      <c r="SAD55" s="35"/>
      <c r="SAE55" s="35"/>
      <c r="SAF55" s="35"/>
      <c r="SAG55" s="35"/>
      <c r="SAH55" s="35"/>
      <c r="SAI55" s="35"/>
      <c r="SAJ55" s="35"/>
      <c r="SAK55" s="35"/>
      <c r="SAL55" s="35"/>
      <c r="SAM55" s="35"/>
      <c r="SAN55" s="35"/>
      <c r="SAO55" s="35"/>
      <c r="SAP55" s="35"/>
      <c r="SAQ55" s="35"/>
      <c r="SAR55" s="35"/>
      <c r="SAS55" s="35"/>
      <c r="SAT55" s="35"/>
      <c r="SAU55" s="35"/>
      <c r="SAV55" s="35"/>
      <c r="SAW55" s="35"/>
      <c r="SAX55" s="35"/>
      <c r="SAY55" s="35"/>
      <c r="SAZ55" s="35"/>
      <c r="SBA55" s="35"/>
      <c r="SBB55" s="35"/>
      <c r="SBC55" s="35"/>
      <c r="SBD55" s="35"/>
      <c r="SBE55" s="35"/>
      <c r="SBF55" s="35"/>
      <c r="SBG55" s="35"/>
      <c r="SBH55" s="35"/>
      <c r="SBI55" s="35"/>
      <c r="SBJ55" s="35"/>
      <c r="SBK55" s="35"/>
      <c r="SBL55" s="35"/>
      <c r="SBM55" s="35"/>
      <c r="SBN55" s="35"/>
      <c r="SBO55" s="35"/>
      <c r="SBP55" s="35"/>
      <c r="SBQ55" s="35"/>
      <c r="SBR55" s="35"/>
      <c r="SBS55" s="35"/>
      <c r="SBT55" s="35"/>
      <c r="SBU55" s="35"/>
      <c r="SBV55" s="35"/>
      <c r="SBW55" s="35"/>
      <c r="SBX55" s="35"/>
      <c r="SBY55" s="35"/>
      <c r="SBZ55" s="35"/>
      <c r="SCA55" s="35"/>
      <c r="SCB55" s="35"/>
      <c r="SCC55" s="35"/>
      <c r="SCD55" s="35"/>
      <c r="SCE55" s="35"/>
      <c r="SCF55" s="35"/>
      <c r="SCG55" s="35"/>
      <c r="SCH55" s="35"/>
      <c r="SCI55" s="35"/>
      <c r="SCJ55" s="35"/>
      <c r="SCK55" s="35"/>
      <c r="SCL55" s="35"/>
      <c r="SCM55" s="35"/>
      <c r="SCN55" s="35"/>
      <c r="SCO55" s="35"/>
      <c r="SCP55" s="35"/>
      <c r="SCQ55" s="35"/>
      <c r="SCR55" s="35"/>
      <c r="SCS55" s="35"/>
      <c r="SCT55" s="35"/>
      <c r="SCU55" s="35"/>
      <c r="SCV55" s="35"/>
      <c r="SCW55" s="35"/>
      <c r="SCX55" s="35"/>
      <c r="SCY55" s="35"/>
      <c r="SCZ55" s="35"/>
      <c r="SDA55" s="35"/>
      <c r="SDB55" s="35"/>
      <c r="SDC55" s="35"/>
      <c r="SDD55" s="35"/>
      <c r="SDE55" s="35"/>
      <c r="SDF55" s="35"/>
      <c r="SDG55" s="35"/>
      <c r="SDH55" s="35"/>
      <c r="SDI55" s="35"/>
      <c r="SDJ55" s="35"/>
      <c r="SDK55" s="35"/>
      <c r="SDL55" s="35"/>
      <c r="SDM55" s="35"/>
      <c r="SDN55" s="35"/>
      <c r="SDO55" s="35"/>
      <c r="SDP55" s="35"/>
      <c r="SDQ55" s="35"/>
      <c r="SDR55" s="35"/>
      <c r="SDS55" s="35"/>
      <c r="SDT55" s="35"/>
      <c r="SDU55" s="35"/>
      <c r="SDV55" s="35"/>
      <c r="SDW55" s="35"/>
      <c r="SDX55" s="35"/>
      <c r="SDY55" s="35"/>
      <c r="SDZ55" s="35"/>
      <c r="SEA55" s="35"/>
      <c r="SEB55" s="35"/>
      <c r="SEC55" s="35"/>
      <c r="SED55" s="35"/>
      <c r="SEE55" s="35"/>
      <c r="SEF55" s="35"/>
      <c r="SEG55" s="35"/>
      <c r="SEH55" s="35"/>
      <c r="SEI55" s="35"/>
      <c r="SEJ55" s="35"/>
      <c r="SEK55" s="35"/>
      <c r="SEL55" s="35"/>
      <c r="SEM55" s="35"/>
      <c r="SEN55" s="35"/>
      <c r="SEO55" s="35"/>
      <c r="SEP55" s="35"/>
      <c r="SEQ55" s="35"/>
      <c r="SER55" s="35"/>
      <c r="SES55" s="35"/>
      <c r="SET55" s="35"/>
      <c r="SEU55" s="35"/>
      <c r="SEV55" s="35"/>
      <c r="SEW55" s="35"/>
      <c r="SEX55" s="35"/>
      <c r="SEY55" s="35"/>
      <c r="SEZ55" s="35"/>
      <c r="SFA55" s="35"/>
      <c r="SFB55" s="35"/>
      <c r="SFC55" s="35"/>
      <c r="SFD55" s="35"/>
      <c r="SFE55" s="35"/>
      <c r="SFF55" s="35"/>
      <c r="SFG55" s="35"/>
      <c r="SFH55" s="35"/>
      <c r="SFI55" s="35"/>
      <c r="SFJ55" s="35"/>
      <c r="SFK55" s="35"/>
      <c r="SFL55" s="35"/>
      <c r="SFM55" s="35"/>
      <c r="SFN55" s="35"/>
      <c r="SFO55" s="35"/>
      <c r="SFP55" s="35"/>
      <c r="SFQ55" s="35"/>
      <c r="SFR55" s="35"/>
      <c r="SFS55" s="35"/>
      <c r="SFT55" s="35"/>
      <c r="SFU55" s="35"/>
      <c r="SFV55" s="35"/>
      <c r="SFW55" s="35"/>
      <c r="SFX55" s="35"/>
      <c r="SFY55" s="35"/>
      <c r="SFZ55" s="35"/>
      <c r="SGA55" s="35"/>
      <c r="SGB55" s="35"/>
      <c r="SGC55" s="35"/>
      <c r="SGD55" s="35"/>
      <c r="SGE55" s="35"/>
      <c r="SGF55" s="35"/>
      <c r="SGG55" s="35"/>
      <c r="SGH55" s="35"/>
      <c r="SGI55" s="35"/>
      <c r="SGJ55" s="35"/>
      <c r="SGK55" s="35"/>
      <c r="SGL55" s="35"/>
      <c r="SGM55" s="35"/>
      <c r="SGN55" s="35"/>
      <c r="SGO55" s="35"/>
      <c r="SGP55" s="35"/>
      <c r="SGQ55" s="35"/>
      <c r="SGR55" s="35"/>
      <c r="SGS55" s="35"/>
      <c r="SGT55" s="35"/>
      <c r="SGU55" s="35"/>
      <c r="SGV55" s="35"/>
      <c r="SGW55" s="35"/>
      <c r="SGX55" s="35"/>
      <c r="SGY55" s="35"/>
      <c r="SGZ55" s="35"/>
      <c r="SHA55" s="35"/>
      <c r="SHB55" s="35"/>
      <c r="SHC55" s="35"/>
      <c r="SHD55" s="35"/>
      <c r="SHE55" s="35"/>
      <c r="SHF55" s="35"/>
      <c r="SHG55" s="35"/>
      <c r="SHH55" s="35"/>
      <c r="SHI55" s="35"/>
      <c r="SHJ55" s="35"/>
      <c r="SHK55" s="35"/>
      <c r="SHL55" s="35"/>
      <c r="SHM55" s="35"/>
      <c r="SHN55" s="35"/>
      <c r="SHO55" s="35"/>
      <c r="SHP55" s="35"/>
      <c r="SHQ55" s="35"/>
      <c r="SHR55" s="35"/>
      <c r="SHS55" s="35"/>
      <c r="SHT55" s="35"/>
      <c r="SHU55" s="35"/>
      <c r="SHV55" s="35"/>
      <c r="SHW55" s="35"/>
      <c r="SHX55" s="35"/>
      <c r="SHY55" s="35"/>
      <c r="SHZ55" s="35"/>
      <c r="SIA55" s="35"/>
      <c r="SIB55" s="35"/>
      <c r="SIC55" s="35"/>
      <c r="SID55" s="35"/>
      <c r="SIE55" s="35"/>
      <c r="SIF55" s="35"/>
      <c r="SIG55" s="35"/>
      <c r="SIH55" s="35"/>
      <c r="SII55" s="35"/>
      <c r="SIJ55" s="35"/>
      <c r="SIK55" s="35"/>
      <c r="SIL55" s="35"/>
      <c r="SIM55" s="35"/>
      <c r="SIN55" s="35"/>
      <c r="SIO55" s="35"/>
      <c r="SIP55" s="35"/>
      <c r="SIQ55" s="35"/>
      <c r="SIR55" s="35"/>
      <c r="SIS55" s="35"/>
      <c r="SIT55" s="35"/>
      <c r="SIU55" s="35"/>
      <c r="SIV55" s="35"/>
      <c r="SIW55" s="35"/>
      <c r="SIX55" s="35"/>
      <c r="SIY55" s="35"/>
      <c r="SIZ55" s="35"/>
      <c r="SJA55" s="35"/>
      <c r="SJB55" s="35"/>
      <c r="SJC55" s="35"/>
      <c r="SJD55" s="35"/>
      <c r="SJE55" s="35"/>
      <c r="SJF55" s="35"/>
      <c r="SJG55" s="35"/>
      <c r="SJH55" s="35"/>
      <c r="SJI55" s="35"/>
      <c r="SJJ55" s="35"/>
      <c r="SJK55" s="35"/>
      <c r="SJL55" s="35"/>
      <c r="SJM55" s="35"/>
      <c r="SJN55" s="35"/>
      <c r="SJO55" s="35"/>
      <c r="SJP55" s="35"/>
      <c r="SJQ55" s="35"/>
      <c r="SJR55" s="35"/>
      <c r="SJS55" s="35"/>
      <c r="SJT55" s="35"/>
      <c r="SJU55" s="35"/>
      <c r="SJV55" s="35"/>
      <c r="SJW55" s="35"/>
      <c r="SJX55" s="35"/>
      <c r="SJY55" s="35"/>
      <c r="SJZ55" s="35"/>
      <c r="SKA55" s="35"/>
      <c r="SKB55" s="35"/>
      <c r="SKC55" s="35"/>
      <c r="SKD55" s="35"/>
      <c r="SKE55" s="35"/>
      <c r="SKF55" s="35"/>
      <c r="SKG55" s="35"/>
      <c r="SKH55" s="35"/>
      <c r="SKI55" s="35"/>
      <c r="SKJ55" s="35"/>
      <c r="SKK55" s="35"/>
      <c r="SKL55" s="35"/>
      <c r="SKM55" s="35"/>
      <c r="SKN55" s="35"/>
      <c r="SKO55" s="35"/>
      <c r="SKP55" s="35"/>
      <c r="SKQ55" s="35"/>
      <c r="SKR55" s="35"/>
      <c r="SKS55" s="35"/>
      <c r="SKT55" s="35"/>
      <c r="SKU55" s="35"/>
      <c r="SKV55" s="35"/>
      <c r="SKW55" s="35"/>
      <c r="SKX55" s="35"/>
      <c r="SKY55" s="35"/>
      <c r="SKZ55" s="35"/>
      <c r="SLA55" s="35"/>
      <c r="SLB55" s="35"/>
      <c r="SLC55" s="35"/>
      <c r="SLD55" s="35"/>
      <c r="SLE55" s="35"/>
      <c r="SLF55" s="35"/>
      <c r="SLG55" s="35"/>
      <c r="SLH55" s="35"/>
      <c r="SLI55" s="35"/>
      <c r="SLJ55" s="35"/>
      <c r="SLK55" s="35"/>
      <c r="SLL55" s="35"/>
      <c r="SLM55" s="35"/>
      <c r="SLN55" s="35"/>
      <c r="SLO55" s="35"/>
      <c r="SLP55" s="35"/>
      <c r="SLQ55" s="35"/>
      <c r="SLR55" s="35"/>
      <c r="SLS55" s="35"/>
      <c r="SLT55" s="35"/>
      <c r="SLU55" s="35"/>
      <c r="SLV55" s="35"/>
      <c r="SLW55" s="35"/>
      <c r="SLX55" s="35"/>
      <c r="SLY55" s="35"/>
      <c r="SLZ55" s="35"/>
      <c r="SMA55" s="35"/>
      <c r="SMB55" s="35"/>
      <c r="SMC55" s="35"/>
      <c r="SMD55" s="35"/>
      <c r="SME55" s="35"/>
      <c r="SMF55" s="35"/>
      <c r="SMG55" s="35"/>
      <c r="SMH55" s="35"/>
      <c r="SMI55" s="35"/>
      <c r="SMJ55" s="35"/>
      <c r="SMK55" s="35"/>
      <c r="SML55" s="35"/>
      <c r="SMM55" s="35"/>
      <c r="SMN55" s="35"/>
      <c r="SMO55" s="35"/>
      <c r="SMP55" s="35"/>
      <c r="SMQ55" s="35"/>
      <c r="SMR55" s="35"/>
      <c r="SMS55" s="35"/>
      <c r="SMT55" s="35"/>
      <c r="SMU55" s="35"/>
      <c r="SMV55" s="35"/>
      <c r="SMW55" s="35"/>
      <c r="SMX55" s="35"/>
      <c r="SMY55" s="35"/>
      <c r="SMZ55" s="35"/>
      <c r="SNA55" s="35"/>
      <c r="SNB55" s="35"/>
      <c r="SNC55" s="35"/>
      <c r="SND55" s="35"/>
      <c r="SNE55" s="35"/>
      <c r="SNF55" s="35"/>
      <c r="SNG55" s="35"/>
      <c r="SNH55" s="35"/>
      <c r="SNI55" s="35"/>
      <c r="SNJ55" s="35"/>
      <c r="SNK55" s="35"/>
      <c r="SNL55" s="35"/>
      <c r="SNM55" s="35"/>
      <c r="SNN55" s="35"/>
      <c r="SNO55" s="35"/>
      <c r="SNP55" s="35"/>
      <c r="SNQ55" s="35"/>
      <c r="SNR55" s="35"/>
      <c r="SNS55" s="35"/>
      <c r="SNT55" s="35"/>
      <c r="SNU55" s="35"/>
      <c r="SNV55" s="35"/>
      <c r="SNW55" s="35"/>
      <c r="SNX55" s="35"/>
      <c r="SNY55" s="35"/>
      <c r="SNZ55" s="35"/>
      <c r="SOA55" s="35"/>
      <c r="SOB55" s="35"/>
      <c r="SOC55" s="35"/>
      <c r="SOD55" s="35"/>
      <c r="SOE55" s="35"/>
      <c r="SOF55" s="35"/>
      <c r="SOG55" s="35"/>
      <c r="SOH55" s="35"/>
      <c r="SOI55" s="35"/>
      <c r="SOJ55" s="35"/>
      <c r="SOK55" s="35"/>
      <c r="SOL55" s="35"/>
      <c r="SOM55" s="35"/>
      <c r="SON55" s="35"/>
      <c r="SOO55" s="35"/>
      <c r="SOP55" s="35"/>
      <c r="SOQ55" s="35"/>
      <c r="SOR55" s="35"/>
      <c r="SOS55" s="35"/>
      <c r="SOT55" s="35"/>
      <c r="SOU55" s="35"/>
      <c r="SOV55" s="35"/>
      <c r="SOW55" s="35"/>
      <c r="SOX55" s="35"/>
      <c r="SOY55" s="35"/>
      <c r="SOZ55" s="35"/>
      <c r="SPA55" s="35"/>
      <c r="SPB55" s="35"/>
      <c r="SPC55" s="35"/>
      <c r="SPD55" s="35"/>
      <c r="SPE55" s="35"/>
      <c r="SPF55" s="35"/>
      <c r="SPG55" s="35"/>
      <c r="SPH55" s="35"/>
      <c r="SPI55" s="35"/>
      <c r="SPJ55" s="35"/>
      <c r="SPK55" s="35"/>
      <c r="SPL55" s="35"/>
      <c r="SPM55" s="35"/>
      <c r="SPN55" s="35"/>
      <c r="SPO55" s="35"/>
      <c r="SPP55" s="35"/>
      <c r="SPQ55" s="35"/>
      <c r="SPR55" s="35"/>
      <c r="SPS55" s="35"/>
      <c r="SPT55" s="35"/>
      <c r="SPU55" s="35"/>
      <c r="SPV55" s="35"/>
      <c r="SPW55" s="35"/>
      <c r="SPX55" s="35"/>
      <c r="SPY55" s="35"/>
      <c r="SPZ55" s="35"/>
      <c r="SQA55" s="35"/>
      <c r="SQB55" s="35"/>
      <c r="SQC55" s="35"/>
      <c r="SQD55" s="35"/>
      <c r="SQE55" s="35"/>
      <c r="SQF55" s="35"/>
      <c r="SQG55" s="35"/>
      <c r="SQH55" s="35"/>
      <c r="SQI55" s="35"/>
      <c r="SQJ55" s="35"/>
      <c r="SQK55" s="35"/>
      <c r="SQL55" s="35"/>
      <c r="SQM55" s="35"/>
      <c r="SQN55" s="35"/>
      <c r="SQO55" s="35"/>
      <c r="SQP55" s="35"/>
      <c r="SQQ55" s="35"/>
      <c r="SQR55" s="35"/>
      <c r="SQS55" s="35"/>
      <c r="SQT55" s="35"/>
      <c r="SQU55" s="35"/>
      <c r="SQV55" s="35"/>
      <c r="SQW55" s="35"/>
      <c r="SQX55" s="35"/>
      <c r="SQY55" s="35"/>
      <c r="SQZ55" s="35"/>
      <c r="SRA55" s="35"/>
      <c r="SRB55" s="35"/>
      <c r="SRC55" s="35"/>
      <c r="SRD55" s="35"/>
      <c r="SRE55" s="35"/>
      <c r="SRF55" s="35"/>
      <c r="SRG55" s="35"/>
      <c r="SRH55" s="35"/>
      <c r="SRI55" s="35"/>
      <c r="SRJ55" s="35"/>
      <c r="SRK55" s="35"/>
      <c r="SRL55" s="35"/>
      <c r="SRM55" s="35"/>
      <c r="SRN55" s="35"/>
      <c r="SRO55" s="35"/>
      <c r="SRP55" s="35"/>
      <c r="SRQ55" s="35"/>
      <c r="SRR55" s="35"/>
      <c r="SRS55" s="35"/>
      <c r="SRT55" s="35"/>
      <c r="SRU55" s="35"/>
      <c r="SRV55" s="35"/>
      <c r="SRW55" s="35"/>
      <c r="SRX55" s="35"/>
      <c r="SRY55" s="35"/>
      <c r="SRZ55" s="35"/>
      <c r="SSA55" s="35"/>
      <c r="SSB55" s="35"/>
      <c r="SSC55" s="35"/>
      <c r="SSD55" s="35"/>
      <c r="SSE55" s="35"/>
      <c r="SSF55" s="35"/>
      <c r="SSG55" s="35"/>
      <c r="SSH55" s="35"/>
      <c r="SSI55" s="35"/>
      <c r="SSJ55" s="35"/>
      <c r="SSK55" s="35"/>
      <c r="SSL55" s="35"/>
      <c r="SSM55" s="35"/>
      <c r="SSN55" s="35"/>
      <c r="SSO55" s="35"/>
      <c r="SSP55" s="35"/>
      <c r="SSQ55" s="35"/>
      <c r="SSR55" s="35"/>
      <c r="SSS55" s="35"/>
      <c r="SST55" s="35"/>
      <c r="SSU55" s="35"/>
      <c r="SSV55" s="35"/>
      <c r="SSW55" s="35"/>
      <c r="SSX55" s="35"/>
      <c r="SSY55" s="35"/>
      <c r="SSZ55" s="35"/>
      <c r="STA55" s="35"/>
      <c r="STB55" s="35"/>
      <c r="STC55" s="35"/>
      <c r="STD55" s="35"/>
      <c r="STE55" s="35"/>
      <c r="STF55" s="35"/>
      <c r="STG55" s="35"/>
      <c r="STH55" s="35"/>
      <c r="STI55" s="35"/>
      <c r="STJ55" s="35"/>
      <c r="STK55" s="35"/>
      <c r="STL55" s="35"/>
      <c r="STM55" s="35"/>
      <c r="STN55" s="35"/>
      <c r="STO55" s="35"/>
      <c r="STP55" s="35"/>
      <c r="STQ55" s="35"/>
      <c r="STR55" s="35"/>
      <c r="STS55" s="35"/>
      <c r="STT55" s="35"/>
      <c r="STU55" s="35"/>
      <c r="STV55" s="35"/>
      <c r="STW55" s="35"/>
      <c r="STX55" s="35"/>
      <c r="STY55" s="35"/>
      <c r="STZ55" s="35"/>
      <c r="SUA55" s="35"/>
      <c r="SUB55" s="35"/>
      <c r="SUC55" s="35"/>
      <c r="SUD55" s="35"/>
      <c r="SUE55" s="35"/>
      <c r="SUF55" s="35"/>
      <c r="SUG55" s="35"/>
      <c r="SUH55" s="35"/>
      <c r="SUI55" s="35"/>
      <c r="SUJ55" s="35"/>
      <c r="SUK55" s="35"/>
      <c r="SUL55" s="35"/>
      <c r="SUM55" s="35"/>
      <c r="SUN55" s="35"/>
      <c r="SUO55" s="35"/>
      <c r="SUP55" s="35"/>
      <c r="SUQ55" s="35"/>
      <c r="SUR55" s="35"/>
      <c r="SUS55" s="35"/>
      <c r="SUT55" s="35"/>
      <c r="SUU55" s="35"/>
      <c r="SUV55" s="35"/>
      <c r="SUW55" s="35"/>
      <c r="SUX55" s="35"/>
      <c r="SUY55" s="35"/>
      <c r="SUZ55" s="35"/>
      <c r="SVA55" s="35"/>
      <c r="SVB55" s="35"/>
      <c r="SVC55" s="35"/>
      <c r="SVD55" s="35"/>
      <c r="SVE55" s="35"/>
      <c r="SVF55" s="35"/>
      <c r="SVG55" s="35"/>
      <c r="SVH55" s="35"/>
      <c r="SVI55" s="35"/>
      <c r="SVJ55" s="35"/>
      <c r="SVK55" s="35"/>
      <c r="SVL55" s="35"/>
      <c r="SVM55" s="35"/>
      <c r="SVN55" s="35"/>
      <c r="SVO55" s="35"/>
      <c r="SVP55" s="35"/>
      <c r="SVQ55" s="35"/>
      <c r="SVR55" s="35"/>
      <c r="SVS55" s="35"/>
      <c r="SVT55" s="35"/>
      <c r="SVU55" s="35"/>
      <c r="SVV55" s="35"/>
      <c r="SVW55" s="35"/>
      <c r="SVX55" s="35"/>
      <c r="SVY55" s="35"/>
      <c r="SVZ55" s="35"/>
      <c r="SWA55" s="35"/>
      <c r="SWB55" s="35"/>
      <c r="SWC55" s="35"/>
      <c r="SWD55" s="35"/>
      <c r="SWE55" s="35"/>
      <c r="SWF55" s="35"/>
      <c r="SWG55" s="35"/>
      <c r="SWH55" s="35"/>
      <c r="SWI55" s="35"/>
      <c r="SWJ55" s="35"/>
      <c r="SWK55" s="35"/>
      <c r="SWL55" s="35"/>
      <c r="SWM55" s="35"/>
      <c r="SWN55" s="35"/>
      <c r="SWO55" s="35"/>
      <c r="SWP55" s="35"/>
      <c r="SWQ55" s="35"/>
      <c r="SWR55" s="35"/>
      <c r="SWS55" s="35"/>
      <c r="SWT55" s="35"/>
      <c r="SWU55" s="35"/>
      <c r="SWV55" s="35"/>
      <c r="SWW55" s="35"/>
      <c r="SWX55" s="35"/>
      <c r="SWY55" s="35"/>
      <c r="SWZ55" s="35"/>
      <c r="SXA55" s="35"/>
      <c r="SXB55" s="35"/>
      <c r="SXC55" s="35"/>
      <c r="SXD55" s="35"/>
      <c r="SXE55" s="35"/>
      <c r="SXF55" s="35"/>
      <c r="SXG55" s="35"/>
      <c r="SXH55" s="35"/>
      <c r="SXI55" s="35"/>
      <c r="SXJ55" s="35"/>
      <c r="SXK55" s="35"/>
      <c r="SXL55" s="35"/>
      <c r="SXM55" s="35"/>
      <c r="SXN55" s="35"/>
      <c r="SXO55" s="35"/>
      <c r="SXP55" s="35"/>
      <c r="SXQ55" s="35"/>
      <c r="SXR55" s="35"/>
      <c r="SXS55" s="35"/>
      <c r="SXT55" s="35"/>
      <c r="SXU55" s="35"/>
      <c r="SXV55" s="35"/>
      <c r="SXW55" s="35"/>
      <c r="SXX55" s="35"/>
      <c r="SXY55" s="35"/>
      <c r="SXZ55" s="35"/>
      <c r="SYA55" s="35"/>
      <c r="SYB55" s="35"/>
      <c r="SYC55" s="35"/>
      <c r="SYD55" s="35"/>
      <c r="SYE55" s="35"/>
      <c r="SYF55" s="35"/>
      <c r="SYG55" s="35"/>
      <c r="SYH55" s="35"/>
      <c r="SYI55" s="35"/>
      <c r="SYJ55" s="35"/>
      <c r="SYK55" s="35"/>
      <c r="SYL55" s="35"/>
      <c r="SYM55" s="35"/>
      <c r="SYN55" s="35"/>
      <c r="SYO55" s="35"/>
      <c r="SYP55" s="35"/>
      <c r="SYQ55" s="35"/>
      <c r="SYR55" s="35"/>
      <c r="SYS55" s="35"/>
      <c r="SYT55" s="35"/>
      <c r="SYU55" s="35"/>
      <c r="SYV55" s="35"/>
      <c r="SYW55" s="35"/>
      <c r="SYX55" s="35"/>
      <c r="SYY55" s="35"/>
      <c r="SYZ55" s="35"/>
      <c r="SZA55" s="35"/>
      <c r="SZB55" s="35"/>
      <c r="SZC55" s="35"/>
      <c r="SZD55" s="35"/>
      <c r="SZE55" s="35"/>
      <c r="SZF55" s="35"/>
      <c r="SZG55" s="35"/>
      <c r="SZH55" s="35"/>
      <c r="SZI55" s="35"/>
      <c r="SZJ55" s="35"/>
      <c r="SZK55" s="35"/>
      <c r="SZL55" s="35"/>
      <c r="SZM55" s="35"/>
      <c r="SZN55" s="35"/>
      <c r="SZO55" s="35"/>
      <c r="SZP55" s="35"/>
      <c r="SZQ55" s="35"/>
      <c r="SZR55" s="35"/>
      <c r="SZS55" s="35"/>
      <c r="SZT55" s="35"/>
      <c r="SZU55" s="35"/>
      <c r="SZV55" s="35"/>
      <c r="SZW55" s="35"/>
      <c r="SZX55" s="35"/>
      <c r="SZY55" s="35"/>
      <c r="SZZ55" s="35"/>
      <c r="TAA55" s="35"/>
      <c r="TAB55" s="35"/>
      <c r="TAC55" s="35"/>
      <c r="TAD55" s="35"/>
      <c r="TAE55" s="35"/>
      <c r="TAF55" s="35"/>
      <c r="TAG55" s="35"/>
      <c r="TAH55" s="35"/>
      <c r="TAI55" s="35"/>
      <c r="TAJ55" s="35"/>
      <c r="TAK55" s="35"/>
      <c r="TAL55" s="35"/>
      <c r="TAM55" s="35"/>
      <c r="TAN55" s="35"/>
      <c r="TAO55" s="35"/>
      <c r="TAP55" s="35"/>
      <c r="TAQ55" s="35"/>
      <c r="TAR55" s="35"/>
      <c r="TAS55" s="35"/>
      <c r="TAT55" s="35"/>
      <c r="TAU55" s="35"/>
      <c r="TAV55" s="35"/>
      <c r="TAW55" s="35"/>
      <c r="TAX55" s="35"/>
      <c r="TAY55" s="35"/>
      <c r="TAZ55" s="35"/>
      <c r="TBA55" s="35"/>
      <c r="TBB55" s="35"/>
      <c r="TBC55" s="35"/>
      <c r="TBD55" s="35"/>
      <c r="TBE55" s="35"/>
      <c r="TBF55" s="35"/>
      <c r="TBG55" s="35"/>
      <c r="TBH55" s="35"/>
      <c r="TBI55" s="35"/>
      <c r="TBJ55" s="35"/>
      <c r="TBK55" s="35"/>
      <c r="TBL55" s="35"/>
      <c r="TBM55" s="35"/>
      <c r="TBN55" s="35"/>
      <c r="TBO55" s="35"/>
      <c r="TBP55" s="35"/>
      <c r="TBQ55" s="35"/>
      <c r="TBR55" s="35"/>
      <c r="TBS55" s="35"/>
      <c r="TBT55" s="35"/>
      <c r="TBU55" s="35"/>
      <c r="TBV55" s="35"/>
      <c r="TBW55" s="35"/>
      <c r="TBX55" s="35"/>
      <c r="TBY55" s="35"/>
      <c r="TBZ55" s="35"/>
      <c r="TCA55" s="35"/>
      <c r="TCB55" s="35"/>
      <c r="TCC55" s="35"/>
      <c r="TCD55" s="35"/>
      <c r="TCE55" s="35"/>
      <c r="TCF55" s="35"/>
      <c r="TCG55" s="35"/>
      <c r="TCH55" s="35"/>
      <c r="TCI55" s="35"/>
      <c r="TCJ55" s="35"/>
      <c r="TCK55" s="35"/>
      <c r="TCL55" s="35"/>
      <c r="TCM55" s="35"/>
      <c r="TCN55" s="35"/>
      <c r="TCO55" s="35"/>
      <c r="TCP55" s="35"/>
      <c r="TCQ55" s="35"/>
      <c r="TCR55" s="35"/>
      <c r="TCS55" s="35"/>
      <c r="TCT55" s="35"/>
      <c r="TCU55" s="35"/>
      <c r="TCV55" s="35"/>
      <c r="TCW55" s="35"/>
      <c r="TCX55" s="35"/>
      <c r="TCY55" s="35"/>
      <c r="TCZ55" s="35"/>
      <c r="TDA55" s="35"/>
      <c r="TDB55" s="35"/>
      <c r="TDC55" s="35"/>
      <c r="TDD55" s="35"/>
      <c r="TDE55" s="35"/>
      <c r="TDF55" s="35"/>
      <c r="TDG55" s="35"/>
      <c r="TDH55" s="35"/>
      <c r="TDI55" s="35"/>
      <c r="TDJ55" s="35"/>
      <c r="TDK55" s="35"/>
      <c r="TDL55" s="35"/>
      <c r="TDM55" s="35"/>
      <c r="TDN55" s="35"/>
      <c r="TDO55" s="35"/>
      <c r="TDP55" s="35"/>
      <c r="TDQ55" s="35"/>
      <c r="TDR55" s="35"/>
      <c r="TDS55" s="35"/>
      <c r="TDT55" s="35"/>
      <c r="TDU55" s="35"/>
      <c r="TDV55" s="35"/>
      <c r="TDW55" s="35"/>
      <c r="TDX55" s="35"/>
      <c r="TDY55" s="35"/>
      <c r="TDZ55" s="35"/>
      <c r="TEA55" s="35"/>
      <c r="TEB55" s="35"/>
      <c r="TEC55" s="35"/>
      <c r="TED55" s="35"/>
      <c r="TEE55" s="35"/>
      <c r="TEF55" s="35"/>
      <c r="TEG55" s="35"/>
      <c r="TEH55" s="35"/>
      <c r="TEI55" s="35"/>
      <c r="TEJ55" s="35"/>
      <c r="TEK55" s="35"/>
      <c r="TEL55" s="35"/>
      <c r="TEM55" s="35"/>
      <c r="TEN55" s="35"/>
      <c r="TEO55" s="35"/>
      <c r="TEP55" s="35"/>
      <c r="TEQ55" s="35"/>
      <c r="TER55" s="35"/>
      <c r="TES55" s="35"/>
      <c r="TET55" s="35"/>
      <c r="TEU55" s="35"/>
      <c r="TEV55" s="35"/>
      <c r="TEW55" s="35"/>
      <c r="TEX55" s="35"/>
      <c r="TEY55" s="35"/>
      <c r="TEZ55" s="35"/>
      <c r="TFA55" s="35"/>
      <c r="TFB55" s="35"/>
      <c r="TFC55" s="35"/>
      <c r="TFD55" s="35"/>
      <c r="TFE55" s="35"/>
      <c r="TFF55" s="35"/>
      <c r="TFG55" s="35"/>
      <c r="TFH55" s="35"/>
      <c r="TFI55" s="35"/>
      <c r="TFJ55" s="35"/>
      <c r="TFK55" s="35"/>
      <c r="TFL55" s="35"/>
      <c r="TFM55" s="35"/>
      <c r="TFN55" s="35"/>
      <c r="TFO55" s="35"/>
      <c r="TFP55" s="35"/>
      <c r="TFQ55" s="35"/>
      <c r="TFR55" s="35"/>
      <c r="TFS55" s="35"/>
      <c r="TFT55" s="35"/>
      <c r="TFU55" s="35"/>
      <c r="TFV55" s="35"/>
      <c r="TFW55" s="35"/>
      <c r="TFX55" s="35"/>
      <c r="TFY55" s="35"/>
      <c r="TFZ55" s="35"/>
      <c r="TGA55" s="35"/>
      <c r="TGB55" s="35"/>
      <c r="TGC55" s="35"/>
      <c r="TGD55" s="35"/>
      <c r="TGE55" s="35"/>
      <c r="TGF55" s="35"/>
      <c r="TGG55" s="35"/>
      <c r="TGH55" s="35"/>
      <c r="TGI55" s="35"/>
      <c r="TGJ55" s="35"/>
      <c r="TGK55" s="35"/>
      <c r="TGL55" s="35"/>
      <c r="TGM55" s="35"/>
      <c r="TGN55" s="35"/>
      <c r="TGO55" s="35"/>
      <c r="TGP55" s="35"/>
      <c r="TGQ55" s="35"/>
      <c r="TGR55" s="35"/>
      <c r="TGS55" s="35"/>
      <c r="TGT55" s="35"/>
      <c r="TGU55" s="35"/>
      <c r="TGV55" s="35"/>
      <c r="TGW55" s="35"/>
      <c r="TGX55" s="35"/>
      <c r="TGY55" s="35"/>
      <c r="TGZ55" s="35"/>
      <c r="THA55" s="35"/>
      <c r="THB55" s="35"/>
      <c r="THC55" s="35"/>
      <c r="THD55" s="35"/>
      <c r="THE55" s="35"/>
      <c r="THF55" s="35"/>
      <c r="THG55" s="35"/>
      <c r="THH55" s="35"/>
      <c r="THI55" s="35"/>
      <c r="THJ55" s="35"/>
      <c r="THK55" s="35"/>
      <c r="THL55" s="35"/>
      <c r="THM55" s="35"/>
      <c r="THN55" s="35"/>
      <c r="THO55" s="35"/>
      <c r="THP55" s="35"/>
      <c r="THQ55" s="35"/>
      <c r="THR55" s="35"/>
      <c r="THS55" s="35"/>
      <c r="THT55" s="35"/>
      <c r="THU55" s="35"/>
      <c r="THV55" s="35"/>
      <c r="THW55" s="35"/>
      <c r="THX55" s="35"/>
      <c r="THY55" s="35"/>
      <c r="THZ55" s="35"/>
      <c r="TIA55" s="35"/>
      <c r="TIB55" s="35"/>
      <c r="TIC55" s="35"/>
      <c r="TID55" s="35"/>
      <c r="TIE55" s="35"/>
      <c r="TIF55" s="35"/>
      <c r="TIG55" s="35"/>
      <c r="TIH55" s="35"/>
      <c r="TII55" s="35"/>
      <c r="TIJ55" s="35"/>
      <c r="TIK55" s="35"/>
      <c r="TIL55" s="35"/>
      <c r="TIM55" s="35"/>
      <c r="TIN55" s="35"/>
      <c r="TIO55" s="35"/>
      <c r="TIP55" s="35"/>
      <c r="TIQ55" s="35"/>
      <c r="TIR55" s="35"/>
      <c r="TIS55" s="35"/>
      <c r="TIT55" s="35"/>
      <c r="TIU55" s="35"/>
      <c r="TIV55" s="35"/>
      <c r="TIW55" s="35"/>
      <c r="TIX55" s="35"/>
      <c r="TIY55" s="35"/>
      <c r="TIZ55" s="35"/>
      <c r="TJA55" s="35"/>
      <c r="TJB55" s="35"/>
      <c r="TJC55" s="35"/>
      <c r="TJD55" s="35"/>
      <c r="TJE55" s="35"/>
      <c r="TJF55" s="35"/>
      <c r="TJG55" s="35"/>
      <c r="TJH55" s="35"/>
      <c r="TJI55" s="35"/>
      <c r="TJJ55" s="35"/>
      <c r="TJK55" s="35"/>
      <c r="TJL55" s="35"/>
      <c r="TJM55" s="35"/>
      <c r="TJN55" s="35"/>
      <c r="TJO55" s="35"/>
      <c r="TJP55" s="35"/>
      <c r="TJQ55" s="35"/>
      <c r="TJR55" s="35"/>
      <c r="TJS55" s="35"/>
      <c r="TJT55" s="35"/>
      <c r="TJU55" s="35"/>
      <c r="TJV55" s="35"/>
      <c r="TJW55" s="35"/>
      <c r="TJX55" s="35"/>
      <c r="TJY55" s="35"/>
      <c r="TJZ55" s="35"/>
      <c r="TKA55" s="35"/>
      <c r="TKB55" s="35"/>
      <c r="TKC55" s="35"/>
      <c r="TKD55" s="35"/>
      <c r="TKE55" s="35"/>
      <c r="TKF55" s="35"/>
      <c r="TKG55" s="35"/>
      <c r="TKH55" s="35"/>
      <c r="TKI55" s="35"/>
      <c r="TKJ55" s="35"/>
      <c r="TKK55" s="35"/>
      <c r="TKL55" s="35"/>
      <c r="TKM55" s="35"/>
      <c r="TKN55" s="35"/>
      <c r="TKO55" s="35"/>
      <c r="TKP55" s="35"/>
      <c r="TKQ55" s="35"/>
      <c r="TKR55" s="35"/>
      <c r="TKS55" s="35"/>
      <c r="TKT55" s="35"/>
      <c r="TKU55" s="35"/>
      <c r="TKV55" s="35"/>
      <c r="TKW55" s="35"/>
      <c r="TKX55" s="35"/>
      <c r="TKY55" s="35"/>
      <c r="TKZ55" s="35"/>
      <c r="TLA55" s="35"/>
      <c r="TLB55" s="35"/>
      <c r="TLC55" s="35"/>
      <c r="TLD55" s="35"/>
      <c r="TLE55" s="35"/>
      <c r="TLF55" s="35"/>
      <c r="TLG55" s="35"/>
      <c r="TLH55" s="35"/>
      <c r="TLI55" s="35"/>
      <c r="TLJ55" s="35"/>
      <c r="TLK55" s="35"/>
      <c r="TLL55" s="35"/>
      <c r="TLM55" s="35"/>
      <c r="TLN55" s="35"/>
      <c r="TLO55" s="35"/>
      <c r="TLP55" s="35"/>
      <c r="TLQ55" s="35"/>
      <c r="TLR55" s="35"/>
      <c r="TLS55" s="35"/>
      <c r="TLT55" s="35"/>
      <c r="TLU55" s="35"/>
      <c r="TLV55" s="35"/>
      <c r="TLW55" s="35"/>
      <c r="TLX55" s="35"/>
      <c r="TLY55" s="35"/>
      <c r="TLZ55" s="35"/>
      <c r="TMA55" s="35"/>
      <c r="TMB55" s="35"/>
      <c r="TMC55" s="35"/>
      <c r="TMD55" s="35"/>
      <c r="TME55" s="35"/>
      <c r="TMF55" s="35"/>
      <c r="TMG55" s="35"/>
      <c r="TMH55" s="35"/>
      <c r="TMI55" s="35"/>
      <c r="TMJ55" s="35"/>
      <c r="TMK55" s="35"/>
      <c r="TML55" s="35"/>
      <c r="TMM55" s="35"/>
      <c r="TMN55" s="35"/>
      <c r="TMO55" s="35"/>
      <c r="TMP55" s="35"/>
      <c r="TMQ55" s="35"/>
      <c r="TMR55" s="35"/>
      <c r="TMS55" s="35"/>
      <c r="TMT55" s="35"/>
      <c r="TMU55" s="35"/>
      <c r="TMV55" s="35"/>
      <c r="TMW55" s="35"/>
      <c r="TMX55" s="35"/>
      <c r="TMY55" s="35"/>
      <c r="TMZ55" s="35"/>
      <c r="TNA55" s="35"/>
      <c r="TNB55" s="35"/>
      <c r="TNC55" s="35"/>
      <c r="TND55" s="35"/>
      <c r="TNE55" s="35"/>
      <c r="TNF55" s="35"/>
      <c r="TNG55" s="35"/>
      <c r="TNH55" s="35"/>
      <c r="TNI55" s="35"/>
      <c r="TNJ55" s="35"/>
      <c r="TNK55" s="35"/>
      <c r="TNL55" s="35"/>
      <c r="TNM55" s="35"/>
      <c r="TNN55" s="35"/>
      <c r="TNO55" s="35"/>
      <c r="TNP55" s="35"/>
      <c r="TNQ55" s="35"/>
      <c r="TNR55" s="35"/>
      <c r="TNS55" s="35"/>
      <c r="TNT55" s="35"/>
      <c r="TNU55" s="35"/>
      <c r="TNV55" s="35"/>
      <c r="TNW55" s="35"/>
      <c r="TNX55" s="35"/>
      <c r="TNY55" s="35"/>
      <c r="TNZ55" s="35"/>
      <c r="TOA55" s="35"/>
      <c r="TOB55" s="35"/>
      <c r="TOC55" s="35"/>
      <c r="TOD55" s="35"/>
      <c r="TOE55" s="35"/>
      <c r="TOF55" s="35"/>
      <c r="TOG55" s="35"/>
      <c r="TOH55" s="35"/>
      <c r="TOI55" s="35"/>
      <c r="TOJ55" s="35"/>
      <c r="TOK55" s="35"/>
      <c r="TOL55" s="35"/>
      <c r="TOM55" s="35"/>
      <c r="TON55" s="35"/>
      <c r="TOO55" s="35"/>
      <c r="TOP55" s="35"/>
      <c r="TOQ55" s="35"/>
      <c r="TOR55" s="35"/>
      <c r="TOS55" s="35"/>
      <c r="TOT55" s="35"/>
      <c r="TOU55" s="35"/>
      <c r="TOV55" s="35"/>
      <c r="TOW55" s="35"/>
      <c r="TOX55" s="35"/>
      <c r="TOY55" s="35"/>
      <c r="TOZ55" s="35"/>
      <c r="TPA55" s="35"/>
      <c r="TPB55" s="35"/>
      <c r="TPC55" s="35"/>
      <c r="TPD55" s="35"/>
      <c r="TPE55" s="35"/>
      <c r="TPF55" s="35"/>
      <c r="TPG55" s="35"/>
      <c r="TPH55" s="35"/>
      <c r="TPI55" s="35"/>
      <c r="TPJ55" s="35"/>
      <c r="TPK55" s="35"/>
      <c r="TPL55" s="35"/>
      <c r="TPM55" s="35"/>
      <c r="TPN55" s="35"/>
      <c r="TPO55" s="35"/>
      <c r="TPP55" s="35"/>
      <c r="TPQ55" s="35"/>
      <c r="TPR55" s="35"/>
      <c r="TPS55" s="35"/>
      <c r="TPT55" s="35"/>
      <c r="TPU55" s="35"/>
      <c r="TPV55" s="35"/>
      <c r="TPW55" s="35"/>
      <c r="TPX55" s="35"/>
      <c r="TPY55" s="35"/>
      <c r="TPZ55" s="35"/>
      <c r="TQA55" s="35"/>
      <c r="TQB55" s="35"/>
      <c r="TQC55" s="35"/>
      <c r="TQD55" s="35"/>
      <c r="TQE55" s="35"/>
      <c r="TQF55" s="35"/>
      <c r="TQG55" s="35"/>
      <c r="TQH55" s="35"/>
      <c r="TQI55" s="35"/>
      <c r="TQJ55" s="35"/>
      <c r="TQK55" s="35"/>
      <c r="TQL55" s="35"/>
      <c r="TQM55" s="35"/>
      <c r="TQN55" s="35"/>
      <c r="TQO55" s="35"/>
      <c r="TQP55" s="35"/>
      <c r="TQQ55" s="35"/>
      <c r="TQR55" s="35"/>
      <c r="TQS55" s="35"/>
      <c r="TQT55" s="35"/>
      <c r="TQU55" s="35"/>
      <c r="TQV55" s="35"/>
      <c r="TQW55" s="35"/>
      <c r="TQX55" s="35"/>
      <c r="TQY55" s="35"/>
      <c r="TQZ55" s="35"/>
      <c r="TRA55" s="35"/>
      <c r="TRB55" s="35"/>
      <c r="TRC55" s="35"/>
      <c r="TRD55" s="35"/>
      <c r="TRE55" s="35"/>
      <c r="TRF55" s="35"/>
      <c r="TRG55" s="35"/>
      <c r="TRH55" s="35"/>
      <c r="TRI55" s="35"/>
      <c r="TRJ55" s="35"/>
      <c r="TRK55" s="35"/>
      <c r="TRL55" s="35"/>
      <c r="TRM55" s="35"/>
      <c r="TRN55" s="35"/>
      <c r="TRO55" s="35"/>
      <c r="TRP55" s="35"/>
      <c r="TRQ55" s="35"/>
      <c r="TRR55" s="35"/>
      <c r="TRS55" s="35"/>
      <c r="TRT55" s="35"/>
      <c r="TRU55" s="35"/>
      <c r="TRV55" s="35"/>
      <c r="TRW55" s="35"/>
      <c r="TRX55" s="35"/>
      <c r="TRY55" s="35"/>
      <c r="TRZ55" s="35"/>
      <c r="TSA55" s="35"/>
      <c r="TSB55" s="35"/>
      <c r="TSC55" s="35"/>
      <c r="TSD55" s="35"/>
      <c r="TSE55" s="35"/>
      <c r="TSF55" s="35"/>
      <c r="TSG55" s="35"/>
      <c r="TSH55" s="35"/>
      <c r="TSI55" s="35"/>
      <c r="TSJ55" s="35"/>
      <c r="TSK55" s="35"/>
      <c r="TSL55" s="35"/>
      <c r="TSM55" s="35"/>
      <c r="TSN55" s="35"/>
      <c r="TSO55" s="35"/>
      <c r="TSP55" s="35"/>
      <c r="TSQ55" s="35"/>
      <c r="TSR55" s="35"/>
      <c r="TSS55" s="35"/>
      <c r="TST55" s="35"/>
      <c r="TSU55" s="35"/>
      <c r="TSV55" s="35"/>
      <c r="TSW55" s="35"/>
      <c r="TSX55" s="35"/>
      <c r="TSY55" s="35"/>
      <c r="TSZ55" s="35"/>
      <c r="TTA55" s="35"/>
      <c r="TTB55" s="35"/>
      <c r="TTC55" s="35"/>
      <c r="TTD55" s="35"/>
      <c r="TTE55" s="35"/>
      <c r="TTF55" s="35"/>
      <c r="TTG55" s="35"/>
      <c r="TTH55" s="35"/>
      <c r="TTI55" s="35"/>
      <c r="TTJ55" s="35"/>
      <c r="TTK55" s="35"/>
      <c r="TTL55" s="35"/>
      <c r="TTM55" s="35"/>
      <c r="TTN55" s="35"/>
      <c r="TTO55" s="35"/>
      <c r="TTP55" s="35"/>
      <c r="TTQ55" s="35"/>
      <c r="TTR55" s="35"/>
      <c r="TTS55" s="35"/>
      <c r="TTT55" s="35"/>
      <c r="TTU55" s="35"/>
      <c r="TTV55" s="35"/>
      <c r="TTW55" s="35"/>
      <c r="TTX55" s="35"/>
      <c r="TTY55" s="35"/>
      <c r="TTZ55" s="35"/>
      <c r="TUA55" s="35"/>
      <c r="TUB55" s="35"/>
      <c r="TUC55" s="35"/>
      <c r="TUD55" s="35"/>
      <c r="TUE55" s="35"/>
      <c r="TUF55" s="35"/>
      <c r="TUG55" s="35"/>
      <c r="TUH55" s="35"/>
      <c r="TUI55" s="35"/>
      <c r="TUJ55" s="35"/>
      <c r="TUK55" s="35"/>
      <c r="TUL55" s="35"/>
      <c r="TUM55" s="35"/>
      <c r="TUN55" s="35"/>
      <c r="TUO55" s="35"/>
      <c r="TUP55" s="35"/>
      <c r="TUQ55" s="35"/>
      <c r="TUR55" s="35"/>
      <c r="TUS55" s="35"/>
      <c r="TUT55" s="35"/>
      <c r="TUU55" s="35"/>
      <c r="TUV55" s="35"/>
      <c r="TUW55" s="35"/>
      <c r="TUX55" s="35"/>
      <c r="TUY55" s="35"/>
      <c r="TUZ55" s="35"/>
      <c r="TVA55" s="35"/>
      <c r="TVB55" s="35"/>
      <c r="TVC55" s="35"/>
      <c r="TVD55" s="35"/>
      <c r="TVE55" s="35"/>
      <c r="TVF55" s="35"/>
      <c r="TVG55" s="35"/>
      <c r="TVH55" s="35"/>
      <c r="TVI55" s="35"/>
      <c r="TVJ55" s="35"/>
      <c r="TVK55" s="35"/>
      <c r="TVL55" s="35"/>
      <c r="TVM55" s="35"/>
      <c r="TVN55" s="35"/>
      <c r="TVO55" s="35"/>
      <c r="TVP55" s="35"/>
      <c r="TVQ55" s="35"/>
      <c r="TVR55" s="35"/>
      <c r="TVS55" s="35"/>
      <c r="TVT55" s="35"/>
      <c r="TVU55" s="35"/>
      <c r="TVV55" s="35"/>
      <c r="TVW55" s="35"/>
      <c r="TVX55" s="35"/>
      <c r="TVY55" s="35"/>
      <c r="TVZ55" s="35"/>
      <c r="TWA55" s="35"/>
      <c r="TWB55" s="35"/>
      <c r="TWC55" s="35"/>
      <c r="TWD55" s="35"/>
      <c r="TWE55" s="35"/>
      <c r="TWF55" s="35"/>
      <c r="TWG55" s="35"/>
      <c r="TWH55" s="35"/>
      <c r="TWI55" s="35"/>
      <c r="TWJ55" s="35"/>
      <c r="TWK55" s="35"/>
      <c r="TWL55" s="35"/>
      <c r="TWM55" s="35"/>
      <c r="TWN55" s="35"/>
      <c r="TWO55" s="35"/>
      <c r="TWP55" s="35"/>
      <c r="TWQ55" s="35"/>
      <c r="TWR55" s="35"/>
      <c r="TWS55" s="35"/>
      <c r="TWT55" s="35"/>
      <c r="TWU55" s="35"/>
      <c r="TWV55" s="35"/>
      <c r="TWW55" s="35"/>
      <c r="TWX55" s="35"/>
      <c r="TWY55" s="35"/>
      <c r="TWZ55" s="35"/>
      <c r="TXA55" s="35"/>
      <c r="TXB55" s="35"/>
      <c r="TXC55" s="35"/>
      <c r="TXD55" s="35"/>
      <c r="TXE55" s="35"/>
      <c r="TXF55" s="35"/>
      <c r="TXG55" s="35"/>
      <c r="TXH55" s="35"/>
      <c r="TXI55" s="35"/>
      <c r="TXJ55" s="35"/>
      <c r="TXK55" s="35"/>
      <c r="TXL55" s="35"/>
      <c r="TXM55" s="35"/>
      <c r="TXN55" s="35"/>
      <c r="TXO55" s="35"/>
      <c r="TXP55" s="35"/>
      <c r="TXQ55" s="35"/>
      <c r="TXR55" s="35"/>
      <c r="TXS55" s="35"/>
      <c r="TXT55" s="35"/>
      <c r="TXU55" s="35"/>
      <c r="TXV55" s="35"/>
      <c r="TXW55" s="35"/>
      <c r="TXX55" s="35"/>
      <c r="TXY55" s="35"/>
      <c r="TXZ55" s="35"/>
      <c r="TYA55" s="35"/>
      <c r="TYB55" s="35"/>
      <c r="TYC55" s="35"/>
      <c r="TYD55" s="35"/>
      <c r="TYE55" s="35"/>
      <c r="TYF55" s="35"/>
      <c r="TYG55" s="35"/>
      <c r="TYH55" s="35"/>
      <c r="TYI55" s="35"/>
      <c r="TYJ55" s="35"/>
      <c r="TYK55" s="35"/>
      <c r="TYL55" s="35"/>
      <c r="TYM55" s="35"/>
      <c r="TYN55" s="35"/>
      <c r="TYO55" s="35"/>
      <c r="TYP55" s="35"/>
      <c r="TYQ55" s="35"/>
      <c r="TYR55" s="35"/>
      <c r="TYS55" s="35"/>
      <c r="TYT55" s="35"/>
      <c r="TYU55" s="35"/>
      <c r="TYV55" s="35"/>
      <c r="TYW55" s="35"/>
      <c r="TYX55" s="35"/>
      <c r="TYY55" s="35"/>
      <c r="TYZ55" s="35"/>
      <c r="TZA55" s="35"/>
      <c r="TZB55" s="35"/>
      <c r="TZC55" s="35"/>
      <c r="TZD55" s="35"/>
      <c r="TZE55" s="35"/>
      <c r="TZF55" s="35"/>
      <c r="TZG55" s="35"/>
      <c r="TZH55" s="35"/>
      <c r="TZI55" s="35"/>
      <c r="TZJ55" s="35"/>
      <c r="TZK55" s="35"/>
      <c r="TZL55" s="35"/>
      <c r="TZM55" s="35"/>
      <c r="TZN55" s="35"/>
      <c r="TZO55" s="35"/>
      <c r="TZP55" s="35"/>
      <c r="TZQ55" s="35"/>
      <c r="TZR55" s="35"/>
      <c r="TZS55" s="35"/>
      <c r="TZT55" s="35"/>
      <c r="TZU55" s="35"/>
      <c r="TZV55" s="35"/>
      <c r="TZW55" s="35"/>
      <c r="TZX55" s="35"/>
      <c r="TZY55" s="35"/>
      <c r="TZZ55" s="35"/>
      <c r="UAA55" s="35"/>
      <c r="UAB55" s="35"/>
      <c r="UAC55" s="35"/>
      <c r="UAD55" s="35"/>
      <c r="UAE55" s="35"/>
      <c r="UAF55" s="35"/>
      <c r="UAG55" s="35"/>
      <c r="UAH55" s="35"/>
      <c r="UAI55" s="35"/>
      <c r="UAJ55" s="35"/>
      <c r="UAK55" s="35"/>
      <c r="UAL55" s="35"/>
      <c r="UAM55" s="35"/>
      <c r="UAN55" s="35"/>
      <c r="UAO55" s="35"/>
      <c r="UAP55" s="35"/>
      <c r="UAQ55" s="35"/>
      <c r="UAR55" s="35"/>
      <c r="UAS55" s="35"/>
      <c r="UAT55" s="35"/>
      <c r="UAU55" s="35"/>
      <c r="UAV55" s="35"/>
      <c r="UAW55" s="35"/>
      <c r="UAX55" s="35"/>
      <c r="UAY55" s="35"/>
      <c r="UAZ55" s="35"/>
      <c r="UBA55" s="35"/>
      <c r="UBB55" s="35"/>
      <c r="UBC55" s="35"/>
      <c r="UBD55" s="35"/>
      <c r="UBE55" s="35"/>
      <c r="UBF55" s="35"/>
      <c r="UBG55" s="35"/>
      <c r="UBH55" s="35"/>
      <c r="UBI55" s="35"/>
      <c r="UBJ55" s="35"/>
      <c r="UBK55" s="35"/>
      <c r="UBL55" s="35"/>
      <c r="UBM55" s="35"/>
      <c r="UBN55" s="35"/>
      <c r="UBO55" s="35"/>
      <c r="UBP55" s="35"/>
      <c r="UBQ55" s="35"/>
      <c r="UBR55" s="35"/>
      <c r="UBS55" s="35"/>
      <c r="UBT55" s="35"/>
      <c r="UBU55" s="35"/>
      <c r="UBV55" s="35"/>
      <c r="UBW55" s="35"/>
      <c r="UBX55" s="35"/>
      <c r="UBY55" s="35"/>
      <c r="UBZ55" s="35"/>
      <c r="UCA55" s="35"/>
      <c r="UCB55" s="35"/>
      <c r="UCC55" s="35"/>
      <c r="UCD55" s="35"/>
      <c r="UCE55" s="35"/>
      <c r="UCF55" s="35"/>
      <c r="UCG55" s="35"/>
      <c r="UCH55" s="35"/>
      <c r="UCI55" s="35"/>
      <c r="UCJ55" s="35"/>
      <c r="UCK55" s="35"/>
      <c r="UCL55" s="35"/>
      <c r="UCM55" s="35"/>
      <c r="UCN55" s="35"/>
      <c r="UCO55" s="35"/>
      <c r="UCP55" s="35"/>
      <c r="UCQ55" s="35"/>
      <c r="UCR55" s="35"/>
      <c r="UCS55" s="35"/>
      <c r="UCT55" s="35"/>
      <c r="UCU55" s="35"/>
      <c r="UCV55" s="35"/>
      <c r="UCW55" s="35"/>
      <c r="UCX55" s="35"/>
      <c r="UCY55" s="35"/>
      <c r="UCZ55" s="35"/>
      <c r="UDA55" s="35"/>
      <c r="UDB55" s="35"/>
      <c r="UDC55" s="35"/>
      <c r="UDD55" s="35"/>
      <c r="UDE55" s="35"/>
      <c r="UDF55" s="35"/>
      <c r="UDG55" s="35"/>
      <c r="UDH55" s="35"/>
      <c r="UDI55" s="35"/>
      <c r="UDJ55" s="35"/>
      <c r="UDK55" s="35"/>
      <c r="UDL55" s="35"/>
      <c r="UDM55" s="35"/>
      <c r="UDN55" s="35"/>
      <c r="UDO55" s="35"/>
      <c r="UDP55" s="35"/>
      <c r="UDQ55" s="35"/>
      <c r="UDR55" s="35"/>
      <c r="UDS55" s="35"/>
      <c r="UDT55" s="35"/>
      <c r="UDU55" s="35"/>
      <c r="UDV55" s="35"/>
      <c r="UDW55" s="35"/>
      <c r="UDX55" s="35"/>
      <c r="UDY55" s="35"/>
      <c r="UDZ55" s="35"/>
      <c r="UEA55" s="35"/>
      <c r="UEB55" s="35"/>
      <c r="UEC55" s="35"/>
      <c r="UED55" s="35"/>
      <c r="UEE55" s="35"/>
      <c r="UEF55" s="35"/>
      <c r="UEG55" s="35"/>
      <c r="UEH55" s="35"/>
      <c r="UEI55" s="35"/>
      <c r="UEJ55" s="35"/>
      <c r="UEK55" s="35"/>
      <c r="UEL55" s="35"/>
      <c r="UEM55" s="35"/>
      <c r="UEN55" s="35"/>
      <c r="UEO55" s="35"/>
      <c r="UEP55" s="35"/>
      <c r="UEQ55" s="35"/>
      <c r="UER55" s="35"/>
      <c r="UES55" s="35"/>
      <c r="UET55" s="35"/>
      <c r="UEU55" s="35"/>
      <c r="UEV55" s="35"/>
      <c r="UEW55" s="35"/>
      <c r="UEX55" s="35"/>
      <c r="UEY55" s="35"/>
      <c r="UEZ55" s="35"/>
      <c r="UFA55" s="35"/>
      <c r="UFB55" s="35"/>
      <c r="UFC55" s="35"/>
      <c r="UFD55" s="35"/>
      <c r="UFE55" s="35"/>
      <c r="UFF55" s="35"/>
      <c r="UFG55" s="35"/>
      <c r="UFH55" s="35"/>
      <c r="UFI55" s="35"/>
      <c r="UFJ55" s="35"/>
      <c r="UFK55" s="35"/>
      <c r="UFL55" s="35"/>
      <c r="UFM55" s="35"/>
      <c r="UFN55" s="35"/>
      <c r="UFO55" s="35"/>
      <c r="UFP55" s="35"/>
      <c r="UFQ55" s="35"/>
      <c r="UFR55" s="35"/>
      <c r="UFS55" s="35"/>
      <c r="UFT55" s="35"/>
      <c r="UFU55" s="35"/>
      <c r="UFV55" s="35"/>
      <c r="UFW55" s="35"/>
      <c r="UFX55" s="35"/>
      <c r="UFY55" s="35"/>
      <c r="UFZ55" s="35"/>
      <c r="UGA55" s="35"/>
      <c r="UGB55" s="35"/>
      <c r="UGC55" s="35"/>
      <c r="UGD55" s="35"/>
      <c r="UGE55" s="35"/>
      <c r="UGF55" s="35"/>
      <c r="UGG55" s="35"/>
      <c r="UGH55" s="35"/>
      <c r="UGI55" s="35"/>
      <c r="UGJ55" s="35"/>
      <c r="UGK55" s="35"/>
      <c r="UGL55" s="35"/>
      <c r="UGM55" s="35"/>
      <c r="UGN55" s="35"/>
      <c r="UGO55" s="35"/>
      <c r="UGP55" s="35"/>
      <c r="UGQ55" s="35"/>
      <c r="UGR55" s="35"/>
      <c r="UGS55" s="35"/>
      <c r="UGT55" s="35"/>
      <c r="UGU55" s="35"/>
      <c r="UGV55" s="35"/>
      <c r="UGW55" s="35"/>
      <c r="UGX55" s="35"/>
      <c r="UGY55" s="35"/>
      <c r="UGZ55" s="35"/>
      <c r="UHA55" s="35"/>
      <c r="UHB55" s="35"/>
      <c r="UHC55" s="35"/>
      <c r="UHD55" s="35"/>
      <c r="UHE55" s="35"/>
      <c r="UHF55" s="35"/>
      <c r="UHG55" s="35"/>
      <c r="UHH55" s="35"/>
      <c r="UHI55" s="35"/>
      <c r="UHJ55" s="35"/>
      <c r="UHK55" s="35"/>
      <c r="UHL55" s="35"/>
      <c r="UHM55" s="35"/>
      <c r="UHN55" s="35"/>
      <c r="UHO55" s="35"/>
      <c r="UHP55" s="35"/>
      <c r="UHQ55" s="35"/>
      <c r="UHR55" s="35"/>
      <c r="UHS55" s="35"/>
      <c r="UHT55" s="35"/>
      <c r="UHU55" s="35"/>
      <c r="UHV55" s="35"/>
      <c r="UHW55" s="35"/>
      <c r="UHX55" s="35"/>
      <c r="UHY55" s="35"/>
      <c r="UHZ55" s="35"/>
      <c r="UIA55" s="35"/>
      <c r="UIB55" s="35"/>
      <c r="UIC55" s="35"/>
      <c r="UID55" s="35"/>
      <c r="UIE55" s="35"/>
      <c r="UIF55" s="35"/>
      <c r="UIG55" s="35"/>
      <c r="UIH55" s="35"/>
      <c r="UII55" s="35"/>
      <c r="UIJ55" s="35"/>
      <c r="UIK55" s="35"/>
      <c r="UIL55" s="35"/>
      <c r="UIM55" s="35"/>
      <c r="UIN55" s="35"/>
      <c r="UIO55" s="35"/>
      <c r="UIP55" s="35"/>
      <c r="UIQ55" s="35"/>
      <c r="UIR55" s="35"/>
      <c r="UIS55" s="35"/>
      <c r="UIT55" s="35"/>
      <c r="UIU55" s="35"/>
      <c r="UIV55" s="35"/>
      <c r="UIW55" s="35"/>
      <c r="UIX55" s="35"/>
      <c r="UIY55" s="35"/>
      <c r="UIZ55" s="35"/>
      <c r="UJA55" s="35"/>
      <c r="UJB55" s="35"/>
      <c r="UJC55" s="35"/>
      <c r="UJD55" s="35"/>
      <c r="UJE55" s="35"/>
      <c r="UJF55" s="35"/>
      <c r="UJG55" s="35"/>
      <c r="UJH55" s="35"/>
      <c r="UJI55" s="35"/>
      <c r="UJJ55" s="35"/>
      <c r="UJK55" s="35"/>
      <c r="UJL55" s="35"/>
      <c r="UJM55" s="35"/>
      <c r="UJN55" s="35"/>
      <c r="UJO55" s="35"/>
      <c r="UJP55" s="35"/>
      <c r="UJQ55" s="35"/>
      <c r="UJR55" s="35"/>
      <c r="UJS55" s="35"/>
      <c r="UJT55" s="35"/>
      <c r="UJU55" s="35"/>
      <c r="UJV55" s="35"/>
      <c r="UJW55" s="35"/>
      <c r="UJX55" s="35"/>
      <c r="UJY55" s="35"/>
      <c r="UJZ55" s="35"/>
      <c r="UKA55" s="35"/>
      <c r="UKB55" s="35"/>
      <c r="UKC55" s="35"/>
      <c r="UKD55" s="35"/>
      <c r="UKE55" s="35"/>
      <c r="UKF55" s="35"/>
      <c r="UKG55" s="35"/>
      <c r="UKH55" s="35"/>
      <c r="UKI55" s="35"/>
      <c r="UKJ55" s="35"/>
      <c r="UKK55" s="35"/>
      <c r="UKL55" s="35"/>
      <c r="UKM55" s="35"/>
      <c r="UKN55" s="35"/>
      <c r="UKO55" s="35"/>
      <c r="UKP55" s="35"/>
      <c r="UKQ55" s="35"/>
      <c r="UKR55" s="35"/>
      <c r="UKS55" s="35"/>
      <c r="UKT55" s="35"/>
      <c r="UKU55" s="35"/>
      <c r="UKV55" s="35"/>
      <c r="UKW55" s="35"/>
      <c r="UKX55" s="35"/>
      <c r="UKY55" s="35"/>
      <c r="UKZ55" s="35"/>
      <c r="ULA55" s="35"/>
      <c r="ULB55" s="35"/>
      <c r="ULC55" s="35"/>
      <c r="ULD55" s="35"/>
      <c r="ULE55" s="35"/>
      <c r="ULF55" s="35"/>
      <c r="ULG55" s="35"/>
      <c r="ULH55" s="35"/>
      <c r="ULI55" s="35"/>
      <c r="ULJ55" s="35"/>
      <c r="ULK55" s="35"/>
      <c r="ULL55" s="35"/>
      <c r="ULM55" s="35"/>
      <c r="ULN55" s="35"/>
      <c r="ULO55" s="35"/>
      <c r="ULP55" s="35"/>
      <c r="ULQ55" s="35"/>
      <c r="ULR55" s="35"/>
      <c r="ULS55" s="35"/>
      <c r="ULT55" s="35"/>
      <c r="ULU55" s="35"/>
      <c r="ULV55" s="35"/>
      <c r="ULW55" s="35"/>
      <c r="ULX55" s="35"/>
      <c r="ULY55" s="35"/>
      <c r="ULZ55" s="35"/>
      <c r="UMA55" s="35"/>
      <c r="UMB55" s="35"/>
      <c r="UMC55" s="35"/>
      <c r="UMD55" s="35"/>
      <c r="UME55" s="35"/>
      <c r="UMF55" s="35"/>
      <c r="UMG55" s="35"/>
      <c r="UMH55" s="35"/>
      <c r="UMI55" s="35"/>
      <c r="UMJ55" s="35"/>
      <c r="UMK55" s="35"/>
      <c r="UML55" s="35"/>
      <c r="UMM55" s="35"/>
      <c r="UMN55" s="35"/>
      <c r="UMO55" s="35"/>
      <c r="UMP55" s="35"/>
      <c r="UMQ55" s="35"/>
      <c r="UMR55" s="35"/>
      <c r="UMS55" s="35"/>
      <c r="UMT55" s="35"/>
      <c r="UMU55" s="35"/>
      <c r="UMV55" s="35"/>
      <c r="UMW55" s="35"/>
      <c r="UMX55" s="35"/>
      <c r="UMY55" s="35"/>
      <c r="UMZ55" s="35"/>
      <c r="UNA55" s="35"/>
      <c r="UNB55" s="35"/>
      <c r="UNC55" s="35"/>
      <c r="UND55" s="35"/>
      <c r="UNE55" s="35"/>
      <c r="UNF55" s="35"/>
      <c r="UNG55" s="35"/>
      <c r="UNH55" s="35"/>
      <c r="UNI55" s="35"/>
      <c r="UNJ55" s="35"/>
      <c r="UNK55" s="35"/>
      <c r="UNL55" s="35"/>
      <c r="UNM55" s="35"/>
      <c r="UNN55" s="35"/>
      <c r="UNO55" s="35"/>
      <c r="UNP55" s="35"/>
      <c r="UNQ55" s="35"/>
      <c r="UNR55" s="35"/>
      <c r="UNS55" s="35"/>
      <c r="UNT55" s="35"/>
      <c r="UNU55" s="35"/>
      <c r="UNV55" s="35"/>
      <c r="UNW55" s="35"/>
      <c r="UNX55" s="35"/>
      <c r="UNY55" s="35"/>
      <c r="UNZ55" s="35"/>
      <c r="UOA55" s="35"/>
      <c r="UOB55" s="35"/>
      <c r="UOC55" s="35"/>
      <c r="UOD55" s="35"/>
      <c r="UOE55" s="35"/>
      <c r="UOF55" s="35"/>
      <c r="UOG55" s="35"/>
      <c r="UOH55" s="35"/>
      <c r="UOI55" s="35"/>
      <c r="UOJ55" s="35"/>
      <c r="UOK55" s="35"/>
      <c r="UOL55" s="35"/>
      <c r="UOM55" s="35"/>
      <c r="UON55" s="35"/>
      <c r="UOO55" s="35"/>
      <c r="UOP55" s="35"/>
      <c r="UOQ55" s="35"/>
      <c r="UOR55" s="35"/>
      <c r="UOS55" s="35"/>
      <c r="UOT55" s="35"/>
      <c r="UOU55" s="35"/>
      <c r="UOV55" s="35"/>
      <c r="UOW55" s="35"/>
      <c r="UOX55" s="35"/>
      <c r="UOY55" s="35"/>
      <c r="UOZ55" s="35"/>
      <c r="UPA55" s="35"/>
      <c r="UPB55" s="35"/>
      <c r="UPC55" s="35"/>
      <c r="UPD55" s="35"/>
      <c r="UPE55" s="35"/>
      <c r="UPF55" s="35"/>
      <c r="UPG55" s="35"/>
      <c r="UPH55" s="35"/>
      <c r="UPI55" s="35"/>
      <c r="UPJ55" s="35"/>
      <c r="UPK55" s="35"/>
      <c r="UPL55" s="35"/>
      <c r="UPM55" s="35"/>
      <c r="UPN55" s="35"/>
      <c r="UPO55" s="35"/>
      <c r="UPP55" s="35"/>
      <c r="UPQ55" s="35"/>
      <c r="UPR55" s="35"/>
      <c r="UPS55" s="35"/>
      <c r="UPT55" s="35"/>
      <c r="UPU55" s="35"/>
      <c r="UPV55" s="35"/>
      <c r="UPW55" s="35"/>
      <c r="UPX55" s="35"/>
      <c r="UPY55" s="35"/>
      <c r="UPZ55" s="35"/>
      <c r="UQA55" s="35"/>
      <c r="UQB55" s="35"/>
      <c r="UQC55" s="35"/>
      <c r="UQD55" s="35"/>
      <c r="UQE55" s="35"/>
      <c r="UQF55" s="35"/>
      <c r="UQG55" s="35"/>
      <c r="UQH55" s="35"/>
      <c r="UQI55" s="35"/>
      <c r="UQJ55" s="35"/>
      <c r="UQK55" s="35"/>
      <c r="UQL55" s="35"/>
      <c r="UQM55" s="35"/>
      <c r="UQN55" s="35"/>
      <c r="UQO55" s="35"/>
      <c r="UQP55" s="35"/>
      <c r="UQQ55" s="35"/>
      <c r="UQR55" s="35"/>
      <c r="UQS55" s="35"/>
      <c r="UQT55" s="35"/>
      <c r="UQU55" s="35"/>
      <c r="UQV55" s="35"/>
      <c r="UQW55" s="35"/>
      <c r="UQX55" s="35"/>
      <c r="UQY55" s="35"/>
      <c r="UQZ55" s="35"/>
      <c r="URA55" s="35"/>
      <c r="URB55" s="35"/>
      <c r="URC55" s="35"/>
      <c r="URD55" s="35"/>
      <c r="URE55" s="35"/>
      <c r="URF55" s="35"/>
      <c r="URG55" s="35"/>
      <c r="URH55" s="35"/>
      <c r="URI55" s="35"/>
      <c r="URJ55" s="35"/>
      <c r="URK55" s="35"/>
      <c r="URL55" s="35"/>
      <c r="URM55" s="35"/>
      <c r="URN55" s="35"/>
      <c r="URO55" s="35"/>
      <c r="URP55" s="35"/>
      <c r="URQ55" s="35"/>
      <c r="URR55" s="35"/>
      <c r="URS55" s="35"/>
      <c r="URT55" s="35"/>
      <c r="URU55" s="35"/>
      <c r="URV55" s="35"/>
      <c r="URW55" s="35"/>
      <c r="URX55" s="35"/>
      <c r="URY55" s="35"/>
      <c r="URZ55" s="35"/>
      <c r="USA55" s="35"/>
      <c r="USB55" s="35"/>
      <c r="USC55" s="35"/>
      <c r="USD55" s="35"/>
      <c r="USE55" s="35"/>
      <c r="USF55" s="35"/>
      <c r="USG55" s="35"/>
      <c r="USH55" s="35"/>
      <c r="USI55" s="35"/>
      <c r="USJ55" s="35"/>
      <c r="USK55" s="35"/>
      <c r="USL55" s="35"/>
      <c r="USM55" s="35"/>
      <c r="USN55" s="35"/>
      <c r="USO55" s="35"/>
      <c r="USP55" s="35"/>
      <c r="USQ55" s="35"/>
      <c r="USR55" s="35"/>
      <c r="USS55" s="35"/>
      <c r="UST55" s="35"/>
      <c r="USU55" s="35"/>
      <c r="USV55" s="35"/>
      <c r="USW55" s="35"/>
      <c r="USX55" s="35"/>
      <c r="USY55" s="35"/>
      <c r="USZ55" s="35"/>
      <c r="UTA55" s="35"/>
      <c r="UTB55" s="35"/>
      <c r="UTC55" s="35"/>
      <c r="UTD55" s="35"/>
      <c r="UTE55" s="35"/>
      <c r="UTF55" s="35"/>
      <c r="UTG55" s="35"/>
      <c r="UTH55" s="35"/>
      <c r="UTI55" s="35"/>
      <c r="UTJ55" s="35"/>
      <c r="UTK55" s="35"/>
      <c r="UTL55" s="35"/>
      <c r="UTM55" s="35"/>
      <c r="UTN55" s="35"/>
      <c r="UTO55" s="35"/>
      <c r="UTP55" s="35"/>
      <c r="UTQ55" s="35"/>
      <c r="UTR55" s="35"/>
      <c r="UTS55" s="35"/>
      <c r="UTT55" s="35"/>
      <c r="UTU55" s="35"/>
      <c r="UTV55" s="35"/>
      <c r="UTW55" s="35"/>
      <c r="UTX55" s="35"/>
      <c r="UTY55" s="35"/>
      <c r="UTZ55" s="35"/>
      <c r="UUA55" s="35"/>
      <c r="UUB55" s="35"/>
      <c r="UUC55" s="35"/>
      <c r="UUD55" s="35"/>
      <c r="UUE55" s="35"/>
      <c r="UUF55" s="35"/>
      <c r="UUG55" s="35"/>
      <c r="UUH55" s="35"/>
      <c r="UUI55" s="35"/>
      <c r="UUJ55" s="35"/>
      <c r="UUK55" s="35"/>
      <c r="UUL55" s="35"/>
      <c r="UUM55" s="35"/>
      <c r="UUN55" s="35"/>
      <c r="UUO55" s="35"/>
      <c r="UUP55" s="35"/>
      <c r="UUQ55" s="35"/>
      <c r="UUR55" s="35"/>
      <c r="UUS55" s="35"/>
      <c r="UUT55" s="35"/>
      <c r="UUU55" s="35"/>
      <c r="UUV55" s="35"/>
      <c r="UUW55" s="35"/>
      <c r="UUX55" s="35"/>
      <c r="UUY55" s="35"/>
      <c r="UUZ55" s="35"/>
      <c r="UVA55" s="35"/>
      <c r="UVB55" s="35"/>
      <c r="UVC55" s="35"/>
      <c r="UVD55" s="35"/>
      <c r="UVE55" s="35"/>
      <c r="UVF55" s="35"/>
      <c r="UVG55" s="35"/>
      <c r="UVH55" s="35"/>
      <c r="UVI55" s="35"/>
      <c r="UVJ55" s="35"/>
      <c r="UVK55" s="35"/>
      <c r="UVL55" s="35"/>
      <c r="UVM55" s="35"/>
      <c r="UVN55" s="35"/>
      <c r="UVO55" s="35"/>
      <c r="UVP55" s="35"/>
      <c r="UVQ55" s="35"/>
      <c r="UVR55" s="35"/>
      <c r="UVS55" s="35"/>
      <c r="UVT55" s="35"/>
      <c r="UVU55" s="35"/>
      <c r="UVV55" s="35"/>
      <c r="UVW55" s="35"/>
      <c r="UVX55" s="35"/>
      <c r="UVY55" s="35"/>
      <c r="UVZ55" s="35"/>
      <c r="UWA55" s="35"/>
      <c r="UWB55" s="35"/>
      <c r="UWC55" s="35"/>
      <c r="UWD55" s="35"/>
      <c r="UWE55" s="35"/>
      <c r="UWF55" s="35"/>
      <c r="UWG55" s="35"/>
      <c r="UWH55" s="35"/>
      <c r="UWI55" s="35"/>
      <c r="UWJ55" s="35"/>
      <c r="UWK55" s="35"/>
      <c r="UWL55" s="35"/>
      <c r="UWM55" s="35"/>
      <c r="UWN55" s="35"/>
      <c r="UWO55" s="35"/>
      <c r="UWP55" s="35"/>
      <c r="UWQ55" s="35"/>
      <c r="UWR55" s="35"/>
      <c r="UWS55" s="35"/>
      <c r="UWT55" s="35"/>
      <c r="UWU55" s="35"/>
      <c r="UWV55" s="35"/>
      <c r="UWW55" s="35"/>
      <c r="UWX55" s="35"/>
      <c r="UWY55" s="35"/>
      <c r="UWZ55" s="35"/>
      <c r="UXA55" s="35"/>
      <c r="UXB55" s="35"/>
      <c r="UXC55" s="35"/>
      <c r="UXD55" s="35"/>
      <c r="UXE55" s="35"/>
      <c r="UXF55" s="35"/>
      <c r="UXG55" s="35"/>
      <c r="UXH55" s="35"/>
      <c r="UXI55" s="35"/>
      <c r="UXJ55" s="35"/>
      <c r="UXK55" s="35"/>
      <c r="UXL55" s="35"/>
      <c r="UXM55" s="35"/>
      <c r="UXN55" s="35"/>
      <c r="UXO55" s="35"/>
      <c r="UXP55" s="35"/>
      <c r="UXQ55" s="35"/>
      <c r="UXR55" s="35"/>
      <c r="UXS55" s="35"/>
      <c r="UXT55" s="35"/>
      <c r="UXU55" s="35"/>
      <c r="UXV55" s="35"/>
      <c r="UXW55" s="35"/>
      <c r="UXX55" s="35"/>
      <c r="UXY55" s="35"/>
      <c r="UXZ55" s="35"/>
      <c r="UYA55" s="35"/>
      <c r="UYB55" s="35"/>
      <c r="UYC55" s="35"/>
      <c r="UYD55" s="35"/>
      <c r="UYE55" s="35"/>
      <c r="UYF55" s="35"/>
      <c r="UYG55" s="35"/>
      <c r="UYH55" s="35"/>
      <c r="UYI55" s="35"/>
      <c r="UYJ55" s="35"/>
      <c r="UYK55" s="35"/>
      <c r="UYL55" s="35"/>
      <c r="UYM55" s="35"/>
      <c r="UYN55" s="35"/>
      <c r="UYO55" s="35"/>
      <c r="UYP55" s="35"/>
      <c r="UYQ55" s="35"/>
      <c r="UYR55" s="35"/>
      <c r="UYS55" s="35"/>
      <c r="UYT55" s="35"/>
      <c r="UYU55" s="35"/>
      <c r="UYV55" s="35"/>
      <c r="UYW55" s="35"/>
      <c r="UYX55" s="35"/>
      <c r="UYY55" s="35"/>
      <c r="UYZ55" s="35"/>
      <c r="UZA55" s="35"/>
      <c r="UZB55" s="35"/>
      <c r="UZC55" s="35"/>
      <c r="UZD55" s="35"/>
      <c r="UZE55" s="35"/>
      <c r="UZF55" s="35"/>
      <c r="UZG55" s="35"/>
      <c r="UZH55" s="35"/>
      <c r="UZI55" s="35"/>
      <c r="UZJ55" s="35"/>
      <c r="UZK55" s="35"/>
      <c r="UZL55" s="35"/>
      <c r="UZM55" s="35"/>
      <c r="UZN55" s="35"/>
      <c r="UZO55" s="35"/>
      <c r="UZP55" s="35"/>
      <c r="UZQ55" s="35"/>
      <c r="UZR55" s="35"/>
      <c r="UZS55" s="35"/>
      <c r="UZT55" s="35"/>
      <c r="UZU55" s="35"/>
      <c r="UZV55" s="35"/>
      <c r="UZW55" s="35"/>
      <c r="UZX55" s="35"/>
      <c r="UZY55" s="35"/>
      <c r="UZZ55" s="35"/>
      <c r="VAA55" s="35"/>
      <c r="VAB55" s="35"/>
      <c r="VAC55" s="35"/>
      <c r="VAD55" s="35"/>
      <c r="VAE55" s="35"/>
      <c r="VAF55" s="35"/>
      <c r="VAG55" s="35"/>
      <c r="VAH55" s="35"/>
      <c r="VAI55" s="35"/>
      <c r="VAJ55" s="35"/>
      <c r="VAK55" s="35"/>
      <c r="VAL55" s="35"/>
      <c r="VAM55" s="35"/>
      <c r="VAN55" s="35"/>
      <c r="VAO55" s="35"/>
      <c r="VAP55" s="35"/>
      <c r="VAQ55" s="35"/>
      <c r="VAR55" s="35"/>
      <c r="VAS55" s="35"/>
      <c r="VAT55" s="35"/>
      <c r="VAU55" s="35"/>
      <c r="VAV55" s="35"/>
      <c r="VAW55" s="35"/>
      <c r="VAX55" s="35"/>
      <c r="VAY55" s="35"/>
      <c r="VAZ55" s="35"/>
      <c r="VBA55" s="35"/>
      <c r="VBB55" s="35"/>
      <c r="VBC55" s="35"/>
      <c r="VBD55" s="35"/>
      <c r="VBE55" s="35"/>
      <c r="VBF55" s="35"/>
      <c r="VBG55" s="35"/>
      <c r="VBH55" s="35"/>
      <c r="VBI55" s="35"/>
      <c r="VBJ55" s="35"/>
      <c r="VBK55" s="35"/>
      <c r="VBL55" s="35"/>
      <c r="VBM55" s="35"/>
      <c r="VBN55" s="35"/>
      <c r="VBO55" s="35"/>
      <c r="VBP55" s="35"/>
      <c r="VBQ55" s="35"/>
      <c r="VBR55" s="35"/>
      <c r="VBS55" s="35"/>
      <c r="VBT55" s="35"/>
      <c r="VBU55" s="35"/>
      <c r="VBV55" s="35"/>
      <c r="VBW55" s="35"/>
      <c r="VBX55" s="35"/>
      <c r="VBY55" s="35"/>
      <c r="VBZ55" s="35"/>
      <c r="VCA55" s="35"/>
      <c r="VCB55" s="35"/>
      <c r="VCC55" s="35"/>
      <c r="VCD55" s="35"/>
      <c r="VCE55" s="35"/>
      <c r="VCF55" s="35"/>
      <c r="VCG55" s="35"/>
      <c r="VCH55" s="35"/>
      <c r="VCI55" s="35"/>
      <c r="VCJ55" s="35"/>
      <c r="VCK55" s="35"/>
      <c r="VCL55" s="35"/>
      <c r="VCM55" s="35"/>
      <c r="VCN55" s="35"/>
      <c r="VCO55" s="35"/>
      <c r="VCP55" s="35"/>
      <c r="VCQ55" s="35"/>
      <c r="VCR55" s="35"/>
      <c r="VCS55" s="35"/>
      <c r="VCT55" s="35"/>
      <c r="VCU55" s="35"/>
      <c r="VCV55" s="35"/>
      <c r="VCW55" s="35"/>
      <c r="VCX55" s="35"/>
      <c r="VCY55" s="35"/>
      <c r="VCZ55" s="35"/>
      <c r="VDA55" s="35"/>
      <c r="VDB55" s="35"/>
      <c r="VDC55" s="35"/>
      <c r="VDD55" s="35"/>
      <c r="VDE55" s="35"/>
      <c r="VDF55" s="35"/>
      <c r="VDG55" s="35"/>
      <c r="VDH55" s="35"/>
      <c r="VDI55" s="35"/>
      <c r="VDJ55" s="35"/>
      <c r="VDK55" s="35"/>
      <c r="VDL55" s="35"/>
      <c r="VDM55" s="35"/>
      <c r="VDN55" s="35"/>
      <c r="VDO55" s="35"/>
      <c r="VDP55" s="35"/>
      <c r="VDQ55" s="35"/>
      <c r="VDR55" s="35"/>
      <c r="VDS55" s="35"/>
      <c r="VDT55" s="35"/>
      <c r="VDU55" s="35"/>
      <c r="VDV55" s="35"/>
      <c r="VDW55" s="35"/>
      <c r="VDX55" s="35"/>
      <c r="VDY55" s="35"/>
      <c r="VDZ55" s="35"/>
      <c r="VEA55" s="35"/>
      <c r="VEB55" s="35"/>
      <c r="VEC55" s="35"/>
      <c r="VED55" s="35"/>
      <c r="VEE55" s="35"/>
      <c r="VEF55" s="35"/>
      <c r="VEG55" s="35"/>
      <c r="VEH55" s="35"/>
      <c r="VEI55" s="35"/>
      <c r="VEJ55" s="35"/>
      <c r="VEK55" s="35"/>
      <c r="VEL55" s="35"/>
      <c r="VEM55" s="35"/>
      <c r="VEN55" s="35"/>
      <c r="VEO55" s="35"/>
      <c r="VEP55" s="35"/>
      <c r="VEQ55" s="35"/>
      <c r="VER55" s="35"/>
      <c r="VES55" s="35"/>
      <c r="VET55" s="35"/>
      <c r="VEU55" s="35"/>
      <c r="VEV55" s="35"/>
      <c r="VEW55" s="35"/>
      <c r="VEX55" s="35"/>
      <c r="VEY55" s="35"/>
      <c r="VEZ55" s="35"/>
      <c r="VFA55" s="35"/>
      <c r="VFB55" s="35"/>
      <c r="VFC55" s="35"/>
      <c r="VFD55" s="35"/>
      <c r="VFE55" s="35"/>
      <c r="VFF55" s="35"/>
      <c r="VFG55" s="35"/>
      <c r="VFH55" s="35"/>
      <c r="VFI55" s="35"/>
      <c r="VFJ55" s="35"/>
      <c r="VFK55" s="35"/>
      <c r="VFL55" s="35"/>
      <c r="VFM55" s="35"/>
      <c r="VFN55" s="35"/>
      <c r="VFO55" s="35"/>
      <c r="VFP55" s="35"/>
      <c r="VFQ55" s="35"/>
      <c r="VFR55" s="35"/>
      <c r="VFS55" s="35"/>
      <c r="VFT55" s="35"/>
      <c r="VFU55" s="35"/>
      <c r="VFV55" s="35"/>
      <c r="VFW55" s="35"/>
      <c r="VFX55" s="35"/>
      <c r="VFY55" s="35"/>
      <c r="VFZ55" s="35"/>
      <c r="VGA55" s="35"/>
      <c r="VGB55" s="35"/>
      <c r="VGC55" s="35"/>
      <c r="VGD55" s="35"/>
      <c r="VGE55" s="35"/>
      <c r="VGF55" s="35"/>
      <c r="VGG55" s="35"/>
      <c r="VGH55" s="35"/>
      <c r="VGI55" s="35"/>
      <c r="VGJ55" s="35"/>
      <c r="VGK55" s="35"/>
      <c r="VGL55" s="35"/>
      <c r="VGM55" s="35"/>
      <c r="VGN55" s="35"/>
      <c r="VGO55" s="35"/>
      <c r="VGP55" s="35"/>
      <c r="VGQ55" s="35"/>
      <c r="VGR55" s="35"/>
      <c r="VGS55" s="35"/>
      <c r="VGT55" s="35"/>
      <c r="VGU55" s="35"/>
      <c r="VGV55" s="35"/>
      <c r="VGW55" s="35"/>
      <c r="VGX55" s="35"/>
      <c r="VGY55" s="35"/>
      <c r="VGZ55" s="35"/>
      <c r="VHA55" s="35"/>
      <c r="VHB55" s="35"/>
      <c r="VHC55" s="35"/>
      <c r="VHD55" s="35"/>
      <c r="VHE55" s="35"/>
      <c r="VHF55" s="35"/>
      <c r="VHG55" s="35"/>
      <c r="VHH55" s="35"/>
      <c r="VHI55" s="35"/>
      <c r="VHJ55" s="35"/>
      <c r="VHK55" s="35"/>
      <c r="VHL55" s="35"/>
      <c r="VHM55" s="35"/>
      <c r="VHN55" s="35"/>
      <c r="VHO55" s="35"/>
      <c r="VHP55" s="35"/>
      <c r="VHQ55" s="35"/>
      <c r="VHR55" s="35"/>
      <c r="VHS55" s="35"/>
      <c r="VHT55" s="35"/>
      <c r="VHU55" s="35"/>
      <c r="VHV55" s="35"/>
      <c r="VHW55" s="35"/>
      <c r="VHX55" s="35"/>
      <c r="VHY55" s="35"/>
      <c r="VHZ55" s="35"/>
      <c r="VIA55" s="35"/>
      <c r="VIB55" s="35"/>
      <c r="VIC55" s="35"/>
      <c r="VID55" s="35"/>
      <c r="VIE55" s="35"/>
      <c r="VIF55" s="35"/>
      <c r="VIG55" s="35"/>
      <c r="VIH55" s="35"/>
      <c r="VII55" s="35"/>
      <c r="VIJ55" s="35"/>
      <c r="VIK55" s="35"/>
      <c r="VIL55" s="35"/>
      <c r="VIM55" s="35"/>
      <c r="VIN55" s="35"/>
      <c r="VIO55" s="35"/>
      <c r="VIP55" s="35"/>
      <c r="VIQ55" s="35"/>
      <c r="VIR55" s="35"/>
      <c r="VIS55" s="35"/>
      <c r="VIT55" s="35"/>
      <c r="VIU55" s="35"/>
      <c r="VIV55" s="35"/>
      <c r="VIW55" s="35"/>
      <c r="VIX55" s="35"/>
      <c r="VIY55" s="35"/>
      <c r="VIZ55" s="35"/>
      <c r="VJA55" s="35"/>
      <c r="VJB55" s="35"/>
      <c r="VJC55" s="35"/>
      <c r="VJD55" s="35"/>
      <c r="VJE55" s="35"/>
      <c r="VJF55" s="35"/>
      <c r="VJG55" s="35"/>
      <c r="VJH55" s="35"/>
      <c r="VJI55" s="35"/>
      <c r="VJJ55" s="35"/>
      <c r="VJK55" s="35"/>
      <c r="VJL55" s="35"/>
      <c r="VJM55" s="35"/>
      <c r="VJN55" s="35"/>
      <c r="VJO55" s="35"/>
      <c r="VJP55" s="35"/>
      <c r="VJQ55" s="35"/>
      <c r="VJR55" s="35"/>
      <c r="VJS55" s="35"/>
      <c r="VJT55" s="35"/>
      <c r="VJU55" s="35"/>
      <c r="VJV55" s="35"/>
      <c r="VJW55" s="35"/>
      <c r="VJX55" s="35"/>
      <c r="VJY55" s="35"/>
      <c r="VJZ55" s="35"/>
      <c r="VKA55" s="35"/>
      <c r="VKB55" s="35"/>
      <c r="VKC55" s="35"/>
      <c r="VKD55" s="35"/>
      <c r="VKE55" s="35"/>
      <c r="VKF55" s="35"/>
      <c r="VKG55" s="35"/>
      <c r="VKH55" s="35"/>
      <c r="VKI55" s="35"/>
      <c r="VKJ55" s="35"/>
      <c r="VKK55" s="35"/>
      <c r="VKL55" s="35"/>
      <c r="VKM55" s="35"/>
      <c r="VKN55" s="35"/>
      <c r="VKO55" s="35"/>
      <c r="VKP55" s="35"/>
      <c r="VKQ55" s="35"/>
      <c r="VKR55" s="35"/>
      <c r="VKS55" s="35"/>
      <c r="VKT55" s="35"/>
      <c r="VKU55" s="35"/>
      <c r="VKV55" s="35"/>
      <c r="VKW55" s="35"/>
      <c r="VKX55" s="35"/>
      <c r="VKY55" s="35"/>
      <c r="VKZ55" s="35"/>
      <c r="VLA55" s="35"/>
      <c r="VLB55" s="35"/>
      <c r="VLC55" s="35"/>
      <c r="VLD55" s="35"/>
      <c r="VLE55" s="35"/>
      <c r="VLF55" s="35"/>
      <c r="VLG55" s="35"/>
      <c r="VLH55" s="35"/>
      <c r="VLI55" s="35"/>
      <c r="VLJ55" s="35"/>
      <c r="VLK55" s="35"/>
      <c r="VLL55" s="35"/>
      <c r="VLM55" s="35"/>
      <c r="VLN55" s="35"/>
      <c r="VLO55" s="35"/>
      <c r="VLP55" s="35"/>
      <c r="VLQ55" s="35"/>
      <c r="VLR55" s="35"/>
      <c r="VLS55" s="35"/>
      <c r="VLT55" s="35"/>
      <c r="VLU55" s="35"/>
      <c r="VLV55" s="35"/>
      <c r="VLW55" s="35"/>
      <c r="VLX55" s="35"/>
      <c r="VLY55" s="35"/>
      <c r="VLZ55" s="35"/>
      <c r="VMA55" s="35"/>
      <c r="VMB55" s="35"/>
      <c r="VMC55" s="35"/>
      <c r="VMD55" s="35"/>
      <c r="VME55" s="35"/>
      <c r="VMF55" s="35"/>
      <c r="VMG55" s="35"/>
      <c r="VMH55" s="35"/>
      <c r="VMI55" s="35"/>
      <c r="VMJ55" s="35"/>
      <c r="VMK55" s="35"/>
      <c r="VML55" s="35"/>
      <c r="VMM55" s="35"/>
      <c r="VMN55" s="35"/>
      <c r="VMO55" s="35"/>
      <c r="VMP55" s="35"/>
      <c r="VMQ55" s="35"/>
      <c r="VMR55" s="35"/>
      <c r="VMS55" s="35"/>
      <c r="VMT55" s="35"/>
      <c r="VMU55" s="35"/>
      <c r="VMV55" s="35"/>
      <c r="VMW55" s="35"/>
      <c r="VMX55" s="35"/>
      <c r="VMY55" s="35"/>
      <c r="VMZ55" s="35"/>
      <c r="VNA55" s="35"/>
      <c r="VNB55" s="35"/>
      <c r="VNC55" s="35"/>
      <c r="VND55" s="35"/>
      <c r="VNE55" s="35"/>
      <c r="VNF55" s="35"/>
      <c r="VNG55" s="35"/>
      <c r="VNH55" s="35"/>
      <c r="VNI55" s="35"/>
      <c r="VNJ55" s="35"/>
      <c r="VNK55" s="35"/>
      <c r="VNL55" s="35"/>
      <c r="VNM55" s="35"/>
      <c r="VNN55" s="35"/>
      <c r="VNO55" s="35"/>
      <c r="VNP55" s="35"/>
      <c r="VNQ55" s="35"/>
      <c r="VNR55" s="35"/>
      <c r="VNS55" s="35"/>
      <c r="VNT55" s="35"/>
      <c r="VNU55" s="35"/>
      <c r="VNV55" s="35"/>
      <c r="VNW55" s="35"/>
      <c r="VNX55" s="35"/>
      <c r="VNY55" s="35"/>
      <c r="VNZ55" s="35"/>
      <c r="VOA55" s="35"/>
      <c r="VOB55" s="35"/>
      <c r="VOC55" s="35"/>
      <c r="VOD55" s="35"/>
      <c r="VOE55" s="35"/>
      <c r="VOF55" s="35"/>
      <c r="VOG55" s="35"/>
      <c r="VOH55" s="35"/>
      <c r="VOI55" s="35"/>
      <c r="VOJ55" s="35"/>
      <c r="VOK55" s="35"/>
      <c r="VOL55" s="35"/>
      <c r="VOM55" s="35"/>
      <c r="VON55" s="35"/>
      <c r="VOO55" s="35"/>
      <c r="VOP55" s="35"/>
      <c r="VOQ55" s="35"/>
      <c r="VOR55" s="35"/>
      <c r="VOS55" s="35"/>
      <c r="VOT55" s="35"/>
      <c r="VOU55" s="35"/>
      <c r="VOV55" s="35"/>
      <c r="VOW55" s="35"/>
      <c r="VOX55" s="35"/>
      <c r="VOY55" s="35"/>
      <c r="VOZ55" s="35"/>
      <c r="VPA55" s="35"/>
      <c r="VPB55" s="35"/>
      <c r="VPC55" s="35"/>
      <c r="VPD55" s="35"/>
      <c r="VPE55" s="35"/>
      <c r="VPF55" s="35"/>
      <c r="VPG55" s="35"/>
      <c r="VPH55" s="35"/>
      <c r="VPI55" s="35"/>
      <c r="VPJ55" s="35"/>
      <c r="VPK55" s="35"/>
      <c r="VPL55" s="35"/>
      <c r="VPM55" s="35"/>
      <c r="VPN55" s="35"/>
      <c r="VPO55" s="35"/>
      <c r="VPP55" s="35"/>
      <c r="VPQ55" s="35"/>
      <c r="VPR55" s="35"/>
      <c r="VPS55" s="35"/>
      <c r="VPT55" s="35"/>
      <c r="VPU55" s="35"/>
      <c r="VPV55" s="35"/>
      <c r="VPW55" s="35"/>
      <c r="VPX55" s="35"/>
      <c r="VPY55" s="35"/>
      <c r="VPZ55" s="35"/>
      <c r="VQA55" s="35"/>
      <c r="VQB55" s="35"/>
      <c r="VQC55" s="35"/>
      <c r="VQD55" s="35"/>
      <c r="VQE55" s="35"/>
      <c r="VQF55" s="35"/>
      <c r="VQG55" s="35"/>
      <c r="VQH55" s="35"/>
      <c r="VQI55" s="35"/>
      <c r="VQJ55" s="35"/>
      <c r="VQK55" s="35"/>
      <c r="VQL55" s="35"/>
      <c r="VQM55" s="35"/>
      <c r="VQN55" s="35"/>
      <c r="VQO55" s="35"/>
      <c r="VQP55" s="35"/>
      <c r="VQQ55" s="35"/>
      <c r="VQR55" s="35"/>
      <c r="VQS55" s="35"/>
      <c r="VQT55" s="35"/>
      <c r="VQU55" s="35"/>
      <c r="VQV55" s="35"/>
      <c r="VQW55" s="35"/>
      <c r="VQX55" s="35"/>
      <c r="VQY55" s="35"/>
      <c r="VQZ55" s="35"/>
      <c r="VRA55" s="35"/>
      <c r="VRB55" s="35"/>
      <c r="VRC55" s="35"/>
      <c r="VRD55" s="35"/>
      <c r="VRE55" s="35"/>
      <c r="VRF55" s="35"/>
      <c r="VRG55" s="35"/>
      <c r="VRH55" s="35"/>
      <c r="VRI55" s="35"/>
      <c r="VRJ55" s="35"/>
      <c r="VRK55" s="35"/>
      <c r="VRL55" s="35"/>
      <c r="VRM55" s="35"/>
      <c r="VRN55" s="35"/>
      <c r="VRO55" s="35"/>
      <c r="VRP55" s="35"/>
      <c r="VRQ55" s="35"/>
      <c r="VRR55" s="35"/>
      <c r="VRS55" s="35"/>
      <c r="VRT55" s="35"/>
      <c r="VRU55" s="35"/>
      <c r="VRV55" s="35"/>
      <c r="VRW55" s="35"/>
      <c r="VRX55" s="35"/>
      <c r="VRY55" s="35"/>
      <c r="VRZ55" s="35"/>
      <c r="VSA55" s="35"/>
      <c r="VSB55" s="35"/>
      <c r="VSC55" s="35"/>
      <c r="VSD55" s="35"/>
      <c r="VSE55" s="35"/>
      <c r="VSF55" s="35"/>
      <c r="VSG55" s="35"/>
      <c r="VSH55" s="35"/>
      <c r="VSI55" s="35"/>
      <c r="VSJ55" s="35"/>
      <c r="VSK55" s="35"/>
      <c r="VSL55" s="35"/>
      <c r="VSM55" s="35"/>
      <c r="VSN55" s="35"/>
      <c r="VSO55" s="35"/>
      <c r="VSP55" s="35"/>
      <c r="VSQ55" s="35"/>
      <c r="VSR55" s="35"/>
      <c r="VSS55" s="35"/>
      <c r="VST55" s="35"/>
      <c r="VSU55" s="35"/>
      <c r="VSV55" s="35"/>
      <c r="VSW55" s="35"/>
      <c r="VSX55" s="35"/>
      <c r="VSY55" s="35"/>
      <c r="VSZ55" s="35"/>
      <c r="VTA55" s="35"/>
      <c r="VTB55" s="35"/>
      <c r="VTC55" s="35"/>
      <c r="VTD55" s="35"/>
      <c r="VTE55" s="35"/>
      <c r="VTF55" s="35"/>
      <c r="VTG55" s="35"/>
      <c r="VTH55" s="35"/>
      <c r="VTI55" s="35"/>
      <c r="VTJ55" s="35"/>
      <c r="VTK55" s="35"/>
      <c r="VTL55" s="35"/>
      <c r="VTM55" s="35"/>
      <c r="VTN55" s="35"/>
      <c r="VTO55" s="35"/>
      <c r="VTP55" s="35"/>
      <c r="VTQ55" s="35"/>
      <c r="VTR55" s="35"/>
      <c r="VTS55" s="35"/>
      <c r="VTT55" s="35"/>
      <c r="VTU55" s="35"/>
      <c r="VTV55" s="35"/>
      <c r="VTW55" s="35"/>
      <c r="VTX55" s="35"/>
      <c r="VTY55" s="35"/>
      <c r="VTZ55" s="35"/>
      <c r="VUA55" s="35"/>
      <c r="VUB55" s="35"/>
      <c r="VUC55" s="35"/>
      <c r="VUD55" s="35"/>
      <c r="VUE55" s="35"/>
      <c r="VUF55" s="35"/>
      <c r="VUG55" s="35"/>
      <c r="VUH55" s="35"/>
      <c r="VUI55" s="35"/>
      <c r="VUJ55" s="35"/>
      <c r="VUK55" s="35"/>
      <c r="VUL55" s="35"/>
      <c r="VUM55" s="35"/>
      <c r="VUN55" s="35"/>
      <c r="VUO55" s="35"/>
      <c r="VUP55" s="35"/>
      <c r="VUQ55" s="35"/>
      <c r="VUR55" s="35"/>
      <c r="VUS55" s="35"/>
      <c r="VUT55" s="35"/>
      <c r="VUU55" s="35"/>
      <c r="VUV55" s="35"/>
      <c r="VUW55" s="35"/>
      <c r="VUX55" s="35"/>
      <c r="VUY55" s="35"/>
      <c r="VUZ55" s="35"/>
      <c r="VVA55" s="35"/>
      <c r="VVB55" s="35"/>
      <c r="VVC55" s="35"/>
      <c r="VVD55" s="35"/>
      <c r="VVE55" s="35"/>
      <c r="VVF55" s="35"/>
      <c r="VVG55" s="35"/>
      <c r="VVH55" s="35"/>
      <c r="VVI55" s="35"/>
      <c r="VVJ55" s="35"/>
      <c r="VVK55" s="35"/>
      <c r="VVL55" s="35"/>
      <c r="VVM55" s="35"/>
      <c r="VVN55" s="35"/>
      <c r="VVO55" s="35"/>
      <c r="VVP55" s="35"/>
      <c r="VVQ55" s="35"/>
      <c r="VVR55" s="35"/>
      <c r="VVS55" s="35"/>
      <c r="VVT55" s="35"/>
      <c r="VVU55" s="35"/>
      <c r="VVV55" s="35"/>
      <c r="VVW55" s="35"/>
      <c r="VVX55" s="35"/>
      <c r="VVY55" s="35"/>
      <c r="VVZ55" s="35"/>
      <c r="VWA55" s="35"/>
      <c r="VWB55" s="35"/>
      <c r="VWC55" s="35"/>
      <c r="VWD55" s="35"/>
      <c r="VWE55" s="35"/>
      <c r="VWF55" s="35"/>
      <c r="VWG55" s="35"/>
      <c r="VWH55" s="35"/>
      <c r="VWI55" s="35"/>
      <c r="VWJ55" s="35"/>
      <c r="VWK55" s="35"/>
      <c r="VWL55" s="35"/>
      <c r="VWM55" s="35"/>
      <c r="VWN55" s="35"/>
      <c r="VWO55" s="35"/>
      <c r="VWP55" s="35"/>
      <c r="VWQ55" s="35"/>
      <c r="VWR55" s="35"/>
      <c r="VWS55" s="35"/>
      <c r="VWT55" s="35"/>
      <c r="VWU55" s="35"/>
      <c r="VWV55" s="35"/>
      <c r="VWW55" s="35"/>
      <c r="VWX55" s="35"/>
      <c r="VWY55" s="35"/>
      <c r="VWZ55" s="35"/>
      <c r="VXA55" s="35"/>
      <c r="VXB55" s="35"/>
      <c r="VXC55" s="35"/>
      <c r="VXD55" s="35"/>
      <c r="VXE55" s="35"/>
      <c r="VXF55" s="35"/>
      <c r="VXG55" s="35"/>
      <c r="VXH55" s="35"/>
      <c r="VXI55" s="35"/>
      <c r="VXJ55" s="35"/>
      <c r="VXK55" s="35"/>
      <c r="VXL55" s="35"/>
      <c r="VXM55" s="35"/>
      <c r="VXN55" s="35"/>
      <c r="VXO55" s="35"/>
      <c r="VXP55" s="35"/>
      <c r="VXQ55" s="35"/>
      <c r="VXR55" s="35"/>
      <c r="VXS55" s="35"/>
      <c r="VXT55" s="35"/>
      <c r="VXU55" s="35"/>
      <c r="VXV55" s="35"/>
      <c r="VXW55" s="35"/>
      <c r="VXX55" s="35"/>
      <c r="VXY55" s="35"/>
      <c r="VXZ55" s="35"/>
      <c r="VYA55" s="35"/>
      <c r="VYB55" s="35"/>
      <c r="VYC55" s="35"/>
      <c r="VYD55" s="35"/>
      <c r="VYE55" s="35"/>
      <c r="VYF55" s="35"/>
      <c r="VYG55" s="35"/>
      <c r="VYH55" s="35"/>
      <c r="VYI55" s="35"/>
      <c r="VYJ55" s="35"/>
      <c r="VYK55" s="35"/>
      <c r="VYL55" s="35"/>
      <c r="VYM55" s="35"/>
      <c r="VYN55" s="35"/>
      <c r="VYO55" s="35"/>
      <c r="VYP55" s="35"/>
      <c r="VYQ55" s="35"/>
      <c r="VYR55" s="35"/>
      <c r="VYS55" s="35"/>
      <c r="VYT55" s="35"/>
      <c r="VYU55" s="35"/>
      <c r="VYV55" s="35"/>
      <c r="VYW55" s="35"/>
      <c r="VYX55" s="35"/>
      <c r="VYY55" s="35"/>
      <c r="VYZ55" s="35"/>
      <c r="VZA55" s="35"/>
      <c r="VZB55" s="35"/>
      <c r="VZC55" s="35"/>
      <c r="VZD55" s="35"/>
      <c r="VZE55" s="35"/>
      <c r="VZF55" s="35"/>
      <c r="VZG55" s="35"/>
      <c r="VZH55" s="35"/>
      <c r="VZI55" s="35"/>
      <c r="VZJ55" s="35"/>
      <c r="VZK55" s="35"/>
      <c r="VZL55" s="35"/>
      <c r="VZM55" s="35"/>
      <c r="VZN55" s="35"/>
      <c r="VZO55" s="35"/>
      <c r="VZP55" s="35"/>
      <c r="VZQ55" s="35"/>
      <c r="VZR55" s="35"/>
      <c r="VZS55" s="35"/>
      <c r="VZT55" s="35"/>
      <c r="VZU55" s="35"/>
      <c r="VZV55" s="35"/>
      <c r="VZW55" s="35"/>
      <c r="VZX55" s="35"/>
      <c r="VZY55" s="35"/>
      <c r="VZZ55" s="35"/>
      <c r="WAA55" s="35"/>
      <c r="WAB55" s="35"/>
      <c r="WAC55" s="35"/>
      <c r="WAD55" s="35"/>
      <c r="WAE55" s="35"/>
      <c r="WAF55" s="35"/>
      <c r="WAG55" s="35"/>
      <c r="WAH55" s="35"/>
      <c r="WAI55" s="35"/>
      <c r="WAJ55" s="35"/>
      <c r="WAK55" s="35"/>
      <c r="WAL55" s="35"/>
      <c r="WAM55" s="35"/>
      <c r="WAN55" s="35"/>
      <c r="WAO55" s="35"/>
      <c r="WAP55" s="35"/>
      <c r="WAQ55" s="35"/>
      <c r="WAR55" s="35"/>
      <c r="WAS55" s="35"/>
      <c r="WAT55" s="35"/>
      <c r="WAU55" s="35"/>
      <c r="WAV55" s="35"/>
      <c r="WAW55" s="35"/>
      <c r="WAX55" s="35"/>
      <c r="WAY55" s="35"/>
      <c r="WAZ55" s="35"/>
      <c r="WBA55" s="35"/>
      <c r="WBB55" s="35"/>
      <c r="WBC55" s="35"/>
      <c r="WBD55" s="35"/>
      <c r="WBE55" s="35"/>
      <c r="WBF55" s="35"/>
      <c r="WBG55" s="35"/>
      <c r="WBH55" s="35"/>
      <c r="WBI55" s="35"/>
      <c r="WBJ55" s="35"/>
      <c r="WBK55" s="35"/>
      <c r="WBL55" s="35"/>
      <c r="WBM55" s="35"/>
      <c r="WBN55" s="35"/>
      <c r="WBO55" s="35"/>
      <c r="WBP55" s="35"/>
      <c r="WBQ55" s="35"/>
      <c r="WBR55" s="35"/>
      <c r="WBS55" s="35"/>
      <c r="WBT55" s="35"/>
      <c r="WBU55" s="35"/>
      <c r="WBV55" s="35"/>
      <c r="WBW55" s="35"/>
      <c r="WBX55" s="35"/>
      <c r="WBY55" s="35"/>
      <c r="WBZ55" s="35"/>
      <c r="WCA55" s="35"/>
      <c r="WCB55" s="35"/>
      <c r="WCC55" s="35"/>
      <c r="WCD55" s="35"/>
      <c r="WCE55" s="35"/>
      <c r="WCF55" s="35"/>
      <c r="WCG55" s="35"/>
      <c r="WCH55" s="35"/>
      <c r="WCI55" s="35"/>
      <c r="WCJ55" s="35"/>
      <c r="WCK55" s="35"/>
      <c r="WCL55" s="35"/>
      <c r="WCM55" s="35"/>
      <c r="WCN55" s="35"/>
      <c r="WCO55" s="35"/>
      <c r="WCP55" s="35"/>
      <c r="WCQ55" s="35"/>
      <c r="WCR55" s="35"/>
      <c r="WCS55" s="35"/>
      <c r="WCT55" s="35"/>
      <c r="WCU55" s="35"/>
      <c r="WCV55" s="35"/>
      <c r="WCW55" s="35"/>
      <c r="WCX55" s="35"/>
      <c r="WCY55" s="35"/>
      <c r="WCZ55" s="35"/>
      <c r="WDA55" s="35"/>
      <c r="WDB55" s="35"/>
      <c r="WDC55" s="35"/>
      <c r="WDD55" s="35"/>
      <c r="WDE55" s="35"/>
      <c r="WDF55" s="35"/>
      <c r="WDG55" s="35"/>
      <c r="WDH55" s="35"/>
      <c r="WDI55" s="35"/>
      <c r="WDJ55" s="35"/>
      <c r="WDK55" s="35"/>
      <c r="WDL55" s="35"/>
      <c r="WDM55" s="35"/>
      <c r="WDN55" s="35"/>
      <c r="WDO55" s="35"/>
      <c r="WDP55" s="35"/>
      <c r="WDQ55" s="35"/>
      <c r="WDR55" s="35"/>
      <c r="WDS55" s="35"/>
      <c r="WDT55" s="35"/>
      <c r="WDU55" s="35"/>
      <c r="WDV55" s="35"/>
      <c r="WDW55" s="35"/>
      <c r="WDX55" s="35"/>
      <c r="WDY55" s="35"/>
      <c r="WDZ55" s="35"/>
      <c r="WEA55" s="35"/>
      <c r="WEB55" s="35"/>
      <c r="WEC55" s="35"/>
      <c r="WED55" s="35"/>
      <c r="WEE55" s="35"/>
      <c r="WEF55" s="35"/>
      <c r="WEG55" s="35"/>
      <c r="WEH55" s="35"/>
      <c r="WEI55" s="35"/>
      <c r="WEJ55" s="35"/>
      <c r="WEK55" s="35"/>
      <c r="WEL55" s="35"/>
      <c r="WEM55" s="35"/>
      <c r="WEN55" s="35"/>
      <c r="WEO55" s="35"/>
      <c r="WEP55" s="35"/>
      <c r="WEQ55" s="35"/>
      <c r="WER55" s="35"/>
      <c r="WES55" s="35"/>
      <c r="WET55" s="35"/>
      <c r="WEU55" s="35"/>
      <c r="WEV55" s="35"/>
      <c r="WEW55" s="35"/>
      <c r="WEX55" s="35"/>
      <c r="WEY55" s="35"/>
      <c r="WEZ55" s="35"/>
      <c r="WFA55" s="35"/>
      <c r="WFB55" s="35"/>
      <c r="WFC55" s="35"/>
      <c r="WFD55" s="35"/>
      <c r="WFE55" s="35"/>
      <c r="WFF55" s="35"/>
      <c r="WFG55" s="35"/>
      <c r="WFH55" s="35"/>
      <c r="WFI55" s="35"/>
      <c r="WFJ55" s="35"/>
      <c r="WFK55" s="35"/>
      <c r="WFL55" s="35"/>
      <c r="WFM55" s="35"/>
      <c r="WFN55" s="35"/>
      <c r="WFO55" s="35"/>
      <c r="WFP55" s="35"/>
      <c r="WFQ55" s="35"/>
      <c r="WFR55" s="35"/>
      <c r="WFS55" s="35"/>
      <c r="WFT55" s="35"/>
      <c r="WFU55" s="35"/>
      <c r="WFV55" s="35"/>
      <c r="WFW55" s="35"/>
      <c r="WFX55" s="35"/>
      <c r="WFY55" s="35"/>
      <c r="WFZ55" s="35"/>
      <c r="WGA55" s="35"/>
      <c r="WGB55" s="35"/>
      <c r="WGC55" s="35"/>
      <c r="WGD55" s="35"/>
      <c r="WGE55" s="35"/>
      <c r="WGF55" s="35"/>
      <c r="WGG55" s="35"/>
      <c r="WGH55" s="35"/>
      <c r="WGI55" s="35"/>
      <c r="WGJ55" s="35"/>
      <c r="WGK55" s="35"/>
      <c r="WGL55" s="35"/>
      <c r="WGM55" s="35"/>
      <c r="WGN55" s="35"/>
      <c r="WGO55" s="35"/>
      <c r="WGP55" s="35"/>
      <c r="WGQ55" s="35"/>
      <c r="WGR55" s="35"/>
      <c r="WGS55" s="35"/>
      <c r="WGT55" s="35"/>
      <c r="WGU55" s="35"/>
      <c r="WGV55" s="35"/>
      <c r="WGW55" s="35"/>
      <c r="WGX55" s="35"/>
      <c r="WGY55" s="35"/>
      <c r="WGZ55" s="35"/>
      <c r="WHA55" s="35"/>
      <c r="WHB55" s="35"/>
      <c r="WHC55" s="35"/>
      <c r="WHD55" s="35"/>
      <c r="WHE55" s="35"/>
      <c r="WHF55" s="35"/>
      <c r="WHG55" s="35"/>
      <c r="WHH55" s="35"/>
      <c r="WHI55" s="35"/>
      <c r="WHJ55" s="35"/>
      <c r="WHK55" s="35"/>
      <c r="WHL55" s="35"/>
      <c r="WHM55" s="35"/>
      <c r="WHN55" s="35"/>
      <c r="WHO55" s="35"/>
      <c r="WHP55" s="35"/>
      <c r="WHQ55" s="35"/>
      <c r="WHR55" s="35"/>
      <c r="WHS55" s="35"/>
      <c r="WHT55" s="35"/>
      <c r="WHU55" s="35"/>
      <c r="WHV55" s="35"/>
      <c r="WHW55" s="35"/>
      <c r="WHX55" s="35"/>
      <c r="WHY55" s="35"/>
      <c r="WHZ55" s="35"/>
      <c r="WIA55" s="35"/>
      <c r="WIB55" s="35"/>
      <c r="WIC55" s="35"/>
      <c r="WID55" s="35"/>
      <c r="WIE55" s="35"/>
      <c r="WIF55" s="35"/>
      <c r="WIG55" s="35"/>
      <c r="WIH55" s="35"/>
      <c r="WII55" s="35"/>
      <c r="WIJ55" s="35"/>
      <c r="WIK55" s="35"/>
      <c r="WIL55" s="35"/>
      <c r="WIM55" s="35"/>
      <c r="WIN55" s="35"/>
      <c r="WIO55" s="35"/>
      <c r="WIP55" s="35"/>
      <c r="WIQ55" s="35"/>
      <c r="WIR55" s="35"/>
      <c r="WIS55" s="35"/>
      <c r="WIT55" s="35"/>
      <c r="WIU55" s="35"/>
      <c r="WIV55" s="35"/>
      <c r="WIW55" s="35"/>
      <c r="WIX55" s="35"/>
      <c r="WIY55" s="35"/>
      <c r="WIZ55" s="35"/>
      <c r="WJA55" s="35"/>
      <c r="WJB55" s="35"/>
      <c r="WJC55" s="35"/>
      <c r="WJD55" s="35"/>
      <c r="WJE55" s="35"/>
      <c r="WJF55" s="35"/>
      <c r="WJG55" s="35"/>
      <c r="WJH55" s="35"/>
      <c r="WJI55" s="35"/>
      <c r="WJJ55" s="35"/>
      <c r="WJK55" s="35"/>
      <c r="WJL55" s="35"/>
      <c r="WJM55" s="35"/>
      <c r="WJN55" s="35"/>
      <c r="WJO55" s="35"/>
      <c r="WJP55" s="35"/>
      <c r="WJQ55" s="35"/>
      <c r="WJR55" s="35"/>
      <c r="WJS55" s="35"/>
      <c r="WJT55" s="35"/>
      <c r="WJU55" s="35"/>
      <c r="WJV55" s="35"/>
      <c r="WJW55" s="35"/>
      <c r="WJX55" s="35"/>
      <c r="WJY55" s="35"/>
      <c r="WJZ55" s="35"/>
      <c r="WKA55" s="35"/>
      <c r="WKB55" s="35"/>
      <c r="WKC55" s="35"/>
      <c r="WKD55" s="35"/>
      <c r="WKE55" s="35"/>
      <c r="WKF55" s="35"/>
      <c r="WKG55" s="35"/>
      <c r="WKH55" s="35"/>
      <c r="WKI55" s="35"/>
      <c r="WKJ55" s="35"/>
      <c r="WKK55" s="35"/>
      <c r="WKL55" s="35"/>
      <c r="WKM55" s="35"/>
      <c r="WKN55" s="35"/>
      <c r="WKO55" s="35"/>
      <c r="WKP55" s="35"/>
      <c r="WKQ55" s="35"/>
      <c r="WKR55" s="35"/>
      <c r="WKS55" s="35"/>
      <c r="WKT55" s="35"/>
      <c r="WKU55" s="35"/>
      <c r="WKV55" s="35"/>
      <c r="WKW55" s="35"/>
      <c r="WKX55" s="35"/>
      <c r="WKY55" s="35"/>
      <c r="WKZ55" s="35"/>
      <c r="WLA55" s="35"/>
      <c r="WLB55" s="35"/>
      <c r="WLC55" s="35"/>
      <c r="WLD55" s="35"/>
      <c r="WLE55" s="35"/>
      <c r="WLF55" s="35"/>
      <c r="WLG55" s="35"/>
      <c r="WLH55" s="35"/>
      <c r="WLI55" s="35"/>
      <c r="WLJ55" s="35"/>
      <c r="WLK55" s="35"/>
      <c r="WLL55" s="35"/>
      <c r="WLM55" s="35"/>
      <c r="WLN55" s="35"/>
      <c r="WLO55" s="35"/>
      <c r="WLP55" s="35"/>
      <c r="WLQ55" s="35"/>
      <c r="WLR55" s="35"/>
      <c r="WLS55" s="35"/>
      <c r="WLT55" s="35"/>
      <c r="WLU55" s="35"/>
      <c r="WLV55" s="35"/>
      <c r="WLW55" s="35"/>
      <c r="WLX55" s="35"/>
      <c r="WLY55" s="35"/>
      <c r="WLZ55" s="35"/>
      <c r="WMA55" s="35"/>
      <c r="WMB55" s="35"/>
      <c r="WMC55" s="35"/>
      <c r="WMD55" s="35"/>
      <c r="WME55" s="35"/>
      <c r="WMF55" s="35"/>
      <c r="WMG55" s="35"/>
      <c r="WMH55" s="35"/>
      <c r="WMI55" s="35"/>
      <c r="WMJ55" s="35"/>
      <c r="WMK55" s="35"/>
      <c r="WML55" s="35"/>
      <c r="WMM55" s="35"/>
      <c r="WMN55" s="35"/>
      <c r="WMO55" s="35"/>
      <c r="WMP55" s="35"/>
      <c r="WMQ55" s="35"/>
      <c r="WMR55" s="35"/>
      <c r="WMS55" s="35"/>
      <c r="WMT55" s="35"/>
      <c r="WMU55" s="35"/>
      <c r="WMV55" s="35"/>
      <c r="WMW55" s="35"/>
      <c r="WMX55" s="35"/>
      <c r="WMY55" s="35"/>
      <c r="WMZ55" s="35"/>
      <c r="WNA55" s="35"/>
      <c r="WNB55" s="35"/>
      <c r="WNC55" s="35"/>
      <c r="WND55" s="35"/>
      <c r="WNE55" s="35"/>
      <c r="WNF55" s="35"/>
      <c r="WNG55" s="35"/>
      <c r="WNH55" s="35"/>
      <c r="WNI55" s="35"/>
      <c r="WNJ55" s="35"/>
      <c r="WNK55" s="35"/>
      <c r="WNL55" s="35"/>
      <c r="WNM55" s="35"/>
      <c r="WNN55" s="35"/>
      <c r="WNO55" s="35"/>
      <c r="WNP55" s="35"/>
      <c r="WNQ55" s="35"/>
      <c r="WNR55" s="35"/>
      <c r="WNS55" s="35"/>
      <c r="WNT55" s="35"/>
      <c r="WNU55" s="35"/>
      <c r="WNV55" s="35"/>
      <c r="WNW55" s="35"/>
      <c r="WNX55" s="35"/>
      <c r="WNY55" s="35"/>
      <c r="WNZ55" s="35"/>
      <c r="WOA55" s="35"/>
      <c r="WOB55" s="35"/>
      <c r="WOC55" s="35"/>
      <c r="WOD55" s="35"/>
      <c r="WOE55" s="35"/>
      <c r="WOF55" s="35"/>
      <c r="WOG55" s="35"/>
      <c r="WOH55" s="35"/>
      <c r="WOI55" s="35"/>
      <c r="WOJ55" s="35"/>
      <c r="WOK55" s="35"/>
      <c r="WOL55" s="35"/>
      <c r="WOM55" s="35"/>
      <c r="WON55" s="35"/>
      <c r="WOO55" s="35"/>
      <c r="WOP55" s="35"/>
      <c r="WOQ55" s="35"/>
      <c r="WOR55" s="35"/>
      <c r="WOS55" s="35"/>
      <c r="WOT55" s="35"/>
      <c r="WOU55" s="35"/>
      <c r="WOV55" s="35"/>
      <c r="WOW55" s="35"/>
      <c r="WOX55" s="35"/>
      <c r="WOY55" s="35"/>
      <c r="WOZ55" s="35"/>
      <c r="WPA55" s="35"/>
      <c r="WPB55" s="35"/>
      <c r="WPC55" s="35"/>
      <c r="WPD55" s="35"/>
      <c r="WPE55" s="35"/>
      <c r="WPF55" s="35"/>
      <c r="WPG55" s="35"/>
      <c r="WPH55" s="35"/>
      <c r="WPI55" s="35"/>
      <c r="WPJ55" s="35"/>
      <c r="WPK55" s="35"/>
      <c r="WPL55" s="35"/>
      <c r="WPM55" s="35"/>
      <c r="WPN55" s="35"/>
      <c r="WPO55" s="35"/>
      <c r="WPP55" s="35"/>
      <c r="WPQ55" s="35"/>
      <c r="WPR55" s="35"/>
      <c r="WPS55" s="35"/>
      <c r="WPT55" s="35"/>
      <c r="WPU55" s="35"/>
      <c r="WPV55" s="35"/>
      <c r="WPW55" s="35"/>
      <c r="WPX55" s="35"/>
      <c r="WPY55" s="35"/>
      <c r="WPZ55" s="35"/>
      <c r="WQA55" s="35"/>
      <c r="WQB55" s="35"/>
      <c r="WQC55" s="35"/>
      <c r="WQD55" s="35"/>
      <c r="WQE55" s="35"/>
      <c r="WQF55" s="35"/>
      <c r="WQG55" s="35"/>
      <c r="WQH55" s="35"/>
      <c r="WQI55" s="35"/>
      <c r="WQJ55" s="35"/>
      <c r="WQK55" s="35"/>
      <c r="WQL55" s="35"/>
      <c r="WQM55" s="35"/>
      <c r="WQN55" s="35"/>
      <c r="WQO55" s="35"/>
      <c r="WQP55" s="35"/>
      <c r="WQQ55" s="35"/>
      <c r="WQR55" s="35"/>
      <c r="WQS55" s="35"/>
      <c r="WQT55" s="35"/>
      <c r="WQU55" s="35"/>
      <c r="WQV55" s="35"/>
      <c r="WQW55" s="35"/>
      <c r="WQX55" s="35"/>
      <c r="WQY55" s="35"/>
      <c r="WQZ55" s="35"/>
      <c r="WRA55" s="35"/>
      <c r="WRB55" s="35"/>
      <c r="WRC55" s="35"/>
      <c r="WRD55" s="35"/>
      <c r="WRE55" s="35"/>
      <c r="WRF55" s="35"/>
      <c r="WRG55" s="35"/>
      <c r="WRH55" s="35"/>
      <c r="WRI55" s="35"/>
      <c r="WRJ55" s="35"/>
      <c r="WRK55" s="35"/>
      <c r="WRL55" s="35"/>
      <c r="WRM55" s="35"/>
      <c r="WRN55" s="35"/>
      <c r="WRO55" s="35"/>
      <c r="WRP55" s="35"/>
      <c r="WRQ55" s="35"/>
      <c r="WRR55" s="35"/>
      <c r="WRS55" s="35"/>
      <c r="WRT55" s="35"/>
      <c r="WRU55" s="35"/>
      <c r="WRV55" s="35"/>
      <c r="WRW55" s="35"/>
      <c r="WRX55" s="35"/>
      <c r="WRY55" s="35"/>
      <c r="WRZ55" s="35"/>
      <c r="WSA55" s="35"/>
      <c r="WSB55" s="35"/>
      <c r="WSC55" s="35"/>
      <c r="WSD55" s="35"/>
      <c r="WSE55" s="35"/>
      <c r="WSF55" s="35"/>
      <c r="WSG55" s="35"/>
      <c r="WSH55" s="35"/>
      <c r="WSI55" s="35"/>
      <c r="WSJ55" s="35"/>
      <c r="WSK55" s="35"/>
      <c r="WSL55" s="35"/>
      <c r="WSM55" s="35"/>
      <c r="WSN55" s="35"/>
      <c r="WSO55" s="35"/>
      <c r="WSP55" s="35"/>
      <c r="WSQ55" s="35"/>
      <c r="WSR55" s="35"/>
      <c r="WSS55" s="35"/>
      <c r="WST55" s="35"/>
      <c r="WSU55" s="35"/>
      <c r="WSV55" s="35"/>
      <c r="WSW55" s="35"/>
      <c r="WSX55" s="35"/>
      <c r="WSY55" s="35"/>
      <c r="WSZ55" s="35"/>
      <c r="WTA55" s="35"/>
      <c r="WTB55" s="35"/>
      <c r="WTC55" s="35"/>
      <c r="WTD55" s="35"/>
      <c r="WTE55" s="35"/>
      <c r="WTF55" s="35"/>
      <c r="WTG55" s="35"/>
      <c r="WTH55" s="35"/>
      <c r="WTI55" s="35"/>
      <c r="WTJ55" s="35"/>
      <c r="WTK55" s="35"/>
      <c r="WTL55" s="35"/>
      <c r="WTM55" s="35"/>
      <c r="WTN55" s="35"/>
      <c r="WTO55" s="35"/>
      <c r="WTP55" s="35"/>
      <c r="WTQ55" s="35"/>
      <c r="WTR55" s="35"/>
      <c r="WTS55" s="35"/>
      <c r="WTT55" s="35"/>
      <c r="WTU55" s="35"/>
      <c r="WTV55" s="35"/>
      <c r="WTW55" s="35"/>
      <c r="WTX55" s="35"/>
      <c r="WTY55" s="35"/>
      <c r="WTZ55" s="35"/>
      <c r="WUA55" s="35"/>
      <c r="WUB55" s="35"/>
      <c r="WUC55" s="35"/>
      <c r="WUD55" s="35"/>
      <c r="WUE55" s="35"/>
      <c r="WUF55" s="35"/>
      <c r="WUG55" s="35"/>
      <c r="WUH55" s="35"/>
      <c r="WUI55" s="35"/>
      <c r="WUJ55" s="35"/>
      <c r="WUK55" s="35"/>
      <c r="WUL55" s="35"/>
      <c r="WUM55" s="35"/>
      <c r="WUN55" s="35"/>
      <c r="WUO55" s="35"/>
      <c r="WUP55" s="35"/>
      <c r="WUQ55" s="35"/>
      <c r="WUR55" s="35"/>
      <c r="WUS55" s="35"/>
      <c r="WUT55" s="35"/>
      <c r="WUU55" s="35"/>
      <c r="WUV55" s="35"/>
      <c r="WUW55" s="35"/>
      <c r="WUX55" s="35"/>
      <c r="WUY55" s="35"/>
      <c r="WUZ55" s="35"/>
      <c r="WVA55" s="35"/>
      <c r="WVB55" s="35"/>
      <c r="WVC55" s="35"/>
      <c r="WVD55" s="35"/>
      <c r="WVE55" s="35"/>
      <c r="WVF55" s="35"/>
      <c r="WVG55" s="35"/>
      <c r="WVH55" s="35"/>
      <c r="WVI55" s="35"/>
      <c r="WVJ55" s="35"/>
      <c r="WVK55" s="35"/>
      <c r="WVL55" s="35"/>
      <c r="WVM55" s="35"/>
      <c r="WVN55" s="35"/>
      <c r="WVO55" s="35"/>
      <c r="WVP55" s="35"/>
      <c r="WVQ55" s="35"/>
      <c r="WVR55" s="35"/>
      <c r="WVS55" s="35"/>
      <c r="WVT55" s="35"/>
      <c r="WVU55" s="35"/>
      <c r="WVV55" s="35"/>
      <c r="WVW55" s="35"/>
      <c r="WVX55" s="35"/>
      <c r="WVY55" s="35"/>
      <c r="WVZ55" s="35"/>
      <c r="WWA55" s="35"/>
      <c r="WWB55" s="35"/>
      <c r="WWC55" s="35"/>
      <c r="WWD55" s="35"/>
      <c r="WWE55" s="35"/>
      <c r="WWF55" s="35"/>
      <c r="WWG55" s="35"/>
      <c r="WWH55" s="35"/>
      <c r="WWI55" s="35"/>
      <c r="WWJ55" s="35"/>
      <c r="WWK55" s="35"/>
      <c r="WWL55" s="35"/>
      <c r="WWM55" s="35"/>
      <c r="WWN55" s="35"/>
      <c r="WWO55" s="35"/>
      <c r="WWP55" s="35"/>
      <c r="WWQ55" s="35"/>
      <c r="WWR55" s="35"/>
      <c r="WWS55" s="35"/>
      <c r="WWT55" s="35"/>
      <c r="WWU55" s="35"/>
      <c r="WWV55" s="35"/>
      <c r="WWW55" s="35"/>
      <c r="WWX55" s="35"/>
      <c r="WWY55" s="35"/>
      <c r="WWZ55" s="35"/>
      <c r="WXA55" s="35"/>
      <c r="WXB55" s="35"/>
      <c r="WXC55" s="35"/>
      <c r="WXD55" s="35"/>
      <c r="WXE55" s="35"/>
      <c r="WXF55" s="35"/>
      <c r="WXG55" s="35"/>
      <c r="WXH55" s="35"/>
      <c r="WXI55" s="35"/>
      <c r="WXJ55" s="35"/>
      <c r="WXK55" s="35"/>
      <c r="WXL55" s="35"/>
      <c r="WXM55" s="35"/>
      <c r="WXN55" s="35"/>
      <c r="WXO55" s="35"/>
      <c r="WXP55" s="35"/>
      <c r="WXQ55" s="35"/>
      <c r="WXR55" s="35"/>
      <c r="WXS55" s="35"/>
      <c r="WXT55" s="35"/>
      <c r="WXU55" s="35"/>
      <c r="WXV55" s="35"/>
      <c r="WXW55" s="35"/>
      <c r="WXX55" s="35"/>
      <c r="WXY55" s="35"/>
      <c r="WXZ55" s="35"/>
      <c r="WYA55" s="35"/>
      <c r="WYB55" s="35"/>
      <c r="WYC55" s="35"/>
      <c r="WYD55" s="35"/>
      <c r="WYE55" s="35"/>
      <c r="WYF55" s="35"/>
      <c r="WYG55" s="35"/>
      <c r="WYH55" s="35"/>
      <c r="WYI55" s="35"/>
      <c r="WYJ55" s="35"/>
      <c r="WYK55" s="35"/>
      <c r="WYL55" s="35"/>
      <c r="WYM55" s="35"/>
      <c r="WYN55" s="35"/>
      <c r="WYO55" s="35"/>
      <c r="WYP55" s="35"/>
      <c r="WYQ55" s="35"/>
      <c r="WYR55" s="35"/>
      <c r="WYS55" s="35"/>
      <c r="WYT55" s="35"/>
      <c r="WYU55" s="35"/>
      <c r="WYV55" s="35"/>
      <c r="WYW55" s="35"/>
      <c r="WYX55" s="35"/>
      <c r="WYY55" s="35"/>
      <c r="WYZ55" s="35"/>
      <c r="WZA55" s="35"/>
      <c r="WZB55" s="35"/>
      <c r="WZC55" s="35"/>
      <c r="WZD55" s="35"/>
      <c r="WZE55" s="35"/>
      <c r="WZF55" s="35"/>
      <c r="WZG55" s="35"/>
      <c r="WZH55" s="35"/>
      <c r="WZI55" s="35"/>
      <c r="WZJ55" s="35"/>
      <c r="WZK55" s="35"/>
      <c r="WZL55" s="35"/>
      <c r="WZM55" s="35"/>
      <c r="WZN55" s="35"/>
      <c r="WZO55" s="35"/>
      <c r="WZP55" s="35"/>
      <c r="WZQ55" s="35"/>
      <c r="WZR55" s="35"/>
      <c r="WZS55" s="35"/>
      <c r="WZT55" s="35"/>
      <c r="WZU55" s="35"/>
      <c r="WZV55" s="35"/>
      <c r="WZW55" s="35"/>
      <c r="WZX55" s="35"/>
      <c r="WZY55" s="35"/>
      <c r="WZZ55" s="35"/>
      <c r="XAA55" s="35"/>
      <c r="XAB55" s="35"/>
      <c r="XAC55" s="35"/>
      <c r="XAD55" s="35"/>
      <c r="XAE55" s="35"/>
      <c r="XAF55" s="35"/>
      <c r="XAG55" s="35"/>
      <c r="XAH55" s="35"/>
      <c r="XAI55" s="35"/>
      <c r="XAJ55" s="35"/>
      <c r="XAK55" s="35"/>
      <c r="XAL55" s="35"/>
      <c r="XAM55" s="35"/>
      <c r="XAN55" s="35"/>
      <c r="XAO55" s="35"/>
      <c r="XAP55" s="35"/>
      <c r="XAQ55" s="35"/>
      <c r="XAR55" s="35"/>
      <c r="XAS55" s="35"/>
      <c r="XAT55" s="35"/>
      <c r="XAU55" s="35"/>
      <c r="XAV55" s="35"/>
      <c r="XAW55" s="35"/>
      <c r="XAX55" s="35"/>
      <c r="XAY55" s="35"/>
      <c r="XAZ55" s="35"/>
      <c r="XBA55" s="35"/>
      <c r="XBB55" s="35"/>
      <c r="XBC55" s="35"/>
      <c r="XBD55" s="35"/>
      <c r="XBE55" s="35"/>
      <c r="XBF55" s="35"/>
      <c r="XBG55" s="35"/>
      <c r="XBH55" s="35"/>
      <c r="XBI55" s="35"/>
      <c r="XBJ55" s="35"/>
      <c r="XBK55" s="35"/>
      <c r="XBL55" s="35"/>
      <c r="XBM55" s="35"/>
      <c r="XBN55" s="35"/>
      <c r="XBO55" s="35"/>
      <c r="XBP55" s="35"/>
      <c r="XBQ55" s="35"/>
      <c r="XBR55" s="35"/>
      <c r="XBS55" s="35"/>
      <c r="XBT55" s="35"/>
      <c r="XBU55" s="35"/>
      <c r="XBV55" s="35"/>
      <c r="XBW55" s="35"/>
      <c r="XBX55" s="35"/>
      <c r="XBY55" s="35"/>
      <c r="XBZ55" s="35"/>
      <c r="XCA55" s="35"/>
      <c r="XCB55" s="35"/>
      <c r="XCC55" s="35"/>
      <c r="XCD55" s="35"/>
      <c r="XCE55" s="35"/>
      <c r="XCF55" s="35"/>
      <c r="XCG55" s="35"/>
      <c r="XCH55" s="35"/>
      <c r="XCI55" s="35"/>
      <c r="XCJ55" s="35"/>
      <c r="XCK55" s="35"/>
      <c r="XCL55" s="35"/>
      <c r="XCM55" s="35"/>
      <c r="XCN55" s="35"/>
      <c r="XCO55" s="35"/>
      <c r="XCP55" s="35"/>
      <c r="XCQ55" s="35"/>
      <c r="XCR55" s="35"/>
      <c r="XCS55" s="35"/>
      <c r="XCT55" s="35"/>
      <c r="XCU55" s="35"/>
      <c r="XCV55" s="35"/>
      <c r="XCW55" s="35"/>
      <c r="XCX55" s="35"/>
      <c r="XCY55" s="35"/>
      <c r="XCZ55" s="35"/>
      <c r="XDA55" s="35"/>
      <c r="XDB55" s="35"/>
      <c r="XDC55" s="35"/>
      <c r="XDD55" s="35"/>
      <c r="XDE55" s="35"/>
      <c r="XDF55" s="35"/>
      <c r="XDG55" s="35"/>
      <c r="XDH55" s="35"/>
      <c r="XDI55" s="35"/>
      <c r="XDJ55" s="35"/>
      <c r="XDK55" s="35"/>
      <c r="XDL55" s="35"/>
      <c r="XDM55" s="35"/>
      <c r="XDN55" s="35"/>
      <c r="XDO55" s="35"/>
      <c r="XDP55" s="35"/>
      <c r="XDQ55" s="35"/>
      <c r="XDR55" s="35"/>
      <c r="XDS55" s="35"/>
      <c r="XDT55" s="35"/>
      <c r="XDU55" s="35"/>
      <c r="XDV55" s="35"/>
      <c r="XDW55" s="35"/>
      <c r="XDX55" s="35"/>
      <c r="XDY55" s="35"/>
      <c r="XDZ55" s="35"/>
      <c r="XEA55" s="35"/>
      <c r="XEB55" s="35"/>
      <c r="XEC55" s="35"/>
      <c r="XED55" s="35"/>
      <c r="XEE55" s="35"/>
      <c r="XEF55" s="35"/>
      <c r="XEG55" s="35"/>
      <c r="XEH55" s="35"/>
      <c r="XEI55" s="35"/>
      <c r="XEJ55" s="35"/>
      <c r="XEK55" s="35"/>
      <c r="XEL55" s="35"/>
      <c r="XEM55" s="35"/>
      <c r="XEN55" s="35"/>
      <c r="XEO55" s="35"/>
      <c r="XEP55" s="35"/>
      <c r="XEQ55" s="35"/>
      <c r="XER55" s="35"/>
      <c r="XES55" s="35"/>
      <c r="XET55" s="35"/>
      <c r="XEU55" s="35"/>
      <c r="XEV55" s="35"/>
      <c r="XEW55" s="35"/>
      <c r="XEX55" s="35"/>
    </row>
    <row r="56" spans="1:16378">
      <c r="A56" s="28" t="s">
        <v>82</v>
      </c>
      <c r="B56" s="28" t="s">
        <v>83</v>
      </c>
      <c r="C56" s="28" t="s">
        <v>7</v>
      </c>
      <c r="D56" s="18" t="s">
        <v>8</v>
      </c>
      <c r="E56" s="28" t="s">
        <v>84</v>
      </c>
      <c r="F56" s="28" t="s">
        <v>15</v>
      </c>
      <c r="G56" s="28">
        <v>2347612</v>
      </c>
      <c r="H56" s="18" t="s">
        <v>85</v>
      </c>
      <c r="I56" s="18" t="s">
        <v>86</v>
      </c>
      <c r="J56" s="18" t="s">
        <v>87</v>
      </c>
      <c r="K56" s="18"/>
      <c r="L56" s="18"/>
      <c r="M56" s="18" t="s">
        <v>88</v>
      </c>
      <c r="N56" s="18" t="s">
        <v>89</v>
      </c>
      <c r="O56" s="18" t="s">
        <v>90</v>
      </c>
      <c r="P56" s="76" t="s">
        <v>91</v>
      </c>
      <c r="Q56" s="4" t="s">
        <v>5</v>
      </c>
      <c r="R56" s="169" t="s">
        <v>92</v>
      </c>
      <c r="S56" s="18">
        <v>22</v>
      </c>
      <c r="T56" s="8" t="s">
        <v>87</v>
      </c>
      <c r="U56" s="134">
        <v>46118</v>
      </c>
      <c r="V56" s="134">
        <v>46126</v>
      </c>
      <c r="W56" s="134">
        <v>46127</v>
      </c>
      <c r="X56" s="134">
        <v>46150</v>
      </c>
      <c r="Y56" s="134">
        <v>46153</v>
      </c>
      <c r="Z56" s="134">
        <v>46164</v>
      </c>
      <c r="AA56" s="134">
        <v>46168</v>
      </c>
      <c r="AB56" s="134">
        <v>46220</v>
      </c>
      <c r="AC56" s="134">
        <v>46223</v>
      </c>
      <c r="AD56" s="18" t="s">
        <v>93</v>
      </c>
      <c r="AE56" s="18" t="s">
        <v>93</v>
      </c>
      <c r="AF56" s="18" t="s">
        <v>3</v>
      </c>
      <c r="AG56" s="18">
        <v>2</v>
      </c>
      <c r="AH56" s="18" t="s">
        <v>94</v>
      </c>
      <c r="AI56" s="163" t="s">
        <v>88</v>
      </c>
      <c r="AJ56" s="77" t="s">
        <v>95</v>
      </c>
      <c r="AK56" s="77" t="s">
        <v>96</v>
      </c>
      <c r="AL56" s="77" t="s">
        <v>97</v>
      </c>
      <c r="AM56" s="77" t="s">
        <v>98</v>
      </c>
      <c r="AN56" s="18" t="s">
        <v>99</v>
      </c>
      <c r="AO56" s="18" t="s">
        <v>100</v>
      </c>
      <c r="AP56" s="18" t="s">
        <v>22</v>
      </c>
      <c r="AQ56" s="4" t="s">
        <v>101</v>
      </c>
      <c r="AR56" s="18"/>
      <c r="BC56" s="268" t="s">
        <v>102</v>
      </c>
      <c r="BD56" s="268" t="s">
        <v>102</v>
      </c>
      <c r="BE56" s="269" t="s">
        <v>103</v>
      </c>
      <c r="BF56" s="270">
        <v>1</v>
      </c>
      <c r="BG56" s="270">
        <v>2</v>
      </c>
      <c r="BH56" s="270">
        <v>3</v>
      </c>
      <c r="BI56" s="270">
        <v>4</v>
      </c>
      <c r="BJ56" s="271" t="s">
        <v>104</v>
      </c>
      <c r="BK56" s="271" t="s">
        <v>104</v>
      </c>
      <c r="BL56" s="275" t="s">
        <v>105</v>
      </c>
      <c r="BM56" s="275" t="s">
        <v>105</v>
      </c>
      <c r="BN56" s="275" t="s">
        <v>105</v>
      </c>
      <c r="BO56" s="275" t="s">
        <v>105</v>
      </c>
      <c r="BP56" s="275" t="s">
        <v>105</v>
      </c>
      <c r="BQ56" s="275" t="s">
        <v>105</v>
      </c>
      <c r="BR56" s="275" t="s">
        <v>105</v>
      </c>
      <c r="BS56" s="275" t="s">
        <v>105</v>
      </c>
      <c r="BT56" s="33" t="s">
        <v>106</v>
      </c>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c r="IQ56" s="18"/>
      <c r="IR56" s="18"/>
      <c r="IS56" s="18"/>
      <c r="IT56" s="18"/>
      <c r="IU56" s="18"/>
      <c r="IV56" s="18"/>
      <c r="IW56" s="18"/>
      <c r="IX56" s="18"/>
      <c r="IY56" s="18"/>
      <c r="IZ56" s="18"/>
      <c r="JA56" s="18"/>
      <c r="JB56" s="18"/>
      <c r="JC56" s="18"/>
      <c r="JD56" s="18"/>
      <c r="JE56" s="18"/>
      <c r="JF56" s="18"/>
      <c r="JG56" s="18"/>
      <c r="JH56" s="18"/>
      <c r="JI56" s="18"/>
      <c r="JJ56" s="18"/>
      <c r="JK56" s="18"/>
      <c r="JL56" s="18"/>
      <c r="JM56" s="18"/>
      <c r="JN56" s="18"/>
      <c r="JO56" s="18"/>
      <c r="JP56" s="18"/>
      <c r="JQ56" s="18"/>
      <c r="JR56" s="18"/>
      <c r="JS56" s="18"/>
      <c r="JT56" s="18"/>
      <c r="JU56" s="18"/>
      <c r="JV56" s="18"/>
      <c r="JW56" s="18"/>
      <c r="JX56" s="18"/>
      <c r="JY56" s="18"/>
      <c r="JZ56" s="18"/>
      <c r="KA56" s="18"/>
      <c r="KB56" s="18"/>
      <c r="KC56" s="18"/>
      <c r="KD56" s="18"/>
      <c r="KE56" s="18"/>
      <c r="KF56" s="18"/>
      <c r="KG56" s="18"/>
      <c r="KH56" s="18"/>
      <c r="KI56" s="18"/>
      <c r="KJ56" s="18"/>
      <c r="KK56" s="18"/>
      <c r="KL56" s="18"/>
      <c r="KM56" s="18"/>
      <c r="KN56" s="18"/>
      <c r="KO56" s="18"/>
      <c r="KP56" s="18"/>
      <c r="KQ56" s="18"/>
      <c r="KR56" s="18"/>
      <c r="KS56" s="18"/>
      <c r="KT56" s="18"/>
      <c r="KU56" s="18"/>
      <c r="KV56" s="18"/>
      <c r="KW56" s="18"/>
      <c r="KX56" s="18"/>
      <c r="KY56" s="18"/>
      <c r="KZ56" s="18"/>
      <c r="LA56" s="18"/>
      <c r="LB56" s="18"/>
      <c r="LC56" s="18"/>
      <c r="LD56" s="18"/>
      <c r="LE56" s="18"/>
      <c r="LF56" s="18"/>
      <c r="LG56" s="18"/>
      <c r="LH56" s="18"/>
      <c r="LI56" s="18"/>
      <c r="LJ56" s="18"/>
      <c r="LK56" s="18"/>
      <c r="LL56" s="18"/>
      <c r="LM56" s="18"/>
      <c r="LN56" s="18"/>
      <c r="LO56" s="18"/>
      <c r="LP56" s="18"/>
      <c r="LQ56" s="18"/>
      <c r="LR56" s="18"/>
      <c r="LS56" s="18"/>
      <c r="LT56" s="18"/>
      <c r="LU56" s="18"/>
      <c r="LV56" s="18"/>
      <c r="LW56" s="18"/>
      <c r="LX56" s="18"/>
      <c r="LY56" s="18"/>
      <c r="LZ56" s="18"/>
      <c r="MA56" s="18"/>
      <c r="MB56" s="18"/>
      <c r="MC56" s="18"/>
      <c r="MD56" s="18"/>
      <c r="ME56" s="18"/>
      <c r="MF56" s="18"/>
      <c r="MG56" s="18"/>
      <c r="MH56" s="18"/>
      <c r="MI56" s="18"/>
      <c r="MJ56" s="18"/>
      <c r="MK56" s="18"/>
      <c r="ML56" s="18"/>
      <c r="MM56" s="18"/>
      <c r="MN56" s="18"/>
      <c r="MO56" s="18"/>
      <c r="MP56" s="18"/>
      <c r="MQ56" s="18"/>
      <c r="MR56" s="18"/>
      <c r="MS56" s="18"/>
      <c r="MT56" s="18"/>
      <c r="MU56" s="18"/>
      <c r="MV56" s="18"/>
      <c r="MW56" s="18"/>
      <c r="MX56" s="18"/>
      <c r="MY56" s="18"/>
      <c r="MZ56" s="18"/>
      <c r="NA56" s="18"/>
      <c r="NB56" s="18"/>
      <c r="NC56" s="18"/>
      <c r="ND56" s="18"/>
      <c r="NE56" s="18"/>
      <c r="NF56" s="18"/>
      <c r="NG56" s="18"/>
      <c r="NH56" s="18"/>
      <c r="NI56" s="18"/>
      <c r="NJ56" s="18"/>
      <c r="NK56" s="18"/>
      <c r="NL56" s="18"/>
      <c r="NM56" s="18"/>
      <c r="NN56" s="18"/>
      <c r="NO56" s="18"/>
      <c r="NP56" s="18"/>
      <c r="NQ56" s="18"/>
      <c r="NR56" s="18"/>
      <c r="NS56" s="18"/>
      <c r="NT56" s="18"/>
      <c r="NU56" s="18"/>
      <c r="NV56" s="18"/>
      <c r="NW56" s="18"/>
      <c r="NX56" s="18"/>
      <c r="NY56" s="18"/>
      <c r="NZ56" s="18"/>
      <c r="OA56" s="18"/>
      <c r="OB56" s="18"/>
      <c r="OC56" s="18"/>
      <c r="OD56" s="18"/>
      <c r="OE56" s="18"/>
      <c r="OF56" s="18"/>
      <c r="OG56" s="18"/>
      <c r="OH56" s="18"/>
      <c r="OI56" s="18"/>
      <c r="OJ56" s="18"/>
      <c r="OK56" s="18"/>
      <c r="OL56" s="18"/>
      <c r="OM56" s="18"/>
      <c r="ON56" s="18"/>
      <c r="OO56" s="18"/>
      <c r="OP56" s="18"/>
      <c r="OQ56" s="18"/>
      <c r="OR56" s="18"/>
      <c r="OS56" s="18"/>
      <c r="OT56" s="18"/>
      <c r="OU56" s="18"/>
      <c r="OV56" s="18"/>
      <c r="OW56" s="18"/>
      <c r="OX56" s="18"/>
      <c r="OY56" s="18"/>
      <c r="OZ56" s="18"/>
      <c r="PA56" s="18"/>
      <c r="PB56" s="18"/>
      <c r="PC56" s="18"/>
      <c r="PD56" s="18"/>
      <c r="PE56" s="18"/>
      <c r="PF56" s="18"/>
      <c r="PG56" s="18"/>
      <c r="PH56" s="18"/>
      <c r="PI56" s="18"/>
      <c r="PJ56" s="18"/>
      <c r="PK56" s="18"/>
      <c r="PL56" s="18"/>
      <c r="PM56" s="18"/>
      <c r="PN56" s="18"/>
      <c r="PO56" s="18"/>
      <c r="PP56" s="18"/>
      <c r="PQ56" s="18"/>
      <c r="PR56" s="18"/>
      <c r="PS56" s="18"/>
      <c r="PT56" s="18"/>
      <c r="PU56" s="18"/>
      <c r="PV56" s="18"/>
      <c r="PW56" s="18"/>
      <c r="PX56" s="18"/>
      <c r="PY56" s="18"/>
      <c r="PZ56" s="18"/>
      <c r="QA56" s="18"/>
      <c r="QB56" s="18"/>
      <c r="QC56" s="18"/>
      <c r="QD56" s="18"/>
      <c r="QE56" s="18"/>
      <c r="QF56" s="18"/>
      <c r="QG56" s="18"/>
      <c r="QH56" s="18"/>
      <c r="QI56" s="18"/>
      <c r="QJ56" s="18"/>
      <c r="QK56" s="18"/>
      <c r="QL56" s="18"/>
      <c r="QM56" s="18"/>
      <c r="QN56" s="18"/>
      <c r="QO56" s="18"/>
      <c r="QP56" s="18"/>
      <c r="QQ56" s="18"/>
      <c r="QR56" s="18"/>
      <c r="QS56" s="18"/>
      <c r="QT56" s="18"/>
      <c r="QU56" s="18"/>
      <c r="QV56" s="18"/>
      <c r="QW56" s="18"/>
      <c r="QX56" s="18"/>
      <c r="QY56" s="18"/>
      <c r="QZ56" s="18"/>
      <c r="RA56" s="18"/>
      <c r="RB56" s="18"/>
      <c r="RC56" s="18"/>
      <c r="RD56" s="18"/>
      <c r="RE56" s="18"/>
      <c r="RF56" s="18"/>
      <c r="RG56" s="18"/>
      <c r="RH56" s="18"/>
      <c r="RI56" s="18"/>
      <c r="RJ56" s="18"/>
      <c r="RK56" s="18"/>
      <c r="RL56" s="18"/>
      <c r="RM56" s="18"/>
      <c r="RN56" s="18"/>
      <c r="RO56" s="18"/>
      <c r="RP56" s="18"/>
      <c r="RQ56" s="18"/>
      <c r="RR56" s="18"/>
      <c r="RS56" s="18"/>
      <c r="RT56" s="18"/>
      <c r="RU56" s="18"/>
      <c r="RV56" s="18"/>
      <c r="RW56" s="18"/>
      <c r="RX56" s="18"/>
      <c r="RY56" s="18"/>
      <c r="RZ56" s="18"/>
      <c r="SA56" s="18"/>
      <c r="SB56" s="18"/>
      <c r="SC56" s="18"/>
      <c r="SD56" s="18"/>
      <c r="SE56" s="18"/>
      <c r="SF56" s="18"/>
      <c r="SG56" s="18"/>
      <c r="SH56" s="18"/>
      <c r="SI56" s="18"/>
      <c r="SJ56" s="18"/>
      <c r="SK56" s="18"/>
      <c r="SL56" s="18"/>
      <c r="SM56" s="18"/>
      <c r="SN56" s="18"/>
      <c r="SO56" s="18"/>
      <c r="SP56" s="18"/>
      <c r="SQ56" s="18"/>
      <c r="SR56" s="18"/>
      <c r="SS56" s="18"/>
      <c r="ST56" s="18"/>
      <c r="SU56" s="18"/>
      <c r="SV56" s="18"/>
      <c r="SW56" s="18"/>
      <c r="SX56" s="18"/>
      <c r="SY56" s="18"/>
      <c r="SZ56" s="18"/>
      <c r="TA56" s="18"/>
      <c r="TB56" s="18"/>
      <c r="TC56" s="18"/>
      <c r="TD56" s="18"/>
      <c r="TE56" s="18"/>
      <c r="TF56" s="18"/>
      <c r="TG56" s="18"/>
      <c r="TH56" s="18"/>
      <c r="TI56" s="18"/>
      <c r="TJ56" s="18"/>
      <c r="TK56" s="18"/>
      <c r="TL56" s="18"/>
      <c r="TM56" s="18"/>
      <c r="TN56" s="18"/>
      <c r="TO56" s="18"/>
      <c r="TP56" s="18"/>
      <c r="TQ56" s="18"/>
      <c r="TR56" s="18"/>
      <c r="TS56" s="18"/>
      <c r="TT56" s="18"/>
      <c r="TU56" s="18"/>
      <c r="TV56" s="18"/>
      <c r="TW56" s="18"/>
      <c r="TX56" s="18"/>
      <c r="TY56" s="18"/>
      <c r="TZ56" s="18"/>
      <c r="UA56" s="18"/>
      <c r="UB56" s="18"/>
      <c r="UC56" s="18"/>
      <c r="UD56" s="18"/>
      <c r="UE56" s="18"/>
      <c r="UF56" s="18"/>
      <c r="UG56" s="18"/>
      <c r="UH56" s="18"/>
      <c r="UI56" s="18"/>
      <c r="UJ56" s="18"/>
      <c r="UK56" s="18"/>
      <c r="UL56" s="18"/>
      <c r="UM56" s="18"/>
      <c r="UN56" s="18"/>
      <c r="UO56" s="18"/>
      <c r="UP56" s="18"/>
      <c r="UQ56" s="18"/>
      <c r="UR56" s="18"/>
      <c r="US56" s="18"/>
      <c r="UT56" s="18"/>
      <c r="UU56" s="18"/>
      <c r="UV56" s="18"/>
      <c r="UW56" s="18"/>
      <c r="UX56" s="18"/>
      <c r="UY56" s="18"/>
      <c r="UZ56" s="18"/>
      <c r="VA56" s="18"/>
      <c r="VB56" s="18"/>
      <c r="VC56" s="18"/>
      <c r="VD56" s="18"/>
      <c r="VE56" s="18"/>
      <c r="VF56" s="18"/>
      <c r="VG56" s="18"/>
      <c r="VH56" s="18"/>
      <c r="VI56" s="18"/>
      <c r="VJ56" s="18"/>
      <c r="VK56" s="18"/>
      <c r="VL56" s="18"/>
      <c r="VM56" s="18"/>
      <c r="VN56" s="18"/>
      <c r="VO56" s="18"/>
      <c r="VP56" s="18"/>
      <c r="VQ56" s="18"/>
      <c r="VR56" s="18"/>
      <c r="VS56" s="18"/>
      <c r="VT56" s="18"/>
      <c r="VU56" s="18"/>
      <c r="VV56" s="18"/>
      <c r="VW56" s="18"/>
      <c r="VX56" s="18"/>
      <c r="VY56" s="18"/>
      <c r="VZ56" s="18"/>
      <c r="WA56" s="18"/>
      <c r="WB56" s="18"/>
      <c r="WC56" s="18"/>
      <c r="WD56" s="18"/>
      <c r="WE56" s="18"/>
      <c r="WF56" s="18"/>
      <c r="WG56" s="18"/>
      <c r="WH56" s="18"/>
      <c r="WI56" s="18"/>
      <c r="WJ56" s="18"/>
      <c r="WK56" s="18"/>
      <c r="WL56" s="18"/>
      <c r="WM56" s="18"/>
      <c r="WN56" s="18"/>
      <c r="WO56" s="18"/>
      <c r="WP56" s="18"/>
      <c r="WQ56" s="18"/>
      <c r="WR56" s="18"/>
      <c r="WS56" s="18"/>
      <c r="WT56" s="18"/>
      <c r="WU56" s="18"/>
      <c r="WV56" s="18"/>
      <c r="WW56" s="18"/>
      <c r="WX56" s="18"/>
      <c r="WY56" s="18"/>
      <c r="WZ56" s="18"/>
      <c r="XA56" s="18"/>
      <c r="XB56" s="18"/>
      <c r="XC56" s="18"/>
      <c r="XD56" s="18"/>
      <c r="XE56" s="18"/>
      <c r="XF56" s="18"/>
      <c r="XG56" s="18"/>
      <c r="XH56" s="18"/>
      <c r="XI56" s="18"/>
      <c r="XJ56" s="18"/>
      <c r="XK56" s="18"/>
      <c r="XL56" s="18"/>
      <c r="XM56" s="18"/>
      <c r="XN56" s="18"/>
      <c r="XO56" s="18"/>
      <c r="XP56" s="18"/>
      <c r="XQ56" s="18"/>
      <c r="XR56" s="18"/>
      <c r="XS56" s="18"/>
      <c r="XT56" s="18"/>
      <c r="XU56" s="18"/>
      <c r="XV56" s="18"/>
      <c r="XW56" s="18"/>
      <c r="XX56" s="18"/>
      <c r="XY56" s="18"/>
      <c r="XZ56" s="18"/>
      <c r="YA56" s="18"/>
      <c r="YB56" s="18"/>
      <c r="YC56" s="18"/>
      <c r="YD56" s="18"/>
      <c r="YE56" s="18"/>
      <c r="YF56" s="18"/>
      <c r="YG56" s="18"/>
      <c r="YH56" s="18"/>
      <c r="YI56" s="18"/>
      <c r="YJ56" s="18"/>
      <c r="YK56" s="18"/>
      <c r="YL56" s="18"/>
      <c r="YM56" s="18"/>
      <c r="YN56" s="18"/>
      <c r="YO56" s="18"/>
      <c r="YP56" s="18"/>
      <c r="YQ56" s="18"/>
      <c r="YR56" s="18"/>
      <c r="YS56" s="18"/>
      <c r="YT56" s="18"/>
      <c r="YU56" s="18"/>
      <c r="YV56" s="18"/>
      <c r="YW56" s="18"/>
      <c r="YX56" s="18"/>
      <c r="YY56" s="18"/>
      <c r="YZ56" s="18"/>
      <c r="ZA56" s="18"/>
      <c r="ZB56" s="18"/>
      <c r="ZC56" s="18"/>
      <c r="ZD56" s="18"/>
      <c r="ZE56" s="18"/>
      <c r="ZF56" s="18"/>
      <c r="ZG56" s="18"/>
      <c r="ZH56" s="18"/>
      <c r="ZI56" s="18"/>
      <c r="ZJ56" s="18"/>
      <c r="ZK56" s="18"/>
      <c r="ZL56" s="18"/>
      <c r="ZM56" s="18"/>
      <c r="ZN56" s="18"/>
      <c r="ZO56" s="18"/>
      <c r="ZP56" s="18"/>
      <c r="ZQ56" s="18"/>
      <c r="ZR56" s="18"/>
      <c r="ZS56" s="18"/>
      <c r="ZT56" s="18"/>
      <c r="ZU56" s="18"/>
      <c r="ZV56" s="18"/>
      <c r="ZW56" s="18"/>
      <c r="ZX56" s="18"/>
      <c r="ZY56" s="18"/>
      <c r="ZZ56" s="18"/>
      <c r="AAA56" s="18"/>
      <c r="AAB56" s="18"/>
      <c r="AAC56" s="18"/>
      <c r="AAD56" s="18"/>
      <c r="AAE56" s="18"/>
      <c r="AAF56" s="18"/>
      <c r="AAG56" s="18"/>
      <c r="AAH56" s="18"/>
      <c r="AAI56" s="18"/>
      <c r="AAJ56" s="18"/>
      <c r="AAK56" s="18"/>
      <c r="AAL56" s="18"/>
      <c r="AAM56" s="18"/>
      <c r="AAN56" s="18"/>
      <c r="AAO56" s="18"/>
      <c r="AAP56" s="18"/>
      <c r="AAQ56" s="18"/>
      <c r="AAR56" s="18"/>
      <c r="AAS56" s="18"/>
      <c r="AAT56" s="18"/>
      <c r="AAU56" s="18"/>
      <c r="AAV56" s="18"/>
      <c r="AAW56" s="18"/>
      <c r="AAX56" s="18"/>
      <c r="AAY56" s="18"/>
      <c r="AAZ56" s="18"/>
      <c r="ABA56" s="18"/>
      <c r="ABB56" s="18"/>
      <c r="ABC56" s="18"/>
      <c r="ABD56" s="18"/>
      <c r="ABE56" s="18"/>
      <c r="ABF56" s="18"/>
      <c r="ABG56" s="18"/>
      <c r="ABH56" s="18"/>
      <c r="ABI56" s="18"/>
      <c r="ABJ56" s="18"/>
      <c r="ABK56" s="18"/>
      <c r="ABL56" s="18"/>
      <c r="ABM56" s="18"/>
      <c r="ABN56" s="18"/>
      <c r="ABO56" s="18"/>
      <c r="ABP56" s="18"/>
      <c r="ABQ56" s="18"/>
      <c r="ABR56" s="18"/>
      <c r="ABS56" s="18"/>
      <c r="ABT56" s="18"/>
      <c r="ABU56" s="18"/>
      <c r="ABV56" s="18"/>
      <c r="ABW56" s="18"/>
      <c r="ABX56" s="18"/>
      <c r="ABY56" s="18"/>
      <c r="ABZ56" s="18"/>
      <c r="ACA56" s="18"/>
      <c r="ACB56" s="18"/>
      <c r="ACC56" s="18"/>
      <c r="ACD56" s="18"/>
      <c r="ACE56" s="18"/>
      <c r="ACF56" s="18"/>
      <c r="ACG56" s="18"/>
      <c r="ACH56" s="18"/>
      <c r="ACI56" s="18"/>
      <c r="ACJ56" s="18"/>
      <c r="ACK56" s="18"/>
      <c r="ACL56" s="18"/>
      <c r="ACM56" s="18"/>
      <c r="ACN56" s="18"/>
      <c r="ACO56" s="18"/>
      <c r="ACP56" s="18"/>
      <c r="ACQ56" s="18"/>
      <c r="ACR56" s="18"/>
      <c r="ACS56" s="18"/>
      <c r="ACT56" s="18"/>
      <c r="ACU56" s="18"/>
      <c r="ACV56" s="18"/>
      <c r="ACW56" s="18"/>
      <c r="ACX56" s="18"/>
      <c r="ACY56" s="18"/>
      <c r="ACZ56" s="18"/>
      <c r="ADA56" s="18"/>
      <c r="ADB56" s="18"/>
      <c r="ADC56" s="18"/>
      <c r="ADD56" s="18"/>
      <c r="ADE56" s="18"/>
      <c r="ADF56" s="18"/>
      <c r="ADG56" s="18"/>
      <c r="ADH56" s="18"/>
      <c r="ADI56" s="18"/>
      <c r="ADJ56" s="18"/>
      <c r="ADK56" s="18"/>
      <c r="ADL56" s="18"/>
      <c r="ADM56" s="18"/>
      <c r="ADN56" s="18"/>
      <c r="ADO56" s="18"/>
      <c r="ADP56" s="18"/>
      <c r="ADQ56" s="18"/>
      <c r="ADR56" s="18"/>
      <c r="ADS56" s="18"/>
      <c r="ADT56" s="18"/>
      <c r="ADU56" s="18"/>
      <c r="ADV56" s="18"/>
      <c r="ADW56" s="18"/>
      <c r="ADX56" s="18"/>
      <c r="ADY56" s="18"/>
      <c r="ADZ56" s="18"/>
      <c r="AEA56" s="18"/>
      <c r="AEB56" s="18"/>
      <c r="AEC56" s="18"/>
      <c r="AED56" s="18"/>
      <c r="AEE56" s="18"/>
      <c r="AEF56" s="18"/>
      <c r="AEG56" s="18"/>
      <c r="AEH56" s="18"/>
      <c r="AEI56" s="18"/>
      <c r="AEJ56" s="18"/>
      <c r="AEK56" s="18"/>
      <c r="AEL56" s="18"/>
      <c r="AEM56" s="18"/>
      <c r="AEN56" s="18"/>
      <c r="AEO56" s="18"/>
      <c r="AEP56" s="18"/>
      <c r="AEQ56" s="18"/>
      <c r="AER56" s="18"/>
      <c r="AES56" s="18"/>
      <c r="AET56" s="18"/>
      <c r="AEU56" s="18"/>
      <c r="AEV56" s="18"/>
      <c r="AEW56" s="18"/>
      <c r="AEX56" s="18"/>
      <c r="AEY56" s="18"/>
      <c r="AEZ56" s="18"/>
      <c r="AFA56" s="18"/>
      <c r="AFB56" s="18"/>
      <c r="AFC56" s="18"/>
      <c r="AFD56" s="18"/>
      <c r="AFE56" s="18"/>
      <c r="AFF56" s="18"/>
      <c r="AFG56" s="18"/>
      <c r="AFH56" s="18"/>
      <c r="AFI56" s="18"/>
      <c r="AFJ56" s="18"/>
      <c r="AFK56" s="18"/>
      <c r="AFL56" s="18"/>
      <c r="AFM56" s="18"/>
      <c r="AFN56" s="18"/>
      <c r="AFO56" s="18"/>
      <c r="AFP56" s="18"/>
      <c r="AFQ56" s="18"/>
      <c r="AFR56" s="18"/>
      <c r="AFS56" s="18"/>
      <c r="AFT56" s="18"/>
      <c r="AFU56" s="18"/>
      <c r="AFV56" s="18"/>
      <c r="AFW56" s="18"/>
      <c r="AFX56" s="18"/>
      <c r="AFY56" s="18"/>
      <c r="AFZ56" s="18"/>
      <c r="AGA56" s="18"/>
      <c r="AGB56" s="18"/>
      <c r="AGC56" s="18"/>
      <c r="AGD56" s="18"/>
      <c r="AGE56" s="18"/>
      <c r="AGF56" s="18"/>
      <c r="AGG56" s="18"/>
      <c r="AGH56" s="18"/>
      <c r="AGI56" s="18"/>
      <c r="AGJ56" s="18"/>
      <c r="AGK56" s="18"/>
      <c r="AGL56" s="18"/>
      <c r="AGM56" s="18"/>
      <c r="AGN56" s="18"/>
      <c r="AGO56" s="18"/>
      <c r="AGP56" s="18"/>
      <c r="AGQ56" s="18"/>
      <c r="AGR56" s="18"/>
      <c r="AGS56" s="18"/>
      <c r="AGT56" s="18"/>
      <c r="AGU56" s="18"/>
      <c r="AGV56" s="18"/>
      <c r="AGW56" s="18"/>
      <c r="AGX56" s="18"/>
      <c r="AGY56" s="18"/>
      <c r="AGZ56" s="18"/>
      <c r="AHA56" s="18"/>
      <c r="AHB56" s="18"/>
      <c r="AHC56" s="18"/>
      <c r="AHD56" s="18"/>
      <c r="AHE56" s="18"/>
      <c r="AHF56" s="18"/>
      <c r="AHG56" s="18"/>
      <c r="AHH56" s="18"/>
      <c r="AHI56" s="18"/>
      <c r="AHJ56" s="18"/>
      <c r="AHK56" s="18"/>
      <c r="AHL56" s="18"/>
      <c r="AHM56" s="18"/>
      <c r="AHN56" s="18"/>
      <c r="AHO56" s="18"/>
      <c r="AHP56" s="18"/>
      <c r="AHQ56" s="18"/>
      <c r="AHR56" s="18"/>
      <c r="AHS56" s="18"/>
      <c r="AHT56" s="18"/>
      <c r="AHU56" s="18"/>
      <c r="AHV56" s="18"/>
      <c r="AHW56" s="18"/>
      <c r="AHX56" s="18"/>
      <c r="AHY56" s="18"/>
      <c r="AHZ56" s="18"/>
      <c r="AIA56" s="18"/>
      <c r="AIB56" s="18"/>
      <c r="AIC56" s="18"/>
      <c r="AID56" s="18"/>
      <c r="AIE56" s="18"/>
      <c r="AIF56" s="18"/>
      <c r="AIG56" s="18"/>
      <c r="AIH56" s="18"/>
      <c r="AII56" s="18"/>
      <c r="AIJ56" s="18"/>
      <c r="AIK56" s="18"/>
      <c r="AIL56" s="18"/>
      <c r="AIM56" s="18"/>
      <c r="AIN56" s="18"/>
      <c r="AIO56" s="18"/>
      <c r="AIP56" s="18"/>
      <c r="AIQ56" s="18"/>
      <c r="AIR56" s="18"/>
      <c r="AIS56" s="18"/>
      <c r="AIT56" s="18"/>
      <c r="AIU56" s="18"/>
      <c r="AIV56" s="18"/>
      <c r="AIW56" s="18"/>
      <c r="AIX56" s="18"/>
      <c r="AIY56" s="18"/>
      <c r="AIZ56" s="18"/>
      <c r="AJA56" s="18"/>
      <c r="AJB56" s="18"/>
      <c r="AJC56" s="18"/>
      <c r="AJD56" s="18"/>
      <c r="AJE56" s="18"/>
      <c r="AJF56" s="18"/>
      <c r="AJG56" s="18"/>
      <c r="AJH56" s="18"/>
      <c r="AJI56" s="18"/>
      <c r="AJJ56" s="18"/>
      <c r="AJK56" s="18"/>
      <c r="AJL56" s="18"/>
      <c r="AJM56" s="18"/>
      <c r="AJN56" s="18"/>
      <c r="AJO56" s="18"/>
      <c r="AJP56" s="18"/>
      <c r="AJQ56" s="18"/>
      <c r="AJR56" s="18"/>
      <c r="AJS56" s="18"/>
      <c r="AJT56" s="18"/>
      <c r="AJU56" s="18"/>
      <c r="AJV56" s="18"/>
      <c r="AJW56" s="18"/>
      <c r="AJX56" s="18"/>
      <c r="AJY56" s="18"/>
      <c r="AJZ56" s="18"/>
      <c r="AKA56" s="18"/>
      <c r="AKB56" s="18"/>
      <c r="AKC56" s="18"/>
      <c r="AKD56" s="18"/>
      <c r="AKE56" s="18"/>
      <c r="AKF56" s="18"/>
      <c r="AKG56" s="18"/>
      <c r="AKH56" s="18"/>
      <c r="AKI56" s="18"/>
      <c r="AKJ56" s="18"/>
      <c r="AKK56" s="18"/>
      <c r="AKL56" s="18"/>
      <c r="AKM56" s="18"/>
      <c r="AKN56" s="18"/>
      <c r="AKO56" s="18"/>
      <c r="AKP56" s="18"/>
      <c r="AKQ56" s="18"/>
      <c r="AKR56" s="18"/>
      <c r="AKS56" s="18"/>
      <c r="AKT56" s="18"/>
      <c r="AKU56" s="18"/>
      <c r="AKV56" s="18"/>
      <c r="AKW56" s="18"/>
      <c r="AKX56" s="18"/>
      <c r="AKY56" s="18"/>
      <c r="AKZ56" s="18"/>
      <c r="ALA56" s="18"/>
      <c r="ALB56" s="18"/>
      <c r="ALC56" s="18"/>
      <c r="ALD56" s="18"/>
      <c r="ALE56" s="18"/>
      <c r="ALF56" s="18"/>
      <c r="ALG56" s="18"/>
      <c r="ALH56" s="18"/>
      <c r="ALI56" s="18"/>
      <c r="ALJ56" s="18"/>
      <c r="ALK56" s="18"/>
      <c r="ALL56" s="18"/>
      <c r="ALM56" s="18"/>
      <c r="ALN56" s="18"/>
      <c r="ALO56" s="18"/>
      <c r="ALP56" s="18"/>
      <c r="ALQ56" s="18"/>
      <c r="ALR56" s="18"/>
      <c r="ALS56" s="18"/>
      <c r="ALT56" s="18"/>
      <c r="ALU56" s="18"/>
      <c r="ALV56" s="18"/>
      <c r="ALW56" s="18"/>
      <c r="ALX56" s="18"/>
      <c r="ALY56" s="18"/>
      <c r="ALZ56" s="18"/>
      <c r="AMA56" s="18"/>
      <c r="AMB56" s="18"/>
      <c r="AMC56" s="18"/>
      <c r="AMD56" s="18"/>
      <c r="AME56" s="18"/>
      <c r="AMF56" s="18"/>
      <c r="AMG56" s="18"/>
      <c r="AMH56" s="18"/>
      <c r="AMI56" s="18"/>
      <c r="AMJ56" s="18"/>
      <c r="AMK56" s="18"/>
      <c r="AML56" s="18"/>
      <c r="AMM56" s="18"/>
      <c r="AMN56" s="18"/>
      <c r="AMO56" s="18"/>
      <c r="AMP56" s="18"/>
      <c r="AMQ56" s="18"/>
      <c r="AMR56" s="18"/>
      <c r="AMS56" s="18"/>
      <c r="AMT56" s="18"/>
      <c r="AMU56" s="18"/>
      <c r="AMV56" s="18"/>
      <c r="AMW56" s="18"/>
      <c r="AMX56" s="18"/>
      <c r="AMY56" s="18"/>
      <c r="AMZ56" s="18"/>
      <c r="ANA56" s="18"/>
      <c r="ANB56" s="18"/>
      <c r="ANC56" s="18"/>
      <c r="AND56" s="18"/>
      <c r="ANE56" s="18"/>
      <c r="ANF56" s="18"/>
      <c r="ANG56" s="18"/>
      <c r="ANH56" s="18"/>
      <c r="ANI56" s="18"/>
      <c r="ANJ56" s="18"/>
      <c r="ANK56" s="18"/>
      <c r="ANL56" s="18"/>
      <c r="ANM56" s="18"/>
      <c r="ANN56" s="18"/>
      <c r="ANO56" s="18"/>
      <c r="ANP56" s="18"/>
      <c r="ANQ56" s="18"/>
      <c r="ANR56" s="18"/>
      <c r="ANS56" s="18"/>
      <c r="ANT56" s="18"/>
      <c r="ANU56" s="18"/>
      <c r="ANV56" s="18"/>
      <c r="ANW56" s="18"/>
      <c r="ANX56" s="18"/>
      <c r="ANY56" s="18"/>
      <c r="ANZ56" s="18"/>
      <c r="AOA56" s="18"/>
      <c r="AOB56" s="18"/>
      <c r="AOC56" s="18"/>
      <c r="AOD56" s="18"/>
      <c r="AOE56" s="18"/>
      <c r="AOF56" s="18"/>
      <c r="AOG56" s="18"/>
      <c r="AOH56" s="18"/>
      <c r="AOI56" s="18"/>
      <c r="AOJ56" s="18"/>
      <c r="AOK56" s="18"/>
      <c r="AOL56" s="18"/>
      <c r="AOM56" s="18"/>
      <c r="AON56" s="18"/>
      <c r="AOO56" s="18"/>
      <c r="AOP56" s="18"/>
      <c r="AOQ56" s="18"/>
      <c r="AOR56" s="18"/>
      <c r="AOS56" s="18"/>
      <c r="AOT56" s="18"/>
      <c r="AOU56" s="18"/>
      <c r="AOV56" s="18"/>
      <c r="AOW56" s="18"/>
      <c r="AOX56" s="18"/>
      <c r="AOY56" s="18"/>
      <c r="AOZ56" s="18"/>
      <c r="APA56" s="18"/>
      <c r="APB56" s="18"/>
      <c r="APC56" s="18"/>
      <c r="APD56" s="18"/>
      <c r="APE56" s="18"/>
      <c r="APF56" s="18"/>
      <c r="APG56" s="18"/>
      <c r="APH56" s="18"/>
      <c r="API56" s="18"/>
      <c r="APJ56" s="18"/>
      <c r="APK56" s="18"/>
      <c r="APL56" s="18"/>
      <c r="APM56" s="18"/>
      <c r="APN56" s="18"/>
      <c r="APO56" s="18"/>
      <c r="APP56" s="18"/>
      <c r="APQ56" s="18"/>
      <c r="APR56" s="18"/>
      <c r="APS56" s="18"/>
      <c r="APT56" s="18"/>
      <c r="APU56" s="18"/>
      <c r="APV56" s="18"/>
      <c r="APW56" s="18"/>
      <c r="APX56" s="18"/>
      <c r="APY56" s="18"/>
      <c r="APZ56" s="18"/>
      <c r="AQA56" s="18"/>
      <c r="AQB56" s="18"/>
      <c r="AQC56" s="18"/>
      <c r="AQD56" s="18"/>
      <c r="AQE56" s="18"/>
      <c r="AQF56" s="18"/>
      <c r="AQG56" s="18"/>
      <c r="AQH56" s="18"/>
      <c r="AQI56" s="18"/>
      <c r="AQJ56" s="18"/>
      <c r="AQK56" s="18"/>
      <c r="AQL56" s="18"/>
      <c r="AQM56" s="18"/>
      <c r="AQN56" s="18"/>
      <c r="AQO56" s="18"/>
      <c r="AQP56" s="18"/>
      <c r="AQQ56" s="18"/>
      <c r="AQR56" s="18"/>
      <c r="AQS56" s="18"/>
      <c r="AQT56" s="18"/>
      <c r="AQU56" s="18"/>
      <c r="AQV56" s="18"/>
      <c r="AQW56" s="18"/>
      <c r="AQX56" s="18"/>
      <c r="AQY56" s="18"/>
      <c r="AQZ56" s="18"/>
      <c r="ARA56" s="18"/>
      <c r="ARB56" s="18"/>
      <c r="ARC56" s="18"/>
      <c r="ARD56" s="18"/>
      <c r="ARE56" s="18"/>
      <c r="ARF56" s="18"/>
      <c r="ARG56" s="18"/>
      <c r="ARH56" s="18"/>
      <c r="ARI56" s="18"/>
      <c r="ARJ56" s="18"/>
      <c r="ARK56" s="18"/>
      <c r="ARL56" s="18"/>
      <c r="ARM56" s="18"/>
      <c r="ARN56" s="18"/>
      <c r="ARO56" s="18"/>
      <c r="ARP56" s="18"/>
      <c r="ARQ56" s="18"/>
      <c r="ARR56" s="18"/>
      <c r="ARS56" s="18"/>
      <c r="ART56" s="18"/>
      <c r="ARU56" s="18"/>
      <c r="ARV56" s="18"/>
      <c r="ARW56" s="18"/>
      <c r="ARX56" s="18"/>
      <c r="ARY56" s="18"/>
      <c r="ARZ56" s="18"/>
      <c r="ASA56" s="18"/>
      <c r="ASB56" s="18"/>
      <c r="ASC56" s="18"/>
      <c r="ASD56" s="18"/>
      <c r="ASE56" s="18"/>
      <c r="ASF56" s="18"/>
      <c r="ASG56" s="18"/>
      <c r="ASH56" s="18"/>
      <c r="ASI56" s="18"/>
      <c r="ASJ56" s="18"/>
      <c r="ASK56" s="18"/>
      <c r="ASL56" s="18"/>
      <c r="ASM56" s="18"/>
      <c r="ASN56" s="18"/>
      <c r="ASO56" s="18"/>
      <c r="ASP56" s="18"/>
      <c r="ASQ56" s="18"/>
      <c r="ASR56" s="18"/>
      <c r="ASS56" s="18"/>
      <c r="AST56" s="18"/>
      <c r="ASU56" s="18"/>
      <c r="ASV56" s="18"/>
      <c r="ASW56" s="18"/>
      <c r="ASX56" s="18"/>
      <c r="ASY56" s="18"/>
      <c r="ASZ56" s="18"/>
      <c r="ATA56" s="18"/>
      <c r="ATB56" s="18"/>
      <c r="ATC56" s="18"/>
      <c r="ATD56" s="18"/>
      <c r="ATE56" s="18"/>
      <c r="ATF56" s="18"/>
      <c r="ATG56" s="18"/>
      <c r="ATH56" s="18"/>
      <c r="ATI56" s="18"/>
      <c r="ATJ56" s="18"/>
      <c r="ATK56" s="18"/>
      <c r="ATL56" s="18"/>
      <c r="ATM56" s="18"/>
      <c r="ATN56" s="18"/>
      <c r="ATO56" s="18"/>
      <c r="ATP56" s="18"/>
      <c r="ATQ56" s="18"/>
      <c r="ATR56" s="18"/>
      <c r="ATS56" s="18"/>
      <c r="ATT56" s="18"/>
      <c r="ATU56" s="18"/>
      <c r="ATV56" s="18"/>
      <c r="ATW56" s="18"/>
      <c r="ATX56" s="18"/>
      <c r="ATY56" s="18"/>
      <c r="ATZ56" s="18"/>
      <c r="AUA56" s="18"/>
      <c r="AUB56" s="18"/>
      <c r="AUC56" s="18"/>
      <c r="AUD56" s="18"/>
      <c r="AUE56" s="18"/>
      <c r="AUF56" s="18"/>
      <c r="AUG56" s="18"/>
      <c r="AUH56" s="18"/>
      <c r="AUI56" s="18"/>
      <c r="AUJ56" s="18"/>
      <c r="AUK56" s="18"/>
      <c r="AUL56" s="18"/>
      <c r="AUM56" s="18"/>
      <c r="AUN56" s="18"/>
      <c r="AUO56" s="18"/>
      <c r="AUP56" s="18"/>
      <c r="AUQ56" s="18"/>
      <c r="AUR56" s="18"/>
      <c r="AUS56" s="18"/>
      <c r="AUT56" s="18"/>
      <c r="AUU56" s="18"/>
      <c r="AUV56" s="18"/>
      <c r="AUW56" s="18"/>
      <c r="AUX56" s="18"/>
      <c r="AUY56" s="18"/>
      <c r="AUZ56" s="18"/>
      <c r="AVA56" s="18"/>
      <c r="AVB56" s="18"/>
      <c r="AVC56" s="18"/>
      <c r="AVD56" s="18"/>
      <c r="AVE56" s="18"/>
      <c r="AVF56" s="18"/>
      <c r="AVG56" s="18"/>
      <c r="AVH56" s="18"/>
      <c r="AVI56" s="18"/>
      <c r="AVJ56" s="18"/>
      <c r="AVK56" s="18"/>
      <c r="AVL56" s="18"/>
      <c r="AVM56" s="18"/>
      <c r="AVN56" s="18"/>
      <c r="AVO56" s="18"/>
      <c r="AVP56" s="18"/>
      <c r="AVQ56" s="18"/>
      <c r="AVR56" s="18"/>
      <c r="AVS56" s="18"/>
      <c r="AVT56" s="18"/>
      <c r="AVU56" s="18"/>
      <c r="AVV56" s="18"/>
      <c r="AVW56" s="18"/>
      <c r="AVX56" s="18"/>
      <c r="AVY56" s="18"/>
      <c r="AVZ56" s="18"/>
      <c r="AWA56" s="18"/>
      <c r="AWB56" s="18"/>
      <c r="AWC56" s="18"/>
      <c r="AWD56" s="18"/>
      <c r="AWE56" s="18"/>
      <c r="AWF56" s="18"/>
      <c r="AWG56" s="18"/>
      <c r="AWH56" s="18"/>
      <c r="AWI56" s="18"/>
      <c r="AWJ56" s="18"/>
      <c r="AWK56" s="18"/>
      <c r="AWL56" s="18"/>
      <c r="AWM56" s="18"/>
      <c r="AWN56" s="18"/>
      <c r="AWO56" s="18"/>
      <c r="AWP56" s="18"/>
      <c r="AWQ56" s="18"/>
      <c r="AWR56" s="18"/>
      <c r="AWS56" s="18"/>
      <c r="AWT56" s="18"/>
      <c r="AWU56" s="18"/>
      <c r="AWV56" s="18"/>
      <c r="AWW56" s="18"/>
      <c r="AWX56" s="18"/>
      <c r="AWY56" s="18"/>
      <c r="AWZ56" s="18"/>
      <c r="AXA56" s="18"/>
      <c r="AXB56" s="18"/>
      <c r="AXC56" s="18"/>
      <c r="AXD56" s="18"/>
      <c r="AXE56" s="18"/>
      <c r="AXF56" s="18"/>
      <c r="AXG56" s="18"/>
      <c r="AXH56" s="18"/>
      <c r="AXI56" s="18"/>
      <c r="AXJ56" s="18"/>
      <c r="AXK56" s="18"/>
      <c r="AXL56" s="18"/>
      <c r="AXM56" s="18"/>
      <c r="AXN56" s="18"/>
      <c r="AXO56" s="18"/>
      <c r="AXP56" s="18"/>
      <c r="AXQ56" s="18"/>
      <c r="AXR56" s="18"/>
      <c r="AXS56" s="18"/>
      <c r="AXT56" s="18"/>
      <c r="AXU56" s="18"/>
      <c r="AXV56" s="18"/>
      <c r="AXW56" s="18"/>
      <c r="AXX56" s="18"/>
      <c r="AXY56" s="18"/>
      <c r="AXZ56" s="18"/>
      <c r="AYA56" s="18"/>
      <c r="AYB56" s="18"/>
      <c r="AYC56" s="18"/>
      <c r="AYD56" s="18"/>
      <c r="AYE56" s="18"/>
      <c r="AYF56" s="18"/>
      <c r="AYG56" s="18"/>
      <c r="AYH56" s="18"/>
      <c r="AYI56" s="18"/>
      <c r="AYJ56" s="18"/>
      <c r="AYK56" s="18"/>
      <c r="AYL56" s="18"/>
      <c r="AYM56" s="18"/>
      <c r="AYN56" s="18"/>
      <c r="AYO56" s="18"/>
      <c r="AYP56" s="18"/>
      <c r="AYQ56" s="18"/>
      <c r="AYR56" s="18"/>
      <c r="AYS56" s="18"/>
      <c r="AYT56" s="18"/>
      <c r="AYU56" s="18"/>
      <c r="AYV56" s="18"/>
      <c r="AYW56" s="18"/>
      <c r="AYX56" s="18"/>
      <c r="AYY56" s="18"/>
      <c r="AYZ56" s="18"/>
      <c r="AZA56" s="18"/>
      <c r="AZB56" s="18"/>
      <c r="AZC56" s="18"/>
      <c r="AZD56" s="18"/>
      <c r="AZE56" s="18"/>
      <c r="AZF56" s="18"/>
      <c r="AZG56" s="18"/>
      <c r="AZH56" s="18"/>
      <c r="AZI56" s="18"/>
      <c r="AZJ56" s="18"/>
      <c r="AZK56" s="18"/>
      <c r="AZL56" s="18"/>
      <c r="AZM56" s="18"/>
      <c r="AZN56" s="18"/>
      <c r="AZO56" s="18"/>
      <c r="AZP56" s="18"/>
      <c r="AZQ56" s="18"/>
      <c r="AZR56" s="18"/>
      <c r="AZS56" s="18"/>
      <c r="AZT56" s="18"/>
      <c r="AZU56" s="18"/>
      <c r="AZV56" s="18"/>
      <c r="AZW56" s="18"/>
      <c r="AZX56" s="18"/>
      <c r="AZY56" s="18"/>
      <c r="AZZ56" s="18"/>
      <c r="BAA56" s="18"/>
      <c r="BAB56" s="18"/>
      <c r="BAC56" s="18"/>
      <c r="BAD56" s="18"/>
      <c r="BAE56" s="18"/>
      <c r="BAF56" s="18"/>
      <c r="BAG56" s="18"/>
      <c r="BAH56" s="18"/>
      <c r="BAI56" s="18"/>
      <c r="BAJ56" s="18"/>
      <c r="BAK56" s="18"/>
      <c r="BAL56" s="18"/>
      <c r="BAM56" s="18"/>
      <c r="BAN56" s="18"/>
      <c r="BAO56" s="18"/>
      <c r="BAP56" s="18"/>
      <c r="BAQ56" s="18"/>
      <c r="BAR56" s="18"/>
      <c r="BAS56" s="18"/>
      <c r="BAT56" s="18"/>
      <c r="BAU56" s="18"/>
      <c r="BAV56" s="18"/>
      <c r="BAW56" s="18"/>
      <c r="BAX56" s="18"/>
      <c r="BAY56" s="18"/>
      <c r="BAZ56" s="18"/>
      <c r="BBA56" s="18"/>
      <c r="BBB56" s="18"/>
      <c r="BBC56" s="18"/>
      <c r="BBD56" s="18"/>
      <c r="BBE56" s="18"/>
      <c r="BBF56" s="18"/>
      <c r="BBG56" s="18"/>
      <c r="BBH56" s="18"/>
      <c r="BBI56" s="18"/>
      <c r="BBJ56" s="18"/>
      <c r="BBK56" s="18"/>
      <c r="BBL56" s="18"/>
      <c r="BBM56" s="18"/>
      <c r="BBN56" s="18"/>
      <c r="BBO56" s="18"/>
      <c r="BBP56" s="18"/>
      <c r="BBQ56" s="18"/>
      <c r="BBR56" s="18"/>
      <c r="BBS56" s="18"/>
      <c r="BBT56" s="18"/>
      <c r="BBU56" s="18"/>
      <c r="BBV56" s="18"/>
      <c r="BBW56" s="18"/>
      <c r="BBX56" s="18"/>
      <c r="BBY56" s="18"/>
      <c r="BBZ56" s="18"/>
      <c r="BCA56" s="18"/>
      <c r="BCB56" s="18"/>
      <c r="BCC56" s="18"/>
      <c r="BCD56" s="18"/>
      <c r="BCE56" s="18"/>
      <c r="BCF56" s="18"/>
      <c r="BCG56" s="18"/>
      <c r="BCH56" s="18"/>
      <c r="BCI56" s="18"/>
      <c r="BCJ56" s="18"/>
      <c r="BCK56" s="18"/>
      <c r="BCL56" s="18"/>
      <c r="BCM56" s="18"/>
      <c r="BCN56" s="18"/>
      <c r="BCO56" s="18"/>
      <c r="BCP56" s="18"/>
      <c r="BCQ56" s="18"/>
      <c r="BCR56" s="18"/>
      <c r="BCS56" s="18"/>
      <c r="BCT56" s="18"/>
      <c r="BCU56" s="18"/>
      <c r="BCV56" s="18"/>
      <c r="BCW56" s="18"/>
      <c r="BCX56" s="18"/>
      <c r="BCY56" s="18"/>
      <c r="BCZ56" s="18"/>
      <c r="BDA56" s="18"/>
      <c r="BDB56" s="18"/>
      <c r="BDC56" s="18"/>
      <c r="BDD56" s="18"/>
      <c r="BDE56" s="18"/>
      <c r="BDF56" s="18"/>
      <c r="BDG56" s="18"/>
      <c r="BDH56" s="18"/>
      <c r="BDI56" s="18"/>
      <c r="BDJ56" s="18"/>
      <c r="BDK56" s="18"/>
      <c r="BDL56" s="18"/>
      <c r="BDM56" s="18"/>
      <c r="BDN56" s="18"/>
      <c r="BDO56" s="18"/>
      <c r="BDP56" s="18"/>
      <c r="BDQ56" s="18"/>
      <c r="BDR56" s="18"/>
      <c r="BDS56" s="18"/>
      <c r="BDT56" s="18"/>
      <c r="BDU56" s="18"/>
      <c r="BDV56" s="18"/>
      <c r="BDW56" s="18"/>
      <c r="BDX56" s="18"/>
      <c r="BDY56" s="18"/>
      <c r="BDZ56" s="18"/>
      <c r="BEA56" s="18"/>
      <c r="BEB56" s="18"/>
      <c r="BEC56" s="18"/>
      <c r="BED56" s="18"/>
      <c r="BEE56" s="18"/>
      <c r="BEF56" s="18"/>
      <c r="BEG56" s="18"/>
      <c r="BEH56" s="18"/>
      <c r="BEI56" s="18"/>
      <c r="BEJ56" s="18"/>
      <c r="BEK56" s="18"/>
      <c r="BEL56" s="18"/>
      <c r="BEM56" s="18"/>
      <c r="BEN56" s="18"/>
      <c r="BEO56" s="18"/>
      <c r="BEP56" s="18"/>
      <c r="BEQ56" s="18"/>
      <c r="BER56" s="18"/>
      <c r="BES56" s="18"/>
      <c r="BET56" s="18"/>
      <c r="BEU56" s="18"/>
      <c r="BEV56" s="18"/>
      <c r="BEW56" s="18"/>
      <c r="BEX56" s="18"/>
      <c r="BEY56" s="18"/>
      <c r="BEZ56" s="18"/>
      <c r="BFA56" s="18"/>
      <c r="BFB56" s="18"/>
      <c r="BFC56" s="18"/>
      <c r="BFD56" s="18"/>
      <c r="BFE56" s="18"/>
      <c r="BFF56" s="18"/>
      <c r="BFG56" s="18"/>
      <c r="BFH56" s="18"/>
      <c r="BFI56" s="18"/>
      <c r="BFJ56" s="18"/>
      <c r="BFK56" s="18"/>
      <c r="BFL56" s="18"/>
      <c r="BFM56" s="18"/>
      <c r="BFN56" s="18"/>
      <c r="BFO56" s="18"/>
      <c r="BFP56" s="18"/>
      <c r="BFQ56" s="18"/>
      <c r="BFR56" s="18"/>
      <c r="BFS56" s="18"/>
      <c r="BFT56" s="18"/>
      <c r="BFU56" s="18"/>
      <c r="BFV56" s="18"/>
      <c r="BFW56" s="18"/>
      <c r="BFX56" s="18"/>
      <c r="BFY56" s="18"/>
      <c r="BFZ56" s="18"/>
      <c r="BGA56" s="18"/>
      <c r="BGB56" s="18"/>
      <c r="BGC56" s="18"/>
      <c r="BGD56" s="18"/>
      <c r="BGE56" s="18"/>
      <c r="BGF56" s="18"/>
      <c r="BGG56" s="18"/>
      <c r="BGH56" s="18"/>
      <c r="BGI56" s="18"/>
      <c r="BGJ56" s="18"/>
      <c r="BGK56" s="18"/>
      <c r="BGL56" s="18"/>
      <c r="BGM56" s="18"/>
      <c r="BGN56" s="18"/>
      <c r="BGO56" s="18"/>
      <c r="BGP56" s="18"/>
      <c r="BGQ56" s="18"/>
      <c r="BGR56" s="18"/>
      <c r="BGS56" s="18"/>
      <c r="BGT56" s="18"/>
      <c r="BGU56" s="18"/>
      <c r="BGV56" s="18"/>
      <c r="BGW56" s="18"/>
      <c r="BGX56" s="18"/>
      <c r="BGY56" s="18"/>
      <c r="BGZ56" s="18"/>
      <c r="BHA56" s="18"/>
      <c r="BHB56" s="18"/>
      <c r="BHC56" s="18"/>
      <c r="BHD56" s="18"/>
      <c r="BHE56" s="18"/>
      <c r="BHF56" s="18"/>
      <c r="BHG56" s="18"/>
      <c r="BHH56" s="18"/>
      <c r="BHI56" s="18"/>
      <c r="BHJ56" s="18"/>
      <c r="BHK56" s="18"/>
      <c r="BHL56" s="18"/>
      <c r="BHM56" s="18"/>
      <c r="BHN56" s="18"/>
      <c r="BHO56" s="18"/>
      <c r="BHP56" s="18"/>
      <c r="BHQ56" s="18"/>
      <c r="BHR56" s="18"/>
      <c r="BHS56" s="18"/>
      <c r="BHT56" s="18"/>
      <c r="BHU56" s="18"/>
      <c r="BHV56" s="18"/>
      <c r="BHW56" s="18"/>
      <c r="BHX56" s="18"/>
      <c r="BHY56" s="18"/>
      <c r="BHZ56" s="18"/>
      <c r="BIA56" s="18"/>
      <c r="BIB56" s="18"/>
      <c r="BIC56" s="18"/>
      <c r="BID56" s="18"/>
      <c r="BIE56" s="18"/>
      <c r="BIF56" s="18"/>
      <c r="BIG56" s="18"/>
      <c r="BIH56" s="18"/>
      <c r="BII56" s="18"/>
      <c r="BIJ56" s="18"/>
      <c r="BIK56" s="18"/>
      <c r="BIL56" s="18"/>
      <c r="BIM56" s="18"/>
      <c r="BIN56" s="18"/>
      <c r="BIO56" s="18"/>
      <c r="BIP56" s="18"/>
      <c r="BIQ56" s="18"/>
      <c r="BIR56" s="18"/>
      <c r="BIS56" s="18"/>
      <c r="BIT56" s="18"/>
      <c r="BIU56" s="18"/>
      <c r="BIV56" s="18"/>
      <c r="BIW56" s="18"/>
      <c r="BIX56" s="18"/>
      <c r="BIY56" s="18"/>
      <c r="BIZ56" s="18"/>
      <c r="BJA56" s="18"/>
      <c r="BJB56" s="18"/>
      <c r="BJC56" s="18"/>
      <c r="BJD56" s="18"/>
      <c r="BJE56" s="18"/>
      <c r="BJF56" s="18"/>
      <c r="BJG56" s="18"/>
      <c r="BJH56" s="18"/>
      <c r="BJI56" s="18"/>
      <c r="BJJ56" s="18"/>
      <c r="BJK56" s="18"/>
      <c r="BJL56" s="18"/>
      <c r="BJM56" s="18"/>
      <c r="BJN56" s="18"/>
      <c r="BJO56" s="18"/>
      <c r="BJP56" s="18"/>
      <c r="BJQ56" s="18"/>
      <c r="BJR56" s="18"/>
      <c r="BJS56" s="18"/>
      <c r="BJT56" s="18"/>
      <c r="BJU56" s="18"/>
      <c r="BJV56" s="18"/>
      <c r="BJW56" s="18"/>
      <c r="BJX56" s="18"/>
      <c r="BJY56" s="18"/>
      <c r="BJZ56" s="18"/>
      <c r="BKA56" s="18"/>
      <c r="BKB56" s="18"/>
      <c r="BKC56" s="18"/>
      <c r="BKD56" s="18"/>
      <c r="BKE56" s="18"/>
      <c r="BKF56" s="18"/>
      <c r="BKG56" s="18"/>
      <c r="BKH56" s="18"/>
      <c r="BKI56" s="18"/>
      <c r="BKJ56" s="18"/>
      <c r="BKK56" s="18"/>
      <c r="BKL56" s="18"/>
      <c r="BKM56" s="18"/>
      <c r="BKN56" s="18"/>
      <c r="BKO56" s="18"/>
      <c r="BKP56" s="18"/>
      <c r="BKQ56" s="18"/>
      <c r="BKR56" s="18"/>
      <c r="BKS56" s="18"/>
      <c r="BKT56" s="18"/>
      <c r="BKU56" s="18"/>
      <c r="BKV56" s="18"/>
      <c r="BKW56" s="18"/>
      <c r="BKX56" s="18"/>
      <c r="BKY56" s="18"/>
      <c r="BKZ56" s="18"/>
      <c r="BLA56" s="18"/>
      <c r="BLB56" s="18"/>
      <c r="BLC56" s="18"/>
      <c r="BLD56" s="18"/>
      <c r="BLE56" s="18"/>
      <c r="BLF56" s="18"/>
      <c r="BLG56" s="18"/>
      <c r="BLH56" s="18"/>
      <c r="BLI56" s="18"/>
      <c r="BLJ56" s="18"/>
      <c r="BLK56" s="18"/>
      <c r="BLL56" s="18"/>
      <c r="BLM56" s="18"/>
      <c r="BLN56" s="18"/>
      <c r="BLO56" s="18"/>
      <c r="BLP56" s="18"/>
      <c r="BLQ56" s="18"/>
      <c r="BLR56" s="18"/>
      <c r="BLS56" s="18"/>
      <c r="BLT56" s="18"/>
      <c r="BLU56" s="18"/>
      <c r="BLV56" s="18"/>
      <c r="BLW56" s="18"/>
      <c r="BLX56" s="18"/>
      <c r="BLY56" s="18"/>
      <c r="BLZ56" s="18"/>
      <c r="BMA56" s="18"/>
      <c r="BMB56" s="18"/>
      <c r="BMC56" s="18"/>
      <c r="BMD56" s="18"/>
      <c r="BME56" s="18"/>
      <c r="BMF56" s="18"/>
      <c r="BMG56" s="18"/>
      <c r="BMH56" s="18"/>
      <c r="BMI56" s="18"/>
      <c r="BMJ56" s="18"/>
      <c r="BMK56" s="18"/>
      <c r="BML56" s="18"/>
      <c r="BMM56" s="18"/>
      <c r="BMN56" s="18"/>
      <c r="BMO56" s="18"/>
      <c r="BMP56" s="18"/>
      <c r="BMQ56" s="18"/>
      <c r="BMR56" s="18"/>
      <c r="BMS56" s="18"/>
      <c r="BMT56" s="18"/>
      <c r="BMU56" s="18"/>
      <c r="BMV56" s="18"/>
      <c r="BMW56" s="18"/>
      <c r="BMX56" s="18"/>
      <c r="BMY56" s="18"/>
      <c r="BMZ56" s="18"/>
      <c r="BNA56" s="18"/>
      <c r="BNB56" s="18"/>
      <c r="BNC56" s="18"/>
      <c r="BND56" s="18"/>
      <c r="BNE56" s="18"/>
      <c r="BNF56" s="18"/>
      <c r="BNG56" s="18"/>
      <c r="BNH56" s="18"/>
      <c r="BNI56" s="18"/>
      <c r="BNJ56" s="18"/>
      <c r="BNK56" s="18"/>
      <c r="BNL56" s="18"/>
      <c r="BNM56" s="18"/>
      <c r="BNN56" s="18"/>
      <c r="BNO56" s="18"/>
      <c r="BNP56" s="18"/>
      <c r="BNQ56" s="18"/>
      <c r="BNR56" s="18"/>
      <c r="BNS56" s="18"/>
      <c r="BNT56" s="18"/>
      <c r="BNU56" s="18"/>
      <c r="BNV56" s="18"/>
      <c r="BNW56" s="18"/>
      <c r="BNX56" s="18"/>
      <c r="BNY56" s="18"/>
      <c r="BNZ56" s="18"/>
      <c r="BOA56" s="18"/>
      <c r="BOB56" s="18"/>
      <c r="BOC56" s="18"/>
      <c r="BOD56" s="18"/>
      <c r="BOE56" s="18"/>
      <c r="BOF56" s="18"/>
      <c r="BOG56" s="18"/>
      <c r="BOH56" s="18"/>
      <c r="BOI56" s="18"/>
      <c r="BOJ56" s="18"/>
      <c r="BOK56" s="18"/>
      <c r="BOL56" s="18"/>
      <c r="BOM56" s="18"/>
      <c r="BON56" s="18"/>
      <c r="BOO56" s="18"/>
      <c r="BOP56" s="18"/>
      <c r="BOQ56" s="18"/>
      <c r="BOR56" s="18"/>
      <c r="BOS56" s="18"/>
      <c r="BOT56" s="18"/>
      <c r="BOU56" s="18"/>
      <c r="BOV56" s="18"/>
      <c r="BOW56" s="18"/>
      <c r="BOX56" s="18"/>
      <c r="BOY56" s="18"/>
      <c r="BOZ56" s="18"/>
      <c r="BPA56" s="18"/>
      <c r="BPB56" s="18"/>
      <c r="BPC56" s="18"/>
      <c r="BPD56" s="18"/>
      <c r="BPE56" s="18"/>
      <c r="BPF56" s="18"/>
      <c r="BPG56" s="18"/>
      <c r="BPH56" s="18"/>
      <c r="BPI56" s="18"/>
      <c r="BPJ56" s="18"/>
      <c r="BPK56" s="18"/>
      <c r="BPL56" s="18"/>
      <c r="BPM56" s="18"/>
      <c r="BPN56" s="18"/>
      <c r="BPO56" s="18"/>
      <c r="BPP56" s="18"/>
      <c r="BPQ56" s="18"/>
      <c r="BPR56" s="18"/>
      <c r="BPS56" s="18"/>
      <c r="BPT56" s="18"/>
      <c r="BPU56" s="18"/>
      <c r="BPV56" s="18"/>
      <c r="BPW56" s="18"/>
      <c r="BPX56" s="18"/>
      <c r="BPY56" s="18"/>
      <c r="BPZ56" s="18"/>
      <c r="BQA56" s="18"/>
      <c r="BQB56" s="18"/>
      <c r="BQC56" s="18"/>
      <c r="BQD56" s="18"/>
      <c r="BQE56" s="18"/>
      <c r="BQF56" s="18"/>
      <c r="BQG56" s="18"/>
      <c r="BQH56" s="18"/>
      <c r="BQI56" s="18"/>
      <c r="BQJ56" s="18"/>
      <c r="BQK56" s="18"/>
      <c r="BQL56" s="18"/>
      <c r="BQM56" s="18"/>
      <c r="BQN56" s="18"/>
      <c r="BQO56" s="18"/>
      <c r="BQP56" s="18"/>
      <c r="BQQ56" s="18"/>
      <c r="BQR56" s="18"/>
      <c r="BQS56" s="18"/>
      <c r="BQT56" s="18"/>
      <c r="BQU56" s="18"/>
      <c r="BQV56" s="18"/>
      <c r="BQW56" s="18"/>
      <c r="BQX56" s="18"/>
      <c r="BQY56" s="18"/>
      <c r="BQZ56" s="18"/>
      <c r="BRA56" s="18"/>
      <c r="BRB56" s="18"/>
      <c r="BRC56" s="18"/>
      <c r="BRD56" s="18"/>
      <c r="BRE56" s="18"/>
      <c r="BRF56" s="18"/>
      <c r="BRG56" s="18"/>
      <c r="BRH56" s="18"/>
      <c r="BRI56" s="18"/>
      <c r="BRJ56" s="18"/>
      <c r="BRK56" s="18"/>
      <c r="BRL56" s="18"/>
      <c r="BRM56" s="18"/>
      <c r="BRN56" s="18"/>
      <c r="BRO56" s="18"/>
      <c r="BRP56" s="18"/>
      <c r="BRQ56" s="18"/>
      <c r="BRR56" s="18"/>
      <c r="BRS56" s="18"/>
      <c r="BRT56" s="18"/>
      <c r="BRU56" s="18"/>
      <c r="BRV56" s="18"/>
      <c r="BRW56" s="18"/>
      <c r="BRX56" s="18"/>
      <c r="BRY56" s="18"/>
      <c r="BRZ56" s="18"/>
      <c r="BSA56" s="18"/>
      <c r="BSB56" s="18"/>
      <c r="BSC56" s="18"/>
      <c r="BSD56" s="18"/>
      <c r="BSE56" s="18"/>
      <c r="BSF56" s="18"/>
      <c r="BSG56" s="18"/>
      <c r="BSH56" s="18"/>
      <c r="BSI56" s="18"/>
      <c r="BSJ56" s="18"/>
      <c r="BSK56" s="18"/>
      <c r="BSL56" s="18"/>
      <c r="BSM56" s="18"/>
      <c r="BSN56" s="18"/>
      <c r="BSO56" s="18"/>
      <c r="BSP56" s="18"/>
      <c r="BSQ56" s="18"/>
      <c r="BSR56" s="18"/>
      <c r="BSS56" s="18"/>
      <c r="BST56" s="18"/>
      <c r="BSU56" s="18"/>
      <c r="BSV56" s="18"/>
      <c r="BSW56" s="18"/>
      <c r="BSX56" s="18"/>
      <c r="BSY56" s="18"/>
      <c r="BSZ56" s="18"/>
      <c r="BTA56" s="18"/>
      <c r="BTB56" s="18"/>
      <c r="BTC56" s="18"/>
      <c r="BTD56" s="18"/>
      <c r="BTE56" s="18"/>
      <c r="BTF56" s="18"/>
      <c r="BTG56" s="18"/>
      <c r="BTH56" s="18"/>
      <c r="BTI56" s="18"/>
      <c r="BTJ56" s="18"/>
      <c r="BTK56" s="18"/>
      <c r="BTL56" s="18"/>
      <c r="BTM56" s="18"/>
      <c r="BTN56" s="18"/>
      <c r="BTO56" s="18"/>
      <c r="BTP56" s="18"/>
      <c r="BTQ56" s="18"/>
      <c r="BTR56" s="18"/>
      <c r="BTS56" s="18"/>
      <c r="BTT56" s="18"/>
      <c r="BTU56" s="18"/>
      <c r="BTV56" s="18"/>
      <c r="BTW56" s="18"/>
      <c r="BTX56" s="18"/>
      <c r="BTY56" s="18"/>
      <c r="BTZ56" s="18"/>
      <c r="BUA56" s="18"/>
      <c r="BUB56" s="18"/>
      <c r="BUC56" s="18"/>
      <c r="BUD56" s="18"/>
      <c r="BUE56" s="18"/>
      <c r="BUF56" s="18"/>
      <c r="BUG56" s="18"/>
      <c r="BUH56" s="18"/>
      <c r="BUI56" s="18"/>
      <c r="BUJ56" s="18"/>
      <c r="BUK56" s="18"/>
      <c r="BUL56" s="18"/>
      <c r="BUM56" s="18"/>
      <c r="BUN56" s="18"/>
      <c r="BUO56" s="18"/>
      <c r="BUP56" s="18"/>
      <c r="BUQ56" s="18"/>
      <c r="BUR56" s="18"/>
      <c r="BUS56" s="18"/>
      <c r="BUT56" s="18"/>
      <c r="BUU56" s="18"/>
      <c r="BUV56" s="18"/>
      <c r="BUW56" s="18"/>
      <c r="BUX56" s="18"/>
      <c r="BUY56" s="18"/>
      <c r="BUZ56" s="18"/>
      <c r="BVA56" s="18"/>
      <c r="BVB56" s="18"/>
      <c r="BVC56" s="18"/>
      <c r="BVD56" s="18"/>
      <c r="BVE56" s="18"/>
      <c r="BVF56" s="18"/>
      <c r="BVG56" s="18"/>
      <c r="BVH56" s="18"/>
      <c r="BVI56" s="18"/>
      <c r="BVJ56" s="18"/>
      <c r="BVK56" s="18"/>
      <c r="BVL56" s="18"/>
      <c r="BVM56" s="18"/>
      <c r="BVN56" s="18"/>
      <c r="BVO56" s="18"/>
      <c r="BVP56" s="18"/>
      <c r="BVQ56" s="18"/>
      <c r="BVR56" s="18"/>
      <c r="BVS56" s="18"/>
      <c r="BVT56" s="18"/>
      <c r="BVU56" s="18"/>
      <c r="BVV56" s="18"/>
      <c r="BVW56" s="18"/>
      <c r="BVX56" s="18"/>
      <c r="BVY56" s="18"/>
      <c r="BVZ56" s="18"/>
      <c r="BWA56" s="18"/>
      <c r="BWB56" s="18"/>
      <c r="BWC56" s="18"/>
      <c r="BWD56" s="18"/>
      <c r="BWE56" s="18"/>
      <c r="BWF56" s="18"/>
      <c r="BWG56" s="18"/>
      <c r="BWH56" s="18"/>
      <c r="BWI56" s="18"/>
      <c r="BWJ56" s="18"/>
      <c r="BWK56" s="18"/>
      <c r="BWL56" s="18"/>
      <c r="BWM56" s="18"/>
      <c r="BWN56" s="18"/>
      <c r="BWO56" s="18"/>
      <c r="BWP56" s="18"/>
      <c r="BWQ56" s="18"/>
      <c r="BWR56" s="18"/>
      <c r="BWS56" s="18"/>
      <c r="BWT56" s="18"/>
      <c r="BWU56" s="18"/>
      <c r="BWV56" s="18"/>
      <c r="BWW56" s="18"/>
      <c r="BWX56" s="18"/>
      <c r="BWY56" s="18"/>
      <c r="BWZ56" s="18"/>
      <c r="BXA56" s="18"/>
      <c r="BXB56" s="18"/>
      <c r="BXC56" s="18"/>
      <c r="BXD56" s="18"/>
      <c r="BXE56" s="18"/>
      <c r="BXF56" s="18"/>
      <c r="BXG56" s="18"/>
      <c r="BXH56" s="18"/>
      <c r="BXI56" s="18"/>
      <c r="BXJ56" s="18"/>
      <c r="BXK56" s="18"/>
      <c r="BXL56" s="18"/>
      <c r="BXM56" s="18"/>
      <c r="BXN56" s="18"/>
      <c r="BXO56" s="18"/>
      <c r="BXP56" s="18"/>
      <c r="BXQ56" s="18"/>
      <c r="BXR56" s="18"/>
      <c r="BXS56" s="18"/>
      <c r="BXT56" s="18"/>
      <c r="BXU56" s="18"/>
      <c r="BXV56" s="18"/>
      <c r="BXW56" s="18"/>
      <c r="BXX56" s="18"/>
      <c r="BXY56" s="18"/>
      <c r="BXZ56" s="18"/>
      <c r="BYA56" s="18"/>
      <c r="BYB56" s="18"/>
      <c r="BYC56" s="18"/>
      <c r="BYD56" s="18"/>
      <c r="BYE56" s="18"/>
      <c r="BYF56" s="18"/>
      <c r="BYG56" s="18"/>
      <c r="BYH56" s="18"/>
      <c r="BYI56" s="18"/>
      <c r="BYJ56" s="18"/>
      <c r="BYK56" s="18"/>
      <c r="BYL56" s="18"/>
      <c r="BYM56" s="18"/>
      <c r="BYN56" s="18"/>
      <c r="BYO56" s="18"/>
      <c r="BYP56" s="18"/>
      <c r="BYQ56" s="18"/>
      <c r="BYR56" s="18"/>
      <c r="BYS56" s="18"/>
      <c r="BYT56" s="18"/>
      <c r="BYU56" s="18"/>
      <c r="BYV56" s="18"/>
      <c r="BYW56" s="18"/>
      <c r="BYX56" s="18"/>
      <c r="BYY56" s="18"/>
      <c r="BYZ56" s="18"/>
      <c r="BZA56" s="18"/>
      <c r="BZB56" s="18"/>
      <c r="BZC56" s="18"/>
      <c r="BZD56" s="18"/>
      <c r="BZE56" s="18"/>
      <c r="BZF56" s="18"/>
      <c r="BZG56" s="18"/>
      <c r="BZH56" s="18"/>
      <c r="BZI56" s="18"/>
      <c r="BZJ56" s="18"/>
      <c r="BZK56" s="18"/>
      <c r="BZL56" s="18"/>
      <c r="BZM56" s="18"/>
      <c r="BZN56" s="18"/>
      <c r="BZO56" s="18"/>
      <c r="BZP56" s="18"/>
      <c r="BZQ56" s="18"/>
      <c r="BZR56" s="18"/>
      <c r="BZS56" s="18"/>
      <c r="BZT56" s="18"/>
      <c r="BZU56" s="18"/>
      <c r="BZV56" s="18"/>
      <c r="BZW56" s="18"/>
      <c r="BZX56" s="18"/>
      <c r="BZY56" s="18"/>
      <c r="BZZ56" s="18"/>
      <c r="CAA56" s="18"/>
      <c r="CAB56" s="18"/>
      <c r="CAC56" s="18"/>
      <c r="CAD56" s="18"/>
      <c r="CAE56" s="18"/>
      <c r="CAF56" s="18"/>
      <c r="CAG56" s="18"/>
      <c r="CAH56" s="18"/>
      <c r="CAI56" s="18"/>
      <c r="CAJ56" s="18"/>
      <c r="CAK56" s="18"/>
      <c r="CAL56" s="18"/>
      <c r="CAM56" s="18"/>
      <c r="CAN56" s="18"/>
      <c r="CAO56" s="18"/>
      <c r="CAP56" s="18"/>
      <c r="CAQ56" s="18"/>
      <c r="CAR56" s="18"/>
      <c r="CAS56" s="18"/>
      <c r="CAT56" s="18"/>
      <c r="CAU56" s="18"/>
      <c r="CAV56" s="18"/>
      <c r="CAW56" s="18"/>
      <c r="CAX56" s="18"/>
      <c r="CAY56" s="18"/>
      <c r="CAZ56" s="18"/>
      <c r="CBA56" s="18"/>
      <c r="CBB56" s="18"/>
      <c r="CBC56" s="18"/>
      <c r="CBD56" s="18"/>
      <c r="CBE56" s="18"/>
      <c r="CBF56" s="18"/>
      <c r="CBG56" s="18"/>
      <c r="CBH56" s="18"/>
      <c r="CBI56" s="18"/>
      <c r="CBJ56" s="18"/>
      <c r="CBK56" s="18"/>
      <c r="CBL56" s="18"/>
      <c r="CBM56" s="18"/>
      <c r="CBN56" s="18"/>
      <c r="CBO56" s="18"/>
      <c r="CBP56" s="18"/>
      <c r="CBQ56" s="18"/>
      <c r="CBR56" s="18"/>
      <c r="CBS56" s="18"/>
      <c r="CBT56" s="18"/>
      <c r="CBU56" s="18"/>
      <c r="CBV56" s="18"/>
      <c r="CBW56" s="18"/>
      <c r="CBX56" s="18"/>
      <c r="CBY56" s="18"/>
      <c r="CBZ56" s="18"/>
      <c r="CCA56" s="18"/>
      <c r="CCB56" s="18"/>
      <c r="CCC56" s="18"/>
      <c r="CCD56" s="18"/>
      <c r="CCE56" s="18"/>
      <c r="CCF56" s="18"/>
      <c r="CCG56" s="18"/>
      <c r="CCH56" s="18"/>
      <c r="CCI56" s="18"/>
      <c r="CCJ56" s="18"/>
      <c r="CCK56" s="18"/>
      <c r="CCL56" s="18"/>
      <c r="CCM56" s="18"/>
      <c r="CCN56" s="18"/>
      <c r="CCO56" s="18"/>
      <c r="CCP56" s="18"/>
      <c r="CCQ56" s="18"/>
      <c r="CCR56" s="18"/>
      <c r="CCS56" s="18"/>
      <c r="CCT56" s="18"/>
      <c r="CCU56" s="18"/>
      <c r="CCV56" s="18"/>
      <c r="CCW56" s="18"/>
      <c r="CCX56" s="18"/>
      <c r="CCY56" s="18"/>
      <c r="CCZ56" s="18"/>
      <c r="CDA56" s="18"/>
      <c r="CDB56" s="18"/>
      <c r="CDC56" s="18"/>
      <c r="CDD56" s="18"/>
      <c r="CDE56" s="18"/>
      <c r="CDF56" s="18"/>
      <c r="CDG56" s="18"/>
      <c r="CDH56" s="18"/>
      <c r="CDI56" s="18"/>
      <c r="CDJ56" s="18"/>
      <c r="CDK56" s="18"/>
      <c r="CDL56" s="18"/>
      <c r="CDM56" s="18"/>
      <c r="CDN56" s="18"/>
      <c r="CDO56" s="18"/>
      <c r="CDP56" s="18"/>
      <c r="CDQ56" s="18"/>
      <c r="CDR56" s="18"/>
      <c r="CDS56" s="18"/>
      <c r="CDT56" s="18"/>
      <c r="CDU56" s="18"/>
      <c r="CDV56" s="18"/>
      <c r="CDW56" s="18"/>
      <c r="CDX56" s="18"/>
      <c r="CDY56" s="18"/>
      <c r="CDZ56" s="18"/>
      <c r="CEA56" s="18"/>
      <c r="CEB56" s="18"/>
      <c r="CEC56" s="18"/>
      <c r="CED56" s="18"/>
      <c r="CEE56" s="18"/>
      <c r="CEF56" s="18"/>
      <c r="CEG56" s="18"/>
      <c r="CEH56" s="18"/>
      <c r="CEI56" s="18"/>
      <c r="CEJ56" s="18"/>
      <c r="CEK56" s="18"/>
      <c r="CEL56" s="18"/>
      <c r="CEM56" s="18"/>
      <c r="CEN56" s="18"/>
      <c r="CEO56" s="18"/>
      <c r="CEP56" s="18"/>
      <c r="CEQ56" s="18"/>
      <c r="CER56" s="18"/>
      <c r="CES56" s="18"/>
      <c r="CET56" s="18"/>
      <c r="CEU56" s="18"/>
      <c r="CEV56" s="18"/>
      <c r="CEW56" s="18"/>
      <c r="CEX56" s="18"/>
      <c r="CEY56" s="18"/>
      <c r="CEZ56" s="18"/>
      <c r="CFA56" s="18"/>
      <c r="CFB56" s="18"/>
      <c r="CFC56" s="18"/>
      <c r="CFD56" s="18"/>
      <c r="CFE56" s="18"/>
      <c r="CFF56" s="18"/>
      <c r="CFG56" s="18"/>
      <c r="CFH56" s="18"/>
      <c r="CFI56" s="18"/>
      <c r="CFJ56" s="18"/>
      <c r="CFK56" s="18"/>
      <c r="CFL56" s="18"/>
      <c r="CFM56" s="18"/>
      <c r="CFN56" s="18"/>
      <c r="CFO56" s="18"/>
      <c r="CFP56" s="18"/>
      <c r="CFQ56" s="18"/>
      <c r="CFR56" s="18"/>
      <c r="CFS56" s="18"/>
      <c r="CFT56" s="18"/>
      <c r="CFU56" s="18"/>
      <c r="CFV56" s="18"/>
      <c r="CFW56" s="18"/>
      <c r="CFX56" s="18"/>
      <c r="CFY56" s="18"/>
      <c r="CFZ56" s="18"/>
      <c r="CGA56" s="18"/>
      <c r="CGB56" s="18"/>
      <c r="CGC56" s="18"/>
      <c r="CGD56" s="18"/>
      <c r="CGE56" s="18"/>
      <c r="CGF56" s="18"/>
      <c r="CGG56" s="18"/>
      <c r="CGH56" s="18"/>
      <c r="CGI56" s="18"/>
      <c r="CGJ56" s="18"/>
      <c r="CGK56" s="18"/>
      <c r="CGL56" s="18"/>
      <c r="CGM56" s="18"/>
      <c r="CGN56" s="18"/>
      <c r="CGO56" s="18"/>
      <c r="CGP56" s="18"/>
      <c r="CGQ56" s="18"/>
      <c r="CGR56" s="18"/>
      <c r="CGS56" s="18"/>
      <c r="CGT56" s="18"/>
      <c r="CGU56" s="18"/>
      <c r="CGV56" s="18"/>
      <c r="CGW56" s="18"/>
      <c r="CGX56" s="18"/>
      <c r="CGY56" s="18"/>
      <c r="CGZ56" s="18"/>
      <c r="CHA56" s="18"/>
      <c r="CHB56" s="18"/>
      <c r="CHC56" s="18"/>
      <c r="CHD56" s="18"/>
      <c r="CHE56" s="18"/>
      <c r="CHF56" s="18"/>
      <c r="CHG56" s="18"/>
      <c r="CHH56" s="18"/>
      <c r="CHI56" s="18"/>
      <c r="CHJ56" s="18"/>
      <c r="CHK56" s="18"/>
      <c r="CHL56" s="18"/>
      <c r="CHM56" s="18"/>
      <c r="CHN56" s="18"/>
      <c r="CHO56" s="18"/>
      <c r="CHP56" s="18"/>
      <c r="CHQ56" s="18"/>
      <c r="CHR56" s="18"/>
      <c r="CHS56" s="18"/>
      <c r="CHT56" s="18"/>
      <c r="CHU56" s="18"/>
      <c r="CHV56" s="18"/>
      <c r="CHW56" s="18"/>
      <c r="CHX56" s="18"/>
      <c r="CHY56" s="18"/>
      <c r="CHZ56" s="18"/>
      <c r="CIA56" s="18"/>
      <c r="CIB56" s="18"/>
      <c r="CIC56" s="18"/>
      <c r="CID56" s="18"/>
      <c r="CIE56" s="18"/>
      <c r="CIF56" s="18"/>
      <c r="CIG56" s="18"/>
      <c r="CIH56" s="18"/>
      <c r="CII56" s="18"/>
      <c r="CIJ56" s="18"/>
      <c r="CIK56" s="18"/>
      <c r="CIL56" s="18"/>
      <c r="CIM56" s="18"/>
      <c r="CIN56" s="18"/>
      <c r="CIO56" s="18"/>
      <c r="CIP56" s="18"/>
      <c r="CIQ56" s="18"/>
      <c r="CIR56" s="18"/>
      <c r="CIS56" s="18"/>
      <c r="CIT56" s="18"/>
      <c r="CIU56" s="18"/>
      <c r="CIV56" s="18"/>
      <c r="CIW56" s="18"/>
      <c r="CIX56" s="18"/>
      <c r="CIY56" s="18"/>
      <c r="CIZ56" s="18"/>
      <c r="CJA56" s="18"/>
      <c r="CJB56" s="18"/>
      <c r="CJC56" s="18"/>
      <c r="CJD56" s="18"/>
      <c r="CJE56" s="18"/>
      <c r="CJF56" s="18"/>
      <c r="CJG56" s="18"/>
      <c r="CJH56" s="18"/>
      <c r="CJI56" s="18"/>
      <c r="CJJ56" s="18"/>
      <c r="CJK56" s="18"/>
      <c r="CJL56" s="18"/>
      <c r="CJM56" s="18"/>
      <c r="CJN56" s="18"/>
      <c r="CJO56" s="18"/>
      <c r="CJP56" s="18"/>
      <c r="CJQ56" s="18"/>
      <c r="CJR56" s="18"/>
      <c r="CJS56" s="18"/>
      <c r="CJT56" s="18"/>
      <c r="CJU56" s="18"/>
      <c r="CJV56" s="18"/>
      <c r="CJW56" s="18"/>
      <c r="CJX56" s="18"/>
      <c r="CJY56" s="18"/>
      <c r="CJZ56" s="18"/>
      <c r="CKA56" s="18"/>
      <c r="CKB56" s="18"/>
      <c r="CKC56" s="18"/>
      <c r="CKD56" s="18"/>
      <c r="CKE56" s="18"/>
      <c r="CKF56" s="18"/>
      <c r="CKG56" s="18"/>
      <c r="CKH56" s="18"/>
      <c r="CKI56" s="18"/>
      <c r="CKJ56" s="18"/>
      <c r="CKK56" s="18"/>
      <c r="CKL56" s="18"/>
      <c r="CKM56" s="18"/>
      <c r="CKN56" s="18"/>
      <c r="CKO56" s="18"/>
      <c r="CKP56" s="18"/>
      <c r="CKQ56" s="18"/>
      <c r="CKR56" s="18"/>
      <c r="CKS56" s="18"/>
      <c r="CKT56" s="18"/>
      <c r="CKU56" s="18"/>
      <c r="CKV56" s="18"/>
      <c r="CKW56" s="18"/>
      <c r="CKX56" s="18"/>
      <c r="CKY56" s="18"/>
      <c r="CKZ56" s="18"/>
      <c r="CLA56" s="18"/>
      <c r="CLB56" s="18"/>
      <c r="CLC56" s="18"/>
      <c r="CLD56" s="18"/>
      <c r="CLE56" s="18"/>
      <c r="CLF56" s="18"/>
      <c r="CLG56" s="18"/>
      <c r="CLH56" s="18"/>
      <c r="CLI56" s="18"/>
      <c r="CLJ56" s="18"/>
      <c r="CLK56" s="18"/>
      <c r="CLL56" s="18"/>
      <c r="CLM56" s="18"/>
      <c r="CLN56" s="18"/>
      <c r="CLO56" s="18"/>
      <c r="CLP56" s="18"/>
      <c r="CLQ56" s="18"/>
      <c r="CLR56" s="18"/>
      <c r="CLS56" s="18"/>
      <c r="CLT56" s="18"/>
      <c r="CLU56" s="18"/>
      <c r="CLV56" s="18"/>
      <c r="CLW56" s="18"/>
      <c r="CLX56" s="18"/>
      <c r="CLY56" s="18"/>
      <c r="CLZ56" s="18"/>
      <c r="CMA56" s="18"/>
      <c r="CMB56" s="18"/>
      <c r="CMC56" s="18"/>
      <c r="CMD56" s="18"/>
      <c r="CME56" s="18"/>
      <c r="CMF56" s="18"/>
      <c r="CMG56" s="18"/>
      <c r="CMH56" s="18"/>
      <c r="CMI56" s="18"/>
      <c r="CMJ56" s="18"/>
      <c r="CMK56" s="18"/>
      <c r="CML56" s="18"/>
      <c r="CMM56" s="18"/>
      <c r="CMN56" s="18"/>
      <c r="CMO56" s="18"/>
      <c r="CMP56" s="18"/>
      <c r="CMQ56" s="18"/>
      <c r="CMR56" s="18"/>
      <c r="CMS56" s="18"/>
      <c r="CMT56" s="18"/>
      <c r="CMU56" s="18"/>
      <c r="CMV56" s="18"/>
      <c r="CMW56" s="18"/>
      <c r="CMX56" s="18"/>
      <c r="CMY56" s="18"/>
      <c r="CMZ56" s="18"/>
      <c r="CNA56" s="18"/>
      <c r="CNB56" s="18"/>
      <c r="CNC56" s="18"/>
      <c r="CND56" s="18"/>
      <c r="CNE56" s="18"/>
      <c r="CNF56" s="18"/>
      <c r="CNG56" s="18"/>
      <c r="CNH56" s="18"/>
      <c r="CNI56" s="18"/>
      <c r="CNJ56" s="18"/>
      <c r="CNK56" s="18"/>
      <c r="CNL56" s="18"/>
      <c r="CNM56" s="18"/>
      <c r="CNN56" s="18"/>
      <c r="CNO56" s="18"/>
      <c r="CNP56" s="18"/>
      <c r="CNQ56" s="18"/>
      <c r="CNR56" s="18"/>
      <c r="CNS56" s="18"/>
      <c r="CNT56" s="18"/>
      <c r="CNU56" s="18"/>
      <c r="CNV56" s="18"/>
      <c r="CNW56" s="18"/>
      <c r="CNX56" s="18"/>
      <c r="CNY56" s="18"/>
      <c r="CNZ56" s="18"/>
      <c r="COA56" s="18"/>
      <c r="COB56" s="18"/>
      <c r="COC56" s="18"/>
      <c r="COD56" s="18"/>
      <c r="COE56" s="18"/>
      <c r="COF56" s="18"/>
      <c r="COG56" s="18"/>
      <c r="COH56" s="18"/>
      <c r="COI56" s="18"/>
      <c r="COJ56" s="18"/>
      <c r="COK56" s="18"/>
      <c r="COL56" s="18"/>
      <c r="COM56" s="18"/>
      <c r="CON56" s="18"/>
      <c r="COO56" s="18"/>
      <c r="COP56" s="18"/>
      <c r="COQ56" s="18"/>
      <c r="COR56" s="18"/>
      <c r="COS56" s="18"/>
      <c r="COT56" s="18"/>
      <c r="COU56" s="18"/>
      <c r="COV56" s="18"/>
      <c r="COW56" s="18"/>
      <c r="COX56" s="18"/>
      <c r="COY56" s="18"/>
      <c r="COZ56" s="18"/>
      <c r="CPA56" s="18"/>
      <c r="CPB56" s="18"/>
      <c r="CPC56" s="18"/>
      <c r="CPD56" s="18"/>
      <c r="CPE56" s="18"/>
      <c r="CPF56" s="18"/>
      <c r="CPG56" s="18"/>
      <c r="CPH56" s="18"/>
      <c r="CPI56" s="18"/>
      <c r="CPJ56" s="18"/>
      <c r="CPK56" s="18"/>
      <c r="CPL56" s="18"/>
      <c r="CPM56" s="18"/>
      <c r="CPN56" s="18"/>
      <c r="CPO56" s="18"/>
      <c r="CPP56" s="18"/>
      <c r="CPQ56" s="18"/>
      <c r="CPR56" s="18"/>
      <c r="CPS56" s="18"/>
      <c r="CPT56" s="18"/>
      <c r="CPU56" s="18"/>
      <c r="CPV56" s="18"/>
      <c r="CPW56" s="18"/>
      <c r="CPX56" s="18"/>
      <c r="CPY56" s="18"/>
      <c r="CPZ56" s="18"/>
      <c r="CQA56" s="18"/>
      <c r="CQB56" s="18"/>
      <c r="CQC56" s="18"/>
      <c r="CQD56" s="18"/>
      <c r="CQE56" s="18"/>
      <c r="CQF56" s="18"/>
      <c r="CQG56" s="18"/>
      <c r="CQH56" s="18"/>
      <c r="CQI56" s="18"/>
      <c r="CQJ56" s="18"/>
      <c r="CQK56" s="18"/>
      <c r="CQL56" s="18"/>
      <c r="CQM56" s="18"/>
      <c r="CQN56" s="18"/>
      <c r="CQO56" s="18"/>
      <c r="CQP56" s="18"/>
      <c r="CQQ56" s="18"/>
      <c r="CQR56" s="18"/>
      <c r="CQS56" s="18"/>
      <c r="CQT56" s="18"/>
      <c r="CQU56" s="18"/>
      <c r="CQV56" s="18"/>
      <c r="CQW56" s="18"/>
      <c r="CQX56" s="18"/>
      <c r="CQY56" s="18"/>
      <c r="CQZ56" s="18"/>
      <c r="CRA56" s="18"/>
      <c r="CRB56" s="18"/>
      <c r="CRC56" s="18"/>
      <c r="CRD56" s="18"/>
      <c r="CRE56" s="18"/>
      <c r="CRF56" s="18"/>
      <c r="CRG56" s="18"/>
      <c r="CRH56" s="18"/>
      <c r="CRI56" s="18"/>
      <c r="CRJ56" s="18"/>
      <c r="CRK56" s="18"/>
      <c r="CRL56" s="18"/>
      <c r="CRM56" s="18"/>
      <c r="CRN56" s="18"/>
      <c r="CRO56" s="18"/>
      <c r="CRP56" s="18"/>
      <c r="CRQ56" s="18"/>
      <c r="CRR56" s="18"/>
      <c r="CRS56" s="18"/>
      <c r="CRT56" s="18"/>
      <c r="CRU56" s="18"/>
      <c r="CRV56" s="18"/>
      <c r="CRW56" s="18"/>
      <c r="CRX56" s="18"/>
      <c r="CRY56" s="18"/>
      <c r="CRZ56" s="18"/>
      <c r="CSA56" s="18"/>
      <c r="CSB56" s="18"/>
      <c r="CSC56" s="18"/>
      <c r="CSD56" s="18"/>
      <c r="CSE56" s="18"/>
      <c r="CSF56" s="18"/>
      <c r="CSG56" s="18"/>
      <c r="CSH56" s="18"/>
      <c r="CSI56" s="18"/>
      <c r="CSJ56" s="18"/>
      <c r="CSK56" s="18"/>
      <c r="CSL56" s="18"/>
      <c r="CSM56" s="18"/>
      <c r="CSN56" s="18"/>
      <c r="CSO56" s="18"/>
      <c r="CSP56" s="18"/>
      <c r="CSQ56" s="18"/>
      <c r="CSR56" s="18"/>
      <c r="CSS56" s="18"/>
      <c r="CST56" s="18"/>
      <c r="CSU56" s="18"/>
      <c r="CSV56" s="18"/>
      <c r="CSW56" s="18"/>
      <c r="CSX56" s="18"/>
      <c r="CSY56" s="18"/>
      <c r="CSZ56" s="18"/>
      <c r="CTA56" s="18"/>
      <c r="CTB56" s="18"/>
      <c r="CTC56" s="18"/>
      <c r="CTD56" s="18"/>
      <c r="CTE56" s="18"/>
      <c r="CTF56" s="18"/>
      <c r="CTG56" s="18"/>
      <c r="CTH56" s="18"/>
      <c r="CTI56" s="18"/>
      <c r="CTJ56" s="18"/>
      <c r="CTK56" s="18"/>
      <c r="CTL56" s="18"/>
      <c r="CTM56" s="18"/>
      <c r="CTN56" s="18"/>
      <c r="CTO56" s="18"/>
      <c r="CTP56" s="18"/>
      <c r="CTQ56" s="18"/>
      <c r="CTR56" s="18"/>
      <c r="CTS56" s="18"/>
      <c r="CTT56" s="18"/>
      <c r="CTU56" s="18"/>
      <c r="CTV56" s="18"/>
      <c r="CTW56" s="18"/>
      <c r="CTX56" s="18"/>
      <c r="CTY56" s="18"/>
      <c r="CTZ56" s="18"/>
      <c r="CUA56" s="18"/>
      <c r="CUB56" s="18"/>
      <c r="CUC56" s="18"/>
      <c r="CUD56" s="18"/>
      <c r="CUE56" s="18"/>
      <c r="CUF56" s="18"/>
      <c r="CUG56" s="18"/>
      <c r="CUH56" s="18"/>
      <c r="CUI56" s="18"/>
      <c r="CUJ56" s="18"/>
      <c r="CUK56" s="18"/>
      <c r="CUL56" s="18"/>
      <c r="CUM56" s="18"/>
      <c r="CUN56" s="18"/>
      <c r="CUO56" s="18"/>
      <c r="CUP56" s="18"/>
      <c r="CUQ56" s="18"/>
      <c r="CUR56" s="18"/>
      <c r="CUS56" s="18"/>
      <c r="CUT56" s="18"/>
      <c r="CUU56" s="18"/>
      <c r="CUV56" s="18"/>
      <c r="CUW56" s="18"/>
      <c r="CUX56" s="18"/>
      <c r="CUY56" s="18"/>
      <c r="CUZ56" s="18"/>
      <c r="CVA56" s="18"/>
      <c r="CVB56" s="18"/>
      <c r="CVC56" s="18"/>
      <c r="CVD56" s="18"/>
      <c r="CVE56" s="18"/>
      <c r="CVF56" s="18"/>
      <c r="CVG56" s="18"/>
      <c r="CVH56" s="18"/>
      <c r="CVI56" s="18"/>
      <c r="CVJ56" s="18"/>
      <c r="CVK56" s="18"/>
      <c r="CVL56" s="18"/>
      <c r="CVM56" s="18"/>
      <c r="CVN56" s="18"/>
      <c r="CVO56" s="18"/>
      <c r="CVP56" s="18"/>
      <c r="CVQ56" s="18"/>
      <c r="CVR56" s="18"/>
      <c r="CVS56" s="18"/>
      <c r="CVT56" s="18"/>
      <c r="CVU56" s="18"/>
      <c r="CVV56" s="18"/>
      <c r="CVW56" s="18"/>
      <c r="CVX56" s="18"/>
      <c r="CVY56" s="18"/>
      <c r="CVZ56" s="18"/>
      <c r="CWA56" s="18"/>
      <c r="CWB56" s="18"/>
      <c r="CWC56" s="18"/>
      <c r="CWD56" s="18"/>
      <c r="CWE56" s="18"/>
      <c r="CWF56" s="18"/>
      <c r="CWG56" s="18"/>
      <c r="CWH56" s="18"/>
      <c r="CWI56" s="18"/>
      <c r="CWJ56" s="18"/>
      <c r="CWK56" s="18"/>
      <c r="CWL56" s="18"/>
      <c r="CWM56" s="18"/>
      <c r="CWN56" s="18"/>
      <c r="CWO56" s="18"/>
      <c r="CWP56" s="18"/>
      <c r="CWQ56" s="18"/>
      <c r="CWR56" s="18"/>
      <c r="CWS56" s="18"/>
      <c r="CWT56" s="18"/>
      <c r="CWU56" s="18"/>
      <c r="CWV56" s="18"/>
      <c r="CWW56" s="18"/>
      <c r="CWX56" s="18"/>
      <c r="CWY56" s="18"/>
      <c r="CWZ56" s="18"/>
      <c r="CXA56" s="18"/>
      <c r="CXB56" s="18"/>
      <c r="CXC56" s="18"/>
      <c r="CXD56" s="18"/>
      <c r="CXE56" s="18"/>
      <c r="CXF56" s="18"/>
      <c r="CXG56" s="18"/>
      <c r="CXH56" s="18"/>
      <c r="CXI56" s="18"/>
      <c r="CXJ56" s="18"/>
      <c r="CXK56" s="18"/>
      <c r="CXL56" s="18"/>
      <c r="CXM56" s="18"/>
      <c r="CXN56" s="18"/>
      <c r="CXO56" s="18"/>
      <c r="CXP56" s="18"/>
      <c r="CXQ56" s="18"/>
      <c r="CXR56" s="18"/>
      <c r="CXS56" s="18"/>
      <c r="CXT56" s="18"/>
      <c r="CXU56" s="18"/>
      <c r="CXV56" s="18"/>
      <c r="CXW56" s="18"/>
      <c r="CXX56" s="18"/>
      <c r="CXY56" s="18"/>
      <c r="CXZ56" s="18"/>
      <c r="CYA56" s="18"/>
      <c r="CYB56" s="18"/>
      <c r="CYC56" s="18"/>
      <c r="CYD56" s="18"/>
      <c r="CYE56" s="18"/>
      <c r="CYF56" s="18"/>
      <c r="CYG56" s="18"/>
      <c r="CYH56" s="18"/>
      <c r="CYI56" s="18"/>
      <c r="CYJ56" s="18"/>
      <c r="CYK56" s="18"/>
      <c r="CYL56" s="18"/>
      <c r="CYM56" s="18"/>
      <c r="CYN56" s="18"/>
      <c r="CYO56" s="18"/>
      <c r="CYP56" s="18"/>
      <c r="CYQ56" s="18"/>
      <c r="CYR56" s="18"/>
      <c r="CYS56" s="18"/>
      <c r="CYT56" s="18"/>
      <c r="CYU56" s="18"/>
      <c r="CYV56" s="18"/>
      <c r="CYW56" s="18"/>
      <c r="CYX56" s="18"/>
      <c r="CYY56" s="18"/>
      <c r="CYZ56" s="18"/>
      <c r="CZA56" s="18"/>
      <c r="CZB56" s="18"/>
      <c r="CZC56" s="18"/>
      <c r="CZD56" s="18"/>
      <c r="CZE56" s="18"/>
      <c r="CZF56" s="18"/>
      <c r="CZG56" s="18"/>
      <c r="CZH56" s="18"/>
      <c r="CZI56" s="18"/>
      <c r="CZJ56" s="18"/>
      <c r="CZK56" s="18"/>
      <c r="CZL56" s="18"/>
      <c r="CZM56" s="18"/>
      <c r="CZN56" s="18"/>
      <c r="CZO56" s="18"/>
      <c r="CZP56" s="18"/>
      <c r="CZQ56" s="18"/>
      <c r="CZR56" s="18"/>
      <c r="CZS56" s="18"/>
      <c r="CZT56" s="18"/>
      <c r="CZU56" s="18"/>
      <c r="CZV56" s="18"/>
      <c r="CZW56" s="18"/>
      <c r="CZX56" s="18"/>
      <c r="CZY56" s="18"/>
      <c r="CZZ56" s="18"/>
      <c r="DAA56" s="18"/>
      <c r="DAB56" s="18"/>
      <c r="DAC56" s="18"/>
      <c r="DAD56" s="18"/>
      <c r="DAE56" s="18"/>
      <c r="DAF56" s="18"/>
      <c r="DAG56" s="18"/>
      <c r="DAH56" s="18"/>
      <c r="DAI56" s="18"/>
      <c r="DAJ56" s="18"/>
      <c r="DAK56" s="18"/>
      <c r="DAL56" s="18"/>
      <c r="DAM56" s="18"/>
      <c r="DAN56" s="18"/>
      <c r="DAO56" s="18"/>
      <c r="DAP56" s="18"/>
      <c r="DAQ56" s="18"/>
      <c r="DAR56" s="18"/>
      <c r="DAS56" s="18"/>
      <c r="DAT56" s="18"/>
      <c r="DAU56" s="18"/>
      <c r="DAV56" s="18"/>
      <c r="DAW56" s="18"/>
      <c r="DAX56" s="18"/>
      <c r="DAY56" s="18"/>
      <c r="DAZ56" s="18"/>
      <c r="DBA56" s="18"/>
      <c r="DBB56" s="18"/>
      <c r="DBC56" s="18"/>
      <c r="DBD56" s="18"/>
      <c r="DBE56" s="18"/>
      <c r="DBF56" s="18"/>
      <c r="DBG56" s="18"/>
      <c r="DBH56" s="18"/>
      <c r="DBI56" s="18"/>
      <c r="DBJ56" s="18"/>
      <c r="DBK56" s="18"/>
      <c r="DBL56" s="18"/>
      <c r="DBM56" s="18"/>
      <c r="DBN56" s="18"/>
      <c r="DBO56" s="18"/>
      <c r="DBP56" s="18"/>
      <c r="DBQ56" s="18"/>
      <c r="DBR56" s="18"/>
      <c r="DBS56" s="18"/>
      <c r="DBT56" s="18"/>
      <c r="DBU56" s="18"/>
      <c r="DBV56" s="18"/>
      <c r="DBW56" s="18"/>
      <c r="DBX56" s="18"/>
      <c r="DBY56" s="18"/>
      <c r="DBZ56" s="18"/>
      <c r="DCA56" s="18"/>
      <c r="DCB56" s="18"/>
      <c r="DCC56" s="18"/>
      <c r="DCD56" s="18"/>
      <c r="DCE56" s="18"/>
      <c r="DCF56" s="18"/>
      <c r="DCG56" s="18"/>
      <c r="DCH56" s="18"/>
      <c r="DCI56" s="18"/>
      <c r="DCJ56" s="18"/>
      <c r="DCK56" s="18"/>
      <c r="DCL56" s="18"/>
      <c r="DCM56" s="18"/>
      <c r="DCN56" s="18"/>
      <c r="DCO56" s="18"/>
      <c r="DCP56" s="18"/>
      <c r="DCQ56" s="18"/>
      <c r="DCR56" s="18"/>
      <c r="DCS56" s="18"/>
      <c r="DCT56" s="18"/>
      <c r="DCU56" s="18"/>
      <c r="DCV56" s="18"/>
      <c r="DCW56" s="18"/>
      <c r="DCX56" s="18"/>
      <c r="DCY56" s="18"/>
      <c r="DCZ56" s="18"/>
      <c r="DDA56" s="18"/>
      <c r="DDB56" s="18"/>
      <c r="DDC56" s="18"/>
      <c r="DDD56" s="18"/>
      <c r="DDE56" s="18"/>
      <c r="DDF56" s="18"/>
      <c r="DDG56" s="18"/>
      <c r="DDH56" s="18"/>
      <c r="DDI56" s="18"/>
      <c r="DDJ56" s="18"/>
      <c r="DDK56" s="18"/>
      <c r="DDL56" s="18"/>
      <c r="DDM56" s="18"/>
      <c r="DDN56" s="18"/>
      <c r="DDO56" s="18"/>
      <c r="DDP56" s="18"/>
      <c r="DDQ56" s="18"/>
      <c r="DDR56" s="18"/>
      <c r="DDS56" s="18"/>
      <c r="DDT56" s="18"/>
      <c r="DDU56" s="18"/>
      <c r="DDV56" s="18"/>
      <c r="DDW56" s="18"/>
      <c r="DDX56" s="18"/>
      <c r="DDY56" s="18"/>
      <c r="DDZ56" s="18"/>
      <c r="DEA56" s="18"/>
      <c r="DEB56" s="18"/>
      <c r="DEC56" s="18"/>
      <c r="DED56" s="18"/>
      <c r="DEE56" s="18"/>
      <c r="DEF56" s="18"/>
      <c r="DEG56" s="18"/>
      <c r="DEH56" s="18"/>
      <c r="DEI56" s="18"/>
      <c r="DEJ56" s="18"/>
      <c r="DEK56" s="18"/>
      <c r="DEL56" s="18"/>
      <c r="DEM56" s="18"/>
      <c r="DEN56" s="18"/>
      <c r="DEO56" s="18"/>
      <c r="DEP56" s="18"/>
      <c r="DEQ56" s="18"/>
      <c r="DER56" s="18"/>
      <c r="DES56" s="18"/>
      <c r="DET56" s="18"/>
      <c r="DEU56" s="18"/>
      <c r="DEV56" s="18"/>
      <c r="DEW56" s="18"/>
      <c r="DEX56" s="18"/>
      <c r="DEY56" s="18"/>
      <c r="DEZ56" s="18"/>
      <c r="DFA56" s="18"/>
      <c r="DFB56" s="18"/>
      <c r="DFC56" s="18"/>
      <c r="DFD56" s="18"/>
      <c r="DFE56" s="18"/>
      <c r="DFF56" s="18"/>
      <c r="DFG56" s="18"/>
      <c r="DFH56" s="18"/>
      <c r="DFI56" s="18"/>
      <c r="DFJ56" s="18"/>
      <c r="DFK56" s="18"/>
      <c r="DFL56" s="18"/>
      <c r="DFM56" s="18"/>
      <c r="DFN56" s="18"/>
      <c r="DFO56" s="18"/>
      <c r="DFP56" s="18"/>
      <c r="DFQ56" s="18"/>
      <c r="DFR56" s="18"/>
      <c r="DFS56" s="18"/>
      <c r="DFT56" s="18"/>
      <c r="DFU56" s="18"/>
      <c r="DFV56" s="18"/>
      <c r="DFW56" s="18"/>
      <c r="DFX56" s="18"/>
      <c r="DFY56" s="18"/>
      <c r="DFZ56" s="18"/>
      <c r="DGA56" s="18"/>
      <c r="DGB56" s="18"/>
      <c r="DGC56" s="18"/>
      <c r="DGD56" s="18"/>
      <c r="DGE56" s="18"/>
      <c r="DGF56" s="18"/>
      <c r="DGG56" s="18"/>
      <c r="DGH56" s="18"/>
      <c r="DGI56" s="18"/>
      <c r="DGJ56" s="18"/>
      <c r="DGK56" s="18"/>
      <c r="DGL56" s="18"/>
      <c r="DGM56" s="18"/>
      <c r="DGN56" s="18"/>
      <c r="DGO56" s="18"/>
      <c r="DGP56" s="18"/>
      <c r="DGQ56" s="18"/>
      <c r="DGR56" s="18"/>
      <c r="DGS56" s="18"/>
      <c r="DGT56" s="18"/>
      <c r="DGU56" s="18"/>
      <c r="DGV56" s="18"/>
      <c r="DGW56" s="18"/>
      <c r="DGX56" s="18"/>
      <c r="DGY56" s="18"/>
      <c r="DGZ56" s="18"/>
      <c r="DHA56" s="18"/>
      <c r="DHB56" s="18"/>
      <c r="DHC56" s="18"/>
      <c r="DHD56" s="18"/>
      <c r="DHE56" s="18"/>
      <c r="DHF56" s="18"/>
      <c r="DHG56" s="18"/>
      <c r="DHH56" s="18"/>
      <c r="DHI56" s="18"/>
      <c r="DHJ56" s="18"/>
      <c r="DHK56" s="18"/>
      <c r="DHL56" s="18"/>
      <c r="DHM56" s="18"/>
      <c r="DHN56" s="18"/>
      <c r="DHO56" s="18"/>
      <c r="DHP56" s="18"/>
      <c r="DHQ56" s="18"/>
      <c r="DHR56" s="18"/>
      <c r="DHS56" s="18"/>
      <c r="DHT56" s="18"/>
      <c r="DHU56" s="18"/>
      <c r="DHV56" s="18"/>
      <c r="DHW56" s="18"/>
      <c r="DHX56" s="18"/>
      <c r="DHY56" s="18"/>
      <c r="DHZ56" s="18"/>
      <c r="DIA56" s="18"/>
      <c r="DIB56" s="18"/>
      <c r="DIC56" s="18"/>
      <c r="DID56" s="18"/>
      <c r="DIE56" s="18"/>
      <c r="DIF56" s="18"/>
      <c r="DIG56" s="18"/>
      <c r="DIH56" s="18"/>
      <c r="DII56" s="18"/>
      <c r="DIJ56" s="18"/>
      <c r="DIK56" s="18"/>
      <c r="DIL56" s="18"/>
      <c r="DIM56" s="18"/>
      <c r="DIN56" s="18"/>
      <c r="DIO56" s="18"/>
      <c r="DIP56" s="18"/>
      <c r="DIQ56" s="18"/>
      <c r="DIR56" s="18"/>
      <c r="DIS56" s="18"/>
      <c r="DIT56" s="18"/>
      <c r="DIU56" s="18"/>
      <c r="DIV56" s="18"/>
      <c r="DIW56" s="18"/>
      <c r="DIX56" s="18"/>
      <c r="DIY56" s="18"/>
      <c r="DIZ56" s="18"/>
      <c r="DJA56" s="18"/>
      <c r="DJB56" s="18"/>
      <c r="DJC56" s="18"/>
      <c r="DJD56" s="18"/>
      <c r="DJE56" s="18"/>
      <c r="DJF56" s="18"/>
      <c r="DJG56" s="18"/>
      <c r="DJH56" s="18"/>
      <c r="DJI56" s="18"/>
      <c r="DJJ56" s="18"/>
      <c r="DJK56" s="18"/>
      <c r="DJL56" s="18"/>
      <c r="DJM56" s="18"/>
      <c r="DJN56" s="18"/>
      <c r="DJO56" s="18"/>
      <c r="DJP56" s="18"/>
      <c r="DJQ56" s="18"/>
      <c r="DJR56" s="18"/>
      <c r="DJS56" s="18"/>
      <c r="DJT56" s="18"/>
      <c r="DJU56" s="18"/>
      <c r="DJV56" s="18"/>
      <c r="DJW56" s="18"/>
      <c r="DJX56" s="18"/>
      <c r="DJY56" s="18"/>
      <c r="DJZ56" s="18"/>
      <c r="DKA56" s="18"/>
      <c r="DKB56" s="18"/>
      <c r="DKC56" s="18"/>
      <c r="DKD56" s="18"/>
      <c r="DKE56" s="18"/>
      <c r="DKF56" s="18"/>
      <c r="DKG56" s="18"/>
      <c r="DKH56" s="18"/>
      <c r="DKI56" s="18"/>
      <c r="DKJ56" s="18"/>
      <c r="DKK56" s="18"/>
      <c r="DKL56" s="18"/>
      <c r="DKM56" s="18"/>
      <c r="DKN56" s="18"/>
      <c r="DKO56" s="18"/>
      <c r="DKP56" s="18"/>
      <c r="DKQ56" s="18"/>
      <c r="DKR56" s="18"/>
      <c r="DKS56" s="18"/>
      <c r="DKT56" s="18"/>
      <c r="DKU56" s="18"/>
      <c r="DKV56" s="18"/>
      <c r="DKW56" s="18"/>
      <c r="DKX56" s="18"/>
      <c r="DKY56" s="18"/>
      <c r="DKZ56" s="18"/>
      <c r="DLA56" s="18"/>
      <c r="DLB56" s="18"/>
      <c r="DLC56" s="18"/>
      <c r="DLD56" s="18"/>
      <c r="DLE56" s="18"/>
      <c r="DLF56" s="18"/>
      <c r="DLG56" s="18"/>
      <c r="DLH56" s="18"/>
      <c r="DLI56" s="18"/>
      <c r="DLJ56" s="18"/>
      <c r="DLK56" s="18"/>
      <c r="DLL56" s="18"/>
      <c r="DLM56" s="18"/>
      <c r="DLN56" s="18"/>
      <c r="DLO56" s="18"/>
      <c r="DLP56" s="18"/>
      <c r="DLQ56" s="18"/>
      <c r="DLR56" s="18"/>
      <c r="DLS56" s="18"/>
      <c r="DLT56" s="18"/>
      <c r="DLU56" s="18"/>
      <c r="DLV56" s="18"/>
      <c r="DLW56" s="18"/>
      <c r="DLX56" s="18"/>
      <c r="DLY56" s="18"/>
      <c r="DLZ56" s="18"/>
      <c r="DMA56" s="18"/>
      <c r="DMB56" s="18"/>
      <c r="DMC56" s="18"/>
      <c r="DMD56" s="18"/>
      <c r="DME56" s="18"/>
      <c r="DMF56" s="18"/>
      <c r="DMG56" s="18"/>
      <c r="DMH56" s="18"/>
      <c r="DMI56" s="18"/>
      <c r="DMJ56" s="18"/>
      <c r="DMK56" s="18"/>
      <c r="DML56" s="18"/>
      <c r="DMM56" s="18"/>
      <c r="DMN56" s="18"/>
      <c r="DMO56" s="18"/>
      <c r="DMP56" s="18"/>
      <c r="DMQ56" s="18"/>
      <c r="DMR56" s="18"/>
      <c r="DMS56" s="18"/>
      <c r="DMT56" s="18"/>
      <c r="DMU56" s="18"/>
      <c r="DMV56" s="18"/>
      <c r="DMW56" s="18"/>
      <c r="DMX56" s="18"/>
      <c r="DMY56" s="18"/>
      <c r="DMZ56" s="18"/>
      <c r="DNA56" s="18"/>
      <c r="DNB56" s="18"/>
      <c r="DNC56" s="18"/>
      <c r="DND56" s="18"/>
      <c r="DNE56" s="18"/>
      <c r="DNF56" s="18"/>
      <c r="DNG56" s="18"/>
      <c r="DNH56" s="18"/>
      <c r="DNI56" s="18"/>
      <c r="DNJ56" s="18"/>
      <c r="DNK56" s="18"/>
      <c r="DNL56" s="18"/>
      <c r="DNM56" s="18"/>
      <c r="DNN56" s="18"/>
      <c r="DNO56" s="18"/>
      <c r="DNP56" s="18"/>
      <c r="DNQ56" s="18"/>
      <c r="DNR56" s="18"/>
      <c r="DNS56" s="18"/>
      <c r="DNT56" s="18"/>
      <c r="DNU56" s="18"/>
      <c r="DNV56" s="18"/>
      <c r="DNW56" s="18"/>
      <c r="DNX56" s="18"/>
      <c r="DNY56" s="18"/>
      <c r="DNZ56" s="18"/>
      <c r="DOA56" s="18"/>
      <c r="DOB56" s="18"/>
      <c r="DOC56" s="18"/>
      <c r="DOD56" s="18"/>
      <c r="DOE56" s="18"/>
      <c r="DOF56" s="18"/>
      <c r="DOG56" s="18"/>
      <c r="DOH56" s="18"/>
      <c r="DOI56" s="18"/>
      <c r="DOJ56" s="18"/>
      <c r="DOK56" s="18"/>
      <c r="DOL56" s="18"/>
      <c r="DOM56" s="18"/>
      <c r="DON56" s="18"/>
      <c r="DOO56" s="18"/>
      <c r="DOP56" s="18"/>
      <c r="DOQ56" s="18"/>
      <c r="DOR56" s="18"/>
      <c r="DOS56" s="18"/>
      <c r="DOT56" s="18"/>
      <c r="DOU56" s="18"/>
      <c r="DOV56" s="18"/>
      <c r="DOW56" s="18"/>
      <c r="DOX56" s="18"/>
      <c r="DOY56" s="18"/>
      <c r="DOZ56" s="18"/>
      <c r="DPA56" s="18"/>
      <c r="DPB56" s="18"/>
      <c r="DPC56" s="18"/>
      <c r="DPD56" s="18"/>
      <c r="DPE56" s="18"/>
      <c r="DPF56" s="18"/>
      <c r="DPG56" s="18"/>
      <c r="DPH56" s="18"/>
      <c r="DPI56" s="18"/>
      <c r="DPJ56" s="18"/>
      <c r="DPK56" s="18"/>
      <c r="DPL56" s="18"/>
      <c r="DPM56" s="18"/>
      <c r="DPN56" s="18"/>
      <c r="DPO56" s="18"/>
      <c r="DPP56" s="18"/>
      <c r="DPQ56" s="18"/>
      <c r="DPR56" s="18"/>
      <c r="DPS56" s="18"/>
      <c r="DPT56" s="18"/>
      <c r="DPU56" s="18"/>
      <c r="DPV56" s="18"/>
      <c r="DPW56" s="18"/>
      <c r="DPX56" s="18"/>
      <c r="DPY56" s="18"/>
      <c r="DPZ56" s="18"/>
      <c r="DQA56" s="18"/>
      <c r="DQB56" s="18"/>
      <c r="DQC56" s="18"/>
      <c r="DQD56" s="18"/>
      <c r="DQE56" s="18"/>
      <c r="DQF56" s="18"/>
      <c r="DQG56" s="18"/>
      <c r="DQH56" s="18"/>
      <c r="DQI56" s="18"/>
      <c r="DQJ56" s="18"/>
      <c r="DQK56" s="18"/>
      <c r="DQL56" s="18"/>
      <c r="DQM56" s="18"/>
      <c r="DQN56" s="18"/>
      <c r="DQO56" s="18"/>
      <c r="DQP56" s="18"/>
      <c r="DQQ56" s="18"/>
      <c r="DQR56" s="18"/>
      <c r="DQS56" s="18"/>
      <c r="DQT56" s="18"/>
      <c r="DQU56" s="18"/>
      <c r="DQV56" s="18"/>
      <c r="DQW56" s="18"/>
      <c r="DQX56" s="18"/>
      <c r="DQY56" s="18"/>
      <c r="DQZ56" s="18"/>
      <c r="DRA56" s="18"/>
      <c r="DRB56" s="18"/>
      <c r="DRC56" s="18"/>
      <c r="DRD56" s="18"/>
      <c r="DRE56" s="18"/>
      <c r="DRF56" s="18"/>
      <c r="DRG56" s="18"/>
      <c r="DRH56" s="18"/>
      <c r="DRI56" s="18"/>
      <c r="DRJ56" s="18"/>
      <c r="DRK56" s="18"/>
      <c r="DRL56" s="18"/>
      <c r="DRM56" s="18"/>
      <c r="DRN56" s="18"/>
      <c r="DRO56" s="18"/>
      <c r="DRP56" s="18"/>
      <c r="DRQ56" s="18"/>
      <c r="DRR56" s="18"/>
      <c r="DRS56" s="18"/>
      <c r="DRT56" s="18"/>
      <c r="DRU56" s="18"/>
      <c r="DRV56" s="18"/>
      <c r="DRW56" s="18"/>
      <c r="DRX56" s="18"/>
      <c r="DRY56" s="18"/>
      <c r="DRZ56" s="18"/>
      <c r="DSA56" s="18"/>
      <c r="DSB56" s="18"/>
      <c r="DSC56" s="18"/>
      <c r="DSD56" s="18"/>
      <c r="DSE56" s="18"/>
      <c r="DSF56" s="18"/>
      <c r="DSG56" s="18"/>
      <c r="DSH56" s="18"/>
      <c r="DSI56" s="18"/>
      <c r="DSJ56" s="18"/>
      <c r="DSK56" s="18"/>
      <c r="DSL56" s="18"/>
      <c r="DSM56" s="18"/>
      <c r="DSN56" s="18"/>
      <c r="DSO56" s="18"/>
      <c r="DSP56" s="18"/>
      <c r="DSQ56" s="18"/>
      <c r="DSR56" s="18"/>
      <c r="DSS56" s="18"/>
      <c r="DST56" s="18"/>
      <c r="DSU56" s="18"/>
      <c r="DSV56" s="18"/>
      <c r="DSW56" s="18"/>
      <c r="DSX56" s="18"/>
      <c r="DSY56" s="18"/>
      <c r="DSZ56" s="18"/>
      <c r="DTA56" s="18"/>
      <c r="DTB56" s="18"/>
      <c r="DTC56" s="18"/>
      <c r="DTD56" s="18"/>
      <c r="DTE56" s="18"/>
      <c r="DTF56" s="18"/>
      <c r="DTG56" s="18"/>
      <c r="DTH56" s="18"/>
      <c r="DTI56" s="18"/>
      <c r="DTJ56" s="18"/>
      <c r="DTK56" s="18"/>
      <c r="DTL56" s="18"/>
      <c r="DTM56" s="18"/>
      <c r="DTN56" s="18"/>
      <c r="DTO56" s="18"/>
      <c r="DTP56" s="18"/>
      <c r="DTQ56" s="18"/>
      <c r="DTR56" s="18"/>
      <c r="DTS56" s="18"/>
      <c r="DTT56" s="18"/>
      <c r="DTU56" s="18"/>
      <c r="DTV56" s="18"/>
      <c r="DTW56" s="18"/>
      <c r="DTX56" s="18"/>
      <c r="DTY56" s="18"/>
      <c r="DTZ56" s="18"/>
      <c r="DUA56" s="18"/>
      <c r="DUB56" s="18"/>
      <c r="DUC56" s="18"/>
      <c r="DUD56" s="18"/>
      <c r="DUE56" s="18"/>
      <c r="DUF56" s="18"/>
      <c r="DUG56" s="18"/>
      <c r="DUH56" s="18"/>
      <c r="DUI56" s="18"/>
      <c r="DUJ56" s="18"/>
      <c r="DUK56" s="18"/>
      <c r="DUL56" s="18"/>
      <c r="DUM56" s="18"/>
      <c r="DUN56" s="18"/>
      <c r="DUO56" s="18"/>
      <c r="DUP56" s="18"/>
      <c r="DUQ56" s="18"/>
      <c r="DUR56" s="18"/>
      <c r="DUS56" s="18"/>
      <c r="DUT56" s="18"/>
      <c r="DUU56" s="18"/>
      <c r="DUV56" s="18"/>
      <c r="DUW56" s="18"/>
      <c r="DUX56" s="18"/>
      <c r="DUY56" s="18"/>
      <c r="DUZ56" s="18"/>
      <c r="DVA56" s="18"/>
      <c r="DVB56" s="18"/>
      <c r="DVC56" s="18"/>
      <c r="DVD56" s="18"/>
      <c r="DVE56" s="18"/>
      <c r="DVF56" s="18"/>
      <c r="DVG56" s="18"/>
      <c r="DVH56" s="18"/>
      <c r="DVI56" s="18"/>
      <c r="DVJ56" s="18"/>
      <c r="DVK56" s="18"/>
      <c r="DVL56" s="18"/>
      <c r="DVM56" s="18"/>
      <c r="DVN56" s="18"/>
      <c r="DVO56" s="18"/>
      <c r="DVP56" s="18"/>
      <c r="DVQ56" s="18"/>
      <c r="DVR56" s="18"/>
      <c r="DVS56" s="18"/>
      <c r="DVT56" s="18"/>
      <c r="DVU56" s="18"/>
      <c r="DVV56" s="18"/>
      <c r="DVW56" s="18"/>
      <c r="DVX56" s="18"/>
      <c r="DVY56" s="18"/>
      <c r="DVZ56" s="18"/>
      <c r="DWA56" s="18"/>
      <c r="DWB56" s="18"/>
      <c r="DWC56" s="18"/>
      <c r="DWD56" s="18"/>
      <c r="DWE56" s="18"/>
      <c r="DWF56" s="18"/>
      <c r="DWG56" s="18"/>
      <c r="DWH56" s="18"/>
      <c r="DWI56" s="18"/>
      <c r="DWJ56" s="18"/>
      <c r="DWK56" s="18"/>
      <c r="DWL56" s="18"/>
      <c r="DWM56" s="18"/>
      <c r="DWN56" s="18"/>
      <c r="DWO56" s="18"/>
      <c r="DWP56" s="18"/>
      <c r="DWQ56" s="18"/>
      <c r="DWR56" s="18"/>
      <c r="DWS56" s="18"/>
      <c r="DWT56" s="18"/>
      <c r="DWU56" s="18"/>
      <c r="DWV56" s="18"/>
      <c r="DWW56" s="18"/>
      <c r="DWX56" s="18"/>
      <c r="DWY56" s="18"/>
      <c r="DWZ56" s="18"/>
      <c r="DXA56" s="18"/>
      <c r="DXB56" s="18"/>
      <c r="DXC56" s="18"/>
      <c r="DXD56" s="18"/>
      <c r="DXE56" s="18"/>
      <c r="DXF56" s="18"/>
      <c r="DXG56" s="18"/>
      <c r="DXH56" s="18"/>
      <c r="DXI56" s="18"/>
      <c r="DXJ56" s="18"/>
      <c r="DXK56" s="18"/>
      <c r="DXL56" s="18"/>
      <c r="DXM56" s="18"/>
      <c r="DXN56" s="18"/>
      <c r="DXO56" s="18"/>
      <c r="DXP56" s="18"/>
      <c r="DXQ56" s="18"/>
      <c r="DXR56" s="18"/>
      <c r="DXS56" s="18"/>
      <c r="DXT56" s="18"/>
      <c r="DXU56" s="18"/>
      <c r="DXV56" s="18"/>
      <c r="DXW56" s="18"/>
      <c r="DXX56" s="18"/>
      <c r="DXY56" s="18"/>
      <c r="DXZ56" s="18"/>
      <c r="DYA56" s="18"/>
      <c r="DYB56" s="18"/>
      <c r="DYC56" s="18"/>
      <c r="DYD56" s="18"/>
      <c r="DYE56" s="18"/>
      <c r="DYF56" s="18"/>
      <c r="DYG56" s="18"/>
      <c r="DYH56" s="18"/>
      <c r="DYI56" s="18"/>
      <c r="DYJ56" s="18"/>
      <c r="DYK56" s="18"/>
      <c r="DYL56" s="18"/>
      <c r="DYM56" s="18"/>
      <c r="DYN56" s="18"/>
      <c r="DYO56" s="18"/>
      <c r="DYP56" s="18"/>
      <c r="DYQ56" s="18"/>
      <c r="DYR56" s="18"/>
      <c r="DYS56" s="18"/>
      <c r="DYT56" s="18"/>
      <c r="DYU56" s="18"/>
      <c r="DYV56" s="18"/>
      <c r="DYW56" s="18"/>
      <c r="DYX56" s="18"/>
      <c r="DYY56" s="18"/>
      <c r="DYZ56" s="18"/>
      <c r="DZA56" s="18"/>
      <c r="DZB56" s="18"/>
      <c r="DZC56" s="18"/>
      <c r="DZD56" s="18"/>
      <c r="DZE56" s="18"/>
      <c r="DZF56" s="18"/>
      <c r="DZG56" s="18"/>
      <c r="DZH56" s="18"/>
      <c r="DZI56" s="18"/>
      <c r="DZJ56" s="18"/>
      <c r="DZK56" s="18"/>
      <c r="DZL56" s="18"/>
      <c r="DZM56" s="18"/>
      <c r="DZN56" s="18"/>
      <c r="DZO56" s="18"/>
      <c r="DZP56" s="18"/>
      <c r="DZQ56" s="18"/>
      <c r="DZR56" s="18"/>
      <c r="DZS56" s="18"/>
      <c r="DZT56" s="18"/>
      <c r="DZU56" s="18"/>
      <c r="DZV56" s="18"/>
      <c r="DZW56" s="18"/>
      <c r="DZX56" s="18"/>
      <c r="DZY56" s="18"/>
      <c r="DZZ56" s="18"/>
      <c r="EAA56" s="18"/>
      <c r="EAB56" s="18"/>
      <c r="EAC56" s="18"/>
      <c r="EAD56" s="18"/>
      <c r="EAE56" s="18"/>
      <c r="EAF56" s="18"/>
      <c r="EAG56" s="18"/>
      <c r="EAH56" s="18"/>
      <c r="EAI56" s="18"/>
      <c r="EAJ56" s="18"/>
      <c r="EAK56" s="18"/>
      <c r="EAL56" s="18"/>
      <c r="EAM56" s="18"/>
      <c r="EAN56" s="18"/>
      <c r="EAO56" s="18"/>
      <c r="EAP56" s="18"/>
      <c r="EAQ56" s="18"/>
      <c r="EAR56" s="18"/>
      <c r="EAS56" s="18"/>
      <c r="EAT56" s="18"/>
      <c r="EAU56" s="18"/>
      <c r="EAV56" s="18"/>
      <c r="EAW56" s="18"/>
      <c r="EAX56" s="18"/>
      <c r="EAY56" s="18"/>
      <c r="EAZ56" s="18"/>
      <c r="EBA56" s="18"/>
      <c r="EBB56" s="18"/>
      <c r="EBC56" s="18"/>
      <c r="EBD56" s="18"/>
      <c r="EBE56" s="18"/>
      <c r="EBF56" s="18"/>
      <c r="EBG56" s="18"/>
      <c r="EBH56" s="18"/>
      <c r="EBI56" s="18"/>
      <c r="EBJ56" s="18"/>
      <c r="EBK56" s="18"/>
      <c r="EBL56" s="18"/>
      <c r="EBM56" s="18"/>
      <c r="EBN56" s="18"/>
      <c r="EBO56" s="18"/>
      <c r="EBP56" s="18"/>
      <c r="EBQ56" s="18"/>
      <c r="EBR56" s="18"/>
      <c r="EBS56" s="18"/>
      <c r="EBT56" s="18"/>
      <c r="EBU56" s="18"/>
      <c r="EBV56" s="18"/>
      <c r="EBW56" s="18"/>
      <c r="EBX56" s="18"/>
      <c r="EBY56" s="18"/>
      <c r="EBZ56" s="18"/>
      <c r="ECA56" s="18"/>
      <c r="ECB56" s="18"/>
      <c r="ECC56" s="18"/>
      <c r="ECD56" s="18"/>
      <c r="ECE56" s="18"/>
      <c r="ECF56" s="18"/>
      <c r="ECG56" s="18"/>
      <c r="ECH56" s="18"/>
      <c r="ECI56" s="18"/>
      <c r="ECJ56" s="18"/>
      <c r="ECK56" s="18"/>
      <c r="ECL56" s="18"/>
      <c r="ECM56" s="18"/>
      <c r="ECN56" s="18"/>
      <c r="ECO56" s="18"/>
      <c r="ECP56" s="18"/>
      <c r="ECQ56" s="18"/>
      <c r="ECR56" s="18"/>
      <c r="ECS56" s="18"/>
      <c r="ECT56" s="18"/>
      <c r="ECU56" s="18"/>
      <c r="ECV56" s="18"/>
      <c r="ECW56" s="18"/>
      <c r="ECX56" s="18"/>
      <c r="ECY56" s="18"/>
      <c r="ECZ56" s="18"/>
      <c r="EDA56" s="18"/>
      <c r="EDB56" s="18"/>
      <c r="EDC56" s="18"/>
      <c r="EDD56" s="18"/>
      <c r="EDE56" s="18"/>
      <c r="EDF56" s="18"/>
      <c r="EDG56" s="18"/>
      <c r="EDH56" s="18"/>
      <c r="EDI56" s="18"/>
      <c r="EDJ56" s="18"/>
      <c r="EDK56" s="18"/>
      <c r="EDL56" s="18"/>
      <c r="EDM56" s="18"/>
      <c r="EDN56" s="18"/>
      <c r="EDO56" s="18"/>
      <c r="EDP56" s="18"/>
      <c r="EDQ56" s="18"/>
      <c r="EDR56" s="18"/>
      <c r="EDS56" s="18"/>
      <c r="EDT56" s="18"/>
      <c r="EDU56" s="18"/>
      <c r="EDV56" s="18"/>
      <c r="EDW56" s="18"/>
      <c r="EDX56" s="18"/>
      <c r="EDY56" s="18"/>
      <c r="EDZ56" s="18"/>
      <c r="EEA56" s="18"/>
      <c r="EEB56" s="18"/>
      <c r="EEC56" s="18"/>
      <c r="EED56" s="18"/>
      <c r="EEE56" s="18"/>
      <c r="EEF56" s="18"/>
      <c r="EEG56" s="18"/>
      <c r="EEH56" s="18"/>
      <c r="EEI56" s="18"/>
      <c r="EEJ56" s="18"/>
      <c r="EEK56" s="18"/>
      <c r="EEL56" s="18"/>
      <c r="EEM56" s="18"/>
      <c r="EEN56" s="18"/>
      <c r="EEO56" s="18"/>
      <c r="EEP56" s="18"/>
      <c r="EEQ56" s="18"/>
      <c r="EER56" s="18"/>
      <c r="EES56" s="18"/>
      <c r="EET56" s="18"/>
      <c r="EEU56" s="18"/>
      <c r="EEV56" s="18"/>
      <c r="EEW56" s="18"/>
      <c r="EEX56" s="18"/>
      <c r="EEY56" s="18"/>
      <c r="EEZ56" s="18"/>
      <c r="EFA56" s="18"/>
      <c r="EFB56" s="18"/>
      <c r="EFC56" s="18"/>
      <c r="EFD56" s="18"/>
      <c r="EFE56" s="18"/>
      <c r="EFF56" s="18"/>
      <c r="EFG56" s="18"/>
      <c r="EFH56" s="18"/>
      <c r="EFI56" s="18"/>
      <c r="EFJ56" s="18"/>
      <c r="EFK56" s="18"/>
      <c r="EFL56" s="18"/>
      <c r="EFM56" s="18"/>
      <c r="EFN56" s="18"/>
      <c r="EFO56" s="18"/>
      <c r="EFP56" s="18"/>
      <c r="EFQ56" s="18"/>
      <c r="EFR56" s="18"/>
      <c r="EFS56" s="18"/>
      <c r="EFT56" s="18"/>
      <c r="EFU56" s="18"/>
      <c r="EFV56" s="18"/>
      <c r="EFW56" s="18"/>
      <c r="EFX56" s="18"/>
      <c r="EFY56" s="18"/>
      <c r="EFZ56" s="18"/>
      <c r="EGA56" s="18"/>
      <c r="EGB56" s="18"/>
      <c r="EGC56" s="18"/>
      <c r="EGD56" s="18"/>
      <c r="EGE56" s="18"/>
      <c r="EGF56" s="18"/>
      <c r="EGG56" s="18"/>
      <c r="EGH56" s="18"/>
      <c r="EGI56" s="18"/>
      <c r="EGJ56" s="18"/>
      <c r="EGK56" s="18"/>
      <c r="EGL56" s="18"/>
      <c r="EGM56" s="18"/>
      <c r="EGN56" s="18"/>
      <c r="EGO56" s="18"/>
      <c r="EGP56" s="18"/>
      <c r="EGQ56" s="18"/>
      <c r="EGR56" s="18"/>
      <c r="EGS56" s="18"/>
      <c r="EGT56" s="18"/>
      <c r="EGU56" s="18"/>
      <c r="EGV56" s="18"/>
      <c r="EGW56" s="18"/>
      <c r="EGX56" s="18"/>
      <c r="EGY56" s="18"/>
      <c r="EGZ56" s="18"/>
      <c r="EHA56" s="18"/>
      <c r="EHB56" s="18"/>
      <c r="EHC56" s="18"/>
      <c r="EHD56" s="18"/>
      <c r="EHE56" s="18"/>
      <c r="EHF56" s="18"/>
      <c r="EHG56" s="18"/>
      <c r="EHH56" s="18"/>
      <c r="EHI56" s="18"/>
      <c r="EHJ56" s="18"/>
      <c r="EHK56" s="18"/>
      <c r="EHL56" s="18"/>
      <c r="EHM56" s="18"/>
      <c r="EHN56" s="18"/>
      <c r="EHO56" s="18"/>
      <c r="EHP56" s="18"/>
      <c r="EHQ56" s="18"/>
      <c r="EHR56" s="18"/>
      <c r="EHS56" s="18"/>
      <c r="EHT56" s="18"/>
      <c r="EHU56" s="18"/>
      <c r="EHV56" s="18"/>
      <c r="EHW56" s="18"/>
      <c r="EHX56" s="18"/>
      <c r="EHY56" s="18"/>
      <c r="EHZ56" s="18"/>
      <c r="EIA56" s="18"/>
      <c r="EIB56" s="18"/>
      <c r="EIC56" s="18"/>
      <c r="EID56" s="18"/>
      <c r="EIE56" s="18"/>
      <c r="EIF56" s="18"/>
      <c r="EIG56" s="18"/>
      <c r="EIH56" s="18"/>
      <c r="EII56" s="18"/>
      <c r="EIJ56" s="18"/>
      <c r="EIK56" s="18"/>
      <c r="EIL56" s="18"/>
      <c r="EIM56" s="18"/>
      <c r="EIN56" s="18"/>
      <c r="EIO56" s="18"/>
      <c r="EIP56" s="18"/>
      <c r="EIQ56" s="18"/>
      <c r="EIR56" s="18"/>
      <c r="EIS56" s="18"/>
      <c r="EIT56" s="18"/>
      <c r="EIU56" s="18"/>
      <c r="EIV56" s="18"/>
      <c r="EIW56" s="18"/>
      <c r="EIX56" s="18"/>
      <c r="EIY56" s="18"/>
      <c r="EIZ56" s="18"/>
      <c r="EJA56" s="18"/>
      <c r="EJB56" s="18"/>
      <c r="EJC56" s="18"/>
      <c r="EJD56" s="18"/>
      <c r="EJE56" s="18"/>
      <c r="EJF56" s="18"/>
      <c r="EJG56" s="18"/>
      <c r="EJH56" s="18"/>
      <c r="EJI56" s="18"/>
      <c r="EJJ56" s="18"/>
      <c r="EJK56" s="18"/>
      <c r="EJL56" s="18"/>
      <c r="EJM56" s="18"/>
      <c r="EJN56" s="18"/>
      <c r="EJO56" s="18"/>
      <c r="EJP56" s="18"/>
      <c r="EJQ56" s="18"/>
      <c r="EJR56" s="18"/>
      <c r="EJS56" s="18"/>
      <c r="EJT56" s="18"/>
      <c r="EJU56" s="18"/>
      <c r="EJV56" s="18"/>
      <c r="EJW56" s="18"/>
      <c r="EJX56" s="18"/>
      <c r="EJY56" s="18"/>
      <c r="EJZ56" s="18"/>
      <c r="EKA56" s="18"/>
      <c r="EKB56" s="18"/>
      <c r="EKC56" s="18"/>
      <c r="EKD56" s="18"/>
      <c r="EKE56" s="18"/>
      <c r="EKF56" s="18"/>
      <c r="EKG56" s="18"/>
      <c r="EKH56" s="18"/>
      <c r="EKI56" s="18"/>
      <c r="EKJ56" s="18"/>
      <c r="EKK56" s="18"/>
      <c r="EKL56" s="18"/>
      <c r="EKM56" s="18"/>
      <c r="EKN56" s="18"/>
      <c r="EKO56" s="18"/>
      <c r="EKP56" s="18"/>
      <c r="EKQ56" s="18"/>
      <c r="EKR56" s="18"/>
      <c r="EKS56" s="18"/>
      <c r="EKT56" s="18"/>
      <c r="EKU56" s="18"/>
      <c r="EKV56" s="18"/>
      <c r="EKW56" s="18"/>
      <c r="EKX56" s="18"/>
      <c r="EKY56" s="18"/>
      <c r="EKZ56" s="18"/>
      <c r="ELA56" s="18"/>
      <c r="ELB56" s="18"/>
      <c r="ELC56" s="18"/>
      <c r="ELD56" s="18"/>
      <c r="ELE56" s="18"/>
      <c r="ELF56" s="18"/>
      <c r="ELG56" s="18"/>
      <c r="ELH56" s="18"/>
      <c r="ELI56" s="18"/>
      <c r="ELJ56" s="18"/>
      <c r="ELK56" s="18"/>
      <c r="ELL56" s="18"/>
      <c r="ELM56" s="18"/>
      <c r="ELN56" s="18"/>
      <c r="ELO56" s="18"/>
      <c r="ELP56" s="18"/>
      <c r="ELQ56" s="18"/>
      <c r="ELR56" s="18"/>
      <c r="ELS56" s="18"/>
      <c r="ELT56" s="18"/>
      <c r="ELU56" s="18"/>
      <c r="ELV56" s="18"/>
      <c r="ELW56" s="18"/>
      <c r="ELX56" s="18"/>
      <c r="ELY56" s="18"/>
      <c r="ELZ56" s="18"/>
      <c r="EMA56" s="18"/>
      <c r="EMB56" s="18"/>
      <c r="EMC56" s="18"/>
      <c r="EMD56" s="18"/>
      <c r="EME56" s="18"/>
      <c r="EMF56" s="18"/>
      <c r="EMG56" s="18"/>
      <c r="EMH56" s="18"/>
      <c r="EMI56" s="18"/>
      <c r="EMJ56" s="18"/>
      <c r="EMK56" s="18"/>
      <c r="EML56" s="18"/>
      <c r="EMM56" s="18"/>
      <c r="EMN56" s="18"/>
      <c r="EMO56" s="18"/>
      <c r="EMP56" s="18"/>
      <c r="EMQ56" s="18"/>
      <c r="EMR56" s="18"/>
      <c r="EMS56" s="18"/>
      <c r="EMT56" s="18"/>
      <c r="EMU56" s="18"/>
      <c r="EMV56" s="18"/>
      <c r="EMW56" s="18"/>
      <c r="EMX56" s="18"/>
      <c r="EMY56" s="18"/>
      <c r="EMZ56" s="18"/>
      <c r="ENA56" s="18"/>
      <c r="ENB56" s="18"/>
      <c r="ENC56" s="18"/>
      <c r="END56" s="18"/>
      <c r="ENE56" s="18"/>
      <c r="ENF56" s="18"/>
      <c r="ENG56" s="18"/>
      <c r="ENH56" s="18"/>
      <c r="ENI56" s="18"/>
      <c r="ENJ56" s="18"/>
      <c r="ENK56" s="18"/>
      <c r="ENL56" s="18"/>
      <c r="ENM56" s="18"/>
      <c r="ENN56" s="18"/>
      <c r="ENO56" s="18"/>
      <c r="ENP56" s="18"/>
      <c r="ENQ56" s="18"/>
      <c r="ENR56" s="18"/>
      <c r="ENS56" s="18"/>
      <c r="ENT56" s="18"/>
      <c r="ENU56" s="18"/>
      <c r="ENV56" s="18"/>
      <c r="ENW56" s="18"/>
      <c r="ENX56" s="18"/>
      <c r="ENY56" s="18"/>
      <c r="ENZ56" s="18"/>
      <c r="EOA56" s="18"/>
      <c r="EOB56" s="18"/>
      <c r="EOC56" s="18"/>
      <c r="EOD56" s="18"/>
      <c r="EOE56" s="18"/>
      <c r="EOF56" s="18"/>
      <c r="EOG56" s="18"/>
      <c r="EOH56" s="18"/>
      <c r="EOI56" s="18"/>
      <c r="EOJ56" s="18"/>
      <c r="EOK56" s="18"/>
      <c r="EOL56" s="18"/>
      <c r="EOM56" s="18"/>
      <c r="EON56" s="18"/>
      <c r="EOO56" s="18"/>
      <c r="EOP56" s="18"/>
      <c r="EOQ56" s="18"/>
      <c r="EOR56" s="18"/>
      <c r="EOS56" s="18"/>
      <c r="EOT56" s="18"/>
      <c r="EOU56" s="18"/>
      <c r="EOV56" s="18"/>
      <c r="EOW56" s="18"/>
      <c r="EOX56" s="18"/>
      <c r="EOY56" s="18"/>
      <c r="EOZ56" s="18"/>
      <c r="EPA56" s="18"/>
      <c r="EPB56" s="18"/>
      <c r="EPC56" s="18"/>
      <c r="EPD56" s="18"/>
      <c r="EPE56" s="18"/>
      <c r="EPF56" s="18"/>
      <c r="EPG56" s="18"/>
      <c r="EPH56" s="18"/>
      <c r="EPI56" s="18"/>
      <c r="EPJ56" s="18"/>
      <c r="EPK56" s="18"/>
      <c r="EPL56" s="18"/>
      <c r="EPM56" s="18"/>
      <c r="EPN56" s="18"/>
      <c r="EPO56" s="18"/>
      <c r="EPP56" s="18"/>
      <c r="EPQ56" s="18"/>
      <c r="EPR56" s="18"/>
      <c r="EPS56" s="18"/>
      <c r="EPT56" s="18"/>
      <c r="EPU56" s="18"/>
      <c r="EPV56" s="18"/>
      <c r="EPW56" s="18"/>
      <c r="EPX56" s="18"/>
      <c r="EPY56" s="18"/>
      <c r="EPZ56" s="18"/>
      <c r="EQA56" s="18"/>
      <c r="EQB56" s="18"/>
      <c r="EQC56" s="18"/>
      <c r="EQD56" s="18"/>
      <c r="EQE56" s="18"/>
      <c r="EQF56" s="18"/>
      <c r="EQG56" s="18"/>
      <c r="EQH56" s="18"/>
      <c r="EQI56" s="18"/>
      <c r="EQJ56" s="18"/>
      <c r="EQK56" s="18"/>
      <c r="EQL56" s="18"/>
      <c r="EQM56" s="18"/>
      <c r="EQN56" s="18"/>
      <c r="EQO56" s="18"/>
      <c r="EQP56" s="18"/>
      <c r="EQQ56" s="18"/>
      <c r="EQR56" s="18"/>
      <c r="EQS56" s="18"/>
      <c r="EQT56" s="18"/>
      <c r="EQU56" s="18"/>
      <c r="EQV56" s="18"/>
      <c r="EQW56" s="18"/>
      <c r="EQX56" s="18"/>
      <c r="EQY56" s="18"/>
      <c r="EQZ56" s="18"/>
      <c r="ERA56" s="18"/>
      <c r="ERB56" s="18"/>
      <c r="ERC56" s="18"/>
      <c r="ERD56" s="18"/>
      <c r="ERE56" s="18"/>
      <c r="ERF56" s="18"/>
      <c r="ERG56" s="18"/>
      <c r="ERH56" s="18"/>
      <c r="ERI56" s="18"/>
      <c r="ERJ56" s="18"/>
      <c r="ERK56" s="18"/>
      <c r="ERL56" s="18"/>
      <c r="ERM56" s="18"/>
      <c r="ERN56" s="18"/>
      <c r="ERO56" s="18"/>
      <c r="ERP56" s="18"/>
      <c r="ERQ56" s="18"/>
      <c r="ERR56" s="18"/>
      <c r="ERS56" s="18"/>
      <c r="ERT56" s="18"/>
      <c r="ERU56" s="18"/>
      <c r="ERV56" s="18"/>
      <c r="ERW56" s="18"/>
      <c r="ERX56" s="18"/>
      <c r="ERY56" s="18"/>
      <c r="ERZ56" s="18"/>
      <c r="ESA56" s="18"/>
      <c r="ESB56" s="18"/>
      <c r="ESC56" s="18"/>
      <c r="ESD56" s="18"/>
      <c r="ESE56" s="18"/>
      <c r="ESF56" s="18"/>
      <c r="ESG56" s="18"/>
      <c r="ESH56" s="18"/>
      <c r="ESI56" s="18"/>
      <c r="ESJ56" s="18"/>
      <c r="ESK56" s="18"/>
      <c r="ESL56" s="18"/>
      <c r="ESM56" s="18"/>
      <c r="ESN56" s="18"/>
      <c r="ESO56" s="18"/>
      <c r="ESP56" s="18"/>
      <c r="ESQ56" s="18"/>
      <c r="ESR56" s="18"/>
      <c r="ESS56" s="18"/>
      <c r="EST56" s="18"/>
      <c r="ESU56" s="18"/>
      <c r="ESV56" s="18"/>
      <c r="ESW56" s="18"/>
      <c r="ESX56" s="18"/>
      <c r="ESY56" s="18"/>
      <c r="ESZ56" s="18"/>
      <c r="ETA56" s="18"/>
      <c r="ETB56" s="18"/>
      <c r="ETC56" s="18"/>
      <c r="ETD56" s="18"/>
      <c r="ETE56" s="18"/>
      <c r="ETF56" s="18"/>
      <c r="ETG56" s="18"/>
      <c r="ETH56" s="18"/>
      <c r="ETI56" s="18"/>
      <c r="ETJ56" s="18"/>
      <c r="ETK56" s="18"/>
      <c r="ETL56" s="18"/>
      <c r="ETM56" s="18"/>
      <c r="ETN56" s="18"/>
      <c r="ETO56" s="18"/>
      <c r="ETP56" s="18"/>
      <c r="ETQ56" s="18"/>
      <c r="ETR56" s="18"/>
      <c r="ETS56" s="18"/>
      <c r="ETT56" s="18"/>
      <c r="ETU56" s="18"/>
      <c r="ETV56" s="18"/>
      <c r="ETW56" s="18"/>
      <c r="ETX56" s="18"/>
      <c r="ETY56" s="18"/>
      <c r="ETZ56" s="18"/>
      <c r="EUA56" s="18"/>
      <c r="EUB56" s="18"/>
      <c r="EUC56" s="18"/>
      <c r="EUD56" s="18"/>
      <c r="EUE56" s="18"/>
      <c r="EUF56" s="18"/>
      <c r="EUG56" s="18"/>
      <c r="EUH56" s="18"/>
      <c r="EUI56" s="18"/>
      <c r="EUJ56" s="18"/>
      <c r="EUK56" s="18"/>
      <c r="EUL56" s="18"/>
      <c r="EUM56" s="18"/>
      <c r="EUN56" s="18"/>
      <c r="EUO56" s="18"/>
      <c r="EUP56" s="18"/>
      <c r="EUQ56" s="18"/>
      <c r="EUR56" s="18"/>
      <c r="EUS56" s="18"/>
      <c r="EUT56" s="18"/>
      <c r="EUU56" s="18"/>
      <c r="EUV56" s="18"/>
      <c r="EUW56" s="18"/>
      <c r="EUX56" s="18"/>
      <c r="EUY56" s="18"/>
      <c r="EUZ56" s="18"/>
      <c r="EVA56" s="18"/>
      <c r="EVB56" s="18"/>
      <c r="EVC56" s="18"/>
      <c r="EVD56" s="18"/>
      <c r="EVE56" s="18"/>
      <c r="EVF56" s="18"/>
      <c r="EVG56" s="18"/>
      <c r="EVH56" s="18"/>
      <c r="EVI56" s="18"/>
      <c r="EVJ56" s="18"/>
      <c r="EVK56" s="18"/>
      <c r="EVL56" s="18"/>
      <c r="EVM56" s="18"/>
      <c r="EVN56" s="18"/>
      <c r="EVO56" s="18"/>
      <c r="EVP56" s="18"/>
      <c r="EVQ56" s="18"/>
      <c r="EVR56" s="18"/>
      <c r="EVS56" s="18"/>
      <c r="EVT56" s="18"/>
      <c r="EVU56" s="18"/>
      <c r="EVV56" s="18"/>
      <c r="EVW56" s="18"/>
      <c r="EVX56" s="18"/>
      <c r="EVY56" s="18"/>
      <c r="EVZ56" s="18"/>
      <c r="EWA56" s="18"/>
      <c r="EWB56" s="18"/>
      <c r="EWC56" s="18"/>
      <c r="EWD56" s="18"/>
      <c r="EWE56" s="18"/>
      <c r="EWF56" s="18"/>
      <c r="EWG56" s="18"/>
      <c r="EWH56" s="18"/>
      <c r="EWI56" s="18"/>
      <c r="EWJ56" s="18"/>
      <c r="EWK56" s="18"/>
      <c r="EWL56" s="18"/>
      <c r="EWM56" s="18"/>
      <c r="EWN56" s="18"/>
      <c r="EWO56" s="18"/>
      <c r="EWP56" s="18"/>
      <c r="EWQ56" s="18"/>
      <c r="EWR56" s="18"/>
      <c r="EWS56" s="18"/>
      <c r="EWT56" s="18"/>
      <c r="EWU56" s="18"/>
      <c r="EWV56" s="18"/>
      <c r="EWW56" s="18"/>
      <c r="EWX56" s="18"/>
      <c r="EWY56" s="18"/>
      <c r="EWZ56" s="18"/>
      <c r="EXA56" s="18"/>
      <c r="EXB56" s="18"/>
      <c r="EXC56" s="18"/>
      <c r="EXD56" s="18"/>
      <c r="EXE56" s="18"/>
      <c r="EXF56" s="18"/>
      <c r="EXG56" s="18"/>
      <c r="EXH56" s="18"/>
      <c r="EXI56" s="18"/>
      <c r="EXJ56" s="18"/>
      <c r="EXK56" s="18"/>
      <c r="EXL56" s="18"/>
      <c r="EXM56" s="18"/>
      <c r="EXN56" s="18"/>
      <c r="EXO56" s="18"/>
      <c r="EXP56" s="18"/>
      <c r="EXQ56" s="18"/>
      <c r="EXR56" s="18"/>
      <c r="EXS56" s="18"/>
      <c r="EXT56" s="18"/>
      <c r="EXU56" s="18"/>
      <c r="EXV56" s="18"/>
      <c r="EXW56" s="18"/>
      <c r="EXX56" s="18"/>
      <c r="EXY56" s="18"/>
      <c r="EXZ56" s="18"/>
      <c r="EYA56" s="18"/>
      <c r="EYB56" s="18"/>
      <c r="EYC56" s="18"/>
      <c r="EYD56" s="18"/>
      <c r="EYE56" s="18"/>
      <c r="EYF56" s="18"/>
      <c r="EYG56" s="18"/>
      <c r="EYH56" s="18"/>
      <c r="EYI56" s="18"/>
      <c r="EYJ56" s="18"/>
      <c r="EYK56" s="18"/>
      <c r="EYL56" s="18"/>
      <c r="EYM56" s="18"/>
      <c r="EYN56" s="18"/>
      <c r="EYO56" s="18"/>
      <c r="EYP56" s="18"/>
      <c r="EYQ56" s="18"/>
      <c r="EYR56" s="18"/>
      <c r="EYS56" s="18"/>
      <c r="EYT56" s="18"/>
      <c r="EYU56" s="18"/>
      <c r="EYV56" s="18"/>
      <c r="EYW56" s="18"/>
      <c r="EYX56" s="18"/>
      <c r="EYY56" s="18"/>
      <c r="EYZ56" s="18"/>
      <c r="EZA56" s="18"/>
      <c r="EZB56" s="18"/>
      <c r="EZC56" s="18"/>
      <c r="EZD56" s="18"/>
      <c r="EZE56" s="18"/>
      <c r="EZF56" s="18"/>
      <c r="EZG56" s="18"/>
      <c r="EZH56" s="18"/>
      <c r="EZI56" s="18"/>
      <c r="EZJ56" s="18"/>
      <c r="EZK56" s="18"/>
      <c r="EZL56" s="18"/>
      <c r="EZM56" s="18"/>
      <c r="EZN56" s="18"/>
      <c r="EZO56" s="18"/>
      <c r="EZP56" s="18"/>
      <c r="EZQ56" s="18"/>
      <c r="EZR56" s="18"/>
      <c r="EZS56" s="18"/>
      <c r="EZT56" s="18"/>
      <c r="EZU56" s="18"/>
      <c r="EZV56" s="18"/>
      <c r="EZW56" s="18"/>
      <c r="EZX56" s="18"/>
      <c r="EZY56" s="18"/>
      <c r="EZZ56" s="18"/>
      <c r="FAA56" s="18"/>
      <c r="FAB56" s="18"/>
      <c r="FAC56" s="18"/>
      <c r="FAD56" s="18"/>
      <c r="FAE56" s="18"/>
      <c r="FAF56" s="18"/>
      <c r="FAG56" s="18"/>
      <c r="FAH56" s="18"/>
      <c r="FAI56" s="18"/>
      <c r="FAJ56" s="18"/>
      <c r="FAK56" s="18"/>
      <c r="FAL56" s="18"/>
      <c r="FAM56" s="18"/>
      <c r="FAN56" s="18"/>
      <c r="FAO56" s="18"/>
      <c r="FAP56" s="18"/>
      <c r="FAQ56" s="18"/>
      <c r="FAR56" s="18"/>
      <c r="FAS56" s="18"/>
      <c r="FAT56" s="18"/>
      <c r="FAU56" s="18"/>
      <c r="FAV56" s="18"/>
      <c r="FAW56" s="18"/>
      <c r="FAX56" s="18"/>
      <c r="FAY56" s="18"/>
      <c r="FAZ56" s="18"/>
      <c r="FBA56" s="18"/>
      <c r="FBB56" s="18"/>
      <c r="FBC56" s="18"/>
      <c r="FBD56" s="18"/>
      <c r="FBE56" s="18"/>
      <c r="FBF56" s="18"/>
      <c r="FBG56" s="18"/>
      <c r="FBH56" s="18"/>
      <c r="FBI56" s="18"/>
      <c r="FBJ56" s="18"/>
      <c r="FBK56" s="18"/>
      <c r="FBL56" s="18"/>
      <c r="FBM56" s="18"/>
      <c r="FBN56" s="18"/>
      <c r="FBO56" s="18"/>
      <c r="FBP56" s="18"/>
      <c r="FBQ56" s="18"/>
      <c r="FBR56" s="18"/>
      <c r="FBS56" s="18"/>
      <c r="FBT56" s="18"/>
      <c r="FBU56" s="18"/>
      <c r="FBV56" s="18"/>
      <c r="FBW56" s="18"/>
      <c r="FBX56" s="18"/>
      <c r="FBY56" s="18"/>
      <c r="FBZ56" s="18"/>
      <c r="FCA56" s="18"/>
      <c r="FCB56" s="18"/>
      <c r="FCC56" s="18"/>
      <c r="FCD56" s="18"/>
      <c r="FCE56" s="18"/>
      <c r="FCF56" s="18"/>
      <c r="FCG56" s="18"/>
      <c r="FCH56" s="18"/>
      <c r="FCI56" s="18"/>
      <c r="FCJ56" s="18"/>
      <c r="FCK56" s="18"/>
      <c r="FCL56" s="18"/>
      <c r="FCM56" s="18"/>
      <c r="FCN56" s="18"/>
      <c r="FCO56" s="18"/>
      <c r="FCP56" s="18"/>
      <c r="FCQ56" s="18"/>
      <c r="FCR56" s="18"/>
      <c r="FCS56" s="18"/>
      <c r="FCT56" s="18"/>
      <c r="FCU56" s="18"/>
      <c r="FCV56" s="18"/>
      <c r="FCW56" s="18"/>
      <c r="FCX56" s="18"/>
      <c r="FCY56" s="18"/>
      <c r="FCZ56" s="18"/>
      <c r="FDA56" s="18"/>
      <c r="FDB56" s="18"/>
      <c r="FDC56" s="18"/>
      <c r="FDD56" s="18"/>
      <c r="FDE56" s="18"/>
      <c r="FDF56" s="18"/>
      <c r="FDG56" s="18"/>
      <c r="FDH56" s="18"/>
      <c r="FDI56" s="18"/>
      <c r="FDJ56" s="18"/>
      <c r="FDK56" s="18"/>
      <c r="FDL56" s="18"/>
      <c r="FDM56" s="18"/>
      <c r="FDN56" s="18"/>
      <c r="FDO56" s="18"/>
      <c r="FDP56" s="18"/>
      <c r="FDQ56" s="18"/>
      <c r="FDR56" s="18"/>
      <c r="FDS56" s="18"/>
      <c r="FDT56" s="18"/>
      <c r="FDU56" s="18"/>
      <c r="FDV56" s="18"/>
      <c r="FDW56" s="18"/>
      <c r="FDX56" s="18"/>
      <c r="FDY56" s="18"/>
      <c r="FDZ56" s="18"/>
      <c r="FEA56" s="18"/>
      <c r="FEB56" s="18"/>
      <c r="FEC56" s="18"/>
      <c r="FED56" s="18"/>
      <c r="FEE56" s="18"/>
      <c r="FEF56" s="18"/>
      <c r="FEG56" s="18"/>
      <c r="FEH56" s="18"/>
      <c r="FEI56" s="18"/>
      <c r="FEJ56" s="18"/>
      <c r="FEK56" s="18"/>
      <c r="FEL56" s="18"/>
      <c r="FEM56" s="18"/>
      <c r="FEN56" s="18"/>
      <c r="FEO56" s="18"/>
      <c r="FEP56" s="18"/>
      <c r="FEQ56" s="18"/>
      <c r="FER56" s="18"/>
      <c r="FES56" s="18"/>
      <c r="FET56" s="18"/>
      <c r="FEU56" s="18"/>
      <c r="FEV56" s="18"/>
      <c r="FEW56" s="18"/>
      <c r="FEX56" s="18"/>
      <c r="FEY56" s="18"/>
      <c r="FEZ56" s="18"/>
      <c r="FFA56" s="18"/>
      <c r="FFB56" s="18"/>
      <c r="FFC56" s="18"/>
      <c r="FFD56" s="18"/>
      <c r="FFE56" s="18"/>
      <c r="FFF56" s="18"/>
      <c r="FFG56" s="18"/>
      <c r="FFH56" s="18"/>
      <c r="FFI56" s="18"/>
      <c r="FFJ56" s="18"/>
      <c r="FFK56" s="18"/>
      <c r="FFL56" s="18"/>
      <c r="FFM56" s="18"/>
      <c r="FFN56" s="18"/>
      <c r="FFO56" s="18"/>
      <c r="FFP56" s="18"/>
      <c r="FFQ56" s="18"/>
      <c r="FFR56" s="18"/>
      <c r="FFS56" s="18"/>
      <c r="FFT56" s="18"/>
      <c r="FFU56" s="18"/>
      <c r="FFV56" s="18"/>
      <c r="FFW56" s="18"/>
      <c r="FFX56" s="18"/>
      <c r="FFY56" s="18"/>
      <c r="FFZ56" s="18"/>
      <c r="FGA56" s="18"/>
      <c r="FGB56" s="18"/>
      <c r="FGC56" s="18"/>
      <c r="FGD56" s="18"/>
      <c r="FGE56" s="18"/>
      <c r="FGF56" s="18"/>
      <c r="FGG56" s="18"/>
      <c r="FGH56" s="18"/>
      <c r="FGI56" s="18"/>
      <c r="FGJ56" s="18"/>
      <c r="FGK56" s="18"/>
      <c r="FGL56" s="18"/>
      <c r="FGM56" s="18"/>
      <c r="FGN56" s="18"/>
      <c r="FGO56" s="18"/>
      <c r="FGP56" s="18"/>
      <c r="FGQ56" s="18"/>
      <c r="FGR56" s="18"/>
      <c r="FGS56" s="18"/>
      <c r="FGT56" s="18"/>
      <c r="FGU56" s="18"/>
      <c r="FGV56" s="18"/>
      <c r="FGW56" s="18"/>
      <c r="FGX56" s="18"/>
      <c r="FGY56" s="18"/>
      <c r="FGZ56" s="18"/>
      <c r="FHA56" s="18"/>
      <c r="FHB56" s="18"/>
      <c r="FHC56" s="18"/>
      <c r="FHD56" s="18"/>
      <c r="FHE56" s="18"/>
      <c r="FHF56" s="18"/>
      <c r="FHG56" s="18"/>
      <c r="FHH56" s="18"/>
      <c r="FHI56" s="18"/>
      <c r="FHJ56" s="18"/>
      <c r="FHK56" s="18"/>
      <c r="FHL56" s="18"/>
      <c r="FHM56" s="18"/>
      <c r="FHN56" s="18"/>
      <c r="FHO56" s="18"/>
      <c r="FHP56" s="18"/>
      <c r="FHQ56" s="18"/>
      <c r="FHR56" s="18"/>
      <c r="FHS56" s="18"/>
      <c r="FHT56" s="18"/>
      <c r="FHU56" s="18"/>
      <c r="FHV56" s="18"/>
      <c r="FHW56" s="18"/>
      <c r="FHX56" s="18"/>
      <c r="FHY56" s="18"/>
      <c r="FHZ56" s="18"/>
      <c r="FIA56" s="18"/>
      <c r="FIB56" s="18"/>
      <c r="FIC56" s="18"/>
      <c r="FID56" s="18"/>
      <c r="FIE56" s="18"/>
      <c r="FIF56" s="18"/>
      <c r="FIG56" s="18"/>
      <c r="FIH56" s="18"/>
      <c r="FII56" s="18"/>
      <c r="FIJ56" s="18"/>
      <c r="FIK56" s="18"/>
      <c r="FIL56" s="18"/>
      <c r="FIM56" s="18"/>
      <c r="FIN56" s="18"/>
      <c r="FIO56" s="18"/>
      <c r="FIP56" s="18"/>
      <c r="FIQ56" s="18"/>
      <c r="FIR56" s="18"/>
      <c r="FIS56" s="18"/>
      <c r="FIT56" s="18"/>
      <c r="FIU56" s="18"/>
      <c r="FIV56" s="18"/>
      <c r="FIW56" s="18"/>
      <c r="FIX56" s="18"/>
      <c r="FIY56" s="18"/>
      <c r="FIZ56" s="18"/>
      <c r="FJA56" s="18"/>
      <c r="FJB56" s="18"/>
      <c r="FJC56" s="18"/>
      <c r="FJD56" s="18"/>
      <c r="FJE56" s="18"/>
      <c r="FJF56" s="18"/>
      <c r="FJG56" s="18"/>
      <c r="FJH56" s="18"/>
      <c r="FJI56" s="18"/>
      <c r="FJJ56" s="18"/>
      <c r="FJK56" s="18"/>
      <c r="FJL56" s="18"/>
      <c r="FJM56" s="18"/>
      <c r="FJN56" s="18"/>
      <c r="FJO56" s="18"/>
      <c r="FJP56" s="18"/>
      <c r="FJQ56" s="18"/>
      <c r="FJR56" s="18"/>
      <c r="FJS56" s="18"/>
      <c r="FJT56" s="18"/>
      <c r="FJU56" s="18"/>
      <c r="FJV56" s="18"/>
      <c r="FJW56" s="18"/>
      <c r="FJX56" s="18"/>
      <c r="FJY56" s="18"/>
      <c r="FJZ56" s="18"/>
      <c r="FKA56" s="18"/>
      <c r="FKB56" s="18"/>
      <c r="FKC56" s="18"/>
      <c r="FKD56" s="18"/>
      <c r="FKE56" s="18"/>
      <c r="FKF56" s="18"/>
      <c r="FKG56" s="18"/>
      <c r="FKH56" s="18"/>
      <c r="FKI56" s="18"/>
      <c r="FKJ56" s="18"/>
      <c r="FKK56" s="18"/>
      <c r="FKL56" s="18"/>
      <c r="FKM56" s="18"/>
      <c r="FKN56" s="18"/>
      <c r="FKO56" s="18"/>
      <c r="FKP56" s="18"/>
      <c r="FKQ56" s="18"/>
      <c r="FKR56" s="18"/>
      <c r="FKS56" s="18"/>
      <c r="FKT56" s="18"/>
      <c r="FKU56" s="18"/>
      <c r="FKV56" s="18"/>
      <c r="FKW56" s="18"/>
      <c r="FKX56" s="18"/>
      <c r="FKY56" s="18"/>
      <c r="FKZ56" s="18"/>
      <c r="FLA56" s="18"/>
      <c r="FLB56" s="18"/>
      <c r="FLC56" s="18"/>
      <c r="FLD56" s="18"/>
      <c r="FLE56" s="18"/>
      <c r="FLF56" s="18"/>
      <c r="FLG56" s="18"/>
      <c r="FLH56" s="18"/>
      <c r="FLI56" s="18"/>
      <c r="FLJ56" s="18"/>
      <c r="FLK56" s="18"/>
      <c r="FLL56" s="18"/>
      <c r="FLM56" s="18"/>
      <c r="FLN56" s="18"/>
      <c r="FLO56" s="18"/>
      <c r="FLP56" s="18"/>
      <c r="FLQ56" s="18"/>
      <c r="FLR56" s="18"/>
      <c r="FLS56" s="18"/>
      <c r="FLT56" s="18"/>
      <c r="FLU56" s="18"/>
      <c r="FLV56" s="18"/>
      <c r="FLW56" s="18"/>
      <c r="FLX56" s="18"/>
      <c r="FLY56" s="18"/>
      <c r="FLZ56" s="18"/>
      <c r="FMA56" s="18"/>
      <c r="FMB56" s="18"/>
      <c r="FMC56" s="18"/>
      <c r="FMD56" s="18"/>
      <c r="FME56" s="18"/>
      <c r="FMF56" s="18"/>
      <c r="FMG56" s="18"/>
      <c r="FMH56" s="18"/>
      <c r="FMI56" s="18"/>
      <c r="FMJ56" s="18"/>
      <c r="FMK56" s="18"/>
      <c r="FML56" s="18"/>
      <c r="FMM56" s="18"/>
      <c r="FMN56" s="18"/>
      <c r="FMO56" s="18"/>
      <c r="FMP56" s="18"/>
      <c r="FMQ56" s="18"/>
      <c r="FMR56" s="18"/>
      <c r="FMS56" s="18"/>
      <c r="FMT56" s="18"/>
      <c r="FMU56" s="18"/>
      <c r="FMV56" s="18"/>
      <c r="FMW56" s="18"/>
      <c r="FMX56" s="18"/>
      <c r="FMY56" s="18"/>
      <c r="FMZ56" s="18"/>
      <c r="FNA56" s="18"/>
      <c r="FNB56" s="18"/>
      <c r="FNC56" s="18"/>
      <c r="FND56" s="18"/>
      <c r="FNE56" s="18"/>
      <c r="FNF56" s="18"/>
      <c r="FNG56" s="18"/>
      <c r="FNH56" s="18"/>
      <c r="FNI56" s="18"/>
      <c r="FNJ56" s="18"/>
      <c r="FNK56" s="18"/>
      <c r="FNL56" s="18"/>
      <c r="FNM56" s="18"/>
      <c r="FNN56" s="18"/>
      <c r="FNO56" s="18"/>
      <c r="FNP56" s="18"/>
      <c r="FNQ56" s="18"/>
      <c r="FNR56" s="18"/>
      <c r="FNS56" s="18"/>
      <c r="FNT56" s="18"/>
      <c r="FNU56" s="18"/>
      <c r="FNV56" s="18"/>
      <c r="FNW56" s="18"/>
      <c r="FNX56" s="18"/>
      <c r="FNY56" s="18"/>
      <c r="FNZ56" s="18"/>
      <c r="FOA56" s="18"/>
      <c r="FOB56" s="18"/>
      <c r="FOC56" s="18"/>
      <c r="FOD56" s="18"/>
      <c r="FOE56" s="18"/>
      <c r="FOF56" s="18"/>
      <c r="FOG56" s="18"/>
      <c r="FOH56" s="18"/>
      <c r="FOI56" s="18"/>
      <c r="FOJ56" s="18"/>
      <c r="FOK56" s="18"/>
      <c r="FOL56" s="18"/>
      <c r="FOM56" s="18"/>
      <c r="FON56" s="18"/>
      <c r="FOO56" s="18"/>
      <c r="FOP56" s="18"/>
      <c r="FOQ56" s="18"/>
      <c r="FOR56" s="18"/>
      <c r="FOS56" s="18"/>
      <c r="FOT56" s="18"/>
      <c r="FOU56" s="18"/>
      <c r="FOV56" s="18"/>
      <c r="FOW56" s="18"/>
      <c r="FOX56" s="18"/>
      <c r="FOY56" s="18"/>
      <c r="FOZ56" s="18"/>
      <c r="FPA56" s="18"/>
      <c r="FPB56" s="18"/>
      <c r="FPC56" s="18"/>
      <c r="FPD56" s="18"/>
      <c r="FPE56" s="18"/>
      <c r="FPF56" s="18"/>
      <c r="FPG56" s="18"/>
      <c r="FPH56" s="18"/>
      <c r="FPI56" s="18"/>
      <c r="FPJ56" s="18"/>
      <c r="FPK56" s="18"/>
      <c r="FPL56" s="18"/>
      <c r="FPM56" s="18"/>
      <c r="FPN56" s="18"/>
      <c r="FPO56" s="18"/>
      <c r="FPP56" s="18"/>
      <c r="FPQ56" s="18"/>
      <c r="FPR56" s="18"/>
      <c r="FPS56" s="18"/>
      <c r="FPT56" s="18"/>
      <c r="FPU56" s="18"/>
      <c r="FPV56" s="18"/>
      <c r="FPW56" s="18"/>
      <c r="FPX56" s="18"/>
      <c r="FPY56" s="18"/>
      <c r="FPZ56" s="18"/>
      <c r="FQA56" s="18"/>
      <c r="FQB56" s="18"/>
      <c r="FQC56" s="18"/>
      <c r="FQD56" s="18"/>
      <c r="FQE56" s="18"/>
      <c r="FQF56" s="18"/>
      <c r="FQG56" s="18"/>
      <c r="FQH56" s="18"/>
      <c r="FQI56" s="18"/>
      <c r="FQJ56" s="18"/>
      <c r="FQK56" s="18"/>
      <c r="FQL56" s="18"/>
      <c r="FQM56" s="18"/>
      <c r="FQN56" s="18"/>
      <c r="FQO56" s="18"/>
      <c r="FQP56" s="18"/>
      <c r="FQQ56" s="18"/>
      <c r="FQR56" s="18"/>
      <c r="FQS56" s="18"/>
      <c r="FQT56" s="18"/>
      <c r="FQU56" s="18"/>
      <c r="FQV56" s="18"/>
      <c r="FQW56" s="18"/>
      <c r="FQX56" s="18"/>
      <c r="FQY56" s="18"/>
      <c r="FQZ56" s="18"/>
      <c r="FRA56" s="18"/>
      <c r="FRB56" s="18"/>
      <c r="FRC56" s="18"/>
      <c r="FRD56" s="18"/>
      <c r="FRE56" s="18"/>
      <c r="FRF56" s="18"/>
      <c r="FRG56" s="18"/>
      <c r="FRH56" s="18"/>
      <c r="FRI56" s="18"/>
      <c r="FRJ56" s="18"/>
      <c r="FRK56" s="18"/>
      <c r="FRL56" s="18"/>
      <c r="FRM56" s="18"/>
      <c r="FRN56" s="18"/>
      <c r="FRO56" s="18"/>
      <c r="FRP56" s="18"/>
      <c r="FRQ56" s="18"/>
      <c r="FRR56" s="18"/>
      <c r="FRS56" s="18"/>
      <c r="FRT56" s="18"/>
      <c r="FRU56" s="18"/>
      <c r="FRV56" s="18"/>
      <c r="FRW56" s="18"/>
      <c r="FRX56" s="18"/>
      <c r="FRY56" s="18"/>
      <c r="FRZ56" s="18"/>
      <c r="FSA56" s="18"/>
      <c r="FSB56" s="18"/>
      <c r="FSC56" s="18"/>
      <c r="FSD56" s="18"/>
      <c r="FSE56" s="18"/>
      <c r="FSF56" s="18"/>
      <c r="FSG56" s="18"/>
      <c r="FSH56" s="18"/>
      <c r="FSI56" s="18"/>
      <c r="FSJ56" s="18"/>
      <c r="FSK56" s="18"/>
      <c r="FSL56" s="18"/>
      <c r="FSM56" s="18"/>
      <c r="FSN56" s="18"/>
      <c r="FSO56" s="18"/>
      <c r="FSP56" s="18"/>
      <c r="FSQ56" s="18"/>
      <c r="FSR56" s="18"/>
      <c r="FSS56" s="18"/>
      <c r="FST56" s="18"/>
      <c r="FSU56" s="18"/>
      <c r="FSV56" s="18"/>
      <c r="FSW56" s="18"/>
      <c r="FSX56" s="18"/>
      <c r="FSY56" s="18"/>
      <c r="FSZ56" s="18"/>
      <c r="FTA56" s="18"/>
      <c r="FTB56" s="18"/>
      <c r="FTC56" s="18"/>
      <c r="FTD56" s="18"/>
      <c r="FTE56" s="18"/>
      <c r="FTF56" s="18"/>
      <c r="FTG56" s="18"/>
      <c r="FTH56" s="18"/>
      <c r="FTI56" s="18"/>
      <c r="FTJ56" s="18"/>
      <c r="FTK56" s="18"/>
      <c r="FTL56" s="18"/>
      <c r="FTM56" s="18"/>
      <c r="FTN56" s="18"/>
      <c r="FTO56" s="18"/>
      <c r="FTP56" s="18"/>
      <c r="FTQ56" s="18"/>
      <c r="FTR56" s="18"/>
      <c r="FTS56" s="18"/>
      <c r="FTT56" s="18"/>
      <c r="FTU56" s="18"/>
      <c r="FTV56" s="18"/>
      <c r="FTW56" s="18"/>
      <c r="FTX56" s="18"/>
      <c r="FTY56" s="18"/>
      <c r="FTZ56" s="18"/>
      <c r="FUA56" s="18"/>
      <c r="FUB56" s="18"/>
      <c r="FUC56" s="18"/>
      <c r="FUD56" s="18"/>
      <c r="FUE56" s="18"/>
      <c r="FUF56" s="18"/>
      <c r="FUG56" s="18"/>
      <c r="FUH56" s="18"/>
      <c r="FUI56" s="18"/>
      <c r="FUJ56" s="18"/>
      <c r="FUK56" s="18"/>
      <c r="FUL56" s="18"/>
      <c r="FUM56" s="18"/>
      <c r="FUN56" s="18"/>
      <c r="FUO56" s="18"/>
      <c r="FUP56" s="18"/>
      <c r="FUQ56" s="18"/>
      <c r="FUR56" s="18"/>
      <c r="FUS56" s="18"/>
      <c r="FUT56" s="18"/>
      <c r="FUU56" s="18"/>
      <c r="FUV56" s="18"/>
      <c r="FUW56" s="18"/>
      <c r="FUX56" s="18"/>
      <c r="FUY56" s="18"/>
      <c r="FUZ56" s="18"/>
      <c r="FVA56" s="18"/>
      <c r="FVB56" s="18"/>
      <c r="FVC56" s="18"/>
      <c r="FVD56" s="18"/>
      <c r="FVE56" s="18"/>
      <c r="FVF56" s="18"/>
      <c r="FVG56" s="18"/>
      <c r="FVH56" s="18"/>
      <c r="FVI56" s="18"/>
      <c r="FVJ56" s="18"/>
      <c r="FVK56" s="18"/>
      <c r="FVL56" s="18"/>
      <c r="FVM56" s="18"/>
      <c r="FVN56" s="18"/>
      <c r="FVO56" s="18"/>
      <c r="FVP56" s="18"/>
      <c r="FVQ56" s="18"/>
      <c r="FVR56" s="18"/>
      <c r="FVS56" s="18"/>
      <c r="FVT56" s="18"/>
      <c r="FVU56" s="18"/>
      <c r="FVV56" s="18"/>
      <c r="FVW56" s="18"/>
      <c r="FVX56" s="18"/>
      <c r="FVY56" s="18"/>
      <c r="FVZ56" s="18"/>
      <c r="FWA56" s="18"/>
      <c r="FWB56" s="18"/>
      <c r="FWC56" s="18"/>
      <c r="FWD56" s="18"/>
      <c r="FWE56" s="18"/>
      <c r="FWF56" s="18"/>
      <c r="FWG56" s="18"/>
      <c r="FWH56" s="18"/>
      <c r="FWI56" s="18"/>
      <c r="FWJ56" s="18"/>
      <c r="FWK56" s="18"/>
      <c r="FWL56" s="18"/>
      <c r="FWM56" s="18"/>
      <c r="FWN56" s="18"/>
      <c r="FWO56" s="18"/>
      <c r="FWP56" s="18"/>
      <c r="FWQ56" s="18"/>
      <c r="FWR56" s="18"/>
      <c r="FWS56" s="18"/>
      <c r="FWT56" s="18"/>
      <c r="FWU56" s="18"/>
      <c r="FWV56" s="18"/>
      <c r="FWW56" s="18"/>
      <c r="FWX56" s="18"/>
      <c r="FWY56" s="18"/>
      <c r="FWZ56" s="18"/>
      <c r="FXA56" s="18"/>
      <c r="FXB56" s="18"/>
      <c r="FXC56" s="18"/>
      <c r="FXD56" s="18"/>
      <c r="FXE56" s="18"/>
      <c r="FXF56" s="18"/>
      <c r="FXG56" s="18"/>
      <c r="FXH56" s="18"/>
      <c r="FXI56" s="18"/>
      <c r="FXJ56" s="18"/>
      <c r="FXK56" s="18"/>
      <c r="FXL56" s="18"/>
      <c r="FXM56" s="18"/>
      <c r="FXN56" s="18"/>
      <c r="FXO56" s="18"/>
      <c r="FXP56" s="18"/>
      <c r="FXQ56" s="18"/>
      <c r="FXR56" s="18"/>
      <c r="FXS56" s="18"/>
      <c r="FXT56" s="18"/>
      <c r="FXU56" s="18"/>
      <c r="FXV56" s="18"/>
      <c r="FXW56" s="18"/>
      <c r="FXX56" s="18"/>
      <c r="FXY56" s="18"/>
      <c r="FXZ56" s="18"/>
      <c r="FYA56" s="18"/>
      <c r="FYB56" s="18"/>
      <c r="FYC56" s="18"/>
      <c r="FYD56" s="18"/>
      <c r="FYE56" s="18"/>
      <c r="FYF56" s="18"/>
      <c r="FYG56" s="18"/>
      <c r="FYH56" s="18"/>
      <c r="FYI56" s="18"/>
      <c r="FYJ56" s="18"/>
      <c r="FYK56" s="18"/>
      <c r="FYL56" s="18"/>
      <c r="FYM56" s="18"/>
      <c r="FYN56" s="18"/>
      <c r="FYO56" s="18"/>
      <c r="FYP56" s="18"/>
      <c r="FYQ56" s="18"/>
      <c r="FYR56" s="18"/>
      <c r="FYS56" s="18"/>
      <c r="FYT56" s="18"/>
      <c r="FYU56" s="18"/>
      <c r="FYV56" s="18"/>
      <c r="FYW56" s="18"/>
      <c r="FYX56" s="18"/>
      <c r="FYY56" s="18"/>
      <c r="FYZ56" s="18"/>
      <c r="FZA56" s="18"/>
      <c r="FZB56" s="18"/>
      <c r="FZC56" s="18"/>
      <c r="FZD56" s="18"/>
      <c r="FZE56" s="18"/>
      <c r="FZF56" s="18"/>
      <c r="FZG56" s="18"/>
      <c r="FZH56" s="18"/>
      <c r="FZI56" s="18"/>
      <c r="FZJ56" s="18"/>
      <c r="FZK56" s="18"/>
      <c r="FZL56" s="18"/>
      <c r="FZM56" s="18"/>
      <c r="FZN56" s="18"/>
      <c r="FZO56" s="18"/>
      <c r="FZP56" s="18"/>
      <c r="FZQ56" s="18"/>
      <c r="FZR56" s="18"/>
      <c r="FZS56" s="18"/>
      <c r="FZT56" s="18"/>
      <c r="FZU56" s="18"/>
      <c r="FZV56" s="18"/>
      <c r="FZW56" s="18"/>
      <c r="FZX56" s="18"/>
      <c r="FZY56" s="18"/>
      <c r="FZZ56" s="18"/>
      <c r="GAA56" s="18"/>
      <c r="GAB56" s="18"/>
      <c r="GAC56" s="18"/>
      <c r="GAD56" s="18"/>
      <c r="GAE56" s="18"/>
      <c r="GAF56" s="18"/>
      <c r="GAG56" s="18"/>
      <c r="GAH56" s="18"/>
      <c r="GAI56" s="18"/>
      <c r="GAJ56" s="18"/>
      <c r="GAK56" s="18"/>
      <c r="GAL56" s="18"/>
      <c r="GAM56" s="18"/>
      <c r="GAN56" s="18"/>
      <c r="GAO56" s="18"/>
      <c r="GAP56" s="18"/>
      <c r="GAQ56" s="18"/>
      <c r="GAR56" s="18"/>
      <c r="GAS56" s="18"/>
      <c r="GAT56" s="18"/>
      <c r="GAU56" s="18"/>
      <c r="GAV56" s="18"/>
      <c r="GAW56" s="18"/>
      <c r="GAX56" s="18"/>
      <c r="GAY56" s="18"/>
      <c r="GAZ56" s="18"/>
      <c r="GBA56" s="18"/>
      <c r="GBB56" s="18"/>
      <c r="GBC56" s="18"/>
      <c r="GBD56" s="18"/>
      <c r="GBE56" s="18"/>
      <c r="GBF56" s="18"/>
      <c r="GBG56" s="18"/>
      <c r="GBH56" s="18"/>
      <c r="GBI56" s="18"/>
      <c r="GBJ56" s="18"/>
      <c r="GBK56" s="18"/>
      <c r="GBL56" s="18"/>
      <c r="GBM56" s="18"/>
      <c r="GBN56" s="18"/>
      <c r="GBO56" s="18"/>
      <c r="GBP56" s="18"/>
      <c r="GBQ56" s="18"/>
      <c r="GBR56" s="18"/>
      <c r="GBS56" s="18"/>
      <c r="GBT56" s="18"/>
      <c r="GBU56" s="18"/>
      <c r="GBV56" s="18"/>
      <c r="GBW56" s="18"/>
      <c r="GBX56" s="18"/>
      <c r="GBY56" s="18"/>
      <c r="GBZ56" s="18"/>
      <c r="GCA56" s="18"/>
      <c r="GCB56" s="18"/>
      <c r="GCC56" s="18"/>
      <c r="GCD56" s="18"/>
      <c r="GCE56" s="18"/>
      <c r="GCF56" s="18"/>
      <c r="GCG56" s="18"/>
      <c r="GCH56" s="18"/>
      <c r="GCI56" s="18"/>
      <c r="GCJ56" s="18"/>
      <c r="GCK56" s="18"/>
      <c r="GCL56" s="18"/>
      <c r="GCM56" s="18"/>
      <c r="GCN56" s="18"/>
      <c r="GCO56" s="18"/>
      <c r="GCP56" s="18"/>
      <c r="GCQ56" s="18"/>
      <c r="GCR56" s="18"/>
      <c r="GCS56" s="18"/>
      <c r="GCT56" s="18"/>
      <c r="GCU56" s="18"/>
      <c r="GCV56" s="18"/>
      <c r="GCW56" s="18"/>
      <c r="GCX56" s="18"/>
      <c r="GCY56" s="18"/>
      <c r="GCZ56" s="18"/>
      <c r="GDA56" s="18"/>
      <c r="GDB56" s="18"/>
      <c r="GDC56" s="18"/>
      <c r="GDD56" s="18"/>
      <c r="GDE56" s="18"/>
      <c r="GDF56" s="18"/>
      <c r="GDG56" s="18"/>
      <c r="GDH56" s="18"/>
      <c r="GDI56" s="18"/>
      <c r="GDJ56" s="18"/>
      <c r="GDK56" s="18"/>
      <c r="GDL56" s="18"/>
      <c r="GDM56" s="18"/>
      <c r="GDN56" s="18"/>
      <c r="GDO56" s="18"/>
      <c r="GDP56" s="18"/>
      <c r="GDQ56" s="18"/>
      <c r="GDR56" s="18"/>
      <c r="GDS56" s="18"/>
      <c r="GDT56" s="18"/>
      <c r="GDU56" s="18"/>
      <c r="GDV56" s="18"/>
      <c r="GDW56" s="18"/>
      <c r="GDX56" s="18"/>
      <c r="GDY56" s="18"/>
      <c r="GDZ56" s="18"/>
      <c r="GEA56" s="18"/>
      <c r="GEB56" s="18"/>
      <c r="GEC56" s="18"/>
      <c r="GED56" s="18"/>
      <c r="GEE56" s="18"/>
      <c r="GEF56" s="18"/>
      <c r="GEG56" s="18"/>
      <c r="GEH56" s="18"/>
      <c r="GEI56" s="18"/>
      <c r="GEJ56" s="18"/>
      <c r="GEK56" s="18"/>
      <c r="GEL56" s="18"/>
      <c r="GEM56" s="18"/>
      <c r="GEN56" s="18"/>
      <c r="GEO56" s="18"/>
      <c r="GEP56" s="18"/>
      <c r="GEQ56" s="18"/>
      <c r="GER56" s="18"/>
      <c r="GES56" s="18"/>
      <c r="GET56" s="18"/>
      <c r="GEU56" s="18"/>
      <c r="GEV56" s="18"/>
      <c r="GEW56" s="18"/>
      <c r="GEX56" s="18"/>
      <c r="GEY56" s="18"/>
      <c r="GEZ56" s="18"/>
      <c r="GFA56" s="18"/>
      <c r="GFB56" s="18"/>
      <c r="GFC56" s="18"/>
      <c r="GFD56" s="18"/>
      <c r="GFE56" s="18"/>
      <c r="GFF56" s="18"/>
      <c r="GFG56" s="18"/>
      <c r="GFH56" s="18"/>
      <c r="GFI56" s="18"/>
      <c r="GFJ56" s="18"/>
      <c r="GFK56" s="18"/>
      <c r="GFL56" s="18"/>
      <c r="GFM56" s="18"/>
      <c r="GFN56" s="18"/>
      <c r="GFO56" s="18"/>
      <c r="GFP56" s="18"/>
      <c r="GFQ56" s="18"/>
      <c r="GFR56" s="18"/>
      <c r="GFS56" s="18"/>
      <c r="GFT56" s="18"/>
      <c r="GFU56" s="18"/>
      <c r="GFV56" s="18"/>
      <c r="GFW56" s="18"/>
      <c r="GFX56" s="18"/>
      <c r="GFY56" s="18"/>
      <c r="GFZ56" s="18"/>
      <c r="GGA56" s="18"/>
      <c r="GGB56" s="18"/>
      <c r="GGC56" s="18"/>
      <c r="GGD56" s="18"/>
      <c r="GGE56" s="18"/>
      <c r="GGF56" s="18"/>
      <c r="GGG56" s="18"/>
      <c r="GGH56" s="18"/>
      <c r="GGI56" s="18"/>
      <c r="GGJ56" s="18"/>
      <c r="GGK56" s="18"/>
      <c r="GGL56" s="18"/>
      <c r="GGM56" s="18"/>
      <c r="GGN56" s="18"/>
      <c r="GGO56" s="18"/>
      <c r="GGP56" s="18"/>
      <c r="GGQ56" s="18"/>
      <c r="GGR56" s="18"/>
      <c r="GGS56" s="18"/>
      <c r="GGT56" s="18"/>
      <c r="GGU56" s="18"/>
      <c r="GGV56" s="18"/>
      <c r="GGW56" s="18"/>
      <c r="GGX56" s="18"/>
      <c r="GGY56" s="18"/>
      <c r="GGZ56" s="18"/>
      <c r="GHA56" s="18"/>
      <c r="GHB56" s="18"/>
      <c r="GHC56" s="18"/>
      <c r="GHD56" s="18"/>
      <c r="GHE56" s="18"/>
      <c r="GHF56" s="18"/>
      <c r="GHG56" s="18"/>
      <c r="GHH56" s="18"/>
      <c r="GHI56" s="18"/>
      <c r="GHJ56" s="18"/>
      <c r="GHK56" s="18"/>
      <c r="GHL56" s="18"/>
      <c r="GHM56" s="18"/>
      <c r="GHN56" s="18"/>
      <c r="GHO56" s="18"/>
      <c r="GHP56" s="18"/>
      <c r="GHQ56" s="18"/>
      <c r="GHR56" s="18"/>
      <c r="GHS56" s="18"/>
      <c r="GHT56" s="18"/>
      <c r="GHU56" s="18"/>
      <c r="GHV56" s="18"/>
      <c r="GHW56" s="18"/>
      <c r="GHX56" s="18"/>
      <c r="GHY56" s="18"/>
      <c r="GHZ56" s="18"/>
      <c r="GIA56" s="18"/>
      <c r="GIB56" s="18"/>
      <c r="GIC56" s="18"/>
      <c r="GID56" s="18"/>
      <c r="GIE56" s="18"/>
      <c r="GIF56" s="18"/>
      <c r="GIG56" s="18"/>
      <c r="GIH56" s="18"/>
      <c r="GII56" s="18"/>
      <c r="GIJ56" s="18"/>
      <c r="GIK56" s="18"/>
      <c r="GIL56" s="18"/>
      <c r="GIM56" s="18"/>
      <c r="GIN56" s="18"/>
      <c r="GIO56" s="18"/>
      <c r="GIP56" s="18"/>
      <c r="GIQ56" s="18"/>
      <c r="GIR56" s="18"/>
      <c r="GIS56" s="18"/>
      <c r="GIT56" s="18"/>
      <c r="GIU56" s="18"/>
      <c r="GIV56" s="18"/>
      <c r="GIW56" s="18"/>
      <c r="GIX56" s="18"/>
      <c r="GIY56" s="18"/>
      <c r="GIZ56" s="18"/>
      <c r="GJA56" s="18"/>
      <c r="GJB56" s="18"/>
      <c r="GJC56" s="18"/>
      <c r="GJD56" s="18"/>
      <c r="GJE56" s="18"/>
      <c r="GJF56" s="18"/>
      <c r="GJG56" s="18"/>
      <c r="GJH56" s="18"/>
      <c r="GJI56" s="18"/>
      <c r="GJJ56" s="18"/>
      <c r="GJK56" s="18"/>
      <c r="GJL56" s="18"/>
      <c r="GJM56" s="18"/>
      <c r="GJN56" s="18"/>
      <c r="GJO56" s="18"/>
      <c r="GJP56" s="18"/>
      <c r="GJQ56" s="18"/>
      <c r="GJR56" s="18"/>
      <c r="GJS56" s="18"/>
      <c r="GJT56" s="18"/>
      <c r="GJU56" s="18"/>
      <c r="GJV56" s="18"/>
      <c r="GJW56" s="18"/>
      <c r="GJX56" s="18"/>
      <c r="GJY56" s="18"/>
      <c r="GJZ56" s="18"/>
      <c r="GKA56" s="18"/>
      <c r="GKB56" s="18"/>
      <c r="GKC56" s="18"/>
      <c r="GKD56" s="18"/>
      <c r="GKE56" s="18"/>
      <c r="GKF56" s="18"/>
      <c r="GKG56" s="18"/>
      <c r="GKH56" s="18"/>
      <c r="GKI56" s="18"/>
      <c r="GKJ56" s="18"/>
      <c r="GKK56" s="18"/>
      <c r="GKL56" s="18"/>
      <c r="GKM56" s="18"/>
      <c r="GKN56" s="18"/>
      <c r="GKO56" s="18"/>
      <c r="GKP56" s="18"/>
      <c r="GKQ56" s="18"/>
      <c r="GKR56" s="18"/>
      <c r="GKS56" s="18"/>
      <c r="GKT56" s="18"/>
      <c r="GKU56" s="18"/>
      <c r="GKV56" s="18"/>
      <c r="GKW56" s="18"/>
      <c r="GKX56" s="18"/>
      <c r="GKY56" s="18"/>
      <c r="GKZ56" s="18"/>
      <c r="GLA56" s="18"/>
      <c r="GLB56" s="18"/>
      <c r="GLC56" s="18"/>
      <c r="GLD56" s="18"/>
      <c r="GLE56" s="18"/>
      <c r="GLF56" s="18"/>
      <c r="GLG56" s="18"/>
      <c r="GLH56" s="18"/>
      <c r="GLI56" s="18"/>
      <c r="GLJ56" s="18"/>
      <c r="GLK56" s="18"/>
      <c r="GLL56" s="18"/>
      <c r="GLM56" s="18"/>
      <c r="GLN56" s="18"/>
      <c r="GLO56" s="18"/>
      <c r="GLP56" s="18"/>
      <c r="GLQ56" s="18"/>
      <c r="GLR56" s="18"/>
      <c r="GLS56" s="18"/>
      <c r="GLT56" s="18"/>
      <c r="GLU56" s="18"/>
      <c r="GLV56" s="18"/>
      <c r="GLW56" s="18"/>
      <c r="GLX56" s="18"/>
      <c r="GLY56" s="18"/>
      <c r="GLZ56" s="18"/>
      <c r="GMA56" s="18"/>
      <c r="GMB56" s="18"/>
      <c r="GMC56" s="18"/>
      <c r="GMD56" s="18"/>
      <c r="GME56" s="18"/>
      <c r="GMF56" s="18"/>
      <c r="GMG56" s="18"/>
      <c r="GMH56" s="18"/>
      <c r="GMI56" s="18"/>
      <c r="GMJ56" s="18"/>
      <c r="GMK56" s="18"/>
      <c r="GML56" s="18"/>
      <c r="GMM56" s="18"/>
      <c r="GMN56" s="18"/>
      <c r="GMO56" s="18"/>
      <c r="GMP56" s="18"/>
      <c r="GMQ56" s="18"/>
      <c r="GMR56" s="18"/>
      <c r="GMS56" s="18"/>
      <c r="GMT56" s="18"/>
      <c r="GMU56" s="18"/>
      <c r="GMV56" s="18"/>
      <c r="GMW56" s="18"/>
      <c r="GMX56" s="18"/>
      <c r="GMY56" s="18"/>
      <c r="GMZ56" s="18"/>
      <c r="GNA56" s="18"/>
      <c r="GNB56" s="18"/>
      <c r="GNC56" s="18"/>
      <c r="GND56" s="18"/>
      <c r="GNE56" s="18"/>
      <c r="GNF56" s="18"/>
      <c r="GNG56" s="18"/>
      <c r="GNH56" s="18"/>
      <c r="GNI56" s="18"/>
      <c r="GNJ56" s="18"/>
      <c r="GNK56" s="18"/>
      <c r="GNL56" s="18"/>
      <c r="GNM56" s="18"/>
      <c r="GNN56" s="18"/>
      <c r="GNO56" s="18"/>
      <c r="GNP56" s="18"/>
      <c r="GNQ56" s="18"/>
      <c r="GNR56" s="18"/>
      <c r="GNS56" s="18"/>
      <c r="GNT56" s="18"/>
      <c r="GNU56" s="18"/>
      <c r="GNV56" s="18"/>
      <c r="GNW56" s="18"/>
      <c r="GNX56" s="18"/>
      <c r="GNY56" s="18"/>
      <c r="GNZ56" s="18"/>
      <c r="GOA56" s="18"/>
      <c r="GOB56" s="18"/>
      <c r="GOC56" s="18"/>
      <c r="GOD56" s="18"/>
      <c r="GOE56" s="18"/>
      <c r="GOF56" s="18"/>
      <c r="GOG56" s="18"/>
      <c r="GOH56" s="18"/>
      <c r="GOI56" s="18"/>
      <c r="GOJ56" s="18"/>
      <c r="GOK56" s="18"/>
      <c r="GOL56" s="18"/>
      <c r="GOM56" s="18"/>
      <c r="GON56" s="18"/>
      <c r="GOO56" s="18"/>
      <c r="GOP56" s="18"/>
      <c r="GOQ56" s="18"/>
      <c r="GOR56" s="18"/>
      <c r="GOS56" s="18"/>
      <c r="GOT56" s="18"/>
      <c r="GOU56" s="18"/>
      <c r="GOV56" s="18"/>
      <c r="GOW56" s="18"/>
      <c r="GOX56" s="18"/>
      <c r="GOY56" s="18"/>
      <c r="GOZ56" s="18"/>
      <c r="GPA56" s="18"/>
      <c r="GPB56" s="18"/>
      <c r="GPC56" s="18"/>
      <c r="GPD56" s="18"/>
      <c r="GPE56" s="18"/>
      <c r="GPF56" s="18"/>
      <c r="GPG56" s="18"/>
      <c r="GPH56" s="18"/>
      <c r="GPI56" s="18"/>
      <c r="GPJ56" s="18"/>
      <c r="GPK56" s="18"/>
      <c r="GPL56" s="18"/>
      <c r="GPM56" s="18"/>
      <c r="GPN56" s="18"/>
      <c r="GPO56" s="18"/>
      <c r="GPP56" s="18"/>
      <c r="GPQ56" s="18"/>
      <c r="GPR56" s="18"/>
      <c r="GPS56" s="18"/>
      <c r="GPT56" s="18"/>
      <c r="GPU56" s="18"/>
      <c r="GPV56" s="18"/>
      <c r="GPW56" s="18"/>
      <c r="GPX56" s="18"/>
      <c r="GPY56" s="18"/>
      <c r="GPZ56" s="18"/>
      <c r="GQA56" s="18"/>
      <c r="GQB56" s="18"/>
      <c r="GQC56" s="18"/>
      <c r="GQD56" s="18"/>
      <c r="GQE56" s="18"/>
      <c r="GQF56" s="18"/>
      <c r="GQG56" s="18"/>
      <c r="GQH56" s="18"/>
      <c r="GQI56" s="18"/>
      <c r="GQJ56" s="18"/>
      <c r="GQK56" s="18"/>
      <c r="GQL56" s="18"/>
      <c r="GQM56" s="18"/>
      <c r="GQN56" s="18"/>
      <c r="GQO56" s="18"/>
      <c r="GQP56" s="18"/>
      <c r="GQQ56" s="18"/>
      <c r="GQR56" s="18"/>
      <c r="GQS56" s="18"/>
      <c r="GQT56" s="18"/>
      <c r="GQU56" s="18"/>
      <c r="GQV56" s="18"/>
      <c r="GQW56" s="18"/>
      <c r="GQX56" s="18"/>
      <c r="GQY56" s="18"/>
      <c r="GQZ56" s="18"/>
      <c r="GRA56" s="18"/>
      <c r="GRB56" s="18"/>
      <c r="GRC56" s="18"/>
      <c r="GRD56" s="18"/>
      <c r="GRE56" s="18"/>
      <c r="GRF56" s="18"/>
      <c r="GRG56" s="18"/>
      <c r="GRH56" s="18"/>
      <c r="GRI56" s="18"/>
      <c r="GRJ56" s="18"/>
      <c r="GRK56" s="18"/>
      <c r="GRL56" s="18"/>
      <c r="GRM56" s="18"/>
      <c r="GRN56" s="18"/>
      <c r="GRO56" s="18"/>
      <c r="GRP56" s="18"/>
      <c r="GRQ56" s="18"/>
      <c r="GRR56" s="18"/>
      <c r="GRS56" s="18"/>
      <c r="GRT56" s="18"/>
      <c r="GRU56" s="18"/>
      <c r="GRV56" s="18"/>
      <c r="GRW56" s="18"/>
      <c r="GRX56" s="18"/>
      <c r="GRY56" s="18"/>
      <c r="GRZ56" s="18"/>
      <c r="GSA56" s="18"/>
      <c r="GSB56" s="18"/>
      <c r="GSC56" s="18"/>
      <c r="GSD56" s="18"/>
      <c r="GSE56" s="18"/>
      <c r="GSF56" s="18"/>
      <c r="GSG56" s="18"/>
      <c r="GSH56" s="18"/>
      <c r="GSI56" s="18"/>
      <c r="GSJ56" s="18"/>
      <c r="GSK56" s="18"/>
      <c r="GSL56" s="18"/>
      <c r="GSM56" s="18"/>
      <c r="GSN56" s="18"/>
      <c r="GSO56" s="18"/>
      <c r="GSP56" s="18"/>
      <c r="GSQ56" s="18"/>
      <c r="GSR56" s="18"/>
      <c r="GSS56" s="18"/>
      <c r="GST56" s="18"/>
      <c r="GSU56" s="18"/>
      <c r="GSV56" s="18"/>
      <c r="GSW56" s="18"/>
      <c r="GSX56" s="18"/>
      <c r="GSY56" s="18"/>
      <c r="GSZ56" s="18"/>
      <c r="GTA56" s="18"/>
      <c r="GTB56" s="18"/>
      <c r="GTC56" s="18"/>
      <c r="GTD56" s="18"/>
      <c r="GTE56" s="18"/>
      <c r="GTF56" s="18"/>
      <c r="GTG56" s="18"/>
      <c r="GTH56" s="18"/>
      <c r="GTI56" s="18"/>
      <c r="GTJ56" s="18"/>
      <c r="GTK56" s="18"/>
      <c r="GTL56" s="18"/>
      <c r="GTM56" s="18"/>
      <c r="GTN56" s="18"/>
      <c r="GTO56" s="18"/>
      <c r="GTP56" s="18"/>
      <c r="GTQ56" s="18"/>
      <c r="GTR56" s="18"/>
      <c r="GTS56" s="18"/>
      <c r="GTT56" s="18"/>
      <c r="GTU56" s="18"/>
      <c r="GTV56" s="18"/>
      <c r="GTW56" s="18"/>
      <c r="GTX56" s="18"/>
      <c r="GTY56" s="18"/>
      <c r="GTZ56" s="18"/>
      <c r="GUA56" s="18"/>
      <c r="GUB56" s="18"/>
      <c r="GUC56" s="18"/>
      <c r="GUD56" s="18"/>
      <c r="GUE56" s="18"/>
      <c r="GUF56" s="18"/>
      <c r="GUG56" s="18"/>
      <c r="GUH56" s="18"/>
      <c r="GUI56" s="18"/>
      <c r="GUJ56" s="18"/>
      <c r="GUK56" s="18"/>
      <c r="GUL56" s="18"/>
      <c r="GUM56" s="18"/>
      <c r="GUN56" s="18"/>
      <c r="GUO56" s="18"/>
      <c r="GUP56" s="18"/>
      <c r="GUQ56" s="18"/>
      <c r="GUR56" s="18"/>
      <c r="GUS56" s="18"/>
      <c r="GUT56" s="18"/>
      <c r="GUU56" s="18"/>
      <c r="GUV56" s="18"/>
      <c r="GUW56" s="18"/>
      <c r="GUX56" s="18"/>
      <c r="GUY56" s="18"/>
      <c r="GUZ56" s="18"/>
      <c r="GVA56" s="18"/>
      <c r="GVB56" s="18"/>
      <c r="GVC56" s="18"/>
      <c r="GVD56" s="18"/>
      <c r="GVE56" s="18"/>
      <c r="GVF56" s="18"/>
      <c r="GVG56" s="18"/>
      <c r="GVH56" s="18"/>
      <c r="GVI56" s="18"/>
      <c r="GVJ56" s="18"/>
      <c r="GVK56" s="18"/>
      <c r="GVL56" s="18"/>
      <c r="GVM56" s="18"/>
      <c r="GVN56" s="18"/>
      <c r="GVO56" s="18"/>
      <c r="GVP56" s="18"/>
      <c r="GVQ56" s="18"/>
      <c r="GVR56" s="18"/>
      <c r="GVS56" s="18"/>
      <c r="GVT56" s="18"/>
      <c r="GVU56" s="18"/>
      <c r="GVV56" s="18"/>
      <c r="GVW56" s="18"/>
      <c r="GVX56" s="18"/>
      <c r="GVY56" s="18"/>
      <c r="GVZ56" s="18"/>
      <c r="GWA56" s="18"/>
      <c r="GWB56" s="18"/>
      <c r="GWC56" s="18"/>
      <c r="GWD56" s="18"/>
      <c r="GWE56" s="18"/>
      <c r="GWF56" s="18"/>
      <c r="GWG56" s="18"/>
      <c r="GWH56" s="18"/>
      <c r="GWI56" s="18"/>
      <c r="GWJ56" s="18"/>
      <c r="GWK56" s="18"/>
      <c r="GWL56" s="18"/>
      <c r="GWM56" s="18"/>
      <c r="GWN56" s="18"/>
      <c r="GWO56" s="18"/>
      <c r="GWP56" s="18"/>
      <c r="GWQ56" s="18"/>
      <c r="GWR56" s="18"/>
      <c r="GWS56" s="18"/>
      <c r="GWT56" s="18"/>
      <c r="GWU56" s="18"/>
      <c r="GWV56" s="18"/>
      <c r="GWW56" s="18"/>
      <c r="GWX56" s="18"/>
      <c r="GWY56" s="18"/>
      <c r="GWZ56" s="18"/>
      <c r="GXA56" s="18"/>
      <c r="GXB56" s="18"/>
      <c r="GXC56" s="18"/>
      <c r="GXD56" s="18"/>
      <c r="GXE56" s="18"/>
      <c r="GXF56" s="18"/>
      <c r="GXG56" s="18"/>
      <c r="GXH56" s="18"/>
      <c r="GXI56" s="18"/>
      <c r="GXJ56" s="18"/>
      <c r="GXK56" s="18"/>
      <c r="GXL56" s="18"/>
      <c r="GXM56" s="18"/>
      <c r="GXN56" s="18"/>
      <c r="GXO56" s="18"/>
      <c r="GXP56" s="18"/>
      <c r="GXQ56" s="18"/>
      <c r="GXR56" s="18"/>
      <c r="GXS56" s="18"/>
      <c r="GXT56" s="18"/>
      <c r="GXU56" s="18"/>
      <c r="GXV56" s="18"/>
      <c r="GXW56" s="18"/>
      <c r="GXX56" s="18"/>
      <c r="GXY56" s="18"/>
      <c r="GXZ56" s="18"/>
      <c r="GYA56" s="18"/>
      <c r="GYB56" s="18"/>
      <c r="GYC56" s="18"/>
      <c r="GYD56" s="18"/>
      <c r="GYE56" s="18"/>
      <c r="GYF56" s="18"/>
      <c r="GYG56" s="18"/>
      <c r="GYH56" s="18"/>
      <c r="GYI56" s="18"/>
      <c r="GYJ56" s="18"/>
      <c r="GYK56" s="18"/>
      <c r="GYL56" s="18"/>
      <c r="GYM56" s="18"/>
      <c r="GYN56" s="18"/>
      <c r="GYO56" s="18"/>
      <c r="GYP56" s="18"/>
      <c r="GYQ56" s="18"/>
      <c r="GYR56" s="18"/>
      <c r="GYS56" s="18"/>
      <c r="GYT56" s="18"/>
      <c r="GYU56" s="18"/>
      <c r="GYV56" s="18"/>
      <c r="GYW56" s="18"/>
      <c r="GYX56" s="18"/>
      <c r="GYY56" s="18"/>
      <c r="GYZ56" s="18"/>
      <c r="GZA56" s="18"/>
      <c r="GZB56" s="18"/>
      <c r="GZC56" s="18"/>
      <c r="GZD56" s="18"/>
      <c r="GZE56" s="18"/>
      <c r="GZF56" s="18"/>
      <c r="GZG56" s="18"/>
      <c r="GZH56" s="18"/>
      <c r="GZI56" s="18"/>
      <c r="GZJ56" s="18"/>
      <c r="GZK56" s="18"/>
      <c r="GZL56" s="18"/>
      <c r="GZM56" s="18"/>
      <c r="GZN56" s="18"/>
      <c r="GZO56" s="18"/>
      <c r="GZP56" s="18"/>
      <c r="GZQ56" s="18"/>
      <c r="GZR56" s="18"/>
      <c r="GZS56" s="18"/>
      <c r="GZT56" s="18"/>
      <c r="GZU56" s="18"/>
      <c r="GZV56" s="18"/>
      <c r="GZW56" s="18"/>
      <c r="GZX56" s="18"/>
      <c r="GZY56" s="18"/>
      <c r="GZZ56" s="18"/>
      <c r="HAA56" s="18"/>
      <c r="HAB56" s="18"/>
      <c r="HAC56" s="18"/>
      <c r="HAD56" s="18"/>
      <c r="HAE56" s="18"/>
      <c r="HAF56" s="18"/>
      <c r="HAG56" s="18"/>
      <c r="HAH56" s="18"/>
      <c r="HAI56" s="18"/>
      <c r="HAJ56" s="18"/>
      <c r="HAK56" s="18"/>
      <c r="HAL56" s="18"/>
      <c r="HAM56" s="18"/>
      <c r="HAN56" s="18"/>
      <c r="HAO56" s="18"/>
      <c r="HAP56" s="18"/>
      <c r="HAQ56" s="18"/>
      <c r="HAR56" s="18"/>
      <c r="HAS56" s="18"/>
      <c r="HAT56" s="18"/>
      <c r="HAU56" s="18"/>
      <c r="HAV56" s="18"/>
      <c r="HAW56" s="18"/>
      <c r="HAX56" s="18"/>
      <c r="HAY56" s="18"/>
      <c r="HAZ56" s="18"/>
      <c r="HBA56" s="18"/>
      <c r="HBB56" s="18"/>
      <c r="HBC56" s="18"/>
      <c r="HBD56" s="18"/>
      <c r="HBE56" s="18"/>
      <c r="HBF56" s="18"/>
      <c r="HBG56" s="18"/>
      <c r="HBH56" s="18"/>
      <c r="HBI56" s="18"/>
      <c r="HBJ56" s="18"/>
      <c r="HBK56" s="18"/>
      <c r="HBL56" s="18"/>
      <c r="HBM56" s="18"/>
      <c r="HBN56" s="18"/>
      <c r="HBO56" s="18"/>
      <c r="HBP56" s="18"/>
      <c r="HBQ56" s="18"/>
      <c r="HBR56" s="18"/>
      <c r="HBS56" s="18"/>
      <c r="HBT56" s="18"/>
      <c r="HBU56" s="18"/>
      <c r="HBV56" s="18"/>
      <c r="HBW56" s="18"/>
      <c r="HBX56" s="18"/>
      <c r="HBY56" s="18"/>
      <c r="HBZ56" s="18"/>
      <c r="HCA56" s="18"/>
      <c r="HCB56" s="18"/>
      <c r="HCC56" s="18"/>
      <c r="HCD56" s="18"/>
      <c r="HCE56" s="18"/>
      <c r="HCF56" s="18"/>
      <c r="HCG56" s="18"/>
      <c r="HCH56" s="18"/>
      <c r="HCI56" s="18"/>
      <c r="HCJ56" s="18"/>
      <c r="HCK56" s="18"/>
      <c r="HCL56" s="18"/>
      <c r="HCM56" s="18"/>
      <c r="HCN56" s="18"/>
      <c r="HCO56" s="18"/>
      <c r="HCP56" s="18"/>
      <c r="HCQ56" s="18"/>
      <c r="HCR56" s="18"/>
      <c r="HCS56" s="18"/>
      <c r="HCT56" s="18"/>
      <c r="HCU56" s="18"/>
      <c r="HCV56" s="18"/>
      <c r="HCW56" s="18"/>
      <c r="HCX56" s="18"/>
      <c r="HCY56" s="18"/>
      <c r="HCZ56" s="18"/>
      <c r="HDA56" s="18"/>
      <c r="HDB56" s="18"/>
      <c r="HDC56" s="18"/>
      <c r="HDD56" s="18"/>
      <c r="HDE56" s="18"/>
      <c r="HDF56" s="18"/>
      <c r="HDG56" s="18"/>
      <c r="HDH56" s="18"/>
      <c r="HDI56" s="18"/>
      <c r="HDJ56" s="18"/>
      <c r="HDK56" s="18"/>
      <c r="HDL56" s="18"/>
      <c r="HDM56" s="18"/>
      <c r="HDN56" s="18"/>
      <c r="HDO56" s="18"/>
      <c r="HDP56" s="18"/>
      <c r="HDQ56" s="18"/>
      <c r="HDR56" s="18"/>
      <c r="HDS56" s="18"/>
      <c r="HDT56" s="18"/>
      <c r="HDU56" s="18"/>
      <c r="HDV56" s="18"/>
      <c r="HDW56" s="18"/>
      <c r="HDX56" s="18"/>
      <c r="HDY56" s="18"/>
      <c r="HDZ56" s="18"/>
      <c r="HEA56" s="18"/>
      <c r="HEB56" s="18"/>
      <c r="HEC56" s="18"/>
      <c r="HED56" s="18"/>
      <c r="HEE56" s="18"/>
      <c r="HEF56" s="18"/>
      <c r="HEG56" s="18"/>
      <c r="HEH56" s="18"/>
      <c r="HEI56" s="18"/>
      <c r="HEJ56" s="18"/>
      <c r="HEK56" s="18"/>
      <c r="HEL56" s="18"/>
      <c r="HEM56" s="18"/>
      <c r="HEN56" s="18"/>
      <c r="HEO56" s="18"/>
      <c r="HEP56" s="18"/>
      <c r="HEQ56" s="18"/>
      <c r="HER56" s="18"/>
      <c r="HES56" s="18"/>
      <c r="HET56" s="18"/>
      <c r="HEU56" s="18"/>
      <c r="HEV56" s="18"/>
      <c r="HEW56" s="18"/>
      <c r="HEX56" s="18"/>
      <c r="HEY56" s="18"/>
      <c r="HEZ56" s="18"/>
      <c r="HFA56" s="18"/>
      <c r="HFB56" s="18"/>
      <c r="HFC56" s="18"/>
      <c r="HFD56" s="18"/>
      <c r="HFE56" s="18"/>
      <c r="HFF56" s="18"/>
      <c r="HFG56" s="18"/>
      <c r="HFH56" s="18"/>
      <c r="HFI56" s="18"/>
      <c r="HFJ56" s="18"/>
      <c r="HFK56" s="18"/>
      <c r="HFL56" s="18"/>
      <c r="HFM56" s="18"/>
      <c r="HFN56" s="18"/>
      <c r="HFO56" s="18"/>
      <c r="HFP56" s="18"/>
      <c r="HFQ56" s="18"/>
      <c r="HFR56" s="18"/>
      <c r="HFS56" s="18"/>
      <c r="HFT56" s="18"/>
      <c r="HFU56" s="18"/>
      <c r="HFV56" s="18"/>
      <c r="HFW56" s="18"/>
      <c r="HFX56" s="18"/>
      <c r="HFY56" s="18"/>
      <c r="HFZ56" s="18"/>
      <c r="HGA56" s="18"/>
      <c r="HGB56" s="18"/>
      <c r="HGC56" s="18"/>
      <c r="HGD56" s="18"/>
      <c r="HGE56" s="18"/>
      <c r="HGF56" s="18"/>
      <c r="HGG56" s="18"/>
      <c r="HGH56" s="18"/>
      <c r="HGI56" s="18"/>
      <c r="HGJ56" s="18"/>
      <c r="HGK56" s="18"/>
      <c r="HGL56" s="18"/>
      <c r="HGM56" s="18"/>
      <c r="HGN56" s="18"/>
      <c r="HGO56" s="18"/>
      <c r="HGP56" s="18"/>
      <c r="HGQ56" s="18"/>
      <c r="HGR56" s="18"/>
      <c r="HGS56" s="18"/>
      <c r="HGT56" s="18"/>
      <c r="HGU56" s="18"/>
      <c r="HGV56" s="18"/>
      <c r="HGW56" s="18"/>
      <c r="HGX56" s="18"/>
      <c r="HGY56" s="18"/>
      <c r="HGZ56" s="18"/>
      <c r="HHA56" s="18"/>
      <c r="HHB56" s="18"/>
      <c r="HHC56" s="18"/>
      <c r="HHD56" s="18"/>
      <c r="HHE56" s="18"/>
      <c r="HHF56" s="18"/>
      <c r="HHG56" s="18"/>
      <c r="HHH56" s="18"/>
      <c r="HHI56" s="18"/>
      <c r="HHJ56" s="18"/>
      <c r="HHK56" s="18"/>
      <c r="HHL56" s="18"/>
      <c r="HHM56" s="18"/>
      <c r="HHN56" s="18"/>
      <c r="HHO56" s="18"/>
      <c r="HHP56" s="18"/>
      <c r="HHQ56" s="18"/>
      <c r="HHR56" s="18"/>
      <c r="HHS56" s="18"/>
      <c r="HHT56" s="18"/>
      <c r="HHU56" s="18"/>
      <c r="HHV56" s="18"/>
      <c r="HHW56" s="18"/>
      <c r="HHX56" s="18"/>
      <c r="HHY56" s="18"/>
      <c r="HHZ56" s="18"/>
      <c r="HIA56" s="18"/>
      <c r="HIB56" s="18"/>
      <c r="HIC56" s="18"/>
      <c r="HID56" s="18"/>
      <c r="HIE56" s="18"/>
      <c r="HIF56" s="18"/>
      <c r="HIG56" s="18"/>
      <c r="HIH56" s="18"/>
      <c r="HII56" s="18"/>
      <c r="HIJ56" s="18"/>
      <c r="HIK56" s="18"/>
      <c r="HIL56" s="18"/>
      <c r="HIM56" s="18"/>
      <c r="HIN56" s="18"/>
      <c r="HIO56" s="18"/>
      <c r="HIP56" s="18"/>
      <c r="HIQ56" s="18"/>
      <c r="HIR56" s="18"/>
      <c r="HIS56" s="18"/>
      <c r="HIT56" s="18"/>
      <c r="HIU56" s="18"/>
      <c r="HIV56" s="18"/>
      <c r="HIW56" s="18"/>
      <c r="HIX56" s="18"/>
      <c r="HIY56" s="18"/>
      <c r="HIZ56" s="18"/>
      <c r="HJA56" s="18"/>
      <c r="HJB56" s="18"/>
      <c r="HJC56" s="18"/>
      <c r="HJD56" s="18"/>
      <c r="HJE56" s="18"/>
      <c r="HJF56" s="18"/>
      <c r="HJG56" s="18"/>
      <c r="HJH56" s="18"/>
      <c r="HJI56" s="18"/>
      <c r="HJJ56" s="18"/>
      <c r="HJK56" s="18"/>
      <c r="HJL56" s="18"/>
      <c r="HJM56" s="18"/>
      <c r="HJN56" s="18"/>
      <c r="HJO56" s="18"/>
      <c r="HJP56" s="18"/>
      <c r="HJQ56" s="18"/>
      <c r="HJR56" s="18"/>
      <c r="HJS56" s="18"/>
      <c r="HJT56" s="18"/>
      <c r="HJU56" s="18"/>
      <c r="HJV56" s="18"/>
      <c r="HJW56" s="18"/>
      <c r="HJX56" s="18"/>
      <c r="HJY56" s="18"/>
      <c r="HJZ56" s="18"/>
      <c r="HKA56" s="18"/>
      <c r="HKB56" s="18"/>
      <c r="HKC56" s="18"/>
      <c r="HKD56" s="18"/>
      <c r="HKE56" s="18"/>
      <c r="HKF56" s="18"/>
      <c r="HKG56" s="18"/>
      <c r="HKH56" s="18"/>
      <c r="HKI56" s="18"/>
      <c r="HKJ56" s="18"/>
      <c r="HKK56" s="18"/>
      <c r="HKL56" s="18"/>
      <c r="HKM56" s="18"/>
      <c r="HKN56" s="18"/>
      <c r="HKO56" s="18"/>
      <c r="HKP56" s="18"/>
      <c r="HKQ56" s="18"/>
      <c r="HKR56" s="18"/>
      <c r="HKS56" s="18"/>
      <c r="HKT56" s="18"/>
      <c r="HKU56" s="18"/>
      <c r="HKV56" s="18"/>
      <c r="HKW56" s="18"/>
      <c r="HKX56" s="18"/>
      <c r="HKY56" s="18"/>
      <c r="HKZ56" s="18"/>
      <c r="HLA56" s="18"/>
      <c r="HLB56" s="18"/>
      <c r="HLC56" s="18"/>
      <c r="HLD56" s="18"/>
      <c r="HLE56" s="18"/>
      <c r="HLF56" s="18"/>
      <c r="HLG56" s="18"/>
      <c r="HLH56" s="18"/>
      <c r="HLI56" s="18"/>
      <c r="HLJ56" s="18"/>
      <c r="HLK56" s="18"/>
      <c r="HLL56" s="18"/>
      <c r="HLM56" s="18"/>
      <c r="HLN56" s="18"/>
      <c r="HLO56" s="18"/>
      <c r="HLP56" s="18"/>
      <c r="HLQ56" s="18"/>
      <c r="HLR56" s="18"/>
      <c r="HLS56" s="18"/>
      <c r="HLT56" s="18"/>
      <c r="HLU56" s="18"/>
      <c r="HLV56" s="18"/>
      <c r="HLW56" s="18"/>
      <c r="HLX56" s="18"/>
      <c r="HLY56" s="18"/>
      <c r="HLZ56" s="18"/>
      <c r="HMA56" s="18"/>
      <c r="HMB56" s="18"/>
      <c r="HMC56" s="18"/>
      <c r="HMD56" s="18"/>
      <c r="HME56" s="18"/>
      <c r="HMF56" s="18"/>
      <c r="HMG56" s="18"/>
      <c r="HMH56" s="18"/>
      <c r="HMI56" s="18"/>
      <c r="HMJ56" s="18"/>
      <c r="HMK56" s="18"/>
      <c r="HML56" s="18"/>
      <c r="HMM56" s="18"/>
      <c r="HMN56" s="18"/>
      <c r="HMO56" s="18"/>
      <c r="HMP56" s="18"/>
      <c r="HMQ56" s="18"/>
      <c r="HMR56" s="18"/>
      <c r="HMS56" s="18"/>
      <c r="HMT56" s="18"/>
      <c r="HMU56" s="18"/>
      <c r="HMV56" s="18"/>
      <c r="HMW56" s="18"/>
      <c r="HMX56" s="18"/>
      <c r="HMY56" s="18"/>
      <c r="HMZ56" s="18"/>
      <c r="HNA56" s="18"/>
      <c r="HNB56" s="18"/>
      <c r="HNC56" s="18"/>
      <c r="HND56" s="18"/>
      <c r="HNE56" s="18"/>
      <c r="HNF56" s="18"/>
      <c r="HNG56" s="18"/>
      <c r="HNH56" s="18"/>
      <c r="HNI56" s="18"/>
      <c r="HNJ56" s="18"/>
      <c r="HNK56" s="18"/>
      <c r="HNL56" s="18"/>
      <c r="HNM56" s="18"/>
      <c r="HNN56" s="18"/>
      <c r="HNO56" s="18"/>
      <c r="HNP56" s="18"/>
      <c r="HNQ56" s="18"/>
      <c r="HNR56" s="18"/>
      <c r="HNS56" s="18"/>
      <c r="HNT56" s="18"/>
      <c r="HNU56" s="18"/>
      <c r="HNV56" s="18"/>
      <c r="HNW56" s="18"/>
      <c r="HNX56" s="18"/>
      <c r="HNY56" s="18"/>
      <c r="HNZ56" s="18"/>
      <c r="HOA56" s="18"/>
      <c r="HOB56" s="18"/>
      <c r="HOC56" s="18"/>
      <c r="HOD56" s="18"/>
      <c r="HOE56" s="18"/>
      <c r="HOF56" s="18"/>
      <c r="HOG56" s="18"/>
      <c r="HOH56" s="18"/>
      <c r="HOI56" s="18"/>
      <c r="HOJ56" s="18"/>
      <c r="HOK56" s="18"/>
      <c r="HOL56" s="18"/>
      <c r="HOM56" s="18"/>
      <c r="HON56" s="18"/>
      <c r="HOO56" s="18"/>
      <c r="HOP56" s="18"/>
      <c r="HOQ56" s="18"/>
      <c r="HOR56" s="18"/>
      <c r="HOS56" s="18"/>
      <c r="HOT56" s="18"/>
      <c r="HOU56" s="18"/>
      <c r="HOV56" s="18"/>
      <c r="HOW56" s="18"/>
      <c r="HOX56" s="18"/>
      <c r="HOY56" s="18"/>
      <c r="HOZ56" s="18"/>
      <c r="HPA56" s="18"/>
      <c r="HPB56" s="18"/>
      <c r="HPC56" s="18"/>
      <c r="HPD56" s="18"/>
      <c r="HPE56" s="18"/>
      <c r="HPF56" s="18"/>
      <c r="HPG56" s="18"/>
      <c r="HPH56" s="18"/>
      <c r="HPI56" s="18"/>
      <c r="HPJ56" s="18"/>
      <c r="HPK56" s="18"/>
      <c r="HPL56" s="18"/>
      <c r="HPM56" s="18"/>
      <c r="HPN56" s="18"/>
      <c r="HPO56" s="18"/>
      <c r="HPP56" s="18"/>
      <c r="HPQ56" s="18"/>
      <c r="HPR56" s="18"/>
      <c r="HPS56" s="18"/>
      <c r="HPT56" s="18"/>
      <c r="HPU56" s="18"/>
      <c r="HPV56" s="18"/>
      <c r="HPW56" s="18"/>
      <c r="HPX56" s="18"/>
      <c r="HPY56" s="18"/>
      <c r="HPZ56" s="18"/>
      <c r="HQA56" s="18"/>
      <c r="HQB56" s="18"/>
      <c r="HQC56" s="18"/>
      <c r="HQD56" s="18"/>
      <c r="HQE56" s="18"/>
      <c r="HQF56" s="18"/>
      <c r="HQG56" s="18"/>
      <c r="HQH56" s="18"/>
      <c r="HQI56" s="18"/>
      <c r="HQJ56" s="18"/>
      <c r="HQK56" s="18"/>
      <c r="HQL56" s="18"/>
      <c r="HQM56" s="18"/>
      <c r="HQN56" s="18"/>
      <c r="HQO56" s="18"/>
      <c r="HQP56" s="18"/>
      <c r="HQQ56" s="18"/>
      <c r="HQR56" s="18"/>
      <c r="HQS56" s="18"/>
      <c r="HQT56" s="18"/>
      <c r="HQU56" s="18"/>
      <c r="HQV56" s="18"/>
      <c r="HQW56" s="18"/>
      <c r="HQX56" s="18"/>
      <c r="HQY56" s="18"/>
      <c r="HQZ56" s="18"/>
      <c r="HRA56" s="18"/>
      <c r="HRB56" s="18"/>
      <c r="HRC56" s="18"/>
      <c r="HRD56" s="18"/>
      <c r="HRE56" s="18"/>
      <c r="HRF56" s="18"/>
      <c r="HRG56" s="18"/>
      <c r="HRH56" s="18"/>
      <c r="HRI56" s="18"/>
      <c r="HRJ56" s="18"/>
      <c r="HRK56" s="18"/>
      <c r="HRL56" s="18"/>
      <c r="HRM56" s="18"/>
      <c r="HRN56" s="18"/>
      <c r="HRO56" s="18"/>
      <c r="HRP56" s="18"/>
      <c r="HRQ56" s="18"/>
      <c r="HRR56" s="18"/>
      <c r="HRS56" s="18"/>
      <c r="HRT56" s="18"/>
      <c r="HRU56" s="18"/>
      <c r="HRV56" s="18"/>
      <c r="HRW56" s="18"/>
      <c r="HRX56" s="18"/>
      <c r="HRY56" s="18"/>
      <c r="HRZ56" s="18"/>
      <c r="HSA56" s="18"/>
      <c r="HSB56" s="18"/>
      <c r="HSC56" s="18"/>
      <c r="HSD56" s="18"/>
      <c r="HSE56" s="18"/>
      <c r="HSF56" s="18"/>
      <c r="HSG56" s="18"/>
      <c r="HSH56" s="18"/>
      <c r="HSI56" s="18"/>
      <c r="HSJ56" s="18"/>
      <c r="HSK56" s="18"/>
      <c r="HSL56" s="18"/>
      <c r="HSM56" s="18"/>
      <c r="HSN56" s="18"/>
      <c r="HSO56" s="18"/>
      <c r="HSP56" s="18"/>
      <c r="HSQ56" s="18"/>
      <c r="HSR56" s="18"/>
      <c r="HSS56" s="18"/>
      <c r="HST56" s="18"/>
      <c r="HSU56" s="18"/>
      <c r="HSV56" s="18"/>
      <c r="HSW56" s="18"/>
      <c r="HSX56" s="18"/>
      <c r="HSY56" s="18"/>
      <c r="HSZ56" s="18"/>
      <c r="HTA56" s="18"/>
      <c r="HTB56" s="18"/>
      <c r="HTC56" s="18"/>
      <c r="HTD56" s="18"/>
      <c r="HTE56" s="18"/>
      <c r="HTF56" s="18"/>
      <c r="HTG56" s="18"/>
      <c r="HTH56" s="18"/>
      <c r="HTI56" s="18"/>
      <c r="HTJ56" s="18"/>
      <c r="HTK56" s="18"/>
      <c r="HTL56" s="18"/>
      <c r="HTM56" s="18"/>
      <c r="HTN56" s="18"/>
      <c r="HTO56" s="18"/>
      <c r="HTP56" s="18"/>
      <c r="HTQ56" s="18"/>
      <c r="HTR56" s="18"/>
      <c r="HTS56" s="18"/>
      <c r="HTT56" s="18"/>
      <c r="HTU56" s="18"/>
      <c r="HTV56" s="18"/>
      <c r="HTW56" s="18"/>
      <c r="HTX56" s="18"/>
      <c r="HTY56" s="18"/>
      <c r="HTZ56" s="18"/>
      <c r="HUA56" s="18"/>
      <c r="HUB56" s="18"/>
      <c r="HUC56" s="18"/>
      <c r="HUD56" s="18"/>
      <c r="HUE56" s="18"/>
      <c r="HUF56" s="18"/>
      <c r="HUG56" s="18"/>
      <c r="HUH56" s="18"/>
      <c r="HUI56" s="18"/>
      <c r="HUJ56" s="18"/>
      <c r="HUK56" s="18"/>
      <c r="HUL56" s="18"/>
      <c r="HUM56" s="18"/>
      <c r="HUN56" s="18"/>
      <c r="HUO56" s="18"/>
      <c r="HUP56" s="18"/>
      <c r="HUQ56" s="18"/>
      <c r="HUR56" s="18"/>
      <c r="HUS56" s="18"/>
      <c r="HUT56" s="18"/>
      <c r="HUU56" s="18"/>
      <c r="HUV56" s="18"/>
      <c r="HUW56" s="18"/>
      <c r="HUX56" s="18"/>
      <c r="HUY56" s="18"/>
      <c r="HUZ56" s="18"/>
      <c r="HVA56" s="18"/>
      <c r="HVB56" s="18"/>
      <c r="HVC56" s="18"/>
      <c r="HVD56" s="18"/>
      <c r="HVE56" s="18"/>
      <c r="HVF56" s="18"/>
      <c r="HVG56" s="18"/>
      <c r="HVH56" s="18"/>
      <c r="HVI56" s="18"/>
      <c r="HVJ56" s="18"/>
      <c r="HVK56" s="18"/>
      <c r="HVL56" s="18"/>
      <c r="HVM56" s="18"/>
      <c r="HVN56" s="18"/>
      <c r="HVO56" s="18"/>
      <c r="HVP56" s="18"/>
      <c r="HVQ56" s="18"/>
      <c r="HVR56" s="18"/>
      <c r="HVS56" s="18"/>
      <c r="HVT56" s="18"/>
      <c r="HVU56" s="18"/>
      <c r="HVV56" s="18"/>
      <c r="HVW56" s="18"/>
      <c r="HVX56" s="18"/>
      <c r="HVY56" s="18"/>
      <c r="HVZ56" s="18"/>
      <c r="HWA56" s="18"/>
      <c r="HWB56" s="18"/>
      <c r="HWC56" s="18"/>
      <c r="HWD56" s="18"/>
      <c r="HWE56" s="18"/>
      <c r="HWF56" s="18"/>
      <c r="HWG56" s="18"/>
      <c r="HWH56" s="18"/>
      <c r="HWI56" s="18"/>
      <c r="HWJ56" s="18"/>
      <c r="HWK56" s="18"/>
      <c r="HWL56" s="18"/>
      <c r="HWM56" s="18"/>
      <c r="HWN56" s="18"/>
      <c r="HWO56" s="18"/>
      <c r="HWP56" s="18"/>
      <c r="HWQ56" s="18"/>
      <c r="HWR56" s="18"/>
      <c r="HWS56" s="18"/>
      <c r="HWT56" s="18"/>
      <c r="HWU56" s="18"/>
      <c r="HWV56" s="18"/>
      <c r="HWW56" s="18"/>
      <c r="HWX56" s="18"/>
      <c r="HWY56" s="18"/>
      <c r="HWZ56" s="18"/>
      <c r="HXA56" s="18"/>
      <c r="HXB56" s="18"/>
      <c r="HXC56" s="18"/>
      <c r="HXD56" s="18"/>
      <c r="HXE56" s="18"/>
      <c r="HXF56" s="18"/>
      <c r="HXG56" s="18"/>
      <c r="HXH56" s="18"/>
      <c r="HXI56" s="18"/>
      <c r="HXJ56" s="18"/>
      <c r="HXK56" s="18"/>
      <c r="HXL56" s="18"/>
      <c r="HXM56" s="18"/>
      <c r="HXN56" s="18"/>
      <c r="HXO56" s="18"/>
      <c r="HXP56" s="18"/>
      <c r="HXQ56" s="18"/>
      <c r="HXR56" s="18"/>
      <c r="HXS56" s="18"/>
      <c r="HXT56" s="18"/>
      <c r="HXU56" s="18"/>
      <c r="HXV56" s="18"/>
      <c r="HXW56" s="18"/>
      <c r="HXX56" s="18"/>
      <c r="HXY56" s="18"/>
      <c r="HXZ56" s="18"/>
      <c r="HYA56" s="18"/>
      <c r="HYB56" s="18"/>
      <c r="HYC56" s="18"/>
      <c r="HYD56" s="18"/>
      <c r="HYE56" s="18"/>
      <c r="HYF56" s="18"/>
      <c r="HYG56" s="18"/>
      <c r="HYH56" s="18"/>
      <c r="HYI56" s="18"/>
      <c r="HYJ56" s="18"/>
      <c r="HYK56" s="18"/>
      <c r="HYL56" s="18"/>
      <c r="HYM56" s="18"/>
      <c r="HYN56" s="18"/>
      <c r="HYO56" s="18"/>
      <c r="HYP56" s="18"/>
      <c r="HYQ56" s="18"/>
      <c r="HYR56" s="18"/>
      <c r="HYS56" s="18"/>
      <c r="HYT56" s="18"/>
      <c r="HYU56" s="18"/>
      <c r="HYV56" s="18"/>
      <c r="HYW56" s="18"/>
      <c r="HYX56" s="18"/>
      <c r="HYY56" s="18"/>
      <c r="HYZ56" s="18"/>
      <c r="HZA56" s="18"/>
      <c r="HZB56" s="18"/>
      <c r="HZC56" s="18"/>
      <c r="HZD56" s="18"/>
      <c r="HZE56" s="18"/>
      <c r="HZF56" s="18"/>
      <c r="HZG56" s="18"/>
      <c r="HZH56" s="18"/>
      <c r="HZI56" s="18"/>
      <c r="HZJ56" s="18"/>
      <c r="HZK56" s="18"/>
      <c r="HZL56" s="18"/>
      <c r="HZM56" s="18"/>
      <c r="HZN56" s="18"/>
      <c r="HZO56" s="18"/>
      <c r="HZP56" s="18"/>
      <c r="HZQ56" s="18"/>
      <c r="HZR56" s="18"/>
      <c r="HZS56" s="18"/>
      <c r="HZT56" s="18"/>
      <c r="HZU56" s="18"/>
      <c r="HZV56" s="18"/>
      <c r="HZW56" s="18"/>
      <c r="HZX56" s="18"/>
      <c r="HZY56" s="18"/>
      <c r="HZZ56" s="18"/>
      <c r="IAA56" s="18"/>
      <c r="IAB56" s="18"/>
      <c r="IAC56" s="18"/>
      <c r="IAD56" s="18"/>
      <c r="IAE56" s="18"/>
      <c r="IAF56" s="18"/>
      <c r="IAG56" s="18"/>
      <c r="IAH56" s="18"/>
      <c r="IAI56" s="18"/>
      <c r="IAJ56" s="18"/>
      <c r="IAK56" s="18"/>
      <c r="IAL56" s="18"/>
      <c r="IAM56" s="18"/>
      <c r="IAN56" s="18"/>
      <c r="IAO56" s="18"/>
      <c r="IAP56" s="18"/>
      <c r="IAQ56" s="18"/>
      <c r="IAR56" s="18"/>
      <c r="IAS56" s="18"/>
      <c r="IAT56" s="18"/>
      <c r="IAU56" s="18"/>
      <c r="IAV56" s="18"/>
      <c r="IAW56" s="18"/>
      <c r="IAX56" s="18"/>
      <c r="IAY56" s="18"/>
      <c r="IAZ56" s="18"/>
      <c r="IBA56" s="18"/>
      <c r="IBB56" s="18"/>
      <c r="IBC56" s="18"/>
      <c r="IBD56" s="18"/>
      <c r="IBE56" s="18"/>
      <c r="IBF56" s="18"/>
      <c r="IBG56" s="18"/>
      <c r="IBH56" s="18"/>
      <c r="IBI56" s="18"/>
      <c r="IBJ56" s="18"/>
      <c r="IBK56" s="18"/>
      <c r="IBL56" s="18"/>
      <c r="IBM56" s="18"/>
      <c r="IBN56" s="18"/>
      <c r="IBO56" s="18"/>
      <c r="IBP56" s="18"/>
      <c r="IBQ56" s="18"/>
      <c r="IBR56" s="18"/>
      <c r="IBS56" s="18"/>
      <c r="IBT56" s="18"/>
      <c r="IBU56" s="18"/>
      <c r="IBV56" s="18"/>
      <c r="IBW56" s="18"/>
      <c r="IBX56" s="18"/>
      <c r="IBY56" s="18"/>
      <c r="IBZ56" s="18"/>
      <c r="ICA56" s="18"/>
      <c r="ICB56" s="18"/>
      <c r="ICC56" s="18"/>
      <c r="ICD56" s="18"/>
      <c r="ICE56" s="18"/>
      <c r="ICF56" s="18"/>
      <c r="ICG56" s="18"/>
      <c r="ICH56" s="18"/>
      <c r="ICI56" s="18"/>
      <c r="ICJ56" s="18"/>
      <c r="ICK56" s="18"/>
      <c r="ICL56" s="18"/>
      <c r="ICM56" s="18"/>
      <c r="ICN56" s="18"/>
      <c r="ICO56" s="18"/>
      <c r="ICP56" s="18"/>
      <c r="ICQ56" s="18"/>
      <c r="ICR56" s="18"/>
      <c r="ICS56" s="18"/>
      <c r="ICT56" s="18"/>
      <c r="ICU56" s="18"/>
      <c r="ICV56" s="18"/>
      <c r="ICW56" s="18"/>
      <c r="ICX56" s="18"/>
      <c r="ICY56" s="18"/>
      <c r="ICZ56" s="18"/>
      <c r="IDA56" s="18"/>
      <c r="IDB56" s="18"/>
      <c r="IDC56" s="18"/>
      <c r="IDD56" s="18"/>
      <c r="IDE56" s="18"/>
      <c r="IDF56" s="18"/>
      <c r="IDG56" s="18"/>
      <c r="IDH56" s="18"/>
      <c r="IDI56" s="18"/>
      <c r="IDJ56" s="18"/>
      <c r="IDK56" s="18"/>
      <c r="IDL56" s="18"/>
      <c r="IDM56" s="18"/>
      <c r="IDN56" s="18"/>
      <c r="IDO56" s="18"/>
      <c r="IDP56" s="18"/>
      <c r="IDQ56" s="18"/>
      <c r="IDR56" s="18"/>
      <c r="IDS56" s="18"/>
      <c r="IDT56" s="18"/>
      <c r="IDU56" s="18"/>
      <c r="IDV56" s="18"/>
      <c r="IDW56" s="18"/>
      <c r="IDX56" s="18"/>
      <c r="IDY56" s="18"/>
      <c r="IDZ56" s="18"/>
      <c r="IEA56" s="18"/>
      <c r="IEB56" s="18"/>
      <c r="IEC56" s="18"/>
      <c r="IED56" s="18"/>
      <c r="IEE56" s="18"/>
      <c r="IEF56" s="18"/>
      <c r="IEG56" s="18"/>
      <c r="IEH56" s="18"/>
      <c r="IEI56" s="18"/>
      <c r="IEJ56" s="18"/>
      <c r="IEK56" s="18"/>
      <c r="IEL56" s="18"/>
      <c r="IEM56" s="18"/>
      <c r="IEN56" s="18"/>
      <c r="IEO56" s="18"/>
      <c r="IEP56" s="18"/>
      <c r="IEQ56" s="18"/>
      <c r="IER56" s="18"/>
      <c r="IES56" s="18"/>
      <c r="IET56" s="18"/>
      <c r="IEU56" s="18"/>
      <c r="IEV56" s="18"/>
      <c r="IEW56" s="18"/>
      <c r="IEX56" s="18"/>
      <c r="IEY56" s="18"/>
      <c r="IEZ56" s="18"/>
      <c r="IFA56" s="18"/>
      <c r="IFB56" s="18"/>
      <c r="IFC56" s="18"/>
      <c r="IFD56" s="18"/>
      <c r="IFE56" s="18"/>
      <c r="IFF56" s="18"/>
      <c r="IFG56" s="18"/>
      <c r="IFH56" s="18"/>
      <c r="IFI56" s="18"/>
      <c r="IFJ56" s="18"/>
      <c r="IFK56" s="18"/>
      <c r="IFL56" s="18"/>
      <c r="IFM56" s="18"/>
      <c r="IFN56" s="18"/>
      <c r="IFO56" s="18"/>
      <c r="IFP56" s="18"/>
      <c r="IFQ56" s="18"/>
      <c r="IFR56" s="18"/>
      <c r="IFS56" s="18"/>
      <c r="IFT56" s="18"/>
      <c r="IFU56" s="18"/>
      <c r="IFV56" s="18"/>
      <c r="IFW56" s="18"/>
      <c r="IFX56" s="18"/>
      <c r="IFY56" s="18"/>
      <c r="IFZ56" s="18"/>
      <c r="IGA56" s="18"/>
      <c r="IGB56" s="18"/>
      <c r="IGC56" s="18"/>
      <c r="IGD56" s="18"/>
      <c r="IGE56" s="18"/>
      <c r="IGF56" s="18"/>
      <c r="IGG56" s="18"/>
      <c r="IGH56" s="18"/>
      <c r="IGI56" s="18"/>
      <c r="IGJ56" s="18"/>
      <c r="IGK56" s="18"/>
      <c r="IGL56" s="18"/>
      <c r="IGM56" s="18"/>
      <c r="IGN56" s="18"/>
      <c r="IGO56" s="18"/>
      <c r="IGP56" s="18"/>
      <c r="IGQ56" s="18"/>
      <c r="IGR56" s="18"/>
      <c r="IGS56" s="18"/>
      <c r="IGT56" s="18"/>
      <c r="IGU56" s="18"/>
      <c r="IGV56" s="18"/>
      <c r="IGW56" s="18"/>
      <c r="IGX56" s="18"/>
      <c r="IGY56" s="18"/>
      <c r="IGZ56" s="18"/>
      <c r="IHA56" s="18"/>
      <c r="IHB56" s="18"/>
      <c r="IHC56" s="18"/>
      <c r="IHD56" s="18"/>
      <c r="IHE56" s="18"/>
      <c r="IHF56" s="18"/>
      <c r="IHG56" s="18"/>
      <c r="IHH56" s="18"/>
      <c r="IHI56" s="18"/>
      <c r="IHJ56" s="18"/>
      <c r="IHK56" s="18"/>
      <c r="IHL56" s="18"/>
      <c r="IHM56" s="18"/>
      <c r="IHN56" s="18"/>
      <c r="IHO56" s="18"/>
      <c r="IHP56" s="18"/>
      <c r="IHQ56" s="18"/>
      <c r="IHR56" s="18"/>
      <c r="IHS56" s="18"/>
      <c r="IHT56" s="18"/>
      <c r="IHU56" s="18"/>
      <c r="IHV56" s="18"/>
      <c r="IHW56" s="18"/>
      <c r="IHX56" s="18"/>
      <c r="IHY56" s="18"/>
      <c r="IHZ56" s="18"/>
      <c r="IIA56" s="18"/>
      <c r="IIB56" s="18"/>
      <c r="IIC56" s="18"/>
      <c r="IID56" s="18"/>
      <c r="IIE56" s="18"/>
      <c r="IIF56" s="18"/>
      <c r="IIG56" s="18"/>
      <c r="IIH56" s="18"/>
      <c r="III56" s="18"/>
      <c r="IIJ56" s="18"/>
      <c r="IIK56" s="18"/>
      <c r="IIL56" s="18"/>
      <c r="IIM56" s="18"/>
      <c r="IIN56" s="18"/>
      <c r="IIO56" s="18"/>
      <c r="IIP56" s="18"/>
      <c r="IIQ56" s="18"/>
      <c r="IIR56" s="18"/>
      <c r="IIS56" s="18"/>
      <c r="IIT56" s="18"/>
      <c r="IIU56" s="18"/>
      <c r="IIV56" s="18"/>
      <c r="IIW56" s="18"/>
      <c r="IIX56" s="18"/>
      <c r="IIY56" s="18"/>
      <c r="IIZ56" s="18"/>
      <c r="IJA56" s="18"/>
      <c r="IJB56" s="18"/>
      <c r="IJC56" s="18"/>
      <c r="IJD56" s="18"/>
      <c r="IJE56" s="18"/>
      <c r="IJF56" s="18"/>
      <c r="IJG56" s="18"/>
      <c r="IJH56" s="18"/>
      <c r="IJI56" s="18"/>
      <c r="IJJ56" s="18"/>
      <c r="IJK56" s="18"/>
      <c r="IJL56" s="18"/>
      <c r="IJM56" s="18"/>
      <c r="IJN56" s="18"/>
      <c r="IJO56" s="18"/>
      <c r="IJP56" s="18"/>
      <c r="IJQ56" s="18"/>
      <c r="IJR56" s="18"/>
      <c r="IJS56" s="18"/>
      <c r="IJT56" s="18"/>
      <c r="IJU56" s="18"/>
      <c r="IJV56" s="18"/>
      <c r="IJW56" s="18"/>
      <c r="IJX56" s="18"/>
      <c r="IJY56" s="18"/>
      <c r="IJZ56" s="18"/>
      <c r="IKA56" s="18"/>
      <c r="IKB56" s="18"/>
      <c r="IKC56" s="18"/>
      <c r="IKD56" s="18"/>
      <c r="IKE56" s="18"/>
      <c r="IKF56" s="18"/>
      <c r="IKG56" s="18"/>
      <c r="IKH56" s="18"/>
      <c r="IKI56" s="18"/>
      <c r="IKJ56" s="18"/>
      <c r="IKK56" s="18"/>
      <c r="IKL56" s="18"/>
      <c r="IKM56" s="18"/>
      <c r="IKN56" s="18"/>
      <c r="IKO56" s="18"/>
      <c r="IKP56" s="18"/>
      <c r="IKQ56" s="18"/>
      <c r="IKR56" s="18"/>
      <c r="IKS56" s="18"/>
      <c r="IKT56" s="18"/>
      <c r="IKU56" s="18"/>
      <c r="IKV56" s="18"/>
      <c r="IKW56" s="18"/>
      <c r="IKX56" s="18"/>
      <c r="IKY56" s="18"/>
      <c r="IKZ56" s="18"/>
      <c r="ILA56" s="18"/>
      <c r="ILB56" s="18"/>
      <c r="ILC56" s="18"/>
      <c r="ILD56" s="18"/>
      <c r="ILE56" s="18"/>
      <c r="ILF56" s="18"/>
      <c r="ILG56" s="18"/>
      <c r="ILH56" s="18"/>
      <c r="ILI56" s="18"/>
      <c r="ILJ56" s="18"/>
      <c r="ILK56" s="18"/>
      <c r="ILL56" s="18"/>
      <c r="ILM56" s="18"/>
      <c r="ILN56" s="18"/>
      <c r="ILO56" s="18"/>
      <c r="ILP56" s="18"/>
      <c r="ILQ56" s="18"/>
      <c r="ILR56" s="18"/>
      <c r="ILS56" s="18"/>
      <c r="ILT56" s="18"/>
      <c r="ILU56" s="18"/>
      <c r="ILV56" s="18"/>
      <c r="ILW56" s="18"/>
      <c r="ILX56" s="18"/>
      <c r="ILY56" s="18"/>
      <c r="ILZ56" s="18"/>
      <c r="IMA56" s="18"/>
      <c r="IMB56" s="18"/>
      <c r="IMC56" s="18"/>
      <c r="IMD56" s="18"/>
      <c r="IME56" s="18"/>
      <c r="IMF56" s="18"/>
      <c r="IMG56" s="18"/>
      <c r="IMH56" s="18"/>
      <c r="IMI56" s="18"/>
      <c r="IMJ56" s="18"/>
      <c r="IMK56" s="18"/>
      <c r="IML56" s="18"/>
      <c r="IMM56" s="18"/>
      <c r="IMN56" s="18"/>
      <c r="IMO56" s="18"/>
      <c r="IMP56" s="18"/>
      <c r="IMQ56" s="18"/>
      <c r="IMR56" s="18"/>
      <c r="IMS56" s="18"/>
      <c r="IMT56" s="18"/>
      <c r="IMU56" s="18"/>
      <c r="IMV56" s="18"/>
      <c r="IMW56" s="18"/>
      <c r="IMX56" s="18"/>
      <c r="IMY56" s="18"/>
      <c r="IMZ56" s="18"/>
      <c r="INA56" s="18"/>
      <c r="INB56" s="18"/>
      <c r="INC56" s="18"/>
      <c r="IND56" s="18"/>
      <c r="INE56" s="18"/>
      <c r="INF56" s="18"/>
      <c r="ING56" s="18"/>
      <c r="INH56" s="18"/>
      <c r="INI56" s="18"/>
      <c r="INJ56" s="18"/>
      <c r="INK56" s="18"/>
      <c r="INL56" s="18"/>
      <c r="INM56" s="18"/>
      <c r="INN56" s="18"/>
      <c r="INO56" s="18"/>
      <c r="INP56" s="18"/>
      <c r="INQ56" s="18"/>
      <c r="INR56" s="18"/>
      <c r="INS56" s="18"/>
      <c r="INT56" s="18"/>
      <c r="INU56" s="18"/>
      <c r="INV56" s="18"/>
      <c r="INW56" s="18"/>
      <c r="INX56" s="18"/>
      <c r="INY56" s="18"/>
      <c r="INZ56" s="18"/>
      <c r="IOA56" s="18"/>
      <c r="IOB56" s="18"/>
      <c r="IOC56" s="18"/>
      <c r="IOD56" s="18"/>
      <c r="IOE56" s="18"/>
      <c r="IOF56" s="18"/>
      <c r="IOG56" s="18"/>
      <c r="IOH56" s="18"/>
      <c r="IOI56" s="18"/>
      <c r="IOJ56" s="18"/>
      <c r="IOK56" s="18"/>
      <c r="IOL56" s="18"/>
      <c r="IOM56" s="18"/>
      <c r="ION56" s="18"/>
      <c r="IOO56" s="18"/>
      <c r="IOP56" s="18"/>
      <c r="IOQ56" s="18"/>
      <c r="IOR56" s="18"/>
      <c r="IOS56" s="18"/>
      <c r="IOT56" s="18"/>
      <c r="IOU56" s="18"/>
      <c r="IOV56" s="18"/>
      <c r="IOW56" s="18"/>
      <c r="IOX56" s="18"/>
      <c r="IOY56" s="18"/>
      <c r="IOZ56" s="18"/>
      <c r="IPA56" s="18"/>
      <c r="IPB56" s="18"/>
      <c r="IPC56" s="18"/>
      <c r="IPD56" s="18"/>
      <c r="IPE56" s="18"/>
      <c r="IPF56" s="18"/>
      <c r="IPG56" s="18"/>
      <c r="IPH56" s="18"/>
      <c r="IPI56" s="18"/>
      <c r="IPJ56" s="18"/>
      <c r="IPK56" s="18"/>
      <c r="IPL56" s="18"/>
      <c r="IPM56" s="18"/>
      <c r="IPN56" s="18"/>
      <c r="IPO56" s="18"/>
      <c r="IPP56" s="18"/>
      <c r="IPQ56" s="18"/>
      <c r="IPR56" s="18"/>
      <c r="IPS56" s="18"/>
      <c r="IPT56" s="18"/>
      <c r="IPU56" s="18"/>
      <c r="IPV56" s="18"/>
      <c r="IPW56" s="18"/>
      <c r="IPX56" s="18"/>
      <c r="IPY56" s="18"/>
      <c r="IPZ56" s="18"/>
      <c r="IQA56" s="18"/>
      <c r="IQB56" s="18"/>
      <c r="IQC56" s="18"/>
      <c r="IQD56" s="18"/>
      <c r="IQE56" s="18"/>
      <c r="IQF56" s="18"/>
      <c r="IQG56" s="18"/>
      <c r="IQH56" s="18"/>
      <c r="IQI56" s="18"/>
      <c r="IQJ56" s="18"/>
      <c r="IQK56" s="18"/>
      <c r="IQL56" s="18"/>
      <c r="IQM56" s="18"/>
      <c r="IQN56" s="18"/>
      <c r="IQO56" s="18"/>
      <c r="IQP56" s="18"/>
      <c r="IQQ56" s="18"/>
      <c r="IQR56" s="18"/>
      <c r="IQS56" s="18"/>
      <c r="IQT56" s="18"/>
      <c r="IQU56" s="18"/>
      <c r="IQV56" s="18"/>
      <c r="IQW56" s="18"/>
      <c r="IQX56" s="18"/>
      <c r="IQY56" s="18"/>
      <c r="IQZ56" s="18"/>
      <c r="IRA56" s="18"/>
      <c r="IRB56" s="18"/>
      <c r="IRC56" s="18"/>
      <c r="IRD56" s="18"/>
      <c r="IRE56" s="18"/>
      <c r="IRF56" s="18"/>
      <c r="IRG56" s="18"/>
      <c r="IRH56" s="18"/>
      <c r="IRI56" s="18"/>
      <c r="IRJ56" s="18"/>
      <c r="IRK56" s="18"/>
      <c r="IRL56" s="18"/>
      <c r="IRM56" s="18"/>
      <c r="IRN56" s="18"/>
      <c r="IRO56" s="18"/>
      <c r="IRP56" s="18"/>
      <c r="IRQ56" s="18"/>
      <c r="IRR56" s="18"/>
      <c r="IRS56" s="18"/>
      <c r="IRT56" s="18"/>
      <c r="IRU56" s="18"/>
      <c r="IRV56" s="18"/>
      <c r="IRW56" s="18"/>
      <c r="IRX56" s="18"/>
      <c r="IRY56" s="18"/>
      <c r="IRZ56" s="18"/>
      <c r="ISA56" s="18"/>
      <c r="ISB56" s="18"/>
      <c r="ISC56" s="18"/>
      <c r="ISD56" s="18"/>
      <c r="ISE56" s="18"/>
      <c r="ISF56" s="18"/>
      <c r="ISG56" s="18"/>
      <c r="ISH56" s="18"/>
      <c r="ISI56" s="18"/>
      <c r="ISJ56" s="18"/>
      <c r="ISK56" s="18"/>
      <c r="ISL56" s="18"/>
      <c r="ISM56" s="18"/>
      <c r="ISN56" s="18"/>
      <c r="ISO56" s="18"/>
      <c r="ISP56" s="18"/>
      <c r="ISQ56" s="18"/>
      <c r="ISR56" s="18"/>
      <c r="ISS56" s="18"/>
      <c r="IST56" s="18"/>
      <c r="ISU56" s="18"/>
      <c r="ISV56" s="18"/>
      <c r="ISW56" s="18"/>
      <c r="ISX56" s="18"/>
      <c r="ISY56" s="18"/>
      <c r="ISZ56" s="18"/>
      <c r="ITA56" s="18"/>
      <c r="ITB56" s="18"/>
      <c r="ITC56" s="18"/>
      <c r="ITD56" s="18"/>
      <c r="ITE56" s="18"/>
      <c r="ITF56" s="18"/>
      <c r="ITG56" s="18"/>
      <c r="ITH56" s="18"/>
      <c r="ITI56" s="18"/>
      <c r="ITJ56" s="18"/>
      <c r="ITK56" s="18"/>
      <c r="ITL56" s="18"/>
      <c r="ITM56" s="18"/>
      <c r="ITN56" s="18"/>
      <c r="ITO56" s="18"/>
      <c r="ITP56" s="18"/>
      <c r="ITQ56" s="18"/>
      <c r="ITR56" s="18"/>
      <c r="ITS56" s="18"/>
      <c r="ITT56" s="18"/>
      <c r="ITU56" s="18"/>
      <c r="ITV56" s="18"/>
      <c r="ITW56" s="18"/>
      <c r="ITX56" s="18"/>
      <c r="ITY56" s="18"/>
      <c r="ITZ56" s="18"/>
      <c r="IUA56" s="18"/>
      <c r="IUB56" s="18"/>
      <c r="IUC56" s="18"/>
      <c r="IUD56" s="18"/>
      <c r="IUE56" s="18"/>
      <c r="IUF56" s="18"/>
      <c r="IUG56" s="18"/>
      <c r="IUH56" s="18"/>
      <c r="IUI56" s="18"/>
      <c r="IUJ56" s="18"/>
      <c r="IUK56" s="18"/>
      <c r="IUL56" s="18"/>
      <c r="IUM56" s="18"/>
      <c r="IUN56" s="18"/>
      <c r="IUO56" s="18"/>
      <c r="IUP56" s="18"/>
      <c r="IUQ56" s="18"/>
      <c r="IUR56" s="18"/>
      <c r="IUS56" s="18"/>
      <c r="IUT56" s="18"/>
      <c r="IUU56" s="18"/>
      <c r="IUV56" s="18"/>
      <c r="IUW56" s="18"/>
      <c r="IUX56" s="18"/>
      <c r="IUY56" s="18"/>
      <c r="IUZ56" s="18"/>
      <c r="IVA56" s="18"/>
      <c r="IVB56" s="18"/>
      <c r="IVC56" s="18"/>
      <c r="IVD56" s="18"/>
      <c r="IVE56" s="18"/>
      <c r="IVF56" s="18"/>
      <c r="IVG56" s="18"/>
      <c r="IVH56" s="18"/>
      <c r="IVI56" s="18"/>
      <c r="IVJ56" s="18"/>
      <c r="IVK56" s="18"/>
      <c r="IVL56" s="18"/>
      <c r="IVM56" s="18"/>
      <c r="IVN56" s="18"/>
      <c r="IVO56" s="18"/>
      <c r="IVP56" s="18"/>
      <c r="IVQ56" s="18"/>
      <c r="IVR56" s="18"/>
      <c r="IVS56" s="18"/>
      <c r="IVT56" s="18"/>
      <c r="IVU56" s="18"/>
      <c r="IVV56" s="18"/>
      <c r="IVW56" s="18"/>
      <c r="IVX56" s="18"/>
      <c r="IVY56" s="18"/>
      <c r="IVZ56" s="18"/>
      <c r="IWA56" s="18"/>
      <c r="IWB56" s="18"/>
      <c r="IWC56" s="18"/>
      <c r="IWD56" s="18"/>
      <c r="IWE56" s="18"/>
      <c r="IWF56" s="18"/>
      <c r="IWG56" s="18"/>
      <c r="IWH56" s="18"/>
      <c r="IWI56" s="18"/>
      <c r="IWJ56" s="18"/>
      <c r="IWK56" s="18"/>
      <c r="IWL56" s="18"/>
      <c r="IWM56" s="18"/>
      <c r="IWN56" s="18"/>
      <c r="IWO56" s="18"/>
      <c r="IWP56" s="18"/>
      <c r="IWQ56" s="18"/>
      <c r="IWR56" s="18"/>
      <c r="IWS56" s="18"/>
      <c r="IWT56" s="18"/>
      <c r="IWU56" s="18"/>
      <c r="IWV56" s="18"/>
      <c r="IWW56" s="18"/>
      <c r="IWX56" s="18"/>
      <c r="IWY56" s="18"/>
      <c r="IWZ56" s="18"/>
      <c r="IXA56" s="18"/>
      <c r="IXB56" s="18"/>
      <c r="IXC56" s="18"/>
      <c r="IXD56" s="18"/>
      <c r="IXE56" s="18"/>
      <c r="IXF56" s="18"/>
      <c r="IXG56" s="18"/>
      <c r="IXH56" s="18"/>
      <c r="IXI56" s="18"/>
      <c r="IXJ56" s="18"/>
      <c r="IXK56" s="18"/>
      <c r="IXL56" s="18"/>
      <c r="IXM56" s="18"/>
      <c r="IXN56" s="18"/>
      <c r="IXO56" s="18"/>
      <c r="IXP56" s="18"/>
      <c r="IXQ56" s="18"/>
      <c r="IXR56" s="18"/>
      <c r="IXS56" s="18"/>
      <c r="IXT56" s="18"/>
      <c r="IXU56" s="18"/>
      <c r="IXV56" s="18"/>
      <c r="IXW56" s="18"/>
      <c r="IXX56" s="18"/>
      <c r="IXY56" s="18"/>
      <c r="IXZ56" s="18"/>
      <c r="IYA56" s="18"/>
      <c r="IYB56" s="18"/>
      <c r="IYC56" s="18"/>
      <c r="IYD56" s="18"/>
      <c r="IYE56" s="18"/>
      <c r="IYF56" s="18"/>
      <c r="IYG56" s="18"/>
      <c r="IYH56" s="18"/>
      <c r="IYI56" s="18"/>
      <c r="IYJ56" s="18"/>
      <c r="IYK56" s="18"/>
      <c r="IYL56" s="18"/>
      <c r="IYM56" s="18"/>
      <c r="IYN56" s="18"/>
      <c r="IYO56" s="18"/>
      <c r="IYP56" s="18"/>
      <c r="IYQ56" s="18"/>
      <c r="IYR56" s="18"/>
      <c r="IYS56" s="18"/>
      <c r="IYT56" s="18"/>
      <c r="IYU56" s="18"/>
      <c r="IYV56" s="18"/>
      <c r="IYW56" s="18"/>
      <c r="IYX56" s="18"/>
      <c r="IYY56" s="18"/>
      <c r="IYZ56" s="18"/>
      <c r="IZA56" s="18"/>
      <c r="IZB56" s="18"/>
      <c r="IZC56" s="18"/>
      <c r="IZD56" s="18"/>
      <c r="IZE56" s="18"/>
      <c r="IZF56" s="18"/>
      <c r="IZG56" s="18"/>
      <c r="IZH56" s="18"/>
      <c r="IZI56" s="18"/>
      <c r="IZJ56" s="18"/>
      <c r="IZK56" s="18"/>
      <c r="IZL56" s="18"/>
      <c r="IZM56" s="18"/>
      <c r="IZN56" s="18"/>
      <c r="IZO56" s="18"/>
      <c r="IZP56" s="18"/>
      <c r="IZQ56" s="18"/>
      <c r="IZR56" s="18"/>
      <c r="IZS56" s="18"/>
      <c r="IZT56" s="18"/>
      <c r="IZU56" s="18"/>
      <c r="IZV56" s="18"/>
      <c r="IZW56" s="18"/>
      <c r="IZX56" s="18"/>
      <c r="IZY56" s="18"/>
      <c r="IZZ56" s="18"/>
      <c r="JAA56" s="18"/>
      <c r="JAB56" s="18"/>
      <c r="JAC56" s="18"/>
      <c r="JAD56" s="18"/>
      <c r="JAE56" s="18"/>
      <c r="JAF56" s="18"/>
      <c r="JAG56" s="18"/>
      <c r="JAH56" s="18"/>
      <c r="JAI56" s="18"/>
      <c r="JAJ56" s="18"/>
      <c r="JAK56" s="18"/>
      <c r="JAL56" s="18"/>
      <c r="JAM56" s="18"/>
      <c r="JAN56" s="18"/>
      <c r="JAO56" s="18"/>
      <c r="JAP56" s="18"/>
      <c r="JAQ56" s="18"/>
      <c r="JAR56" s="18"/>
      <c r="JAS56" s="18"/>
      <c r="JAT56" s="18"/>
      <c r="JAU56" s="18"/>
      <c r="JAV56" s="18"/>
      <c r="JAW56" s="18"/>
      <c r="JAX56" s="18"/>
      <c r="JAY56" s="18"/>
      <c r="JAZ56" s="18"/>
      <c r="JBA56" s="18"/>
      <c r="JBB56" s="18"/>
      <c r="JBC56" s="18"/>
      <c r="JBD56" s="18"/>
      <c r="JBE56" s="18"/>
      <c r="JBF56" s="18"/>
      <c r="JBG56" s="18"/>
      <c r="JBH56" s="18"/>
      <c r="JBI56" s="18"/>
      <c r="JBJ56" s="18"/>
      <c r="JBK56" s="18"/>
      <c r="JBL56" s="18"/>
      <c r="JBM56" s="18"/>
      <c r="JBN56" s="18"/>
      <c r="JBO56" s="18"/>
      <c r="JBP56" s="18"/>
      <c r="JBQ56" s="18"/>
      <c r="JBR56" s="18"/>
      <c r="JBS56" s="18"/>
      <c r="JBT56" s="18"/>
      <c r="JBU56" s="18"/>
      <c r="JBV56" s="18"/>
      <c r="JBW56" s="18"/>
      <c r="JBX56" s="18"/>
      <c r="JBY56" s="18"/>
      <c r="JBZ56" s="18"/>
      <c r="JCA56" s="18"/>
      <c r="JCB56" s="18"/>
      <c r="JCC56" s="18"/>
      <c r="JCD56" s="18"/>
      <c r="JCE56" s="18"/>
      <c r="JCF56" s="18"/>
      <c r="JCG56" s="18"/>
      <c r="JCH56" s="18"/>
      <c r="JCI56" s="18"/>
      <c r="JCJ56" s="18"/>
      <c r="JCK56" s="18"/>
      <c r="JCL56" s="18"/>
      <c r="JCM56" s="18"/>
      <c r="JCN56" s="18"/>
      <c r="JCO56" s="18"/>
      <c r="JCP56" s="18"/>
      <c r="JCQ56" s="18"/>
      <c r="JCR56" s="18"/>
      <c r="JCS56" s="18"/>
      <c r="JCT56" s="18"/>
      <c r="JCU56" s="18"/>
      <c r="JCV56" s="18"/>
      <c r="JCW56" s="18"/>
      <c r="JCX56" s="18"/>
      <c r="JCY56" s="18"/>
      <c r="JCZ56" s="18"/>
      <c r="JDA56" s="18"/>
      <c r="JDB56" s="18"/>
      <c r="JDC56" s="18"/>
      <c r="JDD56" s="18"/>
      <c r="JDE56" s="18"/>
      <c r="JDF56" s="18"/>
      <c r="JDG56" s="18"/>
      <c r="JDH56" s="18"/>
      <c r="JDI56" s="18"/>
      <c r="JDJ56" s="18"/>
      <c r="JDK56" s="18"/>
      <c r="JDL56" s="18"/>
      <c r="JDM56" s="18"/>
      <c r="JDN56" s="18"/>
      <c r="JDO56" s="18"/>
      <c r="JDP56" s="18"/>
      <c r="JDQ56" s="18"/>
      <c r="JDR56" s="18"/>
      <c r="JDS56" s="18"/>
      <c r="JDT56" s="18"/>
      <c r="JDU56" s="18"/>
      <c r="JDV56" s="18"/>
      <c r="JDW56" s="18"/>
      <c r="JDX56" s="18"/>
      <c r="JDY56" s="18"/>
      <c r="JDZ56" s="18"/>
      <c r="JEA56" s="18"/>
      <c r="JEB56" s="18"/>
      <c r="JEC56" s="18"/>
      <c r="JED56" s="18"/>
      <c r="JEE56" s="18"/>
      <c r="JEF56" s="18"/>
      <c r="JEG56" s="18"/>
      <c r="JEH56" s="18"/>
      <c r="JEI56" s="18"/>
      <c r="JEJ56" s="18"/>
      <c r="JEK56" s="18"/>
      <c r="JEL56" s="18"/>
      <c r="JEM56" s="18"/>
      <c r="JEN56" s="18"/>
      <c r="JEO56" s="18"/>
      <c r="JEP56" s="18"/>
      <c r="JEQ56" s="18"/>
      <c r="JER56" s="18"/>
      <c r="JES56" s="18"/>
      <c r="JET56" s="18"/>
      <c r="JEU56" s="18"/>
      <c r="JEV56" s="18"/>
      <c r="JEW56" s="18"/>
      <c r="JEX56" s="18"/>
      <c r="JEY56" s="18"/>
      <c r="JEZ56" s="18"/>
      <c r="JFA56" s="18"/>
      <c r="JFB56" s="18"/>
      <c r="JFC56" s="18"/>
      <c r="JFD56" s="18"/>
      <c r="JFE56" s="18"/>
      <c r="JFF56" s="18"/>
      <c r="JFG56" s="18"/>
      <c r="JFH56" s="18"/>
      <c r="JFI56" s="18"/>
      <c r="JFJ56" s="18"/>
      <c r="JFK56" s="18"/>
      <c r="JFL56" s="18"/>
      <c r="JFM56" s="18"/>
      <c r="JFN56" s="18"/>
      <c r="JFO56" s="18"/>
      <c r="JFP56" s="18"/>
      <c r="JFQ56" s="18"/>
      <c r="JFR56" s="18"/>
      <c r="JFS56" s="18"/>
      <c r="JFT56" s="18"/>
      <c r="JFU56" s="18"/>
      <c r="JFV56" s="18"/>
      <c r="JFW56" s="18"/>
      <c r="JFX56" s="18"/>
      <c r="JFY56" s="18"/>
      <c r="JFZ56" s="18"/>
      <c r="JGA56" s="18"/>
      <c r="JGB56" s="18"/>
      <c r="JGC56" s="18"/>
      <c r="JGD56" s="18"/>
      <c r="JGE56" s="18"/>
      <c r="JGF56" s="18"/>
      <c r="JGG56" s="18"/>
      <c r="JGH56" s="18"/>
      <c r="JGI56" s="18"/>
      <c r="JGJ56" s="18"/>
      <c r="JGK56" s="18"/>
      <c r="JGL56" s="18"/>
      <c r="JGM56" s="18"/>
      <c r="JGN56" s="18"/>
      <c r="JGO56" s="18"/>
      <c r="JGP56" s="18"/>
      <c r="JGQ56" s="18"/>
      <c r="JGR56" s="18"/>
      <c r="JGS56" s="18"/>
      <c r="JGT56" s="18"/>
      <c r="JGU56" s="18"/>
      <c r="JGV56" s="18"/>
      <c r="JGW56" s="18"/>
      <c r="JGX56" s="18"/>
      <c r="JGY56" s="18"/>
      <c r="JGZ56" s="18"/>
      <c r="JHA56" s="18"/>
      <c r="JHB56" s="18"/>
      <c r="JHC56" s="18"/>
      <c r="JHD56" s="18"/>
      <c r="JHE56" s="18"/>
      <c r="JHF56" s="18"/>
      <c r="JHG56" s="18"/>
      <c r="JHH56" s="18"/>
      <c r="JHI56" s="18"/>
      <c r="JHJ56" s="18"/>
      <c r="JHK56" s="18"/>
      <c r="JHL56" s="18"/>
      <c r="JHM56" s="18"/>
      <c r="JHN56" s="18"/>
      <c r="JHO56" s="18"/>
      <c r="JHP56" s="18"/>
      <c r="JHQ56" s="18"/>
      <c r="JHR56" s="18"/>
      <c r="JHS56" s="18"/>
      <c r="JHT56" s="18"/>
      <c r="JHU56" s="18"/>
      <c r="JHV56" s="18"/>
      <c r="JHW56" s="18"/>
      <c r="JHX56" s="18"/>
      <c r="JHY56" s="18"/>
      <c r="JHZ56" s="18"/>
      <c r="JIA56" s="18"/>
      <c r="JIB56" s="18"/>
      <c r="JIC56" s="18"/>
      <c r="JID56" s="18"/>
      <c r="JIE56" s="18"/>
      <c r="JIF56" s="18"/>
      <c r="JIG56" s="18"/>
      <c r="JIH56" s="18"/>
      <c r="JII56" s="18"/>
      <c r="JIJ56" s="18"/>
      <c r="JIK56" s="18"/>
      <c r="JIL56" s="18"/>
      <c r="JIM56" s="18"/>
      <c r="JIN56" s="18"/>
      <c r="JIO56" s="18"/>
      <c r="JIP56" s="18"/>
      <c r="JIQ56" s="18"/>
      <c r="JIR56" s="18"/>
      <c r="JIS56" s="18"/>
      <c r="JIT56" s="18"/>
      <c r="JIU56" s="18"/>
      <c r="JIV56" s="18"/>
      <c r="JIW56" s="18"/>
      <c r="JIX56" s="18"/>
      <c r="JIY56" s="18"/>
      <c r="JIZ56" s="18"/>
      <c r="JJA56" s="18"/>
      <c r="JJB56" s="18"/>
      <c r="JJC56" s="18"/>
      <c r="JJD56" s="18"/>
      <c r="JJE56" s="18"/>
      <c r="JJF56" s="18"/>
      <c r="JJG56" s="18"/>
      <c r="JJH56" s="18"/>
      <c r="JJI56" s="18"/>
      <c r="JJJ56" s="18"/>
      <c r="JJK56" s="18"/>
      <c r="JJL56" s="18"/>
      <c r="JJM56" s="18"/>
      <c r="JJN56" s="18"/>
      <c r="JJO56" s="18"/>
      <c r="JJP56" s="18"/>
      <c r="JJQ56" s="18"/>
      <c r="JJR56" s="18"/>
      <c r="JJS56" s="18"/>
      <c r="JJT56" s="18"/>
      <c r="JJU56" s="18"/>
      <c r="JJV56" s="18"/>
      <c r="JJW56" s="18"/>
      <c r="JJX56" s="18"/>
      <c r="JJY56" s="18"/>
      <c r="JJZ56" s="18"/>
      <c r="JKA56" s="18"/>
      <c r="JKB56" s="18"/>
      <c r="JKC56" s="18"/>
      <c r="JKD56" s="18"/>
      <c r="JKE56" s="18"/>
      <c r="JKF56" s="18"/>
      <c r="JKG56" s="18"/>
      <c r="JKH56" s="18"/>
      <c r="JKI56" s="18"/>
      <c r="JKJ56" s="18"/>
      <c r="JKK56" s="18"/>
      <c r="JKL56" s="18"/>
      <c r="JKM56" s="18"/>
      <c r="JKN56" s="18"/>
      <c r="JKO56" s="18"/>
      <c r="JKP56" s="18"/>
      <c r="JKQ56" s="18"/>
      <c r="JKR56" s="18"/>
      <c r="JKS56" s="18"/>
      <c r="JKT56" s="18"/>
      <c r="JKU56" s="18"/>
      <c r="JKV56" s="18"/>
      <c r="JKW56" s="18"/>
      <c r="JKX56" s="18"/>
      <c r="JKY56" s="18"/>
      <c r="JKZ56" s="18"/>
      <c r="JLA56" s="18"/>
      <c r="JLB56" s="18"/>
      <c r="JLC56" s="18"/>
      <c r="JLD56" s="18"/>
      <c r="JLE56" s="18"/>
      <c r="JLF56" s="18"/>
      <c r="JLG56" s="18"/>
      <c r="JLH56" s="18"/>
      <c r="JLI56" s="18"/>
      <c r="JLJ56" s="18"/>
      <c r="JLK56" s="18"/>
      <c r="JLL56" s="18"/>
      <c r="JLM56" s="18"/>
      <c r="JLN56" s="18"/>
      <c r="JLO56" s="18"/>
      <c r="JLP56" s="18"/>
      <c r="JLQ56" s="18"/>
      <c r="JLR56" s="18"/>
      <c r="JLS56" s="18"/>
      <c r="JLT56" s="18"/>
      <c r="JLU56" s="18"/>
      <c r="JLV56" s="18"/>
      <c r="JLW56" s="18"/>
      <c r="JLX56" s="18"/>
      <c r="JLY56" s="18"/>
      <c r="JLZ56" s="18"/>
      <c r="JMA56" s="18"/>
      <c r="JMB56" s="18"/>
      <c r="JMC56" s="18"/>
      <c r="JMD56" s="18"/>
      <c r="JME56" s="18"/>
      <c r="JMF56" s="18"/>
      <c r="JMG56" s="18"/>
      <c r="JMH56" s="18"/>
      <c r="JMI56" s="18"/>
      <c r="JMJ56" s="18"/>
      <c r="JMK56" s="18"/>
      <c r="JML56" s="18"/>
      <c r="JMM56" s="18"/>
      <c r="JMN56" s="18"/>
      <c r="JMO56" s="18"/>
      <c r="JMP56" s="18"/>
      <c r="JMQ56" s="18"/>
      <c r="JMR56" s="18"/>
      <c r="JMS56" s="18"/>
      <c r="JMT56" s="18"/>
      <c r="JMU56" s="18"/>
      <c r="JMV56" s="18"/>
      <c r="JMW56" s="18"/>
      <c r="JMX56" s="18"/>
      <c r="JMY56" s="18"/>
      <c r="JMZ56" s="18"/>
      <c r="JNA56" s="18"/>
      <c r="JNB56" s="18"/>
      <c r="JNC56" s="18"/>
      <c r="JND56" s="18"/>
      <c r="JNE56" s="18"/>
      <c r="JNF56" s="18"/>
      <c r="JNG56" s="18"/>
      <c r="JNH56" s="18"/>
      <c r="JNI56" s="18"/>
      <c r="JNJ56" s="18"/>
      <c r="JNK56" s="18"/>
      <c r="JNL56" s="18"/>
      <c r="JNM56" s="18"/>
      <c r="JNN56" s="18"/>
      <c r="JNO56" s="18"/>
      <c r="JNP56" s="18"/>
      <c r="JNQ56" s="18"/>
      <c r="JNR56" s="18"/>
      <c r="JNS56" s="18"/>
      <c r="JNT56" s="18"/>
      <c r="JNU56" s="18"/>
      <c r="JNV56" s="18"/>
      <c r="JNW56" s="18"/>
      <c r="JNX56" s="18"/>
      <c r="JNY56" s="18"/>
      <c r="JNZ56" s="18"/>
      <c r="JOA56" s="18"/>
      <c r="JOB56" s="18"/>
      <c r="JOC56" s="18"/>
      <c r="JOD56" s="18"/>
      <c r="JOE56" s="18"/>
      <c r="JOF56" s="18"/>
      <c r="JOG56" s="18"/>
      <c r="JOH56" s="18"/>
      <c r="JOI56" s="18"/>
      <c r="JOJ56" s="18"/>
      <c r="JOK56" s="18"/>
      <c r="JOL56" s="18"/>
      <c r="JOM56" s="18"/>
      <c r="JON56" s="18"/>
      <c r="JOO56" s="18"/>
      <c r="JOP56" s="18"/>
      <c r="JOQ56" s="18"/>
      <c r="JOR56" s="18"/>
      <c r="JOS56" s="18"/>
      <c r="JOT56" s="18"/>
      <c r="JOU56" s="18"/>
      <c r="JOV56" s="18"/>
      <c r="JOW56" s="18"/>
      <c r="JOX56" s="18"/>
      <c r="JOY56" s="18"/>
      <c r="JOZ56" s="18"/>
      <c r="JPA56" s="18"/>
      <c r="JPB56" s="18"/>
      <c r="JPC56" s="18"/>
      <c r="JPD56" s="18"/>
      <c r="JPE56" s="18"/>
      <c r="JPF56" s="18"/>
      <c r="JPG56" s="18"/>
      <c r="JPH56" s="18"/>
      <c r="JPI56" s="18"/>
      <c r="JPJ56" s="18"/>
      <c r="JPK56" s="18"/>
      <c r="JPL56" s="18"/>
      <c r="JPM56" s="18"/>
      <c r="JPN56" s="18"/>
      <c r="JPO56" s="18"/>
      <c r="JPP56" s="18"/>
      <c r="JPQ56" s="18"/>
      <c r="JPR56" s="18"/>
      <c r="JPS56" s="18"/>
      <c r="JPT56" s="18"/>
      <c r="JPU56" s="18"/>
      <c r="JPV56" s="18"/>
      <c r="JPW56" s="18"/>
      <c r="JPX56" s="18"/>
      <c r="JPY56" s="18"/>
      <c r="JPZ56" s="18"/>
      <c r="JQA56" s="18"/>
      <c r="JQB56" s="18"/>
      <c r="JQC56" s="18"/>
      <c r="JQD56" s="18"/>
      <c r="JQE56" s="18"/>
      <c r="JQF56" s="18"/>
      <c r="JQG56" s="18"/>
      <c r="JQH56" s="18"/>
      <c r="JQI56" s="18"/>
      <c r="JQJ56" s="18"/>
      <c r="JQK56" s="18"/>
      <c r="JQL56" s="18"/>
      <c r="JQM56" s="18"/>
      <c r="JQN56" s="18"/>
      <c r="JQO56" s="18"/>
      <c r="JQP56" s="18"/>
      <c r="JQQ56" s="18"/>
      <c r="JQR56" s="18"/>
      <c r="JQS56" s="18"/>
      <c r="JQT56" s="18"/>
      <c r="JQU56" s="18"/>
      <c r="JQV56" s="18"/>
      <c r="JQW56" s="18"/>
      <c r="JQX56" s="18"/>
      <c r="JQY56" s="18"/>
      <c r="JQZ56" s="18"/>
      <c r="JRA56" s="18"/>
      <c r="JRB56" s="18"/>
      <c r="JRC56" s="18"/>
      <c r="JRD56" s="18"/>
      <c r="JRE56" s="18"/>
      <c r="JRF56" s="18"/>
      <c r="JRG56" s="18"/>
      <c r="JRH56" s="18"/>
      <c r="JRI56" s="18"/>
      <c r="JRJ56" s="18"/>
      <c r="JRK56" s="18"/>
      <c r="JRL56" s="18"/>
      <c r="JRM56" s="18"/>
      <c r="JRN56" s="18"/>
      <c r="JRO56" s="18"/>
      <c r="JRP56" s="18"/>
      <c r="JRQ56" s="18"/>
      <c r="JRR56" s="18"/>
      <c r="JRS56" s="18"/>
      <c r="JRT56" s="18"/>
      <c r="JRU56" s="18"/>
      <c r="JRV56" s="18"/>
      <c r="JRW56" s="18"/>
      <c r="JRX56" s="18"/>
      <c r="JRY56" s="18"/>
      <c r="JRZ56" s="18"/>
      <c r="JSA56" s="18"/>
      <c r="JSB56" s="18"/>
      <c r="JSC56" s="18"/>
      <c r="JSD56" s="18"/>
      <c r="JSE56" s="18"/>
      <c r="JSF56" s="18"/>
      <c r="JSG56" s="18"/>
      <c r="JSH56" s="18"/>
      <c r="JSI56" s="18"/>
      <c r="JSJ56" s="18"/>
      <c r="JSK56" s="18"/>
      <c r="JSL56" s="18"/>
      <c r="JSM56" s="18"/>
      <c r="JSN56" s="18"/>
      <c r="JSO56" s="18"/>
      <c r="JSP56" s="18"/>
      <c r="JSQ56" s="18"/>
      <c r="JSR56" s="18"/>
      <c r="JSS56" s="18"/>
      <c r="JST56" s="18"/>
      <c r="JSU56" s="18"/>
      <c r="JSV56" s="18"/>
      <c r="JSW56" s="18"/>
      <c r="JSX56" s="18"/>
      <c r="JSY56" s="18"/>
      <c r="JSZ56" s="18"/>
      <c r="JTA56" s="18"/>
      <c r="JTB56" s="18"/>
      <c r="JTC56" s="18"/>
      <c r="JTD56" s="18"/>
      <c r="JTE56" s="18"/>
      <c r="JTF56" s="18"/>
      <c r="JTG56" s="18"/>
      <c r="JTH56" s="18"/>
      <c r="JTI56" s="18"/>
      <c r="JTJ56" s="18"/>
      <c r="JTK56" s="18"/>
      <c r="JTL56" s="18"/>
      <c r="JTM56" s="18"/>
      <c r="JTN56" s="18"/>
      <c r="JTO56" s="18"/>
      <c r="JTP56" s="18"/>
      <c r="JTQ56" s="18"/>
      <c r="JTR56" s="18"/>
      <c r="JTS56" s="18"/>
      <c r="JTT56" s="18"/>
      <c r="JTU56" s="18"/>
      <c r="JTV56" s="18"/>
      <c r="JTW56" s="18"/>
      <c r="JTX56" s="18"/>
      <c r="JTY56" s="18"/>
      <c r="JTZ56" s="18"/>
      <c r="JUA56" s="18"/>
      <c r="JUB56" s="18"/>
      <c r="JUC56" s="18"/>
      <c r="JUD56" s="18"/>
      <c r="JUE56" s="18"/>
      <c r="JUF56" s="18"/>
      <c r="JUG56" s="18"/>
      <c r="JUH56" s="18"/>
      <c r="JUI56" s="18"/>
      <c r="JUJ56" s="18"/>
      <c r="JUK56" s="18"/>
      <c r="JUL56" s="18"/>
      <c r="JUM56" s="18"/>
      <c r="JUN56" s="18"/>
      <c r="JUO56" s="18"/>
      <c r="JUP56" s="18"/>
      <c r="JUQ56" s="18"/>
      <c r="JUR56" s="18"/>
      <c r="JUS56" s="18"/>
      <c r="JUT56" s="18"/>
      <c r="JUU56" s="18"/>
      <c r="JUV56" s="18"/>
      <c r="JUW56" s="18"/>
      <c r="JUX56" s="18"/>
      <c r="JUY56" s="18"/>
      <c r="JUZ56" s="18"/>
      <c r="JVA56" s="18"/>
      <c r="JVB56" s="18"/>
      <c r="JVC56" s="18"/>
      <c r="JVD56" s="18"/>
      <c r="JVE56" s="18"/>
      <c r="JVF56" s="18"/>
      <c r="JVG56" s="18"/>
      <c r="JVH56" s="18"/>
      <c r="JVI56" s="18"/>
      <c r="JVJ56" s="18"/>
      <c r="JVK56" s="18"/>
      <c r="JVL56" s="18"/>
      <c r="JVM56" s="18"/>
      <c r="JVN56" s="18"/>
      <c r="JVO56" s="18"/>
      <c r="JVP56" s="18"/>
      <c r="JVQ56" s="18"/>
      <c r="JVR56" s="18"/>
      <c r="JVS56" s="18"/>
      <c r="JVT56" s="18"/>
      <c r="JVU56" s="18"/>
      <c r="JVV56" s="18"/>
      <c r="JVW56" s="18"/>
      <c r="JVX56" s="18"/>
      <c r="JVY56" s="18"/>
      <c r="JVZ56" s="18"/>
      <c r="JWA56" s="18"/>
      <c r="JWB56" s="18"/>
      <c r="JWC56" s="18"/>
      <c r="JWD56" s="18"/>
      <c r="JWE56" s="18"/>
      <c r="JWF56" s="18"/>
      <c r="JWG56" s="18"/>
      <c r="JWH56" s="18"/>
      <c r="JWI56" s="18"/>
      <c r="JWJ56" s="18"/>
      <c r="JWK56" s="18"/>
      <c r="JWL56" s="18"/>
      <c r="JWM56" s="18"/>
      <c r="JWN56" s="18"/>
      <c r="JWO56" s="18"/>
      <c r="JWP56" s="18"/>
      <c r="JWQ56" s="18"/>
      <c r="JWR56" s="18"/>
      <c r="JWS56" s="18"/>
      <c r="JWT56" s="18"/>
      <c r="JWU56" s="18"/>
      <c r="JWV56" s="18"/>
      <c r="JWW56" s="18"/>
      <c r="JWX56" s="18"/>
      <c r="JWY56" s="18"/>
      <c r="JWZ56" s="18"/>
      <c r="JXA56" s="18"/>
      <c r="JXB56" s="18"/>
      <c r="JXC56" s="18"/>
      <c r="JXD56" s="18"/>
      <c r="JXE56" s="18"/>
      <c r="JXF56" s="18"/>
      <c r="JXG56" s="18"/>
      <c r="JXH56" s="18"/>
      <c r="JXI56" s="18"/>
      <c r="JXJ56" s="18"/>
      <c r="JXK56" s="18"/>
      <c r="JXL56" s="18"/>
      <c r="JXM56" s="18"/>
      <c r="JXN56" s="18"/>
      <c r="JXO56" s="18"/>
      <c r="JXP56" s="18"/>
      <c r="JXQ56" s="18"/>
      <c r="JXR56" s="18"/>
      <c r="JXS56" s="18"/>
      <c r="JXT56" s="18"/>
      <c r="JXU56" s="18"/>
      <c r="JXV56" s="18"/>
      <c r="JXW56" s="18"/>
      <c r="JXX56" s="18"/>
      <c r="JXY56" s="18"/>
      <c r="JXZ56" s="18"/>
      <c r="JYA56" s="18"/>
      <c r="JYB56" s="18"/>
      <c r="JYC56" s="18"/>
      <c r="JYD56" s="18"/>
      <c r="JYE56" s="18"/>
      <c r="JYF56" s="18"/>
      <c r="JYG56" s="18"/>
      <c r="JYH56" s="18"/>
      <c r="JYI56" s="18"/>
      <c r="JYJ56" s="18"/>
      <c r="JYK56" s="18"/>
      <c r="JYL56" s="18"/>
      <c r="JYM56" s="18"/>
      <c r="JYN56" s="18"/>
      <c r="JYO56" s="18"/>
      <c r="JYP56" s="18"/>
      <c r="JYQ56" s="18"/>
      <c r="JYR56" s="18"/>
      <c r="JYS56" s="18"/>
      <c r="JYT56" s="18"/>
      <c r="JYU56" s="18"/>
      <c r="JYV56" s="18"/>
      <c r="JYW56" s="18"/>
      <c r="JYX56" s="18"/>
      <c r="JYY56" s="18"/>
      <c r="JYZ56" s="18"/>
      <c r="JZA56" s="18"/>
      <c r="JZB56" s="18"/>
      <c r="JZC56" s="18"/>
      <c r="JZD56" s="18"/>
      <c r="JZE56" s="18"/>
      <c r="JZF56" s="18"/>
      <c r="JZG56" s="18"/>
      <c r="JZH56" s="18"/>
      <c r="JZI56" s="18"/>
      <c r="JZJ56" s="18"/>
      <c r="JZK56" s="18"/>
      <c r="JZL56" s="18"/>
      <c r="JZM56" s="18"/>
      <c r="JZN56" s="18"/>
      <c r="JZO56" s="18"/>
      <c r="JZP56" s="18"/>
      <c r="JZQ56" s="18"/>
      <c r="JZR56" s="18"/>
      <c r="JZS56" s="18"/>
      <c r="JZT56" s="18"/>
      <c r="JZU56" s="18"/>
      <c r="JZV56" s="18"/>
      <c r="JZW56" s="18"/>
      <c r="JZX56" s="18"/>
      <c r="JZY56" s="18"/>
      <c r="JZZ56" s="18"/>
      <c r="KAA56" s="18"/>
      <c r="KAB56" s="18"/>
      <c r="KAC56" s="18"/>
      <c r="KAD56" s="18"/>
      <c r="KAE56" s="18"/>
      <c r="KAF56" s="18"/>
      <c r="KAG56" s="18"/>
      <c r="KAH56" s="18"/>
      <c r="KAI56" s="18"/>
      <c r="KAJ56" s="18"/>
      <c r="KAK56" s="18"/>
      <c r="KAL56" s="18"/>
      <c r="KAM56" s="18"/>
      <c r="KAN56" s="18"/>
      <c r="KAO56" s="18"/>
      <c r="KAP56" s="18"/>
      <c r="KAQ56" s="18"/>
      <c r="KAR56" s="18"/>
      <c r="KAS56" s="18"/>
      <c r="KAT56" s="18"/>
      <c r="KAU56" s="18"/>
      <c r="KAV56" s="18"/>
      <c r="KAW56" s="18"/>
      <c r="KAX56" s="18"/>
      <c r="KAY56" s="18"/>
      <c r="KAZ56" s="18"/>
      <c r="KBA56" s="18"/>
      <c r="KBB56" s="18"/>
      <c r="KBC56" s="18"/>
      <c r="KBD56" s="18"/>
      <c r="KBE56" s="18"/>
      <c r="KBF56" s="18"/>
      <c r="KBG56" s="18"/>
      <c r="KBH56" s="18"/>
      <c r="KBI56" s="18"/>
      <c r="KBJ56" s="18"/>
      <c r="KBK56" s="18"/>
      <c r="KBL56" s="18"/>
      <c r="KBM56" s="18"/>
      <c r="KBN56" s="18"/>
      <c r="KBO56" s="18"/>
      <c r="KBP56" s="18"/>
      <c r="KBQ56" s="18"/>
      <c r="KBR56" s="18"/>
      <c r="KBS56" s="18"/>
      <c r="KBT56" s="18"/>
      <c r="KBU56" s="18"/>
      <c r="KBV56" s="18"/>
      <c r="KBW56" s="18"/>
      <c r="KBX56" s="18"/>
      <c r="KBY56" s="18"/>
      <c r="KBZ56" s="18"/>
      <c r="KCA56" s="18"/>
      <c r="KCB56" s="18"/>
      <c r="KCC56" s="18"/>
      <c r="KCD56" s="18"/>
      <c r="KCE56" s="18"/>
      <c r="KCF56" s="18"/>
      <c r="KCG56" s="18"/>
      <c r="KCH56" s="18"/>
      <c r="KCI56" s="18"/>
      <c r="KCJ56" s="18"/>
      <c r="KCK56" s="18"/>
      <c r="KCL56" s="18"/>
      <c r="KCM56" s="18"/>
      <c r="KCN56" s="18"/>
      <c r="KCO56" s="18"/>
      <c r="KCP56" s="18"/>
      <c r="KCQ56" s="18"/>
      <c r="KCR56" s="18"/>
      <c r="KCS56" s="18"/>
      <c r="KCT56" s="18"/>
      <c r="KCU56" s="18"/>
      <c r="KCV56" s="18"/>
      <c r="KCW56" s="18"/>
      <c r="KCX56" s="18"/>
      <c r="KCY56" s="18"/>
      <c r="KCZ56" s="18"/>
      <c r="KDA56" s="18"/>
      <c r="KDB56" s="18"/>
      <c r="KDC56" s="18"/>
      <c r="KDD56" s="18"/>
      <c r="KDE56" s="18"/>
      <c r="KDF56" s="18"/>
      <c r="KDG56" s="18"/>
      <c r="KDH56" s="18"/>
      <c r="KDI56" s="18"/>
      <c r="KDJ56" s="18"/>
      <c r="KDK56" s="18"/>
      <c r="KDL56" s="18"/>
      <c r="KDM56" s="18"/>
      <c r="KDN56" s="18"/>
      <c r="KDO56" s="18"/>
      <c r="KDP56" s="18"/>
      <c r="KDQ56" s="18"/>
      <c r="KDR56" s="18"/>
      <c r="KDS56" s="18"/>
      <c r="KDT56" s="18"/>
      <c r="KDU56" s="18"/>
      <c r="KDV56" s="18"/>
      <c r="KDW56" s="18"/>
      <c r="KDX56" s="18"/>
      <c r="KDY56" s="18"/>
      <c r="KDZ56" s="18"/>
      <c r="KEA56" s="18"/>
      <c r="KEB56" s="18"/>
      <c r="KEC56" s="18"/>
      <c r="KED56" s="18"/>
      <c r="KEE56" s="18"/>
      <c r="KEF56" s="18"/>
      <c r="KEG56" s="18"/>
      <c r="KEH56" s="18"/>
      <c r="KEI56" s="18"/>
      <c r="KEJ56" s="18"/>
      <c r="KEK56" s="18"/>
      <c r="KEL56" s="18"/>
      <c r="KEM56" s="18"/>
      <c r="KEN56" s="18"/>
      <c r="KEO56" s="18"/>
      <c r="KEP56" s="18"/>
      <c r="KEQ56" s="18"/>
      <c r="KER56" s="18"/>
      <c r="KES56" s="18"/>
      <c r="KET56" s="18"/>
      <c r="KEU56" s="18"/>
      <c r="KEV56" s="18"/>
      <c r="KEW56" s="18"/>
      <c r="KEX56" s="18"/>
      <c r="KEY56" s="18"/>
      <c r="KEZ56" s="18"/>
      <c r="KFA56" s="18"/>
      <c r="KFB56" s="18"/>
      <c r="KFC56" s="18"/>
      <c r="KFD56" s="18"/>
      <c r="KFE56" s="18"/>
      <c r="KFF56" s="18"/>
      <c r="KFG56" s="18"/>
      <c r="KFH56" s="18"/>
      <c r="KFI56" s="18"/>
      <c r="KFJ56" s="18"/>
      <c r="KFK56" s="18"/>
      <c r="KFL56" s="18"/>
      <c r="KFM56" s="18"/>
      <c r="KFN56" s="18"/>
      <c r="KFO56" s="18"/>
      <c r="KFP56" s="18"/>
      <c r="KFQ56" s="18"/>
      <c r="KFR56" s="18"/>
      <c r="KFS56" s="18"/>
      <c r="KFT56" s="18"/>
      <c r="KFU56" s="18"/>
      <c r="KFV56" s="18"/>
      <c r="KFW56" s="18"/>
      <c r="KFX56" s="18"/>
      <c r="KFY56" s="18"/>
      <c r="KFZ56" s="18"/>
      <c r="KGA56" s="18"/>
      <c r="KGB56" s="18"/>
      <c r="KGC56" s="18"/>
      <c r="KGD56" s="18"/>
      <c r="KGE56" s="18"/>
      <c r="KGF56" s="18"/>
      <c r="KGG56" s="18"/>
      <c r="KGH56" s="18"/>
      <c r="KGI56" s="18"/>
      <c r="KGJ56" s="18"/>
      <c r="KGK56" s="18"/>
      <c r="KGL56" s="18"/>
      <c r="KGM56" s="18"/>
      <c r="KGN56" s="18"/>
      <c r="KGO56" s="18"/>
      <c r="KGP56" s="18"/>
      <c r="KGQ56" s="18"/>
      <c r="KGR56" s="18"/>
      <c r="KGS56" s="18"/>
      <c r="KGT56" s="18"/>
      <c r="KGU56" s="18"/>
      <c r="KGV56" s="18"/>
      <c r="KGW56" s="18"/>
      <c r="KGX56" s="18"/>
      <c r="KGY56" s="18"/>
      <c r="KGZ56" s="18"/>
      <c r="KHA56" s="18"/>
      <c r="KHB56" s="18"/>
      <c r="KHC56" s="18"/>
      <c r="KHD56" s="18"/>
      <c r="KHE56" s="18"/>
      <c r="KHF56" s="18"/>
      <c r="KHG56" s="18"/>
      <c r="KHH56" s="18"/>
      <c r="KHI56" s="18"/>
      <c r="KHJ56" s="18"/>
      <c r="KHK56" s="18"/>
      <c r="KHL56" s="18"/>
      <c r="KHM56" s="18"/>
      <c r="KHN56" s="18"/>
      <c r="KHO56" s="18"/>
      <c r="KHP56" s="18"/>
      <c r="KHQ56" s="18"/>
      <c r="KHR56" s="18"/>
      <c r="KHS56" s="18"/>
      <c r="KHT56" s="18"/>
      <c r="KHU56" s="18"/>
      <c r="KHV56" s="18"/>
      <c r="KHW56" s="18"/>
      <c r="KHX56" s="18"/>
      <c r="KHY56" s="18"/>
      <c r="KHZ56" s="18"/>
      <c r="KIA56" s="18"/>
      <c r="KIB56" s="18"/>
      <c r="KIC56" s="18"/>
      <c r="KID56" s="18"/>
      <c r="KIE56" s="18"/>
      <c r="KIF56" s="18"/>
      <c r="KIG56" s="18"/>
      <c r="KIH56" s="18"/>
      <c r="KII56" s="18"/>
      <c r="KIJ56" s="18"/>
      <c r="KIK56" s="18"/>
      <c r="KIL56" s="18"/>
      <c r="KIM56" s="18"/>
      <c r="KIN56" s="18"/>
      <c r="KIO56" s="18"/>
      <c r="KIP56" s="18"/>
      <c r="KIQ56" s="18"/>
      <c r="KIR56" s="18"/>
      <c r="KIS56" s="18"/>
      <c r="KIT56" s="18"/>
      <c r="KIU56" s="18"/>
      <c r="KIV56" s="18"/>
      <c r="KIW56" s="18"/>
      <c r="KIX56" s="18"/>
      <c r="KIY56" s="18"/>
      <c r="KIZ56" s="18"/>
      <c r="KJA56" s="18"/>
      <c r="KJB56" s="18"/>
      <c r="KJC56" s="18"/>
      <c r="KJD56" s="18"/>
      <c r="KJE56" s="18"/>
      <c r="KJF56" s="18"/>
      <c r="KJG56" s="18"/>
      <c r="KJH56" s="18"/>
      <c r="KJI56" s="18"/>
      <c r="KJJ56" s="18"/>
      <c r="KJK56" s="18"/>
      <c r="KJL56" s="18"/>
      <c r="KJM56" s="18"/>
      <c r="KJN56" s="18"/>
      <c r="KJO56" s="18"/>
      <c r="KJP56" s="18"/>
      <c r="KJQ56" s="18"/>
      <c r="KJR56" s="18"/>
      <c r="KJS56" s="18"/>
      <c r="KJT56" s="18"/>
      <c r="KJU56" s="18"/>
      <c r="KJV56" s="18"/>
      <c r="KJW56" s="18"/>
      <c r="KJX56" s="18"/>
      <c r="KJY56" s="18"/>
      <c r="KJZ56" s="18"/>
      <c r="KKA56" s="18"/>
      <c r="KKB56" s="18"/>
      <c r="KKC56" s="18"/>
      <c r="KKD56" s="18"/>
      <c r="KKE56" s="18"/>
      <c r="KKF56" s="18"/>
      <c r="KKG56" s="18"/>
      <c r="KKH56" s="18"/>
      <c r="KKI56" s="18"/>
      <c r="KKJ56" s="18"/>
      <c r="KKK56" s="18"/>
      <c r="KKL56" s="18"/>
      <c r="KKM56" s="18"/>
      <c r="KKN56" s="18"/>
      <c r="KKO56" s="18"/>
      <c r="KKP56" s="18"/>
      <c r="KKQ56" s="18"/>
      <c r="KKR56" s="18"/>
      <c r="KKS56" s="18"/>
      <c r="KKT56" s="18"/>
      <c r="KKU56" s="18"/>
      <c r="KKV56" s="18"/>
      <c r="KKW56" s="18"/>
      <c r="KKX56" s="18"/>
      <c r="KKY56" s="18"/>
      <c r="KKZ56" s="18"/>
      <c r="KLA56" s="18"/>
      <c r="KLB56" s="18"/>
      <c r="KLC56" s="18"/>
      <c r="KLD56" s="18"/>
      <c r="KLE56" s="18"/>
      <c r="KLF56" s="18"/>
      <c r="KLG56" s="18"/>
      <c r="KLH56" s="18"/>
      <c r="KLI56" s="18"/>
      <c r="KLJ56" s="18"/>
      <c r="KLK56" s="18"/>
      <c r="KLL56" s="18"/>
      <c r="KLM56" s="18"/>
      <c r="KLN56" s="18"/>
      <c r="KLO56" s="18"/>
      <c r="KLP56" s="18"/>
      <c r="KLQ56" s="18"/>
      <c r="KLR56" s="18"/>
      <c r="KLS56" s="18"/>
      <c r="KLT56" s="18"/>
      <c r="KLU56" s="18"/>
      <c r="KLV56" s="18"/>
      <c r="KLW56" s="18"/>
      <c r="KLX56" s="18"/>
      <c r="KLY56" s="18"/>
      <c r="KLZ56" s="18"/>
      <c r="KMA56" s="18"/>
      <c r="KMB56" s="18"/>
      <c r="KMC56" s="18"/>
      <c r="KMD56" s="18"/>
      <c r="KME56" s="18"/>
      <c r="KMF56" s="18"/>
      <c r="KMG56" s="18"/>
      <c r="KMH56" s="18"/>
      <c r="KMI56" s="18"/>
      <c r="KMJ56" s="18"/>
      <c r="KMK56" s="18"/>
      <c r="KML56" s="18"/>
      <c r="KMM56" s="18"/>
      <c r="KMN56" s="18"/>
      <c r="KMO56" s="18"/>
      <c r="KMP56" s="18"/>
      <c r="KMQ56" s="18"/>
      <c r="KMR56" s="18"/>
      <c r="KMS56" s="18"/>
      <c r="KMT56" s="18"/>
      <c r="KMU56" s="18"/>
      <c r="KMV56" s="18"/>
      <c r="KMW56" s="18"/>
      <c r="KMX56" s="18"/>
      <c r="KMY56" s="18"/>
      <c r="KMZ56" s="18"/>
      <c r="KNA56" s="18"/>
      <c r="KNB56" s="18"/>
      <c r="KNC56" s="18"/>
      <c r="KND56" s="18"/>
      <c r="KNE56" s="18"/>
      <c r="KNF56" s="18"/>
      <c r="KNG56" s="18"/>
      <c r="KNH56" s="18"/>
      <c r="KNI56" s="18"/>
      <c r="KNJ56" s="18"/>
      <c r="KNK56" s="18"/>
      <c r="KNL56" s="18"/>
      <c r="KNM56" s="18"/>
      <c r="KNN56" s="18"/>
      <c r="KNO56" s="18"/>
      <c r="KNP56" s="18"/>
      <c r="KNQ56" s="18"/>
      <c r="KNR56" s="18"/>
      <c r="KNS56" s="18"/>
      <c r="KNT56" s="18"/>
      <c r="KNU56" s="18"/>
      <c r="KNV56" s="18"/>
      <c r="KNW56" s="18"/>
      <c r="KNX56" s="18"/>
      <c r="KNY56" s="18"/>
      <c r="KNZ56" s="18"/>
      <c r="KOA56" s="18"/>
      <c r="KOB56" s="18"/>
      <c r="KOC56" s="18"/>
      <c r="KOD56" s="18"/>
      <c r="KOE56" s="18"/>
      <c r="KOF56" s="18"/>
      <c r="KOG56" s="18"/>
      <c r="KOH56" s="18"/>
      <c r="KOI56" s="18"/>
      <c r="KOJ56" s="18"/>
      <c r="KOK56" s="18"/>
      <c r="KOL56" s="18"/>
      <c r="KOM56" s="18"/>
      <c r="KON56" s="18"/>
      <c r="KOO56" s="18"/>
      <c r="KOP56" s="18"/>
      <c r="KOQ56" s="18"/>
      <c r="KOR56" s="18"/>
      <c r="KOS56" s="18"/>
      <c r="KOT56" s="18"/>
      <c r="KOU56" s="18"/>
      <c r="KOV56" s="18"/>
      <c r="KOW56" s="18"/>
      <c r="KOX56" s="18"/>
      <c r="KOY56" s="18"/>
      <c r="KOZ56" s="18"/>
      <c r="KPA56" s="18"/>
      <c r="KPB56" s="18"/>
      <c r="KPC56" s="18"/>
      <c r="KPD56" s="18"/>
      <c r="KPE56" s="18"/>
      <c r="KPF56" s="18"/>
      <c r="KPG56" s="18"/>
      <c r="KPH56" s="18"/>
      <c r="KPI56" s="18"/>
      <c r="KPJ56" s="18"/>
      <c r="KPK56" s="18"/>
      <c r="KPL56" s="18"/>
      <c r="KPM56" s="18"/>
      <c r="KPN56" s="18"/>
      <c r="KPO56" s="18"/>
      <c r="KPP56" s="18"/>
      <c r="KPQ56" s="18"/>
      <c r="KPR56" s="18"/>
      <c r="KPS56" s="18"/>
      <c r="KPT56" s="18"/>
      <c r="KPU56" s="18"/>
      <c r="KPV56" s="18"/>
      <c r="KPW56" s="18"/>
      <c r="KPX56" s="18"/>
      <c r="KPY56" s="18"/>
      <c r="KPZ56" s="18"/>
      <c r="KQA56" s="18"/>
      <c r="KQB56" s="18"/>
      <c r="KQC56" s="18"/>
      <c r="KQD56" s="18"/>
      <c r="KQE56" s="18"/>
      <c r="KQF56" s="18"/>
      <c r="KQG56" s="18"/>
      <c r="KQH56" s="18"/>
      <c r="KQI56" s="18"/>
      <c r="KQJ56" s="18"/>
      <c r="KQK56" s="18"/>
      <c r="KQL56" s="18"/>
      <c r="KQM56" s="18"/>
      <c r="KQN56" s="18"/>
      <c r="KQO56" s="18"/>
      <c r="KQP56" s="18"/>
      <c r="KQQ56" s="18"/>
      <c r="KQR56" s="18"/>
      <c r="KQS56" s="18"/>
      <c r="KQT56" s="18"/>
      <c r="KQU56" s="18"/>
      <c r="KQV56" s="18"/>
      <c r="KQW56" s="18"/>
      <c r="KQX56" s="18"/>
      <c r="KQY56" s="18"/>
      <c r="KQZ56" s="18"/>
      <c r="KRA56" s="18"/>
      <c r="KRB56" s="18"/>
      <c r="KRC56" s="18"/>
      <c r="KRD56" s="18"/>
      <c r="KRE56" s="18"/>
      <c r="KRF56" s="18"/>
      <c r="KRG56" s="18"/>
      <c r="KRH56" s="18"/>
      <c r="KRI56" s="18"/>
      <c r="KRJ56" s="18"/>
      <c r="KRK56" s="18"/>
      <c r="KRL56" s="18"/>
      <c r="KRM56" s="18"/>
      <c r="KRN56" s="18"/>
      <c r="KRO56" s="18"/>
      <c r="KRP56" s="18"/>
      <c r="KRQ56" s="18"/>
      <c r="KRR56" s="18"/>
      <c r="KRS56" s="18"/>
      <c r="KRT56" s="18"/>
      <c r="KRU56" s="18"/>
      <c r="KRV56" s="18"/>
      <c r="KRW56" s="18"/>
      <c r="KRX56" s="18"/>
      <c r="KRY56" s="18"/>
      <c r="KRZ56" s="18"/>
      <c r="KSA56" s="18"/>
      <c r="KSB56" s="18"/>
      <c r="KSC56" s="18"/>
      <c r="KSD56" s="18"/>
      <c r="KSE56" s="18"/>
      <c r="KSF56" s="18"/>
      <c r="KSG56" s="18"/>
      <c r="KSH56" s="18"/>
      <c r="KSI56" s="18"/>
      <c r="KSJ56" s="18"/>
      <c r="KSK56" s="18"/>
      <c r="KSL56" s="18"/>
      <c r="KSM56" s="18"/>
      <c r="KSN56" s="18"/>
      <c r="KSO56" s="18"/>
      <c r="KSP56" s="18"/>
      <c r="KSQ56" s="18"/>
      <c r="KSR56" s="18"/>
      <c r="KSS56" s="18"/>
      <c r="KST56" s="18"/>
      <c r="KSU56" s="18"/>
      <c r="KSV56" s="18"/>
      <c r="KSW56" s="18"/>
      <c r="KSX56" s="18"/>
      <c r="KSY56" s="18"/>
      <c r="KSZ56" s="18"/>
      <c r="KTA56" s="18"/>
      <c r="KTB56" s="18"/>
      <c r="KTC56" s="18"/>
      <c r="KTD56" s="18"/>
      <c r="KTE56" s="18"/>
      <c r="KTF56" s="18"/>
      <c r="KTG56" s="18"/>
      <c r="KTH56" s="18"/>
      <c r="KTI56" s="18"/>
      <c r="KTJ56" s="18"/>
      <c r="KTK56" s="18"/>
      <c r="KTL56" s="18"/>
      <c r="KTM56" s="18"/>
      <c r="KTN56" s="18"/>
      <c r="KTO56" s="18"/>
      <c r="KTP56" s="18"/>
      <c r="KTQ56" s="18"/>
      <c r="KTR56" s="18"/>
      <c r="KTS56" s="18"/>
      <c r="KTT56" s="18"/>
      <c r="KTU56" s="18"/>
      <c r="KTV56" s="18"/>
      <c r="KTW56" s="18"/>
      <c r="KTX56" s="18"/>
      <c r="KTY56" s="18"/>
      <c r="KTZ56" s="18"/>
      <c r="KUA56" s="18"/>
      <c r="KUB56" s="18"/>
      <c r="KUC56" s="18"/>
      <c r="KUD56" s="18"/>
      <c r="KUE56" s="18"/>
      <c r="KUF56" s="18"/>
      <c r="KUG56" s="18"/>
      <c r="KUH56" s="18"/>
      <c r="KUI56" s="18"/>
      <c r="KUJ56" s="18"/>
      <c r="KUK56" s="18"/>
      <c r="KUL56" s="18"/>
      <c r="KUM56" s="18"/>
      <c r="KUN56" s="18"/>
      <c r="KUO56" s="18"/>
      <c r="KUP56" s="18"/>
      <c r="KUQ56" s="18"/>
      <c r="KUR56" s="18"/>
      <c r="KUS56" s="18"/>
      <c r="KUT56" s="18"/>
      <c r="KUU56" s="18"/>
      <c r="KUV56" s="18"/>
      <c r="KUW56" s="18"/>
      <c r="KUX56" s="18"/>
      <c r="KUY56" s="18"/>
      <c r="KUZ56" s="18"/>
      <c r="KVA56" s="18"/>
      <c r="KVB56" s="18"/>
      <c r="KVC56" s="18"/>
      <c r="KVD56" s="18"/>
      <c r="KVE56" s="18"/>
      <c r="KVF56" s="18"/>
      <c r="KVG56" s="18"/>
      <c r="KVH56" s="18"/>
      <c r="KVI56" s="18"/>
      <c r="KVJ56" s="18"/>
      <c r="KVK56" s="18"/>
      <c r="KVL56" s="18"/>
      <c r="KVM56" s="18"/>
      <c r="KVN56" s="18"/>
      <c r="KVO56" s="18"/>
      <c r="KVP56" s="18"/>
      <c r="KVQ56" s="18"/>
      <c r="KVR56" s="18"/>
      <c r="KVS56" s="18"/>
      <c r="KVT56" s="18"/>
      <c r="KVU56" s="18"/>
      <c r="KVV56" s="18"/>
      <c r="KVW56" s="18"/>
      <c r="KVX56" s="18"/>
      <c r="KVY56" s="18"/>
      <c r="KVZ56" s="18"/>
      <c r="KWA56" s="18"/>
      <c r="KWB56" s="18"/>
      <c r="KWC56" s="18"/>
      <c r="KWD56" s="18"/>
      <c r="KWE56" s="18"/>
      <c r="KWF56" s="18"/>
      <c r="KWG56" s="18"/>
      <c r="KWH56" s="18"/>
      <c r="KWI56" s="18"/>
      <c r="KWJ56" s="18"/>
      <c r="KWK56" s="18"/>
      <c r="KWL56" s="18"/>
      <c r="KWM56" s="18"/>
      <c r="KWN56" s="18"/>
      <c r="KWO56" s="18"/>
      <c r="KWP56" s="18"/>
      <c r="KWQ56" s="18"/>
      <c r="KWR56" s="18"/>
      <c r="KWS56" s="18"/>
      <c r="KWT56" s="18"/>
      <c r="KWU56" s="18"/>
      <c r="KWV56" s="18"/>
      <c r="KWW56" s="18"/>
      <c r="KWX56" s="18"/>
      <c r="KWY56" s="18"/>
      <c r="KWZ56" s="18"/>
      <c r="KXA56" s="18"/>
      <c r="KXB56" s="18"/>
      <c r="KXC56" s="18"/>
      <c r="KXD56" s="18"/>
      <c r="KXE56" s="18"/>
      <c r="KXF56" s="18"/>
      <c r="KXG56" s="18"/>
      <c r="KXH56" s="18"/>
      <c r="KXI56" s="18"/>
      <c r="KXJ56" s="18"/>
      <c r="KXK56" s="18"/>
      <c r="KXL56" s="18"/>
      <c r="KXM56" s="18"/>
      <c r="KXN56" s="18"/>
      <c r="KXO56" s="18"/>
      <c r="KXP56" s="18"/>
      <c r="KXQ56" s="18"/>
      <c r="KXR56" s="18"/>
      <c r="KXS56" s="18"/>
      <c r="KXT56" s="18"/>
      <c r="KXU56" s="18"/>
      <c r="KXV56" s="18"/>
      <c r="KXW56" s="18"/>
      <c r="KXX56" s="18"/>
      <c r="KXY56" s="18"/>
      <c r="KXZ56" s="18"/>
      <c r="KYA56" s="18"/>
      <c r="KYB56" s="18"/>
      <c r="KYC56" s="18"/>
      <c r="KYD56" s="18"/>
      <c r="KYE56" s="18"/>
      <c r="KYF56" s="18"/>
      <c r="KYG56" s="18"/>
      <c r="KYH56" s="18"/>
      <c r="KYI56" s="18"/>
      <c r="KYJ56" s="18"/>
      <c r="KYK56" s="18"/>
      <c r="KYL56" s="18"/>
      <c r="KYM56" s="18"/>
      <c r="KYN56" s="18"/>
      <c r="KYO56" s="18"/>
      <c r="KYP56" s="18"/>
      <c r="KYQ56" s="18"/>
      <c r="KYR56" s="18"/>
      <c r="KYS56" s="18"/>
      <c r="KYT56" s="18"/>
      <c r="KYU56" s="18"/>
      <c r="KYV56" s="18"/>
      <c r="KYW56" s="18"/>
      <c r="KYX56" s="18"/>
      <c r="KYY56" s="18"/>
      <c r="KYZ56" s="18"/>
      <c r="KZA56" s="18"/>
      <c r="KZB56" s="18"/>
      <c r="KZC56" s="18"/>
      <c r="KZD56" s="18"/>
      <c r="KZE56" s="18"/>
      <c r="KZF56" s="18"/>
      <c r="KZG56" s="18"/>
      <c r="KZH56" s="18"/>
      <c r="KZI56" s="18"/>
      <c r="KZJ56" s="18"/>
      <c r="KZK56" s="18"/>
      <c r="KZL56" s="18"/>
      <c r="KZM56" s="18"/>
      <c r="KZN56" s="18"/>
      <c r="KZO56" s="18"/>
      <c r="KZP56" s="18"/>
      <c r="KZQ56" s="18"/>
      <c r="KZR56" s="18"/>
      <c r="KZS56" s="18"/>
      <c r="KZT56" s="18"/>
      <c r="KZU56" s="18"/>
      <c r="KZV56" s="18"/>
      <c r="KZW56" s="18"/>
      <c r="KZX56" s="18"/>
      <c r="KZY56" s="18"/>
      <c r="KZZ56" s="18"/>
      <c r="LAA56" s="18"/>
      <c r="LAB56" s="18"/>
      <c r="LAC56" s="18"/>
      <c r="LAD56" s="18"/>
      <c r="LAE56" s="18"/>
      <c r="LAF56" s="18"/>
      <c r="LAG56" s="18"/>
      <c r="LAH56" s="18"/>
      <c r="LAI56" s="18"/>
      <c r="LAJ56" s="18"/>
      <c r="LAK56" s="18"/>
      <c r="LAL56" s="18"/>
      <c r="LAM56" s="18"/>
      <c r="LAN56" s="18"/>
      <c r="LAO56" s="18"/>
      <c r="LAP56" s="18"/>
      <c r="LAQ56" s="18"/>
      <c r="LAR56" s="18"/>
      <c r="LAS56" s="18"/>
      <c r="LAT56" s="18"/>
      <c r="LAU56" s="18"/>
      <c r="LAV56" s="18"/>
      <c r="LAW56" s="18"/>
      <c r="LAX56" s="18"/>
      <c r="LAY56" s="18"/>
      <c r="LAZ56" s="18"/>
      <c r="LBA56" s="18"/>
      <c r="LBB56" s="18"/>
      <c r="LBC56" s="18"/>
      <c r="LBD56" s="18"/>
      <c r="LBE56" s="18"/>
      <c r="LBF56" s="18"/>
      <c r="LBG56" s="18"/>
      <c r="LBH56" s="18"/>
      <c r="LBI56" s="18"/>
      <c r="LBJ56" s="18"/>
      <c r="LBK56" s="18"/>
      <c r="LBL56" s="18"/>
      <c r="LBM56" s="18"/>
      <c r="LBN56" s="18"/>
      <c r="LBO56" s="18"/>
      <c r="LBP56" s="18"/>
      <c r="LBQ56" s="18"/>
      <c r="LBR56" s="18"/>
      <c r="LBS56" s="18"/>
      <c r="LBT56" s="18"/>
      <c r="LBU56" s="18"/>
      <c r="LBV56" s="18"/>
      <c r="LBW56" s="18"/>
      <c r="LBX56" s="18"/>
      <c r="LBY56" s="18"/>
      <c r="LBZ56" s="18"/>
      <c r="LCA56" s="18"/>
      <c r="LCB56" s="18"/>
      <c r="LCC56" s="18"/>
      <c r="LCD56" s="18"/>
      <c r="LCE56" s="18"/>
      <c r="LCF56" s="18"/>
      <c r="LCG56" s="18"/>
      <c r="LCH56" s="18"/>
      <c r="LCI56" s="18"/>
      <c r="LCJ56" s="18"/>
      <c r="LCK56" s="18"/>
      <c r="LCL56" s="18"/>
      <c r="LCM56" s="18"/>
      <c r="LCN56" s="18"/>
      <c r="LCO56" s="18"/>
      <c r="LCP56" s="18"/>
      <c r="LCQ56" s="18"/>
      <c r="LCR56" s="18"/>
      <c r="LCS56" s="18"/>
      <c r="LCT56" s="18"/>
      <c r="LCU56" s="18"/>
      <c r="LCV56" s="18"/>
      <c r="LCW56" s="18"/>
      <c r="LCX56" s="18"/>
      <c r="LCY56" s="18"/>
      <c r="LCZ56" s="18"/>
      <c r="LDA56" s="18"/>
      <c r="LDB56" s="18"/>
      <c r="LDC56" s="18"/>
      <c r="LDD56" s="18"/>
      <c r="LDE56" s="18"/>
      <c r="LDF56" s="18"/>
      <c r="LDG56" s="18"/>
      <c r="LDH56" s="18"/>
      <c r="LDI56" s="18"/>
      <c r="LDJ56" s="18"/>
      <c r="LDK56" s="18"/>
      <c r="LDL56" s="18"/>
      <c r="LDM56" s="18"/>
      <c r="LDN56" s="18"/>
      <c r="LDO56" s="18"/>
      <c r="LDP56" s="18"/>
      <c r="LDQ56" s="18"/>
      <c r="LDR56" s="18"/>
      <c r="LDS56" s="18"/>
      <c r="LDT56" s="18"/>
      <c r="LDU56" s="18"/>
      <c r="LDV56" s="18"/>
      <c r="LDW56" s="18"/>
      <c r="LDX56" s="18"/>
      <c r="LDY56" s="18"/>
      <c r="LDZ56" s="18"/>
      <c r="LEA56" s="18"/>
      <c r="LEB56" s="18"/>
      <c r="LEC56" s="18"/>
      <c r="LED56" s="18"/>
      <c r="LEE56" s="18"/>
      <c r="LEF56" s="18"/>
      <c r="LEG56" s="18"/>
      <c r="LEH56" s="18"/>
      <c r="LEI56" s="18"/>
      <c r="LEJ56" s="18"/>
      <c r="LEK56" s="18"/>
      <c r="LEL56" s="18"/>
      <c r="LEM56" s="18"/>
      <c r="LEN56" s="18"/>
      <c r="LEO56" s="18"/>
      <c r="LEP56" s="18"/>
      <c r="LEQ56" s="18"/>
      <c r="LER56" s="18"/>
      <c r="LES56" s="18"/>
      <c r="LET56" s="18"/>
      <c r="LEU56" s="18"/>
      <c r="LEV56" s="18"/>
      <c r="LEW56" s="18"/>
      <c r="LEX56" s="18"/>
      <c r="LEY56" s="18"/>
      <c r="LEZ56" s="18"/>
      <c r="LFA56" s="18"/>
      <c r="LFB56" s="18"/>
      <c r="LFC56" s="18"/>
      <c r="LFD56" s="18"/>
      <c r="LFE56" s="18"/>
      <c r="LFF56" s="18"/>
      <c r="LFG56" s="18"/>
      <c r="LFH56" s="18"/>
      <c r="LFI56" s="18"/>
      <c r="LFJ56" s="18"/>
      <c r="LFK56" s="18"/>
      <c r="LFL56" s="18"/>
      <c r="LFM56" s="18"/>
      <c r="LFN56" s="18"/>
      <c r="LFO56" s="18"/>
      <c r="LFP56" s="18"/>
      <c r="LFQ56" s="18"/>
      <c r="LFR56" s="18"/>
      <c r="LFS56" s="18"/>
      <c r="LFT56" s="18"/>
      <c r="LFU56" s="18"/>
      <c r="LFV56" s="18"/>
      <c r="LFW56" s="18"/>
      <c r="LFX56" s="18"/>
      <c r="LFY56" s="18"/>
      <c r="LFZ56" s="18"/>
      <c r="LGA56" s="18"/>
      <c r="LGB56" s="18"/>
      <c r="LGC56" s="18"/>
      <c r="LGD56" s="18"/>
      <c r="LGE56" s="18"/>
      <c r="LGF56" s="18"/>
      <c r="LGG56" s="18"/>
      <c r="LGH56" s="18"/>
      <c r="LGI56" s="18"/>
      <c r="LGJ56" s="18"/>
      <c r="LGK56" s="18"/>
      <c r="LGL56" s="18"/>
      <c r="LGM56" s="18"/>
      <c r="LGN56" s="18"/>
      <c r="LGO56" s="18"/>
      <c r="LGP56" s="18"/>
      <c r="LGQ56" s="18"/>
      <c r="LGR56" s="18"/>
      <c r="LGS56" s="18"/>
      <c r="LGT56" s="18"/>
      <c r="LGU56" s="18"/>
      <c r="LGV56" s="18"/>
      <c r="LGW56" s="18"/>
      <c r="LGX56" s="18"/>
      <c r="LGY56" s="18"/>
      <c r="LGZ56" s="18"/>
      <c r="LHA56" s="18"/>
      <c r="LHB56" s="18"/>
      <c r="LHC56" s="18"/>
      <c r="LHD56" s="18"/>
      <c r="LHE56" s="18"/>
      <c r="LHF56" s="18"/>
      <c r="LHG56" s="18"/>
      <c r="LHH56" s="18"/>
      <c r="LHI56" s="18"/>
      <c r="LHJ56" s="18"/>
      <c r="LHK56" s="18"/>
      <c r="LHL56" s="18"/>
      <c r="LHM56" s="18"/>
      <c r="LHN56" s="18"/>
      <c r="LHO56" s="18"/>
      <c r="LHP56" s="18"/>
      <c r="LHQ56" s="18"/>
      <c r="LHR56" s="18"/>
      <c r="LHS56" s="18"/>
      <c r="LHT56" s="18"/>
      <c r="LHU56" s="18"/>
      <c r="LHV56" s="18"/>
      <c r="LHW56" s="18"/>
      <c r="LHX56" s="18"/>
      <c r="LHY56" s="18"/>
      <c r="LHZ56" s="18"/>
      <c r="LIA56" s="18"/>
      <c r="LIB56" s="18"/>
      <c r="LIC56" s="18"/>
      <c r="LID56" s="18"/>
      <c r="LIE56" s="18"/>
      <c r="LIF56" s="18"/>
      <c r="LIG56" s="18"/>
      <c r="LIH56" s="18"/>
      <c r="LII56" s="18"/>
      <c r="LIJ56" s="18"/>
      <c r="LIK56" s="18"/>
      <c r="LIL56" s="18"/>
      <c r="LIM56" s="18"/>
      <c r="LIN56" s="18"/>
      <c r="LIO56" s="18"/>
      <c r="LIP56" s="18"/>
      <c r="LIQ56" s="18"/>
      <c r="LIR56" s="18"/>
      <c r="LIS56" s="18"/>
      <c r="LIT56" s="18"/>
      <c r="LIU56" s="18"/>
      <c r="LIV56" s="18"/>
      <c r="LIW56" s="18"/>
      <c r="LIX56" s="18"/>
      <c r="LIY56" s="18"/>
      <c r="LIZ56" s="18"/>
      <c r="LJA56" s="18"/>
      <c r="LJB56" s="18"/>
      <c r="LJC56" s="18"/>
      <c r="LJD56" s="18"/>
      <c r="LJE56" s="18"/>
      <c r="LJF56" s="18"/>
      <c r="LJG56" s="18"/>
      <c r="LJH56" s="18"/>
      <c r="LJI56" s="18"/>
      <c r="LJJ56" s="18"/>
      <c r="LJK56" s="18"/>
      <c r="LJL56" s="18"/>
      <c r="LJM56" s="18"/>
      <c r="LJN56" s="18"/>
      <c r="LJO56" s="18"/>
      <c r="LJP56" s="18"/>
      <c r="LJQ56" s="18"/>
      <c r="LJR56" s="18"/>
      <c r="LJS56" s="18"/>
      <c r="LJT56" s="18"/>
      <c r="LJU56" s="18"/>
      <c r="LJV56" s="18"/>
      <c r="LJW56" s="18"/>
      <c r="LJX56" s="18"/>
      <c r="LJY56" s="18"/>
      <c r="LJZ56" s="18"/>
      <c r="LKA56" s="18"/>
      <c r="LKB56" s="18"/>
      <c r="LKC56" s="18"/>
      <c r="LKD56" s="18"/>
      <c r="LKE56" s="18"/>
      <c r="LKF56" s="18"/>
      <c r="LKG56" s="18"/>
      <c r="LKH56" s="18"/>
      <c r="LKI56" s="18"/>
      <c r="LKJ56" s="18"/>
      <c r="LKK56" s="18"/>
      <c r="LKL56" s="18"/>
      <c r="LKM56" s="18"/>
      <c r="LKN56" s="18"/>
      <c r="LKO56" s="18"/>
      <c r="LKP56" s="18"/>
      <c r="LKQ56" s="18"/>
      <c r="LKR56" s="18"/>
      <c r="LKS56" s="18"/>
      <c r="LKT56" s="18"/>
      <c r="LKU56" s="18"/>
      <c r="LKV56" s="18"/>
      <c r="LKW56" s="18"/>
      <c r="LKX56" s="18"/>
      <c r="LKY56" s="18"/>
      <c r="LKZ56" s="18"/>
      <c r="LLA56" s="18"/>
      <c r="LLB56" s="18"/>
      <c r="LLC56" s="18"/>
      <c r="LLD56" s="18"/>
      <c r="LLE56" s="18"/>
      <c r="LLF56" s="18"/>
      <c r="LLG56" s="18"/>
      <c r="LLH56" s="18"/>
      <c r="LLI56" s="18"/>
      <c r="LLJ56" s="18"/>
      <c r="LLK56" s="18"/>
      <c r="LLL56" s="18"/>
      <c r="LLM56" s="18"/>
      <c r="LLN56" s="18"/>
      <c r="LLO56" s="18"/>
      <c r="LLP56" s="18"/>
      <c r="LLQ56" s="18"/>
      <c r="LLR56" s="18"/>
      <c r="LLS56" s="18"/>
      <c r="LLT56" s="18"/>
      <c r="LLU56" s="18"/>
      <c r="LLV56" s="18"/>
      <c r="LLW56" s="18"/>
      <c r="LLX56" s="18"/>
      <c r="LLY56" s="18"/>
      <c r="LLZ56" s="18"/>
      <c r="LMA56" s="18"/>
      <c r="LMB56" s="18"/>
      <c r="LMC56" s="18"/>
      <c r="LMD56" s="18"/>
      <c r="LME56" s="18"/>
      <c r="LMF56" s="18"/>
      <c r="LMG56" s="18"/>
      <c r="LMH56" s="18"/>
      <c r="LMI56" s="18"/>
      <c r="LMJ56" s="18"/>
      <c r="LMK56" s="18"/>
      <c r="LML56" s="18"/>
      <c r="LMM56" s="18"/>
      <c r="LMN56" s="18"/>
      <c r="LMO56" s="18"/>
      <c r="LMP56" s="18"/>
      <c r="LMQ56" s="18"/>
      <c r="LMR56" s="18"/>
      <c r="LMS56" s="18"/>
      <c r="LMT56" s="18"/>
      <c r="LMU56" s="18"/>
      <c r="LMV56" s="18"/>
      <c r="LMW56" s="18"/>
      <c r="LMX56" s="18"/>
      <c r="LMY56" s="18"/>
      <c r="LMZ56" s="18"/>
      <c r="LNA56" s="18"/>
      <c r="LNB56" s="18"/>
      <c r="LNC56" s="18"/>
      <c r="LND56" s="18"/>
      <c r="LNE56" s="18"/>
      <c r="LNF56" s="18"/>
      <c r="LNG56" s="18"/>
      <c r="LNH56" s="18"/>
      <c r="LNI56" s="18"/>
      <c r="LNJ56" s="18"/>
      <c r="LNK56" s="18"/>
      <c r="LNL56" s="18"/>
      <c r="LNM56" s="18"/>
      <c r="LNN56" s="18"/>
      <c r="LNO56" s="18"/>
      <c r="LNP56" s="18"/>
      <c r="LNQ56" s="18"/>
      <c r="LNR56" s="18"/>
      <c r="LNS56" s="18"/>
      <c r="LNT56" s="18"/>
      <c r="LNU56" s="18"/>
      <c r="LNV56" s="18"/>
      <c r="LNW56" s="18"/>
      <c r="LNX56" s="18"/>
      <c r="LNY56" s="18"/>
      <c r="LNZ56" s="18"/>
      <c r="LOA56" s="18"/>
      <c r="LOB56" s="18"/>
      <c r="LOC56" s="18"/>
      <c r="LOD56" s="18"/>
      <c r="LOE56" s="18"/>
      <c r="LOF56" s="18"/>
      <c r="LOG56" s="18"/>
      <c r="LOH56" s="18"/>
      <c r="LOI56" s="18"/>
      <c r="LOJ56" s="18"/>
      <c r="LOK56" s="18"/>
      <c r="LOL56" s="18"/>
      <c r="LOM56" s="18"/>
      <c r="LON56" s="18"/>
      <c r="LOO56" s="18"/>
      <c r="LOP56" s="18"/>
      <c r="LOQ56" s="18"/>
      <c r="LOR56" s="18"/>
      <c r="LOS56" s="18"/>
      <c r="LOT56" s="18"/>
      <c r="LOU56" s="18"/>
      <c r="LOV56" s="18"/>
      <c r="LOW56" s="18"/>
      <c r="LOX56" s="18"/>
      <c r="LOY56" s="18"/>
      <c r="LOZ56" s="18"/>
      <c r="LPA56" s="18"/>
      <c r="LPB56" s="18"/>
      <c r="LPC56" s="18"/>
      <c r="LPD56" s="18"/>
      <c r="LPE56" s="18"/>
      <c r="LPF56" s="18"/>
      <c r="LPG56" s="18"/>
      <c r="LPH56" s="18"/>
      <c r="LPI56" s="18"/>
      <c r="LPJ56" s="18"/>
      <c r="LPK56" s="18"/>
      <c r="LPL56" s="18"/>
      <c r="LPM56" s="18"/>
      <c r="LPN56" s="18"/>
      <c r="LPO56" s="18"/>
      <c r="LPP56" s="18"/>
      <c r="LPQ56" s="18"/>
      <c r="LPR56" s="18"/>
      <c r="LPS56" s="18"/>
      <c r="LPT56" s="18"/>
      <c r="LPU56" s="18"/>
      <c r="LPV56" s="18"/>
      <c r="LPW56" s="18"/>
      <c r="LPX56" s="18"/>
      <c r="LPY56" s="18"/>
      <c r="LPZ56" s="18"/>
      <c r="LQA56" s="18"/>
      <c r="LQB56" s="18"/>
      <c r="LQC56" s="18"/>
      <c r="LQD56" s="18"/>
      <c r="LQE56" s="18"/>
      <c r="LQF56" s="18"/>
      <c r="LQG56" s="18"/>
      <c r="LQH56" s="18"/>
      <c r="LQI56" s="18"/>
      <c r="LQJ56" s="18"/>
      <c r="LQK56" s="18"/>
      <c r="LQL56" s="18"/>
      <c r="LQM56" s="18"/>
      <c r="LQN56" s="18"/>
      <c r="LQO56" s="18"/>
      <c r="LQP56" s="18"/>
      <c r="LQQ56" s="18"/>
      <c r="LQR56" s="18"/>
      <c r="LQS56" s="18"/>
      <c r="LQT56" s="18"/>
      <c r="LQU56" s="18"/>
      <c r="LQV56" s="18"/>
      <c r="LQW56" s="18"/>
      <c r="LQX56" s="18"/>
      <c r="LQY56" s="18"/>
      <c r="LQZ56" s="18"/>
      <c r="LRA56" s="18"/>
      <c r="LRB56" s="18"/>
      <c r="LRC56" s="18"/>
      <c r="LRD56" s="18"/>
      <c r="LRE56" s="18"/>
      <c r="LRF56" s="18"/>
      <c r="LRG56" s="18"/>
      <c r="LRH56" s="18"/>
      <c r="LRI56" s="18"/>
      <c r="LRJ56" s="18"/>
      <c r="LRK56" s="18"/>
      <c r="LRL56" s="18"/>
      <c r="LRM56" s="18"/>
      <c r="LRN56" s="18"/>
      <c r="LRO56" s="18"/>
      <c r="LRP56" s="18"/>
      <c r="LRQ56" s="18"/>
      <c r="LRR56" s="18"/>
      <c r="LRS56" s="18"/>
      <c r="LRT56" s="18"/>
      <c r="LRU56" s="18"/>
      <c r="LRV56" s="18"/>
      <c r="LRW56" s="18"/>
      <c r="LRX56" s="18"/>
      <c r="LRY56" s="18"/>
      <c r="LRZ56" s="18"/>
      <c r="LSA56" s="18"/>
      <c r="LSB56" s="18"/>
      <c r="LSC56" s="18"/>
      <c r="LSD56" s="18"/>
      <c r="LSE56" s="18"/>
      <c r="LSF56" s="18"/>
      <c r="LSG56" s="18"/>
      <c r="LSH56" s="18"/>
      <c r="LSI56" s="18"/>
      <c r="LSJ56" s="18"/>
      <c r="LSK56" s="18"/>
      <c r="LSL56" s="18"/>
      <c r="LSM56" s="18"/>
      <c r="LSN56" s="18"/>
      <c r="LSO56" s="18"/>
      <c r="LSP56" s="18"/>
      <c r="LSQ56" s="18"/>
      <c r="LSR56" s="18"/>
      <c r="LSS56" s="18"/>
      <c r="LST56" s="18"/>
      <c r="LSU56" s="18"/>
      <c r="LSV56" s="18"/>
      <c r="LSW56" s="18"/>
      <c r="LSX56" s="18"/>
      <c r="LSY56" s="18"/>
      <c r="LSZ56" s="18"/>
      <c r="LTA56" s="18"/>
      <c r="LTB56" s="18"/>
      <c r="LTC56" s="18"/>
      <c r="LTD56" s="18"/>
      <c r="LTE56" s="18"/>
      <c r="LTF56" s="18"/>
      <c r="LTG56" s="18"/>
      <c r="LTH56" s="18"/>
      <c r="LTI56" s="18"/>
      <c r="LTJ56" s="18"/>
      <c r="LTK56" s="18"/>
      <c r="LTL56" s="18"/>
      <c r="LTM56" s="18"/>
      <c r="LTN56" s="18"/>
      <c r="LTO56" s="18"/>
      <c r="LTP56" s="18"/>
      <c r="LTQ56" s="18"/>
      <c r="LTR56" s="18"/>
      <c r="LTS56" s="18"/>
      <c r="LTT56" s="18"/>
      <c r="LTU56" s="18"/>
      <c r="LTV56" s="18"/>
      <c r="LTW56" s="18"/>
      <c r="LTX56" s="18"/>
      <c r="LTY56" s="18"/>
      <c r="LTZ56" s="18"/>
      <c r="LUA56" s="18"/>
      <c r="LUB56" s="18"/>
      <c r="LUC56" s="18"/>
      <c r="LUD56" s="18"/>
      <c r="LUE56" s="18"/>
      <c r="LUF56" s="18"/>
      <c r="LUG56" s="18"/>
      <c r="LUH56" s="18"/>
      <c r="LUI56" s="18"/>
      <c r="LUJ56" s="18"/>
      <c r="LUK56" s="18"/>
      <c r="LUL56" s="18"/>
      <c r="LUM56" s="18"/>
      <c r="LUN56" s="18"/>
      <c r="LUO56" s="18"/>
      <c r="LUP56" s="18"/>
      <c r="LUQ56" s="18"/>
      <c r="LUR56" s="18"/>
      <c r="LUS56" s="18"/>
      <c r="LUT56" s="18"/>
      <c r="LUU56" s="18"/>
      <c r="LUV56" s="18"/>
      <c r="LUW56" s="18"/>
      <c r="LUX56" s="18"/>
      <c r="LUY56" s="18"/>
      <c r="LUZ56" s="18"/>
      <c r="LVA56" s="18"/>
      <c r="LVB56" s="18"/>
      <c r="LVC56" s="18"/>
      <c r="LVD56" s="18"/>
      <c r="LVE56" s="18"/>
      <c r="LVF56" s="18"/>
      <c r="LVG56" s="18"/>
      <c r="LVH56" s="18"/>
      <c r="LVI56" s="18"/>
      <c r="LVJ56" s="18"/>
      <c r="LVK56" s="18"/>
      <c r="LVL56" s="18"/>
      <c r="LVM56" s="18"/>
      <c r="LVN56" s="18"/>
      <c r="LVO56" s="18"/>
      <c r="LVP56" s="18"/>
      <c r="LVQ56" s="18"/>
      <c r="LVR56" s="18"/>
      <c r="LVS56" s="18"/>
      <c r="LVT56" s="18"/>
      <c r="LVU56" s="18"/>
      <c r="LVV56" s="18"/>
      <c r="LVW56" s="18"/>
      <c r="LVX56" s="18"/>
      <c r="LVY56" s="18"/>
      <c r="LVZ56" s="18"/>
      <c r="LWA56" s="18"/>
      <c r="LWB56" s="18"/>
      <c r="LWC56" s="18"/>
      <c r="LWD56" s="18"/>
      <c r="LWE56" s="18"/>
      <c r="LWF56" s="18"/>
      <c r="LWG56" s="18"/>
      <c r="LWH56" s="18"/>
      <c r="LWI56" s="18"/>
      <c r="LWJ56" s="18"/>
      <c r="LWK56" s="18"/>
      <c r="LWL56" s="18"/>
      <c r="LWM56" s="18"/>
      <c r="LWN56" s="18"/>
      <c r="LWO56" s="18"/>
      <c r="LWP56" s="18"/>
      <c r="LWQ56" s="18"/>
      <c r="LWR56" s="18"/>
      <c r="LWS56" s="18"/>
      <c r="LWT56" s="18"/>
      <c r="LWU56" s="18"/>
      <c r="LWV56" s="18"/>
      <c r="LWW56" s="18"/>
      <c r="LWX56" s="18"/>
      <c r="LWY56" s="18"/>
      <c r="LWZ56" s="18"/>
      <c r="LXA56" s="18"/>
      <c r="LXB56" s="18"/>
      <c r="LXC56" s="18"/>
      <c r="LXD56" s="18"/>
      <c r="LXE56" s="18"/>
      <c r="LXF56" s="18"/>
      <c r="LXG56" s="18"/>
      <c r="LXH56" s="18"/>
      <c r="LXI56" s="18"/>
      <c r="LXJ56" s="18"/>
      <c r="LXK56" s="18"/>
      <c r="LXL56" s="18"/>
      <c r="LXM56" s="18"/>
      <c r="LXN56" s="18"/>
      <c r="LXO56" s="18"/>
      <c r="LXP56" s="18"/>
      <c r="LXQ56" s="18"/>
      <c r="LXR56" s="18"/>
      <c r="LXS56" s="18"/>
      <c r="LXT56" s="18"/>
      <c r="LXU56" s="18"/>
      <c r="LXV56" s="18"/>
      <c r="LXW56" s="18"/>
      <c r="LXX56" s="18"/>
      <c r="LXY56" s="18"/>
      <c r="LXZ56" s="18"/>
      <c r="LYA56" s="18"/>
      <c r="LYB56" s="18"/>
      <c r="LYC56" s="18"/>
      <c r="LYD56" s="18"/>
      <c r="LYE56" s="18"/>
      <c r="LYF56" s="18"/>
      <c r="LYG56" s="18"/>
      <c r="LYH56" s="18"/>
      <c r="LYI56" s="18"/>
      <c r="LYJ56" s="18"/>
      <c r="LYK56" s="18"/>
      <c r="LYL56" s="18"/>
      <c r="LYM56" s="18"/>
      <c r="LYN56" s="18"/>
      <c r="LYO56" s="18"/>
      <c r="LYP56" s="18"/>
      <c r="LYQ56" s="18"/>
      <c r="LYR56" s="18"/>
      <c r="LYS56" s="18"/>
      <c r="LYT56" s="18"/>
      <c r="LYU56" s="18"/>
      <c r="LYV56" s="18"/>
      <c r="LYW56" s="18"/>
      <c r="LYX56" s="18"/>
      <c r="LYY56" s="18"/>
      <c r="LYZ56" s="18"/>
      <c r="LZA56" s="18"/>
      <c r="LZB56" s="18"/>
      <c r="LZC56" s="18"/>
      <c r="LZD56" s="18"/>
      <c r="LZE56" s="18"/>
      <c r="LZF56" s="18"/>
      <c r="LZG56" s="18"/>
      <c r="LZH56" s="18"/>
      <c r="LZI56" s="18"/>
      <c r="LZJ56" s="18"/>
      <c r="LZK56" s="18"/>
      <c r="LZL56" s="18"/>
      <c r="LZM56" s="18"/>
      <c r="LZN56" s="18"/>
      <c r="LZO56" s="18"/>
      <c r="LZP56" s="18"/>
      <c r="LZQ56" s="18"/>
      <c r="LZR56" s="18"/>
      <c r="LZS56" s="18"/>
      <c r="LZT56" s="18"/>
      <c r="LZU56" s="18"/>
      <c r="LZV56" s="18"/>
      <c r="LZW56" s="18"/>
      <c r="LZX56" s="18"/>
      <c r="LZY56" s="18"/>
      <c r="LZZ56" s="18"/>
      <c r="MAA56" s="18"/>
      <c r="MAB56" s="18"/>
      <c r="MAC56" s="18"/>
      <c r="MAD56" s="18"/>
      <c r="MAE56" s="18"/>
      <c r="MAF56" s="18"/>
      <c r="MAG56" s="18"/>
      <c r="MAH56" s="18"/>
      <c r="MAI56" s="18"/>
      <c r="MAJ56" s="18"/>
      <c r="MAK56" s="18"/>
      <c r="MAL56" s="18"/>
      <c r="MAM56" s="18"/>
      <c r="MAN56" s="18"/>
      <c r="MAO56" s="18"/>
      <c r="MAP56" s="18"/>
      <c r="MAQ56" s="18"/>
      <c r="MAR56" s="18"/>
      <c r="MAS56" s="18"/>
      <c r="MAT56" s="18"/>
      <c r="MAU56" s="18"/>
      <c r="MAV56" s="18"/>
      <c r="MAW56" s="18"/>
      <c r="MAX56" s="18"/>
      <c r="MAY56" s="18"/>
      <c r="MAZ56" s="18"/>
      <c r="MBA56" s="18"/>
      <c r="MBB56" s="18"/>
      <c r="MBC56" s="18"/>
      <c r="MBD56" s="18"/>
      <c r="MBE56" s="18"/>
      <c r="MBF56" s="18"/>
      <c r="MBG56" s="18"/>
      <c r="MBH56" s="18"/>
      <c r="MBI56" s="18"/>
      <c r="MBJ56" s="18"/>
      <c r="MBK56" s="18"/>
      <c r="MBL56" s="18"/>
      <c r="MBM56" s="18"/>
      <c r="MBN56" s="18"/>
      <c r="MBO56" s="18"/>
      <c r="MBP56" s="18"/>
      <c r="MBQ56" s="18"/>
      <c r="MBR56" s="18"/>
      <c r="MBS56" s="18"/>
      <c r="MBT56" s="18"/>
      <c r="MBU56" s="18"/>
      <c r="MBV56" s="18"/>
      <c r="MBW56" s="18"/>
      <c r="MBX56" s="18"/>
      <c r="MBY56" s="18"/>
      <c r="MBZ56" s="18"/>
      <c r="MCA56" s="18"/>
      <c r="MCB56" s="18"/>
      <c r="MCC56" s="18"/>
      <c r="MCD56" s="18"/>
      <c r="MCE56" s="18"/>
      <c r="MCF56" s="18"/>
      <c r="MCG56" s="18"/>
      <c r="MCH56" s="18"/>
      <c r="MCI56" s="18"/>
      <c r="MCJ56" s="18"/>
      <c r="MCK56" s="18"/>
      <c r="MCL56" s="18"/>
      <c r="MCM56" s="18"/>
      <c r="MCN56" s="18"/>
      <c r="MCO56" s="18"/>
      <c r="MCP56" s="18"/>
      <c r="MCQ56" s="18"/>
      <c r="MCR56" s="18"/>
      <c r="MCS56" s="18"/>
      <c r="MCT56" s="18"/>
      <c r="MCU56" s="18"/>
      <c r="MCV56" s="18"/>
      <c r="MCW56" s="18"/>
      <c r="MCX56" s="18"/>
      <c r="MCY56" s="18"/>
      <c r="MCZ56" s="18"/>
      <c r="MDA56" s="18"/>
      <c r="MDB56" s="18"/>
      <c r="MDC56" s="18"/>
      <c r="MDD56" s="18"/>
      <c r="MDE56" s="18"/>
      <c r="MDF56" s="18"/>
      <c r="MDG56" s="18"/>
      <c r="MDH56" s="18"/>
      <c r="MDI56" s="18"/>
      <c r="MDJ56" s="18"/>
      <c r="MDK56" s="18"/>
      <c r="MDL56" s="18"/>
      <c r="MDM56" s="18"/>
      <c r="MDN56" s="18"/>
      <c r="MDO56" s="18"/>
      <c r="MDP56" s="18"/>
      <c r="MDQ56" s="18"/>
      <c r="MDR56" s="18"/>
      <c r="MDS56" s="18"/>
      <c r="MDT56" s="18"/>
      <c r="MDU56" s="18"/>
      <c r="MDV56" s="18"/>
      <c r="MDW56" s="18"/>
      <c r="MDX56" s="18"/>
      <c r="MDY56" s="18"/>
      <c r="MDZ56" s="18"/>
      <c r="MEA56" s="18"/>
      <c r="MEB56" s="18"/>
      <c r="MEC56" s="18"/>
      <c r="MED56" s="18"/>
      <c r="MEE56" s="18"/>
      <c r="MEF56" s="18"/>
      <c r="MEG56" s="18"/>
      <c r="MEH56" s="18"/>
      <c r="MEI56" s="18"/>
      <c r="MEJ56" s="18"/>
      <c r="MEK56" s="18"/>
      <c r="MEL56" s="18"/>
      <c r="MEM56" s="18"/>
      <c r="MEN56" s="18"/>
      <c r="MEO56" s="18"/>
      <c r="MEP56" s="18"/>
      <c r="MEQ56" s="18"/>
      <c r="MER56" s="18"/>
      <c r="MES56" s="18"/>
      <c r="MET56" s="18"/>
      <c r="MEU56" s="18"/>
      <c r="MEV56" s="18"/>
      <c r="MEW56" s="18"/>
      <c r="MEX56" s="18"/>
      <c r="MEY56" s="18"/>
      <c r="MEZ56" s="18"/>
      <c r="MFA56" s="18"/>
      <c r="MFB56" s="18"/>
      <c r="MFC56" s="18"/>
      <c r="MFD56" s="18"/>
      <c r="MFE56" s="18"/>
      <c r="MFF56" s="18"/>
      <c r="MFG56" s="18"/>
      <c r="MFH56" s="18"/>
      <c r="MFI56" s="18"/>
      <c r="MFJ56" s="18"/>
      <c r="MFK56" s="18"/>
      <c r="MFL56" s="18"/>
      <c r="MFM56" s="18"/>
      <c r="MFN56" s="18"/>
      <c r="MFO56" s="18"/>
      <c r="MFP56" s="18"/>
      <c r="MFQ56" s="18"/>
      <c r="MFR56" s="18"/>
      <c r="MFS56" s="18"/>
      <c r="MFT56" s="18"/>
      <c r="MFU56" s="18"/>
      <c r="MFV56" s="18"/>
      <c r="MFW56" s="18"/>
      <c r="MFX56" s="18"/>
      <c r="MFY56" s="18"/>
      <c r="MFZ56" s="18"/>
      <c r="MGA56" s="18"/>
      <c r="MGB56" s="18"/>
      <c r="MGC56" s="18"/>
      <c r="MGD56" s="18"/>
      <c r="MGE56" s="18"/>
      <c r="MGF56" s="18"/>
      <c r="MGG56" s="18"/>
      <c r="MGH56" s="18"/>
      <c r="MGI56" s="18"/>
      <c r="MGJ56" s="18"/>
      <c r="MGK56" s="18"/>
      <c r="MGL56" s="18"/>
      <c r="MGM56" s="18"/>
      <c r="MGN56" s="18"/>
      <c r="MGO56" s="18"/>
      <c r="MGP56" s="18"/>
      <c r="MGQ56" s="18"/>
      <c r="MGR56" s="18"/>
      <c r="MGS56" s="18"/>
      <c r="MGT56" s="18"/>
      <c r="MGU56" s="18"/>
      <c r="MGV56" s="18"/>
      <c r="MGW56" s="18"/>
      <c r="MGX56" s="18"/>
      <c r="MGY56" s="18"/>
      <c r="MGZ56" s="18"/>
      <c r="MHA56" s="18"/>
      <c r="MHB56" s="18"/>
      <c r="MHC56" s="18"/>
      <c r="MHD56" s="18"/>
      <c r="MHE56" s="18"/>
      <c r="MHF56" s="18"/>
      <c r="MHG56" s="18"/>
      <c r="MHH56" s="18"/>
      <c r="MHI56" s="18"/>
      <c r="MHJ56" s="18"/>
      <c r="MHK56" s="18"/>
      <c r="MHL56" s="18"/>
      <c r="MHM56" s="18"/>
      <c r="MHN56" s="18"/>
      <c r="MHO56" s="18"/>
      <c r="MHP56" s="18"/>
      <c r="MHQ56" s="18"/>
      <c r="MHR56" s="18"/>
      <c r="MHS56" s="18"/>
      <c r="MHT56" s="18"/>
      <c r="MHU56" s="18"/>
      <c r="MHV56" s="18"/>
      <c r="MHW56" s="18"/>
      <c r="MHX56" s="18"/>
      <c r="MHY56" s="18"/>
      <c r="MHZ56" s="18"/>
      <c r="MIA56" s="18"/>
      <c r="MIB56" s="18"/>
      <c r="MIC56" s="18"/>
      <c r="MID56" s="18"/>
      <c r="MIE56" s="18"/>
      <c r="MIF56" s="18"/>
      <c r="MIG56" s="18"/>
      <c r="MIH56" s="18"/>
      <c r="MII56" s="18"/>
      <c r="MIJ56" s="18"/>
      <c r="MIK56" s="18"/>
      <c r="MIL56" s="18"/>
      <c r="MIM56" s="18"/>
      <c r="MIN56" s="18"/>
      <c r="MIO56" s="18"/>
      <c r="MIP56" s="18"/>
      <c r="MIQ56" s="18"/>
      <c r="MIR56" s="18"/>
      <c r="MIS56" s="18"/>
      <c r="MIT56" s="18"/>
      <c r="MIU56" s="18"/>
      <c r="MIV56" s="18"/>
      <c r="MIW56" s="18"/>
      <c r="MIX56" s="18"/>
      <c r="MIY56" s="18"/>
      <c r="MIZ56" s="18"/>
      <c r="MJA56" s="18"/>
      <c r="MJB56" s="18"/>
      <c r="MJC56" s="18"/>
      <c r="MJD56" s="18"/>
      <c r="MJE56" s="18"/>
      <c r="MJF56" s="18"/>
      <c r="MJG56" s="18"/>
      <c r="MJH56" s="18"/>
      <c r="MJI56" s="18"/>
      <c r="MJJ56" s="18"/>
      <c r="MJK56" s="18"/>
      <c r="MJL56" s="18"/>
      <c r="MJM56" s="18"/>
      <c r="MJN56" s="18"/>
      <c r="MJO56" s="18"/>
      <c r="MJP56" s="18"/>
      <c r="MJQ56" s="18"/>
      <c r="MJR56" s="18"/>
      <c r="MJS56" s="18"/>
      <c r="MJT56" s="18"/>
      <c r="MJU56" s="18"/>
      <c r="MJV56" s="18"/>
      <c r="MJW56" s="18"/>
      <c r="MJX56" s="18"/>
      <c r="MJY56" s="18"/>
      <c r="MJZ56" s="18"/>
      <c r="MKA56" s="18"/>
      <c r="MKB56" s="18"/>
      <c r="MKC56" s="18"/>
      <c r="MKD56" s="18"/>
      <c r="MKE56" s="18"/>
      <c r="MKF56" s="18"/>
      <c r="MKG56" s="18"/>
      <c r="MKH56" s="18"/>
      <c r="MKI56" s="18"/>
      <c r="MKJ56" s="18"/>
      <c r="MKK56" s="18"/>
      <c r="MKL56" s="18"/>
      <c r="MKM56" s="18"/>
      <c r="MKN56" s="18"/>
      <c r="MKO56" s="18"/>
      <c r="MKP56" s="18"/>
      <c r="MKQ56" s="18"/>
      <c r="MKR56" s="18"/>
      <c r="MKS56" s="18"/>
      <c r="MKT56" s="18"/>
      <c r="MKU56" s="18"/>
      <c r="MKV56" s="18"/>
      <c r="MKW56" s="18"/>
      <c r="MKX56" s="18"/>
      <c r="MKY56" s="18"/>
      <c r="MKZ56" s="18"/>
      <c r="MLA56" s="18"/>
      <c r="MLB56" s="18"/>
      <c r="MLC56" s="18"/>
      <c r="MLD56" s="18"/>
      <c r="MLE56" s="18"/>
      <c r="MLF56" s="18"/>
      <c r="MLG56" s="18"/>
      <c r="MLH56" s="18"/>
      <c r="MLI56" s="18"/>
      <c r="MLJ56" s="18"/>
      <c r="MLK56" s="18"/>
      <c r="MLL56" s="18"/>
      <c r="MLM56" s="18"/>
      <c r="MLN56" s="18"/>
      <c r="MLO56" s="18"/>
      <c r="MLP56" s="18"/>
      <c r="MLQ56" s="18"/>
      <c r="MLR56" s="18"/>
      <c r="MLS56" s="18"/>
      <c r="MLT56" s="18"/>
      <c r="MLU56" s="18"/>
      <c r="MLV56" s="18"/>
      <c r="MLW56" s="18"/>
      <c r="MLX56" s="18"/>
      <c r="MLY56" s="18"/>
      <c r="MLZ56" s="18"/>
      <c r="MMA56" s="18"/>
      <c r="MMB56" s="18"/>
      <c r="MMC56" s="18"/>
      <c r="MMD56" s="18"/>
      <c r="MME56" s="18"/>
      <c r="MMF56" s="18"/>
      <c r="MMG56" s="18"/>
      <c r="MMH56" s="18"/>
      <c r="MMI56" s="18"/>
      <c r="MMJ56" s="18"/>
      <c r="MMK56" s="18"/>
      <c r="MML56" s="18"/>
      <c r="MMM56" s="18"/>
      <c r="MMN56" s="18"/>
      <c r="MMO56" s="18"/>
      <c r="MMP56" s="18"/>
      <c r="MMQ56" s="18"/>
      <c r="MMR56" s="18"/>
      <c r="MMS56" s="18"/>
      <c r="MMT56" s="18"/>
      <c r="MMU56" s="18"/>
      <c r="MMV56" s="18"/>
      <c r="MMW56" s="18"/>
      <c r="MMX56" s="18"/>
      <c r="MMY56" s="18"/>
      <c r="MMZ56" s="18"/>
      <c r="MNA56" s="18"/>
      <c r="MNB56" s="18"/>
      <c r="MNC56" s="18"/>
      <c r="MND56" s="18"/>
      <c r="MNE56" s="18"/>
      <c r="MNF56" s="18"/>
      <c r="MNG56" s="18"/>
      <c r="MNH56" s="18"/>
      <c r="MNI56" s="18"/>
      <c r="MNJ56" s="18"/>
      <c r="MNK56" s="18"/>
      <c r="MNL56" s="18"/>
      <c r="MNM56" s="18"/>
      <c r="MNN56" s="18"/>
      <c r="MNO56" s="18"/>
      <c r="MNP56" s="18"/>
      <c r="MNQ56" s="18"/>
      <c r="MNR56" s="18"/>
      <c r="MNS56" s="18"/>
      <c r="MNT56" s="18"/>
      <c r="MNU56" s="18"/>
      <c r="MNV56" s="18"/>
      <c r="MNW56" s="18"/>
      <c r="MNX56" s="18"/>
      <c r="MNY56" s="18"/>
      <c r="MNZ56" s="18"/>
      <c r="MOA56" s="18"/>
      <c r="MOB56" s="18"/>
      <c r="MOC56" s="18"/>
      <c r="MOD56" s="18"/>
      <c r="MOE56" s="18"/>
      <c r="MOF56" s="18"/>
      <c r="MOG56" s="18"/>
      <c r="MOH56" s="18"/>
      <c r="MOI56" s="18"/>
      <c r="MOJ56" s="18"/>
      <c r="MOK56" s="18"/>
      <c r="MOL56" s="18"/>
      <c r="MOM56" s="18"/>
      <c r="MON56" s="18"/>
      <c r="MOO56" s="18"/>
      <c r="MOP56" s="18"/>
      <c r="MOQ56" s="18"/>
      <c r="MOR56" s="18"/>
      <c r="MOS56" s="18"/>
      <c r="MOT56" s="18"/>
      <c r="MOU56" s="18"/>
      <c r="MOV56" s="18"/>
      <c r="MOW56" s="18"/>
      <c r="MOX56" s="18"/>
      <c r="MOY56" s="18"/>
      <c r="MOZ56" s="18"/>
      <c r="MPA56" s="18"/>
      <c r="MPB56" s="18"/>
      <c r="MPC56" s="18"/>
      <c r="MPD56" s="18"/>
      <c r="MPE56" s="18"/>
      <c r="MPF56" s="18"/>
      <c r="MPG56" s="18"/>
      <c r="MPH56" s="18"/>
      <c r="MPI56" s="18"/>
      <c r="MPJ56" s="18"/>
      <c r="MPK56" s="18"/>
      <c r="MPL56" s="18"/>
      <c r="MPM56" s="18"/>
      <c r="MPN56" s="18"/>
      <c r="MPO56" s="18"/>
      <c r="MPP56" s="18"/>
      <c r="MPQ56" s="18"/>
      <c r="MPR56" s="18"/>
      <c r="MPS56" s="18"/>
      <c r="MPT56" s="18"/>
      <c r="MPU56" s="18"/>
      <c r="MPV56" s="18"/>
      <c r="MPW56" s="18"/>
      <c r="MPX56" s="18"/>
      <c r="MPY56" s="18"/>
      <c r="MPZ56" s="18"/>
      <c r="MQA56" s="18"/>
      <c r="MQB56" s="18"/>
      <c r="MQC56" s="18"/>
      <c r="MQD56" s="18"/>
      <c r="MQE56" s="18"/>
      <c r="MQF56" s="18"/>
      <c r="MQG56" s="18"/>
      <c r="MQH56" s="18"/>
      <c r="MQI56" s="18"/>
      <c r="MQJ56" s="18"/>
      <c r="MQK56" s="18"/>
      <c r="MQL56" s="18"/>
      <c r="MQM56" s="18"/>
      <c r="MQN56" s="18"/>
      <c r="MQO56" s="18"/>
      <c r="MQP56" s="18"/>
      <c r="MQQ56" s="18"/>
      <c r="MQR56" s="18"/>
      <c r="MQS56" s="18"/>
      <c r="MQT56" s="18"/>
      <c r="MQU56" s="18"/>
      <c r="MQV56" s="18"/>
      <c r="MQW56" s="18"/>
      <c r="MQX56" s="18"/>
      <c r="MQY56" s="18"/>
      <c r="MQZ56" s="18"/>
      <c r="MRA56" s="18"/>
      <c r="MRB56" s="18"/>
      <c r="MRC56" s="18"/>
      <c r="MRD56" s="18"/>
      <c r="MRE56" s="18"/>
      <c r="MRF56" s="18"/>
      <c r="MRG56" s="18"/>
      <c r="MRH56" s="18"/>
      <c r="MRI56" s="18"/>
      <c r="MRJ56" s="18"/>
      <c r="MRK56" s="18"/>
      <c r="MRL56" s="18"/>
      <c r="MRM56" s="18"/>
      <c r="MRN56" s="18"/>
      <c r="MRO56" s="18"/>
      <c r="MRP56" s="18"/>
      <c r="MRQ56" s="18"/>
      <c r="MRR56" s="18"/>
      <c r="MRS56" s="18"/>
      <c r="MRT56" s="18"/>
      <c r="MRU56" s="18"/>
      <c r="MRV56" s="18"/>
      <c r="MRW56" s="18"/>
      <c r="MRX56" s="18"/>
      <c r="MRY56" s="18"/>
      <c r="MRZ56" s="18"/>
      <c r="MSA56" s="18"/>
      <c r="MSB56" s="18"/>
      <c r="MSC56" s="18"/>
      <c r="MSD56" s="18"/>
      <c r="MSE56" s="18"/>
      <c r="MSF56" s="18"/>
      <c r="MSG56" s="18"/>
      <c r="MSH56" s="18"/>
      <c r="MSI56" s="18"/>
      <c r="MSJ56" s="18"/>
      <c r="MSK56" s="18"/>
      <c r="MSL56" s="18"/>
      <c r="MSM56" s="18"/>
      <c r="MSN56" s="18"/>
      <c r="MSO56" s="18"/>
      <c r="MSP56" s="18"/>
      <c r="MSQ56" s="18"/>
      <c r="MSR56" s="18"/>
      <c r="MSS56" s="18"/>
      <c r="MST56" s="18"/>
      <c r="MSU56" s="18"/>
      <c r="MSV56" s="18"/>
      <c r="MSW56" s="18"/>
      <c r="MSX56" s="18"/>
      <c r="MSY56" s="18"/>
      <c r="MSZ56" s="18"/>
      <c r="MTA56" s="18"/>
      <c r="MTB56" s="18"/>
      <c r="MTC56" s="18"/>
      <c r="MTD56" s="18"/>
      <c r="MTE56" s="18"/>
      <c r="MTF56" s="18"/>
      <c r="MTG56" s="18"/>
      <c r="MTH56" s="18"/>
      <c r="MTI56" s="18"/>
      <c r="MTJ56" s="18"/>
      <c r="MTK56" s="18"/>
      <c r="MTL56" s="18"/>
      <c r="MTM56" s="18"/>
      <c r="MTN56" s="18"/>
      <c r="MTO56" s="18"/>
      <c r="MTP56" s="18"/>
      <c r="MTQ56" s="18"/>
      <c r="MTR56" s="18"/>
      <c r="MTS56" s="18"/>
      <c r="MTT56" s="18"/>
      <c r="MTU56" s="18"/>
      <c r="MTV56" s="18"/>
      <c r="MTW56" s="18"/>
      <c r="MTX56" s="18"/>
      <c r="MTY56" s="18"/>
      <c r="MTZ56" s="18"/>
      <c r="MUA56" s="18"/>
      <c r="MUB56" s="18"/>
      <c r="MUC56" s="18"/>
      <c r="MUD56" s="18"/>
      <c r="MUE56" s="18"/>
      <c r="MUF56" s="18"/>
      <c r="MUG56" s="18"/>
      <c r="MUH56" s="18"/>
      <c r="MUI56" s="18"/>
      <c r="MUJ56" s="18"/>
      <c r="MUK56" s="18"/>
      <c r="MUL56" s="18"/>
      <c r="MUM56" s="18"/>
      <c r="MUN56" s="18"/>
      <c r="MUO56" s="18"/>
      <c r="MUP56" s="18"/>
      <c r="MUQ56" s="18"/>
      <c r="MUR56" s="18"/>
      <c r="MUS56" s="18"/>
      <c r="MUT56" s="18"/>
      <c r="MUU56" s="18"/>
      <c r="MUV56" s="18"/>
      <c r="MUW56" s="18"/>
      <c r="MUX56" s="18"/>
      <c r="MUY56" s="18"/>
      <c r="MUZ56" s="18"/>
      <c r="MVA56" s="18"/>
      <c r="MVB56" s="18"/>
      <c r="MVC56" s="18"/>
      <c r="MVD56" s="18"/>
      <c r="MVE56" s="18"/>
      <c r="MVF56" s="18"/>
      <c r="MVG56" s="18"/>
      <c r="MVH56" s="18"/>
      <c r="MVI56" s="18"/>
      <c r="MVJ56" s="18"/>
      <c r="MVK56" s="18"/>
      <c r="MVL56" s="18"/>
      <c r="MVM56" s="18"/>
      <c r="MVN56" s="18"/>
      <c r="MVO56" s="18"/>
      <c r="MVP56" s="18"/>
      <c r="MVQ56" s="18"/>
      <c r="MVR56" s="18"/>
      <c r="MVS56" s="18"/>
      <c r="MVT56" s="18"/>
      <c r="MVU56" s="18"/>
      <c r="MVV56" s="18"/>
      <c r="MVW56" s="18"/>
      <c r="MVX56" s="18"/>
      <c r="MVY56" s="18"/>
      <c r="MVZ56" s="18"/>
      <c r="MWA56" s="18"/>
      <c r="MWB56" s="18"/>
      <c r="MWC56" s="18"/>
      <c r="MWD56" s="18"/>
      <c r="MWE56" s="18"/>
      <c r="MWF56" s="18"/>
      <c r="MWG56" s="18"/>
      <c r="MWH56" s="18"/>
      <c r="MWI56" s="18"/>
      <c r="MWJ56" s="18"/>
      <c r="MWK56" s="18"/>
      <c r="MWL56" s="18"/>
      <c r="MWM56" s="18"/>
      <c r="MWN56" s="18"/>
      <c r="MWO56" s="18"/>
      <c r="MWP56" s="18"/>
      <c r="MWQ56" s="18"/>
      <c r="MWR56" s="18"/>
      <c r="MWS56" s="18"/>
      <c r="MWT56" s="18"/>
      <c r="MWU56" s="18"/>
      <c r="MWV56" s="18"/>
      <c r="MWW56" s="18"/>
      <c r="MWX56" s="18"/>
      <c r="MWY56" s="18"/>
      <c r="MWZ56" s="18"/>
      <c r="MXA56" s="18"/>
      <c r="MXB56" s="18"/>
      <c r="MXC56" s="18"/>
      <c r="MXD56" s="18"/>
      <c r="MXE56" s="18"/>
      <c r="MXF56" s="18"/>
      <c r="MXG56" s="18"/>
      <c r="MXH56" s="18"/>
      <c r="MXI56" s="18"/>
      <c r="MXJ56" s="18"/>
      <c r="MXK56" s="18"/>
      <c r="MXL56" s="18"/>
      <c r="MXM56" s="18"/>
      <c r="MXN56" s="18"/>
      <c r="MXO56" s="18"/>
      <c r="MXP56" s="18"/>
      <c r="MXQ56" s="18"/>
      <c r="MXR56" s="18"/>
      <c r="MXS56" s="18"/>
      <c r="MXT56" s="18"/>
      <c r="MXU56" s="18"/>
      <c r="MXV56" s="18"/>
      <c r="MXW56" s="18"/>
      <c r="MXX56" s="18"/>
      <c r="MXY56" s="18"/>
      <c r="MXZ56" s="18"/>
      <c r="MYA56" s="18"/>
      <c r="MYB56" s="18"/>
      <c r="MYC56" s="18"/>
      <c r="MYD56" s="18"/>
      <c r="MYE56" s="18"/>
      <c r="MYF56" s="18"/>
      <c r="MYG56" s="18"/>
      <c r="MYH56" s="18"/>
      <c r="MYI56" s="18"/>
      <c r="MYJ56" s="18"/>
      <c r="MYK56" s="18"/>
      <c r="MYL56" s="18"/>
      <c r="MYM56" s="18"/>
      <c r="MYN56" s="18"/>
      <c r="MYO56" s="18"/>
      <c r="MYP56" s="18"/>
      <c r="MYQ56" s="18"/>
      <c r="MYR56" s="18"/>
      <c r="MYS56" s="18"/>
      <c r="MYT56" s="18"/>
      <c r="MYU56" s="18"/>
      <c r="MYV56" s="18"/>
      <c r="MYW56" s="18"/>
      <c r="MYX56" s="18"/>
      <c r="MYY56" s="18"/>
      <c r="MYZ56" s="18"/>
      <c r="MZA56" s="18"/>
      <c r="MZB56" s="18"/>
      <c r="MZC56" s="18"/>
      <c r="MZD56" s="18"/>
      <c r="MZE56" s="18"/>
      <c r="MZF56" s="18"/>
      <c r="MZG56" s="18"/>
      <c r="MZH56" s="18"/>
      <c r="MZI56" s="18"/>
      <c r="MZJ56" s="18"/>
      <c r="MZK56" s="18"/>
      <c r="MZL56" s="18"/>
      <c r="MZM56" s="18"/>
      <c r="MZN56" s="18"/>
      <c r="MZO56" s="18"/>
      <c r="MZP56" s="18"/>
      <c r="MZQ56" s="18"/>
      <c r="MZR56" s="18"/>
      <c r="MZS56" s="18"/>
      <c r="MZT56" s="18"/>
      <c r="MZU56" s="18"/>
      <c r="MZV56" s="18"/>
      <c r="MZW56" s="18"/>
      <c r="MZX56" s="18"/>
      <c r="MZY56" s="18"/>
      <c r="MZZ56" s="18"/>
      <c r="NAA56" s="18"/>
      <c r="NAB56" s="18"/>
      <c r="NAC56" s="18"/>
      <c r="NAD56" s="18"/>
      <c r="NAE56" s="18"/>
      <c r="NAF56" s="18"/>
      <c r="NAG56" s="18"/>
      <c r="NAH56" s="18"/>
      <c r="NAI56" s="18"/>
      <c r="NAJ56" s="18"/>
      <c r="NAK56" s="18"/>
      <c r="NAL56" s="18"/>
      <c r="NAM56" s="18"/>
      <c r="NAN56" s="18"/>
      <c r="NAO56" s="18"/>
      <c r="NAP56" s="18"/>
      <c r="NAQ56" s="18"/>
      <c r="NAR56" s="18"/>
      <c r="NAS56" s="18"/>
      <c r="NAT56" s="18"/>
      <c r="NAU56" s="18"/>
      <c r="NAV56" s="18"/>
      <c r="NAW56" s="18"/>
      <c r="NAX56" s="18"/>
      <c r="NAY56" s="18"/>
      <c r="NAZ56" s="18"/>
      <c r="NBA56" s="18"/>
      <c r="NBB56" s="18"/>
      <c r="NBC56" s="18"/>
      <c r="NBD56" s="18"/>
      <c r="NBE56" s="18"/>
      <c r="NBF56" s="18"/>
      <c r="NBG56" s="18"/>
      <c r="NBH56" s="18"/>
      <c r="NBI56" s="18"/>
      <c r="NBJ56" s="18"/>
      <c r="NBK56" s="18"/>
      <c r="NBL56" s="18"/>
      <c r="NBM56" s="18"/>
      <c r="NBN56" s="18"/>
      <c r="NBO56" s="18"/>
      <c r="NBP56" s="18"/>
      <c r="NBQ56" s="18"/>
      <c r="NBR56" s="18"/>
      <c r="NBS56" s="18"/>
      <c r="NBT56" s="18"/>
      <c r="NBU56" s="18"/>
      <c r="NBV56" s="18"/>
      <c r="NBW56" s="18"/>
      <c r="NBX56" s="18"/>
      <c r="NBY56" s="18"/>
      <c r="NBZ56" s="18"/>
      <c r="NCA56" s="18"/>
      <c r="NCB56" s="18"/>
      <c r="NCC56" s="18"/>
      <c r="NCD56" s="18"/>
      <c r="NCE56" s="18"/>
      <c r="NCF56" s="18"/>
      <c r="NCG56" s="18"/>
      <c r="NCH56" s="18"/>
      <c r="NCI56" s="18"/>
      <c r="NCJ56" s="18"/>
      <c r="NCK56" s="18"/>
      <c r="NCL56" s="18"/>
      <c r="NCM56" s="18"/>
      <c r="NCN56" s="18"/>
      <c r="NCO56" s="18"/>
      <c r="NCP56" s="18"/>
      <c r="NCQ56" s="18"/>
      <c r="NCR56" s="18"/>
      <c r="NCS56" s="18"/>
      <c r="NCT56" s="18"/>
      <c r="NCU56" s="18"/>
      <c r="NCV56" s="18"/>
      <c r="NCW56" s="18"/>
      <c r="NCX56" s="18"/>
      <c r="NCY56" s="18"/>
      <c r="NCZ56" s="18"/>
      <c r="NDA56" s="18"/>
      <c r="NDB56" s="18"/>
      <c r="NDC56" s="18"/>
      <c r="NDD56" s="18"/>
      <c r="NDE56" s="18"/>
      <c r="NDF56" s="18"/>
      <c r="NDG56" s="18"/>
      <c r="NDH56" s="18"/>
      <c r="NDI56" s="18"/>
      <c r="NDJ56" s="18"/>
      <c r="NDK56" s="18"/>
      <c r="NDL56" s="18"/>
      <c r="NDM56" s="18"/>
      <c r="NDN56" s="18"/>
      <c r="NDO56" s="18"/>
      <c r="NDP56" s="18"/>
      <c r="NDQ56" s="18"/>
      <c r="NDR56" s="18"/>
      <c r="NDS56" s="18"/>
      <c r="NDT56" s="18"/>
      <c r="NDU56" s="18"/>
      <c r="NDV56" s="18"/>
      <c r="NDW56" s="18"/>
      <c r="NDX56" s="18"/>
      <c r="NDY56" s="18"/>
      <c r="NDZ56" s="18"/>
      <c r="NEA56" s="18"/>
      <c r="NEB56" s="18"/>
      <c r="NEC56" s="18"/>
      <c r="NED56" s="18"/>
      <c r="NEE56" s="18"/>
      <c r="NEF56" s="18"/>
      <c r="NEG56" s="18"/>
      <c r="NEH56" s="18"/>
      <c r="NEI56" s="18"/>
      <c r="NEJ56" s="18"/>
      <c r="NEK56" s="18"/>
      <c r="NEL56" s="18"/>
      <c r="NEM56" s="18"/>
      <c r="NEN56" s="18"/>
      <c r="NEO56" s="18"/>
      <c r="NEP56" s="18"/>
      <c r="NEQ56" s="18"/>
      <c r="NER56" s="18"/>
      <c r="NES56" s="18"/>
      <c r="NET56" s="18"/>
      <c r="NEU56" s="18"/>
      <c r="NEV56" s="18"/>
      <c r="NEW56" s="18"/>
      <c r="NEX56" s="18"/>
      <c r="NEY56" s="18"/>
      <c r="NEZ56" s="18"/>
      <c r="NFA56" s="18"/>
      <c r="NFB56" s="18"/>
      <c r="NFC56" s="18"/>
      <c r="NFD56" s="18"/>
      <c r="NFE56" s="18"/>
      <c r="NFF56" s="18"/>
      <c r="NFG56" s="18"/>
      <c r="NFH56" s="18"/>
      <c r="NFI56" s="18"/>
      <c r="NFJ56" s="18"/>
      <c r="NFK56" s="18"/>
      <c r="NFL56" s="18"/>
      <c r="NFM56" s="18"/>
      <c r="NFN56" s="18"/>
      <c r="NFO56" s="18"/>
      <c r="NFP56" s="18"/>
      <c r="NFQ56" s="18"/>
      <c r="NFR56" s="18"/>
      <c r="NFS56" s="18"/>
      <c r="NFT56" s="18"/>
      <c r="NFU56" s="18"/>
      <c r="NFV56" s="18"/>
      <c r="NFW56" s="18"/>
      <c r="NFX56" s="18"/>
      <c r="NFY56" s="18"/>
      <c r="NFZ56" s="18"/>
      <c r="NGA56" s="18"/>
      <c r="NGB56" s="18"/>
      <c r="NGC56" s="18"/>
      <c r="NGD56" s="18"/>
      <c r="NGE56" s="18"/>
      <c r="NGF56" s="18"/>
      <c r="NGG56" s="18"/>
      <c r="NGH56" s="18"/>
      <c r="NGI56" s="18"/>
      <c r="NGJ56" s="18"/>
      <c r="NGK56" s="18"/>
      <c r="NGL56" s="18"/>
      <c r="NGM56" s="18"/>
      <c r="NGN56" s="18"/>
      <c r="NGO56" s="18"/>
      <c r="NGP56" s="18"/>
      <c r="NGQ56" s="18"/>
      <c r="NGR56" s="18"/>
      <c r="NGS56" s="18"/>
      <c r="NGT56" s="18"/>
      <c r="NGU56" s="18"/>
      <c r="NGV56" s="18"/>
      <c r="NGW56" s="18"/>
      <c r="NGX56" s="18"/>
      <c r="NGY56" s="18"/>
      <c r="NGZ56" s="18"/>
      <c r="NHA56" s="18"/>
      <c r="NHB56" s="18"/>
      <c r="NHC56" s="18"/>
      <c r="NHD56" s="18"/>
      <c r="NHE56" s="18"/>
      <c r="NHF56" s="18"/>
      <c r="NHG56" s="18"/>
      <c r="NHH56" s="18"/>
      <c r="NHI56" s="18"/>
      <c r="NHJ56" s="18"/>
      <c r="NHK56" s="18"/>
      <c r="NHL56" s="18"/>
      <c r="NHM56" s="18"/>
      <c r="NHN56" s="18"/>
      <c r="NHO56" s="18"/>
      <c r="NHP56" s="18"/>
      <c r="NHQ56" s="18"/>
      <c r="NHR56" s="18"/>
      <c r="NHS56" s="18"/>
      <c r="NHT56" s="18"/>
      <c r="NHU56" s="18"/>
      <c r="NHV56" s="18"/>
      <c r="NHW56" s="18"/>
      <c r="NHX56" s="18"/>
      <c r="NHY56" s="18"/>
      <c r="NHZ56" s="18"/>
      <c r="NIA56" s="18"/>
      <c r="NIB56" s="18"/>
      <c r="NIC56" s="18"/>
      <c r="NID56" s="18"/>
      <c r="NIE56" s="18"/>
      <c r="NIF56" s="18"/>
      <c r="NIG56" s="18"/>
      <c r="NIH56" s="18"/>
      <c r="NII56" s="18"/>
      <c r="NIJ56" s="18"/>
      <c r="NIK56" s="18"/>
      <c r="NIL56" s="18"/>
      <c r="NIM56" s="18"/>
      <c r="NIN56" s="18"/>
      <c r="NIO56" s="18"/>
      <c r="NIP56" s="18"/>
      <c r="NIQ56" s="18"/>
      <c r="NIR56" s="18"/>
      <c r="NIS56" s="18"/>
      <c r="NIT56" s="18"/>
      <c r="NIU56" s="18"/>
      <c r="NIV56" s="18"/>
      <c r="NIW56" s="18"/>
      <c r="NIX56" s="18"/>
      <c r="NIY56" s="18"/>
      <c r="NIZ56" s="18"/>
      <c r="NJA56" s="18"/>
      <c r="NJB56" s="18"/>
      <c r="NJC56" s="18"/>
      <c r="NJD56" s="18"/>
      <c r="NJE56" s="18"/>
      <c r="NJF56" s="18"/>
      <c r="NJG56" s="18"/>
      <c r="NJH56" s="18"/>
      <c r="NJI56" s="18"/>
      <c r="NJJ56" s="18"/>
      <c r="NJK56" s="18"/>
      <c r="NJL56" s="18"/>
      <c r="NJM56" s="18"/>
      <c r="NJN56" s="18"/>
      <c r="NJO56" s="18"/>
      <c r="NJP56" s="18"/>
      <c r="NJQ56" s="18"/>
      <c r="NJR56" s="18"/>
      <c r="NJS56" s="18"/>
      <c r="NJT56" s="18"/>
      <c r="NJU56" s="18"/>
      <c r="NJV56" s="18"/>
      <c r="NJW56" s="18"/>
      <c r="NJX56" s="18"/>
      <c r="NJY56" s="18"/>
      <c r="NJZ56" s="18"/>
      <c r="NKA56" s="18"/>
      <c r="NKB56" s="18"/>
      <c r="NKC56" s="18"/>
      <c r="NKD56" s="18"/>
      <c r="NKE56" s="18"/>
      <c r="NKF56" s="18"/>
      <c r="NKG56" s="18"/>
      <c r="NKH56" s="18"/>
      <c r="NKI56" s="18"/>
      <c r="NKJ56" s="18"/>
      <c r="NKK56" s="18"/>
      <c r="NKL56" s="18"/>
      <c r="NKM56" s="18"/>
      <c r="NKN56" s="18"/>
      <c r="NKO56" s="18"/>
      <c r="NKP56" s="18"/>
      <c r="NKQ56" s="18"/>
      <c r="NKR56" s="18"/>
      <c r="NKS56" s="18"/>
      <c r="NKT56" s="18"/>
      <c r="NKU56" s="18"/>
      <c r="NKV56" s="18"/>
      <c r="NKW56" s="18"/>
      <c r="NKX56" s="18"/>
      <c r="NKY56" s="18"/>
      <c r="NKZ56" s="18"/>
      <c r="NLA56" s="18"/>
      <c r="NLB56" s="18"/>
      <c r="NLC56" s="18"/>
      <c r="NLD56" s="18"/>
      <c r="NLE56" s="18"/>
      <c r="NLF56" s="18"/>
      <c r="NLG56" s="18"/>
      <c r="NLH56" s="18"/>
      <c r="NLI56" s="18"/>
      <c r="NLJ56" s="18"/>
      <c r="NLK56" s="18"/>
      <c r="NLL56" s="18"/>
      <c r="NLM56" s="18"/>
      <c r="NLN56" s="18"/>
      <c r="NLO56" s="18"/>
      <c r="NLP56" s="18"/>
      <c r="NLQ56" s="18"/>
      <c r="NLR56" s="18"/>
      <c r="NLS56" s="18"/>
      <c r="NLT56" s="18"/>
      <c r="NLU56" s="18"/>
      <c r="NLV56" s="18"/>
      <c r="NLW56" s="18"/>
      <c r="NLX56" s="18"/>
      <c r="NLY56" s="18"/>
      <c r="NLZ56" s="18"/>
      <c r="NMA56" s="18"/>
      <c r="NMB56" s="18"/>
      <c r="NMC56" s="18"/>
      <c r="NMD56" s="18"/>
      <c r="NME56" s="18"/>
      <c r="NMF56" s="18"/>
      <c r="NMG56" s="18"/>
      <c r="NMH56" s="18"/>
      <c r="NMI56" s="18"/>
      <c r="NMJ56" s="18"/>
      <c r="NMK56" s="18"/>
      <c r="NML56" s="18"/>
      <c r="NMM56" s="18"/>
      <c r="NMN56" s="18"/>
      <c r="NMO56" s="18"/>
      <c r="NMP56" s="18"/>
      <c r="NMQ56" s="18"/>
      <c r="NMR56" s="18"/>
      <c r="NMS56" s="18"/>
      <c r="NMT56" s="18"/>
      <c r="NMU56" s="18"/>
      <c r="NMV56" s="18"/>
      <c r="NMW56" s="18"/>
      <c r="NMX56" s="18"/>
      <c r="NMY56" s="18"/>
      <c r="NMZ56" s="18"/>
      <c r="NNA56" s="18"/>
      <c r="NNB56" s="18"/>
      <c r="NNC56" s="18"/>
      <c r="NND56" s="18"/>
      <c r="NNE56" s="18"/>
      <c r="NNF56" s="18"/>
      <c r="NNG56" s="18"/>
      <c r="NNH56" s="18"/>
      <c r="NNI56" s="18"/>
      <c r="NNJ56" s="18"/>
      <c r="NNK56" s="18"/>
      <c r="NNL56" s="18"/>
      <c r="NNM56" s="18"/>
      <c r="NNN56" s="18"/>
      <c r="NNO56" s="18"/>
      <c r="NNP56" s="18"/>
      <c r="NNQ56" s="18"/>
      <c r="NNR56" s="18"/>
      <c r="NNS56" s="18"/>
      <c r="NNT56" s="18"/>
      <c r="NNU56" s="18"/>
      <c r="NNV56" s="18"/>
      <c r="NNW56" s="18"/>
      <c r="NNX56" s="18"/>
      <c r="NNY56" s="18"/>
      <c r="NNZ56" s="18"/>
      <c r="NOA56" s="18"/>
      <c r="NOB56" s="18"/>
      <c r="NOC56" s="18"/>
      <c r="NOD56" s="18"/>
      <c r="NOE56" s="18"/>
      <c r="NOF56" s="18"/>
      <c r="NOG56" s="18"/>
      <c r="NOH56" s="18"/>
      <c r="NOI56" s="18"/>
      <c r="NOJ56" s="18"/>
      <c r="NOK56" s="18"/>
      <c r="NOL56" s="18"/>
      <c r="NOM56" s="18"/>
      <c r="NON56" s="18"/>
      <c r="NOO56" s="18"/>
      <c r="NOP56" s="18"/>
      <c r="NOQ56" s="18"/>
      <c r="NOR56" s="18"/>
      <c r="NOS56" s="18"/>
      <c r="NOT56" s="18"/>
      <c r="NOU56" s="18"/>
      <c r="NOV56" s="18"/>
      <c r="NOW56" s="18"/>
      <c r="NOX56" s="18"/>
      <c r="NOY56" s="18"/>
      <c r="NOZ56" s="18"/>
      <c r="NPA56" s="18"/>
      <c r="NPB56" s="18"/>
      <c r="NPC56" s="18"/>
      <c r="NPD56" s="18"/>
      <c r="NPE56" s="18"/>
      <c r="NPF56" s="18"/>
      <c r="NPG56" s="18"/>
      <c r="NPH56" s="18"/>
      <c r="NPI56" s="18"/>
      <c r="NPJ56" s="18"/>
      <c r="NPK56" s="18"/>
      <c r="NPL56" s="18"/>
      <c r="NPM56" s="18"/>
      <c r="NPN56" s="18"/>
      <c r="NPO56" s="18"/>
      <c r="NPP56" s="18"/>
      <c r="NPQ56" s="18"/>
      <c r="NPR56" s="18"/>
      <c r="NPS56" s="18"/>
      <c r="NPT56" s="18"/>
      <c r="NPU56" s="18"/>
      <c r="NPV56" s="18"/>
      <c r="NPW56" s="18"/>
      <c r="NPX56" s="18"/>
      <c r="NPY56" s="18"/>
      <c r="NPZ56" s="18"/>
      <c r="NQA56" s="18"/>
      <c r="NQB56" s="18"/>
      <c r="NQC56" s="18"/>
      <c r="NQD56" s="18"/>
      <c r="NQE56" s="18"/>
      <c r="NQF56" s="18"/>
      <c r="NQG56" s="18"/>
      <c r="NQH56" s="18"/>
      <c r="NQI56" s="18"/>
      <c r="NQJ56" s="18"/>
      <c r="NQK56" s="18"/>
      <c r="NQL56" s="18"/>
      <c r="NQM56" s="18"/>
      <c r="NQN56" s="18"/>
      <c r="NQO56" s="18"/>
      <c r="NQP56" s="18"/>
      <c r="NQQ56" s="18"/>
      <c r="NQR56" s="18"/>
      <c r="NQS56" s="18"/>
      <c r="NQT56" s="18"/>
      <c r="NQU56" s="18"/>
      <c r="NQV56" s="18"/>
      <c r="NQW56" s="18"/>
      <c r="NQX56" s="18"/>
      <c r="NQY56" s="18"/>
      <c r="NQZ56" s="18"/>
      <c r="NRA56" s="18"/>
      <c r="NRB56" s="18"/>
      <c r="NRC56" s="18"/>
      <c r="NRD56" s="18"/>
      <c r="NRE56" s="18"/>
      <c r="NRF56" s="18"/>
      <c r="NRG56" s="18"/>
      <c r="NRH56" s="18"/>
      <c r="NRI56" s="18"/>
      <c r="NRJ56" s="18"/>
      <c r="NRK56" s="18"/>
      <c r="NRL56" s="18"/>
      <c r="NRM56" s="18"/>
      <c r="NRN56" s="18"/>
      <c r="NRO56" s="18"/>
      <c r="NRP56" s="18"/>
      <c r="NRQ56" s="18"/>
      <c r="NRR56" s="18"/>
      <c r="NRS56" s="18"/>
      <c r="NRT56" s="18"/>
      <c r="NRU56" s="18"/>
      <c r="NRV56" s="18"/>
      <c r="NRW56" s="18"/>
      <c r="NRX56" s="18"/>
      <c r="NRY56" s="18"/>
      <c r="NRZ56" s="18"/>
      <c r="NSA56" s="18"/>
      <c r="NSB56" s="18"/>
      <c r="NSC56" s="18"/>
      <c r="NSD56" s="18"/>
      <c r="NSE56" s="18"/>
      <c r="NSF56" s="18"/>
      <c r="NSG56" s="18"/>
      <c r="NSH56" s="18"/>
      <c r="NSI56" s="18"/>
      <c r="NSJ56" s="18"/>
      <c r="NSK56" s="18"/>
      <c r="NSL56" s="18"/>
      <c r="NSM56" s="18"/>
      <c r="NSN56" s="18"/>
      <c r="NSO56" s="18"/>
      <c r="NSP56" s="18"/>
      <c r="NSQ56" s="18"/>
      <c r="NSR56" s="18"/>
      <c r="NSS56" s="18"/>
      <c r="NST56" s="18"/>
      <c r="NSU56" s="18"/>
      <c r="NSV56" s="18"/>
      <c r="NSW56" s="18"/>
      <c r="NSX56" s="18"/>
      <c r="NSY56" s="18"/>
      <c r="NSZ56" s="18"/>
      <c r="NTA56" s="18"/>
      <c r="NTB56" s="18"/>
      <c r="NTC56" s="18"/>
      <c r="NTD56" s="18"/>
      <c r="NTE56" s="18"/>
      <c r="NTF56" s="18"/>
      <c r="NTG56" s="18"/>
      <c r="NTH56" s="18"/>
      <c r="NTI56" s="18"/>
      <c r="NTJ56" s="18"/>
      <c r="NTK56" s="18"/>
      <c r="NTL56" s="18"/>
      <c r="NTM56" s="18"/>
      <c r="NTN56" s="18"/>
      <c r="NTO56" s="18"/>
      <c r="NTP56" s="18"/>
      <c r="NTQ56" s="18"/>
      <c r="NTR56" s="18"/>
      <c r="NTS56" s="18"/>
      <c r="NTT56" s="18"/>
      <c r="NTU56" s="18"/>
      <c r="NTV56" s="18"/>
      <c r="NTW56" s="18"/>
      <c r="NTX56" s="18"/>
      <c r="NTY56" s="18"/>
      <c r="NTZ56" s="18"/>
      <c r="NUA56" s="18"/>
      <c r="NUB56" s="18"/>
      <c r="NUC56" s="18"/>
      <c r="NUD56" s="18"/>
      <c r="NUE56" s="18"/>
      <c r="NUF56" s="18"/>
      <c r="NUG56" s="18"/>
      <c r="NUH56" s="18"/>
      <c r="NUI56" s="18"/>
      <c r="NUJ56" s="18"/>
      <c r="NUK56" s="18"/>
      <c r="NUL56" s="18"/>
      <c r="NUM56" s="18"/>
      <c r="NUN56" s="18"/>
      <c r="NUO56" s="18"/>
      <c r="NUP56" s="18"/>
      <c r="NUQ56" s="18"/>
      <c r="NUR56" s="18"/>
      <c r="NUS56" s="18"/>
      <c r="NUT56" s="18"/>
      <c r="NUU56" s="18"/>
      <c r="NUV56" s="18"/>
      <c r="NUW56" s="18"/>
      <c r="NUX56" s="18"/>
      <c r="NUY56" s="18"/>
      <c r="NUZ56" s="18"/>
      <c r="NVA56" s="18"/>
      <c r="NVB56" s="18"/>
      <c r="NVC56" s="18"/>
      <c r="NVD56" s="18"/>
      <c r="NVE56" s="18"/>
      <c r="NVF56" s="18"/>
      <c r="NVG56" s="18"/>
      <c r="NVH56" s="18"/>
      <c r="NVI56" s="18"/>
      <c r="NVJ56" s="18"/>
      <c r="NVK56" s="18"/>
      <c r="NVL56" s="18"/>
      <c r="NVM56" s="18"/>
      <c r="NVN56" s="18"/>
      <c r="NVO56" s="18"/>
      <c r="NVP56" s="18"/>
      <c r="NVQ56" s="18"/>
      <c r="NVR56" s="18"/>
      <c r="NVS56" s="18"/>
      <c r="NVT56" s="18"/>
      <c r="NVU56" s="18"/>
      <c r="NVV56" s="18"/>
      <c r="NVW56" s="18"/>
      <c r="NVX56" s="18"/>
      <c r="NVY56" s="18"/>
      <c r="NVZ56" s="18"/>
      <c r="NWA56" s="18"/>
      <c r="NWB56" s="18"/>
      <c r="NWC56" s="18"/>
      <c r="NWD56" s="18"/>
      <c r="NWE56" s="18"/>
      <c r="NWF56" s="18"/>
      <c r="NWG56" s="18"/>
      <c r="NWH56" s="18"/>
      <c r="NWI56" s="18"/>
      <c r="NWJ56" s="18"/>
      <c r="NWK56" s="18"/>
      <c r="NWL56" s="18"/>
      <c r="NWM56" s="18"/>
      <c r="NWN56" s="18"/>
      <c r="NWO56" s="18"/>
      <c r="NWP56" s="18"/>
      <c r="NWQ56" s="18"/>
      <c r="NWR56" s="18"/>
      <c r="NWS56" s="18"/>
      <c r="NWT56" s="18"/>
      <c r="NWU56" s="18"/>
      <c r="NWV56" s="18"/>
      <c r="NWW56" s="18"/>
      <c r="NWX56" s="18"/>
      <c r="NWY56" s="18"/>
      <c r="NWZ56" s="18"/>
      <c r="NXA56" s="18"/>
      <c r="NXB56" s="18"/>
      <c r="NXC56" s="18"/>
      <c r="NXD56" s="18"/>
      <c r="NXE56" s="18"/>
      <c r="NXF56" s="18"/>
      <c r="NXG56" s="18"/>
      <c r="NXH56" s="18"/>
      <c r="NXI56" s="18"/>
      <c r="NXJ56" s="18"/>
      <c r="NXK56" s="18"/>
      <c r="NXL56" s="18"/>
      <c r="NXM56" s="18"/>
      <c r="NXN56" s="18"/>
      <c r="NXO56" s="18"/>
      <c r="NXP56" s="18"/>
      <c r="NXQ56" s="18"/>
      <c r="NXR56" s="18"/>
      <c r="NXS56" s="18"/>
      <c r="NXT56" s="18"/>
      <c r="NXU56" s="18"/>
      <c r="NXV56" s="18"/>
      <c r="NXW56" s="18"/>
      <c r="NXX56" s="18"/>
      <c r="NXY56" s="18"/>
      <c r="NXZ56" s="18"/>
      <c r="NYA56" s="18"/>
      <c r="NYB56" s="18"/>
      <c r="NYC56" s="18"/>
      <c r="NYD56" s="18"/>
      <c r="NYE56" s="18"/>
      <c r="NYF56" s="18"/>
      <c r="NYG56" s="18"/>
      <c r="NYH56" s="18"/>
      <c r="NYI56" s="18"/>
      <c r="NYJ56" s="18"/>
      <c r="NYK56" s="18"/>
      <c r="NYL56" s="18"/>
      <c r="NYM56" s="18"/>
      <c r="NYN56" s="18"/>
      <c r="NYO56" s="18"/>
      <c r="NYP56" s="18"/>
      <c r="NYQ56" s="18"/>
      <c r="NYR56" s="18"/>
      <c r="NYS56" s="18"/>
      <c r="NYT56" s="18"/>
      <c r="NYU56" s="18"/>
      <c r="NYV56" s="18"/>
      <c r="NYW56" s="18"/>
      <c r="NYX56" s="18"/>
      <c r="NYY56" s="18"/>
      <c r="NYZ56" s="18"/>
      <c r="NZA56" s="18"/>
      <c r="NZB56" s="18"/>
      <c r="NZC56" s="18"/>
      <c r="NZD56" s="18"/>
      <c r="NZE56" s="18"/>
      <c r="NZF56" s="18"/>
      <c r="NZG56" s="18"/>
      <c r="NZH56" s="18"/>
      <c r="NZI56" s="18"/>
      <c r="NZJ56" s="18"/>
      <c r="NZK56" s="18"/>
      <c r="NZL56" s="18"/>
      <c r="NZM56" s="18"/>
      <c r="NZN56" s="18"/>
      <c r="NZO56" s="18"/>
      <c r="NZP56" s="18"/>
      <c r="NZQ56" s="18"/>
      <c r="NZR56" s="18"/>
      <c r="NZS56" s="18"/>
      <c r="NZT56" s="18"/>
      <c r="NZU56" s="18"/>
      <c r="NZV56" s="18"/>
      <c r="NZW56" s="18"/>
      <c r="NZX56" s="18"/>
      <c r="NZY56" s="18"/>
      <c r="NZZ56" s="18"/>
      <c r="OAA56" s="18"/>
      <c r="OAB56" s="18"/>
      <c r="OAC56" s="18"/>
      <c r="OAD56" s="18"/>
      <c r="OAE56" s="18"/>
      <c r="OAF56" s="18"/>
      <c r="OAG56" s="18"/>
      <c r="OAH56" s="18"/>
      <c r="OAI56" s="18"/>
      <c r="OAJ56" s="18"/>
      <c r="OAK56" s="18"/>
      <c r="OAL56" s="18"/>
      <c r="OAM56" s="18"/>
      <c r="OAN56" s="18"/>
      <c r="OAO56" s="18"/>
      <c r="OAP56" s="18"/>
      <c r="OAQ56" s="18"/>
      <c r="OAR56" s="18"/>
      <c r="OAS56" s="18"/>
      <c r="OAT56" s="18"/>
      <c r="OAU56" s="18"/>
      <c r="OAV56" s="18"/>
      <c r="OAW56" s="18"/>
      <c r="OAX56" s="18"/>
      <c r="OAY56" s="18"/>
      <c r="OAZ56" s="18"/>
      <c r="OBA56" s="18"/>
      <c r="OBB56" s="18"/>
      <c r="OBC56" s="18"/>
      <c r="OBD56" s="18"/>
      <c r="OBE56" s="18"/>
      <c r="OBF56" s="18"/>
      <c r="OBG56" s="18"/>
      <c r="OBH56" s="18"/>
      <c r="OBI56" s="18"/>
      <c r="OBJ56" s="18"/>
      <c r="OBK56" s="18"/>
      <c r="OBL56" s="18"/>
      <c r="OBM56" s="18"/>
      <c r="OBN56" s="18"/>
      <c r="OBO56" s="18"/>
      <c r="OBP56" s="18"/>
      <c r="OBQ56" s="18"/>
      <c r="OBR56" s="18"/>
      <c r="OBS56" s="18"/>
      <c r="OBT56" s="18"/>
      <c r="OBU56" s="18"/>
      <c r="OBV56" s="18"/>
      <c r="OBW56" s="18"/>
      <c r="OBX56" s="18"/>
      <c r="OBY56" s="18"/>
      <c r="OBZ56" s="18"/>
      <c r="OCA56" s="18"/>
      <c r="OCB56" s="18"/>
      <c r="OCC56" s="18"/>
      <c r="OCD56" s="18"/>
      <c r="OCE56" s="18"/>
      <c r="OCF56" s="18"/>
      <c r="OCG56" s="18"/>
      <c r="OCH56" s="18"/>
      <c r="OCI56" s="18"/>
      <c r="OCJ56" s="18"/>
      <c r="OCK56" s="18"/>
      <c r="OCL56" s="18"/>
      <c r="OCM56" s="18"/>
      <c r="OCN56" s="18"/>
      <c r="OCO56" s="18"/>
      <c r="OCP56" s="18"/>
      <c r="OCQ56" s="18"/>
      <c r="OCR56" s="18"/>
      <c r="OCS56" s="18"/>
      <c r="OCT56" s="18"/>
      <c r="OCU56" s="18"/>
      <c r="OCV56" s="18"/>
      <c r="OCW56" s="18"/>
      <c r="OCX56" s="18"/>
      <c r="OCY56" s="18"/>
      <c r="OCZ56" s="18"/>
      <c r="ODA56" s="18"/>
      <c r="ODB56" s="18"/>
      <c r="ODC56" s="18"/>
      <c r="ODD56" s="18"/>
      <c r="ODE56" s="18"/>
      <c r="ODF56" s="18"/>
      <c r="ODG56" s="18"/>
      <c r="ODH56" s="18"/>
      <c r="ODI56" s="18"/>
      <c r="ODJ56" s="18"/>
      <c r="ODK56" s="18"/>
      <c r="ODL56" s="18"/>
      <c r="ODM56" s="18"/>
      <c r="ODN56" s="18"/>
      <c r="ODO56" s="18"/>
      <c r="ODP56" s="18"/>
      <c r="ODQ56" s="18"/>
      <c r="ODR56" s="18"/>
      <c r="ODS56" s="18"/>
      <c r="ODT56" s="18"/>
      <c r="ODU56" s="18"/>
      <c r="ODV56" s="18"/>
      <c r="ODW56" s="18"/>
      <c r="ODX56" s="18"/>
      <c r="ODY56" s="18"/>
      <c r="ODZ56" s="18"/>
      <c r="OEA56" s="18"/>
      <c r="OEB56" s="18"/>
      <c r="OEC56" s="18"/>
      <c r="OED56" s="18"/>
      <c r="OEE56" s="18"/>
      <c r="OEF56" s="18"/>
      <c r="OEG56" s="18"/>
      <c r="OEH56" s="18"/>
      <c r="OEI56" s="18"/>
      <c r="OEJ56" s="18"/>
      <c r="OEK56" s="18"/>
      <c r="OEL56" s="18"/>
      <c r="OEM56" s="18"/>
      <c r="OEN56" s="18"/>
      <c r="OEO56" s="18"/>
      <c r="OEP56" s="18"/>
      <c r="OEQ56" s="18"/>
      <c r="OER56" s="18"/>
      <c r="OES56" s="18"/>
      <c r="OET56" s="18"/>
      <c r="OEU56" s="18"/>
      <c r="OEV56" s="18"/>
      <c r="OEW56" s="18"/>
      <c r="OEX56" s="18"/>
      <c r="OEY56" s="18"/>
      <c r="OEZ56" s="18"/>
      <c r="OFA56" s="18"/>
      <c r="OFB56" s="18"/>
      <c r="OFC56" s="18"/>
      <c r="OFD56" s="18"/>
      <c r="OFE56" s="18"/>
      <c r="OFF56" s="18"/>
      <c r="OFG56" s="18"/>
      <c r="OFH56" s="18"/>
      <c r="OFI56" s="18"/>
      <c r="OFJ56" s="18"/>
      <c r="OFK56" s="18"/>
      <c r="OFL56" s="18"/>
      <c r="OFM56" s="18"/>
      <c r="OFN56" s="18"/>
      <c r="OFO56" s="18"/>
      <c r="OFP56" s="18"/>
      <c r="OFQ56" s="18"/>
      <c r="OFR56" s="18"/>
      <c r="OFS56" s="18"/>
      <c r="OFT56" s="18"/>
      <c r="OFU56" s="18"/>
      <c r="OFV56" s="18"/>
      <c r="OFW56" s="18"/>
      <c r="OFX56" s="18"/>
      <c r="OFY56" s="18"/>
      <c r="OFZ56" s="18"/>
      <c r="OGA56" s="18"/>
      <c r="OGB56" s="18"/>
      <c r="OGC56" s="18"/>
      <c r="OGD56" s="18"/>
      <c r="OGE56" s="18"/>
      <c r="OGF56" s="18"/>
      <c r="OGG56" s="18"/>
      <c r="OGH56" s="18"/>
      <c r="OGI56" s="18"/>
      <c r="OGJ56" s="18"/>
      <c r="OGK56" s="18"/>
      <c r="OGL56" s="18"/>
      <c r="OGM56" s="18"/>
      <c r="OGN56" s="18"/>
      <c r="OGO56" s="18"/>
      <c r="OGP56" s="18"/>
      <c r="OGQ56" s="18"/>
      <c r="OGR56" s="18"/>
      <c r="OGS56" s="18"/>
      <c r="OGT56" s="18"/>
      <c r="OGU56" s="18"/>
      <c r="OGV56" s="18"/>
      <c r="OGW56" s="18"/>
      <c r="OGX56" s="18"/>
      <c r="OGY56" s="18"/>
      <c r="OGZ56" s="18"/>
      <c r="OHA56" s="18"/>
      <c r="OHB56" s="18"/>
      <c r="OHC56" s="18"/>
      <c r="OHD56" s="18"/>
      <c r="OHE56" s="18"/>
      <c r="OHF56" s="18"/>
      <c r="OHG56" s="18"/>
      <c r="OHH56" s="18"/>
      <c r="OHI56" s="18"/>
      <c r="OHJ56" s="18"/>
      <c r="OHK56" s="18"/>
      <c r="OHL56" s="18"/>
      <c r="OHM56" s="18"/>
      <c r="OHN56" s="18"/>
      <c r="OHO56" s="18"/>
      <c r="OHP56" s="18"/>
      <c r="OHQ56" s="18"/>
      <c r="OHR56" s="18"/>
      <c r="OHS56" s="18"/>
      <c r="OHT56" s="18"/>
      <c r="OHU56" s="18"/>
      <c r="OHV56" s="18"/>
      <c r="OHW56" s="18"/>
      <c r="OHX56" s="18"/>
      <c r="OHY56" s="18"/>
      <c r="OHZ56" s="18"/>
      <c r="OIA56" s="18"/>
      <c r="OIB56" s="18"/>
      <c r="OIC56" s="18"/>
      <c r="OID56" s="18"/>
      <c r="OIE56" s="18"/>
      <c r="OIF56" s="18"/>
      <c r="OIG56" s="18"/>
      <c r="OIH56" s="18"/>
      <c r="OII56" s="18"/>
      <c r="OIJ56" s="18"/>
      <c r="OIK56" s="18"/>
      <c r="OIL56" s="18"/>
      <c r="OIM56" s="18"/>
      <c r="OIN56" s="18"/>
      <c r="OIO56" s="18"/>
      <c r="OIP56" s="18"/>
      <c r="OIQ56" s="18"/>
      <c r="OIR56" s="18"/>
      <c r="OIS56" s="18"/>
      <c r="OIT56" s="18"/>
      <c r="OIU56" s="18"/>
      <c r="OIV56" s="18"/>
      <c r="OIW56" s="18"/>
      <c r="OIX56" s="18"/>
      <c r="OIY56" s="18"/>
      <c r="OIZ56" s="18"/>
      <c r="OJA56" s="18"/>
      <c r="OJB56" s="18"/>
      <c r="OJC56" s="18"/>
      <c r="OJD56" s="18"/>
      <c r="OJE56" s="18"/>
      <c r="OJF56" s="18"/>
      <c r="OJG56" s="18"/>
      <c r="OJH56" s="18"/>
      <c r="OJI56" s="18"/>
      <c r="OJJ56" s="18"/>
      <c r="OJK56" s="18"/>
      <c r="OJL56" s="18"/>
      <c r="OJM56" s="18"/>
      <c r="OJN56" s="18"/>
      <c r="OJO56" s="18"/>
      <c r="OJP56" s="18"/>
      <c r="OJQ56" s="18"/>
      <c r="OJR56" s="18"/>
      <c r="OJS56" s="18"/>
      <c r="OJT56" s="18"/>
      <c r="OJU56" s="18"/>
      <c r="OJV56" s="18"/>
      <c r="OJW56" s="18"/>
      <c r="OJX56" s="18"/>
      <c r="OJY56" s="18"/>
      <c r="OJZ56" s="18"/>
      <c r="OKA56" s="18"/>
      <c r="OKB56" s="18"/>
      <c r="OKC56" s="18"/>
      <c r="OKD56" s="18"/>
      <c r="OKE56" s="18"/>
      <c r="OKF56" s="18"/>
      <c r="OKG56" s="18"/>
      <c r="OKH56" s="18"/>
      <c r="OKI56" s="18"/>
      <c r="OKJ56" s="18"/>
      <c r="OKK56" s="18"/>
      <c r="OKL56" s="18"/>
      <c r="OKM56" s="18"/>
      <c r="OKN56" s="18"/>
      <c r="OKO56" s="18"/>
      <c r="OKP56" s="18"/>
      <c r="OKQ56" s="18"/>
      <c r="OKR56" s="18"/>
      <c r="OKS56" s="18"/>
      <c r="OKT56" s="18"/>
      <c r="OKU56" s="18"/>
      <c r="OKV56" s="18"/>
      <c r="OKW56" s="18"/>
      <c r="OKX56" s="18"/>
      <c r="OKY56" s="18"/>
      <c r="OKZ56" s="18"/>
      <c r="OLA56" s="18"/>
      <c r="OLB56" s="18"/>
      <c r="OLC56" s="18"/>
      <c r="OLD56" s="18"/>
      <c r="OLE56" s="18"/>
      <c r="OLF56" s="18"/>
      <c r="OLG56" s="18"/>
      <c r="OLH56" s="18"/>
      <c r="OLI56" s="18"/>
      <c r="OLJ56" s="18"/>
      <c r="OLK56" s="18"/>
      <c r="OLL56" s="18"/>
      <c r="OLM56" s="18"/>
      <c r="OLN56" s="18"/>
      <c r="OLO56" s="18"/>
      <c r="OLP56" s="18"/>
      <c r="OLQ56" s="18"/>
      <c r="OLR56" s="18"/>
      <c r="OLS56" s="18"/>
      <c r="OLT56" s="18"/>
      <c r="OLU56" s="18"/>
      <c r="OLV56" s="18"/>
      <c r="OLW56" s="18"/>
      <c r="OLX56" s="18"/>
      <c r="OLY56" s="18"/>
      <c r="OLZ56" s="18"/>
      <c r="OMA56" s="18"/>
      <c r="OMB56" s="18"/>
      <c r="OMC56" s="18"/>
      <c r="OMD56" s="18"/>
      <c r="OME56" s="18"/>
      <c r="OMF56" s="18"/>
      <c r="OMG56" s="18"/>
      <c r="OMH56" s="18"/>
      <c r="OMI56" s="18"/>
      <c r="OMJ56" s="18"/>
      <c r="OMK56" s="18"/>
      <c r="OML56" s="18"/>
      <c r="OMM56" s="18"/>
      <c r="OMN56" s="18"/>
      <c r="OMO56" s="18"/>
      <c r="OMP56" s="18"/>
      <c r="OMQ56" s="18"/>
      <c r="OMR56" s="18"/>
      <c r="OMS56" s="18"/>
      <c r="OMT56" s="18"/>
      <c r="OMU56" s="18"/>
      <c r="OMV56" s="18"/>
      <c r="OMW56" s="18"/>
      <c r="OMX56" s="18"/>
      <c r="OMY56" s="18"/>
      <c r="OMZ56" s="18"/>
      <c r="ONA56" s="18"/>
      <c r="ONB56" s="18"/>
      <c r="ONC56" s="18"/>
      <c r="OND56" s="18"/>
      <c r="ONE56" s="18"/>
      <c r="ONF56" s="18"/>
      <c r="ONG56" s="18"/>
      <c r="ONH56" s="18"/>
      <c r="ONI56" s="18"/>
      <c r="ONJ56" s="18"/>
      <c r="ONK56" s="18"/>
      <c r="ONL56" s="18"/>
      <c r="ONM56" s="18"/>
      <c r="ONN56" s="18"/>
      <c r="ONO56" s="18"/>
      <c r="ONP56" s="18"/>
      <c r="ONQ56" s="18"/>
      <c r="ONR56" s="18"/>
      <c r="ONS56" s="18"/>
      <c r="ONT56" s="18"/>
      <c r="ONU56" s="18"/>
      <c r="ONV56" s="18"/>
      <c r="ONW56" s="18"/>
      <c r="ONX56" s="18"/>
      <c r="ONY56" s="18"/>
      <c r="ONZ56" s="18"/>
      <c r="OOA56" s="18"/>
      <c r="OOB56" s="18"/>
      <c r="OOC56" s="18"/>
      <c r="OOD56" s="18"/>
      <c r="OOE56" s="18"/>
      <c r="OOF56" s="18"/>
      <c r="OOG56" s="18"/>
      <c r="OOH56" s="18"/>
      <c r="OOI56" s="18"/>
      <c r="OOJ56" s="18"/>
      <c r="OOK56" s="18"/>
      <c r="OOL56" s="18"/>
      <c r="OOM56" s="18"/>
      <c r="OON56" s="18"/>
      <c r="OOO56" s="18"/>
      <c r="OOP56" s="18"/>
      <c r="OOQ56" s="18"/>
      <c r="OOR56" s="18"/>
      <c r="OOS56" s="18"/>
      <c r="OOT56" s="18"/>
      <c r="OOU56" s="18"/>
      <c r="OOV56" s="18"/>
      <c r="OOW56" s="18"/>
      <c r="OOX56" s="18"/>
      <c r="OOY56" s="18"/>
      <c r="OOZ56" s="18"/>
      <c r="OPA56" s="18"/>
      <c r="OPB56" s="18"/>
      <c r="OPC56" s="18"/>
      <c r="OPD56" s="18"/>
      <c r="OPE56" s="18"/>
      <c r="OPF56" s="18"/>
      <c r="OPG56" s="18"/>
      <c r="OPH56" s="18"/>
      <c r="OPI56" s="18"/>
      <c r="OPJ56" s="18"/>
      <c r="OPK56" s="18"/>
      <c r="OPL56" s="18"/>
      <c r="OPM56" s="18"/>
      <c r="OPN56" s="18"/>
      <c r="OPO56" s="18"/>
      <c r="OPP56" s="18"/>
      <c r="OPQ56" s="18"/>
      <c r="OPR56" s="18"/>
      <c r="OPS56" s="18"/>
      <c r="OPT56" s="18"/>
      <c r="OPU56" s="18"/>
      <c r="OPV56" s="18"/>
      <c r="OPW56" s="18"/>
      <c r="OPX56" s="18"/>
      <c r="OPY56" s="18"/>
      <c r="OPZ56" s="18"/>
      <c r="OQA56" s="18"/>
      <c r="OQB56" s="18"/>
      <c r="OQC56" s="18"/>
      <c r="OQD56" s="18"/>
      <c r="OQE56" s="18"/>
      <c r="OQF56" s="18"/>
      <c r="OQG56" s="18"/>
      <c r="OQH56" s="18"/>
      <c r="OQI56" s="18"/>
      <c r="OQJ56" s="18"/>
      <c r="OQK56" s="18"/>
      <c r="OQL56" s="18"/>
      <c r="OQM56" s="18"/>
      <c r="OQN56" s="18"/>
      <c r="OQO56" s="18"/>
      <c r="OQP56" s="18"/>
      <c r="OQQ56" s="18"/>
      <c r="OQR56" s="18"/>
      <c r="OQS56" s="18"/>
      <c r="OQT56" s="18"/>
      <c r="OQU56" s="18"/>
      <c r="OQV56" s="18"/>
      <c r="OQW56" s="18"/>
      <c r="OQX56" s="18"/>
      <c r="OQY56" s="18"/>
      <c r="OQZ56" s="18"/>
      <c r="ORA56" s="18"/>
      <c r="ORB56" s="18"/>
      <c r="ORC56" s="18"/>
      <c r="ORD56" s="18"/>
      <c r="ORE56" s="18"/>
      <c r="ORF56" s="18"/>
      <c r="ORG56" s="18"/>
      <c r="ORH56" s="18"/>
      <c r="ORI56" s="18"/>
      <c r="ORJ56" s="18"/>
      <c r="ORK56" s="18"/>
      <c r="ORL56" s="18"/>
      <c r="ORM56" s="18"/>
      <c r="ORN56" s="18"/>
      <c r="ORO56" s="18"/>
      <c r="ORP56" s="18"/>
      <c r="ORQ56" s="18"/>
      <c r="ORR56" s="18"/>
      <c r="ORS56" s="18"/>
      <c r="ORT56" s="18"/>
      <c r="ORU56" s="18"/>
      <c r="ORV56" s="18"/>
      <c r="ORW56" s="18"/>
      <c r="ORX56" s="18"/>
      <c r="ORY56" s="18"/>
      <c r="ORZ56" s="18"/>
      <c r="OSA56" s="18"/>
      <c r="OSB56" s="18"/>
      <c r="OSC56" s="18"/>
      <c r="OSD56" s="18"/>
      <c r="OSE56" s="18"/>
      <c r="OSF56" s="18"/>
      <c r="OSG56" s="18"/>
      <c r="OSH56" s="18"/>
      <c r="OSI56" s="18"/>
      <c r="OSJ56" s="18"/>
      <c r="OSK56" s="18"/>
      <c r="OSL56" s="18"/>
      <c r="OSM56" s="18"/>
      <c r="OSN56" s="18"/>
      <c r="OSO56" s="18"/>
      <c r="OSP56" s="18"/>
      <c r="OSQ56" s="18"/>
      <c r="OSR56" s="18"/>
      <c r="OSS56" s="18"/>
      <c r="OST56" s="18"/>
      <c r="OSU56" s="18"/>
      <c r="OSV56" s="18"/>
      <c r="OSW56" s="18"/>
      <c r="OSX56" s="18"/>
      <c r="OSY56" s="18"/>
      <c r="OSZ56" s="18"/>
      <c r="OTA56" s="18"/>
      <c r="OTB56" s="18"/>
      <c r="OTC56" s="18"/>
      <c r="OTD56" s="18"/>
      <c r="OTE56" s="18"/>
      <c r="OTF56" s="18"/>
      <c r="OTG56" s="18"/>
      <c r="OTH56" s="18"/>
      <c r="OTI56" s="18"/>
      <c r="OTJ56" s="18"/>
      <c r="OTK56" s="18"/>
      <c r="OTL56" s="18"/>
      <c r="OTM56" s="18"/>
      <c r="OTN56" s="18"/>
      <c r="OTO56" s="18"/>
      <c r="OTP56" s="18"/>
      <c r="OTQ56" s="18"/>
      <c r="OTR56" s="18"/>
      <c r="OTS56" s="18"/>
      <c r="OTT56" s="18"/>
      <c r="OTU56" s="18"/>
      <c r="OTV56" s="18"/>
      <c r="OTW56" s="18"/>
      <c r="OTX56" s="18"/>
      <c r="OTY56" s="18"/>
      <c r="OTZ56" s="18"/>
      <c r="OUA56" s="18"/>
      <c r="OUB56" s="18"/>
      <c r="OUC56" s="18"/>
      <c r="OUD56" s="18"/>
      <c r="OUE56" s="18"/>
      <c r="OUF56" s="18"/>
      <c r="OUG56" s="18"/>
      <c r="OUH56" s="18"/>
      <c r="OUI56" s="18"/>
      <c r="OUJ56" s="18"/>
      <c r="OUK56" s="18"/>
      <c r="OUL56" s="18"/>
      <c r="OUM56" s="18"/>
      <c r="OUN56" s="18"/>
      <c r="OUO56" s="18"/>
      <c r="OUP56" s="18"/>
      <c r="OUQ56" s="18"/>
      <c r="OUR56" s="18"/>
      <c r="OUS56" s="18"/>
      <c r="OUT56" s="18"/>
      <c r="OUU56" s="18"/>
      <c r="OUV56" s="18"/>
      <c r="OUW56" s="18"/>
      <c r="OUX56" s="18"/>
      <c r="OUY56" s="18"/>
      <c r="OUZ56" s="18"/>
      <c r="OVA56" s="18"/>
      <c r="OVB56" s="18"/>
      <c r="OVC56" s="18"/>
      <c r="OVD56" s="18"/>
      <c r="OVE56" s="18"/>
      <c r="OVF56" s="18"/>
      <c r="OVG56" s="18"/>
      <c r="OVH56" s="18"/>
      <c r="OVI56" s="18"/>
      <c r="OVJ56" s="18"/>
      <c r="OVK56" s="18"/>
      <c r="OVL56" s="18"/>
      <c r="OVM56" s="18"/>
      <c r="OVN56" s="18"/>
      <c r="OVO56" s="18"/>
      <c r="OVP56" s="18"/>
      <c r="OVQ56" s="18"/>
      <c r="OVR56" s="18"/>
      <c r="OVS56" s="18"/>
      <c r="OVT56" s="18"/>
      <c r="OVU56" s="18"/>
      <c r="OVV56" s="18"/>
      <c r="OVW56" s="18"/>
      <c r="OVX56" s="18"/>
      <c r="OVY56" s="18"/>
      <c r="OVZ56" s="18"/>
      <c r="OWA56" s="18"/>
      <c r="OWB56" s="18"/>
      <c r="OWC56" s="18"/>
      <c r="OWD56" s="18"/>
      <c r="OWE56" s="18"/>
      <c r="OWF56" s="18"/>
      <c r="OWG56" s="18"/>
      <c r="OWH56" s="18"/>
      <c r="OWI56" s="18"/>
      <c r="OWJ56" s="18"/>
      <c r="OWK56" s="18"/>
      <c r="OWL56" s="18"/>
      <c r="OWM56" s="18"/>
      <c r="OWN56" s="18"/>
      <c r="OWO56" s="18"/>
      <c r="OWP56" s="18"/>
      <c r="OWQ56" s="18"/>
      <c r="OWR56" s="18"/>
      <c r="OWS56" s="18"/>
      <c r="OWT56" s="18"/>
      <c r="OWU56" s="18"/>
      <c r="OWV56" s="18"/>
      <c r="OWW56" s="18"/>
      <c r="OWX56" s="18"/>
      <c r="OWY56" s="18"/>
      <c r="OWZ56" s="18"/>
      <c r="OXA56" s="18"/>
      <c r="OXB56" s="18"/>
      <c r="OXC56" s="18"/>
      <c r="OXD56" s="18"/>
      <c r="OXE56" s="18"/>
      <c r="OXF56" s="18"/>
      <c r="OXG56" s="18"/>
      <c r="OXH56" s="18"/>
      <c r="OXI56" s="18"/>
      <c r="OXJ56" s="18"/>
      <c r="OXK56" s="18"/>
      <c r="OXL56" s="18"/>
      <c r="OXM56" s="18"/>
      <c r="OXN56" s="18"/>
      <c r="OXO56" s="18"/>
      <c r="OXP56" s="18"/>
      <c r="OXQ56" s="18"/>
      <c r="OXR56" s="18"/>
      <c r="OXS56" s="18"/>
      <c r="OXT56" s="18"/>
      <c r="OXU56" s="18"/>
      <c r="OXV56" s="18"/>
      <c r="OXW56" s="18"/>
      <c r="OXX56" s="18"/>
      <c r="OXY56" s="18"/>
      <c r="OXZ56" s="18"/>
      <c r="OYA56" s="18"/>
      <c r="OYB56" s="18"/>
      <c r="OYC56" s="18"/>
      <c r="OYD56" s="18"/>
      <c r="OYE56" s="18"/>
      <c r="OYF56" s="18"/>
      <c r="OYG56" s="18"/>
      <c r="OYH56" s="18"/>
      <c r="OYI56" s="18"/>
      <c r="OYJ56" s="18"/>
      <c r="OYK56" s="18"/>
      <c r="OYL56" s="18"/>
      <c r="OYM56" s="18"/>
      <c r="OYN56" s="18"/>
      <c r="OYO56" s="18"/>
      <c r="OYP56" s="18"/>
      <c r="OYQ56" s="18"/>
      <c r="OYR56" s="18"/>
      <c r="OYS56" s="18"/>
      <c r="OYT56" s="18"/>
      <c r="OYU56" s="18"/>
      <c r="OYV56" s="18"/>
      <c r="OYW56" s="18"/>
      <c r="OYX56" s="18"/>
      <c r="OYY56" s="18"/>
      <c r="OYZ56" s="18"/>
      <c r="OZA56" s="18"/>
      <c r="OZB56" s="18"/>
      <c r="OZC56" s="18"/>
      <c r="OZD56" s="18"/>
      <c r="OZE56" s="18"/>
      <c r="OZF56" s="18"/>
      <c r="OZG56" s="18"/>
      <c r="OZH56" s="18"/>
      <c r="OZI56" s="18"/>
      <c r="OZJ56" s="18"/>
      <c r="OZK56" s="18"/>
      <c r="OZL56" s="18"/>
      <c r="OZM56" s="18"/>
      <c r="OZN56" s="18"/>
      <c r="OZO56" s="18"/>
      <c r="OZP56" s="18"/>
      <c r="OZQ56" s="18"/>
      <c r="OZR56" s="18"/>
      <c r="OZS56" s="18"/>
      <c r="OZT56" s="18"/>
      <c r="OZU56" s="18"/>
      <c r="OZV56" s="18"/>
      <c r="OZW56" s="18"/>
      <c r="OZX56" s="18"/>
      <c r="OZY56" s="18"/>
      <c r="OZZ56" s="18"/>
      <c r="PAA56" s="18"/>
      <c r="PAB56" s="18"/>
      <c r="PAC56" s="18"/>
      <c r="PAD56" s="18"/>
      <c r="PAE56" s="18"/>
      <c r="PAF56" s="18"/>
      <c r="PAG56" s="18"/>
      <c r="PAH56" s="18"/>
      <c r="PAI56" s="18"/>
      <c r="PAJ56" s="18"/>
      <c r="PAK56" s="18"/>
      <c r="PAL56" s="18"/>
      <c r="PAM56" s="18"/>
      <c r="PAN56" s="18"/>
      <c r="PAO56" s="18"/>
      <c r="PAP56" s="18"/>
      <c r="PAQ56" s="18"/>
      <c r="PAR56" s="18"/>
      <c r="PAS56" s="18"/>
      <c r="PAT56" s="18"/>
      <c r="PAU56" s="18"/>
      <c r="PAV56" s="18"/>
      <c r="PAW56" s="18"/>
      <c r="PAX56" s="18"/>
      <c r="PAY56" s="18"/>
      <c r="PAZ56" s="18"/>
      <c r="PBA56" s="18"/>
      <c r="PBB56" s="18"/>
      <c r="PBC56" s="18"/>
      <c r="PBD56" s="18"/>
      <c r="PBE56" s="18"/>
      <c r="PBF56" s="18"/>
      <c r="PBG56" s="18"/>
      <c r="PBH56" s="18"/>
      <c r="PBI56" s="18"/>
      <c r="PBJ56" s="18"/>
      <c r="PBK56" s="18"/>
      <c r="PBL56" s="18"/>
      <c r="PBM56" s="18"/>
      <c r="PBN56" s="18"/>
      <c r="PBO56" s="18"/>
      <c r="PBP56" s="18"/>
      <c r="PBQ56" s="18"/>
      <c r="PBR56" s="18"/>
      <c r="PBS56" s="18"/>
      <c r="PBT56" s="18"/>
      <c r="PBU56" s="18"/>
      <c r="PBV56" s="18"/>
      <c r="PBW56" s="18"/>
      <c r="PBX56" s="18"/>
      <c r="PBY56" s="18"/>
      <c r="PBZ56" s="18"/>
      <c r="PCA56" s="18"/>
      <c r="PCB56" s="18"/>
      <c r="PCC56" s="18"/>
      <c r="PCD56" s="18"/>
      <c r="PCE56" s="18"/>
      <c r="PCF56" s="18"/>
      <c r="PCG56" s="18"/>
      <c r="PCH56" s="18"/>
      <c r="PCI56" s="18"/>
      <c r="PCJ56" s="18"/>
      <c r="PCK56" s="18"/>
      <c r="PCL56" s="18"/>
      <c r="PCM56" s="18"/>
      <c r="PCN56" s="18"/>
      <c r="PCO56" s="18"/>
      <c r="PCP56" s="18"/>
      <c r="PCQ56" s="18"/>
      <c r="PCR56" s="18"/>
      <c r="PCS56" s="18"/>
      <c r="PCT56" s="18"/>
      <c r="PCU56" s="18"/>
      <c r="PCV56" s="18"/>
      <c r="PCW56" s="18"/>
      <c r="PCX56" s="18"/>
      <c r="PCY56" s="18"/>
      <c r="PCZ56" s="18"/>
      <c r="PDA56" s="18"/>
      <c r="PDB56" s="18"/>
      <c r="PDC56" s="18"/>
      <c r="PDD56" s="18"/>
      <c r="PDE56" s="18"/>
      <c r="PDF56" s="18"/>
      <c r="PDG56" s="18"/>
      <c r="PDH56" s="18"/>
      <c r="PDI56" s="18"/>
      <c r="PDJ56" s="18"/>
      <c r="PDK56" s="18"/>
      <c r="PDL56" s="18"/>
      <c r="PDM56" s="18"/>
      <c r="PDN56" s="18"/>
      <c r="PDO56" s="18"/>
      <c r="PDP56" s="18"/>
      <c r="PDQ56" s="18"/>
      <c r="PDR56" s="18"/>
      <c r="PDS56" s="18"/>
      <c r="PDT56" s="18"/>
      <c r="PDU56" s="18"/>
      <c r="PDV56" s="18"/>
      <c r="PDW56" s="18"/>
      <c r="PDX56" s="18"/>
      <c r="PDY56" s="18"/>
      <c r="PDZ56" s="18"/>
      <c r="PEA56" s="18"/>
      <c r="PEB56" s="18"/>
      <c r="PEC56" s="18"/>
      <c r="PED56" s="18"/>
      <c r="PEE56" s="18"/>
      <c r="PEF56" s="18"/>
      <c r="PEG56" s="18"/>
      <c r="PEH56" s="18"/>
      <c r="PEI56" s="18"/>
      <c r="PEJ56" s="18"/>
      <c r="PEK56" s="18"/>
      <c r="PEL56" s="18"/>
      <c r="PEM56" s="18"/>
      <c r="PEN56" s="18"/>
      <c r="PEO56" s="18"/>
      <c r="PEP56" s="18"/>
      <c r="PEQ56" s="18"/>
      <c r="PER56" s="18"/>
      <c r="PES56" s="18"/>
      <c r="PET56" s="18"/>
      <c r="PEU56" s="18"/>
      <c r="PEV56" s="18"/>
      <c r="PEW56" s="18"/>
      <c r="PEX56" s="18"/>
      <c r="PEY56" s="18"/>
      <c r="PEZ56" s="18"/>
      <c r="PFA56" s="18"/>
      <c r="PFB56" s="18"/>
      <c r="PFC56" s="18"/>
      <c r="PFD56" s="18"/>
      <c r="PFE56" s="18"/>
      <c r="PFF56" s="18"/>
      <c r="PFG56" s="18"/>
      <c r="PFH56" s="18"/>
      <c r="PFI56" s="18"/>
      <c r="PFJ56" s="18"/>
      <c r="PFK56" s="18"/>
      <c r="PFL56" s="18"/>
      <c r="PFM56" s="18"/>
      <c r="PFN56" s="18"/>
      <c r="PFO56" s="18"/>
      <c r="PFP56" s="18"/>
      <c r="PFQ56" s="18"/>
      <c r="PFR56" s="18"/>
      <c r="PFS56" s="18"/>
      <c r="PFT56" s="18"/>
      <c r="PFU56" s="18"/>
      <c r="PFV56" s="18"/>
      <c r="PFW56" s="18"/>
      <c r="PFX56" s="18"/>
      <c r="PFY56" s="18"/>
      <c r="PFZ56" s="18"/>
      <c r="PGA56" s="18"/>
      <c r="PGB56" s="18"/>
      <c r="PGC56" s="18"/>
      <c r="PGD56" s="18"/>
      <c r="PGE56" s="18"/>
      <c r="PGF56" s="18"/>
      <c r="PGG56" s="18"/>
      <c r="PGH56" s="18"/>
      <c r="PGI56" s="18"/>
      <c r="PGJ56" s="18"/>
      <c r="PGK56" s="18"/>
      <c r="PGL56" s="18"/>
      <c r="PGM56" s="18"/>
      <c r="PGN56" s="18"/>
      <c r="PGO56" s="18"/>
      <c r="PGP56" s="18"/>
      <c r="PGQ56" s="18"/>
      <c r="PGR56" s="18"/>
      <c r="PGS56" s="18"/>
      <c r="PGT56" s="18"/>
      <c r="PGU56" s="18"/>
      <c r="PGV56" s="18"/>
      <c r="PGW56" s="18"/>
      <c r="PGX56" s="18"/>
      <c r="PGY56" s="18"/>
      <c r="PGZ56" s="18"/>
      <c r="PHA56" s="18"/>
      <c r="PHB56" s="18"/>
      <c r="PHC56" s="18"/>
      <c r="PHD56" s="18"/>
      <c r="PHE56" s="18"/>
      <c r="PHF56" s="18"/>
      <c r="PHG56" s="18"/>
      <c r="PHH56" s="18"/>
      <c r="PHI56" s="18"/>
      <c r="PHJ56" s="18"/>
      <c r="PHK56" s="18"/>
      <c r="PHL56" s="18"/>
      <c r="PHM56" s="18"/>
      <c r="PHN56" s="18"/>
      <c r="PHO56" s="18"/>
      <c r="PHP56" s="18"/>
      <c r="PHQ56" s="18"/>
      <c r="PHR56" s="18"/>
      <c r="PHS56" s="18"/>
      <c r="PHT56" s="18"/>
      <c r="PHU56" s="18"/>
      <c r="PHV56" s="18"/>
      <c r="PHW56" s="18"/>
      <c r="PHX56" s="18"/>
      <c r="PHY56" s="18"/>
      <c r="PHZ56" s="18"/>
      <c r="PIA56" s="18"/>
      <c r="PIB56" s="18"/>
      <c r="PIC56" s="18"/>
      <c r="PID56" s="18"/>
      <c r="PIE56" s="18"/>
      <c r="PIF56" s="18"/>
      <c r="PIG56" s="18"/>
      <c r="PIH56" s="18"/>
      <c r="PII56" s="18"/>
      <c r="PIJ56" s="18"/>
      <c r="PIK56" s="18"/>
      <c r="PIL56" s="18"/>
      <c r="PIM56" s="18"/>
      <c r="PIN56" s="18"/>
      <c r="PIO56" s="18"/>
      <c r="PIP56" s="18"/>
      <c r="PIQ56" s="18"/>
      <c r="PIR56" s="18"/>
      <c r="PIS56" s="18"/>
      <c r="PIT56" s="18"/>
      <c r="PIU56" s="18"/>
      <c r="PIV56" s="18"/>
      <c r="PIW56" s="18"/>
      <c r="PIX56" s="18"/>
      <c r="PIY56" s="18"/>
      <c r="PIZ56" s="18"/>
      <c r="PJA56" s="18"/>
      <c r="PJB56" s="18"/>
      <c r="PJC56" s="18"/>
      <c r="PJD56" s="18"/>
      <c r="PJE56" s="18"/>
      <c r="PJF56" s="18"/>
      <c r="PJG56" s="18"/>
      <c r="PJH56" s="18"/>
      <c r="PJI56" s="18"/>
      <c r="PJJ56" s="18"/>
      <c r="PJK56" s="18"/>
      <c r="PJL56" s="18"/>
      <c r="PJM56" s="18"/>
      <c r="PJN56" s="18"/>
      <c r="PJO56" s="18"/>
      <c r="PJP56" s="18"/>
      <c r="PJQ56" s="18"/>
      <c r="PJR56" s="18"/>
      <c r="PJS56" s="18"/>
      <c r="PJT56" s="18"/>
      <c r="PJU56" s="18"/>
      <c r="PJV56" s="18"/>
      <c r="PJW56" s="18"/>
      <c r="PJX56" s="18"/>
      <c r="PJY56" s="18"/>
      <c r="PJZ56" s="18"/>
      <c r="PKA56" s="18"/>
      <c r="PKB56" s="18"/>
      <c r="PKC56" s="18"/>
      <c r="PKD56" s="18"/>
      <c r="PKE56" s="18"/>
      <c r="PKF56" s="18"/>
      <c r="PKG56" s="18"/>
      <c r="PKH56" s="18"/>
      <c r="PKI56" s="18"/>
      <c r="PKJ56" s="18"/>
      <c r="PKK56" s="18"/>
      <c r="PKL56" s="18"/>
      <c r="PKM56" s="18"/>
      <c r="PKN56" s="18"/>
      <c r="PKO56" s="18"/>
      <c r="PKP56" s="18"/>
      <c r="PKQ56" s="18"/>
      <c r="PKR56" s="18"/>
      <c r="PKS56" s="18"/>
      <c r="PKT56" s="18"/>
      <c r="PKU56" s="18"/>
      <c r="PKV56" s="18"/>
      <c r="PKW56" s="18"/>
      <c r="PKX56" s="18"/>
      <c r="PKY56" s="18"/>
      <c r="PKZ56" s="18"/>
      <c r="PLA56" s="18"/>
      <c r="PLB56" s="18"/>
      <c r="PLC56" s="18"/>
      <c r="PLD56" s="18"/>
      <c r="PLE56" s="18"/>
      <c r="PLF56" s="18"/>
      <c r="PLG56" s="18"/>
      <c r="PLH56" s="18"/>
      <c r="PLI56" s="18"/>
      <c r="PLJ56" s="18"/>
      <c r="PLK56" s="18"/>
      <c r="PLL56" s="18"/>
      <c r="PLM56" s="18"/>
      <c r="PLN56" s="18"/>
      <c r="PLO56" s="18"/>
      <c r="PLP56" s="18"/>
      <c r="PLQ56" s="18"/>
      <c r="PLR56" s="18"/>
      <c r="PLS56" s="18"/>
      <c r="PLT56" s="18"/>
      <c r="PLU56" s="18"/>
      <c r="PLV56" s="18"/>
      <c r="PLW56" s="18"/>
      <c r="PLX56" s="18"/>
      <c r="PLY56" s="18"/>
      <c r="PLZ56" s="18"/>
      <c r="PMA56" s="18"/>
      <c r="PMB56" s="18"/>
      <c r="PMC56" s="18"/>
      <c r="PMD56" s="18"/>
      <c r="PME56" s="18"/>
      <c r="PMF56" s="18"/>
      <c r="PMG56" s="18"/>
      <c r="PMH56" s="18"/>
      <c r="PMI56" s="18"/>
      <c r="PMJ56" s="18"/>
      <c r="PMK56" s="18"/>
      <c r="PML56" s="18"/>
      <c r="PMM56" s="18"/>
      <c r="PMN56" s="18"/>
      <c r="PMO56" s="18"/>
      <c r="PMP56" s="18"/>
      <c r="PMQ56" s="18"/>
      <c r="PMR56" s="18"/>
      <c r="PMS56" s="18"/>
      <c r="PMT56" s="18"/>
      <c r="PMU56" s="18"/>
      <c r="PMV56" s="18"/>
      <c r="PMW56" s="18"/>
      <c r="PMX56" s="18"/>
      <c r="PMY56" s="18"/>
      <c r="PMZ56" s="18"/>
      <c r="PNA56" s="18"/>
      <c r="PNB56" s="18"/>
      <c r="PNC56" s="18"/>
      <c r="PND56" s="18"/>
      <c r="PNE56" s="18"/>
      <c r="PNF56" s="18"/>
      <c r="PNG56" s="18"/>
      <c r="PNH56" s="18"/>
      <c r="PNI56" s="18"/>
      <c r="PNJ56" s="18"/>
      <c r="PNK56" s="18"/>
      <c r="PNL56" s="18"/>
      <c r="PNM56" s="18"/>
      <c r="PNN56" s="18"/>
      <c r="PNO56" s="18"/>
      <c r="PNP56" s="18"/>
      <c r="PNQ56" s="18"/>
      <c r="PNR56" s="18"/>
      <c r="PNS56" s="18"/>
      <c r="PNT56" s="18"/>
      <c r="PNU56" s="18"/>
      <c r="PNV56" s="18"/>
      <c r="PNW56" s="18"/>
      <c r="PNX56" s="18"/>
      <c r="PNY56" s="18"/>
      <c r="PNZ56" s="18"/>
      <c r="POA56" s="18"/>
      <c r="POB56" s="18"/>
      <c r="POC56" s="18"/>
      <c r="POD56" s="18"/>
      <c r="POE56" s="18"/>
      <c r="POF56" s="18"/>
      <c r="POG56" s="18"/>
      <c r="POH56" s="18"/>
      <c r="POI56" s="18"/>
      <c r="POJ56" s="18"/>
      <c r="POK56" s="18"/>
      <c r="POL56" s="18"/>
      <c r="POM56" s="18"/>
      <c r="PON56" s="18"/>
      <c r="POO56" s="18"/>
      <c r="POP56" s="18"/>
      <c r="POQ56" s="18"/>
      <c r="POR56" s="18"/>
      <c r="POS56" s="18"/>
      <c r="POT56" s="18"/>
      <c r="POU56" s="18"/>
      <c r="POV56" s="18"/>
      <c r="POW56" s="18"/>
      <c r="POX56" s="18"/>
      <c r="POY56" s="18"/>
      <c r="POZ56" s="18"/>
      <c r="PPA56" s="18"/>
      <c r="PPB56" s="18"/>
      <c r="PPC56" s="18"/>
      <c r="PPD56" s="18"/>
      <c r="PPE56" s="18"/>
      <c r="PPF56" s="18"/>
      <c r="PPG56" s="18"/>
      <c r="PPH56" s="18"/>
      <c r="PPI56" s="18"/>
      <c r="PPJ56" s="18"/>
      <c r="PPK56" s="18"/>
      <c r="PPL56" s="18"/>
      <c r="PPM56" s="18"/>
      <c r="PPN56" s="18"/>
      <c r="PPO56" s="18"/>
      <c r="PPP56" s="18"/>
      <c r="PPQ56" s="18"/>
      <c r="PPR56" s="18"/>
      <c r="PPS56" s="18"/>
      <c r="PPT56" s="18"/>
      <c r="PPU56" s="18"/>
      <c r="PPV56" s="18"/>
      <c r="PPW56" s="18"/>
      <c r="PPX56" s="18"/>
      <c r="PPY56" s="18"/>
      <c r="PPZ56" s="18"/>
      <c r="PQA56" s="18"/>
      <c r="PQB56" s="18"/>
      <c r="PQC56" s="18"/>
      <c r="PQD56" s="18"/>
      <c r="PQE56" s="18"/>
      <c r="PQF56" s="18"/>
      <c r="PQG56" s="18"/>
      <c r="PQH56" s="18"/>
      <c r="PQI56" s="18"/>
      <c r="PQJ56" s="18"/>
      <c r="PQK56" s="18"/>
      <c r="PQL56" s="18"/>
      <c r="PQM56" s="18"/>
      <c r="PQN56" s="18"/>
      <c r="PQO56" s="18"/>
      <c r="PQP56" s="18"/>
      <c r="PQQ56" s="18"/>
      <c r="PQR56" s="18"/>
      <c r="PQS56" s="18"/>
      <c r="PQT56" s="18"/>
      <c r="PQU56" s="18"/>
      <c r="PQV56" s="18"/>
      <c r="PQW56" s="18"/>
      <c r="PQX56" s="18"/>
      <c r="PQY56" s="18"/>
      <c r="PQZ56" s="18"/>
      <c r="PRA56" s="18"/>
      <c r="PRB56" s="18"/>
      <c r="PRC56" s="18"/>
      <c r="PRD56" s="18"/>
      <c r="PRE56" s="18"/>
      <c r="PRF56" s="18"/>
      <c r="PRG56" s="18"/>
      <c r="PRH56" s="18"/>
      <c r="PRI56" s="18"/>
      <c r="PRJ56" s="18"/>
      <c r="PRK56" s="18"/>
      <c r="PRL56" s="18"/>
      <c r="PRM56" s="18"/>
      <c r="PRN56" s="18"/>
      <c r="PRO56" s="18"/>
      <c r="PRP56" s="18"/>
      <c r="PRQ56" s="18"/>
      <c r="PRR56" s="18"/>
      <c r="PRS56" s="18"/>
      <c r="PRT56" s="18"/>
      <c r="PRU56" s="18"/>
      <c r="PRV56" s="18"/>
      <c r="PRW56" s="18"/>
      <c r="PRX56" s="18"/>
      <c r="PRY56" s="18"/>
      <c r="PRZ56" s="18"/>
      <c r="PSA56" s="18"/>
      <c r="PSB56" s="18"/>
      <c r="PSC56" s="18"/>
      <c r="PSD56" s="18"/>
      <c r="PSE56" s="18"/>
      <c r="PSF56" s="18"/>
      <c r="PSG56" s="18"/>
      <c r="PSH56" s="18"/>
      <c r="PSI56" s="18"/>
      <c r="PSJ56" s="18"/>
      <c r="PSK56" s="18"/>
      <c r="PSL56" s="18"/>
      <c r="PSM56" s="18"/>
      <c r="PSN56" s="18"/>
      <c r="PSO56" s="18"/>
      <c r="PSP56" s="18"/>
      <c r="PSQ56" s="18"/>
      <c r="PSR56" s="18"/>
      <c r="PSS56" s="18"/>
      <c r="PST56" s="18"/>
      <c r="PSU56" s="18"/>
      <c r="PSV56" s="18"/>
      <c r="PSW56" s="18"/>
      <c r="PSX56" s="18"/>
      <c r="PSY56" s="18"/>
      <c r="PSZ56" s="18"/>
      <c r="PTA56" s="18"/>
      <c r="PTB56" s="18"/>
      <c r="PTC56" s="18"/>
      <c r="PTD56" s="18"/>
      <c r="PTE56" s="18"/>
      <c r="PTF56" s="18"/>
      <c r="PTG56" s="18"/>
      <c r="PTH56" s="18"/>
      <c r="PTI56" s="18"/>
      <c r="PTJ56" s="18"/>
      <c r="PTK56" s="18"/>
      <c r="PTL56" s="18"/>
      <c r="PTM56" s="18"/>
      <c r="PTN56" s="18"/>
      <c r="PTO56" s="18"/>
      <c r="PTP56" s="18"/>
      <c r="PTQ56" s="18"/>
      <c r="PTR56" s="18"/>
      <c r="PTS56" s="18"/>
      <c r="PTT56" s="18"/>
      <c r="PTU56" s="18"/>
      <c r="PTV56" s="18"/>
      <c r="PTW56" s="18"/>
      <c r="PTX56" s="18"/>
      <c r="PTY56" s="18"/>
      <c r="PTZ56" s="18"/>
      <c r="PUA56" s="18"/>
      <c r="PUB56" s="18"/>
      <c r="PUC56" s="18"/>
      <c r="PUD56" s="18"/>
      <c r="PUE56" s="18"/>
      <c r="PUF56" s="18"/>
      <c r="PUG56" s="18"/>
      <c r="PUH56" s="18"/>
      <c r="PUI56" s="18"/>
      <c r="PUJ56" s="18"/>
      <c r="PUK56" s="18"/>
      <c r="PUL56" s="18"/>
      <c r="PUM56" s="18"/>
      <c r="PUN56" s="18"/>
      <c r="PUO56" s="18"/>
      <c r="PUP56" s="18"/>
      <c r="PUQ56" s="18"/>
      <c r="PUR56" s="18"/>
      <c r="PUS56" s="18"/>
      <c r="PUT56" s="18"/>
      <c r="PUU56" s="18"/>
      <c r="PUV56" s="18"/>
      <c r="PUW56" s="18"/>
      <c r="PUX56" s="18"/>
      <c r="PUY56" s="18"/>
      <c r="PUZ56" s="18"/>
      <c r="PVA56" s="18"/>
      <c r="PVB56" s="18"/>
      <c r="PVC56" s="18"/>
      <c r="PVD56" s="18"/>
      <c r="PVE56" s="18"/>
      <c r="PVF56" s="18"/>
      <c r="PVG56" s="18"/>
      <c r="PVH56" s="18"/>
      <c r="PVI56" s="18"/>
      <c r="PVJ56" s="18"/>
      <c r="PVK56" s="18"/>
      <c r="PVL56" s="18"/>
      <c r="PVM56" s="18"/>
      <c r="PVN56" s="18"/>
      <c r="PVO56" s="18"/>
      <c r="PVP56" s="18"/>
      <c r="PVQ56" s="18"/>
      <c r="PVR56" s="18"/>
      <c r="PVS56" s="18"/>
      <c r="PVT56" s="18"/>
      <c r="PVU56" s="18"/>
      <c r="PVV56" s="18"/>
      <c r="PVW56" s="18"/>
      <c r="PVX56" s="18"/>
      <c r="PVY56" s="18"/>
      <c r="PVZ56" s="18"/>
      <c r="PWA56" s="18"/>
      <c r="PWB56" s="18"/>
      <c r="PWC56" s="18"/>
      <c r="PWD56" s="18"/>
      <c r="PWE56" s="18"/>
      <c r="PWF56" s="18"/>
      <c r="PWG56" s="18"/>
      <c r="PWH56" s="18"/>
      <c r="PWI56" s="18"/>
      <c r="PWJ56" s="18"/>
      <c r="PWK56" s="18"/>
      <c r="PWL56" s="18"/>
      <c r="PWM56" s="18"/>
      <c r="PWN56" s="18"/>
      <c r="PWO56" s="18"/>
      <c r="PWP56" s="18"/>
      <c r="PWQ56" s="18"/>
      <c r="PWR56" s="18"/>
      <c r="PWS56" s="18"/>
      <c r="PWT56" s="18"/>
      <c r="PWU56" s="18"/>
      <c r="PWV56" s="18"/>
      <c r="PWW56" s="18"/>
      <c r="PWX56" s="18"/>
      <c r="PWY56" s="18"/>
      <c r="PWZ56" s="18"/>
      <c r="PXA56" s="18"/>
      <c r="PXB56" s="18"/>
      <c r="PXC56" s="18"/>
      <c r="PXD56" s="18"/>
      <c r="PXE56" s="18"/>
      <c r="PXF56" s="18"/>
      <c r="PXG56" s="18"/>
      <c r="PXH56" s="18"/>
      <c r="PXI56" s="18"/>
      <c r="PXJ56" s="18"/>
      <c r="PXK56" s="18"/>
      <c r="PXL56" s="18"/>
      <c r="PXM56" s="18"/>
      <c r="PXN56" s="18"/>
      <c r="PXO56" s="18"/>
      <c r="PXP56" s="18"/>
      <c r="PXQ56" s="18"/>
      <c r="PXR56" s="18"/>
      <c r="PXS56" s="18"/>
      <c r="PXT56" s="18"/>
      <c r="PXU56" s="18"/>
      <c r="PXV56" s="18"/>
      <c r="PXW56" s="18"/>
      <c r="PXX56" s="18"/>
      <c r="PXY56" s="18"/>
      <c r="PXZ56" s="18"/>
      <c r="PYA56" s="18"/>
      <c r="PYB56" s="18"/>
      <c r="PYC56" s="18"/>
      <c r="PYD56" s="18"/>
      <c r="PYE56" s="18"/>
      <c r="PYF56" s="18"/>
      <c r="PYG56" s="18"/>
      <c r="PYH56" s="18"/>
      <c r="PYI56" s="18"/>
      <c r="PYJ56" s="18"/>
      <c r="PYK56" s="18"/>
      <c r="PYL56" s="18"/>
      <c r="PYM56" s="18"/>
      <c r="PYN56" s="18"/>
      <c r="PYO56" s="18"/>
      <c r="PYP56" s="18"/>
      <c r="PYQ56" s="18"/>
      <c r="PYR56" s="18"/>
      <c r="PYS56" s="18"/>
      <c r="PYT56" s="18"/>
      <c r="PYU56" s="18"/>
      <c r="PYV56" s="18"/>
      <c r="PYW56" s="18"/>
      <c r="PYX56" s="18"/>
      <c r="PYY56" s="18"/>
      <c r="PYZ56" s="18"/>
      <c r="PZA56" s="18"/>
      <c r="PZB56" s="18"/>
      <c r="PZC56" s="18"/>
      <c r="PZD56" s="18"/>
      <c r="PZE56" s="18"/>
      <c r="PZF56" s="18"/>
      <c r="PZG56" s="18"/>
      <c r="PZH56" s="18"/>
      <c r="PZI56" s="18"/>
      <c r="PZJ56" s="18"/>
      <c r="PZK56" s="18"/>
      <c r="PZL56" s="18"/>
      <c r="PZM56" s="18"/>
      <c r="PZN56" s="18"/>
      <c r="PZO56" s="18"/>
      <c r="PZP56" s="18"/>
      <c r="PZQ56" s="18"/>
      <c r="PZR56" s="18"/>
      <c r="PZS56" s="18"/>
      <c r="PZT56" s="18"/>
      <c r="PZU56" s="18"/>
      <c r="PZV56" s="18"/>
      <c r="PZW56" s="18"/>
      <c r="PZX56" s="18"/>
      <c r="PZY56" s="18"/>
      <c r="PZZ56" s="18"/>
      <c r="QAA56" s="18"/>
      <c r="QAB56" s="18"/>
      <c r="QAC56" s="18"/>
      <c r="QAD56" s="18"/>
      <c r="QAE56" s="18"/>
      <c r="QAF56" s="18"/>
      <c r="QAG56" s="18"/>
      <c r="QAH56" s="18"/>
      <c r="QAI56" s="18"/>
      <c r="QAJ56" s="18"/>
      <c r="QAK56" s="18"/>
      <c r="QAL56" s="18"/>
      <c r="QAM56" s="18"/>
      <c r="QAN56" s="18"/>
      <c r="QAO56" s="18"/>
      <c r="QAP56" s="18"/>
      <c r="QAQ56" s="18"/>
      <c r="QAR56" s="18"/>
      <c r="QAS56" s="18"/>
      <c r="QAT56" s="18"/>
      <c r="QAU56" s="18"/>
      <c r="QAV56" s="18"/>
      <c r="QAW56" s="18"/>
      <c r="QAX56" s="18"/>
      <c r="QAY56" s="18"/>
      <c r="QAZ56" s="18"/>
      <c r="QBA56" s="18"/>
      <c r="QBB56" s="18"/>
      <c r="QBC56" s="18"/>
      <c r="QBD56" s="18"/>
      <c r="QBE56" s="18"/>
      <c r="QBF56" s="18"/>
      <c r="QBG56" s="18"/>
      <c r="QBH56" s="18"/>
      <c r="QBI56" s="18"/>
      <c r="QBJ56" s="18"/>
      <c r="QBK56" s="18"/>
      <c r="QBL56" s="18"/>
      <c r="QBM56" s="18"/>
      <c r="QBN56" s="18"/>
      <c r="QBO56" s="18"/>
      <c r="QBP56" s="18"/>
      <c r="QBQ56" s="18"/>
      <c r="QBR56" s="18"/>
      <c r="QBS56" s="18"/>
      <c r="QBT56" s="18"/>
      <c r="QBU56" s="18"/>
      <c r="QBV56" s="18"/>
      <c r="QBW56" s="18"/>
      <c r="QBX56" s="18"/>
      <c r="QBY56" s="18"/>
      <c r="QBZ56" s="18"/>
      <c r="QCA56" s="18"/>
      <c r="QCB56" s="18"/>
      <c r="QCC56" s="18"/>
      <c r="QCD56" s="18"/>
      <c r="QCE56" s="18"/>
      <c r="QCF56" s="18"/>
      <c r="QCG56" s="18"/>
      <c r="QCH56" s="18"/>
      <c r="QCI56" s="18"/>
      <c r="QCJ56" s="18"/>
      <c r="QCK56" s="18"/>
      <c r="QCL56" s="18"/>
      <c r="QCM56" s="18"/>
      <c r="QCN56" s="18"/>
      <c r="QCO56" s="18"/>
      <c r="QCP56" s="18"/>
      <c r="QCQ56" s="18"/>
      <c r="QCR56" s="18"/>
      <c r="QCS56" s="18"/>
      <c r="QCT56" s="18"/>
      <c r="QCU56" s="18"/>
      <c r="QCV56" s="18"/>
      <c r="QCW56" s="18"/>
      <c r="QCX56" s="18"/>
      <c r="QCY56" s="18"/>
      <c r="QCZ56" s="18"/>
      <c r="QDA56" s="18"/>
      <c r="QDB56" s="18"/>
      <c r="QDC56" s="18"/>
      <c r="QDD56" s="18"/>
      <c r="QDE56" s="18"/>
      <c r="QDF56" s="18"/>
      <c r="QDG56" s="18"/>
      <c r="QDH56" s="18"/>
      <c r="QDI56" s="18"/>
      <c r="QDJ56" s="18"/>
      <c r="QDK56" s="18"/>
      <c r="QDL56" s="18"/>
      <c r="QDM56" s="18"/>
      <c r="QDN56" s="18"/>
      <c r="QDO56" s="18"/>
      <c r="QDP56" s="18"/>
      <c r="QDQ56" s="18"/>
      <c r="QDR56" s="18"/>
      <c r="QDS56" s="18"/>
      <c r="QDT56" s="18"/>
      <c r="QDU56" s="18"/>
      <c r="QDV56" s="18"/>
      <c r="QDW56" s="18"/>
      <c r="QDX56" s="18"/>
      <c r="QDY56" s="18"/>
      <c r="QDZ56" s="18"/>
      <c r="QEA56" s="18"/>
      <c r="QEB56" s="18"/>
      <c r="QEC56" s="18"/>
      <c r="QED56" s="18"/>
      <c r="QEE56" s="18"/>
      <c r="QEF56" s="18"/>
      <c r="QEG56" s="18"/>
      <c r="QEH56" s="18"/>
      <c r="QEI56" s="18"/>
      <c r="QEJ56" s="18"/>
      <c r="QEK56" s="18"/>
      <c r="QEL56" s="18"/>
      <c r="QEM56" s="18"/>
      <c r="QEN56" s="18"/>
      <c r="QEO56" s="18"/>
      <c r="QEP56" s="18"/>
      <c r="QEQ56" s="18"/>
      <c r="QER56" s="18"/>
      <c r="QES56" s="18"/>
      <c r="QET56" s="18"/>
      <c r="QEU56" s="18"/>
      <c r="QEV56" s="18"/>
      <c r="QEW56" s="18"/>
      <c r="QEX56" s="18"/>
      <c r="QEY56" s="18"/>
      <c r="QEZ56" s="18"/>
      <c r="QFA56" s="18"/>
      <c r="QFB56" s="18"/>
      <c r="QFC56" s="18"/>
      <c r="QFD56" s="18"/>
      <c r="QFE56" s="18"/>
      <c r="QFF56" s="18"/>
      <c r="QFG56" s="18"/>
      <c r="QFH56" s="18"/>
      <c r="QFI56" s="18"/>
      <c r="QFJ56" s="18"/>
      <c r="QFK56" s="18"/>
      <c r="QFL56" s="18"/>
      <c r="QFM56" s="18"/>
      <c r="QFN56" s="18"/>
      <c r="QFO56" s="18"/>
      <c r="QFP56" s="18"/>
      <c r="QFQ56" s="18"/>
      <c r="QFR56" s="18"/>
      <c r="QFS56" s="18"/>
      <c r="QFT56" s="18"/>
      <c r="QFU56" s="18"/>
      <c r="QFV56" s="18"/>
      <c r="QFW56" s="18"/>
      <c r="QFX56" s="18"/>
      <c r="QFY56" s="18"/>
      <c r="QFZ56" s="18"/>
      <c r="QGA56" s="18"/>
      <c r="QGB56" s="18"/>
      <c r="QGC56" s="18"/>
      <c r="QGD56" s="18"/>
      <c r="QGE56" s="18"/>
      <c r="QGF56" s="18"/>
      <c r="QGG56" s="18"/>
      <c r="QGH56" s="18"/>
      <c r="QGI56" s="18"/>
      <c r="QGJ56" s="18"/>
      <c r="QGK56" s="18"/>
      <c r="QGL56" s="18"/>
      <c r="QGM56" s="18"/>
      <c r="QGN56" s="18"/>
      <c r="QGO56" s="18"/>
      <c r="QGP56" s="18"/>
      <c r="QGQ56" s="18"/>
      <c r="QGR56" s="18"/>
      <c r="QGS56" s="18"/>
      <c r="QGT56" s="18"/>
      <c r="QGU56" s="18"/>
      <c r="QGV56" s="18"/>
      <c r="QGW56" s="18"/>
      <c r="QGX56" s="18"/>
      <c r="QGY56" s="18"/>
      <c r="QGZ56" s="18"/>
      <c r="QHA56" s="18"/>
      <c r="QHB56" s="18"/>
      <c r="QHC56" s="18"/>
      <c r="QHD56" s="18"/>
      <c r="QHE56" s="18"/>
      <c r="QHF56" s="18"/>
      <c r="QHG56" s="18"/>
      <c r="QHH56" s="18"/>
      <c r="QHI56" s="18"/>
      <c r="QHJ56" s="18"/>
      <c r="QHK56" s="18"/>
      <c r="QHL56" s="18"/>
      <c r="QHM56" s="18"/>
      <c r="QHN56" s="18"/>
      <c r="QHO56" s="18"/>
      <c r="QHP56" s="18"/>
      <c r="QHQ56" s="18"/>
      <c r="QHR56" s="18"/>
      <c r="QHS56" s="18"/>
      <c r="QHT56" s="18"/>
      <c r="QHU56" s="18"/>
      <c r="QHV56" s="18"/>
      <c r="QHW56" s="18"/>
      <c r="QHX56" s="18"/>
      <c r="QHY56" s="18"/>
      <c r="QHZ56" s="18"/>
      <c r="QIA56" s="18"/>
      <c r="QIB56" s="18"/>
      <c r="QIC56" s="18"/>
      <c r="QID56" s="18"/>
      <c r="QIE56" s="18"/>
      <c r="QIF56" s="18"/>
      <c r="QIG56" s="18"/>
      <c r="QIH56" s="18"/>
      <c r="QII56" s="18"/>
      <c r="QIJ56" s="18"/>
      <c r="QIK56" s="18"/>
      <c r="QIL56" s="18"/>
      <c r="QIM56" s="18"/>
      <c r="QIN56" s="18"/>
      <c r="QIO56" s="18"/>
      <c r="QIP56" s="18"/>
      <c r="QIQ56" s="18"/>
      <c r="QIR56" s="18"/>
      <c r="QIS56" s="18"/>
      <c r="QIT56" s="18"/>
      <c r="QIU56" s="18"/>
      <c r="QIV56" s="18"/>
      <c r="QIW56" s="18"/>
      <c r="QIX56" s="18"/>
      <c r="QIY56" s="18"/>
      <c r="QIZ56" s="18"/>
      <c r="QJA56" s="18"/>
      <c r="QJB56" s="18"/>
      <c r="QJC56" s="18"/>
      <c r="QJD56" s="18"/>
      <c r="QJE56" s="18"/>
      <c r="QJF56" s="18"/>
      <c r="QJG56" s="18"/>
      <c r="QJH56" s="18"/>
      <c r="QJI56" s="18"/>
      <c r="QJJ56" s="18"/>
      <c r="QJK56" s="18"/>
      <c r="QJL56" s="18"/>
      <c r="QJM56" s="18"/>
      <c r="QJN56" s="18"/>
      <c r="QJO56" s="18"/>
      <c r="QJP56" s="18"/>
      <c r="QJQ56" s="18"/>
      <c r="QJR56" s="18"/>
      <c r="QJS56" s="18"/>
      <c r="QJT56" s="18"/>
      <c r="QJU56" s="18"/>
      <c r="QJV56" s="18"/>
      <c r="QJW56" s="18"/>
      <c r="QJX56" s="18"/>
      <c r="QJY56" s="18"/>
      <c r="QJZ56" s="18"/>
      <c r="QKA56" s="18"/>
      <c r="QKB56" s="18"/>
      <c r="QKC56" s="18"/>
      <c r="QKD56" s="18"/>
      <c r="QKE56" s="18"/>
      <c r="QKF56" s="18"/>
      <c r="QKG56" s="18"/>
      <c r="QKH56" s="18"/>
      <c r="QKI56" s="18"/>
      <c r="QKJ56" s="18"/>
      <c r="QKK56" s="18"/>
      <c r="QKL56" s="18"/>
      <c r="QKM56" s="18"/>
      <c r="QKN56" s="18"/>
      <c r="QKO56" s="18"/>
      <c r="QKP56" s="18"/>
      <c r="QKQ56" s="18"/>
      <c r="QKR56" s="18"/>
      <c r="QKS56" s="18"/>
      <c r="QKT56" s="18"/>
      <c r="QKU56" s="18"/>
      <c r="QKV56" s="18"/>
      <c r="QKW56" s="18"/>
      <c r="QKX56" s="18"/>
      <c r="QKY56" s="18"/>
      <c r="QKZ56" s="18"/>
      <c r="QLA56" s="18"/>
      <c r="QLB56" s="18"/>
      <c r="QLC56" s="18"/>
      <c r="QLD56" s="18"/>
      <c r="QLE56" s="18"/>
      <c r="QLF56" s="18"/>
      <c r="QLG56" s="18"/>
      <c r="QLH56" s="18"/>
      <c r="QLI56" s="18"/>
      <c r="QLJ56" s="18"/>
      <c r="QLK56" s="18"/>
      <c r="QLL56" s="18"/>
      <c r="QLM56" s="18"/>
      <c r="QLN56" s="18"/>
      <c r="QLO56" s="18"/>
      <c r="QLP56" s="18"/>
      <c r="QLQ56" s="18"/>
      <c r="QLR56" s="18"/>
      <c r="QLS56" s="18"/>
      <c r="QLT56" s="18"/>
      <c r="QLU56" s="18"/>
      <c r="QLV56" s="18"/>
      <c r="QLW56" s="18"/>
      <c r="QLX56" s="18"/>
      <c r="QLY56" s="18"/>
      <c r="QLZ56" s="18"/>
      <c r="QMA56" s="18"/>
      <c r="QMB56" s="18"/>
      <c r="QMC56" s="18"/>
      <c r="QMD56" s="18"/>
      <c r="QME56" s="18"/>
      <c r="QMF56" s="18"/>
      <c r="QMG56" s="18"/>
      <c r="QMH56" s="18"/>
      <c r="QMI56" s="18"/>
      <c r="QMJ56" s="18"/>
      <c r="QMK56" s="18"/>
      <c r="QML56" s="18"/>
      <c r="QMM56" s="18"/>
      <c r="QMN56" s="18"/>
      <c r="QMO56" s="18"/>
      <c r="QMP56" s="18"/>
      <c r="QMQ56" s="18"/>
      <c r="QMR56" s="18"/>
      <c r="QMS56" s="18"/>
      <c r="QMT56" s="18"/>
      <c r="QMU56" s="18"/>
      <c r="QMV56" s="18"/>
      <c r="QMW56" s="18"/>
      <c r="QMX56" s="18"/>
      <c r="QMY56" s="18"/>
      <c r="QMZ56" s="18"/>
      <c r="QNA56" s="18"/>
      <c r="QNB56" s="18"/>
      <c r="QNC56" s="18"/>
      <c r="QND56" s="18"/>
      <c r="QNE56" s="18"/>
      <c r="QNF56" s="18"/>
      <c r="QNG56" s="18"/>
      <c r="QNH56" s="18"/>
      <c r="QNI56" s="18"/>
      <c r="QNJ56" s="18"/>
      <c r="QNK56" s="18"/>
      <c r="QNL56" s="18"/>
      <c r="QNM56" s="18"/>
      <c r="QNN56" s="18"/>
      <c r="QNO56" s="18"/>
      <c r="QNP56" s="18"/>
      <c r="QNQ56" s="18"/>
      <c r="QNR56" s="18"/>
      <c r="QNS56" s="18"/>
      <c r="QNT56" s="18"/>
      <c r="QNU56" s="18"/>
      <c r="QNV56" s="18"/>
      <c r="QNW56" s="18"/>
      <c r="QNX56" s="18"/>
      <c r="QNY56" s="18"/>
      <c r="QNZ56" s="18"/>
      <c r="QOA56" s="18"/>
      <c r="QOB56" s="18"/>
      <c r="QOC56" s="18"/>
      <c r="QOD56" s="18"/>
      <c r="QOE56" s="18"/>
      <c r="QOF56" s="18"/>
      <c r="QOG56" s="18"/>
      <c r="QOH56" s="18"/>
      <c r="QOI56" s="18"/>
      <c r="QOJ56" s="18"/>
      <c r="QOK56" s="18"/>
      <c r="QOL56" s="18"/>
      <c r="QOM56" s="18"/>
      <c r="QON56" s="18"/>
      <c r="QOO56" s="18"/>
      <c r="QOP56" s="18"/>
      <c r="QOQ56" s="18"/>
      <c r="QOR56" s="18"/>
      <c r="QOS56" s="18"/>
      <c r="QOT56" s="18"/>
      <c r="QOU56" s="18"/>
      <c r="QOV56" s="18"/>
      <c r="QOW56" s="18"/>
      <c r="QOX56" s="18"/>
      <c r="QOY56" s="18"/>
      <c r="QOZ56" s="18"/>
      <c r="QPA56" s="18"/>
      <c r="QPB56" s="18"/>
      <c r="QPC56" s="18"/>
      <c r="QPD56" s="18"/>
      <c r="QPE56" s="18"/>
      <c r="QPF56" s="18"/>
      <c r="QPG56" s="18"/>
      <c r="QPH56" s="18"/>
      <c r="QPI56" s="18"/>
      <c r="QPJ56" s="18"/>
      <c r="QPK56" s="18"/>
      <c r="QPL56" s="18"/>
      <c r="QPM56" s="18"/>
      <c r="QPN56" s="18"/>
      <c r="QPO56" s="18"/>
      <c r="QPP56" s="18"/>
      <c r="QPQ56" s="18"/>
      <c r="QPR56" s="18"/>
      <c r="QPS56" s="18"/>
      <c r="QPT56" s="18"/>
      <c r="QPU56" s="18"/>
      <c r="QPV56" s="18"/>
      <c r="QPW56" s="18"/>
      <c r="QPX56" s="18"/>
      <c r="QPY56" s="18"/>
      <c r="QPZ56" s="18"/>
      <c r="QQA56" s="18"/>
      <c r="QQB56" s="18"/>
      <c r="QQC56" s="18"/>
      <c r="QQD56" s="18"/>
      <c r="QQE56" s="18"/>
      <c r="QQF56" s="18"/>
      <c r="QQG56" s="18"/>
      <c r="QQH56" s="18"/>
      <c r="QQI56" s="18"/>
      <c r="QQJ56" s="18"/>
      <c r="QQK56" s="18"/>
      <c r="QQL56" s="18"/>
      <c r="QQM56" s="18"/>
      <c r="QQN56" s="18"/>
      <c r="QQO56" s="18"/>
      <c r="QQP56" s="18"/>
      <c r="QQQ56" s="18"/>
      <c r="QQR56" s="18"/>
      <c r="QQS56" s="18"/>
      <c r="QQT56" s="18"/>
      <c r="QQU56" s="18"/>
      <c r="QQV56" s="18"/>
      <c r="QQW56" s="18"/>
      <c r="QQX56" s="18"/>
      <c r="QQY56" s="18"/>
      <c r="QQZ56" s="18"/>
      <c r="QRA56" s="18"/>
      <c r="QRB56" s="18"/>
      <c r="QRC56" s="18"/>
      <c r="QRD56" s="18"/>
      <c r="QRE56" s="18"/>
      <c r="QRF56" s="18"/>
      <c r="QRG56" s="18"/>
      <c r="QRH56" s="18"/>
      <c r="QRI56" s="18"/>
      <c r="QRJ56" s="18"/>
      <c r="QRK56" s="18"/>
      <c r="QRL56" s="18"/>
      <c r="QRM56" s="18"/>
      <c r="QRN56" s="18"/>
      <c r="QRO56" s="18"/>
      <c r="QRP56" s="18"/>
      <c r="QRQ56" s="18"/>
      <c r="QRR56" s="18"/>
      <c r="QRS56" s="18"/>
      <c r="QRT56" s="18"/>
      <c r="QRU56" s="18"/>
      <c r="QRV56" s="18"/>
      <c r="QRW56" s="18"/>
      <c r="QRX56" s="18"/>
      <c r="QRY56" s="18"/>
      <c r="QRZ56" s="18"/>
      <c r="QSA56" s="18"/>
      <c r="QSB56" s="18"/>
      <c r="QSC56" s="18"/>
      <c r="QSD56" s="18"/>
      <c r="QSE56" s="18"/>
      <c r="QSF56" s="18"/>
      <c r="QSG56" s="18"/>
      <c r="QSH56" s="18"/>
      <c r="QSI56" s="18"/>
      <c r="QSJ56" s="18"/>
      <c r="QSK56" s="18"/>
      <c r="QSL56" s="18"/>
      <c r="QSM56" s="18"/>
      <c r="QSN56" s="18"/>
      <c r="QSO56" s="18"/>
      <c r="QSP56" s="18"/>
      <c r="QSQ56" s="18"/>
      <c r="QSR56" s="18"/>
      <c r="QSS56" s="18"/>
      <c r="QST56" s="18"/>
      <c r="QSU56" s="18"/>
      <c r="QSV56" s="18"/>
      <c r="QSW56" s="18"/>
      <c r="QSX56" s="18"/>
      <c r="QSY56" s="18"/>
      <c r="QSZ56" s="18"/>
      <c r="QTA56" s="18"/>
      <c r="QTB56" s="18"/>
      <c r="QTC56" s="18"/>
      <c r="QTD56" s="18"/>
      <c r="QTE56" s="18"/>
      <c r="QTF56" s="18"/>
      <c r="QTG56" s="18"/>
      <c r="QTH56" s="18"/>
      <c r="QTI56" s="18"/>
      <c r="QTJ56" s="18"/>
      <c r="QTK56" s="18"/>
      <c r="QTL56" s="18"/>
      <c r="QTM56" s="18"/>
      <c r="QTN56" s="18"/>
      <c r="QTO56" s="18"/>
      <c r="QTP56" s="18"/>
      <c r="QTQ56" s="18"/>
      <c r="QTR56" s="18"/>
      <c r="QTS56" s="18"/>
      <c r="QTT56" s="18"/>
      <c r="QTU56" s="18"/>
      <c r="QTV56" s="18"/>
      <c r="QTW56" s="18"/>
      <c r="QTX56" s="18"/>
      <c r="QTY56" s="18"/>
      <c r="QTZ56" s="18"/>
      <c r="QUA56" s="18"/>
      <c r="QUB56" s="18"/>
      <c r="QUC56" s="18"/>
      <c r="QUD56" s="18"/>
      <c r="QUE56" s="18"/>
      <c r="QUF56" s="18"/>
      <c r="QUG56" s="18"/>
      <c r="QUH56" s="18"/>
      <c r="QUI56" s="18"/>
      <c r="QUJ56" s="18"/>
      <c r="QUK56" s="18"/>
      <c r="QUL56" s="18"/>
      <c r="QUM56" s="18"/>
      <c r="QUN56" s="18"/>
      <c r="QUO56" s="18"/>
      <c r="QUP56" s="18"/>
      <c r="QUQ56" s="18"/>
      <c r="QUR56" s="18"/>
      <c r="QUS56" s="18"/>
      <c r="QUT56" s="18"/>
      <c r="QUU56" s="18"/>
      <c r="QUV56" s="18"/>
      <c r="QUW56" s="18"/>
      <c r="QUX56" s="18"/>
      <c r="QUY56" s="18"/>
      <c r="QUZ56" s="18"/>
      <c r="QVA56" s="18"/>
      <c r="QVB56" s="18"/>
      <c r="QVC56" s="18"/>
      <c r="QVD56" s="18"/>
      <c r="QVE56" s="18"/>
      <c r="QVF56" s="18"/>
      <c r="QVG56" s="18"/>
      <c r="QVH56" s="18"/>
      <c r="QVI56" s="18"/>
      <c r="QVJ56" s="18"/>
      <c r="QVK56" s="18"/>
      <c r="QVL56" s="18"/>
      <c r="QVM56" s="18"/>
      <c r="QVN56" s="18"/>
      <c r="QVO56" s="18"/>
      <c r="QVP56" s="18"/>
      <c r="QVQ56" s="18"/>
      <c r="QVR56" s="18"/>
      <c r="QVS56" s="18"/>
      <c r="QVT56" s="18"/>
      <c r="QVU56" s="18"/>
      <c r="QVV56" s="18"/>
      <c r="QVW56" s="18"/>
      <c r="QVX56" s="18"/>
      <c r="QVY56" s="18"/>
      <c r="QVZ56" s="18"/>
      <c r="QWA56" s="18"/>
      <c r="QWB56" s="18"/>
      <c r="QWC56" s="18"/>
      <c r="QWD56" s="18"/>
      <c r="QWE56" s="18"/>
      <c r="QWF56" s="18"/>
      <c r="QWG56" s="18"/>
      <c r="QWH56" s="18"/>
      <c r="QWI56" s="18"/>
      <c r="QWJ56" s="18"/>
      <c r="QWK56" s="18"/>
      <c r="QWL56" s="18"/>
      <c r="QWM56" s="18"/>
      <c r="QWN56" s="18"/>
      <c r="QWO56" s="18"/>
      <c r="QWP56" s="18"/>
      <c r="QWQ56" s="18"/>
      <c r="QWR56" s="18"/>
      <c r="QWS56" s="18"/>
      <c r="QWT56" s="18"/>
      <c r="QWU56" s="18"/>
      <c r="QWV56" s="18"/>
      <c r="QWW56" s="18"/>
      <c r="QWX56" s="18"/>
      <c r="QWY56" s="18"/>
      <c r="QWZ56" s="18"/>
      <c r="QXA56" s="18"/>
      <c r="QXB56" s="18"/>
      <c r="QXC56" s="18"/>
      <c r="QXD56" s="18"/>
      <c r="QXE56" s="18"/>
      <c r="QXF56" s="18"/>
      <c r="QXG56" s="18"/>
      <c r="QXH56" s="18"/>
      <c r="QXI56" s="18"/>
      <c r="QXJ56" s="18"/>
      <c r="QXK56" s="18"/>
      <c r="QXL56" s="18"/>
      <c r="QXM56" s="18"/>
      <c r="QXN56" s="18"/>
      <c r="QXO56" s="18"/>
      <c r="QXP56" s="18"/>
      <c r="QXQ56" s="18"/>
      <c r="QXR56" s="18"/>
      <c r="QXS56" s="18"/>
      <c r="QXT56" s="18"/>
      <c r="QXU56" s="18"/>
      <c r="QXV56" s="18"/>
      <c r="QXW56" s="18"/>
      <c r="QXX56" s="18"/>
      <c r="QXY56" s="18"/>
      <c r="QXZ56" s="18"/>
      <c r="QYA56" s="18"/>
      <c r="QYB56" s="18"/>
      <c r="QYC56" s="18"/>
      <c r="QYD56" s="18"/>
      <c r="QYE56" s="18"/>
      <c r="QYF56" s="18"/>
      <c r="QYG56" s="18"/>
      <c r="QYH56" s="18"/>
      <c r="QYI56" s="18"/>
      <c r="QYJ56" s="18"/>
      <c r="QYK56" s="18"/>
      <c r="QYL56" s="18"/>
      <c r="QYM56" s="18"/>
      <c r="QYN56" s="18"/>
      <c r="QYO56" s="18"/>
      <c r="QYP56" s="18"/>
      <c r="QYQ56" s="18"/>
      <c r="QYR56" s="18"/>
      <c r="QYS56" s="18"/>
      <c r="QYT56" s="18"/>
      <c r="QYU56" s="18"/>
      <c r="QYV56" s="18"/>
      <c r="QYW56" s="18"/>
      <c r="QYX56" s="18"/>
      <c r="QYY56" s="18"/>
      <c r="QYZ56" s="18"/>
      <c r="QZA56" s="18"/>
      <c r="QZB56" s="18"/>
      <c r="QZC56" s="18"/>
      <c r="QZD56" s="18"/>
      <c r="QZE56" s="18"/>
      <c r="QZF56" s="18"/>
      <c r="QZG56" s="18"/>
      <c r="QZH56" s="18"/>
      <c r="QZI56" s="18"/>
      <c r="QZJ56" s="18"/>
      <c r="QZK56" s="18"/>
      <c r="QZL56" s="18"/>
      <c r="QZM56" s="18"/>
      <c r="QZN56" s="18"/>
      <c r="QZO56" s="18"/>
      <c r="QZP56" s="18"/>
      <c r="QZQ56" s="18"/>
      <c r="QZR56" s="18"/>
      <c r="QZS56" s="18"/>
      <c r="QZT56" s="18"/>
      <c r="QZU56" s="18"/>
      <c r="QZV56" s="18"/>
      <c r="QZW56" s="18"/>
      <c r="QZX56" s="18"/>
      <c r="QZY56" s="18"/>
      <c r="QZZ56" s="18"/>
      <c r="RAA56" s="18"/>
      <c r="RAB56" s="18"/>
      <c r="RAC56" s="18"/>
      <c r="RAD56" s="18"/>
      <c r="RAE56" s="18"/>
      <c r="RAF56" s="18"/>
      <c r="RAG56" s="18"/>
      <c r="RAH56" s="18"/>
      <c r="RAI56" s="18"/>
      <c r="RAJ56" s="18"/>
      <c r="RAK56" s="18"/>
      <c r="RAL56" s="18"/>
      <c r="RAM56" s="18"/>
      <c r="RAN56" s="18"/>
      <c r="RAO56" s="18"/>
      <c r="RAP56" s="18"/>
      <c r="RAQ56" s="18"/>
      <c r="RAR56" s="18"/>
      <c r="RAS56" s="18"/>
      <c r="RAT56" s="18"/>
      <c r="RAU56" s="18"/>
      <c r="RAV56" s="18"/>
      <c r="RAW56" s="18"/>
      <c r="RAX56" s="18"/>
      <c r="RAY56" s="18"/>
      <c r="RAZ56" s="18"/>
      <c r="RBA56" s="18"/>
      <c r="RBB56" s="18"/>
      <c r="RBC56" s="18"/>
      <c r="RBD56" s="18"/>
      <c r="RBE56" s="18"/>
      <c r="RBF56" s="18"/>
      <c r="RBG56" s="18"/>
      <c r="RBH56" s="18"/>
      <c r="RBI56" s="18"/>
      <c r="RBJ56" s="18"/>
      <c r="RBK56" s="18"/>
      <c r="RBL56" s="18"/>
      <c r="RBM56" s="18"/>
      <c r="RBN56" s="18"/>
      <c r="RBO56" s="18"/>
      <c r="RBP56" s="18"/>
      <c r="RBQ56" s="18"/>
      <c r="RBR56" s="18"/>
      <c r="RBS56" s="18"/>
      <c r="RBT56" s="18"/>
      <c r="RBU56" s="18"/>
      <c r="RBV56" s="18"/>
      <c r="RBW56" s="18"/>
      <c r="RBX56" s="18"/>
      <c r="RBY56" s="18"/>
      <c r="RBZ56" s="18"/>
      <c r="RCA56" s="18"/>
      <c r="RCB56" s="18"/>
      <c r="RCC56" s="18"/>
      <c r="RCD56" s="18"/>
      <c r="RCE56" s="18"/>
      <c r="RCF56" s="18"/>
      <c r="RCG56" s="18"/>
      <c r="RCH56" s="18"/>
      <c r="RCI56" s="18"/>
      <c r="RCJ56" s="18"/>
      <c r="RCK56" s="18"/>
      <c r="RCL56" s="18"/>
      <c r="RCM56" s="18"/>
      <c r="RCN56" s="18"/>
      <c r="RCO56" s="18"/>
      <c r="RCP56" s="18"/>
      <c r="RCQ56" s="18"/>
      <c r="RCR56" s="18"/>
      <c r="RCS56" s="18"/>
      <c r="RCT56" s="18"/>
      <c r="RCU56" s="18"/>
      <c r="RCV56" s="18"/>
      <c r="RCW56" s="18"/>
      <c r="RCX56" s="18"/>
      <c r="RCY56" s="18"/>
      <c r="RCZ56" s="18"/>
      <c r="RDA56" s="18"/>
      <c r="RDB56" s="18"/>
      <c r="RDC56" s="18"/>
      <c r="RDD56" s="18"/>
      <c r="RDE56" s="18"/>
      <c r="RDF56" s="18"/>
      <c r="RDG56" s="18"/>
      <c r="RDH56" s="18"/>
      <c r="RDI56" s="18"/>
      <c r="RDJ56" s="18"/>
      <c r="RDK56" s="18"/>
      <c r="RDL56" s="18"/>
      <c r="RDM56" s="18"/>
      <c r="RDN56" s="18"/>
      <c r="RDO56" s="18"/>
      <c r="RDP56" s="18"/>
      <c r="RDQ56" s="18"/>
      <c r="RDR56" s="18"/>
      <c r="RDS56" s="18"/>
      <c r="RDT56" s="18"/>
      <c r="RDU56" s="18"/>
      <c r="RDV56" s="18"/>
      <c r="RDW56" s="18"/>
      <c r="RDX56" s="18"/>
      <c r="RDY56" s="18"/>
      <c r="RDZ56" s="18"/>
      <c r="REA56" s="18"/>
      <c r="REB56" s="18"/>
      <c r="REC56" s="18"/>
      <c r="RED56" s="18"/>
      <c r="REE56" s="18"/>
      <c r="REF56" s="18"/>
      <c r="REG56" s="18"/>
      <c r="REH56" s="18"/>
      <c r="REI56" s="18"/>
      <c r="REJ56" s="18"/>
      <c r="REK56" s="18"/>
      <c r="REL56" s="18"/>
      <c r="REM56" s="18"/>
      <c r="REN56" s="18"/>
      <c r="REO56" s="18"/>
      <c r="REP56" s="18"/>
      <c r="REQ56" s="18"/>
      <c r="RER56" s="18"/>
      <c r="RES56" s="18"/>
      <c r="RET56" s="18"/>
      <c r="REU56" s="18"/>
      <c r="REV56" s="18"/>
      <c r="REW56" s="18"/>
      <c r="REX56" s="18"/>
      <c r="REY56" s="18"/>
      <c r="REZ56" s="18"/>
      <c r="RFA56" s="18"/>
      <c r="RFB56" s="18"/>
      <c r="RFC56" s="18"/>
      <c r="RFD56" s="18"/>
      <c r="RFE56" s="18"/>
      <c r="RFF56" s="18"/>
      <c r="RFG56" s="18"/>
      <c r="RFH56" s="18"/>
      <c r="RFI56" s="18"/>
      <c r="RFJ56" s="18"/>
      <c r="RFK56" s="18"/>
      <c r="RFL56" s="18"/>
      <c r="RFM56" s="18"/>
      <c r="RFN56" s="18"/>
      <c r="RFO56" s="18"/>
      <c r="RFP56" s="18"/>
      <c r="RFQ56" s="18"/>
      <c r="RFR56" s="18"/>
      <c r="RFS56" s="18"/>
      <c r="RFT56" s="18"/>
      <c r="RFU56" s="18"/>
      <c r="RFV56" s="18"/>
      <c r="RFW56" s="18"/>
      <c r="RFX56" s="18"/>
      <c r="RFY56" s="18"/>
      <c r="RFZ56" s="18"/>
      <c r="RGA56" s="18"/>
      <c r="RGB56" s="18"/>
      <c r="RGC56" s="18"/>
      <c r="RGD56" s="18"/>
      <c r="RGE56" s="18"/>
      <c r="RGF56" s="18"/>
      <c r="RGG56" s="18"/>
      <c r="RGH56" s="18"/>
      <c r="RGI56" s="18"/>
      <c r="RGJ56" s="18"/>
      <c r="RGK56" s="18"/>
      <c r="RGL56" s="18"/>
      <c r="RGM56" s="18"/>
      <c r="RGN56" s="18"/>
      <c r="RGO56" s="18"/>
      <c r="RGP56" s="18"/>
      <c r="RGQ56" s="18"/>
      <c r="RGR56" s="18"/>
      <c r="RGS56" s="18"/>
      <c r="RGT56" s="18"/>
      <c r="RGU56" s="18"/>
      <c r="RGV56" s="18"/>
      <c r="RGW56" s="18"/>
      <c r="RGX56" s="18"/>
      <c r="RGY56" s="18"/>
      <c r="RGZ56" s="18"/>
      <c r="RHA56" s="18"/>
      <c r="RHB56" s="18"/>
      <c r="RHC56" s="18"/>
      <c r="RHD56" s="18"/>
      <c r="RHE56" s="18"/>
      <c r="RHF56" s="18"/>
      <c r="RHG56" s="18"/>
      <c r="RHH56" s="18"/>
      <c r="RHI56" s="18"/>
      <c r="RHJ56" s="18"/>
      <c r="RHK56" s="18"/>
      <c r="RHL56" s="18"/>
      <c r="RHM56" s="18"/>
      <c r="RHN56" s="18"/>
      <c r="RHO56" s="18"/>
      <c r="RHP56" s="18"/>
      <c r="RHQ56" s="18"/>
      <c r="RHR56" s="18"/>
      <c r="RHS56" s="18"/>
      <c r="RHT56" s="18"/>
      <c r="RHU56" s="18"/>
      <c r="RHV56" s="18"/>
      <c r="RHW56" s="18"/>
      <c r="RHX56" s="18"/>
      <c r="RHY56" s="18"/>
      <c r="RHZ56" s="18"/>
      <c r="RIA56" s="18"/>
      <c r="RIB56" s="18"/>
      <c r="RIC56" s="18"/>
      <c r="RID56" s="18"/>
      <c r="RIE56" s="18"/>
      <c r="RIF56" s="18"/>
      <c r="RIG56" s="18"/>
      <c r="RIH56" s="18"/>
      <c r="RII56" s="18"/>
      <c r="RIJ56" s="18"/>
      <c r="RIK56" s="18"/>
      <c r="RIL56" s="18"/>
      <c r="RIM56" s="18"/>
      <c r="RIN56" s="18"/>
      <c r="RIO56" s="18"/>
      <c r="RIP56" s="18"/>
      <c r="RIQ56" s="18"/>
      <c r="RIR56" s="18"/>
      <c r="RIS56" s="18"/>
      <c r="RIT56" s="18"/>
      <c r="RIU56" s="18"/>
      <c r="RIV56" s="18"/>
      <c r="RIW56" s="18"/>
      <c r="RIX56" s="18"/>
      <c r="RIY56" s="18"/>
      <c r="RIZ56" s="18"/>
      <c r="RJA56" s="18"/>
      <c r="RJB56" s="18"/>
      <c r="RJC56" s="18"/>
      <c r="RJD56" s="18"/>
      <c r="RJE56" s="18"/>
      <c r="RJF56" s="18"/>
      <c r="RJG56" s="18"/>
      <c r="RJH56" s="18"/>
      <c r="RJI56" s="18"/>
      <c r="RJJ56" s="18"/>
      <c r="RJK56" s="18"/>
      <c r="RJL56" s="18"/>
      <c r="RJM56" s="18"/>
      <c r="RJN56" s="18"/>
      <c r="RJO56" s="18"/>
      <c r="RJP56" s="18"/>
      <c r="RJQ56" s="18"/>
      <c r="RJR56" s="18"/>
      <c r="RJS56" s="18"/>
      <c r="RJT56" s="18"/>
      <c r="RJU56" s="18"/>
      <c r="RJV56" s="18"/>
      <c r="RJW56" s="18"/>
      <c r="RJX56" s="18"/>
      <c r="RJY56" s="18"/>
      <c r="RJZ56" s="18"/>
      <c r="RKA56" s="18"/>
      <c r="RKB56" s="18"/>
      <c r="RKC56" s="18"/>
      <c r="RKD56" s="18"/>
      <c r="RKE56" s="18"/>
      <c r="RKF56" s="18"/>
      <c r="RKG56" s="18"/>
      <c r="RKH56" s="18"/>
      <c r="RKI56" s="18"/>
      <c r="RKJ56" s="18"/>
      <c r="RKK56" s="18"/>
      <c r="RKL56" s="18"/>
      <c r="RKM56" s="18"/>
      <c r="RKN56" s="18"/>
      <c r="RKO56" s="18"/>
      <c r="RKP56" s="18"/>
      <c r="RKQ56" s="18"/>
      <c r="RKR56" s="18"/>
      <c r="RKS56" s="18"/>
      <c r="RKT56" s="18"/>
      <c r="RKU56" s="18"/>
      <c r="RKV56" s="18"/>
      <c r="RKW56" s="18"/>
      <c r="RKX56" s="18"/>
      <c r="RKY56" s="18"/>
      <c r="RKZ56" s="18"/>
      <c r="RLA56" s="18"/>
      <c r="RLB56" s="18"/>
      <c r="RLC56" s="18"/>
      <c r="RLD56" s="18"/>
      <c r="RLE56" s="18"/>
      <c r="RLF56" s="18"/>
      <c r="RLG56" s="18"/>
      <c r="RLH56" s="18"/>
      <c r="RLI56" s="18"/>
      <c r="RLJ56" s="18"/>
      <c r="RLK56" s="18"/>
      <c r="RLL56" s="18"/>
      <c r="RLM56" s="18"/>
      <c r="RLN56" s="18"/>
      <c r="RLO56" s="18"/>
      <c r="RLP56" s="18"/>
      <c r="RLQ56" s="18"/>
      <c r="RLR56" s="18"/>
      <c r="RLS56" s="18"/>
      <c r="RLT56" s="18"/>
      <c r="RLU56" s="18"/>
      <c r="RLV56" s="18"/>
      <c r="RLW56" s="18"/>
      <c r="RLX56" s="18"/>
      <c r="RLY56" s="18"/>
      <c r="RLZ56" s="18"/>
      <c r="RMA56" s="18"/>
      <c r="RMB56" s="18"/>
      <c r="RMC56" s="18"/>
      <c r="RMD56" s="18"/>
      <c r="RME56" s="18"/>
      <c r="RMF56" s="18"/>
      <c r="RMG56" s="18"/>
      <c r="RMH56" s="18"/>
      <c r="RMI56" s="18"/>
      <c r="RMJ56" s="18"/>
      <c r="RMK56" s="18"/>
      <c r="RML56" s="18"/>
      <c r="RMM56" s="18"/>
      <c r="RMN56" s="18"/>
      <c r="RMO56" s="18"/>
      <c r="RMP56" s="18"/>
      <c r="RMQ56" s="18"/>
      <c r="RMR56" s="18"/>
      <c r="RMS56" s="18"/>
      <c r="RMT56" s="18"/>
      <c r="RMU56" s="18"/>
      <c r="RMV56" s="18"/>
      <c r="RMW56" s="18"/>
      <c r="RMX56" s="18"/>
      <c r="RMY56" s="18"/>
      <c r="RMZ56" s="18"/>
      <c r="RNA56" s="18"/>
      <c r="RNB56" s="18"/>
      <c r="RNC56" s="18"/>
      <c r="RND56" s="18"/>
      <c r="RNE56" s="18"/>
      <c r="RNF56" s="18"/>
      <c r="RNG56" s="18"/>
      <c r="RNH56" s="18"/>
      <c r="RNI56" s="18"/>
      <c r="RNJ56" s="18"/>
      <c r="RNK56" s="18"/>
      <c r="RNL56" s="18"/>
      <c r="RNM56" s="18"/>
      <c r="RNN56" s="18"/>
      <c r="RNO56" s="18"/>
      <c r="RNP56" s="18"/>
      <c r="RNQ56" s="18"/>
      <c r="RNR56" s="18"/>
      <c r="RNS56" s="18"/>
      <c r="RNT56" s="18"/>
      <c r="RNU56" s="18"/>
      <c r="RNV56" s="18"/>
      <c r="RNW56" s="18"/>
      <c r="RNX56" s="18"/>
      <c r="RNY56" s="18"/>
      <c r="RNZ56" s="18"/>
      <c r="ROA56" s="18"/>
      <c r="ROB56" s="18"/>
      <c r="ROC56" s="18"/>
      <c r="ROD56" s="18"/>
      <c r="ROE56" s="18"/>
      <c r="ROF56" s="18"/>
      <c r="ROG56" s="18"/>
      <c r="ROH56" s="18"/>
      <c r="ROI56" s="18"/>
      <c r="ROJ56" s="18"/>
      <c r="ROK56" s="18"/>
      <c r="ROL56" s="18"/>
      <c r="ROM56" s="18"/>
      <c r="RON56" s="18"/>
      <c r="ROO56" s="18"/>
      <c r="ROP56" s="18"/>
      <c r="ROQ56" s="18"/>
      <c r="ROR56" s="18"/>
      <c r="ROS56" s="18"/>
      <c r="ROT56" s="18"/>
      <c r="ROU56" s="18"/>
      <c r="ROV56" s="18"/>
      <c r="ROW56" s="18"/>
      <c r="ROX56" s="18"/>
      <c r="ROY56" s="18"/>
      <c r="ROZ56" s="18"/>
      <c r="RPA56" s="18"/>
      <c r="RPB56" s="18"/>
      <c r="RPC56" s="18"/>
      <c r="RPD56" s="18"/>
      <c r="RPE56" s="18"/>
      <c r="RPF56" s="18"/>
      <c r="RPG56" s="18"/>
      <c r="RPH56" s="18"/>
      <c r="RPI56" s="18"/>
      <c r="RPJ56" s="18"/>
      <c r="RPK56" s="18"/>
      <c r="RPL56" s="18"/>
      <c r="RPM56" s="18"/>
      <c r="RPN56" s="18"/>
      <c r="RPO56" s="18"/>
      <c r="RPP56" s="18"/>
      <c r="RPQ56" s="18"/>
      <c r="RPR56" s="18"/>
      <c r="RPS56" s="18"/>
      <c r="RPT56" s="18"/>
      <c r="RPU56" s="18"/>
      <c r="RPV56" s="18"/>
      <c r="RPW56" s="18"/>
      <c r="RPX56" s="18"/>
      <c r="RPY56" s="18"/>
      <c r="RPZ56" s="18"/>
      <c r="RQA56" s="18"/>
      <c r="RQB56" s="18"/>
      <c r="RQC56" s="18"/>
      <c r="RQD56" s="18"/>
      <c r="RQE56" s="18"/>
      <c r="RQF56" s="18"/>
      <c r="RQG56" s="18"/>
      <c r="RQH56" s="18"/>
      <c r="RQI56" s="18"/>
      <c r="RQJ56" s="18"/>
      <c r="RQK56" s="18"/>
      <c r="RQL56" s="18"/>
      <c r="RQM56" s="18"/>
      <c r="RQN56" s="18"/>
      <c r="RQO56" s="18"/>
      <c r="RQP56" s="18"/>
      <c r="RQQ56" s="18"/>
      <c r="RQR56" s="18"/>
      <c r="RQS56" s="18"/>
      <c r="RQT56" s="18"/>
      <c r="RQU56" s="18"/>
      <c r="RQV56" s="18"/>
      <c r="RQW56" s="18"/>
      <c r="RQX56" s="18"/>
      <c r="RQY56" s="18"/>
      <c r="RQZ56" s="18"/>
      <c r="RRA56" s="18"/>
      <c r="RRB56" s="18"/>
      <c r="RRC56" s="18"/>
      <c r="RRD56" s="18"/>
      <c r="RRE56" s="18"/>
      <c r="RRF56" s="18"/>
      <c r="RRG56" s="18"/>
      <c r="RRH56" s="18"/>
      <c r="RRI56" s="18"/>
      <c r="RRJ56" s="18"/>
      <c r="RRK56" s="18"/>
      <c r="RRL56" s="18"/>
      <c r="RRM56" s="18"/>
      <c r="RRN56" s="18"/>
      <c r="RRO56" s="18"/>
      <c r="RRP56" s="18"/>
      <c r="RRQ56" s="18"/>
      <c r="RRR56" s="18"/>
      <c r="RRS56" s="18"/>
      <c r="RRT56" s="18"/>
      <c r="RRU56" s="18"/>
      <c r="RRV56" s="18"/>
      <c r="RRW56" s="18"/>
      <c r="RRX56" s="18"/>
      <c r="RRY56" s="18"/>
      <c r="RRZ56" s="18"/>
      <c r="RSA56" s="18"/>
      <c r="RSB56" s="18"/>
      <c r="RSC56" s="18"/>
      <c r="RSD56" s="18"/>
      <c r="RSE56" s="18"/>
      <c r="RSF56" s="18"/>
      <c r="RSG56" s="18"/>
      <c r="RSH56" s="18"/>
      <c r="RSI56" s="18"/>
      <c r="RSJ56" s="18"/>
      <c r="RSK56" s="18"/>
      <c r="RSL56" s="18"/>
      <c r="RSM56" s="18"/>
      <c r="RSN56" s="18"/>
      <c r="RSO56" s="18"/>
      <c r="RSP56" s="18"/>
      <c r="RSQ56" s="18"/>
      <c r="RSR56" s="18"/>
      <c r="RSS56" s="18"/>
      <c r="RST56" s="18"/>
      <c r="RSU56" s="18"/>
      <c r="RSV56" s="18"/>
      <c r="RSW56" s="18"/>
      <c r="RSX56" s="18"/>
      <c r="RSY56" s="18"/>
      <c r="RSZ56" s="18"/>
      <c r="RTA56" s="18"/>
      <c r="RTB56" s="18"/>
      <c r="RTC56" s="18"/>
      <c r="RTD56" s="18"/>
      <c r="RTE56" s="18"/>
      <c r="RTF56" s="18"/>
      <c r="RTG56" s="18"/>
      <c r="RTH56" s="18"/>
      <c r="RTI56" s="18"/>
      <c r="RTJ56" s="18"/>
      <c r="RTK56" s="18"/>
      <c r="RTL56" s="18"/>
      <c r="RTM56" s="18"/>
      <c r="RTN56" s="18"/>
      <c r="RTO56" s="18"/>
      <c r="RTP56" s="18"/>
      <c r="RTQ56" s="18"/>
      <c r="RTR56" s="18"/>
      <c r="RTS56" s="18"/>
      <c r="RTT56" s="18"/>
      <c r="RTU56" s="18"/>
      <c r="RTV56" s="18"/>
      <c r="RTW56" s="18"/>
      <c r="RTX56" s="18"/>
      <c r="RTY56" s="18"/>
      <c r="RTZ56" s="18"/>
      <c r="RUA56" s="18"/>
      <c r="RUB56" s="18"/>
      <c r="RUC56" s="18"/>
      <c r="RUD56" s="18"/>
      <c r="RUE56" s="18"/>
      <c r="RUF56" s="18"/>
      <c r="RUG56" s="18"/>
      <c r="RUH56" s="18"/>
      <c r="RUI56" s="18"/>
      <c r="RUJ56" s="18"/>
      <c r="RUK56" s="18"/>
      <c r="RUL56" s="18"/>
      <c r="RUM56" s="18"/>
      <c r="RUN56" s="18"/>
      <c r="RUO56" s="18"/>
      <c r="RUP56" s="18"/>
      <c r="RUQ56" s="18"/>
      <c r="RUR56" s="18"/>
      <c r="RUS56" s="18"/>
      <c r="RUT56" s="18"/>
      <c r="RUU56" s="18"/>
      <c r="RUV56" s="18"/>
      <c r="RUW56" s="18"/>
      <c r="RUX56" s="18"/>
      <c r="RUY56" s="18"/>
      <c r="RUZ56" s="18"/>
      <c r="RVA56" s="18"/>
      <c r="RVB56" s="18"/>
      <c r="RVC56" s="18"/>
      <c r="RVD56" s="18"/>
      <c r="RVE56" s="18"/>
      <c r="RVF56" s="18"/>
      <c r="RVG56" s="18"/>
      <c r="RVH56" s="18"/>
      <c r="RVI56" s="18"/>
      <c r="RVJ56" s="18"/>
      <c r="RVK56" s="18"/>
      <c r="RVL56" s="18"/>
      <c r="RVM56" s="18"/>
      <c r="RVN56" s="18"/>
      <c r="RVO56" s="18"/>
      <c r="RVP56" s="18"/>
      <c r="RVQ56" s="18"/>
      <c r="RVR56" s="18"/>
      <c r="RVS56" s="18"/>
      <c r="RVT56" s="18"/>
      <c r="RVU56" s="18"/>
      <c r="RVV56" s="18"/>
      <c r="RVW56" s="18"/>
      <c r="RVX56" s="18"/>
      <c r="RVY56" s="18"/>
      <c r="RVZ56" s="18"/>
      <c r="RWA56" s="18"/>
      <c r="RWB56" s="18"/>
      <c r="RWC56" s="18"/>
      <c r="RWD56" s="18"/>
      <c r="RWE56" s="18"/>
      <c r="RWF56" s="18"/>
      <c r="RWG56" s="18"/>
      <c r="RWH56" s="18"/>
      <c r="RWI56" s="18"/>
      <c r="RWJ56" s="18"/>
      <c r="RWK56" s="18"/>
      <c r="RWL56" s="18"/>
      <c r="RWM56" s="18"/>
      <c r="RWN56" s="18"/>
      <c r="RWO56" s="18"/>
      <c r="RWP56" s="18"/>
      <c r="RWQ56" s="18"/>
      <c r="RWR56" s="18"/>
      <c r="RWS56" s="18"/>
      <c r="RWT56" s="18"/>
      <c r="RWU56" s="18"/>
      <c r="RWV56" s="18"/>
      <c r="RWW56" s="18"/>
      <c r="RWX56" s="18"/>
      <c r="RWY56" s="18"/>
      <c r="RWZ56" s="18"/>
      <c r="RXA56" s="18"/>
      <c r="RXB56" s="18"/>
      <c r="RXC56" s="18"/>
      <c r="RXD56" s="18"/>
      <c r="RXE56" s="18"/>
      <c r="RXF56" s="18"/>
      <c r="RXG56" s="18"/>
      <c r="RXH56" s="18"/>
      <c r="RXI56" s="18"/>
      <c r="RXJ56" s="18"/>
      <c r="RXK56" s="18"/>
      <c r="RXL56" s="18"/>
      <c r="RXM56" s="18"/>
      <c r="RXN56" s="18"/>
      <c r="RXO56" s="18"/>
      <c r="RXP56" s="18"/>
      <c r="RXQ56" s="18"/>
      <c r="RXR56" s="18"/>
      <c r="RXS56" s="18"/>
      <c r="RXT56" s="18"/>
      <c r="RXU56" s="18"/>
      <c r="RXV56" s="18"/>
      <c r="RXW56" s="18"/>
      <c r="RXX56" s="18"/>
      <c r="RXY56" s="18"/>
      <c r="RXZ56" s="18"/>
      <c r="RYA56" s="18"/>
      <c r="RYB56" s="18"/>
      <c r="RYC56" s="18"/>
      <c r="RYD56" s="18"/>
      <c r="RYE56" s="18"/>
      <c r="RYF56" s="18"/>
      <c r="RYG56" s="18"/>
      <c r="RYH56" s="18"/>
      <c r="RYI56" s="18"/>
      <c r="RYJ56" s="18"/>
      <c r="RYK56" s="18"/>
      <c r="RYL56" s="18"/>
      <c r="RYM56" s="18"/>
      <c r="RYN56" s="18"/>
      <c r="RYO56" s="18"/>
      <c r="RYP56" s="18"/>
      <c r="RYQ56" s="18"/>
      <c r="RYR56" s="18"/>
      <c r="RYS56" s="18"/>
      <c r="RYT56" s="18"/>
      <c r="RYU56" s="18"/>
      <c r="RYV56" s="18"/>
      <c r="RYW56" s="18"/>
      <c r="RYX56" s="18"/>
      <c r="RYY56" s="18"/>
      <c r="RYZ56" s="18"/>
      <c r="RZA56" s="18"/>
      <c r="RZB56" s="18"/>
      <c r="RZC56" s="18"/>
      <c r="RZD56" s="18"/>
      <c r="RZE56" s="18"/>
      <c r="RZF56" s="18"/>
      <c r="RZG56" s="18"/>
      <c r="RZH56" s="18"/>
      <c r="RZI56" s="18"/>
      <c r="RZJ56" s="18"/>
      <c r="RZK56" s="18"/>
      <c r="RZL56" s="18"/>
      <c r="RZM56" s="18"/>
      <c r="RZN56" s="18"/>
      <c r="RZO56" s="18"/>
      <c r="RZP56" s="18"/>
      <c r="RZQ56" s="18"/>
      <c r="RZR56" s="18"/>
      <c r="RZS56" s="18"/>
      <c r="RZT56" s="18"/>
      <c r="RZU56" s="18"/>
      <c r="RZV56" s="18"/>
      <c r="RZW56" s="18"/>
      <c r="RZX56" s="18"/>
      <c r="RZY56" s="18"/>
      <c r="RZZ56" s="18"/>
      <c r="SAA56" s="18"/>
      <c r="SAB56" s="18"/>
      <c r="SAC56" s="18"/>
      <c r="SAD56" s="18"/>
      <c r="SAE56" s="18"/>
      <c r="SAF56" s="18"/>
      <c r="SAG56" s="18"/>
      <c r="SAH56" s="18"/>
      <c r="SAI56" s="18"/>
      <c r="SAJ56" s="18"/>
      <c r="SAK56" s="18"/>
      <c r="SAL56" s="18"/>
      <c r="SAM56" s="18"/>
      <c r="SAN56" s="18"/>
      <c r="SAO56" s="18"/>
      <c r="SAP56" s="18"/>
      <c r="SAQ56" s="18"/>
      <c r="SAR56" s="18"/>
      <c r="SAS56" s="18"/>
      <c r="SAT56" s="18"/>
      <c r="SAU56" s="18"/>
      <c r="SAV56" s="18"/>
      <c r="SAW56" s="18"/>
      <c r="SAX56" s="18"/>
      <c r="SAY56" s="18"/>
      <c r="SAZ56" s="18"/>
      <c r="SBA56" s="18"/>
      <c r="SBB56" s="18"/>
      <c r="SBC56" s="18"/>
      <c r="SBD56" s="18"/>
      <c r="SBE56" s="18"/>
      <c r="SBF56" s="18"/>
      <c r="SBG56" s="18"/>
      <c r="SBH56" s="18"/>
      <c r="SBI56" s="18"/>
      <c r="SBJ56" s="18"/>
      <c r="SBK56" s="18"/>
      <c r="SBL56" s="18"/>
      <c r="SBM56" s="18"/>
      <c r="SBN56" s="18"/>
      <c r="SBO56" s="18"/>
      <c r="SBP56" s="18"/>
      <c r="SBQ56" s="18"/>
      <c r="SBR56" s="18"/>
      <c r="SBS56" s="18"/>
      <c r="SBT56" s="18"/>
      <c r="SBU56" s="18"/>
      <c r="SBV56" s="18"/>
      <c r="SBW56" s="18"/>
      <c r="SBX56" s="18"/>
      <c r="SBY56" s="18"/>
      <c r="SBZ56" s="18"/>
      <c r="SCA56" s="18"/>
      <c r="SCB56" s="18"/>
      <c r="SCC56" s="18"/>
      <c r="SCD56" s="18"/>
      <c r="SCE56" s="18"/>
      <c r="SCF56" s="18"/>
      <c r="SCG56" s="18"/>
      <c r="SCH56" s="18"/>
      <c r="SCI56" s="18"/>
      <c r="SCJ56" s="18"/>
      <c r="SCK56" s="18"/>
      <c r="SCL56" s="18"/>
      <c r="SCM56" s="18"/>
      <c r="SCN56" s="18"/>
      <c r="SCO56" s="18"/>
      <c r="SCP56" s="18"/>
      <c r="SCQ56" s="18"/>
      <c r="SCR56" s="18"/>
      <c r="SCS56" s="18"/>
      <c r="SCT56" s="18"/>
      <c r="SCU56" s="18"/>
      <c r="SCV56" s="18"/>
      <c r="SCW56" s="18"/>
      <c r="SCX56" s="18"/>
      <c r="SCY56" s="18"/>
      <c r="SCZ56" s="18"/>
      <c r="SDA56" s="18"/>
      <c r="SDB56" s="18"/>
      <c r="SDC56" s="18"/>
      <c r="SDD56" s="18"/>
      <c r="SDE56" s="18"/>
      <c r="SDF56" s="18"/>
      <c r="SDG56" s="18"/>
      <c r="SDH56" s="18"/>
      <c r="SDI56" s="18"/>
      <c r="SDJ56" s="18"/>
      <c r="SDK56" s="18"/>
      <c r="SDL56" s="18"/>
      <c r="SDM56" s="18"/>
      <c r="SDN56" s="18"/>
      <c r="SDO56" s="18"/>
      <c r="SDP56" s="18"/>
      <c r="SDQ56" s="18"/>
      <c r="SDR56" s="18"/>
      <c r="SDS56" s="18"/>
      <c r="SDT56" s="18"/>
      <c r="SDU56" s="18"/>
      <c r="SDV56" s="18"/>
      <c r="SDW56" s="18"/>
      <c r="SDX56" s="18"/>
      <c r="SDY56" s="18"/>
      <c r="SDZ56" s="18"/>
      <c r="SEA56" s="18"/>
      <c r="SEB56" s="18"/>
      <c r="SEC56" s="18"/>
      <c r="SED56" s="18"/>
      <c r="SEE56" s="18"/>
      <c r="SEF56" s="18"/>
      <c r="SEG56" s="18"/>
      <c r="SEH56" s="18"/>
      <c r="SEI56" s="18"/>
      <c r="SEJ56" s="18"/>
      <c r="SEK56" s="18"/>
      <c r="SEL56" s="18"/>
      <c r="SEM56" s="18"/>
      <c r="SEN56" s="18"/>
      <c r="SEO56" s="18"/>
      <c r="SEP56" s="18"/>
      <c r="SEQ56" s="18"/>
      <c r="SER56" s="18"/>
      <c r="SES56" s="18"/>
      <c r="SET56" s="18"/>
      <c r="SEU56" s="18"/>
      <c r="SEV56" s="18"/>
      <c r="SEW56" s="18"/>
      <c r="SEX56" s="18"/>
      <c r="SEY56" s="18"/>
      <c r="SEZ56" s="18"/>
      <c r="SFA56" s="18"/>
      <c r="SFB56" s="18"/>
      <c r="SFC56" s="18"/>
      <c r="SFD56" s="18"/>
      <c r="SFE56" s="18"/>
      <c r="SFF56" s="18"/>
      <c r="SFG56" s="18"/>
      <c r="SFH56" s="18"/>
      <c r="SFI56" s="18"/>
      <c r="SFJ56" s="18"/>
      <c r="SFK56" s="18"/>
      <c r="SFL56" s="18"/>
      <c r="SFM56" s="18"/>
      <c r="SFN56" s="18"/>
      <c r="SFO56" s="18"/>
      <c r="SFP56" s="18"/>
      <c r="SFQ56" s="18"/>
      <c r="SFR56" s="18"/>
      <c r="SFS56" s="18"/>
      <c r="SFT56" s="18"/>
      <c r="SFU56" s="18"/>
      <c r="SFV56" s="18"/>
      <c r="SFW56" s="18"/>
      <c r="SFX56" s="18"/>
      <c r="SFY56" s="18"/>
      <c r="SFZ56" s="18"/>
      <c r="SGA56" s="18"/>
      <c r="SGB56" s="18"/>
      <c r="SGC56" s="18"/>
      <c r="SGD56" s="18"/>
      <c r="SGE56" s="18"/>
      <c r="SGF56" s="18"/>
      <c r="SGG56" s="18"/>
      <c r="SGH56" s="18"/>
      <c r="SGI56" s="18"/>
      <c r="SGJ56" s="18"/>
      <c r="SGK56" s="18"/>
      <c r="SGL56" s="18"/>
      <c r="SGM56" s="18"/>
      <c r="SGN56" s="18"/>
      <c r="SGO56" s="18"/>
      <c r="SGP56" s="18"/>
      <c r="SGQ56" s="18"/>
      <c r="SGR56" s="18"/>
      <c r="SGS56" s="18"/>
      <c r="SGT56" s="18"/>
      <c r="SGU56" s="18"/>
      <c r="SGV56" s="18"/>
      <c r="SGW56" s="18"/>
      <c r="SGX56" s="18"/>
      <c r="SGY56" s="18"/>
      <c r="SGZ56" s="18"/>
      <c r="SHA56" s="18"/>
      <c r="SHB56" s="18"/>
      <c r="SHC56" s="18"/>
      <c r="SHD56" s="18"/>
      <c r="SHE56" s="18"/>
      <c r="SHF56" s="18"/>
      <c r="SHG56" s="18"/>
      <c r="SHH56" s="18"/>
      <c r="SHI56" s="18"/>
      <c r="SHJ56" s="18"/>
      <c r="SHK56" s="18"/>
      <c r="SHL56" s="18"/>
      <c r="SHM56" s="18"/>
      <c r="SHN56" s="18"/>
      <c r="SHO56" s="18"/>
      <c r="SHP56" s="18"/>
      <c r="SHQ56" s="18"/>
      <c r="SHR56" s="18"/>
      <c r="SHS56" s="18"/>
      <c r="SHT56" s="18"/>
      <c r="SHU56" s="18"/>
      <c r="SHV56" s="18"/>
      <c r="SHW56" s="18"/>
      <c r="SHX56" s="18"/>
      <c r="SHY56" s="18"/>
      <c r="SHZ56" s="18"/>
      <c r="SIA56" s="18"/>
      <c r="SIB56" s="18"/>
      <c r="SIC56" s="18"/>
      <c r="SID56" s="18"/>
      <c r="SIE56" s="18"/>
      <c r="SIF56" s="18"/>
      <c r="SIG56" s="18"/>
      <c r="SIH56" s="18"/>
      <c r="SII56" s="18"/>
      <c r="SIJ56" s="18"/>
      <c r="SIK56" s="18"/>
      <c r="SIL56" s="18"/>
      <c r="SIM56" s="18"/>
      <c r="SIN56" s="18"/>
      <c r="SIO56" s="18"/>
      <c r="SIP56" s="18"/>
      <c r="SIQ56" s="18"/>
      <c r="SIR56" s="18"/>
      <c r="SIS56" s="18"/>
      <c r="SIT56" s="18"/>
      <c r="SIU56" s="18"/>
      <c r="SIV56" s="18"/>
      <c r="SIW56" s="18"/>
      <c r="SIX56" s="18"/>
      <c r="SIY56" s="18"/>
      <c r="SIZ56" s="18"/>
      <c r="SJA56" s="18"/>
      <c r="SJB56" s="18"/>
      <c r="SJC56" s="18"/>
      <c r="SJD56" s="18"/>
      <c r="SJE56" s="18"/>
      <c r="SJF56" s="18"/>
      <c r="SJG56" s="18"/>
      <c r="SJH56" s="18"/>
      <c r="SJI56" s="18"/>
      <c r="SJJ56" s="18"/>
      <c r="SJK56" s="18"/>
      <c r="SJL56" s="18"/>
      <c r="SJM56" s="18"/>
      <c r="SJN56" s="18"/>
      <c r="SJO56" s="18"/>
      <c r="SJP56" s="18"/>
      <c r="SJQ56" s="18"/>
      <c r="SJR56" s="18"/>
      <c r="SJS56" s="18"/>
      <c r="SJT56" s="18"/>
      <c r="SJU56" s="18"/>
      <c r="SJV56" s="18"/>
      <c r="SJW56" s="18"/>
      <c r="SJX56" s="18"/>
      <c r="SJY56" s="18"/>
      <c r="SJZ56" s="18"/>
      <c r="SKA56" s="18"/>
      <c r="SKB56" s="18"/>
      <c r="SKC56" s="18"/>
      <c r="SKD56" s="18"/>
      <c r="SKE56" s="18"/>
      <c r="SKF56" s="18"/>
      <c r="SKG56" s="18"/>
      <c r="SKH56" s="18"/>
      <c r="SKI56" s="18"/>
      <c r="SKJ56" s="18"/>
      <c r="SKK56" s="18"/>
      <c r="SKL56" s="18"/>
      <c r="SKM56" s="18"/>
      <c r="SKN56" s="18"/>
      <c r="SKO56" s="18"/>
      <c r="SKP56" s="18"/>
      <c r="SKQ56" s="18"/>
      <c r="SKR56" s="18"/>
      <c r="SKS56" s="18"/>
      <c r="SKT56" s="18"/>
      <c r="SKU56" s="18"/>
      <c r="SKV56" s="18"/>
      <c r="SKW56" s="18"/>
      <c r="SKX56" s="18"/>
      <c r="SKY56" s="18"/>
      <c r="SKZ56" s="18"/>
      <c r="SLA56" s="18"/>
      <c r="SLB56" s="18"/>
      <c r="SLC56" s="18"/>
      <c r="SLD56" s="18"/>
      <c r="SLE56" s="18"/>
      <c r="SLF56" s="18"/>
      <c r="SLG56" s="18"/>
      <c r="SLH56" s="18"/>
      <c r="SLI56" s="18"/>
      <c r="SLJ56" s="18"/>
      <c r="SLK56" s="18"/>
      <c r="SLL56" s="18"/>
      <c r="SLM56" s="18"/>
      <c r="SLN56" s="18"/>
      <c r="SLO56" s="18"/>
      <c r="SLP56" s="18"/>
      <c r="SLQ56" s="18"/>
      <c r="SLR56" s="18"/>
      <c r="SLS56" s="18"/>
      <c r="SLT56" s="18"/>
      <c r="SLU56" s="18"/>
      <c r="SLV56" s="18"/>
      <c r="SLW56" s="18"/>
      <c r="SLX56" s="18"/>
      <c r="SLY56" s="18"/>
      <c r="SLZ56" s="18"/>
      <c r="SMA56" s="18"/>
      <c r="SMB56" s="18"/>
      <c r="SMC56" s="18"/>
      <c r="SMD56" s="18"/>
      <c r="SME56" s="18"/>
      <c r="SMF56" s="18"/>
      <c r="SMG56" s="18"/>
      <c r="SMH56" s="18"/>
      <c r="SMI56" s="18"/>
      <c r="SMJ56" s="18"/>
      <c r="SMK56" s="18"/>
      <c r="SML56" s="18"/>
      <c r="SMM56" s="18"/>
      <c r="SMN56" s="18"/>
      <c r="SMO56" s="18"/>
      <c r="SMP56" s="18"/>
      <c r="SMQ56" s="18"/>
      <c r="SMR56" s="18"/>
      <c r="SMS56" s="18"/>
      <c r="SMT56" s="18"/>
      <c r="SMU56" s="18"/>
      <c r="SMV56" s="18"/>
      <c r="SMW56" s="18"/>
      <c r="SMX56" s="18"/>
      <c r="SMY56" s="18"/>
      <c r="SMZ56" s="18"/>
      <c r="SNA56" s="18"/>
      <c r="SNB56" s="18"/>
      <c r="SNC56" s="18"/>
      <c r="SND56" s="18"/>
      <c r="SNE56" s="18"/>
      <c r="SNF56" s="18"/>
      <c r="SNG56" s="18"/>
      <c r="SNH56" s="18"/>
      <c r="SNI56" s="18"/>
      <c r="SNJ56" s="18"/>
      <c r="SNK56" s="18"/>
      <c r="SNL56" s="18"/>
      <c r="SNM56" s="18"/>
      <c r="SNN56" s="18"/>
      <c r="SNO56" s="18"/>
      <c r="SNP56" s="18"/>
      <c r="SNQ56" s="18"/>
      <c r="SNR56" s="18"/>
      <c r="SNS56" s="18"/>
      <c r="SNT56" s="18"/>
      <c r="SNU56" s="18"/>
      <c r="SNV56" s="18"/>
      <c r="SNW56" s="18"/>
      <c r="SNX56" s="18"/>
      <c r="SNY56" s="18"/>
      <c r="SNZ56" s="18"/>
      <c r="SOA56" s="18"/>
      <c r="SOB56" s="18"/>
      <c r="SOC56" s="18"/>
      <c r="SOD56" s="18"/>
      <c r="SOE56" s="18"/>
      <c r="SOF56" s="18"/>
      <c r="SOG56" s="18"/>
      <c r="SOH56" s="18"/>
      <c r="SOI56" s="18"/>
      <c r="SOJ56" s="18"/>
      <c r="SOK56" s="18"/>
      <c r="SOL56" s="18"/>
      <c r="SOM56" s="18"/>
      <c r="SON56" s="18"/>
      <c r="SOO56" s="18"/>
      <c r="SOP56" s="18"/>
      <c r="SOQ56" s="18"/>
      <c r="SOR56" s="18"/>
      <c r="SOS56" s="18"/>
      <c r="SOT56" s="18"/>
      <c r="SOU56" s="18"/>
      <c r="SOV56" s="18"/>
      <c r="SOW56" s="18"/>
      <c r="SOX56" s="18"/>
      <c r="SOY56" s="18"/>
      <c r="SOZ56" s="18"/>
      <c r="SPA56" s="18"/>
      <c r="SPB56" s="18"/>
      <c r="SPC56" s="18"/>
      <c r="SPD56" s="18"/>
      <c r="SPE56" s="18"/>
      <c r="SPF56" s="18"/>
      <c r="SPG56" s="18"/>
      <c r="SPH56" s="18"/>
      <c r="SPI56" s="18"/>
      <c r="SPJ56" s="18"/>
      <c r="SPK56" s="18"/>
      <c r="SPL56" s="18"/>
      <c r="SPM56" s="18"/>
      <c r="SPN56" s="18"/>
      <c r="SPO56" s="18"/>
      <c r="SPP56" s="18"/>
      <c r="SPQ56" s="18"/>
      <c r="SPR56" s="18"/>
      <c r="SPS56" s="18"/>
      <c r="SPT56" s="18"/>
      <c r="SPU56" s="18"/>
      <c r="SPV56" s="18"/>
      <c r="SPW56" s="18"/>
      <c r="SPX56" s="18"/>
      <c r="SPY56" s="18"/>
      <c r="SPZ56" s="18"/>
      <c r="SQA56" s="18"/>
      <c r="SQB56" s="18"/>
      <c r="SQC56" s="18"/>
      <c r="SQD56" s="18"/>
      <c r="SQE56" s="18"/>
      <c r="SQF56" s="18"/>
      <c r="SQG56" s="18"/>
      <c r="SQH56" s="18"/>
      <c r="SQI56" s="18"/>
      <c r="SQJ56" s="18"/>
      <c r="SQK56" s="18"/>
      <c r="SQL56" s="18"/>
      <c r="SQM56" s="18"/>
      <c r="SQN56" s="18"/>
      <c r="SQO56" s="18"/>
      <c r="SQP56" s="18"/>
      <c r="SQQ56" s="18"/>
      <c r="SQR56" s="18"/>
      <c r="SQS56" s="18"/>
      <c r="SQT56" s="18"/>
      <c r="SQU56" s="18"/>
      <c r="SQV56" s="18"/>
      <c r="SQW56" s="18"/>
      <c r="SQX56" s="18"/>
      <c r="SQY56" s="18"/>
      <c r="SQZ56" s="18"/>
      <c r="SRA56" s="18"/>
      <c r="SRB56" s="18"/>
      <c r="SRC56" s="18"/>
      <c r="SRD56" s="18"/>
      <c r="SRE56" s="18"/>
      <c r="SRF56" s="18"/>
      <c r="SRG56" s="18"/>
      <c r="SRH56" s="18"/>
      <c r="SRI56" s="18"/>
      <c r="SRJ56" s="18"/>
      <c r="SRK56" s="18"/>
      <c r="SRL56" s="18"/>
      <c r="SRM56" s="18"/>
      <c r="SRN56" s="18"/>
      <c r="SRO56" s="18"/>
      <c r="SRP56" s="18"/>
      <c r="SRQ56" s="18"/>
      <c r="SRR56" s="18"/>
      <c r="SRS56" s="18"/>
      <c r="SRT56" s="18"/>
      <c r="SRU56" s="18"/>
      <c r="SRV56" s="18"/>
      <c r="SRW56" s="18"/>
      <c r="SRX56" s="18"/>
      <c r="SRY56" s="18"/>
      <c r="SRZ56" s="18"/>
      <c r="SSA56" s="18"/>
      <c r="SSB56" s="18"/>
      <c r="SSC56" s="18"/>
      <c r="SSD56" s="18"/>
      <c r="SSE56" s="18"/>
      <c r="SSF56" s="18"/>
      <c r="SSG56" s="18"/>
      <c r="SSH56" s="18"/>
      <c r="SSI56" s="18"/>
      <c r="SSJ56" s="18"/>
      <c r="SSK56" s="18"/>
      <c r="SSL56" s="18"/>
      <c r="SSM56" s="18"/>
      <c r="SSN56" s="18"/>
      <c r="SSO56" s="18"/>
      <c r="SSP56" s="18"/>
      <c r="SSQ56" s="18"/>
      <c r="SSR56" s="18"/>
      <c r="SSS56" s="18"/>
      <c r="SST56" s="18"/>
      <c r="SSU56" s="18"/>
      <c r="SSV56" s="18"/>
      <c r="SSW56" s="18"/>
      <c r="SSX56" s="18"/>
      <c r="SSY56" s="18"/>
      <c r="SSZ56" s="18"/>
      <c r="STA56" s="18"/>
      <c r="STB56" s="18"/>
      <c r="STC56" s="18"/>
      <c r="STD56" s="18"/>
      <c r="STE56" s="18"/>
      <c r="STF56" s="18"/>
      <c r="STG56" s="18"/>
      <c r="STH56" s="18"/>
      <c r="STI56" s="18"/>
      <c r="STJ56" s="18"/>
      <c r="STK56" s="18"/>
      <c r="STL56" s="18"/>
      <c r="STM56" s="18"/>
      <c r="STN56" s="18"/>
      <c r="STO56" s="18"/>
      <c r="STP56" s="18"/>
      <c r="STQ56" s="18"/>
      <c r="STR56" s="18"/>
      <c r="STS56" s="18"/>
      <c r="STT56" s="18"/>
      <c r="STU56" s="18"/>
      <c r="STV56" s="18"/>
      <c r="STW56" s="18"/>
      <c r="STX56" s="18"/>
      <c r="STY56" s="18"/>
      <c r="STZ56" s="18"/>
      <c r="SUA56" s="18"/>
      <c r="SUB56" s="18"/>
      <c r="SUC56" s="18"/>
      <c r="SUD56" s="18"/>
      <c r="SUE56" s="18"/>
      <c r="SUF56" s="18"/>
      <c r="SUG56" s="18"/>
      <c r="SUH56" s="18"/>
      <c r="SUI56" s="18"/>
      <c r="SUJ56" s="18"/>
      <c r="SUK56" s="18"/>
      <c r="SUL56" s="18"/>
      <c r="SUM56" s="18"/>
      <c r="SUN56" s="18"/>
      <c r="SUO56" s="18"/>
      <c r="SUP56" s="18"/>
      <c r="SUQ56" s="18"/>
      <c r="SUR56" s="18"/>
      <c r="SUS56" s="18"/>
      <c r="SUT56" s="18"/>
      <c r="SUU56" s="18"/>
      <c r="SUV56" s="18"/>
      <c r="SUW56" s="18"/>
      <c r="SUX56" s="18"/>
      <c r="SUY56" s="18"/>
      <c r="SUZ56" s="18"/>
      <c r="SVA56" s="18"/>
      <c r="SVB56" s="18"/>
      <c r="SVC56" s="18"/>
      <c r="SVD56" s="18"/>
      <c r="SVE56" s="18"/>
      <c r="SVF56" s="18"/>
      <c r="SVG56" s="18"/>
      <c r="SVH56" s="18"/>
      <c r="SVI56" s="18"/>
      <c r="SVJ56" s="18"/>
      <c r="SVK56" s="18"/>
      <c r="SVL56" s="18"/>
      <c r="SVM56" s="18"/>
      <c r="SVN56" s="18"/>
      <c r="SVO56" s="18"/>
      <c r="SVP56" s="18"/>
      <c r="SVQ56" s="18"/>
      <c r="SVR56" s="18"/>
      <c r="SVS56" s="18"/>
      <c r="SVT56" s="18"/>
      <c r="SVU56" s="18"/>
      <c r="SVV56" s="18"/>
      <c r="SVW56" s="18"/>
      <c r="SVX56" s="18"/>
      <c r="SVY56" s="18"/>
      <c r="SVZ56" s="18"/>
      <c r="SWA56" s="18"/>
      <c r="SWB56" s="18"/>
      <c r="SWC56" s="18"/>
      <c r="SWD56" s="18"/>
      <c r="SWE56" s="18"/>
      <c r="SWF56" s="18"/>
      <c r="SWG56" s="18"/>
      <c r="SWH56" s="18"/>
      <c r="SWI56" s="18"/>
      <c r="SWJ56" s="18"/>
      <c r="SWK56" s="18"/>
      <c r="SWL56" s="18"/>
      <c r="SWM56" s="18"/>
      <c r="SWN56" s="18"/>
      <c r="SWO56" s="18"/>
      <c r="SWP56" s="18"/>
      <c r="SWQ56" s="18"/>
      <c r="SWR56" s="18"/>
      <c r="SWS56" s="18"/>
      <c r="SWT56" s="18"/>
      <c r="SWU56" s="18"/>
      <c r="SWV56" s="18"/>
      <c r="SWW56" s="18"/>
      <c r="SWX56" s="18"/>
      <c r="SWY56" s="18"/>
      <c r="SWZ56" s="18"/>
      <c r="SXA56" s="18"/>
      <c r="SXB56" s="18"/>
      <c r="SXC56" s="18"/>
      <c r="SXD56" s="18"/>
      <c r="SXE56" s="18"/>
      <c r="SXF56" s="18"/>
      <c r="SXG56" s="18"/>
      <c r="SXH56" s="18"/>
      <c r="SXI56" s="18"/>
      <c r="SXJ56" s="18"/>
      <c r="SXK56" s="18"/>
      <c r="SXL56" s="18"/>
      <c r="SXM56" s="18"/>
      <c r="SXN56" s="18"/>
      <c r="SXO56" s="18"/>
      <c r="SXP56" s="18"/>
      <c r="SXQ56" s="18"/>
      <c r="SXR56" s="18"/>
      <c r="SXS56" s="18"/>
      <c r="SXT56" s="18"/>
      <c r="SXU56" s="18"/>
      <c r="SXV56" s="18"/>
      <c r="SXW56" s="18"/>
      <c r="SXX56" s="18"/>
      <c r="SXY56" s="18"/>
      <c r="SXZ56" s="18"/>
      <c r="SYA56" s="18"/>
      <c r="SYB56" s="18"/>
      <c r="SYC56" s="18"/>
      <c r="SYD56" s="18"/>
      <c r="SYE56" s="18"/>
      <c r="SYF56" s="18"/>
      <c r="SYG56" s="18"/>
      <c r="SYH56" s="18"/>
      <c r="SYI56" s="18"/>
      <c r="SYJ56" s="18"/>
      <c r="SYK56" s="18"/>
      <c r="SYL56" s="18"/>
      <c r="SYM56" s="18"/>
      <c r="SYN56" s="18"/>
      <c r="SYO56" s="18"/>
      <c r="SYP56" s="18"/>
      <c r="SYQ56" s="18"/>
      <c r="SYR56" s="18"/>
      <c r="SYS56" s="18"/>
      <c r="SYT56" s="18"/>
      <c r="SYU56" s="18"/>
      <c r="SYV56" s="18"/>
      <c r="SYW56" s="18"/>
      <c r="SYX56" s="18"/>
      <c r="SYY56" s="18"/>
      <c r="SYZ56" s="18"/>
      <c r="SZA56" s="18"/>
      <c r="SZB56" s="18"/>
      <c r="SZC56" s="18"/>
      <c r="SZD56" s="18"/>
      <c r="SZE56" s="18"/>
      <c r="SZF56" s="18"/>
      <c r="SZG56" s="18"/>
      <c r="SZH56" s="18"/>
      <c r="SZI56" s="18"/>
      <c r="SZJ56" s="18"/>
      <c r="SZK56" s="18"/>
      <c r="SZL56" s="18"/>
      <c r="SZM56" s="18"/>
      <c r="SZN56" s="18"/>
      <c r="SZO56" s="18"/>
      <c r="SZP56" s="18"/>
      <c r="SZQ56" s="18"/>
      <c r="SZR56" s="18"/>
      <c r="SZS56" s="18"/>
      <c r="SZT56" s="18"/>
      <c r="SZU56" s="18"/>
      <c r="SZV56" s="18"/>
      <c r="SZW56" s="18"/>
      <c r="SZX56" s="18"/>
      <c r="SZY56" s="18"/>
      <c r="SZZ56" s="18"/>
      <c r="TAA56" s="18"/>
      <c r="TAB56" s="18"/>
      <c r="TAC56" s="18"/>
      <c r="TAD56" s="18"/>
      <c r="TAE56" s="18"/>
      <c r="TAF56" s="18"/>
      <c r="TAG56" s="18"/>
      <c r="TAH56" s="18"/>
      <c r="TAI56" s="18"/>
      <c r="TAJ56" s="18"/>
      <c r="TAK56" s="18"/>
      <c r="TAL56" s="18"/>
      <c r="TAM56" s="18"/>
      <c r="TAN56" s="18"/>
      <c r="TAO56" s="18"/>
      <c r="TAP56" s="18"/>
      <c r="TAQ56" s="18"/>
      <c r="TAR56" s="18"/>
      <c r="TAS56" s="18"/>
      <c r="TAT56" s="18"/>
      <c r="TAU56" s="18"/>
      <c r="TAV56" s="18"/>
      <c r="TAW56" s="18"/>
      <c r="TAX56" s="18"/>
      <c r="TAY56" s="18"/>
      <c r="TAZ56" s="18"/>
      <c r="TBA56" s="18"/>
      <c r="TBB56" s="18"/>
      <c r="TBC56" s="18"/>
      <c r="TBD56" s="18"/>
      <c r="TBE56" s="18"/>
      <c r="TBF56" s="18"/>
      <c r="TBG56" s="18"/>
      <c r="TBH56" s="18"/>
      <c r="TBI56" s="18"/>
      <c r="TBJ56" s="18"/>
      <c r="TBK56" s="18"/>
      <c r="TBL56" s="18"/>
      <c r="TBM56" s="18"/>
      <c r="TBN56" s="18"/>
      <c r="TBO56" s="18"/>
      <c r="TBP56" s="18"/>
      <c r="TBQ56" s="18"/>
      <c r="TBR56" s="18"/>
      <c r="TBS56" s="18"/>
      <c r="TBT56" s="18"/>
      <c r="TBU56" s="18"/>
      <c r="TBV56" s="18"/>
      <c r="TBW56" s="18"/>
      <c r="TBX56" s="18"/>
      <c r="TBY56" s="18"/>
      <c r="TBZ56" s="18"/>
      <c r="TCA56" s="18"/>
      <c r="TCB56" s="18"/>
      <c r="TCC56" s="18"/>
      <c r="TCD56" s="18"/>
      <c r="TCE56" s="18"/>
      <c r="TCF56" s="18"/>
      <c r="TCG56" s="18"/>
      <c r="TCH56" s="18"/>
      <c r="TCI56" s="18"/>
      <c r="TCJ56" s="18"/>
      <c r="TCK56" s="18"/>
      <c r="TCL56" s="18"/>
      <c r="TCM56" s="18"/>
      <c r="TCN56" s="18"/>
      <c r="TCO56" s="18"/>
      <c r="TCP56" s="18"/>
      <c r="TCQ56" s="18"/>
      <c r="TCR56" s="18"/>
      <c r="TCS56" s="18"/>
      <c r="TCT56" s="18"/>
      <c r="TCU56" s="18"/>
      <c r="TCV56" s="18"/>
      <c r="TCW56" s="18"/>
      <c r="TCX56" s="18"/>
      <c r="TCY56" s="18"/>
      <c r="TCZ56" s="18"/>
      <c r="TDA56" s="18"/>
      <c r="TDB56" s="18"/>
      <c r="TDC56" s="18"/>
      <c r="TDD56" s="18"/>
      <c r="TDE56" s="18"/>
      <c r="TDF56" s="18"/>
      <c r="TDG56" s="18"/>
      <c r="TDH56" s="18"/>
      <c r="TDI56" s="18"/>
      <c r="TDJ56" s="18"/>
      <c r="TDK56" s="18"/>
      <c r="TDL56" s="18"/>
      <c r="TDM56" s="18"/>
      <c r="TDN56" s="18"/>
      <c r="TDO56" s="18"/>
      <c r="TDP56" s="18"/>
      <c r="TDQ56" s="18"/>
      <c r="TDR56" s="18"/>
      <c r="TDS56" s="18"/>
      <c r="TDT56" s="18"/>
      <c r="TDU56" s="18"/>
      <c r="TDV56" s="18"/>
      <c r="TDW56" s="18"/>
      <c r="TDX56" s="18"/>
      <c r="TDY56" s="18"/>
      <c r="TDZ56" s="18"/>
      <c r="TEA56" s="18"/>
      <c r="TEB56" s="18"/>
      <c r="TEC56" s="18"/>
      <c r="TED56" s="18"/>
      <c r="TEE56" s="18"/>
      <c r="TEF56" s="18"/>
      <c r="TEG56" s="18"/>
      <c r="TEH56" s="18"/>
      <c r="TEI56" s="18"/>
      <c r="TEJ56" s="18"/>
      <c r="TEK56" s="18"/>
      <c r="TEL56" s="18"/>
      <c r="TEM56" s="18"/>
      <c r="TEN56" s="18"/>
      <c r="TEO56" s="18"/>
      <c r="TEP56" s="18"/>
      <c r="TEQ56" s="18"/>
      <c r="TER56" s="18"/>
      <c r="TES56" s="18"/>
      <c r="TET56" s="18"/>
      <c r="TEU56" s="18"/>
      <c r="TEV56" s="18"/>
      <c r="TEW56" s="18"/>
      <c r="TEX56" s="18"/>
      <c r="TEY56" s="18"/>
      <c r="TEZ56" s="18"/>
      <c r="TFA56" s="18"/>
      <c r="TFB56" s="18"/>
      <c r="TFC56" s="18"/>
      <c r="TFD56" s="18"/>
      <c r="TFE56" s="18"/>
      <c r="TFF56" s="18"/>
      <c r="TFG56" s="18"/>
      <c r="TFH56" s="18"/>
      <c r="TFI56" s="18"/>
      <c r="TFJ56" s="18"/>
      <c r="TFK56" s="18"/>
      <c r="TFL56" s="18"/>
      <c r="TFM56" s="18"/>
      <c r="TFN56" s="18"/>
      <c r="TFO56" s="18"/>
      <c r="TFP56" s="18"/>
      <c r="TFQ56" s="18"/>
      <c r="TFR56" s="18"/>
      <c r="TFS56" s="18"/>
      <c r="TFT56" s="18"/>
      <c r="TFU56" s="18"/>
      <c r="TFV56" s="18"/>
      <c r="TFW56" s="18"/>
      <c r="TFX56" s="18"/>
      <c r="TFY56" s="18"/>
      <c r="TFZ56" s="18"/>
      <c r="TGA56" s="18"/>
      <c r="TGB56" s="18"/>
      <c r="TGC56" s="18"/>
      <c r="TGD56" s="18"/>
      <c r="TGE56" s="18"/>
      <c r="TGF56" s="18"/>
      <c r="TGG56" s="18"/>
      <c r="TGH56" s="18"/>
      <c r="TGI56" s="18"/>
      <c r="TGJ56" s="18"/>
      <c r="TGK56" s="18"/>
      <c r="TGL56" s="18"/>
      <c r="TGM56" s="18"/>
      <c r="TGN56" s="18"/>
      <c r="TGO56" s="18"/>
      <c r="TGP56" s="18"/>
      <c r="TGQ56" s="18"/>
      <c r="TGR56" s="18"/>
      <c r="TGS56" s="18"/>
      <c r="TGT56" s="18"/>
      <c r="TGU56" s="18"/>
      <c r="TGV56" s="18"/>
      <c r="TGW56" s="18"/>
      <c r="TGX56" s="18"/>
      <c r="TGY56" s="18"/>
      <c r="TGZ56" s="18"/>
      <c r="THA56" s="18"/>
      <c r="THB56" s="18"/>
      <c r="THC56" s="18"/>
      <c r="THD56" s="18"/>
      <c r="THE56" s="18"/>
      <c r="THF56" s="18"/>
      <c r="THG56" s="18"/>
      <c r="THH56" s="18"/>
      <c r="THI56" s="18"/>
      <c r="THJ56" s="18"/>
      <c r="THK56" s="18"/>
      <c r="THL56" s="18"/>
      <c r="THM56" s="18"/>
      <c r="THN56" s="18"/>
      <c r="THO56" s="18"/>
      <c r="THP56" s="18"/>
      <c r="THQ56" s="18"/>
      <c r="THR56" s="18"/>
      <c r="THS56" s="18"/>
      <c r="THT56" s="18"/>
      <c r="THU56" s="18"/>
      <c r="THV56" s="18"/>
      <c r="THW56" s="18"/>
      <c r="THX56" s="18"/>
      <c r="THY56" s="18"/>
      <c r="THZ56" s="18"/>
      <c r="TIA56" s="18"/>
      <c r="TIB56" s="18"/>
      <c r="TIC56" s="18"/>
      <c r="TID56" s="18"/>
      <c r="TIE56" s="18"/>
      <c r="TIF56" s="18"/>
      <c r="TIG56" s="18"/>
      <c r="TIH56" s="18"/>
      <c r="TII56" s="18"/>
      <c r="TIJ56" s="18"/>
      <c r="TIK56" s="18"/>
      <c r="TIL56" s="18"/>
      <c r="TIM56" s="18"/>
      <c r="TIN56" s="18"/>
      <c r="TIO56" s="18"/>
      <c r="TIP56" s="18"/>
      <c r="TIQ56" s="18"/>
      <c r="TIR56" s="18"/>
      <c r="TIS56" s="18"/>
      <c r="TIT56" s="18"/>
      <c r="TIU56" s="18"/>
      <c r="TIV56" s="18"/>
      <c r="TIW56" s="18"/>
      <c r="TIX56" s="18"/>
      <c r="TIY56" s="18"/>
      <c r="TIZ56" s="18"/>
      <c r="TJA56" s="18"/>
      <c r="TJB56" s="18"/>
      <c r="TJC56" s="18"/>
      <c r="TJD56" s="18"/>
      <c r="TJE56" s="18"/>
      <c r="TJF56" s="18"/>
      <c r="TJG56" s="18"/>
      <c r="TJH56" s="18"/>
      <c r="TJI56" s="18"/>
      <c r="TJJ56" s="18"/>
      <c r="TJK56" s="18"/>
      <c r="TJL56" s="18"/>
      <c r="TJM56" s="18"/>
      <c r="TJN56" s="18"/>
      <c r="TJO56" s="18"/>
      <c r="TJP56" s="18"/>
      <c r="TJQ56" s="18"/>
      <c r="TJR56" s="18"/>
      <c r="TJS56" s="18"/>
      <c r="TJT56" s="18"/>
      <c r="TJU56" s="18"/>
      <c r="TJV56" s="18"/>
      <c r="TJW56" s="18"/>
      <c r="TJX56" s="18"/>
      <c r="TJY56" s="18"/>
      <c r="TJZ56" s="18"/>
      <c r="TKA56" s="18"/>
      <c r="TKB56" s="18"/>
      <c r="TKC56" s="18"/>
      <c r="TKD56" s="18"/>
      <c r="TKE56" s="18"/>
      <c r="TKF56" s="18"/>
      <c r="TKG56" s="18"/>
      <c r="TKH56" s="18"/>
      <c r="TKI56" s="18"/>
      <c r="TKJ56" s="18"/>
      <c r="TKK56" s="18"/>
      <c r="TKL56" s="18"/>
      <c r="TKM56" s="18"/>
      <c r="TKN56" s="18"/>
      <c r="TKO56" s="18"/>
      <c r="TKP56" s="18"/>
      <c r="TKQ56" s="18"/>
      <c r="TKR56" s="18"/>
      <c r="TKS56" s="18"/>
      <c r="TKT56" s="18"/>
      <c r="TKU56" s="18"/>
      <c r="TKV56" s="18"/>
      <c r="TKW56" s="18"/>
      <c r="TKX56" s="18"/>
      <c r="TKY56" s="18"/>
      <c r="TKZ56" s="18"/>
      <c r="TLA56" s="18"/>
      <c r="TLB56" s="18"/>
      <c r="TLC56" s="18"/>
      <c r="TLD56" s="18"/>
      <c r="TLE56" s="18"/>
      <c r="TLF56" s="18"/>
      <c r="TLG56" s="18"/>
      <c r="TLH56" s="18"/>
      <c r="TLI56" s="18"/>
      <c r="TLJ56" s="18"/>
      <c r="TLK56" s="18"/>
      <c r="TLL56" s="18"/>
      <c r="TLM56" s="18"/>
      <c r="TLN56" s="18"/>
      <c r="TLO56" s="18"/>
      <c r="TLP56" s="18"/>
      <c r="TLQ56" s="18"/>
      <c r="TLR56" s="18"/>
      <c r="TLS56" s="18"/>
      <c r="TLT56" s="18"/>
      <c r="TLU56" s="18"/>
      <c r="TLV56" s="18"/>
      <c r="TLW56" s="18"/>
      <c r="TLX56" s="18"/>
      <c r="TLY56" s="18"/>
      <c r="TLZ56" s="18"/>
      <c r="TMA56" s="18"/>
      <c r="TMB56" s="18"/>
      <c r="TMC56" s="18"/>
      <c r="TMD56" s="18"/>
      <c r="TME56" s="18"/>
      <c r="TMF56" s="18"/>
      <c r="TMG56" s="18"/>
      <c r="TMH56" s="18"/>
      <c r="TMI56" s="18"/>
      <c r="TMJ56" s="18"/>
      <c r="TMK56" s="18"/>
      <c r="TML56" s="18"/>
      <c r="TMM56" s="18"/>
      <c r="TMN56" s="18"/>
      <c r="TMO56" s="18"/>
      <c r="TMP56" s="18"/>
      <c r="TMQ56" s="18"/>
      <c r="TMR56" s="18"/>
      <c r="TMS56" s="18"/>
      <c r="TMT56" s="18"/>
      <c r="TMU56" s="18"/>
      <c r="TMV56" s="18"/>
      <c r="TMW56" s="18"/>
      <c r="TMX56" s="18"/>
      <c r="TMY56" s="18"/>
      <c r="TMZ56" s="18"/>
      <c r="TNA56" s="18"/>
      <c r="TNB56" s="18"/>
      <c r="TNC56" s="18"/>
      <c r="TND56" s="18"/>
      <c r="TNE56" s="18"/>
      <c r="TNF56" s="18"/>
      <c r="TNG56" s="18"/>
      <c r="TNH56" s="18"/>
      <c r="TNI56" s="18"/>
      <c r="TNJ56" s="18"/>
      <c r="TNK56" s="18"/>
      <c r="TNL56" s="18"/>
      <c r="TNM56" s="18"/>
      <c r="TNN56" s="18"/>
      <c r="TNO56" s="18"/>
      <c r="TNP56" s="18"/>
      <c r="TNQ56" s="18"/>
      <c r="TNR56" s="18"/>
      <c r="TNS56" s="18"/>
      <c r="TNT56" s="18"/>
      <c r="TNU56" s="18"/>
      <c r="TNV56" s="18"/>
      <c r="TNW56" s="18"/>
      <c r="TNX56" s="18"/>
      <c r="TNY56" s="18"/>
      <c r="TNZ56" s="18"/>
      <c r="TOA56" s="18"/>
      <c r="TOB56" s="18"/>
      <c r="TOC56" s="18"/>
      <c r="TOD56" s="18"/>
      <c r="TOE56" s="18"/>
      <c r="TOF56" s="18"/>
      <c r="TOG56" s="18"/>
      <c r="TOH56" s="18"/>
      <c r="TOI56" s="18"/>
      <c r="TOJ56" s="18"/>
      <c r="TOK56" s="18"/>
      <c r="TOL56" s="18"/>
      <c r="TOM56" s="18"/>
      <c r="TON56" s="18"/>
      <c r="TOO56" s="18"/>
      <c r="TOP56" s="18"/>
      <c r="TOQ56" s="18"/>
      <c r="TOR56" s="18"/>
      <c r="TOS56" s="18"/>
      <c r="TOT56" s="18"/>
      <c r="TOU56" s="18"/>
      <c r="TOV56" s="18"/>
      <c r="TOW56" s="18"/>
      <c r="TOX56" s="18"/>
      <c r="TOY56" s="18"/>
      <c r="TOZ56" s="18"/>
      <c r="TPA56" s="18"/>
      <c r="TPB56" s="18"/>
      <c r="TPC56" s="18"/>
      <c r="TPD56" s="18"/>
      <c r="TPE56" s="18"/>
      <c r="TPF56" s="18"/>
      <c r="TPG56" s="18"/>
      <c r="TPH56" s="18"/>
      <c r="TPI56" s="18"/>
      <c r="TPJ56" s="18"/>
      <c r="TPK56" s="18"/>
      <c r="TPL56" s="18"/>
      <c r="TPM56" s="18"/>
      <c r="TPN56" s="18"/>
      <c r="TPO56" s="18"/>
      <c r="TPP56" s="18"/>
      <c r="TPQ56" s="18"/>
      <c r="TPR56" s="18"/>
      <c r="TPS56" s="18"/>
      <c r="TPT56" s="18"/>
      <c r="TPU56" s="18"/>
      <c r="TPV56" s="18"/>
      <c r="TPW56" s="18"/>
      <c r="TPX56" s="18"/>
      <c r="TPY56" s="18"/>
      <c r="TPZ56" s="18"/>
      <c r="TQA56" s="18"/>
      <c r="TQB56" s="18"/>
      <c r="TQC56" s="18"/>
      <c r="TQD56" s="18"/>
      <c r="TQE56" s="18"/>
      <c r="TQF56" s="18"/>
      <c r="TQG56" s="18"/>
      <c r="TQH56" s="18"/>
      <c r="TQI56" s="18"/>
      <c r="TQJ56" s="18"/>
      <c r="TQK56" s="18"/>
      <c r="TQL56" s="18"/>
      <c r="TQM56" s="18"/>
      <c r="TQN56" s="18"/>
      <c r="TQO56" s="18"/>
      <c r="TQP56" s="18"/>
      <c r="TQQ56" s="18"/>
      <c r="TQR56" s="18"/>
      <c r="TQS56" s="18"/>
      <c r="TQT56" s="18"/>
      <c r="TQU56" s="18"/>
      <c r="TQV56" s="18"/>
      <c r="TQW56" s="18"/>
      <c r="TQX56" s="18"/>
      <c r="TQY56" s="18"/>
      <c r="TQZ56" s="18"/>
      <c r="TRA56" s="18"/>
      <c r="TRB56" s="18"/>
      <c r="TRC56" s="18"/>
      <c r="TRD56" s="18"/>
      <c r="TRE56" s="18"/>
      <c r="TRF56" s="18"/>
      <c r="TRG56" s="18"/>
      <c r="TRH56" s="18"/>
      <c r="TRI56" s="18"/>
      <c r="TRJ56" s="18"/>
      <c r="TRK56" s="18"/>
      <c r="TRL56" s="18"/>
      <c r="TRM56" s="18"/>
      <c r="TRN56" s="18"/>
      <c r="TRO56" s="18"/>
      <c r="TRP56" s="18"/>
      <c r="TRQ56" s="18"/>
      <c r="TRR56" s="18"/>
      <c r="TRS56" s="18"/>
      <c r="TRT56" s="18"/>
      <c r="TRU56" s="18"/>
      <c r="TRV56" s="18"/>
      <c r="TRW56" s="18"/>
      <c r="TRX56" s="18"/>
      <c r="TRY56" s="18"/>
      <c r="TRZ56" s="18"/>
      <c r="TSA56" s="18"/>
      <c r="TSB56" s="18"/>
      <c r="TSC56" s="18"/>
      <c r="TSD56" s="18"/>
      <c r="TSE56" s="18"/>
      <c r="TSF56" s="18"/>
      <c r="TSG56" s="18"/>
      <c r="TSH56" s="18"/>
      <c r="TSI56" s="18"/>
      <c r="TSJ56" s="18"/>
      <c r="TSK56" s="18"/>
      <c r="TSL56" s="18"/>
      <c r="TSM56" s="18"/>
      <c r="TSN56" s="18"/>
      <c r="TSO56" s="18"/>
      <c r="TSP56" s="18"/>
      <c r="TSQ56" s="18"/>
      <c r="TSR56" s="18"/>
      <c r="TSS56" s="18"/>
      <c r="TST56" s="18"/>
      <c r="TSU56" s="18"/>
      <c r="TSV56" s="18"/>
      <c r="TSW56" s="18"/>
      <c r="TSX56" s="18"/>
      <c r="TSY56" s="18"/>
      <c r="TSZ56" s="18"/>
      <c r="TTA56" s="18"/>
      <c r="TTB56" s="18"/>
      <c r="TTC56" s="18"/>
      <c r="TTD56" s="18"/>
      <c r="TTE56" s="18"/>
      <c r="TTF56" s="18"/>
      <c r="TTG56" s="18"/>
      <c r="TTH56" s="18"/>
      <c r="TTI56" s="18"/>
      <c r="TTJ56" s="18"/>
      <c r="TTK56" s="18"/>
      <c r="TTL56" s="18"/>
      <c r="TTM56" s="18"/>
      <c r="TTN56" s="18"/>
      <c r="TTO56" s="18"/>
      <c r="TTP56" s="18"/>
      <c r="TTQ56" s="18"/>
      <c r="TTR56" s="18"/>
      <c r="TTS56" s="18"/>
      <c r="TTT56" s="18"/>
      <c r="TTU56" s="18"/>
      <c r="TTV56" s="18"/>
      <c r="TTW56" s="18"/>
      <c r="TTX56" s="18"/>
      <c r="TTY56" s="18"/>
      <c r="TTZ56" s="18"/>
      <c r="TUA56" s="18"/>
      <c r="TUB56" s="18"/>
      <c r="TUC56" s="18"/>
      <c r="TUD56" s="18"/>
      <c r="TUE56" s="18"/>
      <c r="TUF56" s="18"/>
      <c r="TUG56" s="18"/>
      <c r="TUH56" s="18"/>
      <c r="TUI56" s="18"/>
      <c r="TUJ56" s="18"/>
      <c r="TUK56" s="18"/>
      <c r="TUL56" s="18"/>
      <c r="TUM56" s="18"/>
      <c r="TUN56" s="18"/>
      <c r="TUO56" s="18"/>
      <c r="TUP56" s="18"/>
      <c r="TUQ56" s="18"/>
      <c r="TUR56" s="18"/>
      <c r="TUS56" s="18"/>
      <c r="TUT56" s="18"/>
      <c r="TUU56" s="18"/>
      <c r="TUV56" s="18"/>
      <c r="TUW56" s="18"/>
      <c r="TUX56" s="18"/>
      <c r="TUY56" s="18"/>
      <c r="TUZ56" s="18"/>
      <c r="TVA56" s="18"/>
      <c r="TVB56" s="18"/>
      <c r="TVC56" s="18"/>
      <c r="TVD56" s="18"/>
      <c r="TVE56" s="18"/>
      <c r="TVF56" s="18"/>
      <c r="TVG56" s="18"/>
      <c r="TVH56" s="18"/>
      <c r="TVI56" s="18"/>
      <c r="TVJ56" s="18"/>
      <c r="TVK56" s="18"/>
      <c r="TVL56" s="18"/>
      <c r="TVM56" s="18"/>
      <c r="TVN56" s="18"/>
      <c r="TVO56" s="18"/>
      <c r="TVP56" s="18"/>
      <c r="TVQ56" s="18"/>
      <c r="TVR56" s="18"/>
      <c r="TVS56" s="18"/>
      <c r="TVT56" s="18"/>
      <c r="TVU56" s="18"/>
      <c r="TVV56" s="18"/>
      <c r="TVW56" s="18"/>
      <c r="TVX56" s="18"/>
      <c r="TVY56" s="18"/>
      <c r="TVZ56" s="18"/>
      <c r="TWA56" s="18"/>
      <c r="TWB56" s="18"/>
      <c r="TWC56" s="18"/>
      <c r="TWD56" s="18"/>
      <c r="TWE56" s="18"/>
      <c r="TWF56" s="18"/>
      <c r="TWG56" s="18"/>
      <c r="TWH56" s="18"/>
      <c r="TWI56" s="18"/>
      <c r="TWJ56" s="18"/>
      <c r="TWK56" s="18"/>
      <c r="TWL56" s="18"/>
      <c r="TWM56" s="18"/>
      <c r="TWN56" s="18"/>
      <c r="TWO56" s="18"/>
      <c r="TWP56" s="18"/>
      <c r="TWQ56" s="18"/>
      <c r="TWR56" s="18"/>
      <c r="TWS56" s="18"/>
      <c r="TWT56" s="18"/>
      <c r="TWU56" s="18"/>
      <c r="TWV56" s="18"/>
      <c r="TWW56" s="18"/>
      <c r="TWX56" s="18"/>
      <c r="TWY56" s="18"/>
      <c r="TWZ56" s="18"/>
      <c r="TXA56" s="18"/>
      <c r="TXB56" s="18"/>
      <c r="TXC56" s="18"/>
      <c r="TXD56" s="18"/>
      <c r="TXE56" s="18"/>
      <c r="TXF56" s="18"/>
      <c r="TXG56" s="18"/>
      <c r="TXH56" s="18"/>
      <c r="TXI56" s="18"/>
      <c r="TXJ56" s="18"/>
      <c r="TXK56" s="18"/>
      <c r="TXL56" s="18"/>
      <c r="TXM56" s="18"/>
      <c r="TXN56" s="18"/>
      <c r="TXO56" s="18"/>
      <c r="TXP56" s="18"/>
      <c r="TXQ56" s="18"/>
      <c r="TXR56" s="18"/>
      <c r="TXS56" s="18"/>
      <c r="TXT56" s="18"/>
      <c r="TXU56" s="18"/>
      <c r="TXV56" s="18"/>
      <c r="TXW56" s="18"/>
      <c r="TXX56" s="18"/>
      <c r="TXY56" s="18"/>
      <c r="TXZ56" s="18"/>
      <c r="TYA56" s="18"/>
      <c r="TYB56" s="18"/>
      <c r="TYC56" s="18"/>
      <c r="TYD56" s="18"/>
      <c r="TYE56" s="18"/>
      <c r="TYF56" s="18"/>
      <c r="TYG56" s="18"/>
      <c r="TYH56" s="18"/>
      <c r="TYI56" s="18"/>
      <c r="TYJ56" s="18"/>
      <c r="TYK56" s="18"/>
      <c r="TYL56" s="18"/>
      <c r="TYM56" s="18"/>
      <c r="TYN56" s="18"/>
      <c r="TYO56" s="18"/>
      <c r="TYP56" s="18"/>
      <c r="TYQ56" s="18"/>
      <c r="TYR56" s="18"/>
      <c r="TYS56" s="18"/>
      <c r="TYT56" s="18"/>
      <c r="TYU56" s="18"/>
      <c r="TYV56" s="18"/>
      <c r="TYW56" s="18"/>
      <c r="TYX56" s="18"/>
      <c r="TYY56" s="18"/>
      <c r="TYZ56" s="18"/>
      <c r="TZA56" s="18"/>
      <c r="TZB56" s="18"/>
      <c r="TZC56" s="18"/>
      <c r="TZD56" s="18"/>
      <c r="TZE56" s="18"/>
      <c r="TZF56" s="18"/>
      <c r="TZG56" s="18"/>
      <c r="TZH56" s="18"/>
      <c r="TZI56" s="18"/>
      <c r="TZJ56" s="18"/>
      <c r="TZK56" s="18"/>
      <c r="TZL56" s="18"/>
      <c r="TZM56" s="18"/>
      <c r="TZN56" s="18"/>
      <c r="TZO56" s="18"/>
      <c r="TZP56" s="18"/>
      <c r="TZQ56" s="18"/>
      <c r="TZR56" s="18"/>
      <c r="TZS56" s="18"/>
      <c r="TZT56" s="18"/>
      <c r="TZU56" s="18"/>
      <c r="TZV56" s="18"/>
      <c r="TZW56" s="18"/>
      <c r="TZX56" s="18"/>
      <c r="TZY56" s="18"/>
      <c r="TZZ56" s="18"/>
      <c r="UAA56" s="18"/>
      <c r="UAB56" s="18"/>
      <c r="UAC56" s="18"/>
      <c r="UAD56" s="18"/>
      <c r="UAE56" s="18"/>
      <c r="UAF56" s="18"/>
      <c r="UAG56" s="18"/>
      <c r="UAH56" s="18"/>
      <c r="UAI56" s="18"/>
      <c r="UAJ56" s="18"/>
      <c r="UAK56" s="18"/>
      <c r="UAL56" s="18"/>
      <c r="UAM56" s="18"/>
      <c r="UAN56" s="18"/>
      <c r="UAO56" s="18"/>
      <c r="UAP56" s="18"/>
      <c r="UAQ56" s="18"/>
      <c r="UAR56" s="18"/>
      <c r="UAS56" s="18"/>
      <c r="UAT56" s="18"/>
      <c r="UAU56" s="18"/>
      <c r="UAV56" s="18"/>
      <c r="UAW56" s="18"/>
      <c r="UAX56" s="18"/>
      <c r="UAY56" s="18"/>
      <c r="UAZ56" s="18"/>
      <c r="UBA56" s="18"/>
      <c r="UBB56" s="18"/>
      <c r="UBC56" s="18"/>
      <c r="UBD56" s="18"/>
      <c r="UBE56" s="18"/>
      <c r="UBF56" s="18"/>
      <c r="UBG56" s="18"/>
      <c r="UBH56" s="18"/>
      <c r="UBI56" s="18"/>
      <c r="UBJ56" s="18"/>
      <c r="UBK56" s="18"/>
      <c r="UBL56" s="18"/>
      <c r="UBM56" s="18"/>
      <c r="UBN56" s="18"/>
      <c r="UBO56" s="18"/>
      <c r="UBP56" s="18"/>
      <c r="UBQ56" s="18"/>
      <c r="UBR56" s="18"/>
      <c r="UBS56" s="18"/>
      <c r="UBT56" s="18"/>
      <c r="UBU56" s="18"/>
      <c r="UBV56" s="18"/>
      <c r="UBW56" s="18"/>
      <c r="UBX56" s="18"/>
      <c r="UBY56" s="18"/>
      <c r="UBZ56" s="18"/>
      <c r="UCA56" s="18"/>
      <c r="UCB56" s="18"/>
      <c r="UCC56" s="18"/>
      <c r="UCD56" s="18"/>
      <c r="UCE56" s="18"/>
      <c r="UCF56" s="18"/>
      <c r="UCG56" s="18"/>
      <c r="UCH56" s="18"/>
      <c r="UCI56" s="18"/>
      <c r="UCJ56" s="18"/>
      <c r="UCK56" s="18"/>
      <c r="UCL56" s="18"/>
      <c r="UCM56" s="18"/>
      <c r="UCN56" s="18"/>
      <c r="UCO56" s="18"/>
      <c r="UCP56" s="18"/>
      <c r="UCQ56" s="18"/>
      <c r="UCR56" s="18"/>
      <c r="UCS56" s="18"/>
      <c r="UCT56" s="18"/>
      <c r="UCU56" s="18"/>
      <c r="UCV56" s="18"/>
      <c r="UCW56" s="18"/>
      <c r="UCX56" s="18"/>
      <c r="UCY56" s="18"/>
      <c r="UCZ56" s="18"/>
      <c r="UDA56" s="18"/>
      <c r="UDB56" s="18"/>
      <c r="UDC56" s="18"/>
      <c r="UDD56" s="18"/>
      <c r="UDE56" s="18"/>
      <c r="UDF56" s="18"/>
      <c r="UDG56" s="18"/>
      <c r="UDH56" s="18"/>
      <c r="UDI56" s="18"/>
      <c r="UDJ56" s="18"/>
      <c r="UDK56" s="18"/>
      <c r="UDL56" s="18"/>
      <c r="UDM56" s="18"/>
      <c r="UDN56" s="18"/>
      <c r="UDO56" s="18"/>
      <c r="UDP56" s="18"/>
      <c r="UDQ56" s="18"/>
      <c r="UDR56" s="18"/>
      <c r="UDS56" s="18"/>
      <c r="UDT56" s="18"/>
      <c r="UDU56" s="18"/>
      <c r="UDV56" s="18"/>
      <c r="UDW56" s="18"/>
      <c r="UDX56" s="18"/>
      <c r="UDY56" s="18"/>
      <c r="UDZ56" s="18"/>
      <c r="UEA56" s="18"/>
      <c r="UEB56" s="18"/>
      <c r="UEC56" s="18"/>
      <c r="UED56" s="18"/>
      <c r="UEE56" s="18"/>
      <c r="UEF56" s="18"/>
      <c r="UEG56" s="18"/>
      <c r="UEH56" s="18"/>
      <c r="UEI56" s="18"/>
      <c r="UEJ56" s="18"/>
      <c r="UEK56" s="18"/>
      <c r="UEL56" s="18"/>
      <c r="UEM56" s="18"/>
      <c r="UEN56" s="18"/>
      <c r="UEO56" s="18"/>
      <c r="UEP56" s="18"/>
      <c r="UEQ56" s="18"/>
      <c r="UER56" s="18"/>
      <c r="UES56" s="18"/>
      <c r="UET56" s="18"/>
      <c r="UEU56" s="18"/>
      <c r="UEV56" s="18"/>
      <c r="UEW56" s="18"/>
      <c r="UEX56" s="18"/>
      <c r="UEY56" s="18"/>
      <c r="UEZ56" s="18"/>
      <c r="UFA56" s="18"/>
      <c r="UFB56" s="18"/>
      <c r="UFC56" s="18"/>
      <c r="UFD56" s="18"/>
      <c r="UFE56" s="18"/>
      <c r="UFF56" s="18"/>
      <c r="UFG56" s="18"/>
      <c r="UFH56" s="18"/>
      <c r="UFI56" s="18"/>
      <c r="UFJ56" s="18"/>
      <c r="UFK56" s="18"/>
      <c r="UFL56" s="18"/>
      <c r="UFM56" s="18"/>
      <c r="UFN56" s="18"/>
      <c r="UFO56" s="18"/>
      <c r="UFP56" s="18"/>
      <c r="UFQ56" s="18"/>
      <c r="UFR56" s="18"/>
      <c r="UFS56" s="18"/>
      <c r="UFT56" s="18"/>
      <c r="UFU56" s="18"/>
      <c r="UFV56" s="18"/>
      <c r="UFW56" s="18"/>
      <c r="UFX56" s="18"/>
      <c r="UFY56" s="18"/>
      <c r="UFZ56" s="18"/>
      <c r="UGA56" s="18"/>
      <c r="UGB56" s="18"/>
      <c r="UGC56" s="18"/>
      <c r="UGD56" s="18"/>
      <c r="UGE56" s="18"/>
      <c r="UGF56" s="18"/>
      <c r="UGG56" s="18"/>
      <c r="UGH56" s="18"/>
      <c r="UGI56" s="18"/>
      <c r="UGJ56" s="18"/>
      <c r="UGK56" s="18"/>
      <c r="UGL56" s="18"/>
      <c r="UGM56" s="18"/>
      <c r="UGN56" s="18"/>
      <c r="UGO56" s="18"/>
      <c r="UGP56" s="18"/>
      <c r="UGQ56" s="18"/>
      <c r="UGR56" s="18"/>
      <c r="UGS56" s="18"/>
      <c r="UGT56" s="18"/>
      <c r="UGU56" s="18"/>
      <c r="UGV56" s="18"/>
      <c r="UGW56" s="18"/>
      <c r="UGX56" s="18"/>
      <c r="UGY56" s="18"/>
      <c r="UGZ56" s="18"/>
      <c r="UHA56" s="18"/>
      <c r="UHB56" s="18"/>
      <c r="UHC56" s="18"/>
      <c r="UHD56" s="18"/>
      <c r="UHE56" s="18"/>
      <c r="UHF56" s="18"/>
      <c r="UHG56" s="18"/>
      <c r="UHH56" s="18"/>
      <c r="UHI56" s="18"/>
      <c r="UHJ56" s="18"/>
      <c r="UHK56" s="18"/>
      <c r="UHL56" s="18"/>
      <c r="UHM56" s="18"/>
      <c r="UHN56" s="18"/>
      <c r="UHO56" s="18"/>
      <c r="UHP56" s="18"/>
      <c r="UHQ56" s="18"/>
      <c r="UHR56" s="18"/>
      <c r="UHS56" s="18"/>
      <c r="UHT56" s="18"/>
      <c r="UHU56" s="18"/>
      <c r="UHV56" s="18"/>
      <c r="UHW56" s="18"/>
      <c r="UHX56" s="18"/>
      <c r="UHY56" s="18"/>
      <c r="UHZ56" s="18"/>
      <c r="UIA56" s="18"/>
      <c r="UIB56" s="18"/>
      <c r="UIC56" s="18"/>
      <c r="UID56" s="18"/>
      <c r="UIE56" s="18"/>
      <c r="UIF56" s="18"/>
      <c r="UIG56" s="18"/>
      <c r="UIH56" s="18"/>
      <c r="UII56" s="18"/>
      <c r="UIJ56" s="18"/>
      <c r="UIK56" s="18"/>
      <c r="UIL56" s="18"/>
      <c r="UIM56" s="18"/>
      <c r="UIN56" s="18"/>
      <c r="UIO56" s="18"/>
      <c r="UIP56" s="18"/>
      <c r="UIQ56" s="18"/>
      <c r="UIR56" s="18"/>
      <c r="UIS56" s="18"/>
      <c r="UIT56" s="18"/>
      <c r="UIU56" s="18"/>
      <c r="UIV56" s="18"/>
      <c r="UIW56" s="18"/>
      <c r="UIX56" s="18"/>
      <c r="UIY56" s="18"/>
      <c r="UIZ56" s="18"/>
      <c r="UJA56" s="18"/>
      <c r="UJB56" s="18"/>
      <c r="UJC56" s="18"/>
      <c r="UJD56" s="18"/>
      <c r="UJE56" s="18"/>
      <c r="UJF56" s="18"/>
      <c r="UJG56" s="18"/>
      <c r="UJH56" s="18"/>
      <c r="UJI56" s="18"/>
      <c r="UJJ56" s="18"/>
      <c r="UJK56" s="18"/>
      <c r="UJL56" s="18"/>
      <c r="UJM56" s="18"/>
      <c r="UJN56" s="18"/>
      <c r="UJO56" s="18"/>
      <c r="UJP56" s="18"/>
      <c r="UJQ56" s="18"/>
      <c r="UJR56" s="18"/>
      <c r="UJS56" s="18"/>
      <c r="UJT56" s="18"/>
      <c r="UJU56" s="18"/>
      <c r="UJV56" s="18"/>
      <c r="UJW56" s="18"/>
      <c r="UJX56" s="18"/>
      <c r="UJY56" s="18"/>
      <c r="UJZ56" s="18"/>
      <c r="UKA56" s="18"/>
      <c r="UKB56" s="18"/>
      <c r="UKC56" s="18"/>
      <c r="UKD56" s="18"/>
      <c r="UKE56" s="18"/>
      <c r="UKF56" s="18"/>
      <c r="UKG56" s="18"/>
      <c r="UKH56" s="18"/>
      <c r="UKI56" s="18"/>
      <c r="UKJ56" s="18"/>
      <c r="UKK56" s="18"/>
      <c r="UKL56" s="18"/>
      <c r="UKM56" s="18"/>
      <c r="UKN56" s="18"/>
      <c r="UKO56" s="18"/>
      <c r="UKP56" s="18"/>
      <c r="UKQ56" s="18"/>
      <c r="UKR56" s="18"/>
      <c r="UKS56" s="18"/>
      <c r="UKT56" s="18"/>
      <c r="UKU56" s="18"/>
      <c r="UKV56" s="18"/>
      <c r="UKW56" s="18"/>
      <c r="UKX56" s="18"/>
      <c r="UKY56" s="18"/>
      <c r="UKZ56" s="18"/>
      <c r="ULA56" s="18"/>
      <c r="ULB56" s="18"/>
      <c r="ULC56" s="18"/>
      <c r="ULD56" s="18"/>
      <c r="ULE56" s="18"/>
      <c r="ULF56" s="18"/>
      <c r="ULG56" s="18"/>
      <c r="ULH56" s="18"/>
      <c r="ULI56" s="18"/>
      <c r="ULJ56" s="18"/>
      <c r="ULK56" s="18"/>
      <c r="ULL56" s="18"/>
      <c r="ULM56" s="18"/>
      <c r="ULN56" s="18"/>
      <c r="ULO56" s="18"/>
      <c r="ULP56" s="18"/>
      <c r="ULQ56" s="18"/>
      <c r="ULR56" s="18"/>
      <c r="ULS56" s="18"/>
      <c r="ULT56" s="18"/>
      <c r="ULU56" s="18"/>
      <c r="ULV56" s="18"/>
      <c r="ULW56" s="18"/>
      <c r="ULX56" s="18"/>
      <c r="ULY56" s="18"/>
      <c r="ULZ56" s="18"/>
      <c r="UMA56" s="18"/>
      <c r="UMB56" s="18"/>
      <c r="UMC56" s="18"/>
      <c r="UMD56" s="18"/>
      <c r="UME56" s="18"/>
      <c r="UMF56" s="18"/>
      <c r="UMG56" s="18"/>
      <c r="UMH56" s="18"/>
      <c r="UMI56" s="18"/>
      <c r="UMJ56" s="18"/>
      <c r="UMK56" s="18"/>
      <c r="UML56" s="18"/>
      <c r="UMM56" s="18"/>
      <c r="UMN56" s="18"/>
      <c r="UMO56" s="18"/>
      <c r="UMP56" s="18"/>
      <c r="UMQ56" s="18"/>
      <c r="UMR56" s="18"/>
      <c r="UMS56" s="18"/>
      <c r="UMT56" s="18"/>
      <c r="UMU56" s="18"/>
      <c r="UMV56" s="18"/>
      <c r="UMW56" s="18"/>
      <c r="UMX56" s="18"/>
      <c r="UMY56" s="18"/>
      <c r="UMZ56" s="18"/>
      <c r="UNA56" s="18"/>
      <c r="UNB56" s="18"/>
      <c r="UNC56" s="18"/>
      <c r="UND56" s="18"/>
      <c r="UNE56" s="18"/>
      <c r="UNF56" s="18"/>
      <c r="UNG56" s="18"/>
      <c r="UNH56" s="18"/>
      <c r="UNI56" s="18"/>
      <c r="UNJ56" s="18"/>
      <c r="UNK56" s="18"/>
      <c r="UNL56" s="18"/>
      <c r="UNM56" s="18"/>
      <c r="UNN56" s="18"/>
      <c r="UNO56" s="18"/>
      <c r="UNP56" s="18"/>
      <c r="UNQ56" s="18"/>
      <c r="UNR56" s="18"/>
      <c r="UNS56" s="18"/>
      <c r="UNT56" s="18"/>
      <c r="UNU56" s="18"/>
      <c r="UNV56" s="18"/>
      <c r="UNW56" s="18"/>
      <c r="UNX56" s="18"/>
      <c r="UNY56" s="18"/>
      <c r="UNZ56" s="18"/>
      <c r="UOA56" s="18"/>
      <c r="UOB56" s="18"/>
      <c r="UOC56" s="18"/>
      <c r="UOD56" s="18"/>
      <c r="UOE56" s="18"/>
      <c r="UOF56" s="18"/>
      <c r="UOG56" s="18"/>
      <c r="UOH56" s="18"/>
      <c r="UOI56" s="18"/>
      <c r="UOJ56" s="18"/>
      <c r="UOK56" s="18"/>
      <c r="UOL56" s="18"/>
      <c r="UOM56" s="18"/>
      <c r="UON56" s="18"/>
      <c r="UOO56" s="18"/>
      <c r="UOP56" s="18"/>
      <c r="UOQ56" s="18"/>
      <c r="UOR56" s="18"/>
      <c r="UOS56" s="18"/>
      <c r="UOT56" s="18"/>
      <c r="UOU56" s="18"/>
      <c r="UOV56" s="18"/>
      <c r="UOW56" s="18"/>
      <c r="UOX56" s="18"/>
      <c r="UOY56" s="18"/>
      <c r="UOZ56" s="18"/>
      <c r="UPA56" s="18"/>
      <c r="UPB56" s="18"/>
      <c r="UPC56" s="18"/>
      <c r="UPD56" s="18"/>
      <c r="UPE56" s="18"/>
      <c r="UPF56" s="18"/>
      <c r="UPG56" s="18"/>
      <c r="UPH56" s="18"/>
      <c r="UPI56" s="18"/>
      <c r="UPJ56" s="18"/>
      <c r="UPK56" s="18"/>
      <c r="UPL56" s="18"/>
      <c r="UPM56" s="18"/>
      <c r="UPN56" s="18"/>
      <c r="UPO56" s="18"/>
      <c r="UPP56" s="18"/>
      <c r="UPQ56" s="18"/>
      <c r="UPR56" s="18"/>
      <c r="UPS56" s="18"/>
      <c r="UPT56" s="18"/>
      <c r="UPU56" s="18"/>
      <c r="UPV56" s="18"/>
      <c r="UPW56" s="18"/>
      <c r="UPX56" s="18"/>
      <c r="UPY56" s="18"/>
      <c r="UPZ56" s="18"/>
      <c r="UQA56" s="18"/>
      <c r="UQB56" s="18"/>
      <c r="UQC56" s="18"/>
      <c r="UQD56" s="18"/>
      <c r="UQE56" s="18"/>
      <c r="UQF56" s="18"/>
      <c r="UQG56" s="18"/>
      <c r="UQH56" s="18"/>
      <c r="UQI56" s="18"/>
      <c r="UQJ56" s="18"/>
      <c r="UQK56" s="18"/>
      <c r="UQL56" s="18"/>
      <c r="UQM56" s="18"/>
      <c r="UQN56" s="18"/>
      <c r="UQO56" s="18"/>
      <c r="UQP56" s="18"/>
      <c r="UQQ56" s="18"/>
      <c r="UQR56" s="18"/>
      <c r="UQS56" s="18"/>
      <c r="UQT56" s="18"/>
      <c r="UQU56" s="18"/>
      <c r="UQV56" s="18"/>
      <c r="UQW56" s="18"/>
      <c r="UQX56" s="18"/>
      <c r="UQY56" s="18"/>
      <c r="UQZ56" s="18"/>
      <c r="URA56" s="18"/>
      <c r="URB56" s="18"/>
      <c r="URC56" s="18"/>
      <c r="URD56" s="18"/>
      <c r="URE56" s="18"/>
      <c r="URF56" s="18"/>
      <c r="URG56" s="18"/>
      <c r="URH56" s="18"/>
      <c r="URI56" s="18"/>
      <c r="URJ56" s="18"/>
      <c r="URK56" s="18"/>
      <c r="URL56" s="18"/>
      <c r="URM56" s="18"/>
      <c r="URN56" s="18"/>
      <c r="URO56" s="18"/>
      <c r="URP56" s="18"/>
      <c r="URQ56" s="18"/>
      <c r="URR56" s="18"/>
      <c r="URS56" s="18"/>
      <c r="URT56" s="18"/>
      <c r="URU56" s="18"/>
      <c r="URV56" s="18"/>
      <c r="URW56" s="18"/>
      <c r="URX56" s="18"/>
      <c r="URY56" s="18"/>
      <c r="URZ56" s="18"/>
      <c r="USA56" s="18"/>
      <c r="USB56" s="18"/>
      <c r="USC56" s="18"/>
      <c r="USD56" s="18"/>
      <c r="USE56" s="18"/>
      <c r="USF56" s="18"/>
      <c r="USG56" s="18"/>
      <c r="USH56" s="18"/>
      <c r="USI56" s="18"/>
      <c r="USJ56" s="18"/>
      <c r="USK56" s="18"/>
      <c r="USL56" s="18"/>
      <c r="USM56" s="18"/>
      <c r="USN56" s="18"/>
      <c r="USO56" s="18"/>
      <c r="USP56" s="18"/>
      <c r="USQ56" s="18"/>
      <c r="USR56" s="18"/>
      <c r="USS56" s="18"/>
      <c r="UST56" s="18"/>
      <c r="USU56" s="18"/>
      <c r="USV56" s="18"/>
      <c r="USW56" s="18"/>
      <c r="USX56" s="18"/>
      <c r="USY56" s="18"/>
      <c r="USZ56" s="18"/>
      <c r="UTA56" s="18"/>
      <c r="UTB56" s="18"/>
      <c r="UTC56" s="18"/>
      <c r="UTD56" s="18"/>
      <c r="UTE56" s="18"/>
      <c r="UTF56" s="18"/>
      <c r="UTG56" s="18"/>
      <c r="UTH56" s="18"/>
      <c r="UTI56" s="18"/>
      <c r="UTJ56" s="18"/>
      <c r="UTK56" s="18"/>
      <c r="UTL56" s="18"/>
      <c r="UTM56" s="18"/>
      <c r="UTN56" s="18"/>
      <c r="UTO56" s="18"/>
      <c r="UTP56" s="18"/>
      <c r="UTQ56" s="18"/>
      <c r="UTR56" s="18"/>
      <c r="UTS56" s="18"/>
      <c r="UTT56" s="18"/>
      <c r="UTU56" s="18"/>
      <c r="UTV56" s="18"/>
      <c r="UTW56" s="18"/>
      <c r="UTX56" s="18"/>
      <c r="UTY56" s="18"/>
      <c r="UTZ56" s="18"/>
      <c r="UUA56" s="18"/>
      <c r="UUB56" s="18"/>
      <c r="UUC56" s="18"/>
      <c r="UUD56" s="18"/>
      <c r="UUE56" s="18"/>
      <c r="UUF56" s="18"/>
      <c r="UUG56" s="18"/>
      <c r="UUH56" s="18"/>
      <c r="UUI56" s="18"/>
      <c r="UUJ56" s="18"/>
      <c r="UUK56" s="18"/>
      <c r="UUL56" s="18"/>
      <c r="UUM56" s="18"/>
      <c r="UUN56" s="18"/>
      <c r="UUO56" s="18"/>
      <c r="UUP56" s="18"/>
      <c r="UUQ56" s="18"/>
      <c r="UUR56" s="18"/>
      <c r="UUS56" s="18"/>
      <c r="UUT56" s="18"/>
      <c r="UUU56" s="18"/>
      <c r="UUV56" s="18"/>
      <c r="UUW56" s="18"/>
      <c r="UUX56" s="18"/>
      <c r="UUY56" s="18"/>
      <c r="UUZ56" s="18"/>
      <c r="UVA56" s="18"/>
      <c r="UVB56" s="18"/>
      <c r="UVC56" s="18"/>
      <c r="UVD56" s="18"/>
      <c r="UVE56" s="18"/>
      <c r="UVF56" s="18"/>
      <c r="UVG56" s="18"/>
      <c r="UVH56" s="18"/>
      <c r="UVI56" s="18"/>
      <c r="UVJ56" s="18"/>
      <c r="UVK56" s="18"/>
      <c r="UVL56" s="18"/>
      <c r="UVM56" s="18"/>
      <c r="UVN56" s="18"/>
      <c r="UVO56" s="18"/>
      <c r="UVP56" s="18"/>
      <c r="UVQ56" s="18"/>
      <c r="UVR56" s="18"/>
      <c r="UVS56" s="18"/>
      <c r="UVT56" s="18"/>
      <c r="UVU56" s="18"/>
      <c r="UVV56" s="18"/>
      <c r="UVW56" s="18"/>
      <c r="UVX56" s="18"/>
      <c r="UVY56" s="18"/>
      <c r="UVZ56" s="18"/>
      <c r="UWA56" s="18"/>
      <c r="UWB56" s="18"/>
      <c r="UWC56" s="18"/>
      <c r="UWD56" s="18"/>
      <c r="UWE56" s="18"/>
      <c r="UWF56" s="18"/>
      <c r="UWG56" s="18"/>
      <c r="UWH56" s="18"/>
      <c r="UWI56" s="18"/>
      <c r="UWJ56" s="18"/>
      <c r="UWK56" s="18"/>
      <c r="UWL56" s="18"/>
      <c r="UWM56" s="18"/>
      <c r="UWN56" s="18"/>
      <c r="UWO56" s="18"/>
      <c r="UWP56" s="18"/>
      <c r="UWQ56" s="18"/>
      <c r="UWR56" s="18"/>
      <c r="UWS56" s="18"/>
      <c r="UWT56" s="18"/>
      <c r="UWU56" s="18"/>
      <c r="UWV56" s="18"/>
      <c r="UWW56" s="18"/>
      <c r="UWX56" s="18"/>
      <c r="UWY56" s="18"/>
      <c r="UWZ56" s="18"/>
      <c r="UXA56" s="18"/>
      <c r="UXB56" s="18"/>
      <c r="UXC56" s="18"/>
      <c r="UXD56" s="18"/>
      <c r="UXE56" s="18"/>
      <c r="UXF56" s="18"/>
      <c r="UXG56" s="18"/>
      <c r="UXH56" s="18"/>
      <c r="UXI56" s="18"/>
      <c r="UXJ56" s="18"/>
      <c r="UXK56" s="18"/>
      <c r="UXL56" s="18"/>
      <c r="UXM56" s="18"/>
      <c r="UXN56" s="18"/>
      <c r="UXO56" s="18"/>
      <c r="UXP56" s="18"/>
      <c r="UXQ56" s="18"/>
      <c r="UXR56" s="18"/>
      <c r="UXS56" s="18"/>
      <c r="UXT56" s="18"/>
      <c r="UXU56" s="18"/>
      <c r="UXV56" s="18"/>
      <c r="UXW56" s="18"/>
      <c r="UXX56" s="18"/>
      <c r="UXY56" s="18"/>
      <c r="UXZ56" s="18"/>
      <c r="UYA56" s="18"/>
      <c r="UYB56" s="18"/>
      <c r="UYC56" s="18"/>
      <c r="UYD56" s="18"/>
      <c r="UYE56" s="18"/>
      <c r="UYF56" s="18"/>
      <c r="UYG56" s="18"/>
      <c r="UYH56" s="18"/>
      <c r="UYI56" s="18"/>
      <c r="UYJ56" s="18"/>
      <c r="UYK56" s="18"/>
      <c r="UYL56" s="18"/>
      <c r="UYM56" s="18"/>
      <c r="UYN56" s="18"/>
      <c r="UYO56" s="18"/>
      <c r="UYP56" s="18"/>
      <c r="UYQ56" s="18"/>
      <c r="UYR56" s="18"/>
      <c r="UYS56" s="18"/>
      <c r="UYT56" s="18"/>
      <c r="UYU56" s="18"/>
      <c r="UYV56" s="18"/>
      <c r="UYW56" s="18"/>
      <c r="UYX56" s="18"/>
      <c r="UYY56" s="18"/>
      <c r="UYZ56" s="18"/>
      <c r="UZA56" s="18"/>
      <c r="UZB56" s="18"/>
      <c r="UZC56" s="18"/>
      <c r="UZD56" s="18"/>
      <c r="UZE56" s="18"/>
      <c r="UZF56" s="18"/>
      <c r="UZG56" s="18"/>
      <c r="UZH56" s="18"/>
      <c r="UZI56" s="18"/>
      <c r="UZJ56" s="18"/>
      <c r="UZK56" s="18"/>
      <c r="UZL56" s="18"/>
      <c r="UZM56" s="18"/>
      <c r="UZN56" s="18"/>
      <c r="UZO56" s="18"/>
      <c r="UZP56" s="18"/>
      <c r="UZQ56" s="18"/>
      <c r="UZR56" s="18"/>
      <c r="UZS56" s="18"/>
      <c r="UZT56" s="18"/>
      <c r="UZU56" s="18"/>
      <c r="UZV56" s="18"/>
      <c r="UZW56" s="18"/>
      <c r="UZX56" s="18"/>
      <c r="UZY56" s="18"/>
      <c r="UZZ56" s="18"/>
      <c r="VAA56" s="18"/>
      <c r="VAB56" s="18"/>
      <c r="VAC56" s="18"/>
      <c r="VAD56" s="18"/>
      <c r="VAE56" s="18"/>
      <c r="VAF56" s="18"/>
      <c r="VAG56" s="18"/>
      <c r="VAH56" s="18"/>
      <c r="VAI56" s="18"/>
      <c r="VAJ56" s="18"/>
      <c r="VAK56" s="18"/>
      <c r="VAL56" s="18"/>
      <c r="VAM56" s="18"/>
      <c r="VAN56" s="18"/>
      <c r="VAO56" s="18"/>
      <c r="VAP56" s="18"/>
      <c r="VAQ56" s="18"/>
      <c r="VAR56" s="18"/>
      <c r="VAS56" s="18"/>
      <c r="VAT56" s="18"/>
      <c r="VAU56" s="18"/>
      <c r="VAV56" s="18"/>
      <c r="VAW56" s="18"/>
      <c r="VAX56" s="18"/>
      <c r="VAY56" s="18"/>
      <c r="VAZ56" s="18"/>
      <c r="VBA56" s="18"/>
      <c r="VBB56" s="18"/>
      <c r="VBC56" s="18"/>
      <c r="VBD56" s="18"/>
      <c r="VBE56" s="18"/>
      <c r="VBF56" s="18"/>
      <c r="VBG56" s="18"/>
      <c r="VBH56" s="18"/>
      <c r="VBI56" s="18"/>
      <c r="VBJ56" s="18"/>
      <c r="VBK56" s="18"/>
      <c r="VBL56" s="18"/>
      <c r="VBM56" s="18"/>
      <c r="VBN56" s="18"/>
      <c r="VBO56" s="18"/>
      <c r="VBP56" s="18"/>
      <c r="VBQ56" s="18"/>
      <c r="VBR56" s="18"/>
      <c r="VBS56" s="18"/>
      <c r="VBT56" s="18"/>
      <c r="VBU56" s="18"/>
      <c r="VBV56" s="18"/>
      <c r="VBW56" s="18"/>
      <c r="VBX56" s="18"/>
      <c r="VBY56" s="18"/>
      <c r="VBZ56" s="18"/>
      <c r="VCA56" s="18"/>
      <c r="VCB56" s="18"/>
      <c r="VCC56" s="18"/>
      <c r="VCD56" s="18"/>
      <c r="VCE56" s="18"/>
      <c r="VCF56" s="18"/>
      <c r="VCG56" s="18"/>
      <c r="VCH56" s="18"/>
      <c r="VCI56" s="18"/>
      <c r="VCJ56" s="18"/>
      <c r="VCK56" s="18"/>
      <c r="VCL56" s="18"/>
      <c r="VCM56" s="18"/>
      <c r="VCN56" s="18"/>
      <c r="VCO56" s="18"/>
      <c r="VCP56" s="18"/>
      <c r="VCQ56" s="18"/>
      <c r="VCR56" s="18"/>
      <c r="VCS56" s="18"/>
      <c r="VCT56" s="18"/>
      <c r="VCU56" s="18"/>
      <c r="VCV56" s="18"/>
      <c r="VCW56" s="18"/>
      <c r="VCX56" s="18"/>
      <c r="VCY56" s="18"/>
      <c r="VCZ56" s="18"/>
      <c r="VDA56" s="18"/>
      <c r="VDB56" s="18"/>
      <c r="VDC56" s="18"/>
      <c r="VDD56" s="18"/>
      <c r="VDE56" s="18"/>
      <c r="VDF56" s="18"/>
      <c r="VDG56" s="18"/>
      <c r="VDH56" s="18"/>
      <c r="VDI56" s="18"/>
      <c r="VDJ56" s="18"/>
      <c r="VDK56" s="18"/>
      <c r="VDL56" s="18"/>
      <c r="VDM56" s="18"/>
      <c r="VDN56" s="18"/>
      <c r="VDO56" s="18"/>
      <c r="VDP56" s="18"/>
      <c r="VDQ56" s="18"/>
      <c r="VDR56" s="18"/>
      <c r="VDS56" s="18"/>
      <c r="VDT56" s="18"/>
      <c r="VDU56" s="18"/>
      <c r="VDV56" s="18"/>
      <c r="VDW56" s="18"/>
      <c r="VDX56" s="18"/>
      <c r="VDY56" s="18"/>
      <c r="VDZ56" s="18"/>
      <c r="VEA56" s="18"/>
      <c r="VEB56" s="18"/>
      <c r="VEC56" s="18"/>
      <c r="VED56" s="18"/>
      <c r="VEE56" s="18"/>
      <c r="VEF56" s="18"/>
      <c r="VEG56" s="18"/>
      <c r="VEH56" s="18"/>
      <c r="VEI56" s="18"/>
      <c r="VEJ56" s="18"/>
      <c r="VEK56" s="18"/>
      <c r="VEL56" s="18"/>
      <c r="VEM56" s="18"/>
      <c r="VEN56" s="18"/>
      <c r="VEO56" s="18"/>
      <c r="VEP56" s="18"/>
      <c r="VEQ56" s="18"/>
      <c r="VER56" s="18"/>
      <c r="VES56" s="18"/>
      <c r="VET56" s="18"/>
      <c r="VEU56" s="18"/>
      <c r="VEV56" s="18"/>
      <c r="VEW56" s="18"/>
      <c r="VEX56" s="18"/>
      <c r="VEY56" s="18"/>
      <c r="VEZ56" s="18"/>
      <c r="VFA56" s="18"/>
      <c r="VFB56" s="18"/>
      <c r="VFC56" s="18"/>
      <c r="VFD56" s="18"/>
      <c r="VFE56" s="18"/>
      <c r="VFF56" s="18"/>
      <c r="VFG56" s="18"/>
      <c r="VFH56" s="18"/>
      <c r="VFI56" s="18"/>
      <c r="VFJ56" s="18"/>
      <c r="VFK56" s="18"/>
      <c r="VFL56" s="18"/>
      <c r="VFM56" s="18"/>
      <c r="VFN56" s="18"/>
      <c r="VFO56" s="18"/>
      <c r="VFP56" s="18"/>
      <c r="VFQ56" s="18"/>
      <c r="VFR56" s="18"/>
      <c r="VFS56" s="18"/>
      <c r="VFT56" s="18"/>
      <c r="VFU56" s="18"/>
      <c r="VFV56" s="18"/>
      <c r="VFW56" s="18"/>
      <c r="VFX56" s="18"/>
      <c r="VFY56" s="18"/>
      <c r="VFZ56" s="18"/>
      <c r="VGA56" s="18"/>
      <c r="VGB56" s="18"/>
      <c r="VGC56" s="18"/>
      <c r="VGD56" s="18"/>
      <c r="VGE56" s="18"/>
      <c r="VGF56" s="18"/>
      <c r="VGG56" s="18"/>
      <c r="VGH56" s="18"/>
      <c r="VGI56" s="18"/>
      <c r="VGJ56" s="18"/>
      <c r="VGK56" s="18"/>
      <c r="VGL56" s="18"/>
      <c r="VGM56" s="18"/>
      <c r="VGN56" s="18"/>
      <c r="VGO56" s="18"/>
      <c r="VGP56" s="18"/>
      <c r="VGQ56" s="18"/>
      <c r="VGR56" s="18"/>
      <c r="VGS56" s="18"/>
      <c r="VGT56" s="18"/>
      <c r="VGU56" s="18"/>
      <c r="VGV56" s="18"/>
      <c r="VGW56" s="18"/>
      <c r="VGX56" s="18"/>
      <c r="VGY56" s="18"/>
      <c r="VGZ56" s="18"/>
      <c r="VHA56" s="18"/>
      <c r="VHB56" s="18"/>
      <c r="VHC56" s="18"/>
      <c r="VHD56" s="18"/>
      <c r="VHE56" s="18"/>
      <c r="VHF56" s="18"/>
      <c r="VHG56" s="18"/>
      <c r="VHH56" s="18"/>
      <c r="VHI56" s="18"/>
      <c r="VHJ56" s="18"/>
      <c r="VHK56" s="18"/>
      <c r="VHL56" s="18"/>
      <c r="VHM56" s="18"/>
      <c r="VHN56" s="18"/>
      <c r="VHO56" s="18"/>
      <c r="VHP56" s="18"/>
      <c r="VHQ56" s="18"/>
      <c r="VHR56" s="18"/>
      <c r="VHS56" s="18"/>
      <c r="VHT56" s="18"/>
      <c r="VHU56" s="18"/>
      <c r="VHV56" s="18"/>
      <c r="VHW56" s="18"/>
      <c r="VHX56" s="18"/>
      <c r="VHY56" s="18"/>
      <c r="VHZ56" s="18"/>
      <c r="VIA56" s="18"/>
      <c r="VIB56" s="18"/>
      <c r="VIC56" s="18"/>
      <c r="VID56" s="18"/>
      <c r="VIE56" s="18"/>
      <c r="VIF56" s="18"/>
      <c r="VIG56" s="18"/>
      <c r="VIH56" s="18"/>
      <c r="VII56" s="18"/>
      <c r="VIJ56" s="18"/>
      <c r="VIK56" s="18"/>
      <c r="VIL56" s="18"/>
      <c r="VIM56" s="18"/>
      <c r="VIN56" s="18"/>
      <c r="VIO56" s="18"/>
      <c r="VIP56" s="18"/>
      <c r="VIQ56" s="18"/>
      <c r="VIR56" s="18"/>
      <c r="VIS56" s="18"/>
      <c r="VIT56" s="18"/>
      <c r="VIU56" s="18"/>
      <c r="VIV56" s="18"/>
      <c r="VIW56" s="18"/>
      <c r="VIX56" s="18"/>
      <c r="VIY56" s="18"/>
      <c r="VIZ56" s="18"/>
      <c r="VJA56" s="18"/>
      <c r="VJB56" s="18"/>
      <c r="VJC56" s="18"/>
      <c r="VJD56" s="18"/>
      <c r="VJE56" s="18"/>
      <c r="VJF56" s="18"/>
      <c r="VJG56" s="18"/>
      <c r="VJH56" s="18"/>
      <c r="VJI56" s="18"/>
      <c r="VJJ56" s="18"/>
      <c r="VJK56" s="18"/>
      <c r="VJL56" s="18"/>
      <c r="VJM56" s="18"/>
      <c r="VJN56" s="18"/>
      <c r="VJO56" s="18"/>
      <c r="VJP56" s="18"/>
      <c r="VJQ56" s="18"/>
      <c r="VJR56" s="18"/>
      <c r="VJS56" s="18"/>
      <c r="VJT56" s="18"/>
      <c r="VJU56" s="18"/>
      <c r="VJV56" s="18"/>
      <c r="VJW56" s="18"/>
      <c r="VJX56" s="18"/>
      <c r="VJY56" s="18"/>
      <c r="VJZ56" s="18"/>
      <c r="VKA56" s="18"/>
      <c r="VKB56" s="18"/>
      <c r="VKC56" s="18"/>
      <c r="VKD56" s="18"/>
      <c r="VKE56" s="18"/>
      <c r="VKF56" s="18"/>
      <c r="VKG56" s="18"/>
      <c r="VKH56" s="18"/>
      <c r="VKI56" s="18"/>
      <c r="VKJ56" s="18"/>
      <c r="VKK56" s="18"/>
      <c r="VKL56" s="18"/>
      <c r="VKM56" s="18"/>
      <c r="VKN56" s="18"/>
      <c r="VKO56" s="18"/>
      <c r="VKP56" s="18"/>
      <c r="VKQ56" s="18"/>
      <c r="VKR56" s="18"/>
      <c r="VKS56" s="18"/>
      <c r="VKT56" s="18"/>
      <c r="VKU56" s="18"/>
      <c r="VKV56" s="18"/>
      <c r="VKW56" s="18"/>
      <c r="VKX56" s="18"/>
      <c r="VKY56" s="18"/>
      <c r="VKZ56" s="18"/>
      <c r="VLA56" s="18"/>
      <c r="VLB56" s="18"/>
      <c r="VLC56" s="18"/>
      <c r="VLD56" s="18"/>
      <c r="VLE56" s="18"/>
      <c r="VLF56" s="18"/>
      <c r="VLG56" s="18"/>
      <c r="VLH56" s="18"/>
      <c r="VLI56" s="18"/>
      <c r="VLJ56" s="18"/>
      <c r="VLK56" s="18"/>
      <c r="VLL56" s="18"/>
      <c r="VLM56" s="18"/>
      <c r="VLN56" s="18"/>
      <c r="VLO56" s="18"/>
      <c r="VLP56" s="18"/>
      <c r="VLQ56" s="18"/>
      <c r="VLR56" s="18"/>
      <c r="VLS56" s="18"/>
      <c r="VLT56" s="18"/>
      <c r="VLU56" s="18"/>
      <c r="VLV56" s="18"/>
      <c r="VLW56" s="18"/>
      <c r="VLX56" s="18"/>
      <c r="VLY56" s="18"/>
      <c r="VLZ56" s="18"/>
      <c r="VMA56" s="18"/>
      <c r="VMB56" s="18"/>
      <c r="VMC56" s="18"/>
      <c r="VMD56" s="18"/>
      <c r="VME56" s="18"/>
      <c r="VMF56" s="18"/>
      <c r="VMG56" s="18"/>
      <c r="VMH56" s="18"/>
      <c r="VMI56" s="18"/>
      <c r="VMJ56" s="18"/>
      <c r="VMK56" s="18"/>
      <c r="VML56" s="18"/>
      <c r="VMM56" s="18"/>
      <c r="VMN56" s="18"/>
      <c r="VMO56" s="18"/>
      <c r="VMP56" s="18"/>
      <c r="VMQ56" s="18"/>
      <c r="VMR56" s="18"/>
      <c r="VMS56" s="18"/>
      <c r="VMT56" s="18"/>
      <c r="VMU56" s="18"/>
      <c r="VMV56" s="18"/>
      <c r="VMW56" s="18"/>
      <c r="VMX56" s="18"/>
      <c r="VMY56" s="18"/>
      <c r="VMZ56" s="18"/>
      <c r="VNA56" s="18"/>
      <c r="VNB56" s="18"/>
      <c r="VNC56" s="18"/>
      <c r="VND56" s="18"/>
      <c r="VNE56" s="18"/>
      <c r="VNF56" s="18"/>
      <c r="VNG56" s="18"/>
      <c r="VNH56" s="18"/>
      <c r="VNI56" s="18"/>
      <c r="VNJ56" s="18"/>
      <c r="VNK56" s="18"/>
      <c r="VNL56" s="18"/>
      <c r="VNM56" s="18"/>
      <c r="VNN56" s="18"/>
      <c r="VNO56" s="18"/>
      <c r="VNP56" s="18"/>
      <c r="VNQ56" s="18"/>
      <c r="VNR56" s="18"/>
      <c r="VNS56" s="18"/>
      <c r="VNT56" s="18"/>
      <c r="VNU56" s="18"/>
      <c r="VNV56" s="18"/>
      <c r="VNW56" s="18"/>
      <c r="VNX56" s="18"/>
      <c r="VNY56" s="18"/>
      <c r="VNZ56" s="18"/>
      <c r="VOA56" s="18"/>
      <c r="VOB56" s="18"/>
      <c r="VOC56" s="18"/>
      <c r="VOD56" s="18"/>
      <c r="VOE56" s="18"/>
      <c r="VOF56" s="18"/>
      <c r="VOG56" s="18"/>
      <c r="VOH56" s="18"/>
      <c r="VOI56" s="18"/>
      <c r="VOJ56" s="18"/>
      <c r="VOK56" s="18"/>
      <c r="VOL56" s="18"/>
      <c r="VOM56" s="18"/>
      <c r="VON56" s="18"/>
      <c r="VOO56" s="18"/>
      <c r="VOP56" s="18"/>
      <c r="VOQ56" s="18"/>
      <c r="VOR56" s="18"/>
      <c r="VOS56" s="18"/>
      <c r="VOT56" s="18"/>
      <c r="VOU56" s="18"/>
      <c r="VOV56" s="18"/>
      <c r="VOW56" s="18"/>
      <c r="VOX56" s="18"/>
      <c r="VOY56" s="18"/>
      <c r="VOZ56" s="18"/>
      <c r="VPA56" s="18"/>
      <c r="VPB56" s="18"/>
      <c r="VPC56" s="18"/>
      <c r="VPD56" s="18"/>
      <c r="VPE56" s="18"/>
      <c r="VPF56" s="18"/>
      <c r="VPG56" s="18"/>
      <c r="VPH56" s="18"/>
      <c r="VPI56" s="18"/>
      <c r="VPJ56" s="18"/>
      <c r="VPK56" s="18"/>
      <c r="VPL56" s="18"/>
      <c r="VPM56" s="18"/>
      <c r="VPN56" s="18"/>
      <c r="VPO56" s="18"/>
      <c r="VPP56" s="18"/>
      <c r="VPQ56" s="18"/>
      <c r="VPR56" s="18"/>
      <c r="VPS56" s="18"/>
      <c r="VPT56" s="18"/>
      <c r="VPU56" s="18"/>
      <c r="VPV56" s="18"/>
      <c r="VPW56" s="18"/>
      <c r="VPX56" s="18"/>
      <c r="VPY56" s="18"/>
      <c r="VPZ56" s="18"/>
      <c r="VQA56" s="18"/>
      <c r="VQB56" s="18"/>
      <c r="VQC56" s="18"/>
      <c r="VQD56" s="18"/>
      <c r="VQE56" s="18"/>
      <c r="VQF56" s="18"/>
      <c r="VQG56" s="18"/>
      <c r="VQH56" s="18"/>
      <c r="VQI56" s="18"/>
      <c r="VQJ56" s="18"/>
      <c r="VQK56" s="18"/>
      <c r="VQL56" s="18"/>
      <c r="VQM56" s="18"/>
      <c r="VQN56" s="18"/>
      <c r="VQO56" s="18"/>
      <c r="VQP56" s="18"/>
      <c r="VQQ56" s="18"/>
      <c r="VQR56" s="18"/>
      <c r="VQS56" s="18"/>
      <c r="VQT56" s="18"/>
      <c r="VQU56" s="18"/>
      <c r="VQV56" s="18"/>
      <c r="VQW56" s="18"/>
      <c r="VQX56" s="18"/>
      <c r="VQY56" s="18"/>
      <c r="VQZ56" s="18"/>
      <c r="VRA56" s="18"/>
      <c r="VRB56" s="18"/>
      <c r="VRC56" s="18"/>
      <c r="VRD56" s="18"/>
      <c r="VRE56" s="18"/>
      <c r="VRF56" s="18"/>
      <c r="VRG56" s="18"/>
      <c r="VRH56" s="18"/>
      <c r="VRI56" s="18"/>
      <c r="VRJ56" s="18"/>
      <c r="VRK56" s="18"/>
      <c r="VRL56" s="18"/>
      <c r="VRM56" s="18"/>
      <c r="VRN56" s="18"/>
      <c r="VRO56" s="18"/>
      <c r="VRP56" s="18"/>
      <c r="VRQ56" s="18"/>
      <c r="VRR56" s="18"/>
      <c r="VRS56" s="18"/>
      <c r="VRT56" s="18"/>
      <c r="VRU56" s="18"/>
      <c r="VRV56" s="18"/>
      <c r="VRW56" s="18"/>
      <c r="VRX56" s="18"/>
      <c r="VRY56" s="18"/>
      <c r="VRZ56" s="18"/>
      <c r="VSA56" s="18"/>
      <c r="VSB56" s="18"/>
      <c r="VSC56" s="18"/>
      <c r="VSD56" s="18"/>
      <c r="VSE56" s="18"/>
      <c r="VSF56" s="18"/>
      <c r="VSG56" s="18"/>
      <c r="VSH56" s="18"/>
      <c r="VSI56" s="18"/>
      <c r="VSJ56" s="18"/>
      <c r="VSK56" s="18"/>
      <c r="VSL56" s="18"/>
      <c r="VSM56" s="18"/>
      <c r="VSN56" s="18"/>
      <c r="VSO56" s="18"/>
      <c r="VSP56" s="18"/>
      <c r="VSQ56" s="18"/>
      <c r="VSR56" s="18"/>
      <c r="VSS56" s="18"/>
      <c r="VST56" s="18"/>
      <c r="VSU56" s="18"/>
      <c r="VSV56" s="18"/>
      <c r="VSW56" s="18"/>
      <c r="VSX56" s="18"/>
      <c r="VSY56" s="18"/>
      <c r="VSZ56" s="18"/>
      <c r="VTA56" s="18"/>
      <c r="VTB56" s="18"/>
      <c r="VTC56" s="18"/>
      <c r="VTD56" s="18"/>
      <c r="VTE56" s="18"/>
      <c r="VTF56" s="18"/>
      <c r="VTG56" s="18"/>
      <c r="VTH56" s="18"/>
      <c r="VTI56" s="18"/>
      <c r="VTJ56" s="18"/>
      <c r="VTK56" s="18"/>
      <c r="VTL56" s="18"/>
      <c r="VTM56" s="18"/>
      <c r="VTN56" s="18"/>
      <c r="VTO56" s="18"/>
      <c r="VTP56" s="18"/>
      <c r="VTQ56" s="18"/>
      <c r="VTR56" s="18"/>
      <c r="VTS56" s="18"/>
      <c r="VTT56" s="18"/>
      <c r="VTU56" s="18"/>
      <c r="VTV56" s="18"/>
      <c r="VTW56" s="18"/>
      <c r="VTX56" s="18"/>
      <c r="VTY56" s="18"/>
      <c r="VTZ56" s="18"/>
      <c r="VUA56" s="18"/>
      <c r="VUB56" s="18"/>
      <c r="VUC56" s="18"/>
      <c r="VUD56" s="18"/>
      <c r="VUE56" s="18"/>
      <c r="VUF56" s="18"/>
      <c r="VUG56" s="18"/>
      <c r="VUH56" s="18"/>
      <c r="VUI56" s="18"/>
      <c r="VUJ56" s="18"/>
      <c r="VUK56" s="18"/>
      <c r="VUL56" s="18"/>
      <c r="VUM56" s="18"/>
      <c r="VUN56" s="18"/>
      <c r="VUO56" s="18"/>
      <c r="VUP56" s="18"/>
      <c r="VUQ56" s="18"/>
      <c r="VUR56" s="18"/>
      <c r="VUS56" s="18"/>
      <c r="VUT56" s="18"/>
      <c r="VUU56" s="18"/>
      <c r="VUV56" s="18"/>
      <c r="VUW56" s="18"/>
      <c r="VUX56" s="18"/>
      <c r="VUY56" s="18"/>
      <c r="VUZ56" s="18"/>
      <c r="VVA56" s="18"/>
      <c r="VVB56" s="18"/>
      <c r="VVC56" s="18"/>
      <c r="VVD56" s="18"/>
      <c r="VVE56" s="18"/>
      <c r="VVF56" s="18"/>
      <c r="VVG56" s="18"/>
      <c r="VVH56" s="18"/>
      <c r="VVI56" s="18"/>
      <c r="VVJ56" s="18"/>
      <c r="VVK56" s="18"/>
      <c r="VVL56" s="18"/>
      <c r="VVM56" s="18"/>
      <c r="VVN56" s="18"/>
      <c r="VVO56" s="18"/>
      <c r="VVP56" s="18"/>
      <c r="VVQ56" s="18"/>
      <c r="VVR56" s="18"/>
      <c r="VVS56" s="18"/>
      <c r="VVT56" s="18"/>
      <c r="VVU56" s="18"/>
      <c r="VVV56" s="18"/>
      <c r="VVW56" s="18"/>
      <c r="VVX56" s="18"/>
      <c r="VVY56" s="18"/>
      <c r="VVZ56" s="18"/>
      <c r="VWA56" s="18"/>
      <c r="VWB56" s="18"/>
      <c r="VWC56" s="18"/>
      <c r="VWD56" s="18"/>
      <c r="VWE56" s="18"/>
      <c r="VWF56" s="18"/>
      <c r="VWG56" s="18"/>
      <c r="VWH56" s="18"/>
      <c r="VWI56" s="18"/>
      <c r="VWJ56" s="18"/>
      <c r="VWK56" s="18"/>
      <c r="VWL56" s="18"/>
      <c r="VWM56" s="18"/>
      <c r="VWN56" s="18"/>
      <c r="VWO56" s="18"/>
      <c r="VWP56" s="18"/>
      <c r="VWQ56" s="18"/>
      <c r="VWR56" s="18"/>
      <c r="VWS56" s="18"/>
      <c r="VWT56" s="18"/>
      <c r="VWU56" s="18"/>
      <c r="VWV56" s="18"/>
      <c r="VWW56" s="18"/>
      <c r="VWX56" s="18"/>
      <c r="VWY56" s="18"/>
      <c r="VWZ56" s="18"/>
      <c r="VXA56" s="18"/>
      <c r="VXB56" s="18"/>
      <c r="VXC56" s="18"/>
      <c r="VXD56" s="18"/>
      <c r="VXE56" s="18"/>
      <c r="VXF56" s="18"/>
      <c r="VXG56" s="18"/>
      <c r="VXH56" s="18"/>
      <c r="VXI56" s="18"/>
      <c r="VXJ56" s="18"/>
      <c r="VXK56" s="18"/>
      <c r="VXL56" s="18"/>
      <c r="VXM56" s="18"/>
      <c r="VXN56" s="18"/>
      <c r="VXO56" s="18"/>
      <c r="VXP56" s="18"/>
      <c r="VXQ56" s="18"/>
      <c r="VXR56" s="18"/>
      <c r="VXS56" s="18"/>
      <c r="VXT56" s="18"/>
      <c r="VXU56" s="18"/>
      <c r="VXV56" s="18"/>
      <c r="VXW56" s="18"/>
      <c r="VXX56" s="18"/>
      <c r="VXY56" s="18"/>
      <c r="VXZ56" s="18"/>
      <c r="VYA56" s="18"/>
      <c r="VYB56" s="18"/>
      <c r="VYC56" s="18"/>
      <c r="VYD56" s="18"/>
      <c r="VYE56" s="18"/>
      <c r="VYF56" s="18"/>
      <c r="VYG56" s="18"/>
      <c r="VYH56" s="18"/>
      <c r="VYI56" s="18"/>
      <c r="VYJ56" s="18"/>
      <c r="VYK56" s="18"/>
      <c r="VYL56" s="18"/>
      <c r="VYM56" s="18"/>
      <c r="VYN56" s="18"/>
      <c r="VYO56" s="18"/>
      <c r="VYP56" s="18"/>
      <c r="VYQ56" s="18"/>
      <c r="VYR56" s="18"/>
      <c r="VYS56" s="18"/>
      <c r="VYT56" s="18"/>
      <c r="VYU56" s="18"/>
      <c r="VYV56" s="18"/>
      <c r="VYW56" s="18"/>
      <c r="VYX56" s="18"/>
      <c r="VYY56" s="18"/>
      <c r="VYZ56" s="18"/>
      <c r="VZA56" s="18"/>
      <c r="VZB56" s="18"/>
      <c r="VZC56" s="18"/>
      <c r="VZD56" s="18"/>
      <c r="VZE56" s="18"/>
      <c r="VZF56" s="18"/>
      <c r="VZG56" s="18"/>
      <c r="VZH56" s="18"/>
      <c r="VZI56" s="18"/>
      <c r="VZJ56" s="18"/>
      <c r="VZK56" s="18"/>
      <c r="VZL56" s="18"/>
      <c r="VZM56" s="18"/>
      <c r="VZN56" s="18"/>
      <c r="VZO56" s="18"/>
      <c r="VZP56" s="18"/>
      <c r="VZQ56" s="18"/>
      <c r="VZR56" s="18"/>
      <c r="VZS56" s="18"/>
      <c r="VZT56" s="18"/>
      <c r="VZU56" s="18"/>
      <c r="VZV56" s="18"/>
      <c r="VZW56" s="18"/>
      <c r="VZX56" s="18"/>
      <c r="VZY56" s="18"/>
      <c r="VZZ56" s="18"/>
      <c r="WAA56" s="18"/>
      <c r="WAB56" s="18"/>
      <c r="WAC56" s="18"/>
      <c r="WAD56" s="18"/>
      <c r="WAE56" s="18"/>
      <c r="WAF56" s="18"/>
      <c r="WAG56" s="18"/>
      <c r="WAH56" s="18"/>
      <c r="WAI56" s="18"/>
      <c r="WAJ56" s="18"/>
      <c r="WAK56" s="18"/>
      <c r="WAL56" s="18"/>
      <c r="WAM56" s="18"/>
      <c r="WAN56" s="18"/>
      <c r="WAO56" s="18"/>
      <c r="WAP56" s="18"/>
      <c r="WAQ56" s="18"/>
      <c r="WAR56" s="18"/>
      <c r="WAS56" s="18"/>
      <c r="WAT56" s="18"/>
      <c r="WAU56" s="18"/>
      <c r="WAV56" s="18"/>
      <c r="WAW56" s="18"/>
      <c r="WAX56" s="18"/>
      <c r="WAY56" s="18"/>
      <c r="WAZ56" s="18"/>
      <c r="WBA56" s="18"/>
      <c r="WBB56" s="18"/>
      <c r="WBC56" s="18"/>
      <c r="WBD56" s="18"/>
      <c r="WBE56" s="18"/>
      <c r="WBF56" s="18"/>
      <c r="WBG56" s="18"/>
      <c r="WBH56" s="18"/>
      <c r="WBI56" s="18"/>
      <c r="WBJ56" s="18"/>
      <c r="WBK56" s="18"/>
      <c r="WBL56" s="18"/>
      <c r="WBM56" s="18"/>
      <c r="WBN56" s="18"/>
      <c r="WBO56" s="18"/>
      <c r="WBP56" s="18"/>
      <c r="WBQ56" s="18"/>
      <c r="WBR56" s="18"/>
      <c r="WBS56" s="18"/>
      <c r="WBT56" s="18"/>
      <c r="WBU56" s="18"/>
      <c r="WBV56" s="18"/>
      <c r="WBW56" s="18"/>
      <c r="WBX56" s="18"/>
      <c r="WBY56" s="18"/>
      <c r="WBZ56" s="18"/>
      <c r="WCA56" s="18"/>
      <c r="WCB56" s="18"/>
      <c r="WCC56" s="18"/>
      <c r="WCD56" s="18"/>
      <c r="WCE56" s="18"/>
      <c r="WCF56" s="18"/>
      <c r="WCG56" s="18"/>
      <c r="WCH56" s="18"/>
      <c r="WCI56" s="18"/>
      <c r="WCJ56" s="18"/>
      <c r="WCK56" s="18"/>
      <c r="WCL56" s="18"/>
      <c r="WCM56" s="18"/>
      <c r="WCN56" s="18"/>
      <c r="WCO56" s="18"/>
      <c r="WCP56" s="18"/>
      <c r="WCQ56" s="18"/>
      <c r="WCR56" s="18"/>
      <c r="WCS56" s="18"/>
      <c r="WCT56" s="18"/>
      <c r="WCU56" s="18"/>
      <c r="WCV56" s="18"/>
      <c r="WCW56" s="18"/>
      <c r="WCX56" s="18"/>
      <c r="WCY56" s="18"/>
      <c r="WCZ56" s="18"/>
      <c r="WDA56" s="18"/>
      <c r="WDB56" s="18"/>
      <c r="WDC56" s="18"/>
      <c r="WDD56" s="18"/>
      <c r="WDE56" s="18"/>
      <c r="WDF56" s="18"/>
      <c r="WDG56" s="18"/>
      <c r="WDH56" s="18"/>
      <c r="WDI56" s="18"/>
      <c r="WDJ56" s="18"/>
      <c r="WDK56" s="18"/>
      <c r="WDL56" s="18"/>
      <c r="WDM56" s="18"/>
      <c r="WDN56" s="18"/>
      <c r="WDO56" s="18"/>
      <c r="WDP56" s="18"/>
      <c r="WDQ56" s="18"/>
      <c r="WDR56" s="18"/>
      <c r="WDS56" s="18"/>
      <c r="WDT56" s="18"/>
      <c r="WDU56" s="18"/>
      <c r="WDV56" s="18"/>
      <c r="WDW56" s="18"/>
      <c r="WDX56" s="18"/>
      <c r="WDY56" s="18"/>
      <c r="WDZ56" s="18"/>
      <c r="WEA56" s="18"/>
      <c r="WEB56" s="18"/>
      <c r="WEC56" s="18"/>
      <c r="WED56" s="18"/>
      <c r="WEE56" s="18"/>
      <c r="WEF56" s="18"/>
      <c r="WEG56" s="18"/>
      <c r="WEH56" s="18"/>
      <c r="WEI56" s="18"/>
      <c r="WEJ56" s="18"/>
      <c r="WEK56" s="18"/>
      <c r="WEL56" s="18"/>
      <c r="WEM56" s="18"/>
      <c r="WEN56" s="18"/>
      <c r="WEO56" s="18"/>
      <c r="WEP56" s="18"/>
      <c r="WEQ56" s="18"/>
      <c r="WER56" s="18"/>
      <c r="WES56" s="18"/>
      <c r="WET56" s="18"/>
      <c r="WEU56" s="18"/>
      <c r="WEV56" s="18"/>
      <c r="WEW56" s="18"/>
      <c r="WEX56" s="18"/>
      <c r="WEY56" s="18"/>
      <c r="WEZ56" s="18"/>
      <c r="WFA56" s="18"/>
      <c r="WFB56" s="18"/>
      <c r="WFC56" s="18"/>
      <c r="WFD56" s="18"/>
      <c r="WFE56" s="18"/>
      <c r="WFF56" s="18"/>
      <c r="WFG56" s="18"/>
      <c r="WFH56" s="18"/>
      <c r="WFI56" s="18"/>
      <c r="WFJ56" s="18"/>
      <c r="WFK56" s="18"/>
      <c r="WFL56" s="18"/>
      <c r="WFM56" s="18"/>
      <c r="WFN56" s="18"/>
      <c r="WFO56" s="18"/>
      <c r="WFP56" s="18"/>
      <c r="WFQ56" s="18"/>
      <c r="WFR56" s="18"/>
      <c r="WFS56" s="18"/>
      <c r="WFT56" s="18"/>
      <c r="WFU56" s="18"/>
      <c r="WFV56" s="18"/>
      <c r="WFW56" s="18"/>
      <c r="WFX56" s="18"/>
      <c r="WFY56" s="18"/>
      <c r="WFZ56" s="18"/>
      <c r="WGA56" s="18"/>
      <c r="WGB56" s="18"/>
      <c r="WGC56" s="18"/>
      <c r="WGD56" s="18"/>
      <c r="WGE56" s="18"/>
      <c r="WGF56" s="18"/>
      <c r="WGG56" s="18"/>
      <c r="WGH56" s="18"/>
      <c r="WGI56" s="18"/>
      <c r="WGJ56" s="18"/>
      <c r="WGK56" s="18"/>
      <c r="WGL56" s="18"/>
      <c r="WGM56" s="18"/>
      <c r="WGN56" s="18"/>
      <c r="WGO56" s="18"/>
      <c r="WGP56" s="18"/>
      <c r="WGQ56" s="18"/>
      <c r="WGR56" s="18"/>
      <c r="WGS56" s="18"/>
      <c r="WGT56" s="18"/>
      <c r="WGU56" s="18"/>
      <c r="WGV56" s="18"/>
      <c r="WGW56" s="18"/>
      <c r="WGX56" s="18"/>
      <c r="WGY56" s="18"/>
      <c r="WGZ56" s="18"/>
      <c r="WHA56" s="18"/>
      <c r="WHB56" s="18"/>
      <c r="WHC56" s="18"/>
      <c r="WHD56" s="18"/>
      <c r="WHE56" s="18"/>
      <c r="WHF56" s="18"/>
      <c r="WHG56" s="18"/>
      <c r="WHH56" s="18"/>
      <c r="WHI56" s="18"/>
      <c r="WHJ56" s="18"/>
      <c r="WHK56" s="18"/>
      <c r="WHL56" s="18"/>
      <c r="WHM56" s="18"/>
      <c r="WHN56" s="18"/>
      <c r="WHO56" s="18"/>
      <c r="WHP56" s="18"/>
      <c r="WHQ56" s="18"/>
      <c r="WHR56" s="18"/>
      <c r="WHS56" s="18"/>
      <c r="WHT56" s="18"/>
      <c r="WHU56" s="18"/>
      <c r="WHV56" s="18"/>
      <c r="WHW56" s="18"/>
      <c r="WHX56" s="18"/>
      <c r="WHY56" s="18"/>
      <c r="WHZ56" s="18"/>
      <c r="WIA56" s="18"/>
      <c r="WIB56" s="18"/>
      <c r="WIC56" s="18"/>
      <c r="WID56" s="18"/>
      <c r="WIE56" s="18"/>
      <c r="WIF56" s="18"/>
      <c r="WIG56" s="18"/>
      <c r="WIH56" s="18"/>
      <c r="WII56" s="18"/>
      <c r="WIJ56" s="18"/>
      <c r="WIK56" s="18"/>
      <c r="WIL56" s="18"/>
      <c r="WIM56" s="18"/>
      <c r="WIN56" s="18"/>
      <c r="WIO56" s="18"/>
      <c r="WIP56" s="18"/>
      <c r="WIQ56" s="18"/>
      <c r="WIR56" s="18"/>
      <c r="WIS56" s="18"/>
      <c r="WIT56" s="18"/>
      <c r="WIU56" s="18"/>
      <c r="WIV56" s="18"/>
      <c r="WIW56" s="18"/>
      <c r="WIX56" s="18"/>
      <c r="WIY56" s="18"/>
      <c r="WIZ56" s="18"/>
      <c r="WJA56" s="18"/>
      <c r="WJB56" s="18"/>
      <c r="WJC56" s="18"/>
      <c r="WJD56" s="18"/>
      <c r="WJE56" s="18"/>
      <c r="WJF56" s="18"/>
      <c r="WJG56" s="18"/>
      <c r="WJH56" s="18"/>
      <c r="WJI56" s="18"/>
      <c r="WJJ56" s="18"/>
      <c r="WJK56" s="18"/>
      <c r="WJL56" s="18"/>
      <c r="WJM56" s="18"/>
      <c r="WJN56" s="18"/>
      <c r="WJO56" s="18"/>
      <c r="WJP56" s="18"/>
      <c r="WJQ56" s="18"/>
      <c r="WJR56" s="18"/>
      <c r="WJS56" s="18"/>
      <c r="WJT56" s="18"/>
      <c r="WJU56" s="18"/>
      <c r="WJV56" s="18"/>
      <c r="WJW56" s="18"/>
      <c r="WJX56" s="18"/>
      <c r="WJY56" s="18"/>
      <c r="WJZ56" s="18"/>
      <c r="WKA56" s="18"/>
      <c r="WKB56" s="18"/>
      <c r="WKC56" s="18"/>
      <c r="WKD56" s="18"/>
      <c r="WKE56" s="18"/>
      <c r="WKF56" s="18"/>
      <c r="WKG56" s="18"/>
      <c r="WKH56" s="18"/>
      <c r="WKI56" s="18"/>
      <c r="WKJ56" s="18"/>
      <c r="WKK56" s="18"/>
      <c r="WKL56" s="18"/>
      <c r="WKM56" s="18"/>
      <c r="WKN56" s="18"/>
      <c r="WKO56" s="18"/>
      <c r="WKP56" s="18"/>
      <c r="WKQ56" s="18"/>
      <c r="WKR56" s="18"/>
      <c r="WKS56" s="18"/>
      <c r="WKT56" s="18"/>
      <c r="WKU56" s="18"/>
      <c r="WKV56" s="18"/>
      <c r="WKW56" s="18"/>
      <c r="WKX56" s="18"/>
      <c r="WKY56" s="18"/>
      <c r="WKZ56" s="18"/>
      <c r="WLA56" s="18"/>
      <c r="WLB56" s="18"/>
      <c r="WLC56" s="18"/>
      <c r="WLD56" s="18"/>
      <c r="WLE56" s="18"/>
      <c r="WLF56" s="18"/>
      <c r="WLG56" s="18"/>
      <c r="WLH56" s="18"/>
      <c r="WLI56" s="18"/>
      <c r="WLJ56" s="18"/>
      <c r="WLK56" s="18"/>
      <c r="WLL56" s="18"/>
      <c r="WLM56" s="18"/>
      <c r="WLN56" s="18"/>
      <c r="WLO56" s="18"/>
      <c r="WLP56" s="18"/>
      <c r="WLQ56" s="18"/>
      <c r="WLR56" s="18"/>
      <c r="WLS56" s="18"/>
      <c r="WLT56" s="18"/>
      <c r="WLU56" s="18"/>
      <c r="WLV56" s="18"/>
      <c r="WLW56" s="18"/>
      <c r="WLX56" s="18"/>
      <c r="WLY56" s="18"/>
      <c r="WLZ56" s="18"/>
      <c r="WMA56" s="18"/>
      <c r="WMB56" s="18"/>
      <c r="WMC56" s="18"/>
      <c r="WMD56" s="18"/>
      <c r="WME56" s="18"/>
      <c r="WMF56" s="18"/>
      <c r="WMG56" s="18"/>
      <c r="WMH56" s="18"/>
      <c r="WMI56" s="18"/>
      <c r="WMJ56" s="18"/>
      <c r="WMK56" s="18"/>
      <c r="WML56" s="18"/>
      <c r="WMM56" s="18"/>
      <c r="WMN56" s="18"/>
      <c r="WMO56" s="18"/>
      <c r="WMP56" s="18"/>
      <c r="WMQ56" s="18"/>
      <c r="WMR56" s="18"/>
      <c r="WMS56" s="18"/>
      <c r="WMT56" s="18"/>
      <c r="WMU56" s="18"/>
      <c r="WMV56" s="18"/>
      <c r="WMW56" s="18"/>
      <c r="WMX56" s="18"/>
      <c r="WMY56" s="18"/>
      <c r="WMZ56" s="18"/>
      <c r="WNA56" s="18"/>
      <c r="WNB56" s="18"/>
      <c r="WNC56" s="18"/>
      <c r="WND56" s="18"/>
      <c r="WNE56" s="18"/>
      <c r="WNF56" s="18"/>
      <c r="WNG56" s="18"/>
      <c r="WNH56" s="18"/>
      <c r="WNI56" s="18"/>
      <c r="WNJ56" s="18"/>
      <c r="WNK56" s="18"/>
      <c r="WNL56" s="18"/>
      <c r="WNM56" s="18"/>
      <c r="WNN56" s="18"/>
      <c r="WNO56" s="18"/>
      <c r="WNP56" s="18"/>
      <c r="WNQ56" s="18"/>
      <c r="WNR56" s="18"/>
      <c r="WNS56" s="18"/>
      <c r="WNT56" s="18"/>
      <c r="WNU56" s="18"/>
      <c r="WNV56" s="18"/>
      <c r="WNW56" s="18"/>
      <c r="WNX56" s="18"/>
      <c r="WNY56" s="18"/>
      <c r="WNZ56" s="18"/>
      <c r="WOA56" s="18"/>
      <c r="WOB56" s="18"/>
      <c r="WOC56" s="18"/>
      <c r="WOD56" s="18"/>
      <c r="WOE56" s="18"/>
      <c r="WOF56" s="18"/>
      <c r="WOG56" s="18"/>
      <c r="WOH56" s="18"/>
      <c r="WOI56" s="18"/>
      <c r="WOJ56" s="18"/>
      <c r="WOK56" s="18"/>
      <c r="WOL56" s="18"/>
      <c r="WOM56" s="18"/>
      <c r="WON56" s="18"/>
      <c r="WOO56" s="18"/>
      <c r="WOP56" s="18"/>
      <c r="WOQ56" s="18"/>
      <c r="WOR56" s="18"/>
      <c r="WOS56" s="18"/>
      <c r="WOT56" s="18"/>
      <c r="WOU56" s="18"/>
      <c r="WOV56" s="18"/>
      <c r="WOW56" s="18"/>
      <c r="WOX56" s="18"/>
      <c r="WOY56" s="18"/>
      <c r="WOZ56" s="18"/>
      <c r="WPA56" s="18"/>
      <c r="WPB56" s="18"/>
      <c r="WPC56" s="18"/>
      <c r="WPD56" s="18"/>
      <c r="WPE56" s="18"/>
      <c r="WPF56" s="18"/>
      <c r="WPG56" s="18"/>
      <c r="WPH56" s="18"/>
      <c r="WPI56" s="18"/>
      <c r="WPJ56" s="18"/>
      <c r="WPK56" s="18"/>
      <c r="WPL56" s="18"/>
      <c r="WPM56" s="18"/>
      <c r="WPN56" s="18"/>
      <c r="WPO56" s="18"/>
      <c r="WPP56" s="18"/>
      <c r="WPQ56" s="18"/>
      <c r="WPR56" s="18"/>
      <c r="WPS56" s="18"/>
      <c r="WPT56" s="18"/>
      <c r="WPU56" s="18"/>
      <c r="WPV56" s="18"/>
      <c r="WPW56" s="18"/>
      <c r="WPX56" s="18"/>
      <c r="WPY56" s="18"/>
      <c r="WPZ56" s="18"/>
      <c r="WQA56" s="18"/>
      <c r="WQB56" s="18"/>
      <c r="WQC56" s="18"/>
      <c r="WQD56" s="18"/>
      <c r="WQE56" s="18"/>
      <c r="WQF56" s="18"/>
      <c r="WQG56" s="18"/>
      <c r="WQH56" s="18"/>
      <c r="WQI56" s="18"/>
      <c r="WQJ56" s="18"/>
      <c r="WQK56" s="18"/>
      <c r="WQL56" s="18"/>
      <c r="WQM56" s="18"/>
      <c r="WQN56" s="18"/>
      <c r="WQO56" s="18"/>
      <c r="WQP56" s="18"/>
      <c r="WQQ56" s="18"/>
      <c r="WQR56" s="18"/>
      <c r="WQS56" s="18"/>
      <c r="WQT56" s="18"/>
      <c r="WQU56" s="18"/>
      <c r="WQV56" s="18"/>
      <c r="WQW56" s="18"/>
      <c r="WQX56" s="18"/>
      <c r="WQY56" s="18"/>
      <c r="WQZ56" s="18"/>
      <c r="WRA56" s="18"/>
      <c r="WRB56" s="18"/>
      <c r="WRC56" s="18"/>
      <c r="WRD56" s="18"/>
      <c r="WRE56" s="18"/>
      <c r="WRF56" s="18"/>
      <c r="WRG56" s="18"/>
      <c r="WRH56" s="18"/>
      <c r="WRI56" s="18"/>
      <c r="WRJ56" s="18"/>
      <c r="WRK56" s="18"/>
      <c r="WRL56" s="18"/>
      <c r="WRM56" s="18"/>
      <c r="WRN56" s="18"/>
      <c r="WRO56" s="18"/>
      <c r="WRP56" s="18"/>
      <c r="WRQ56" s="18"/>
      <c r="WRR56" s="18"/>
      <c r="WRS56" s="18"/>
      <c r="WRT56" s="18"/>
      <c r="WRU56" s="18"/>
      <c r="WRV56" s="18"/>
      <c r="WRW56" s="18"/>
      <c r="WRX56" s="18"/>
      <c r="WRY56" s="18"/>
      <c r="WRZ56" s="18"/>
      <c r="WSA56" s="18"/>
      <c r="WSB56" s="18"/>
      <c r="WSC56" s="18"/>
      <c r="WSD56" s="18"/>
      <c r="WSE56" s="18"/>
      <c r="WSF56" s="18"/>
      <c r="WSG56" s="18"/>
      <c r="WSH56" s="18"/>
      <c r="WSI56" s="18"/>
      <c r="WSJ56" s="18"/>
      <c r="WSK56" s="18"/>
      <c r="WSL56" s="18"/>
      <c r="WSM56" s="18"/>
      <c r="WSN56" s="18"/>
      <c r="WSO56" s="18"/>
      <c r="WSP56" s="18"/>
      <c r="WSQ56" s="18"/>
      <c r="WSR56" s="18"/>
      <c r="WSS56" s="18"/>
      <c r="WST56" s="18"/>
      <c r="WSU56" s="18"/>
      <c r="WSV56" s="18"/>
      <c r="WSW56" s="18"/>
      <c r="WSX56" s="18"/>
      <c r="WSY56" s="18"/>
      <c r="WSZ56" s="18"/>
      <c r="WTA56" s="18"/>
      <c r="WTB56" s="18"/>
      <c r="WTC56" s="18"/>
      <c r="WTD56" s="18"/>
      <c r="WTE56" s="18"/>
      <c r="WTF56" s="18"/>
      <c r="WTG56" s="18"/>
      <c r="WTH56" s="18"/>
      <c r="WTI56" s="18"/>
      <c r="WTJ56" s="18"/>
      <c r="WTK56" s="18"/>
      <c r="WTL56" s="18"/>
      <c r="WTM56" s="18"/>
      <c r="WTN56" s="18"/>
      <c r="WTO56" s="18"/>
      <c r="WTP56" s="18"/>
      <c r="WTQ56" s="18"/>
      <c r="WTR56" s="18"/>
      <c r="WTS56" s="18"/>
      <c r="WTT56" s="18"/>
      <c r="WTU56" s="18"/>
      <c r="WTV56" s="18"/>
      <c r="WTW56" s="18"/>
      <c r="WTX56" s="18"/>
      <c r="WTY56" s="18"/>
      <c r="WTZ56" s="18"/>
      <c r="WUA56" s="18"/>
      <c r="WUB56" s="18"/>
      <c r="WUC56" s="18"/>
      <c r="WUD56" s="18"/>
      <c r="WUE56" s="18"/>
      <c r="WUF56" s="18"/>
      <c r="WUG56" s="18"/>
      <c r="WUH56" s="18"/>
      <c r="WUI56" s="18"/>
      <c r="WUJ56" s="18"/>
      <c r="WUK56" s="18"/>
      <c r="WUL56" s="18"/>
      <c r="WUM56" s="18"/>
      <c r="WUN56" s="18"/>
      <c r="WUO56" s="18"/>
      <c r="WUP56" s="18"/>
      <c r="WUQ56" s="18"/>
      <c r="WUR56" s="18"/>
      <c r="WUS56" s="18"/>
      <c r="WUT56" s="18"/>
      <c r="WUU56" s="18"/>
      <c r="WUV56" s="18"/>
      <c r="WUW56" s="18"/>
      <c r="WUX56" s="18"/>
      <c r="WUY56" s="18"/>
      <c r="WUZ56" s="18"/>
      <c r="WVA56" s="18"/>
      <c r="WVB56" s="18"/>
      <c r="WVC56" s="18"/>
      <c r="WVD56" s="18"/>
      <c r="WVE56" s="18"/>
      <c r="WVF56" s="18"/>
      <c r="WVG56" s="18"/>
      <c r="WVH56" s="18"/>
      <c r="WVI56" s="18"/>
      <c r="WVJ56" s="18"/>
      <c r="WVK56" s="18"/>
      <c r="WVL56" s="18"/>
      <c r="WVM56" s="18"/>
      <c r="WVN56" s="18"/>
      <c r="WVO56" s="18"/>
      <c r="WVP56" s="18"/>
      <c r="WVQ56" s="18"/>
      <c r="WVR56" s="18"/>
      <c r="WVS56" s="18"/>
      <c r="WVT56" s="18"/>
      <c r="WVU56" s="18"/>
      <c r="WVV56" s="18"/>
      <c r="WVW56" s="18"/>
      <c r="WVX56" s="18"/>
      <c r="WVY56" s="18"/>
      <c r="WVZ56" s="18"/>
      <c r="WWA56" s="18"/>
      <c r="WWB56" s="18"/>
      <c r="WWC56" s="18"/>
      <c r="WWD56" s="18"/>
      <c r="WWE56" s="18"/>
      <c r="WWF56" s="18"/>
      <c r="WWG56" s="18"/>
      <c r="WWH56" s="18"/>
      <c r="WWI56" s="18"/>
      <c r="WWJ56" s="18"/>
      <c r="WWK56" s="18"/>
      <c r="WWL56" s="18"/>
      <c r="WWM56" s="18"/>
      <c r="WWN56" s="18"/>
      <c r="WWO56" s="18"/>
      <c r="WWP56" s="18"/>
      <c r="WWQ56" s="18"/>
      <c r="WWR56" s="18"/>
      <c r="WWS56" s="18"/>
      <c r="WWT56" s="18"/>
      <c r="WWU56" s="18"/>
      <c r="WWV56" s="18"/>
      <c r="WWW56" s="18"/>
      <c r="WWX56" s="18"/>
      <c r="WWY56" s="18"/>
      <c r="WWZ56" s="18"/>
      <c r="WXA56" s="18"/>
      <c r="WXB56" s="18"/>
      <c r="WXC56" s="18"/>
      <c r="WXD56" s="18"/>
      <c r="WXE56" s="18"/>
      <c r="WXF56" s="18"/>
      <c r="WXG56" s="18"/>
      <c r="WXH56" s="18"/>
      <c r="WXI56" s="18"/>
      <c r="WXJ56" s="18"/>
      <c r="WXK56" s="18"/>
      <c r="WXL56" s="18"/>
      <c r="WXM56" s="18"/>
      <c r="WXN56" s="18"/>
      <c r="WXO56" s="18"/>
      <c r="WXP56" s="18"/>
      <c r="WXQ56" s="18"/>
      <c r="WXR56" s="18"/>
      <c r="WXS56" s="18"/>
      <c r="WXT56" s="18"/>
      <c r="WXU56" s="18"/>
      <c r="WXV56" s="18"/>
      <c r="WXW56" s="18"/>
      <c r="WXX56" s="18"/>
      <c r="WXY56" s="18"/>
      <c r="WXZ56" s="18"/>
      <c r="WYA56" s="18"/>
      <c r="WYB56" s="18"/>
      <c r="WYC56" s="18"/>
      <c r="WYD56" s="18"/>
      <c r="WYE56" s="18"/>
      <c r="WYF56" s="18"/>
      <c r="WYG56" s="18"/>
      <c r="WYH56" s="18"/>
      <c r="WYI56" s="18"/>
      <c r="WYJ56" s="18"/>
      <c r="WYK56" s="18"/>
      <c r="WYL56" s="18"/>
      <c r="WYM56" s="18"/>
      <c r="WYN56" s="18"/>
      <c r="WYO56" s="18"/>
      <c r="WYP56" s="18"/>
      <c r="WYQ56" s="18"/>
      <c r="WYR56" s="18"/>
      <c r="WYS56" s="18"/>
      <c r="WYT56" s="18"/>
      <c r="WYU56" s="18"/>
      <c r="WYV56" s="18"/>
      <c r="WYW56" s="18"/>
      <c r="WYX56" s="18"/>
      <c r="WYY56" s="18"/>
      <c r="WYZ56" s="18"/>
      <c r="WZA56" s="18"/>
      <c r="WZB56" s="18"/>
      <c r="WZC56" s="18"/>
      <c r="WZD56" s="18"/>
      <c r="WZE56" s="18"/>
      <c r="WZF56" s="18"/>
      <c r="WZG56" s="18"/>
      <c r="WZH56" s="18"/>
      <c r="WZI56" s="18"/>
      <c r="WZJ56" s="18"/>
      <c r="WZK56" s="18"/>
      <c r="WZL56" s="18"/>
      <c r="WZM56" s="18"/>
      <c r="WZN56" s="18"/>
      <c r="WZO56" s="18"/>
      <c r="WZP56" s="18"/>
      <c r="WZQ56" s="18"/>
      <c r="WZR56" s="18"/>
      <c r="WZS56" s="18"/>
      <c r="WZT56" s="18"/>
      <c r="WZU56" s="18"/>
      <c r="WZV56" s="18"/>
      <c r="WZW56" s="18"/>
      <c r="WZX56" s="18"/>
      <c r="WZY56" s="18"/>
      <c r="WZZ56" s="18"/>
      <c r="XAA56" s="18"/>
      <c r="XAB56" s="18"/>
      <c r="XAC56" s="18"/>
      <c r="XAD56" s="18"/>
      <c r="XAE56" s="18"/>
      <c r="XAF56" s="18"/>
      <c r="XAG56" s="18"/>
      <c r="XAH56" s="18"/>
      <c r="XAI56" s="18"/>
      <c r="XAJ56" s="18"/>
      <c r="XAK56" s="18"/>
      <c r="XAL56" s="18"/>
      <c r="XAM56" s="18"/>
      <c r="XAN56" s="18"/>
      <c r="XAO56" s="18"/>
      <c r="XAP56" s="18"/>
      <c r="XAQ56" s="18"/>
      <c r="XAR56" s="18"/>
      <c r="XAS56" s="18"/>
      <c r="XAT56" s="18"/>
      <c r="XAU56" s="18"/>
      <c r="XAV56" s="18"/>
      <c r="XAW56" s="18"/>
      <c r="XAX56" s="18"/>
      <c r="XAY56" s="18"/>
      <c r="XAZ56" s="18"/>
      <c r="XBA56" s="18"/>
      <c r="XBB56" s="18"/>
      <c r="XBC56" s="18"/>
      <c r="XBD56" s="18"/>
      <c r="XBE56" s="18"/>
      <c r="XBF56" s="18"/>
      <c r="XBG56" s="18"/>
      <c r="XBH56" s="18"/>
      <c r="XBI56" s="18"/>
      <c r="XBJ56" s="18"/>
      <c r="XBK56" s="18"/>
      <c r="XBL56" s="18"/>
      <c r="XBM56" s="18"/>
      <c r="XBN56" s="18"/>
      <c r="XBO56" s="18"/>
      <c r="XBP56" s="18"/>
      <c r="XBQ56" s="18"/>
      <c r="XBR56" s="18"/>
      <c r="XBS56" s="18"/>
      <c r="XBT56" s="18"/>
      <c r="XBU56" s="18"/>
      <c r="XBV56" s="18"/>
      <c r="XBW56" s="18"/>
      <c r="XBX56" s="18"/>
      <c r="XBY56" s="18"/>
      <c r="XBZ56" s="18"/>
      <c r="XCA56" s="18"/>
      <c r="XCB56" s="18"/>
      <c r="XCC56" s="18"/>
      <c r="XCD56" s="18"/>
      <c r="XCE56" s="18"/>
      <c r="XCF56" s="18"/>
      <c r="XCG56" s="18"/>
      <c r="XCH56" s="18"/>
      <c r="XCI56" s="18"/>
      <c r="XCJ56" s="18"/>
      <c r="XCK56" s="18"/>
      <c r="XCL56" s="18"/>
      <c r="XCM56" s="18"/>
      <c r="XCN56" s="18"/>
      <c r="XCO56" s="18"/>
      <c r="XCP56" s="18"/>
      <c r="XCQ56" s="18"/>
      <c r="XCR56" s="18"/>
      <c r="XCS56" s="18"/>
      <c r="XCT56" s="18"/>
      <c r="XCU56" s="18"/>
      <c r="XCV56" s="18"/>
      <c r="XCW56" s="18"/>
      <c r="XCX56" s="18"/>
      <c r="XCY56" s="18"/>
      <c r="XCZ56" s="18"/>
      <c r="XDA56" s="18"/>
      <c r="XDB56" s="18"/>
      <c r="XDC56" s="18"/>
      <c r="XDD56" s="18"/>
      <c r="XDE56" s="18"/>
      <c r="XDF56" s="18"/>
      <c r="XDG56" s="18"/>
      <c r="XDH56" s="18"/>
      <c r="XDI56" s="18"/>
      <c r="XDJ56" s="18"/>
      <c r="XDK56" s="18"/>
      <c r="XDL56" s="18"/>
      <c r="XDM56" s="18"/>
      <c r="XDN56" s="18"/>
      <c r="XDO56" s="18"/>
      <c r="XDP56" s="18"/>
      <c r="XDQ56" s="18"/>
      <c r="XDR56" s="18"/>
      <c r="XDS56" s="18"/>
      <c r="XDT56" s="18"/>
      <c r="XDU56" s="18"/>
      <c r="XDV56" s="18"/>
      <c r="XDW56" s="18"/>
      <c r="XDX56" s="18"/>
      <c r="XDY56" s="18"/>
      <c r="XDZ56" s="18"/>
      <c r="XEA56" s="18"/>
      <c r="XEB56" s="18"/>
      <c r="XEC56" s="18"/>
      <c r="XED56" s="18"/>
      <c r="XEE56" s="18"/>
      <c r="XEF56" s="18"/>
      <c r="XEG56" s="18"/>
      <c r="XEH56" s="18"/>
      <c r="XEI56" s="18"/>
      <c r="XEJ56" s="18"/>
      <c r="XEK56" s="18"/>
      <c r="XEL56" s="18"/>
      <c r="XEM56" s="18"/>
      <c r="XEN56" s="18"/>
      <c r="XEO56" s="18"/>
      <c r="XEP56" s="18"/>
      <c r="XEQ56" s="18"/>
      <c r="XER56" s="18"/>
      <c r="XES56" s="18"/>
      <c r="XET56" s="18"/>
      <c r="XEU56" s="18"/>
      <c r="XEV56" s="18"/>
      <c r="XEW56" s="18"/>
      <c r="XEX56" s="18"/>
    </row>
    <row r="57" spans="1:16378">
      <c r="A57" s="28" t="s">
        <v>82</v>
      </c>
      <c r="B57" s="28" t="s">
        <v>83</v>
      </c>
      <c r="C57" s="28" t="s">
        <v>7</v>
      </c>
      <c r="D57" s="18" t="s">
        <v>8</v>
      </c>
      <c r="E57" s="28" t="s">
        <v>84</v>
      </c>
      <c r="F57" s="28" t="s">
        <v>15</v>
      </c>
      <c r="G57" s="28">
        <v>2347612</v>
      </c>
      <c r="H57" s="18" t="s">
        <v>107</v>
      </c>
      <c r="I57" s="18" t="s">
        <v>108</v>
      </c>
      <c r="J57" s="18" t="s">
        <v>87</v>
      </c>
      <c r="K57" s="18"/>
      <c r="L57" s="18"/>
      <c r="M57" s="18" t="s">
        <v>88</v>
      </c>
      <c r="N57" s="18" t="s">
        <v>109</v>
      </c>
      <c r="O57" s="18" t="s">
        <v>90</v>
      </c>
      <c r="P57" s="76" t="s">
        <v>91</v>
      </c>
      <c r="Q57" s="4" t="s">
        <v>12</v>
      </c>
      <c r="R57" s="169" t="s">
        <v>92</v>
      </c>
      <c r="S57" s="18">
        <v>21</v>
      </c>
      <c r="T57" s="8" t="s">
        <v>87</v>
      </c>
      <c r="U57" s="134">
        <v>46118</v>
      </c>
      <c r="V57" s="134">
        <v>46126</v>
      </c>
      <c r="W57" s="134">
        <v>46127</v>
      </c>
      <c r="X57" s="134">
        <v>46150</v>
      </c>
      <c r="Y57" s="134">
        <v>46153</v>
      </c>
      <c r="Z57" s="134">
        <v>46164</v>
      </c>
      <c r="AA57" s="134">
        <v>46168</v>
      </c>
      <c r="AB57" s="134">
        <v>46220</v>
      </c>
      <c r="AC57" s="134">
        <v>46223</v>
      </c>
      <c r="AD57" s="18" t="s">
        <v>110</v>
      </c>
      <c r="AE57" s="18" t="s">
        <v>110</v>
      </c>
      <c r="AF57" s="18" t="s">
        <v>3</v>
      </c>
      <c r="AG57" s="18">
        <v>2</v>
      </c>
      <c r="AH57" s="18" t="s">
        <v>111</v>
      </c>
      <c r="AI57" s="163" t="s">
        <v>88</v>
      </c>
      <c r="AJ57" s="77" t="s">
        <v>112</v>
      </c>
      <c r="AK57" s="77" t="s">
        <v>113</v>
      </c>
      <c r="AL57" s="77" t="s">
        <v>114</v>
      </c>
      <c r="AM57" s="77" t="s">
        <v>115</v>
      </c>
      <c r="AN57" s="18" t="s">
        <v>99</v>
      </c>
      <c r="AO57" s="18" t="s">
        <v>116</v>
      </c>
      <c r="AP57" s="18" t="s">
        <v>22</v>
      </c>
      <c r="AQ57" s="4" t="s">
        <v>101</v>
      </c>
      <c r="AR57" s="18"/>
      <c r="BC57" s="268" t="s">
        <v>102</v>
      </c>
      <c r="BD57" s="268" t="s">
        <v>102</v>
      </c>
      <c r="BE57" s="269" t="s">
        <v>103</v>
      </c>
      <c r="BF57" s="270">
        <v>1</v>
      </c>
      <c r="BG57" s="270">
        <v>2</v>
      </c>
      <c r="BH57" s="270">
        <v>3</v>
      </c>
      <c r="BI57" s="270">
        <v>4</v>
      </c>
      <c r="BJ57" s="271" t="s">
        <v>104</v>
      </c>
      <c r="BK57" s="271" t="s">
        <v>104</v>
      </c>
      <c r="BL57" s="275" t="s">
        <v>105</v>
      </c>
      <c r="BM57" s="275" t="s">
        <v>105</v>
      </c>
      <c r="BN57" s="275" t="s">
        <v>105</v>
      </c>
      <c r="BO57" s="275" t="s">
        <v>105</v>
      </c>
      <c r="BP57" s="275" t="s">
        <v>105</v>
      </c>
      <c r="BQ57" s="275" t="s">
        <v>105</v>
      </c>
      <c r="BR57" s="275" t="s">
        <v>105</v>
      </c>
      <c r="BS57" s="275" t="s">
        <v>105</v>
      </c>
      <c r="BT57" s="33" t="s">
        <v>106</v>
      </c>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c r="SG57" s="18"/>
      <c r="SH57" s="18"/>
      <c r="SI57" s="18"/>
      <c r="SJ57" s="18"/>
      <c r="SK57" s="18"/>
      <c r="SL57" s="18"/>
      <c r="SM57" s="18"/>
      <c r="SN57" s="18"/>
      <c r="SO57" s="18"/>
      <c r="SP57" s="18"/>
      <c r="SQ57" s="18"/>
      <c r="SR57" s="18"/>
      <c r="SS57" s="18"/>
      <c r="ST57" s="18"/>
      <c r="SU57" s="18"/>
      <c r="SV57" s="18"/>
      <c r="SW57" s="18"/>
      <c r="SX57" s="18"/>
      <c r="SY57" s="18"/>
      <c r="SZ57" s="18"/>
      <c r="TA57" s="18"/>
      <c r="TB57" s="18"/>
      <c r="TC57" s="18"/>
      <c r="TD57" s="18"/>
      <c r="TE57" s="18"/>
      <c r="TF57" s="18"/>
      <c r="TG57" s="18"/>
      <c r="TH57" s="18"/>
      <c r="TI57" s="18"/>
      <c r="TJ57" s="18"/>
      <c r="TK57" s="18"/>
      <c r="TL57" s="18"/>
      <c r="TM57" s="18"/>
      <c r="TN57" s="18"/>
      <c r="TO57" s="18"/>
      <c r="TP57" s="18"/>
      <c r="TQ57" s="18"/>
      <c r="TR57" s="18"/>
      <c r="TS57" s="18"/>
      <c r="TT57" s="18"/>
      <c r="TU57" s="18"/>
      <c r="TV57" s="18"/>
      <c r="TW57" s="18"/>
      <c r="TX57" s="18"/>
      <c r="TY57" s="18"/>
      <c r="TZ57" s="18"/>
      <c r="UA57" s="18"/>
      <c r="UB57" s="18"/>
      <c r="UC57" s="18"/>
      <c r="UD57" s="18"/>
      <c r="UE57" s="18"/>
      <c r="UF57" s="18"/>
      <c r="UG57" s="18"/>
      <c r="UH57" s="18"/>
      <c r="UI57" s="18"/>
      <c r="UJ57" s="18"/>
      <c r="UK57" s="18"/>
      <c r="UL57" s="18"/>
      <c r="UM57" s="18"/>
      <c r="UN57" s="18"/>
      <c r="UO57" s="18"/>
      <c r="UP57" s="18"/>
      <c r="UQ57" s="18"/>
      <c r="UR57" s="18"/>
      <c r="US57" s="18"/>
      <c r="UT57" s="18"/>
      <c r="UU57" s="18"/>
      <c r="UV57" s="18"/>
      <c r="UW57" s="18"/>
      <c r="UX57" s="18"/>
      <c r="UY57" s="18"/>
      <c r="UZ57" s="18"/>
      <c r="VA57" s="18"/>
      <c r="VB57" s="18"/>
      <c r="VC57" s="18"/>
      <c r="VD57" s="18"/>
      <c r="VE57" s="18"/>
      <c r="VF57" s="18"/>
      <c r="VG57" s="18"/>
      <c r="VH57" s="18"/>
      <c r="VI57" s="18"/>
      <c r="VJ57" s="18"/>
      <c r="VK57" s="18"/>
      <c r="VL57" s="18"/>
      <c r="VM57" s="18"/>
      <c r="VN57" s="18"/>
      <c r="VO57" s="18"/>
      <c r="VP57" s="18"/>
      <c r="VQ57" s="18"/>
      <c r="VR57" s="18"/>
      <c r="VS57" s="18"/>
      <c r="VT57" s="18"/>
      <c r="VU57" s="18"/>
      <c r="VV57" s="18"/>
      <c r="VW57" s="18"/>
      <c r="VX57" s="18"/>
      <c r="VY57" s="18"/>
      <c r="VZ57" s="18"/>
      <c r="WA57" s="18"/>
      <c r="WB57" s="18"/>
      <c r="WC57" s="18"/>
      <c r="WD57" s="18"/>
      <c r="WE57" s="18"/>
      <c r="WF57" s="18"/>
      <c r="WG57" s="18"/>
      <c r="WH57" s="18"/>
      <c r="WI57" s="18"/>
      <c r="WJ57" s="18"/>
      <c r="WK57" s="18"/>
      <c r="WL57" s="18"/>
      <c r="WM57" s="18"/>
      <c r="WN57" s="18"/>
      <c r="WO57" s="18"/>
      <c r="WP57" s="18"/>
      <c r="WQ57" s="18"/>
      <c r="WR57" s="18"/>
      <c r="WS57" s="18"/>
      <c r="WT57" s="18"/>
      <c r="WU57" s="18"/>
      <c r="WV57" s="18"/>
      <c r="WW57" s="18"/>
      <c r="WX57" s="18"/>
      <c r="WY57" s="18"/>
      <c r="WZ57" s="18"/>
      <c r="XA57" s="18"/>
      <c r="XB57" s="18"/>
      <c r="XC57" s="18"/>
      <c r="XD57" s="18"/>
      <c r="XE57" s="18"/>
      <c r="XF57" s="18"/>
      <c r="XG57" s="18"/>
      <c r="XH57" s="18"/>
      <c r="XI57" s="18"/>
      <c r="XJ57" s="18"/>
      <c r="XK57" s="18"/>
      <c r="XL57" s="18"/>
      <c r="XM57" s="18"/>
      <c r="XN57" s="18"/>
      <c r="XO57" s="18"/>
      <c r="XP57" s="18"/>
      <c r="XQ57" s="18"/>
      <c r="XR57" s="18"/>
      <c r="XS57" s="18"/>
      <c r="XT57" s="18"/>
      <c r="XU57" s="18"/>
      <c r="XV57" s="18"/>
      <c r="XW57" s="18"/>
      <c r="XX57" s="18"/>
      <c r="XY57" s="18"/>
      <c r="XZ57" s="18"/>
      <c r="YA57" s="18"/>
      <c r="YB57" s="18"/>
      <c r="YC57" s="18"/>
      <c r="YD57" s="18"/>
      <c r="YE57" s="18"/>
      <c r="YF57" s="18"/>
      <c r="YG57" s="18"/>
      <c r="YH57" s="18"/>
      <c r="YI57" s="18"/>
      <c r="YJ57" s="18"/>
      <c r="YK57" s="18"/>
      <c r="YL57" s="18"/>
      <c r="YM57" s="18"/>
      <c r="YN57" s="18"/>
      <c r="YO57" s="18"/>
      <c r="YP57" s="18"/>
      <c r="YQ57" s="18"/>
      <c r="YR57" s="18"/>
      <c r="YS57" s="18"/>
      <c r="YT57" s="18"/>
      <c r="YU57" s="18"/>
      <c r="YV57" s="18"/>
      <c r="YW57" s="18"/>
      <c r="YX57" s="18"/>
      <c r="YY57" s="18"/>
      <c r="YZ57" s="18"/>
      <c r="ZA57" s="18"/>
      <c r="ZB57" s="18"/>
      <c r="ZC57" s="18"/>
      <c r="ZD57" s="18"/>
      <c r="ZE57" s="18"/>
      <c r="ZF57" s="18"/>
      <c r="ZG57" s="18"/>
      <c r="ZH57" s="18"/>
      <c r="ZI57" s="18"/>
      <c r="ZJ57" s="18"/>
      <c r="ZK57" s="18"/>
      <c r="ZL57" s="18"/>
      <c r="ZM57" s="18"/>
      <c r="ZN57" s="18"/>
      <c r="ZO57" s="18"/>
      <c r="ZP57" s="18"/>
      <c r="ZQ57" s="18"/>
      <c r="ZR57" s="18"/>
      <c r="ZS57" s="18"/>
      <c r="ZT57" s="18"/>
      <c r="ZU57" s="18"/>
      <c r="ZV57" s="18"/>
      <c r="ZW57" s="18"/>
      <c r="ZX57" s="18"/>
      <c r="ZY57" s="18"/>
      <c r="ZZ57" s="18"/>
      <c r="AAA57" s="18"/>
      <c r="AAB57" s="18"/>
      <c r="AAC57" s="18"/>
      <c r="AAD57" s="18"/>
      <c r="AAE57" s="18"/>
      <c r="AAF57" s="18"/>
      <c r="AAG57" s="18"/>
      <c r="AAH57" s="18"/>
      <c r="AAI57" s="18"/>
      <c r="AAJ57" s="18"/>
      <c r="AAK57" s="18"/>
      <c r="AAL57" s="18"/>
      <c r="AAM57" s="18"/>
      <c r="AAN57" s="18"/>
      <c r="AAO57" s="18"/>
      <c r="AAP57" s="18"/>
      <c r="AAQ57" s="18"/>
      <c r="AAR57" s="18"/>
      <c r="AAS57" s="18"/>
      <c r="AAT57" s="18"/>
      <c r="AAU57" s="18"/>
      <c r="AAV57" s="18"/>
      <c r="AAW57" s="18"/>
      <c r="AAX57" s="18"/>
      <c r="AAY57" s="18"/>
      <c r="AAZ57" s="18"/>
      <c r="ABA57" s="18"/>
      <c r="ABB57" s="18"/>
      <c r="ABC57" s="18"/>
      <c r="ABD57" s="18"/>
      <c r="ABE57" s="18"/>
      <c r="ABF57" s="18"/>
      <c r="ABG57" s="18"/>
      <c r="ABH57" s="18"/>
      <c r="ABI57" s="18"/>
      <c r="ABJ57" s="18"/>
      <c r="ABK57" s="18"/>
      <c r="ABL57" s="18"/>
      <c r="ABM57" s="18"/>
      <c r="ABN57" s="18"/>
      <c r="ABO57" s="18"/>
      <c r="ABP57" s="18"/>
      <c r="ABQ57" s="18"/>
      <c r="ABR57" s="18"/>
      <c r="ABS57" s="18"/>
      <c r="ABT57" s="18"/>
      <c r="ABU57" s="18"/>
      <c r="ABV57" s="18"/>
      <c r="ABW57" s="18"/>
      <c r="ABX57" s="18"/>
      <c r="ABY57" s="18"/>
      <c r="ABZ57" s="18"/>
      <c r="ACA57" s="18"/>
      <c r="ACB57" s="18"/>
      <c r="ACC57" s="18"/>
      <c r="ACD57" s="18"/>
      <c r="ACE57" s="18"/>
      <c r="ACF57" s="18"/>
      <c r="ACG57" s="18"/>
      <c r="ACH57" s="18"/>
      <c r="ACI57" s="18"/>
      <c r="ACJ57" s="18"/>
      <c r="ACK57" s="18"/>
      <c r="ACL57" s="18"/>
      <c r="ACM57" s="18"/>
      <c r="ACN57" s="18"/>
      <c r="ACO57" s="18"/>
      <c r="ACP57" s="18"/>
      <c r="ACQ57" s="18"/>
      <c r="ACR57" s="18"/>
      <c r="ACS57" s="18"/>
      <c r="ACT57" s="18"/>
      <c r="ACU57" s="18"/>
      <c r="ACV57" s="18"/>
      <c r="ACW57" s="18"/>
      <c r="ACX57" s="18"/>
      <c r="ACY57" s="18"/>
      <c r="ACZ57" s="18"/>
      <c r="ADA57" s="18"/>
      <c r="ADB57" s="18"/>
      <c r="ADC57" s="18"/>
      <c r="ADD57" s="18"/>
      <c r="ADE57" s="18"/>
      <c r="ADF57" s="18"/>
      <c r="ADG57" s="18"/>
      <c r="ADH57" s="18"/>
      <c r="ADI57" s="18"/>
      <c r="ADJ57" s="18"/>
      <c r="ADK57" s="18"/>
      <c r="ADL57" s="18"/>
      <c r="ADM57" s="18"/>
      <c r="ADN57" s="18"/>
      <c r="ADO57" s="18"/>
      <c r="ADP57" s="18"/>
      <c r="ADQ57" s="18"/>
      <c r="ADR57" s="18"/>
      <c r="ADS57" s="18"/>
      <c r="ADT57" s="18"/>
      <c r="ADU57" s="18"/>
      <c r="ADV57" s="18"/>
      <c r="ADW57" s="18"/>
      <c r="ADX57" s="18"/>
      <c r="ADY57" s="18"/>
      <c r="ADZ57" s="18"/>
      <c r="AEA57" s="18"/>
      <c r="AEB57" s="18"/>
      <c r="AEC57" s="18"/>
      <c r="AED57" s="18"/>
      <c r="AEE57" s="18"/>
      <c r="AEF57" s="18"/>
      <c r="AEG57" s="18"/>
      <c r="AEH57" s="18"/>
      <c r="AEI57" s="18"/>
      <c r="AEJ57" s="18"/>
      <c r="AEK57" s="18"/>
      <c r="AEL57" s="18"/>
      <c r="AEM57" s="18"/>
      <c r="AEN57" s="18"/>
      <c r="AEO57" s="18"/>
      <c r="AEP57" s="18"/>
      <c r="AEQ57" s="18"/>
      <c r="AER57" s="18"/>
      <c r="AES57" s="18"/>
      <c r="AET57" s="18"/>
      <c r="AEU57" s="18"/>
      <c r="AEV57" s="18"/>
      <c r="AEW57" s="18"/>
      <c r="AEX57" s="18"/>
      <c r="AEY57" s="18"/>
      <c r="AEZ57" s="18"/>
      <c r="AFA57" s="18"/>
      <c r="AFB57" s="18"/>
      <c r="AFC57" s="18"/>
      <c r="AFD57" s="18"/>
      <c r="AFE57" s="18"/>
      <c r="AFF57" s="18"/>
      <c r="AFG57" s="18"/>
      <c r="AFH57" s="18"/>
      <c r="AFI57" s="18"/>
      <c r="AFJ57" s="18"/>
      <c r="AFK57" s="18"/>
      <c r="AFL57" s="18"/>
      <c r="AFM57" s="18"/>
      <c r="AFN57" s="18"/>
      <c r="AFO57" s="18"/>
      <c r="AFP57" s="18"/>
      <c r="AFQ57" s="18"/>
      <c r="AFR57" s="18"/>
      <c r="AFS57" s="18"/>
      <c r="AFT57" s="18"/>
      <c r="AFU57" s="18"/>
      <c r="AFV57" s="18"/>
      <c r="AFW57" s="18"/>
      <c r="AFX57" s="18"/>
      <c r="AFY57" s="18"/>
      <c r="AFZ57" s="18"/>
      <c r="AGA57" s="18"/>
      <c r="AGB57" s="18"/>
      <c r="AGC57" s="18"/>
      <c r="AGD57" s="18"/>
      <c r="AGE57" s="18"/>
      <c r="AGF57" s="18"/>
      <c r="AGG57" s="18"/>
      <c r="AGH57" s="18"/>
      <c r="AGI57" s="18"/>
      <c r="AGJ57" s="18"/>
      <c r="AGK57" s="18"/>
      <c r="AGL57" s="18"/>
      <c r="AGM57" s="18"/>
      <c r="AGN57" s="18"/>
      <c r="AGO57" s="18"/>
      <c r="AGP57" s="18"/>
      <c r="AGQ57" s="18"/>
      <c r="AGR57" s="18"/>
      <c r="AGS57" s="18"/>
      <c r="AGT57" s="18"/>
      <c r="AGU57" s="18"/>
      <c r="AGV57" s="18"/>
      <c r="AGW57" s="18"/>
      <c r="AGX57" s="18"/>
      <c r="AGY57" s="18"/>
      <c r="AGZ57" s="18"/>
      <c r="AHA57" s="18"/>
      <c r="AHB57" s="18"/>
      <c r="AHC57" s="18"/>
      <c r="AHD57" s="18"/>
      <c r="AHE57" s="18"/>
      <c r="AHF57" s="18"/>
      <c r="AHG57" s="18"/>
      <c r="AHH57" s="18"/>
      <c r="AHI57" s="18"/>
      <c r="AHJ57" s="18"/>
      <c r="AHK57" s="18"/>
      <c r="AHL57" s="18"/>
      <c r="AHM57" s="18"/>
      <c r="AHN57" s="18"/>
      <c r="AHO57" s="18"/>
      <c r="AHP57" s="18"/>
      <c r="AHQ57" s="18"/>
      <c r="AHR57" s="18"/>
      <c r="AHS57" s="18"/>
      <c r="AHT57" s="18"/>
      <c r="AHU57" s="18"/>
      <c r="AHV57" s="18"/>
      <c r="AHW57" s="18"/>
      <c r="AHX57" s="18"/>
      <c r="AHY57" s="18"/>
      <c r="AHZ57" s="18"/>
      <c r="AIA57" s="18"/>
      <c r="AIB57" s="18"/>
      <c r="AIC57" s="18"/>
      <c r="AID57" s="18"/>
      <c r="AIE57" s="18"/>
      <c r="AIF57" s="18"/>
      <c r="AIG57" s="18"/>
      <c r="AIH57" s="18"/>
      <c r="AII57" s="18"/>
      <c r="AIJ57" s="18"/>
      <c r="AIK57" s="18"/>
      <c r="AIL57" s="18"/>
      <c r="AIM57" s="18"/>
      <c r="AIN57" s="18"/>
      <c r="AIO57" s="18"/>
      <c r="AIP57" s="18"/>
      <c r="AIQ57" s="18"/>
      <c r="AIR57" s="18"/>
      <c r="AIS57" s="18"/>
      <c r="AIT57" s="18"/>
      <c r="AIU57" s="18"/>
      <c r="AIV57" s="18"/>
      <c r="AIW57" s="18"/>
      <c r="AIX57" s="18"/>
      <c r="AIY57" s="18"/>
      <c r="AIZ57" s="18"/>
      <c r="AJA57" s="18"/>
      <c r="AJB57" s="18"/>
      <c r="AJC57" s="18"/>
      <c r="AJD57" s="18"/>
      <c r="AJE57" s="18"/>
      <c r="AJF57" s="18"/>
      <c r="AJG57" s="18"/>
      <c r="AJH57" s="18"/>
      <c r="AJI57" s="18"/>
      <c r="AJJ57" s="18"/>
      <c r="AJK57" s="18"/>
      <c r="AJL57" s="18"/>
      <c r="AJM57" s="18"/>
      <c r="AJN57" s="18"/>
      <c r="AJO57" s="18"/>
      <c r="AJP57" s="18"/>
      <c r="AJQ57" s="18"/>
      <c r="AJR57" s="18"/>
      <c r="AJS57" s="18"/>
      <c r="AJT57" s="18"/>
      <c r="AJU57" s="18"/>
      <c r="AJV57" s="18"/>
      <c r="AJW57" s="18"/>
      <c r="AJX57" s="18"/>
      <c r="AJY57" s="18"/>
      <c r="AJZ57" s="18"/>
      <c r="AKA57" s="18"/>
      <c r="AKB57" s="18"/>
      <c r="AKC57" s="18"/>
      <c r="AKD57" s="18"/>
      <c r="AKE57" s="18"/>
      <c r="AKF57" s="18"/>
      <c r="AKG57" s="18"/>
      <c r="AKH57" s="18"/>
      <c r="AKI57" s="18"/>
      <c r="AKJ57" s="18"/>
      <c r="AKK57" s="18"/>
      <c r="AKL57" s="18"/>
      <c r="AKM57" s="18"/>
      <c r="AKN57" s="18"/>
      <c r="AKO57" s="18"/>
      <c r="AKP57" s="18"/>
      <c r="AKQ57" s="18"/>
      <c r="AKR57" s="18"/>
      <c r="AKS57" s="18"/>
      <c r="AKT57" s="18"/>
      <c r="AKU57" s="18"/>
      <c r="AKV57" s="18"/>
      <c r="AKW57" s="18"/>
      <c r="AKX57" s="18"/>
      <c r="AKY57" s="18"/>
      <c r="AKZ57" s="18"/>
      <c r="ALA57" s="18"/>
      <c r="ALB57" s="18"/>
      <c r="ALC57" s="18"/>
      <c r="ALD57" s="18"/>
      <c r="ALE57" s="18"/>
      <c r="ALF57" s="18"/>
      <c r="ALG57" s="18"/>
      <c r="ALH57" s="18"/>
      <c r="ALI57" s="18"/>
      <c r="ALJ57" s="18"/>
      <c r="ALK57" s="18"/>
      <c r="ALL57" s="18"/>
      <c r="ALM57" s="18"/>
      <c r="ALN57" s="18"/>
      <c r="ALO57" s="18"/>
      <c r="ALP57" s="18"/>
      <c r="ALQ57" s="18"/>
      <c r="ALR57" s="18"/>
      <c r="ALS57" s="18"/>
      <c r="ALT57" s="18"/>
      <c r="ALU57" s="18"/>
      <c r="ALV57" s="18"/>
      <c r="ALW57" s="18"/>
      <c r="ALX57" s="18"/>
      <c r="ALY57" s="18"/>
      <c r="ALZ57" s="18"/>
      <c r="AMA57" s="18"/>
      <c r="AMB57" s="18"/>
      <c r="AMC57" s="18"/>
      <c r="AMD57" s="18"/>
      <c r="AME57" s="18"/>
      <c r="AMF57" s="18"/>
      <c r="AMG57" s="18"/>
      <c r="AMH57" s="18"/>
      <c r="AMI57" s="18"/>
      <c r="AMJ57" s="18"/>
      <c r="AMK57" s="18"/>
      <c r="AML57" s="18"/>
      <c r="AMM57" s="18"/>
      <c r="AMN57" s="18"/>
      <c r="AMO57" s="18"/>
      <c r="AMP57" s="18"/>
      <c r="AMQ57" s="18"/>
      <c r="AMR57" s="18"/>
      <c r="AMS57" s="18"/>
      <c r="AMT57" s="18"/>
      <c r="AMU57" s="18"/>
      <c r="AMV57" s="18"/>
      <c r="AMW57" s="18"/>
      <c r="AMX57" s="18"/>
      <c r="AMY57" s="18"/>
      <c r="AMZ57" s="18"/>
      <c r="ANA57" s="18"/>
      <c r="ANB57" s="18"/>
      <c r="ANC57" s="18"/>
      <c r="AND57" s="18"/>
      <c r="ANE57" s="18"/>
      <c r="ANF57" s="18"/>
      <c r="ANG57" s="18"/>
      <c r="ANH57" s="18"/>
      <c r="ANI57" s="18"/>
      <c r="ANJ57" s="18"/>
      <c r="ANK57" s="18"/>
      <c r="ANL57" s="18"/>
      <c r="ANM57" s="18"/>
      <c r="ANN57" s="18"/>
      <c r="ANO57" s="18"/>
      <c r="ANP57" s="18"/>
      <c r="ANQ57" s="18"/>
      <c r="ANR57" s="18"/>
      <c r="ANS57" s="18"/>
      <c r="ANT57" s="18"/>
      <c r="ANU57" s="18"/>
      <c r="ANV57" s="18"/>
      <c r="ANW57" s="18"/>
      <c r="ANX57" s="18"/>
      <c r="ANY57" s="18"/>
      <c r="ANZ57" s="18"/>
      <c r="AOA57" s="18"/>
      <c r="AOB57" s="18"/>
      <c r="AOC57" s="18"/>
      <c r="AOD57" s="18"/>
      <c r="AOE57" s="18"/>
      <c r="AOF57" s="18"/>
      <c r="AOG57" s="18"/>
      <c r="AOH57" s="18"/>
      <c r="AOI57" s="18"/>
      <c r="AOJ57" s="18"/>
      <c r="AOK57" s="18"/>
      <c r="AOL57" s="18"/>
      <c r="AOM57" s="18"/>
      <c r="AON57" s="18"/>
      <c r="AOO57" s="18"/>
      <c r="AOP57" s="18"/>
      <c r="AOQ57" s="18"/>
      <c r="AOR57" s="18"/>
      <c r="AOS57" s="18"/>
      <c r="AOT57" s="18"/>
      <c r="AOU57" s="18"/>
      <c r="AOV57" s="18"/>
      <c r="AOW57" s="18"/>
      <c r="AOX57" s="18"/>
      <c r="AOY57" s="18"/>
      <c r="AOZ57" s="18"/>
      <c r="APA57" s="18"/>
      <c r="APB57" s="18"/>
      <c r="APC57" s="18"/>
      <c r="APD57" s="18"/>
      <c r="APE57" s="18"/>
      <c r="APF57" s="18"/>
      <c r="APG57" s="18"/>
      <c r="APH57" s="18"/>
      <c r="API57" s="18"/>
      <c r="APJ57" s="18"/>
      <c r="APK57" s="18"/>
      <c r="APL57" s="18"/>
      <c r="APM57" s="18"/>
      <c r="APN57" s="18"/>
      <c r="APO57" s="18"/>
      <c r="APP57" s="18"/>
      <c r="APQ57" s="18"/>
      <c r="APR57" s="18"/>
      <c r="APS57" s="18"/>
      <c r="APT57" s="18"/>
      <c r="APU57" s="18"/>
      <c r="APV57" s="18"/>
      <c r="APW57" s="18"/>
      <c r="APX57" s="18"/>
      <c r="APY57" s="18"/>
      <c r="APZ57" s="18"/>
      <c r="AQA57" s="18"/>
      <c r="AQB57" s="18"/>
      <c r="AQC57" s="18"/>
      <c r="AQD57" s="18"/>
      <c r="AQE57" s="18"/>
      <c r="AQF57" s="18"/>
      <c r="AQG57" s="18"/>
      <c r="AQH57" s="18"/>
      <c r="AQI57" s="18"/>
      <c r="AQJ57" s="18"/>
      <c r="AQK57" s="18"/>
      <c r="AQL57" s="18"/>
      <c r="AQM57" s="18"/>
      <c r="AQN57" s="18"/>
      <c r="AQO57" s="18"/>
      <c r="AQP57" s="18"/>
      <c r="AQQ57" s="18"/>
      <c r="AQR57" s="18"/>
      <c r="AQS57" s="18"/>
      <c r="AQT57" s="18"/>
      <c r="AQU57" s="18"/>
      <c r="AQV57" s="18"/>
      <c r="AQW57" s="18"/>
      <c r="AQX57" s="18"/>
      <c r="AQY57" s="18"/>
      <c r="AQZ57" s="18"/>
      <c r="ARA57" s="18"/>
      <c r="ARB57" s="18"/>
      <c r="ARC57" s="18"/>
      <c r="ARD57" s="18"/>
      <c r="ARE57" s="18"/>
      <c r="ARF57" s="18"/>
      <c r="ARG57" s="18"/>
      <c r="ARH57" s="18"/>
      <c r="ARI57" s="18"/>
      <c r="ARJ57" s="18"/>
      <c r="ARK57" s="18"/>
      <c r="ARL57" s="18"/>
      <c r="ARM57" s="18"/>
      <c r="ARN57" s="18"/>
      <c r="ARO57" s="18"/>
      <c r="ARP57" s="18"/>
      <c r="ARQ57" s="18"/>
      <c r="ARR57" s="18"/>
      <c r="ARS57" s="18"/>
      <c r="ART57" s="18"/>
      <c r="ARU57" s="18"/>
      <c r="ARV57" s="18"/>
      <c r="ARW57" s="18"/>
      <c r="ARX57" s="18"/>
      <c r="ARY57" s="18"/>
      <c r="ARZ57" s="18"/>
      <c r="ASA57" s="18"/>
      <c r="ASB57" s="18"/>
      <c r="ASC57" s="18"/>
      <c r="ASD57" s="18"/>
      <c r="ASE57" s="18"/>
      <c r="ASF57" s="18"/>
      <c r="ASG57" s="18"/>
      <c r="ASH57" s="18"/>
      <c r="ASI57" s="18"/>
      <c r="ASJ57" s="18"/>
      <c r="ASK57" s="18"/>
      <c r="ASL57" s="18"/>
      <c r="ASM57" s="18"/>
      <c r="ASN57" s="18"/>
      <c r="ASO57" s="18"/>
      <c r="ASP57" s="18"/>
      <c r="ASQ57" s="18"/>
      <c r="ASR57" s="18"/>
      <c r="ASS57" s="18"/>
      <c r="AST57" s="18"/>
      <c r="ASU57" s="18"/>
      <c r="ASV57" s="18"/>
      <c r="ASW57" s="18"/>
      <c r="ASX57" s="18"/>
      <c r="ASY57" s="18"/>
      <c r="ASZ57" s="18"/>
      <c r="ATA57" s="18"/>
      <c r="ATB57" s="18"/>
      <c r="ATC57" s="18"/>
      <c r="ATD57" s="18"/>
      <c r="ATE57" s="18"/>
      <c r="ATF57" s="18"/>
      <c r="ATG57" s="18"/>
      <c r="ATH57" s="18"/>
      <c r="ATI57" s="18"/>
      <c r="ATJ57" s="18"/>
      <c r="ATK57" s="18"/>
      <c r="ATL57" s="18"/>
      <c r="ATM57" s="18"/>
      <c r="ATN57" s="18"/>
      <c r="ATO57" s="18"/>
      <c r="ATP57" s="18"/>
      <c r="ATQ57" s="18"/>
      <c r="ATR57" s="18"/>
      <c r="ATS57" s="18"/>
      <c r="ATT57" s="18"/>
      <c r="ATU57" s="18"/>
      <c r="ATV57" s="18"/>
      <c r="ATW57" s="18"/>
      <c r="ATX57" s="18"/>
      <c r="ATY57" s="18"/>
      <c r="ATZ57" s="18"/>
      <c r="AUA57" s="18"/>
      <c r="AUB57" s="18"/>
      <c r="AUC57" s="18"/>
      <c r="AUD57" s="18"/>
      <c r="AUE57" s="18"/>
      <c r="AUF57" s="18"/>
      <c r="AUG57" s="18"/>
      <c r="AUH57" s="18"/>
      <c r="AUI57" s="18"/>
      <c r="AUJ57" s="18"/>
      <c r="AUK57" s="18"/>
      <c r="AUL57" s="18"/>
      <c r="AUM57" s="18"/>
      <c r="AUN57" s="18"/>
      <c r="AUO57" s="18"/>
      <c r="AUP57" s="18"/>
      <c r="AUQ57" s="18"/>
      <c r="AUR57" s="18"/>
      <c r="AUS57" s="18"/>
      <c r="AUT57" s="18"/>
      <c r="AUU57" s="18"/>
      <c r="AUV57" s="18"/>
      <c r="AUW57" s="18"/>
      <c r="AUX57" s="18"/>
      <c r="AUY57" s="18"/>
      <c r="AUZ57" s="18"/>
      <c r="AVA57" s="18"/>
      <c r="AVB57" s="18"/>
      <c r="AVC57" s="18"/>
      <c r="AVD57" s="18"/>
      <c r="AVE57" s="18"/>
      <c r="AVF57" s="18"/>
      <c r="AVG57" s="18"/>
      <c r="AVH57" s="18"/>
      <c r="AVI57" s="18"/>
      <c r="AVJ57" s="18"/>
      <c r="AVK57" s="18"/>
      <c r="AVL57" s="18"/>
      <c r="AVM57" s="18"/>
      <c r="AVN57" s="18"/>
      <c r="AVO57" s="18"/>
      <c r="AVP57" s="18"/>
      <c r="AVQ57" s="18"/>
      <c r="AVR57" s="18"/>
      <c r="AVS57" s="18"/>
      <c r="AVT57" s="18"/>
      <c r="AVU57" s="18"/>
      <c r="AVV57" s="18"/>
      <c r="AVW57" s="18"/>
      <c r="AVX57" s="18"/>
      <c r="AVY57" s="18"/>
      <c r="AVZ57" s="18"/>
      <c r="AWA57" s="18"/>
      <c r="AWB57" s="18"/>
      <c r="AWC57" s="18"/>
      <c r="AWD57" s="18"/>
      <c r="AWE57" s="18"/>
      <c r="AWF57" s="18"/>
      <c r="AWG57" s="18"/>
      <c r="AWH57" s="18"/>
      <c r="AWI57" s="18"/>
      <c r="AWJ57" s="18"/>
      <c r="AWK57" s="18"/>
      <c r="AWL57" s="18"/>
      <c r="AWM57" s="18"/>
      <c r="AWN57" s="18"/>
      <c r="AWO57" s="18"/>
      <c r="AWP57" s="18"/>
      <c r="AWQ57" s="18"/>
      <c r="AWR57" s="18"/>
      <c r="AWS57" s="18"/>
      <c r="AWT57" s="18"/>
      <c r="AWU57" s="18"/>
      <c r="AWV57" s="18"/>
      <c r="AWW57" s="18"/>
      <c r="AWX57" s="18"/>
      <c r="AWY57" s="18"/>
      <c r="AWZ57" s="18"/>
      <c r="AXA57" s="18"/>
      <c r="AXB57" s="18"/>
      <c r="AXC57" s="18"/>
      <c r="AXD57" s="18"/>
      <c r="AXE57" s="18"/>
      <c r="AXF57" s="18"/>
      <c r="AXG57" s="18"/>
      <c r="AXH57" s="18"/>
      <c r="AXI57" s="18"/>
      <c r="AXJ57" s="18"/>
      <c r="AXK57" s="18"/>
      <c r="AXL57" s="18"/>
      <c r="AXM57" s="18"/>
      <c r="AXN57" s="18"/>
      <c r="AXO57" s="18"/>
      <c r="AXP57" s="18"/>
      <c r="AXQ57" s="18"/>
      <c r="AXR57" s="18"/>
      <c r="AXS57" s="18"/>
      <c r="AXT57" s="18"/>
      <c r="AXU57" s="18"/>
      <c r="AXV57" s="18"/>
      <c r="AXW57" s="18"/>
      <c r="AXX57" s="18"/>
      <c r="AXY57" s="18"/>
      <c r="AXZ57" s="18"/>
      <c r="AYA57" s="18"/>
      <c r="AYB57" s="18"/>
      <c r="AYC57" s="18"/>
      <c r="AYD57" s="18"/>
      <c r="AYE57" s="18"/>
      <c r="AYF57" s="18"/>
      <c r="AYG57" s="18"/>
      <c r="AYH57" s="18"/>
      <c r="AYI57" s="18"/>
      <c r="AYJ57" s="18"/>
      <c r="AYK57" s="18"/>
      <c r="AYL57" s="18"/>
      <c r="AYM57" s="18"/>
      <c r="AYN57" s="18"/>
      <c r="AYO57" s="18"/>
      <c r="AYP57" s="18"/>
      <c r="AYQ57" s="18"/>
      <c r="AYR57" s="18"/>
      <c r="AYS57" s="18"/>
      <c r="AYT57" s="18"/>
      <c r="AYU57" s="18"/>
      <c r="AYV57" s="18"/>
      <c r="AYW57" s="18"/>
      <c r="AYX57" s="18"/>
      <c r="AYY57" s="18"/>
      <c r="AYZ57" s="18"/>
      <c r="AZA57" s="18"/>
      <c r="AZB57" s="18"/>
      <c r="AZC57" s="18"/>
      <c r="AZD57" s="18"/>
      <c r="AZE57" s="18"/>
      <c r="AZF57" s="18"/>
      <c r="AZG57" s="18"/>
      <c r="AZH57" s="18"/>
      <c r="AZI57" s="18"/>
      <c r="AZJ57" s="18"/>
      <c r="AZK57" s="18"/>
      <c r="AZL57" s="18"/>
      <c r="AZM57" s="18"/>
      <c r="AZN57" s="18"/>
      <c r="AZO57" s="18"/>
      <c r="AZP57" s="18"/>
      <c r="AZQ57" s="18"/>
      <c r="AZR57" s="18"/>
      <c r="AZS57" s="18"/>
      <c r="AZT57" s="18"/>
      <c r="AZU57" s="18"/>
      <c r="AZV57" s="18"/>
      <c r="AZW57" s="18"/>
      <c r="AZX57" s="18"/>
      <c r="AZY57" s="18"/>
      <c r="AZZ57" s="18"/>
      <c r="BAA57" s="18"/>
      <c r="BAB57" s="18"/>
      <c r="BAC57" s="18"/>
      <c r="BAD57" s="18"/>
      <c r="BAE57" s="18"/>
      <c r="BAF57" s="18"/>
      <c r="BAG57" s="18"/>
      <c r="BAH57" s="18"/>
      <c r="BAI57" s="18"/>
      <c r="BAJ57" s="18"/>
      <c r="BAK57" s="18"/>
      <c r="BAL57" s="18"/>
      <c r="BAM57" s="18"/>
      <c r="BAN57" s="18"/>
      <c r="BAO57" s="18"/>
      <c r="BAP57" s="18"/>
      <c r="BAQ57" s="18"/>
      <c r="BAR57" s="18"/>
      <c r="BAS57" s="18"/>
      <c r="BAT57" s="18"/>
      <c r="BAU57" s="18"/>
      <c r="BAV57" s="18"/>
      <c r="BAW57" s="18"/>
      <c r="BAX57" s="18"/>
      <c r="BAY57" s="18"/>
      <c r="BAZ57" s="18"/>
      <c r="BBA57" s="18"/>
      <c r="BBB57" s="18"/>
      <c r="BBC57" s="18"/>
      <c r="BBD57" s="18"/>
      <c r="BBE57" s="18"/>
      <c r="BBF57" s="18"/>
      <c r="BBG57" s="18"/>
      <c r="BBH57" s="18"/>
      <c r="BBI57" s="18"/>
      <c r="BBJ57" s="18"/>
      <c r="BBK57" s="18"/>
      <c r="BBL57" s="18"/>
      <c r="BBM57" s="18"/>
      <c r="BBN57" s="18"/>
      <c r="BBO57" s="18"/>
      <c r="BBP57" s="18"/>
      <c r="BBQ57" s="18"/>
      <c r="BBR57" s="18"/>
      <c r="BBS57" s="18"/>
      <c r="BBT57" s="18"/>
      <c r="BBU57" s="18"/>
      <c r="BBV57" s="18"/>
      <c r="BBW57" s="18"/>
      <c r="BBX57" s="18"/>
      <c r="BBY57" s="18"/>
      <c r="BBZ57" s="18"/>
      <c r="BCA57" s="18"/>
      <c r="BCB57" s="18"/>
      <c r="BCC57" s="18"/>
      <c r="BCD57" s="18"/>
      <c r="BCE57" s="18"/>
      <c r="BCF57" s="18"/>
      <c r="BCG57" s="18"/>
      <c r="BCH57" s="18"/>
      <c r="BCI57" s="18"/>
      <c r="BCJ57" s="18"/>
      <c r="BCK57" s="18"/>
      <c r="BCL57" s="18"/>
      <c r="BCM57" s="18"/>
      <c r="BCN57" s="18"/>
      <c r="BCO57" s="18"/>
      <c r="BCP57" s="18"/>
      <c r="BCQ57" s="18"/>
      <c r="BCR57" s="18"/>
      <c r="BCS57" s="18"/>
      <c r="BCT57" s="18"/>
      <c r="BCU57" s="18"/>
      <c r="BCV57" s="18"/>
      <c r="BCW57" s="18"/>
      <c r="BCX57" s="18"/>
      <c r="BCY57" s="18"/>
      <c r="BCZ57" s="18"/>
      <c r="BDA57" s="18"/>
      <c r="BDB57" s="18"/>
      <c r="BDC57" s="18"/>
      <c r="BDD57" s="18"/>
      <c r="BDE57" s="18"/>
      <c r="BDF57" s="18"/>
      <c r="BDG57" s="18"/>
      <c r="BDH57" s="18"/>
      <c r="BDI57" s="18"/>
      <c r="BDJ57" s="18"/>
      <c r="BDK57" s="18"/>
      <c r="BDL57" s="18"/>
      <c r="BDM57" s="18"/>
      <c r="BDN57" s="18"/>
      <c r="BDO57" s="18"/>
      <c r="BDP57" s="18"/>
      <c r="BDQ57" s="18"/>
      <c r="BDR57" s="18"/>
      <c r="BDS57" s="18"/>
      <c r="BDT57" s="18"/>
      <c r="BDU57" s="18"/>
      <c r="BDV57" s="18"/>
      <c r="BDW57" s="18"/>
      <c r="BDX57" s="18"/>
      <c r="BDY57" s="18"/>
      <c r="BDZ57" s="18"/>
      <c r="BEA57" s="18"/>
      <c r="BEB57" s="18"/>
      <c r="BEC57" s="18"/>
      <c r="BED57" s="18"/>
      <c r="BEE57" s="18"/>
      <c r="BEF57" s="18"/>
      <c r="BEG57" s="18"/>
      <c r="BEH57" s="18"/>
      <c r="BEI57" s="18"/>
      <c r="BEJ57" s="18"/>
      <c r="BEK57" s="18"/>
      <c r="BEL57" s="18"/>
      <c r="BEM57" s="18"/>
      <c r="BEN57" s="18"/>
      <c r="BEO57" s="18"/>
      <c r="BEP57" s="18"/>
      <c r="BEQ57" s="18"/>
      <c r="BER57" s="18"/>
      <c r="BES57" s="18"/>
      <c r="BET57" s="18"/>
      <c r="BEU57" s="18"/>
      <c r="BEV57" s="18"/>
      <c r="BEW57" s="18"/>
      <c r="BEX57" s="18"/>
      <c r="BEY57" s="18"/>
      <c r="BEZ57" s="18"/>
      <c r="BFA57" s="18"/>
      <c r="BFB57" s="18"/>
      <c r="BFC57" s="18"/>
      <c r="BFD57" s="18"/>
      <c r="BFE57" s="18"/>
      <c r="BFF57" s="18"/>
      <c r="BFG57" s="18"/>
      <c r="BFH57" s="18"/>
      <c r="BFI57" s="18"/>
      <c r="BFJ57" s="18"/>
      <c r="BFK57" s="18"/>
      <c r="BFL57" s="18"/>
      <c r="BFM57" s="18"/>
      <c r="BFN57" s="18"/>
      <c r="BFO57" s="18"/>
      <c r="BFP57" s="18"/>
      <c r="BFQ57" s="18"/>
      <c r="BFR57" s="18"/>
      <c r="BFS57" s="18"/>
      <c r="BFT57" s="18"/>
      <c r="BFU57" s="18"/>
      <c r="BFV57" s="18"/>
      <c r="BFW57" s="18"/>
      <c r="BFX57" s="18"/>
      <c r="BFY57" s="18"/>
      <c r="BFZ57" s="18"/>
      <c r="BGA57" s="18"/>
      <c r="BGB57" s="18"/>
      <c r="BGC57" s="18"/>
      <c r="BGD57" s="18"/>
      <c r="BGE57" s="18"/>
      <c r="BGF57" s="18"/>
      <c r="BGG57" s="18"/>
      <c r="BGH57" s="18"/>
      <c r="BGI57" s="18"/>
      <c r="BGJ57" s="18"/>
      <c r="BGK57" s="18"/>
      <c r="BGL57" s="18"/>
      <c r="BGM57" s="18"/>
      <c r="BGN57" s="18"/>
      <c r="BGO57" s="18"/>
      <c r="BGP57" s="18"/>
      <c r="BGQ57" s="18"/>
      <c r="BGR57" s="18"/>
      <c r="BGS57" s="18"/>
      <c r="BGT57" s="18"/>
      <c r="BGU57" s="18"/>
      <c r="BGV57" s="18"/>
      <c r="BGW57" s="18"/>
      <c r="BGX57" s="18"/>
      <c r="BGY57" s="18"/>
      <c r="BGZ57" s="18"/>
      <c r="BHA57" s="18"/>
      <c r="BHB57" s="18"/>
      <c r="BHC57" s="18"/>
      <c r="BHD57" s="18"/>
      <c r="BHE57" s="18"/>
      <c r="BHF57" s="18"/>
      <c r="BHG57" s="18"/>
      <c r="BHH57" s="18"/>
      <c r="BHI57" s="18"/>
      <c r="BHJ57" s="18"/>
      <c r="BHK57" s="18"/>
      <c r="BHL57" s="18"/>
      <c r="BHM57" s="18"/>
      <c r="BHN57" s="18"/>
      <c r="BHO57" s="18"/>
      <c r="BHP57" s="18"/>
      <c r="BHQ57" s="18"/>
      <c r="BHR57" s="18"/>
      <c r="BHS57" s="18"/>
      <c r="BHT57" s="18"/>
      <c r="BHU57" s="18"/>
      <c r="BHV57" s="18"/>
      <c r="BHW57" s="18"/>
      <c r="BHX57" s="18"/>
      <c r="BHY57" s="18"/>
      <c r="BHZ57" s="18"/>
      <c r="BIA57" s="18"/>
      <c r="BIB57" s="18"/>
      <c r="BIC57" s="18"/>
      <c r="BID57" s="18"/>
      <c r="BIE57" s="18"/>
      <c r="BIF57" s="18"/>
      <c r="BIG57" s="18"/>
      <c r="BIH57" s="18"/>
      <c r="BII57" s="18"/>
      <c r="BIJ57" s="18"/>
      <c r="BIK57" s="18"/>
      <c r="BIL57" s="18"/>
      <c r="BIM57" s="18"/>
      <c r="BIN57" s="18"/>
      <c r="BIO57" s="18"/>
      <c r="BIP57" s="18"/>
      <c r="BIQ57" s="18"/>
      <c r="BIR57" s="18"/>
      <c r="BIS57" s="18"/>
      <c r="BIT57" s="18"/>
      <c r="BIU57" s="18"/>
      <c r="BIV57" s="18"/>
      <c r="BIW57" s="18"/>
      <c r="BIX57" s="18"/>
      <c r="BIY57" s="18"/>
      <c r="BIZ57" s="18"/>
      <c r="BJA57" s="18"/>
      <c r="BJB57" s="18"/>
      <c r="BJC57" s="18"/>
      <c r="BJD57" s="18"/>
      <c r="BJE57" s="18"/>
      <c r="BJF57" s="18"/>
      <c r="BJG57" s="18"/>
      <c r="BJH57" s="18"/>
      <c r="BJI57" s="18"/>
      <c r="BJJ57" s="18"/>
      <c r="BJK57" s="18"/>
      <c r="BJL57" s="18"/>
      <c r="BJM57" s="18"/>
      <c r="BJN57" s="18"/>
      <c r="BJO57" s="18"/>
      <c r="BJP57" s="18"/>
      <c r="BJQ57" s="18"/>
      <c r="BJR57" s="18"/>
      <c r="BJS57" s="18"/>
      <c r="BJT57" s="18"/>
      <c r="BJU57" s="18"/>
      <c r="BJV57" s="18"/>
      <c r="BJW57" s="18"/>
      <c r="BJX57" s="18"/>
      <c r="BJY57" s="18"/>
      <c r="BJZ57" s="18"/>
      <c r="BKA57" s="18"/>
      <c r="BKB57" s="18"/>
      <c r="BKC57" s="18"/>
      <c r="BKD57" s="18"/>
      <c r="BKE57" s="18"/>
      <c r="BKF57" s="18"/>
      <c r="BKG57" s="18"/>
      <c r="BKH57" s="18"/>
      <c r="BKI57" s="18"/>
      <c r="BKJ57" s="18"/>
      <c r="BKK57" s="18"/>
      <c r="BKL57" s="18"/>
      <c r="BKM57" s="18"/>
      <c r="BKN57" s="18"/>
      <c r="BKO57" s="18"/>
      <c r="BKP57" s="18"/>
      <c r="BKQ57" s="18"/>
      <c r="BKR57" s="18"/>
      <c r="BKS57" s="18"/>
      <c r="BKT57" s="18"/>
      <c r="BKU57" s="18"/>
      <c r="BKV57" s="18"/>
      <c r="BKW57" s="18"/>
      <c r="BKX57" s="18"/>
      <c r="BKY57" s="18"/>
      <c r="BKZ57" s="18"/>
      <c r="BLA57" s="18"/>
      <c r="BLB57" s="18"/>
      <c r="BLC57" s="18"/>
      <c r="BLD57" s="18"/>
      <c r="BLE57" s="18"/>
      <c r="BLF57" s="18"/>
      <c r="BLG57" s="18"/>
      <c r="BLH57" s="18"/>
      <c r="BLI57" s="18"/>
      <c r="BLJ57" s="18"/>
      <c r="BLK57" s="18"/>
      <c r="BLL57" s="18"/>
      <c r="BLM57" s="18"/>
      <c r="BLN57" s="18"/>
      <c r="BLO57" s="18"/>
      <c r="BLP57" s="18"/>
      <c r="BLQ57" s="18"/>
      <c r="BLR57" s="18"/>
      <c r="BLS57" s="18"/>
      <c r="BLT57" s="18"/>
      <c r="BLU57" s="18"/>
      <c r="BLV57" s="18"/>
      <c r="BLW57" s="18"/>
      <c r="BLX57" s="18"/>
      <c r="BLY57" s="18"/>
      <c r="BLZ57" s="18"/>
      <c r="BMA57" s="18"/>
      <c r="BMB57" s="18"/>
      <c r="BMC57" s="18"/>
      <c r="BMD57" s="18"/>
      <c r="BME57" s="18"/>
      <c r="BMF57" s="18"/>
      <c r="BMG57" s="18"/>
      <c r="BMH57" s="18"/>
      <c r="BMI57" s="18"/>
      <c r="BMJ57" s="18"/>
      <c r="BMK57" s="18"/>
      <c r="BML57" s="18"/>
      <c r="BMM57" s="18"/>
      <c r="BMN57" s="18"/>
      <c r="BMO57" s="18"/>
      <c r="BMP57" s="18"/>
      <c r="BMQ57" s="18"/>
      <c r="BMR57" s="18"/>
      <c r="BMS57" s="18"/>
      <c r="BMT57" s="18"/>
      <c r="BMU57" s="18"/>
      <c r="BMV57" s="18"/>
      <c r="BMW57" s="18"/>
      <c r="BMX57" s="18"/>
      <c r="BMY57" s="18"/>
      <c r="BMZ57" s="18"/>
      <c r="BNA57" s="18"/>
      <c r="BNB57" s="18"/>
      <c r="BNC57" s="18"/>
      <c r="BND57" s="18"/>
      <c r="BNE57" s="18"/>
      <c r="BNF57" s="18"/>
      <c r="BNG57" s="18"/>
      <c r="BNH57" s="18"/>
      <c r="BNI57" s="18"/>
      <c r="BNJ57" s="18"/>
      <c r="BNK57" s="18"/>
      <c r="BNL57" s="18"/>
      <c r="BNM57" s="18"/>
      <c r="BNN57" s="18"/>
      <c r="BNO57" s="18"/>
      <c r="BNP57" s="18"/>
      <c r="BNQ57" s="18"/>
      <c r="BNR57" s="18"/>
      <c r="BNS57" s="18"/>
      <c r="BNT57" s="18"/>
      <c r="BNU57" s="18"/>
      <c r="BNV57" s="18"/>
      <c r="BNW57" s="18"/>
      <c r="BNX57" s="18"/>
      <c r="BNY57" s="18"/>
      <c r="BNZ57" s="18"/>
      <c r="BOA57" s="18"/>
      <c r="BOB57" s="18"/>
      <c r="BOC57" s="18"/>
      <c r="BOD57" s="18"/>
      <c r="BOE57" s="18"/>
      <c r="BOF57" s="18"/>
      <c r="BOG57" s="18"/>
      <c r="BOH57" s="18"/>
      <c r="BOI57" s="18"/>
      <c r="BOJ57" s="18"/>
      <c r="BOK57" s="18"/>
      <c r="BOL57" s="18"/>
      <c r="BOM57" s="18"/>
      <c r="BON57" s="18"/>
      <c r="BOO57" s="18"/>
      <c r="BOP57" s="18"/>
      <c r="BOQ57" s="18"/>
      <c r="BOR57" s="18"/>
      <c r="BOS57" s="18"/>
      <c r="BOT57" s="18"/>
      <c r="BOU57" s="18"/>
      <c r="BOV57" s="18"/>
      <c r="BOW57" s="18"/>
      <c r="BOX57" s="18"/>
      <c r="BOY57" s="18"/>
      <c r="BOZ57" s="18"/>
      <c r="BPA57" s="18"/>
      <c r="BPB57" s="18"/>
      <c r="BPC57" s="18"/>
      <c r="BPD57" s="18"/>
      <c r="BPE57" s="18"/>
      <c r="BPF57" s="18"/>
      <c r="BPG57" s="18"/>
      <c r="BPH57" s="18"/>
      <c r="BPI57" s="18"/>
      <c r="BPJ57" s="18"/>
      <c r="BPK57" s="18"/>
      <c r="BPL57" s="18"/>
      <c r="BPM57" s="18"/>
      <c r="BPN57" s="18"/>
      <c r="BPO57" s="18"/>
      <c r="BPP57" s="18"/>
      <c r="BPQ57" s="18"/>
      <c r="BPR57" s="18"/>
      <c r="BPS57" s="18"/>
      <c r="BPT57" s="18"/>
      <c r="BPU57" s="18"/>
      <c r="BPV57" s="18"/>
      <c r="BPW57" s="18"/>
      <c r="BPX57" s="18"/>
      <c r="BPY57" s="18"/>
      <c r="BPZ57" s="18"/>
      <c r="BQA57" s="18"/>
      <c r="BQB57" s="18"/>
      <c r="BQC57" s="18"/>
      <c r="BQD57" s="18"/>
      <c r="BQE57" s="18"/>
      <c r="BQF57" s="18"/>
      <c r="BQG57" s="18"/>
      <c r="BQH57" s="18"/>
      <c r="BQI57" s="18"/>
      <c r="BQJ57" s="18"/>
      <c r="BQK57" s="18"/>
      <c r="BQL57" s="18"/>
      <c r="BQM57" s="18"/>
      <c r="BQN57" s="18"/>
      <c r="BQO57" s="18"/>
      <c r="BQP57" s="18"/>
      <c r="BQQ57" s="18"/>
      <c r="BQR57" s="18"/>
      <c r="BQS57" s="18"/>
      <c r="BQT57" s="18"/>
      <c r="BQU57" s="18"/>
      <c r="BQV57" s="18"/>
      <c r="BQW57" s="18"/>
      <c r="BQX57" s="18"/>
      <c r="BQY57" s="18"/>
      <c r="BQZ57" s="18"/>
      <c r="BRA57" s="18"/>
      <c r="BRB57" s="18"/>
      <c r="BRC57" s="18"/>
      <c r="BRD57" s="18"/>
      <c r="BRE57" s="18"/>
      <c r="BRF57" s="18"/>
      <c r="BRG57" s="18"/>
      <c r="BRH57" s="18"/>
      <c r="BRI57" s="18"/>
      <c r="BRJ57" s="18"/>
      <c r="BRK57" s="18"/>
      <c r="BRL57" s="18"/>
      <c r="BRM57" s="18"/>
      <c r="BRN57" s="18"/>
      <c r="BRO57" s="18"/>
      <c r="BRP57" s="18"/>
      <c r="BRQ57" s="18"/>
      <c r="BRR57" s="18"/>
      <c r="BRS57" s="18"/>
      <c r="BRT57" s="18"/>
      <c r="BRU57" s="18"/>
      <c r="BRV57" s="18"/>
      <c r="BRW57" s="18"/>
      <c r="BRX57" s="18"/>
      <c r="BRY57" s="18"/>
      <c r="BRZ57" s="18"/>
      <c r="BSA57" s="18"/>
      <c r="BSB57" s="18"/>
      <c r="BSC57" s="18"/>
      <c r="BSD57" s="18"/>
      <c r="BSE57" s="18"/>
      <c r="BSF57" s="18"/>
      <c r="BSG57" s="18"/>
      <c r="BSH57" s="18"/>
      <c r="BSI57" s="18"/>
      <c r="BSJ57" s="18"/>
      <c r="BSK57" s="18"/>
      <c r="BSL57" s="18"/>
      <c r="BSM57" s="18"/>
      <c r="BSN57" s="18"/>
      <c r="BSO57" s="18"/>
      <c r="BSP57" s="18"/>
      <c r="BSQ57" s="18"/>
      <c r="BSR57" s="18"/>
      <c r="BSS57" s="18"/>
      <c r="BST57" s="18"/>
      <c r="BSU57" s="18"/>
      <c r="BSV57" s="18"/>
      <c r="BSW57" s="18"/>
      <c r="BSX57" s="18"/>
      <c r="BSY57" s="18"/>
      <c r="BSZ57" s="18"/>
      <c r="BTA57" s="18"/>
      <c r="BTB57" s="18"/>
      <c r="BTC57" s="18"/>
      <c r="BTD57" s="18"/>
      <c r="BTE57" s="18"/>
      <c r="BTF57" s="18"/>
      <c r="BTG57" s="18"/>
      <c r="BTH57" s="18"/>
      <c r="BTI57" s="18"/>
      <c r="BTJ57" s="18"/>
      <c r="BTK57" s="18"/>
      <c r="BTL57" s="18"/>
      <c r="BTM57" s="18"/>
      <c r="BTN57" s="18"/>
      <c r="BTO57" s="18"/>
      <c r="BTP57" s="18"/>
      <c r="BTQ57" s="18"/>
      <c r="BTR57" s="18"/>
      <c r="BTS57" s="18"/>
      <c r="BTT57" s="18"/>
      <c r="BTU57" s="18"/>
      <c r="BTV57" s="18"/>
      <c r="BTW57" s="18"/>
      <c r="BTX57" s="18"/>
      <c r="BTY57" s="18"/>
      <c r="BTZ57" s="18"/>
      <c r="BUA57" s="18"/>
      <c r="BUB57" s="18"/>
      <c r="BUC57" s="18"/>
      <c r="BUD57" s="18"/>
      <c r="BUE57" s="18"/>
      <c r="BUF57" s="18"/>
      <c r="BUG57" s="18"/>
      <c r="BUH57" s="18"/>
      <c r="BUI57" s="18"/>
      <c r="BUJ57" s="18"/>
      <c r="BUK57" s="18"/>
      <c r="BUL57" s="18"/>
      <c r="BUM57" s="18"/>
      <c r="BUN57" s="18"/>
      <c r="BUO57" s="18"/>
      <c r="BUP57" s="18"/>
      <c r="BUQ57" s="18"/>
      <c r="BUR57" s="18"/>
      <c r="BUS57" s="18"/>
      <c r="BUT57" s="18"/>
      <c r="BUU57" s="18"/>
      <c r="BUV57" s="18"/>
      <c r="BUW57" s="18"/>
      <c r="BUX57" s="18"/>
      <c r="BUY57" s="18"/>
      <c r="BUZ57" s="18"/>
      <c r="BVA57" s="18"/>
      <c r="BVB57" s="18"/>
      <c r="BVC57" s="18"/>
      <c r="BVD57" s="18"/>
      <c r="BVE57" s="18"/>
      <c r="BVF57" s="18"/>
      <c r="BVG57" s="18"/>
      <c r="BVH57" s="18"/>
      <c r="BVI57" s="18"/>
      <c r="BVJ57" s="18"/>
      <c r="BVK57" s="18"/>
      <c r="BVL57" s="18"/>
      <c r="BVM57" s="18"/>
      <c r="BVN57" s="18"/>
      <c r="BVO57" s="18"/>
      <c r="BVP57" s="18"/>
      <c r="BVQ57" s="18"/>
      <c r="BVR57" s="18"/>
      <c r="BVS57" s="18"/>
      <c r="BVT57" s="18"/>
      <c r="BVU57" s="18"/>
      <c r="BVV57" s="18"/>
      <c r="BVW57" s="18"/>
      <c r="BVX57" s="18"/>
      <c r="BVY57" s="18"/>
      <c r="BVZ57" s="18"/>
      <c r="BWA57" s="18"/>
      <c r="BWB57" s="18"/>
      <c r="BWC57" s="18"/>
      <c r="BWD57" s="18"/>
      <c r="BWE57" s="18"/>
      <c r="BWF57" s="18"/>
      <c r="BWG57" s="18"/>
      <c r="BWH57" s="18"/>
      <c r="BWI57" s="18"/>
      <c r="BWJ57" s="18"/>
      <c r="BWK57" s="18"/>
      <c r="BWL57" s="18"/>
      <c r="BWM57" s="18"/>
      <c r="BWN57" s="18"/>
      <c r="BWO57" s="18"/>
      <c r="BWP57" s="18"/>
      <c r="BWQ57" s="18"/>
      <c r="BWR57" s="18"/>
      <c r="BWS57" s="18"/>
      <c r="BWT57" s="18"/>
      <c r="BWU57" s="18"/>
      <c r="BWV57" s="18"/>
      <c r="BWW57" s="18"/>
      <c r="BWX57" s="18"/>
      <c r="BWY57" s="18"/>
      <c r="BWZ57" s="18"/>
      <c r="BXA57" s="18"/>
      <c r="BXB57" s="18"/>
      <c r="BXC57" s="18"/>
      <c r="BXD57" s="18"/>
      <c r="BXE57" s="18"/>
      <c r="BXF57" s="18"/>
      <c r="BXG57" s="18"/>
      <c r="BXH57" s="18"/>
      <c r="BXI57" s="18"/>
      <c r="BXJ57" s="18"/>
      <c r="BXK57" s="18"/>
      <c r="BXL57" s="18"/>
      <c r="BXM57" s="18"/>
      <c r="BXN57" s="18"/>
      <c r="BXO57" s="18"/>
      <c r="BXP57" s="18"/>
      <c r="BXQ57" s="18"/>
      <c r="BXR57" s="18"/>
      <c r="BXS57" s="18"/>
      <c r="BXT57" s="18"/>
      <c r="BXU57" s="18"/>
      <c r="BXV57" s="18"/>
      <c r="BXW57" s="18"/>
      <c r="BXX57" s="18"/>
      <c r="BXY57" s="18"/>
      <c r="BXZ57" s="18"/>
      <c r="BYA57" s="18"/>
      <c r="BYB57" s="18"/>
      <c r="BYC57" s="18"/>
      <c r="BYD57" s="18"/>
      <c r="BYE57" s="18"/>
      <c r="BYF57" s="18"/>
      <c r="BYG57" s="18"/>
      <c r="BYH57" s="18"/>
      <c r="BYI57" s="18"/>
      <c r="BYJ57" s="18"/>
      <c r="BYK57" s="18"/>
      <c r="BYL57" s="18"/>
      <c r="BYM57" s="18"/>
      <c r="BYN57" s="18"/>
      <c r="BYO57" s="18"/>
      <c r="BYP57" s="18"/>
      <c r="BYQ57" s="18"/>
      <c r="BYR57" s="18"/>
      <c r="BYS57" s="18"/>
      <c r="BYT57" s="18"/>
      <c r="BYU57" s="18"/>
      <c r="BYV57" s="18"/>
      <c r="BYW57" s="18"/>
      <c r="BYX57" s="18"/>
      <c r="BYY57" s="18"/>
      <c r="BYZ57" s="18"/>
      <c r="BZA57" s="18"/>
      <c r="BZB57" s="18"/>
      <c r="BZC57" s="18"/>
      <c r="BZD57" s="18"/>
      <c r="BZE57" s="18"/>
      <c r="BZF57" s="18"/>
      <c r="BZG57" s="18"/>
      <c r="BZH57" s="18"/>
      <c r="BZI57" s="18"/>
      <c r="BZJ57" s="18"/>
      <c r="BZK57" s="18"/>
      <c r="BZL57" s="18"/>
      <c r="BZM57" s="18"/>
      <c r="BZN57" s="18"/>
      <c r="BZO57" s="18"/>
      <c r="BZP57" s="18"/>
      <c r="BZQ57" s="18"/>
      <c r="BZR57" s="18"/>
      <c r="BZS57" s="18"/>
      <c r="BZT57" s="18"/>
      <c r="BZU57" s="18"/>
      <c r="BZV57" s="18"/>
      <c r="BZW57" s="18"/>
      <c r="BZX57" s="18"/>
      <c r="BZY57" s="18"/>
      <c r="BZZ57" s="18"/>
      <c r="CAA57" s="18"/>
      <c r="CAB57" s="18"/>
      <c r="CAC57" s="18"/>
      <c r="CAD57" s="18"/>
      <c r="CAE57" s="18"/>
      <c r="CAF57" s="18"/>
      <c r="CAG57" s="18"/>
      <c r="CAH57" s="18"/>
      <c r="CAI57" s="18"/>
      <c r="CAJ57" s="18"/>
      <c r="CAK57" s="18"/>
      <c r="CAL57" s="18"/>
      <c r="CAM57" s="18"/>
      <c r="CAN57" s="18"/>
      <c r="CAO57" s="18"/>
      <c r="CAP57" s="18"/>
      <c r="CAQ57" s="18"/>
      <c r="CAR57" s="18"/>
      <c r="CAS57" s="18"/>
      <c r="CAT57" s="18"/>
      <c r="CAU57" s="18"/>
      <c r="CAV57" s="18"/>
      <c r="CAW57" s="18"/>
      <c r="CAX57" s="18"/>
      <c r="CAY57" s="18"/>
      <c r="CAZ57" s="18"/>
      <c r="CBA57" s="18"/>
      <c r="CBB57" s="18"/>
      <c r="CBC57" s="18"/>
      <c r="CBD57" s="18"/>
      <c r="CBE57" s="18"/>
      <c r="CBF57" s="18"/>
      <c r="CBG57" s="18"/>
      <c r="CBH57" s="18"/>
      <c r="CBI57" s="18"/>
      <c r="CBJ57" s="18"/>
      <c r="CBK57" s="18"/>
      <c r="CBL57" s="18"/>
      <c r="CBM57" s="18"/>
      <c r="CBN57" s="18"/>
      <c r="CBO57" s="18"/>
      <c r="CBP57" s="18"/>
      <c r="CBQ57" s="18"/>
      <c r="CBR57" s="18"/>
      <c r="CBS57" s="18"/>
      <c r="CBT57" s="18"/>
      <c r="CBU57" s="18"/>
      <c r="CBV57" s="18"/>
      <c r="CBW57" s="18"/>
      <c r="CBX57" s="18"/>
      <c r="CBY57" s="18"/>
      <c r="CBZ57" s="18"/>
      <c r="CCA57" s="18"/>
      <c r="CCB57" s="18"/>
      <c r="CCC57" s="18"/>
      <c r="CCD57" s="18"/>
      <c r="CCE57" s="18"/>
      <c r="CCF57" s="18"/>
      <c r="CCG57" s="18"/>
      <c r="CCH57" s="18"/>
      <c r="CCI57" s="18"/>
      <c r="CCJ57" s="18"/>
      <c r="CCK57" s="18"/>
      <c r="CCL57" s="18"/>
      <c r="CCM57" s="18"/>
      <c r="CCN57" s="18"/>
      <c r="CCO57" s="18"/>
      <c r="CCP57" s="18"/>
      <c r="CCQ57" s="18"/>
      <c r="CCR57" s="18"/>
      <c r="CCS57" s="18"/>
      <c r="CCT57" s="18"/>
      <c r="CCU57" s="18"/>
      <c r="CCV57" s="18"/>
      <c r="CCW57" s="18"/>
      <c r="CCX57" s="18"/>
      <c r="CCY57" s="18"/>
      <c r="CCZ57" s="18"/>
      <c r="CDA57" s="18"/>
      <c r="CDB57" s="18"/>
      <c r="CDC57" s="18"/>
      <c r="CDD57" s="18"/>
      <c r="CDE57" s="18"/>
      <c r="CDF57" s="18"/>
      <c r="CDG57" s="18"/>
      <c r="CDH57" s="18"/>
      <c r="CDI57" s="18"/>
      <c r="CDJ57" s="18"/>
      <c r="CDK57" s="18"/>
      <c r="CDL57" s="18"/>
      <c r="CDM57" s="18"/>
      <c r="CDN57" s="18"/>
      <c r="CDO57" s="18"/>
      <c r="CDP57" s="18"/>
      <c r="CDQ57" s="18"/>
      <c r="CDR57" s="18"/>
      <c r="CDS57" s="18"/>
      <c r="CDT57" s="18"/>
      <c r="CDU57" s="18"/>
      <c r="CDV57" s="18"/>
      <c r="CDW57" s="18"/>
      <c r="CDX57" s="18"/>
      <c r="CDY57" s="18"/>
      <c r="CDZ57" s="18"/>
      <c r="CEA57" s="18"/>
      <c r="CEB57" s="18"/>
      <c r="CEC57" s="18"/>
      <c r="CED57" s="18"/>
      <c r="CEE57" s="18"/>
      <c r="CEF57" s="18"/>
      <c r="CEG57" s="18"/>
      <c r="CEH57" s="18"/>
      <c r="CEI57" s="18"/>
      <c r="CEJ57" s="18"/>
      <c r="CEK57" s="18"/>
      <c r="CEL57" s="18"/>
      <c r="CEM57" s="18"/>
      <c r="CEN57" s="18"/>
      <c r="CEO57" s="18"/>
      <c r="CEP57" s="18"/>
      <c r="CEQ57" s="18"/>
      <c r="CER57" s="18"/>
      <c r="CES57" s="18"/>
      <c r="CET57" s="18"/>
      <c r="CEU57" s="18"/>
      <c r="CEV57" s="18"/>
      <c r="CEW57" s="18"/>
      <c r="CEX57" s="18"/>
      <c r="CEY57" s="18"/>
      <c r="CEZ57" s="18"/>
      <c r="CFA57" s="18"/>
      <c r="CFB57" s="18"/>
      <c r="CFC57" s="18"/>
      <c r="CFD57" s="18"/>
      <c r="CFE57" s="18"/>
      <c r="CFF57" s="18"/>
      <c r="CFG57" s="18"/>
      <c r="CFH57" s="18"/>
      <c r="CFI57" s="18"/>
      <c r="CFJ57" s="18"/>
      <c r="CFK57" s="18"/>
      <c r="CFL57" s="18"/>
      <c r="CFM57" s="18"/>
      <c r="CFN57" s="18"/>
      <c r="CFO57" s="18"/>
      <c r="CFP57" s="18"/>
      <c r="CFQ57" s="18"/>
      <c r="CFR57" s="18"/>
      <c r="CFS57" s="18"/>
      <c r="CFT57" s="18"/>
      <c r="CFU57" s="18"/>
      <c r="CFV57" s="18"/>
      <c r="CFW57" s="18"/>
      <c r="CFX57" s="18"/>
      <c r="CFY57" s="18"/>
      <c r="CFZ57" s="18"/>
      <c r="CGA57" s="18"/>
      <c r="CGB57" s="18"/>
      <c r="CGC57" s="18"/>
      <c r="CGD57" s="18"/>
      <c r="CGE57" s="18"/>
      <c r="CGF57" s="18"/>
      <c r="CGG57" s="18"/>
      <c r="CGH57" s="18"/>
      <c r="CGI57" s="18"/>
      <c r="CGJ57" s="18"/>
      <c r="CGK57" s="18"/>
      <c r="CGL57" s="18"/>
      <c r="CGM57" s="18"/>
      <c r="CGN57" s="18"/>
      <c r="CGO57" s="18"/>
      <c r="CGP57" s="18"/>
      <c r="CGQ57" s="18"/>
      <c r="CGR57" s="18"/>
      <c r="CGS57" s="18"/>
      <c r="CGT57" s="18"/>
      <c r="CGU57" s="18"/>
      <c r="CGV57" s="18"/>
      <c r="CGW57" s="18"/>
      <c r="CGX57" s="18"/>
      <c r="CGY57" s="18"/>
      <c r="CGZ57" s="18"/>
      <c r="CHA57" s="18"/>
      <c r="CHB57" s="18"/>
      <c r="CHC57" s="18"/>
      <c r="CHD57" s="18"/>
      <c r="CHE57" s="18"/>
      <c r="CHF57" s="18"/>
      <c r="CHG57" s="18"/>
      <c r="CHH57" s="18"/>
      <c r="CHI57" s="18"/>
      <c r="CHJ57" s="18"/>
      <c r="CHK57" s="18"/>
      <c r="CHL57" s="18"/>
      <c r="CHM57" s="18"/>
      <c r="CHN57" s="18"/>
      <c r="CHO57" s="18"/>
      <c r="CHP57" s="18"/>
      <c r="CHQ57" s="18"/>
      <c r="CHR57" s="18"/>
      <c r="CHS57" s="18"/>
      <c r="CHT57" s="18"/>
      <c r="CHU57" s="18"/>
      <c r="CHV57" s="18"/>
      <c r="CHW57" s="18"/>
      <c r="CHX57" s="18"/>
      <c r="CHY57" s="18"/>
      <c r="CHZ57" s="18"/>
      <c r="CIA57" s="18"/>
      <c r="CIB57" s="18"/>
      <c r="CIC57" s="18"/>
      <c r="CID57" s="18"/>
      <c r="CIE57" s="18"/>
      <c r="CIF57" s="18"/>
      <c r="CIG57" s="18"/>
      <c r="CIH57" s="18"/>
      <c r="CII57" s="18"/>
      <c r="CIJ57" s="18"/>
      <c r="CIK57" s="18"/>
      <c r="CIL57" s="18"/>
      <c r="CIM57" s="18"/>
      <c r="CIN57" s="18"/>
      <c r="CIO57" s="18"/>
      <c r="CIP57" s="18"/>
      <c r="CIQ57" s="18"/>
      <c r="CIR57" s="18"/>
      <c r="CIS57" s="18"/>
      <c r="CIT57" s="18"/>
      <c r="CIU57" s="18"/>
      <c r="CIV57" s="18"/>
      <c r="CIW57" s="18"/>
      <c r="CIX57" s="18"/>
      <c r="CIY57" s="18"/>
      <c r="CIZ57" s="18"/>
      <c r="CJA57" s="18"/>
      <c r="CJB57" s="18"/>
      <c r="CJC57" s="18"/>
      <c r="CJD57" s="18"/>
      <c r="CJE57" s="18"/>
      <c r="CJF57" s="18"/>
      <c r="CJG57" s="18"/>
      <c r="CJH57" s="18"/>
      <c r="CJI57" s="18"/>
      <c r="CJJ57" s="18"/>
      <c r="CJK57" s="18"/>
      <c r="CJL57" s="18"/>
      <c r="CJM57" s="18"/>
      <c r="CJN57" s="18"/>
      <c r="CJO57" s="18"/>
      <c r="CJP57" s="18"/>
      <c r="CJQ57" s="18"/>
      <c r="CJR57" s="18"/>
      <c r="CJS57" s="18"/>
      <c r="CJT57" s="18"/>
      <c r="CJU57" s="18"/>
      <c r="CJV57" s="18"/>
      <c r="CJW57" s="18"/>
      <c r="CJX57" s="18"/>
      <c r="CJY57" s="18"/>
      <c r="CJZ57" s="18"/>
      <c r="CKA57" s="18"/>
      <c r="CKB57" s="18"/>
      <c r="CKC57" s="18"/>
      <c r="CKD57" s="18"/>
      <c r="CKE57" s="18"/>
      <c r="CKF57" s="18"/>
      <c r="CKG57" s="18"/>
      <c r="CKH57" s="18"/>
      <c r="CKI57" s="18"/>
      <c r="CKJ57" s="18"/>
      <c r="CKK57" s="18"/>
      <c r="CKL57" s="18"/>
      <c r="CKM57" s="18"/>
      <c r="CKN57" s="18"/>
      <c r="CKO57" s="18"/>
      <c r="CKP57" s="18"/>
      <c r="CKQ57" s="18"/>
      <c r="CKR57" s="18"/>
      <c r="CKS57" s="18"/>
      <c r="CKT57" s="18"/>
      <c r="CKU57" s="18"/>
      <c r="CKV57" s="18"/>
      <c r="CKW57" s="18"/>
      <c r="CKX57" s="18"/>
      <c r="CKY57" s="18"/>
      <c r="CKZ57" s="18"/>
      <c r="CLA57" s="18"/>
      <c r="CLB57" s="18"/>
      <c r="CLC57" s="18"/>
      <c r="CLD57" s="18"/>
      <c r="CLE57" s="18"/>
      <c r="CLF57" s="18"/>
      <c r="CLG57" s="18"/>
      <c r="CLH57" s="18"/>
      <c r="CLI57" s="18"/>
      <c r="CLJ57" s="18"/>
      <c r="CLK57" s="18"/>
      <c r="CLL57" s="18"/>
      <c r="CLM57" s="18"/>
      <c r="CLN57" s="18"/>
      <c r="CLO57" s="18"/>
      <c r="CLP57" s="18"/>
      <c r="CLQ57" s="18"/>
      <c r="CLR57" s="18"/>
      <c r="CLS57" s="18"/>
      <c r="CLT57" s="18"/>
      <c r="CLU57" s="18"/>
      <c r="CLV57" s="18"/>
      <c r="CLW57" s="18"/>
      <c r="CLX57" s="18"/>
      <c r="CLY57" s="18"/>
      <c r="CLZ57" s="18"/>
      <c r="CMA57" s="18"/>
      <c r="CMB57" s="18"/>
      <c r="CMC57" s="18"/>
      <c r="CMD57" s="18"/>
      <c r="CME57" s="18"/>
      <c r="CMF57" s="18"/>
      <c r="CMG57" s="18"/>
      <c r="CMH57" s="18"/>
      <c r="CMI57" s="18"/>
      <c r="CMJ57" s="18"/>
      <c r="CMK57" s="18"/>
      <c r="CML57" s="18"/>
      <c r="CMM57" s="18"/>
      <c r="CMN57" s="18"/>
      <c r="CMO57" s="18"/>
      <c r="CMP57" s="18"/>
      <c r="CMQ57" s="18"/>
      <c r="CMR57" s="18"/>
      <c r="CMS57" s="18"/>
      <c r="CMT57" s="18"/>
      <c r="CMU57" s="18"/>
      <c r="CMV57" s="18"/>
      <c r="CMW57" s="18"/>
      <c r="CMX57" s="18"/>
      <c r="CMY57" s="18"/>
      <c r="CMZ57" s="18"/>
      <c r="CNA57" s="18"/>
      <c r="CNB57" s="18"/>
      <c r="CNC57" s="18"/>
      <c r="CND57" s="18"/>
      <c r="CNE57" s="18"/>
      <c r="CNF57" s="18"/>
      <c r="CNG57" s="18"/>
      <c r="CNH57" s="18"/>
      <c r="CNI57" s="18"/>
      <c r="CNJ57" s="18"/>
      <c r="CNK57" s="18"/>
      <c r="CNL57" s="18"/>
      <c r="CNM57" s="18"/>
      <c r="CNN57" s="18"/>
      <c r="CNO57" s="18"/>
      <c r="CNP57" s="18"/>
      <c r="CNQ57" s="18"/>
      <c r="CNR57" s="18"/>
      <c r="CNS57" s="18"/>
      <c r="CNT57" s="18"/>
      <c r="CNU57" s="18"/>
      <c r="CNV57" s="18"/>
      <c r="CNW57" s="18"/>
      <c r="CNX57" s="18"/>
      <c r="CNY57" s="18"/>
      <c r="CNZ57" s="18"/>
      <c r="COA57" s="18"/>
      <c r="COB57" s="18"/>
      <c r="COC57" s="18"/>
      <c r="COD57" s="18"/>
      <c r="COE57" s="18"/>
      <c r="COF57" s="18"/>
      <c r="COG57" s="18"/>
      <c r="COH57" s="18"/>
      <c r="COI57" s="18"/>
      <c r="COJ57" s="18"/>
      <c r="COK57" s="18"/>
      <c r="COL57" s="18"/>
      <c r="COM57" s="18"/>
      <c r="CON57" s="18"/>
      <c r="COO57" s="18"/>
      <c r="COP57" s="18"/>
      <c r="COQ57" s="18"/>
      <c r="COR57" s="18"/>
      <c r="COS57" s="18"/>
      <c r="COT57" s="18"/>
      <c r="COU57" s="18"/>
      <c r="COV57" s="18"/>
      <c r="COW57" s="18"/>
      <c r="COX57" s="18"/>
      <c r="COY57" s="18"/>
      <c r="COZ57" s="18"/>
      <c r="CPA57" s="18"/>
      <c r="CPB57" s="18"/>
      <c r="CPC57" s="18"/>
      <c r="CPD57" s="18"/>
      <c r="CPE57" s="18"/>
      <c r="CPF57" s="18"/>
      <c r="CPG57" s="18"/>
      <c r="CPH57" s="18"/>
      <c r="CPI57" s="18"/>
      <c r="CPJ57" s="18"/>
      <c r="CPK57" s="18"/>
      <c r="CPL57" s="18"/>
      <c r="CPM57" s="18"/>
      <c r="CPN57" s="18"/>
      <c r="CPO57" s="18"/>
      <c r="CPP57" s="18"/>
      <c r="CPQ57" s="18"/>
      <c r="CPR57" s="18"/>
      <c r="CPS57" s="18"/>
      <c r="CPT57" s="18"/>
      <c r="CPU57" s="18"/>
      <c r="CPV57" s="18"/>
      <c r="CPW57" s="18"/>
      <c r="CPX57" s="18"/>
      <c r="CPY57" s="18"/>
      <c r="CPZ57" s="18"/>
      <c r="CQA57" s="18"/>
      <c r="CQB57" s="18"/>
      <c r="CQC57" s="18"/>
      <c r="CQD57" s="18"/>
      <c r="CQE57" s="18"/>
      <c r="CQF57" s="18"/>
      <c r="CQG57" s="18"/>
      <c r="CQH57" s="18"/>
      <c r="CQI57" s="18"/>
      <c r="CQJ57" s="18"/>
      <c r="CQK57" s="18"/>
      <c r="CQL57" s="18"/>
      <c r="CQM57" s="18"/>
      <c r="CQN57" s="18"/>
      <c r="CQO57" s="18"/>
      <c r="CQP57" s="18"/>
      <c r="CQQ57" s="18"/>
      <c r="CQR57" s="18"/>
      <c r="CQS57" s="18"/>
      <c r="CQT57" s="18"/>
      <c r="CQU57" s="18"/>
      <c r="CQV57" s="18"/>
      <c r="CQW57" s="18"/>
      <c r="CQX57" s="18"/>
      <c r="CQY57" s="18"/>
      <c r="CQZ57" s="18"/>
      <c r="CRA57" s="18"/>
      <c r="CRB57" s="18"/>
      <c r="CRC57" s="18"/>
      <c r="CRD57" s="18"/>
      <c r="CRE57" s="18"/>
      <c r="CRF57" s="18"/>
      <c r="CRG57" s="18"/>
      <c r="CRH57" s="18"/>
      <c r="CRI57" s="18"/>
      <c r="CRJ57" s="18"/>
      <c r="CRK57" s="18"/>
      <c r="CRL57" s="18"/>
      <c r="CRM57" s="18"/>
      <c r="CRN57" s="18"/>
      <c r="CRO57" s="18"/>
      <c r="CRP57" s="18"/>
      <c r="CRQ57" s="18"/>
      <c r="CRR57" s="18"/>
      <c r="CRS57" s="18"/>
      <c r="CRT57" s="18"/>
      <c r="CRU57" s="18"/>
      <c r="CRV57" s="18"/>
      <c r="CRW57" s="18"/>
      <c r="CRX57" s="18"/>
      <c r="CRY57" s="18"/>
      <c r="CRZ57" s="18"/>
      <c r="CSA57" s="18"/>
      <c r="CSB57" s="18"/>
      <c r="CSC57" s="18"/>
      <c r="CSD57" s="18"/>
      <c r="CSE57" s="18"/>
      <c r="CSF57" s="18"/>
      <c r="CSG57" s="18"/>
      <c r="CSH57" s="18"/>
      <c r="CSI57" s="18"/>
      <c r="CSJ57" s="18"/>
      <c r="CSK57" s="18"/>
      <c r="CSL57" s="18"/>
      <c r="CSM57" s="18"/>
      <c r="CSN57" s="18"/>
      <c r="CSO57" s="18"/>
      <c r="CSP57" s="18"/>
      <c r="CSQ57" s="18"/>
      <c r="CSR57" s="18"/>
      <c r="CSS57" s="18"/>
      <c r="CST57" s="18"/>
      <c r="CSU57" s="18"/>
      <c r="CSV57" s="18"/>
      <c r="CSW57" s="18"/>
      <c r="CSX57" s="18"/>
      <c r="CSY57" s="18"/>
      <c r="CSZ57" s="18"/>
      <c r="CTA57" s="18"/>
      <c r="CTB57" s="18"/>
      <c r="CTC57" s="18"/>
      <c r="CTD57" s="18"/>
      <c r="CTE57" s="18"/>
      <c r="CTF57" s="18"/>
      <c r="CTG57" s="18"/>
      <c r="CTH57" s="18"/>
      <c r="CTI57" s="18"/>
      <c r="CTJ57" s="18"/>
      <c r="CTK57" s="18"/>
      <c r="CTL57" s="18"/>
      <c r="CTM57" s="18"/>
      <c r="CTN57" s="18"/>
      <c r="CTO57" s="18"/>
      <c r="CTP57" s="18"/>
      <c r="CTQ57" s="18"/>
      <c r="CTR57" s="18"/>
      <c r="CTS57" s="18"/>
      <c r="CTT57" s="18"/>
      <c r="CTU57" s="18"/>
      <c r="CTV57" s="18"/>
      <c r="CTW57" s="18"/>
      <c r="CTX57" s="18"/>
      <c r="CTY57" s="18"/>
      <c r="CTZ57" s="18"/>
      <c r="CUA57" s="18"/>
      <c r="CUB57" s="18"/>
      <c r="CUC57" s="18"/>
      <c r="CUD57" s="18"/>
      <c r="CUE57" s="18"/>
      <c r="CUF57" s="18"/>
      <c r="CUG57" s="18"/>
      <c r="CUH57" s="18"/>
      <c r="CUI57" s="18"/>
      <c r="CUJ57" s="18"/>
      <c r="CUK57" s="18"/>
      <c r="CUL57" s="18"/>
      <c r="CUM57" s="18"/>
      <c r="CUN57" s="18"/>
      <c r="CUO57" s="18"/>
      <c r="CUP57" s="18"/>
      <c r="CUQ57" s="18"/>
      <c r="CUR57" s="18"/>
      <c r="CUS57" s="18"/>
      <c r="CUT57" s="18"/>
      <c r="CUU57" s="18"/>
      <c r="CUV57" s="18"/>
      <c r="CUW57" s="18"/>
      <c r="CUX57" s="18"/>
      <c r="CUY57" s="18"/>
      <c r="CUZ57" s="18"/>
      <c r="CVA57" s="18"/>
      <c r="CVB57" s="18"/>
      <c r="CVC57" s="18"/>
      <c r="CVD57" s="18"/>
      <c r="CVE57" s="18"/>
      <c r="CVF57" s="18"/>
      <c r="CVG57" s="18"/>
      <c r="CVH57" s="18"/>
      <c r="CVI57" s="18"/>
      <c r="CVJ57" s="18"/>
      <c r="CVK57" s="18"/>
      <c r="CVL57" s="18"/>
      <c r="CVM57" s="18"/>
      <c r="CVN57" s="18"/>
      <c r="CVO57" s="18"/>
      <c r="CVP57" s="18"/>
      <c r="CVQ57" s="18"/>
      <c r="CVR57" s="18"/>
      <c r="CVS57" s="18"/>
      <c r="CVT57" s="18"/>
      <c r="CVU57" s="18"/>
      <c r="CVV57" s="18"/>
      <c r="CVW57" s="18"/>
      <c r="CVX57" s="18"/>
      <c r="CVY57" s="18"/>
      <c r="CVZ57" s="18"/>
      <c r="CWA57" s="18"/>
      <c r="CWB57" s="18"/>
      <c r="CWC57" s="18"/>
      <c r="CWD57" s="18"/>
      <c r="CWE57" s="18"/>
      <c r="CWF57" s="18"/>
      <c r="CWG57" s="18"/>
      <c r="CWH57" s="18"/>
      <c r="CWI57" s="18"/>
      <c r="CWJ57" s="18"/>
      <c r="CWK57" s="18"/>
      <c r="CWL57" s="18"/>
      <c r="CWM57" s="18"/>
      <c r="CWN57" s="18"/>
      <c r="CWO57" s="18"/>
      <c r="CWP57" s="18"/>
      <c r="CWQ57" s="18"/>
      <c r="CWR57" s="18"/>
      <c r="CWS57" s="18"/>
      <c r="CWT57" s="18"/>
      <c r="CWU57" s="18"/>
      <c r="CWV57" s="18"/>
      <c r="CWW57" s="18"/>
      <c r="CWX57" s="18"/>
      <c r="CWY57" s="18"/>
      <c r="CWZ57" s="18"/>
      <c r="CXA57" s="18"/>
      <c r="CXB57" s="18"/>
      <c r="CXC57" s="18"/>
      <c r="CXD57" s="18"/>
      <c r="CXE57" s="18"/>
      <c r="CXF57" s="18"/>
      <c r="CXG57" s="18"/>
      <c r="CXH57" s="18"/>
      <c r="CXI57" s="18"/>
      <c r="CXJ57" s="18"/>
      <c r="CXK57" s="18"/>
      <c r="CXL57" s="18"/>
      <c r="CXM57" s="18"/>
      <c r="CXN57" s="18"/>
      <c r="CXO57" s="18"/>
      <c r="CXP57" s="18"/>
      <c r="CXQ57" s="18"/>
      <c r="CXR57" s="18"/>
      <c r="CXS57" s="18"/>
      <c r="CXT57" s="18"/>
      <c r="CXU57" s="18"/>
      <c r="CXV57" s="18"/>
      <c r="CXW57" s="18"/>
      <c r="CXX57" s="18"/>
      <c r="CXY57" s="18"/>
      <c r="CXZ57" s="18"/>
      <c r="CYA57" s="18"/>
      <c r="CYB57" s="18"/>
      <c r="CYC57" s="18"/>
      <c r="CYD57" s="18"/>
      <c r="CYE57" s="18"/>
      <c r="CYF57" s="18"/>
      <c r="CYG57" s="18"/>
      <c r="CYH57" s="18"/>
      <c r="CYI57" s="18"/>
      <c r="CYJ57" s="18"/>
      <c r="CYK57" s="18"/>
      <c r="CYL57" s="18"/>
      <c r="CYM57" s="18"/>
      <c r="CYN57" s="18"/>
      <c r="CYO57" s="18"/>
      <c r="CYP57" s="18"/>
      <c r="CYQ57" s="18"/>
      <c r="CYR57" s="18"/>
      <c r="CYS57" s="18"/>
      <c r="CYT57" s="18"/>
      <c r="CYU57" s="18"/>
      <c r="CYV57" s="18"/>
      <c r="CYW57" s="18"/>
      <c r="CYX57" s="18"/>
      <c r="CYY57" s="18"/>
      <c r="CYZ57" s="18"/>
      <c r="CZA57" s="18"/>
      <c r="CZB57" s="18"/>
      <c r="CZC57" s="18"/>
      <c r="CZD57" s="18"/>
      <c r="CZE57" s="18"/>
      <c r="CZF57" s="18"/>
      <c r="CZG57" s="18"/>
      <c r="CZH57" s="18"/>
      <c r="CZI57" s="18"/>
      <c r="CZJ57" s="18"/>
      <c r="CZK57" s="18"/>
      <c r="CZL57" s="18"/>
      <c r="CZM57" s="18"/>
      <c r="CZN57" s="18"/>
      <c r="CZO57" s="18"/>
      <c r="CZP57" s="18"/>
      <c r="CZQ57" s="18"/>
      <c r="CZR57" s="18"/>
      <c r="CZS57" s="18"/>
      <c r="CZT57" s="18"/>
      <c r="CZU57" s="18"/>
      <c r="CZV57" s="18"/>
      <c r="CZW57" s="18"/>
      <c r="CZX57" s="18"/>
      <c r="CZY57" s="18"/>
      <c r="CZZ57" s="18"/>
      <c r="DAA57" s="18"/>
      <c r="DAB57" s="18"/>
      <c r="DAC57" s="18"/>
      <c r="DAD57" s="18"/>
      <c r="DAE57" s="18"/>
      <c r="DAF57" s="18"/>
      <c r="DAG57" s="18"/>
      <c r="DAH57" s="18"/>
      <c r="DAI57" s="18"/>
      <c r="DAJ57" s="18"/>
      <c r="DAK57" s="18"/>
      <c r="DAL57" s="18"/>
      <c r="DAM57" s="18"/>
      <c r="DAN57" s="18"/>
      <c r="DAO57" s="18"/>
      <c r="DAP57" s="18"/>
      <c r="DAQ57" s="18"/>
      <c r="DAR57" s="18"/>
      <c r="DAS57" s="18"/>
      <c r="DAT57" s="18"/>
      <c r="DAU57" s="18"/>
      <c r="DAV57" s="18"/>
      <c r="DAW57" s="18"/>
      <c r="DAX57" s="18"/>
      <c r="DAY57" s="18"/>
      <c r="DAZ57" s="18"/>
      <c r="DBA57" s="18"/>
      <c r="DBB57" s="18"/>
      <c r="DBC57" s="18"/>
      <c r="DBD57" s="18"/>
      <c r="DBE57" s="18"/>
      <c r="DBF57" s="18"/>
      <c r="DBG57" s="18"/>
      <c r="DBH57" s="18"/>
      <c r="DBI57" s="18"/>
      <c r="DBJ57" s="18"/>
      <c r="DBK57" s="18"/>
      <c r="DBL57" s="18"/>
      <c r="DBM57" s="18"/>
      <c r="DBN57" s="18"/>
      <c r="DBO57" s="18"/>
      <c r="DBP57" s="18"/>
      <c r="DBQ57" s="18"/>
      <c r="DBR57" s="18"/>
      <c r="DBS57" s="18"/>
      <c r="DBT57" s="18"/>
      <c r="DBU57" s="18"/>
      <c r="DBV57" s="18"/>
      <c r="DBW57" s="18"/>
      <c r="DBX57" s="18"/>
      <c r="DBY57" s="18"/>
      <c r="DBZ57" s="18"/>
      <c r="DCA57" s="18"/>
      <c r="DCB57" s="18"/>
      <c r="DCC57" s="18"/>
      <c r="DCD57" s="18"/>
      <c r="DCE57" s="18"/>
      <c r="DCF57" s="18"/>
      <c r="DCG57" s="18"/>
      <c r="DCH57" s="18"/>
      <c r="DCI57" s="18"/>
      <c r="DCJ57" s="18"/>
      <c r="DCK57" s="18"/>
      <c r="DCL57" s="18"/>
      <c r="DCM57" s="18"/>
      <c r="DCN57" s="18"/>
      <c r="DCO57" s="18"/>
      <c r="DCP57" s="18"/>
      <c r="DCQ57" s="18"/>
      <c r="DCR57" s="18"/>
      <c r="DCS57" s="18"/>
      <c r="DCT57" s="18"/>
      <c r="DCU57" s="18"/>
      <c r="DCV57" s="18"/>
      <c r="DCW57" s="18"/>
      <c r="DCX57" s="18"/>
      <c r="DCY57" s="18"/>
      <c r="DCZ57" s="18"/>
      <c r="DDA57" s="18"/>
      <c r="DDB57" s="18"/>
      <c r="DDC57" s="18"/>
      <c r="DDD57" s="18"/>
      <c r="DDE57" s="18"/>
      <c r="DDF57" s="18"/>
      <c r="DDG57" s="18"/>
      <c r="DDH57" s="18"/>
      <c r="DDI57" s="18"/>
      <c r="DDJ57" s="18"/>
      <c r="DDK57" s="18"/>
      <c r="DDL57" s="18"/>
      <c r="DDM57" s="18"/>
      <c r="DDN57" s="18"/>
      <c r="DDO57" s="18"/>
      <c r="DDP57" s="18"/>
      <c r="DDQ57" s="18"/>
      <c r="DDR57" s="18"/>
      <c r="DDS57" s="18"/>
      <c r="DDT57" s="18"/>
      <c r="DDU57" s="18"/>
      <c r="DDV57" s="18"/>
      <c r="DDW57" s="18"/>
      <c r="DDX57" s="18"/>
      <c r="DDY57" s="18"/>
      <c r="DDZ57" s="18"/>
      <c r="DEA57" s="18"/>
      <c r="DEB57" s="18"/>
      <c r="DEC57" s="18"/>
      <c r="DED57" s="18"/>
      <c r="DEE57" s="18"/>
      <c r="DEF57" s="18"/>
      <c r="DEG57" s="18"/>
      <c r="DEH57" s="18"/>
      <c r="DEI57" s="18"/>
      <c r="DEJ57" s="18"/>
      <c r="DEK57" s="18"/>
      <c r="DEL57" s="18"/>
      <c r="DEM57" s="18"/>
      <c r="DEN57" s="18"/>
      <c r="DEO57" s="18"/>
      <c r="DEP57" s="18"/>
      <c r="DEQ57" s="18"/>
      <c r="DER57" s="18"/>
      <c r="DES57" s="18"/>
      <c r="DET57" s="18"/>
      <c r="DEU57" s="18"/>
      <c r="DEV57" s="18"/>
      <c r="DEW57" s="18"/>
      <c r="DEX57" s="18"/>
      <c r="DEY57" s="18"/>
      <c r="DEZ57" s="18"/>
      <c r="DFA57" s="18"/>
      <c r="DFB57" s="18"/>
      <c r="DFC57" s="18"/>
      <c r="DFD57" s="18"/>
      <c r="DFE57" s="18"/>
      <c r="DFF57" s="18"/>
      <c r="DFG57" s="18"/>
      <c r="DFH57" s="18"/>
      <c r="DFI57" s="18"/>
      <c r="DFJ57" s="18"/>
      <c r="DFK57" s="18"/>
      <c r="DFL57" s="18"/>
      <c r="DFM57" s="18"/>
      <c r="DFN57" s="18"/>
      <c r="DFO57" s="18"/>
      <c r="DFP57" s="18"/>
      <c r="DFQ57" s="18"/>
      <c r="DFR57" s="18"/>
      <c r="DFS57" s="18"/>
      <c r="DFT57" s="18"/>
      <c r="DFU57" s="18"/>
      <c r="DFV57" s="18"/>
      <c r="DFW57" s="18"/>
      <c r="DFX57" s="18"/>
      <c r="DFY57" s="18"/>
      <c r="DFZ57" s="18"/>
      <c r="DGA57" s="18"/>
      <c r="DGB57" s="18"/>
      <c r="DGC57" s="18"/>
      <c r="DGD57" s="18"/>
      <c r="DGE57" s="18"/>
      <c r="DGF57" s="18"/>
      <c r="DGG57" s="18"/>
      <c r="DGH57" s="18"/>
      <c r="DGI57" s="18"/>
      <c r="DGJ57" s="18"/>
      <c r="DGK57" s="18"/>
      <c r="DGL57" s="18"/>
      <c r="DGM57" s="18"/>
      <c r="DGN57" s="18"/>
      <c r="DGO57" s="18"/>
      <c r="DGP57" s="18"/>
      <c r="DGQ57" s="18"/>
      <c r="DGR57" s="18"/>
      <c r="DGS57" s="18"/>
      <c r="DGT57" s="18"/>
      <c r="DGU57" s="18"/>
      <c r="DGV57" s="18"/>
      <c r="DGW57" s="18"/>
      <c r="DGX57" s="18"/>
      <c r="DGY57" s="18"/>
      <c r="DGZ57" s="18"/>
      <c r="DHA57" s="18"/>
      <c r="DHB57" s="18"/>
      <c r="DHC57" s="18"/>
      <c r="DHD57" s="18"/>
      <c r="DHE57" s="18"/>
      <c r="DHF57" s="18"/>
      <c r="DHG57" s="18"/>
      <c r="DHH57" s="18"/>
      <c r="DHI57" s="18"/>
      <c r="DHJ57" s="18"/>
      <c r="DHK57" s="18"/>
      <c r="DHL57" s="18"/>
      <c r="DHM57" s="18"/>
      <c r="DHN57" s="18"/>
      <c r="DHO57" s="18"/>
      <c r="DHP57" s="18"/>
      <c r="DHQ57" s="18"/>
      <c r="DHR57" s="18"/>
      <c r="DHS57" s="18"/>
      <c r="DHT57" s="18"/>
      <c r="DHU57" s="18"/>
      <c r="DHV57" s="18"/>
      <c r="DHW57" s="18"/>
      <c r="DHX57" s="18"/>
      <c r="DHY57" s="18"/>
      <c r="DHZ57" s="18"/>
      <c r="DIA57" s="18"/>
      <c r="DIB57" s="18"/>
      <c r="DIC57" s="18"/>
      <c r="DID57" s="18"/>
      <c r="DIE57" s="18"/>
      <c r="DIF57" s="18"/>
      <c r="DIG57" s="18"/>
      <c r="DIH57" s="18"/>
      <c r="DII57" s="18"/>
      <c r="DIJ57" s="18"/>
      <c r="DIK57" s="18"/>
      <c r="DIL57" s="18"/>
      <c r="DIM57" s="18"/>
      <c r="DIN57" s="18"/>
      <c r="DIO57" s="18"/>
      <c r="DIP57" s="18"/>
      <c r="DIQ57" s="18"/>
      <c r="DIR57" s="18"/>
      <c r="DIS57" s="18"/>
      <c r="DIT57" s="18"/>
      <c r="DIU57" s="18"/>
      <c r="DIV57" s="18"/>
      <c r="DIW57" s="18"/>
      <c r="DIX57" s="18"/>
      <c r="DIY57" s="18"/>
      <c r="DIZ57" s="18"/>
      <c r="DJA57" s="18"/>
      <c r="DJB57" s="18"/>
      <c r="DJC57" s="18"/>
      <c r="DJD57" s="18"/>
      <c r="DJE57" s="18"/>
      <c r="DJF57" s="18"/>
      <c r="DJG57" s="18"/>
      <c r="DJH57" s="18"/>
      <c r="DJI57" s="18"/>
      <c r="DJJ57" s="18"/>
      <c r="DJK57" s="18"/>
      <c r="DJL57" s="18"/>
      <c r="DJM57" s="18"/>
      <c r="DJN57" s="18"/>
      <c r="DJO57" s="18"/>
      <c r="DJP57" s="18"/>
      <c r="DJQ57" s="18"/>
      <c r="DJR57" s="18"/>
      <c r="DJS57" s="18"/>
      <c r="DJT57" s="18"/>
      <c r="DJU57" s="18"/>
      <c r="DJV57" s="18"/>
      <c r="DJW57" s="18"/>
      <c r="DJX57" s="18"/>
      <c r="DJY57" s="18"/>
      <c r="DJZ57" s="18"/>
      <c r="DKA57" s="18"/>
      <c r="DKB57" s="18"/>
      <c r="DKC57" s="18"/>
      <c r="DKD57" s="18"/>
      <c r="DKE57" s="18"/>
      <c r="DKF57" s="18"/>
      <c r="DKG57" s="18"/>
      <c r="DKH57" s="18"/>
      <c r="DKI57" s="18"/>
      <c r="DKJ57" s="18"/>
      <c r="DKK57" s="18"/>
      <c r="DKL57" s="18"/>
      <c r="DKM57" s="18"/>
      <c r="DKN57" s="18"/>
      <c r="DKO57" s="18"/>
      <c r="DKP57" s="18"/>
      <c r="DKQ57" s="18"/>
      <c r="DKR57" s="18"/>
      <c r="DKS57" s="18"/>
      <c r="DKT57" s="18"/>
      <c r="DKU57" s="18"/>
      <c r="DKV57" s="18"/>
      <c r="DKW57" s="18"/>
      <c r="DKX57" s="18"/>
      <c r="DKY57" s="18"/>
      <c r="DKZ57" s="18"/>
      <c r="DLA57" s="18"/>
      <c r="DLB57" s="18"/>
      <c r="DLC57" s="18"/>
      <c r="DLD57" s="18"/>
      <c r="DLE57" s="18"/>
      <c r="DLF57" s="18"/>
      <c r="DLG57" s="18"/>
      <c r="DLH57" s="18"/>
      <c r="DLI57" s="18"/>
      <c r="DLJ57" s="18"/>
      <c r="DLK57" s="18"/>
      <c r="DLL57" s="18"/>
      <c r="DLM57" s="18"/>
      <c r="DLN57" s="18"/>
      <c r="DLO57" s="18"/>
      <c r="DLP57" s="18"/>
      <c r="DLQ57" s="18"/>
      <c r="DLR57" s="18"/>
      <c r="DLS57" s="18"/>
      <c r="DLT57" s="18"/>
      <c r="DLU57" s="18"/>
      <c r="DLV57" s="18"/>
      <c r="DLW57" s="18"/>
      <c r="DLX57" s="18"/>
      <c r="DLY57" s="18"/>
      <c r="DLZ57" s="18"/>
      <c r="DMA57" s="18"/>
      <c r="DMB57" s="18"/>
      <c r="DMC57" s="18"/>
      <c r="DMD57" s="18"/>
      <c r="DME57" s="18"/>
      <c r="DMF57" s="18"/>
      <c r="DMG57" s="18"/>
      <c r="DMH57" s="18"/>
      <c r="DMI57" s="18"/>
      <c r="DMJ57" s="18"/>
      <c r="DMK57" s="18"/>
      <c r="DML57" s="18"/>
      <c r="DMM57" s="18"/>
      <c r="DMN57" s="18"/>
      <c r="DMO57" s="18"/>
      <c r="DMP57" s="18"/>
      <c r="DMQ57" s="18"/>
      <c r="DMR57" s="18"/>
      <c r="DMS57" s="18"/>
      <c r="DMT57" s="18"/>
      <c r="DMU57" s="18"/>
      <c r="DMV57" s="18"/>
      <c r="DMW57" s="18"/>
      <c r="DMX57" s="18"/>
      <c r="DMY57" s="18"/>
      <c r="DMZ57" s="18"/>
      <c r="DNA57" s="18"/>
      <c r="DNB57" s="18"/>
      <c r="DNC57" s="18"/>
      <c r="DND57" s="18"/>
      <c r="DNE57" s="18"/>
      <c r="DNF57" s="18"/>
      <c r="DNG57" s="18"/>
      <c r="DNH57" s="18"/>
      <c r="DNI57" s="18"/>
      <c r="DNJ57" s="18"/>
      <c r="DNK57" s="18"/>
      <c r="DNL57" s="18"/>
      <c r="DNM57" s="18"/>
      <c r="DNN57" s="18"/>
      <c r="DNO57" s="18"/>
      <c r="DNP57" s="18"/>
      <c r="DNQ57" s="18"/>
      <c r="DNR57" s="18"/>
      <c r="DNS57" s="18"/>
      <c r="DNT57" s="18"/>
      <c r="DNU57" s="18"/>
      <c r="DNV57" s="18"/>
      <c r="DNW57" s="18"/>
      <c r="DNX57" s="18"/>
      <c r="DNY57" s="18"/>
      <c r="DNZ57" s="18"/>
      <c r="DOA57" s="18"/>
      <c r="DOB57" s="18"/>
      <c r="DOC57" s="18"/>
      <c r="DOD57" s="18"/>
      <c r="DOE57" s="18"/>
      <c r="DOF57" s="18"/>
      <c r="DOG57" s="18"/>
      <c r="DOH57" s="18"/>
      <c r="DOI57" s="18"/>
      <c r="DOJ57" s="18"/>
      <c r="DOK57" s="18"/>
      <c r="DOL57" s="18"/>
      <c r="DOM57" s="18"/>
      <c r="DON57" s="18"/>
      <c r="DOO57" s="18"/>
      <c r="DOP57" s="18"/>
      <c r="DOQ57" s="18"/>
      <c r="DOR57" s="18"/>
      <c r="DOS57" s="18"/>
      <c r="DOT57" s="18"/>
      <c r="DOU57" s="18"/>
      <c r="DOV57" s="18"/>
      <c r="DOW57" s="18"/>
      <c r="DOX57" s="18"/>
      <c r="DOY57" s="18"/>
      <c r="DOZ57" s="18"/>
      <c r="DPA57" s="18"/>
      <c r="DPB57" s="18"/>
      <c r="DPC57" s="18"/>
      <c r="DPD57" s="18"/>
      <c r="DPE57" s="18"/>
      <c r="DPF57" s="18"/>
      <c r="DPG57" s="18"/>
      <c r="DPH57" s="18"/>
      <c r="DPI57" s="18"/>
      <c r="DPJ57" s="18"/>
      <c r="DPK57" s="18"/>
      <c r="DPL57" s="18"/>
      <c r="DPM57" s="18"/>
      <c r="DPN57" s="18"/>
      <c r="DPO57" s="18"/>
      <c r="DPP57" s="18"/>
      <c r="DPQ57" s="18"/>
      <c r="DPR57" s="18"/>
      <c r="DPS57" s="18"/>
      <c r="DPT57" s="18"/>
      <c r="DPU57" s="18"/>
      <c r="DPV57" s="18"/>
      <c r="DPW57" s="18"/>
      <c r="DPX57" s="18"/>
      <c r="DPY57" s="18"/>
      <c r="DPZ57" s="18"/>
      <c r="DQA57" s="18"/>
      <c r="DQB57" s="18"/>
      <c r="DQC57" s="18"/>
      <c r="DQD57" s="18"/>
      <c r="DQE57" s="18"/>
      <c r="DQF57" s="18"/>
      <c r="DQG57" s="18"/>
      <c r="DQH57" s="18"/>
      <c r="DQI57" s="18"/>
      <c r="DQJ57" s="18"/>
      <c r="DQK57" s="18"/>
      <c r="DQL57" s="18"/>
      <c r="DQM57" s="18"/>
      <c r="DQN57" s="18"/>
      <c r="DQO57" s="18"/>
      <c r="DQP57" s="18"/>
      <c r="DQQ57" s="18"/>
      <c r="DQR57" s="18"/>
      <c r="DQS57" s="18"/>
      <c r="DQT57" s="18"/>
      <c r="DQU57" s="18"/>
      <c r="DQV57" s="18"/>
      <c r="DQW57" s="18"/>
      <c r="DQX57" s="18"/>
      <c r="DQY57" s="18"/>
      <c r="DQZ57" s="18"/>
      <c r="DRA57" s="18"/>
      <c r="DRB57" s="18"/>
      <c r="DRC57" s="18"/>
      <c r="DRD57" s="18"/>
      <c r="DRE57" s="18"/>
      <c r="DRF57" s="18"/>
      <c r="DRG57" s="18"/>
      <c r="DRH57" s="18"/>
      <c r="DRI57" s="18"/>
      <c r="DRJ57" s="18"/>
      <c r="DRK57" s="18"/>
      <c r="DRL57" s="18"/>
      <c r="DRM57" s="18"/>
      <c r="DRN57" s="18"/>
      <c r="DRO57" s="18"/>
      <c r="DRP57" s="18"/>
      <c r="DRQ57" s="18"/>
      <c r="DRR57" s="18"/>
      <c r="DRS57" s="18"/>
      <c r="DRT57" s="18"/>
      <c r="DRU57" s="18"/>
      <c r="DRV57" s="18"/>
      <c r="DRW57" s="18"/>
      <c r="DRX57" s="18"/>
      <c r="DRY57" s="18"/>
      <c r="DRZ57" s="18"/>
      <c r="DSA57" s="18"/>
      <c r="DSB57" s="18"/>
      <c r="DSC57" s="18"/>
      <c r="DSD57" s="18"/>
      <c r="DSE57" s="18"/>
      <c r="DSF57" s="18"/>
      <c r="DSG57" s="18"/>
      <c r="DSH57" s="18"/>
      <c r="DSI57" s="18"/>
      <c r="DSJ57" s="18"/>
      <c r="DSK57" s="18"/>
      <c r="DSL57" s="18"/>
      <c r="DSM57" s="18"/>
      <c r="DSN57" s="18"/>
      <c r="DSO57" s="18"/>
      <c r="DSP57" s="18"/>
      <c r="DSQ57" s="18"/>
      <c r="DSR57" s="18"/>
      <c r="DSS57" s="18"/>
      <c r="DST57" s="18"/>
      <c r="DSU57" s="18"/>
      <c r="DSV57" s="18"/>
      <c r="DSW57" s="18"/>
      <c r="DSX57" s="18"/>
      <c r="DSY57" s="18"/>
      <c r="DSZ57" s="18"/>
      <c r="DTA57" s="18"/>
      <c r="DTB57" s="18"/>
      <c r="DTC57" s="18"/>
      <c r="DTD57" s="18"/>
      <c r="DTE57" s="18"/>
      <c r="DTF57" s="18"/>
      <c r="DTG57" s="18"/>
      <c r="DTH57" s="18"/>
      <c r="DTI57" s="18"/>
      <c r="DTJ57" s="18"/>
      <c r="DTK57" s="18"/>
      <c r="DTL57" s="18"/>
      <c r="DTM57" s="18"/>
      <c r="DTN57" s="18"/>
      <c r="DTO57" s="18"/>
      <c r="DTP57" s="18"/>
      <c r="DTQ57" s="18"/>
      <c r="DTR57" s="18"/>
      <c r="DTS57" s="18"/>
      <c r="DTT57" s="18"/>
      <c r="DTU57" s="18"/>
      <c r="DTV57" s="18"/>
      <c r="DTW57" s="18"/>
      <c r="DTX57" s="18"/>
      <c r="DTY57" s="18"/>
      <c r="DTZ57" s="18"/>
      <c r="DUA57" s="18"/>
      <c r="DUB57" s="18"/>
      <c r="DUC57" s="18"/>
      <c r="DUD57" s="18"/>
      <c r="DUE57" s="18"/>
      <c r="DUF57" s="18"/>
      <c r="DUG57" s="18"/>
      <c r="DUH57" s="18"/>
      <c r="DUI57" s="18"/>
      <c r="DUJ57" s="18"/>
      <c r="DUK57" s="18"/>
      <c r="DUL57" s="18"/>
      <c r="DUM57" s="18"/>
      <c r="DUN57" s="18"/>
      <c r="DUO57" s="18"/>
      <c r="DUP57" s="18"/>
      <c r="DUQ57" s="18"/>
      <c r="DUR57" s="18"/>
      <c r="DUS57" s="18"/>
      <c r="DUT57" s="18"/>
      <c r="DUU57" s="18"/>
      <c r="DUV57" s="18"/>
      <c r="DUW57" s="18"/>
      <c r="DUX57" s="18"/>
      <c r="DUY57" s="18"/>
      <c r="DUZ57" s="18"/>
      <c r="DVA57" s="18"/>
      <c r="DVB57" s="18"/>
      <c r="DVC57" s="18"/>
      <c r="DVD57" s="18"/>
      <c r="DVE57" s="18"/>
      <c r="DVF57" s="18"/>
      <c r="DVG57" s="18"/>
      <c r="DVH57" s="18"/>
      <c r="DVI57" s="18"/>
      <c r="DVJ57" s="18"/>
      <c r="DVK57" s="18"/>
      <c r="DVL57" s="18"/>
      <c r="DVM57" s="18"/>
      <c r="DVN57" s="18"/>
      <c r="DVO57" s="18"/>
      <c r="DVP57" s="18"/>
      <c r="DVQ57" s="18"/>
      <c r="DVR57" s="18"/>
      <c r="DVS57" s="18"/>
      <c r="DVT57" s="18"/>
      <c r="DVU57" s="18"/>
      <c r="DVV57" s="18"/>
      <c r="DVW57" s="18"/>
      <c r="DVX57" s="18"/>
      <c r="DVY57" s="18"/>
      <c r="DVZ57" s="18"/>
      <c r="DWA57" s="18"/>
      <c r="DWB57" s="18"/>
      <c r="DWC57" s="18"/>
      <c r="DWD57" s="18"/>
      <c r="DWE57" s="18"/>
      <c r="DWF57" s="18"/>
      <c r="DWG57" s="18"/>
      <c r="DWH57" s="18"/>
      <c r="DWI57" s="18"/>
      <c r="DWJ57" s="18"/>
      <c r="DWK57" s="18"/>
      <c r="DWL57" s="18"/>
      <c r="DWM57" s="18"/>
      <c r="DWN57" s="18"/>
      <c r="DWO57" s="18"/>
      <c r="DWP57" s="18"/>
      <c r="DWQ57" s="18"/>
      <c r="DWR57" s="18"/>
      <c r="DWS57" s="18"/>
      <c r="DWT57" s="18"/>
      <c r="DWU57" s="18"/>
      <c r="DWV57" s="18"/>
      <c r="DWW57" s="18"/>
      <c r="DWX57" s="18"/>
      <c r="DWY57" s="18"/>
      <c r="DWZ57" s="18"/>
      <c r="DXA57" s="18"/>
      <c r="DXB57" s="18"/>
      <c r="DXC57" s="18"/>
      <c r="DXD57" s="18"/>
      <c r="DXE57" s="18"/>
      <c r="DXF57" s="18"/>
      <c r="DXG57" s="18"/>
      <c r="DXH57" s="18"/>
      <c r="DXI57" s="18"/>
      <c r="DXJ57" s="18"/>
      <c r="DXK57" s="18"/>
      <c r="DXL57" s="18"/>
      <c r="DXM57" s="18"/>
      <c r="DXN57" s="18"/>
      <c r="DXO57" s="18"/>
      <c r="DXP57" s="18"/>
      <c r="DXQ57" s="18"/>
      <c r="DXR57" s="18"/>
      <c r="DXS57" s="18"/>
      <c r="DXT57" s="18"/>
      <c r="DXU57" s="18"/>
      <c r="DXV57" s="18"/>
      <c r="DXW57" s="18"/>
      <c r="DXX57" s="18"/>
      <c r="DXY57" s="18"/>
      <c r="DXZ57" s="18"/>
      <c r="DYA57" s="18"/>
      <c r="DYB57" s="18"/>
      <c r="DYC57" s="18"/>
      <c r="DYD57" s="18"/>
      <c r="DYE57" s="18"/>
      <c r="DYF57" s="18"/>
      <c r="DYG57" s="18"/>
      <c r="DYH57" s="18"/>
      <c r="DYI57" s="18"/>
      <c r="DYJ57" s="18"/>
      <c r="DYK57" s="18"/>
      <c r="DYL57" s="18"/>
      <c r="DYM57" s="18"/>
      <c r="DYN57" s="18"/>
      <c r="DYO57" s="18"/>
      <c r="DYP57" s="18"/>
      <c r="DYQ57" s="18"/>
      <c r="DYR57" s="18"/>
      <c r="DYS57" s="18"/>
      <c r="DYT57" s="18"/>
      <c r="DYU57" s="18"/>
      <c r="DYV57" s="18"/>
      <c r="DYW57" s="18"/>
      <c r="DYX57" s="18"/>
      <c r="DYY57" s="18"/>
      <c r="DYZ57" s="18"/>
      <c r="DZA57" s="18"/>
      <c r="DZB57" s="18"/>
      <c r="DZC57" s="18"/>
      <c r="DZD57" s="18"/>
      <c r="DZE57" s="18"/>
      <c r="DZF57" s="18"/>
      <c r="DZG57" s="18"/>
      <c r="DZH57" s="18"/>
      <c r="DZI57" s="18"/>
      <c r="DZJ57" s="18"/>
      <c r="DZK57" s="18"/>
      <c r="DZL57" s="18"/>
      <c r="DZM57" s="18"/>
      <c r="DZN57" s="18"/>
      <c r="DZO57" s="18"/>
      <c r="DZP57" s="18"/>
      <c r="DZQ57" s="18"/>
      <c r="DZR57" s="18"/>
      <c r="DZS57" s="18"/>
      <c r="DZT57" s="18"/>
      <c r="DZU57" s="18"/>
      <c r="DZV57" s="18"/>
      <c r="DZW57" s="18"/>
      <c r="DZX57" s="18"/>
      <c r="DZY57" s="18"/>
      <c r="DZZ57" s="18"/>
      <c r="EAA57" s="18"/>
      <c r="EAB57" s="18"/>
      <c r="EAC57" s="18"/>
      <c r="EAD57" s="18"/>
      <c r="EAE57" s="18"/>
      <c r="EAF57" s="18"/>
      <c r="EAG57" s="18"/>
      <c r="EAH57" s="18"/>
      <c r="EAI57" s="18"/>
      <c r="EAJ57" s="18"/>
      <c r="EAK57" s="18"/>
      <c r="EAL57" s="18"/>
      <c r="EAM57" s="18"/>
      <c r="EAN57" s="18"/>
      <c r="EAO57" s="18"/>
      <c r="EAP57" s="18"/>
      <c r="EAQ57" s="18"/>
      <c r="EAR57" s="18"/>
      <c r="EAS57" s="18"/>
      <c r="EAT57" s="18"/>
      <c r="EAU57" s="18"/>
      <c r="EAV57" s="18"/>
      <c r="EAW57" s="18"/>
      <c r="EAX57" s="18"/>
      <c r="EAY57" s="18"/>
      <c r="EAZ57" s="18"/>
      <c r="EBA57" s="18"/>
      <c r="EBB57" s="18"/>
      <c r="EBC57" s="18"/>
      <c r="EBD57" s="18"/>
      <c r="EBE57" s="18"/>
      <c r="EBF57" s="18"/>
      <c r="EBG57" s="18"/>
      <c r="EBH57" s="18"/>
      <c r="EBI57" s="18"/>
      <c r="EBJ57" s="18"/>
      <c r="EBK57" s="18"/>
      <c r="EBL57" s="18"/>
      <c r="EBM57" s="18"/>
      <c r="EBN57" s="18"/>
      <c r="EBO57" s="18"/>
      <c r="EBP57" s="18"/>
      <c r="EBQ57" s="18"/>
      <c r="EBR57" s="18"/>
      <c r="EBS57" s="18"/>
      <c r="EBT57" s="18"/>
      <c r="EBU57" s="18"/>
      <c r="EBV57" s="18"/>
      <c r="EBW57" s="18"/>
      <c r="EBX57" s="18"/>
      <c r="EBY57" s="18"/>
      <c r="EBZ57" s="18"/>
      <c r="ECA57" s="18"/>
      <c r="ECB57" s="18"/>
      <c r="ECC57" s="18"/>
      <c r="ECD57" s="18"/>
      <c r="ECE57" s="18"/>
      <c r="ECF57" s="18"/>
      <c r="ECG57" s="18"/>
      <c r="ECH57" s="18"/>
      <c r="ECI57" s="18"/>
      <c r="ECJ57" s="18"/>
      <c r="ECK57" s="18"/>
      <c r="ECL57" s="18"/>
      <c r="ECM57" s="18"/>
      <c r="ECN57" s="18"/>
      <c r="ECO57" s="18"/>
      <c r="ECP57" s="18"/>
      <c r="ECQ57" s="18"/>
      <c r="ECR57" s="18"/>
      <c r="ECS57" s="18"/>
      <c r="ECT57" s="18"/>
      <c r="ECU57" s="18"/>
      <c r="ECV57" s="18"/>
      <c r="ECW57" s="18"/>
      <c r="ECX57" s="18"/>
      <c r="ECY57" s="18"/>
      <c r="ECZ57" s="18"/>
      <c r="EDA57" s="18"/>
      <c r="EDB57" s="18"/>
      <c r="EDC57" s="18"/>
      <c r="EDD57" s="18"/>
      <c r="EDE57" s="18"/>
      <c r="EDF57" s="18"/>
      <c r="EDG57" s="18"/>
      <c r="EDH57" s="18"/>
      <c r="EDI57" s="18"/>
      <c r="EDJ57" s="18"/>
      <c r="EDK57" s="18"/>
      <c r="EDL57" s="18"/>
      <c r="EDM57" s="18"/>
      <c r="EDN57" s="18"/>
      <c r="EDO57" s="18"/>
      <c r="EDP57" s="18"/>
      <c r="EDQ57" s="18"/>
      <c r="EDR57" s="18"/>
      <c r="EDS57" s="18"/>
      <c r="EDT57" s="18"/>
      <c r="EDU57" s="18"/>
      <c r="EDV57" s="18"/>
      <c r="EDW57" s="18"/>
      <c r="EDX57" s="18"/>
      <c r="EDY57" s="18"/>
      <c r="EDZ57" s="18"/>
      <c r="EEA57" s="18"/>
      <c r="EEB57" s="18"/>
      <c r="EEC57" s="18"/>
      <c r="EED57" s="18"/>
      <c r="EEE57" s="18"/>
      <c r="EEF57" s="18"/>
      <c r="EEG57" s="18"/>
      <c r="EEH57" s="18"/>
      <c r="EEI57" s="18"/>
      <c r="EEJ57" s="18"/>
      <c r="EEK57" s="18"/>
      <c r="EEL57" s="18"/>
      <c r="EEM57" s="18"/>
      <c r="EEN57" s="18"/>
      <c r="EEO57" s="18"/>
      <c r="EEP57" s="18"/>
      <c r="EEQ57" s="18"/>
      <c r="EER57" s="18"/>
      <c r="EES57" s="18"/>
      <c r="EET57" s="18"/>
      <c r="EEU57" s="18"/>
      <c r="EEV57" s="18"/>
      <c r="EEW57" s="18"/>
      <c r="EEX57" s="18"/>
      <c r="EEY57" s="18"/>
      <c r="EEZ57" s="18"/>
      <c r="EFA57" s="18"/>
      <c r="EFB57" s="18"/>
      <c r="EFC57" s="18"/>
      <c r="EFD57" s="18"/>
      <c r="EFE57" s="18"/>
      <c r="EFF57" s="18"/>
      <c r="EFG57" s="18"/>
      <c r="EFH57" s="18"/>
      <c r="EFI57" s="18"/>
      <c r="EFJ57" s="18"/>
      <c r="EFK57" s="18"/>
      <c r="EFL57" s="18"/>
      <c r="EFM57" s="18"/>
      <c r="EFN57" s="18"/>
      <c r="EFO57" s="18"/>
      <c r="EFP57" s="18"/>
      <c r="EFQ57" s="18"/>
      <c r="EFR57" s="18"/>
      <c r="EFS57" s="18"/>
      <c r="EFT57" s="18"/>
      <c r="EFU57" s="18"/>
      <c r="EFV57" s="18"/>
      <c r="EFW57" s="18"/>
      <c r="EFX57" s="18"/>
      <c r="EFY57" s="18"/>
      <c r="EFZ57" s="18"/>
      <c r="EGA57" s="18"/>
      <c r="EGB57" s="18"/>
      <c r="EGC57" s="18"/>
      <c r="EGD57" s="18"/>
      <c r="EGE57" s="18"/>
      <c r="EGF57" s="18"/>
      <c r="EGG57" s="18"/>
      <c r="EGH57" s="18"/>
      <c r="EGI57" s="18"/>
      <c r="EGJ57" s="18"/>
      <c r="EGK57" s="18"/>
      <c r="EGL57" s="18"/>
      <c r="EGM57" s="18"/>
      <c r="EGN57" s="18"/>
      <c r="EGO57" s="18"/>
      <c r="EGP57" s="18"/>
      <c r="EGQ57" s="18"/>
      <c r="EGR57" s="18"/>
      <c r="EGS57" s="18"/>
      <c r="EGT57" s="18"/>
      <c r="EGU57" s="18"/>
      <c r="EGV57" s="18"/>
      <c r="EGW57" s="18"/>
      <c r="EGX57" s="18"/>
      <c r="EGY57" s="18"/>
      <c r="EGZ57" s="18"/>
      <c r="EHA57" s="18"/>
      <c r="EHB57" s="18"/>
      <c r="EHC57" s="18"/>
      <c r="EHD57" s="18"/>
      <c r="EHE57" s="18"/>
      <c r="EHF57" s="18"/>
      <c r="EHG57" s="18"/>
      <c r="EHH57" s="18"/>
      <c r="EHI57" s="18"/>
      <c r="EHJ57" s="18"/>
      <c r="EHK57" s="18"/>
      <c r="EHL57" s="18"/>
      <c r="EHM57" s="18"/>
      <c r="EHN57" s="18"/>
      <c r="EHO57" s="18"/>
      <c r="EHP57" s="18"/>
      <c r="EHQ57" s="18"/>
      <c r="EHR57" s="18"/>
      <c r="EHS57" s="18"/>
      <c r="EHT57" s="18"/>
      <c r="EHU57" s="18"/>
      <c r="EHV57" s="18"/>
      <c r="EHW57" s="18"/>
      <c r="EHX57" s="18"/>
      <c r="EHY57" s="18"/>
      <c r="EHZ57" s="18"/>
      <c r="EIA57" s="18"/>
      <c r="EIB57" s="18"/>
      <c r="EIC57" s="18"/>
      <c r="EID57" s="18"/>
      <c r="EIE57" s="18"/>
      <c r="EIF57" s="18"/>
      <c r="EIG57" s="18"/>
      <c r="EIH57" s="18"/>
      <c r="EII57" s="18"/>
      <c r="EIJ57" s="18"/>
      <c r="EIK57" s="18"/>
      <c r="EIL57" s="18"/>
      <c r="EIM57" s="18"/>
      <c r="EIN57" s="18"/>
      <c r="EIO57" s="18"/>
      <c r="EIP57" s="18"/>
      <c r="EIQ57" s="18"/>
      <c r="EIR57" s="18"/>
      <c r="EIS57" s="18"/>
      <c r="EIT57" s="18"/>
      <c r="EIU57" s="18"/>
      <c r="EIV57" s="18"/>
      <c r="EIW57" s="18"/>
      <c r="EIX57" s="18"/>
      <c r="EIY57" s="18"/>
      <c r="EIZ57" s="18"/>
      <c r="EJA57" s="18"/>
      <c r="EJB57" s="18"/>
      <c r="EJC57" s="18"/>
      <c r="EJD57" s="18"/>
      <c r="EJE57" s="18"/>
      <c r="EJF57" s="18"/>
      <c r="EJG57" s="18"/>
      <c r="EJH57" s="18"/>
      <c r="EJI57" s="18"/>
      <c r="EJJ57" s="18"/>
      <c r="EJK57" s="18"/>
      <c r="EJL57" s="18"/>
      <c r="EJM57" s="18"/>
      <c r="EJN57" s="18"/>
      <c r="EJO57" s="18"/>
      <c r="EJP57" s="18"/>
      <c r="EJQ57" s="18"/>
      <c r="EJR57" s="18"/>
      <c r="EJS57" s="18"/>
      <c r="EJT57" s="18"/>
      <c r="EJU57" s="18"/>
      <c r="EJV57" s="18"/>
      <c r="EJW57" s="18"/>
      <c r="EJX57" s="18"/>
      <c r="EJY57" s="18"/>
      <c r="EJZ57" s="18"/>
      <c r="EKA57" s="18"/>
      <c r="EKB57" s="18"/>
      <c r="EKC57" s="18"/>
      <c r="EKD57" s="18"/>
      <c r="EKE57" s="18"/>
      <c r="EKF57" s="18"/>
      <c r="EKG57" s="18"/>
      <c r="EKH57" s="18"/>
      <c r="EKI57" s="18"/>
      <c r="EKJ57" s="18"/>
      <c r="EKK57" s="18"/>
      <c r="EKL57" s="18"/>
      <c r="EKM57" s="18"/>
      <c r="EKN57" s="18"/>
      <c r="EKO57" s="18"/>
      <c r="EKP57" s="18"/>
      <c r="EKQ57" s="18"/>
      <c r="EKR57" s="18"/>
      <c r="EKS57" s="18"/>
      <c r="EKT57" s="18"/>
      <c r="EKU57" s="18"/>
      <c r="EKV57" s="18"/>
      <c r="EKW57" s="18"/>
      <c r="EKX57" s="18"/>
      <c r="EKY57" s="18"/>
      <c r="EKZ57" s="18"/>
      <c r="ELA57" s="18"/>
      <c r="ELB57" s="18"/>
      <c r="ELC57" s="18"/>
      <c r="ELD57" s="18"/>
      <c r="ELE57" s="18"/>
      <c r="ELF57" s="18"/>
      <c r="ELG57" s="18"/>
      <c r="ELH57" s="18"/>
      <c r="ELI57" s="18"/>
      <c r="ELJ57" s="18"/>
      <c r="ELK57" s="18"/>
      <c r="ELL57" s="18"/>
      <c r="ELM57" s="18"/>
      <c r="ELN57" s="18"/>
      <c r="ELO57" s="18"/>
      <c r="ELP57" s="18"/>
      <c r="ELQ57" s="18"/>
      <c r="ELR57" s="18"/>
      <c r="ELS57" s="18"/>
      <c r="ELT57" s="18"/>
      <c r="ELU57" s="18"/>
      <c r="ELV57" s="18"/>
      <c r="ELW57" s="18"/>
      <c r="ELX57" s="18"/>
      <c r="ELY57" s="18"/>
      <c r="ELZ57" s="18"/>
      <c r="EMA57" s="18"/>
      <c r="EMB57" s="18"/>
      <c r="EMC57" s="18"/>
      <c r="EMD57" s="18"/>
      <c r="EME57" s="18"/>
      <c r="EMF57" s="18"/>
      <c r="EMG57" s="18"/>
      <c r="EMH57" s="18"/>
      <c r="EMI57" s="18"/>
      <c r="EMJ57" s="18"/>
      <c r="EMK57" s="18"/>
      <c r="EML57" s="18"/>
      <c r="EMM57" s="18"/>
      <c r="EMN57" s="18"/>
      <c r="EMO57" s="18"/>
      <c r="EMP57" s="18"/>
      <c r="EMQ57" s="18"/>
      <c r="EMR57" s="18"/>
      <c r="EMS57" s="18"/>
      <c r="EMT57" s="18"/>
      <c r="EMU57" s="18"/>
      <c r="EMV57" s="18"/>
      <c r="EMW57" s="18"/>
      <c r="EMX57" s="18"/>
      <c r="EMY57" s="18"/>
      <c r="EMZ57" s="18"/>
      <c r="ENA57" s="18"/>
      <c r="ENB57" s="18"/>
      <c r="ENC57" s="18"/>
      <c r="END57" s="18"/>
      <c r="ENE57" s="18"/>
      <c r="ENF57" s="18"/>
      <c r="ENG57" s="18"/>
      <c r="ENH57" s="18"/>
      <c r="ENI57" s="18"/>
      <c r="ENJ57" s="18"/>
      <c r="ENK57" s="18"/>
      <c r="ENL57" s="18"/>
      <c r="ENM57" s="18"/>
      <c r="ENN57" s="18"/>
      <c r="ENO57" s="18"/>
      <c r="ENP57" s="18"/>
      <c r="ENQ57" s="18"/>
      <c r="ENR57" s="18"/>
      <c r="ENS57" s="18"/>
      <c r="ENT57" s="18"/>
      <c r="ENU57" s="18"/>
      <c r="ENV57" s="18"/>
      <c r="ENW57" s="18"/>
      <c r="ENX57" s="18"/>
      <c r="ENY57" s="18"/>
      <c r="ENZ57" s="18"/>
      <c r="EOA57" s="18"/>
      <c r="EOB57" s="18"/>
      <c r="EOC57" s="18"/>
      <c r="EOD57" s="18"/>
      <c r="EOE57" s="18"/>
      <c r="EOF57" s="18"/>
      <c r="EOG57" s="18"/>
      <c r="EOH57" s="18"/>
      <c r="EOI57" s="18"/>
      <c r="EOJ57" s="18"/>
      <c r="EOK57" s="18"/>
      <c r="EOL57" s="18"/>
      <c r="EOM57" s="18"/>
      <c r="EON57" s="18"/>
      <c r="EOO57" s="18"/>
      <c r="EOP57" s="18"/>
      <c r="EOQ57" s="18"/>
      <c r="EOR57" s="18"/>
      <c r="EOS57" s="18"/>
      <c r="EOT57" s="18"/>
      <c r="EOU57" s="18"/>
      <c r="EOV57" s="18"/>
      <c r="EOW57" s="18"/>
      <c r="EOX57" s="18"/>
      <c r="EOY57" s="18"/>
      <c r="EOZ57" s="18"/>
      <c r="EPA57" s="18"/>
      <c r="EPB57" s="18"/>
      <c r="EPC57" s="18"/>
      <c r="EPD57" s="18"/>
      <c r="EPE57" s="18"/>
      <c r="EPF57" s="18"/>
      <c r="EPG57" s="18"/>
      <c r="EPH57" s="18"/>
      <c r="EPI57" s="18"/>
      <c r="EPJ57" s="18"/>
      <c r="EPK57" s="18"/>
      <c r="EPL57" s="18"/>
      <c r="EPM57" s="18"/>
      <c r="EPN57" s="18"/>
      <c r="EPO57" s="18"/>
      <c r="EPP57" s="18"/>
      <c r="EPQ57" s="18"/>
      <c r="EPR57" s="18"/>
      <c r="EPS57" s="18"/>
      <c r="EPT57" s="18"/>
      <c r="EPU57" s="18"/>
      <c r="EPV57" s="18"/>
      <c r="EPW57" s="18"/>
      <c r="EPX57" s="18"/>
      <c r="EPY57" s="18"/>
      <c r="EPZ57" s="18"/>
      <c r="EQA57" s="18"/>
      <c r="EQB57" s="18"/>
      <c r="EQC57" s="18"/>
      <c r="EQD57" s="18"/>
      <c r="EQE57" s="18"/>
      <c r="EQF57" s="18"/>
      <c r="EQG57" s="18"/>
      <c r="EQH57" s="18"/>
      <c r="EQI57" s="18"/>
      <c r="EQJ57" s="18"/>
      <c r="EQK57" s="18"/>
      <c r="EQL57" s="18"/>
      <c r="EQM57" s="18"/>
      <c r="EQN57" s="18"/>
      <c r="EQO57" s="18"/>
      <c r="EQP57" s="18"/>
      <c r="EQQ57" s="18"/>
      <c r="EQR57" s="18"/>
      <c r="EQS57" s="18"/>
      <c r="EQT57" s="18"/>
      <c r="EQU57" s="18"/>
      <c r="EQV57" s="18"/>
      <c r="EQW57" s="18"/>
      <c r="EQX57" s="18"/>
      <c r="EQY57" s="18"/>
      <c r="EQZ57" s="18"/>
      <c r="ERA57" s="18"/>
      <c r="ERB57" s="18"/>
      <c r="ERC57" s="18"/>
      <c r="ERD57" s="18"/>
      <c r="ERE57" s="18"/>
      <c r="ERF57" s="18"/>
      <c r="ERG57" s="18"/>
      <c r="ERH57" s="18"/>
      <c r="ERI57" s="18"/>
      <c r="ERJ57" s="18"/>
      <c r="ERK57" s="18"/>
      <c r="ERL57" s="18"/>
      <c r="ERM57" s="18"/>
      <c r="ERN57" s="18"/>
      <c r="ERO57" s="18"/>
      <c r="ERP57" s="18"/>
      <c r="ERQ57" s="18"/>
      <c r="ERR57" s="18"/>
      <c r="ERS57" s="18"/>
      <c r="ERT57" s="18"/>
      <c r="ERU57" s="18"/>
      <c r="ERV57" s="18"/>
      <c r="ERW57" s="18"/>
      <c r="ERX57" s="18"/>
      <c r="ERY57" s="18"/>
      <c r="ERZ57" s="18"/>
      <c r="ESA57" s="18"/>
      <c r="ESB57" s="18"/>
      <c r="ESC57" s="18"/>
      <c r="ESD57" s="18"/>
      <c r="ESE57" s="18"/>
      <c r="ESF57" s="18"/>
      <c r="ESG57" s="18"/>
      <c r="ESH57" s="18"/>
      <c r="ESI57" s="18"/>
      <c r="ESJ57" s="18"/>
      <c r="ESK57" s="18"/>
      <c r="ESL57" s="18"/>
      <c r="ESM57" s="18"/>
      <c r="ESN57" s="18"/>
      <c r="ESO57" s="18"/>
      <c r="ESP57" s="18"/>
      <c r="ESQ57" s="18"/>
      <c r="ESR57" s="18"/>
      <c r="ESS57" s="18"/>
      <c r="EST57" s="18"/>
      <c r="ESU57" s="18"/>
      <c r="ESV57" s="18"/>
      <c r="ESW57" s="18"/>
      <c r="ESX57" s="18"/>
      <c r="ESY57" s="18"/>
      <c r="ESZ57" s="18"/>
      <c r="ETA57" s="18"/>
      <c r="ETB57" s="18"/>
      <c r="ETC57" s="18"/>
      <c r="ETD57" s="18"/>
      <c r="ETE57" s="18"/>
      <c r="ETF57" s="18"/>
      <c r="ETG57" s="18"/>
      <c r="ETH57" s="18"/>
      <c r="ETI57" s="18"/>
      <c r="ETJ57" s="18"/>
      <c r="ETK57" s="18"/>
      <c r="ETL57" s="18"/>
      <c r="ETM57" s="18"/>
      <c r="ETN57" s="18"/>
      <c r="ETO57" s="18"/>
      <c r="ETP57" s="18"/>
      <c r="ETQ57" s="18"/>
      <c r="ETR57" s="18"/>
      <c r="ETS57" s="18"/>
      <c r="ETT57" s="18"/>
      <c r="ETU57" s="18"/>
      <c r="ETV57" s="18"/>
      <c r="ETW57" s="18"/>
      <c r="ETX57" s="18"/>
      <c r="ETY57" s="18"/>
      <c r="ETZ57" s="18"/>
      <c r="EUA57" s="18"/>
      <c r="EUB57" s="18"/>
      <c r="EUC57" s="18"/>
      <c r="EUD57" s="18"/>
      <c r="EUE57" s="18"/>
      <c r="EUF57" s="18"/>
      <c r="EUG57" s="18"/>
      <c r="EUH57" s="18"/>
      <c r="EUI57" s="18"/>
      <c r="EUJ57" s="18"/>
      <c r="EUK57" s="18"/>
      <c r="EUL57" s="18"/>
      <c r="EUM57" s="18"/>
      <c r="EUN57" s="18"/>
      <c r="EUO57" s="18"/>
      <c r="EUP57" s="18"/>
      <c r="EUQ57" s="18"/>
      <c r="EUR57" s="18"/>
      <c r="EUS57" s="18"/>
      <c r="EUT57" s="18"/>
      <c r="EUU57" s="18"/>
      <c r="EUV57" s="18"/>
      <c r="EUW57" s="18"/>
      <c r="EUX57" s="18"/>
      <c r="EUY57" s="18"/>
      <c r="EUZ57" s="18"/>
      <c r="EVA57" s="18"/>
      <c r="EVB57" s="18"/>
      <c r="EVC57" s="18"/>
      <c r="EVD57" s="18"/>
      <c r="EVE57" s="18"/>
      <c r="EVF57" s="18"/>
      <c r="EVG57" s="18"/>
      <c r="EVH57" s="18"/>
      <c r="EVI57" s="18"/>
      <c r="EVJ57" s="18"/>
      <c r="EVK57" s="18"/>
      <c r="EVL57" s="18"/>
      <c r="EVM57" s="18"/>
      <c r="EVN57" s="18"/>
      <c r="EVO57" s="18"/>
      <c r="EVP57" s="18"/>
      <c r="EVQ57" s="18"/>
      <c r="EVR57" s="18"/>
      <c r="EVS57" s="18"/>
      <c r="EVT57" s="18"/>
      <c r="EVU57" s="18"/>
      <c r="EVV57" s="18"/>
      <c r="EVW57" s="18"/>
      <c r="EVX57" s="18"/>
      <c r="EVY57" s="18"/>
      <c r="EVZ57" s="18"/>
      <c r="EWA57" s="18"/>
      <c r="EWB57" s="18"/>
      <c r="EWC57" s="18"/>
      <c r="EWD57" s="18"/>
      <c r="EWE57" s="18"/>
      <c r="EWF57" s="18"/>
      <c r="EWG57" s="18"/>
      <c r="EWH57" s="18"/>
      <c r="EWI57" s="18"/>
      <c r="EWJ57" s="18"/>
      <c r="EWK57" s="18"/>
      <c r="EWL57" s="18"/>
      <c r="EWM57" s="18"/>
      <c r="EWN57" s="18"/>
      <c r="EWO57" s="18"/>
      <c r="EWP57" s="18"/>
      <c r="EWQ57" s="18"/>
      <c r="EWR57" s="18"/>
      <c r="EWS57" s="18"/>
      <c r="EWT57" s="18"/>
      <c r="EWU57" s="18"/>
      <c r="EWV57" s="18"/>
      <c r="EWW57" s="18"/>
      <c r="EWX57" s="18"/>
      <c r="EWY57" s="18"/>
      <c r="EWZ57" s="18"/>
      <c r="EXA57" s="18"/>
      <c r="EXB57" s="18"/>
      <c r="EXC57" s="18"/>
      <c r="EXD57" s="18"/>
      <c r="EXE57" s="18"/>
      <c r="EXF57" s="18"/>
      <c r="EXG57" s="18"/>
      <c r="EXH57" s="18"/>
      <c r="EXI57" s="18"/>
      <c r="EXJ57" s="18"/>
      <c r="EXK57" s="18"/>
      <c r="EXL57" s="18"/>
      <c r="EXM57" s="18"/>
      <c r="EXN57" s="18"/>
      <c r="EXO57" s="18"/>
      <c r="EXP57" s="18"/>
      <c r="EXQ57" s="18"/>
      <c r="EXR57" s="18"/>
      <c r="EXS57" s="18"/>
      <c r="EXT57" s="18"/>
      <c r="EXU57" s="18"/>
      <c r="EXV57" s="18"/>
      <c r="EXW57" s="18"/>
      <c r="EXX57" s="18"/>
      <c r="EXY57" s="18"/>
      <c r="EXZ57" s="18"/>
      <c r="EYA57" s="18"/>
      <c r="EYB57" s="18"/>
      <c r="EYC57" s="18"/>
      <c r="EYD57" s="18"/>
      <c r="EYE57" s="18"/>
      <c r="EYF57" s="18"/>
      <c r="EYG57" s="18"/>
      <c r="EYH57" s="18"/>
      <c r="EYI57" s="18"/>
      <c r="EYJ57" s="18"/>
      <c r="EYK57" s="18"/>
      <c r="EYL57" s="18"/>
      <c r="EYM57" s="18"/>
      <c r="EYN57" s="18"/>
      <c r="EYO57" s="18"/>
      <c r="EYP57" s="18"/>
      <c r="EYQ57" s="18"/>
      <c r="EYR57" s="18"/>
      <c r="EYS57" s="18"/>
      <c r="EYT57" s="18"/>
      <c r="EYU57" s="18"/>
      <c r="EYV57" s="18"/>
      <c r="EYW57" s="18"/>
      <c r="EYX57" s="18"/>
      <c r="EYY57" s="18"/>
      <c r="EYZ57" s="18"/>
      <c r="EZA57" s="18"/>
      <c r="EZB57" s="18"/>
      <c r="EZC57" s="18"/>
      <c r="EZD57" s="18"/>
      <c r="EZE57" s="18"/>
      <c r="EZF57" s="18"/>
      <c r="EZG57" s="18"/>
      <c r="EZH57" s="18"/>
      <c r="EZI57" s="18"/>
      <c r="EZJ57" s="18"/>
      <c r="EZK57" s="18"/>
      <c r="EZL57" s="18"/>
      <c r="EZM57" s="18"/>
      <c r="EZN57" s="18"/>
      <c r="EZO57" s="18"/>
      <c r="EZP57" s="18"/>
      <c r="EZQ57" s="18"/>
      <c r="EZR57" s="18"/>
      <c r="EZS57" s="18"/>
      <c r="EZT57" s="18"/>
      <c r="EZU57" s="18"/>
      <c r="EZV57" s="18"/>
      <c r="EZW57" s="18"/>
      <c r="EZX57" s="18"/>
      <c r="EZY57" s="18"/>
      <c r="EZZ57" s="18"/>
      <c r="FAA57" s="18"/>
      <c r="FAB57" s="18"/>
      <c r="FAC57" s="18"/>
      <c r="FAD57" s="18"/>
      <c r="FAE57" s="18"/>
      <c r="FAF57" s="18"/>
      <c r="FAG57" s="18"/>
      <c r="FAH57" s="18"/>
      <c r="FAI57" s="18"/>
      <c r="FAJ57" s="18"/>
      <c r="FAK57" s="18"/>
      <c r="FAL57" s="18"/>
      <c r="FAM57" s="18"/>
      <c r="FAN57" s="18"/>
      <c r="FAO57" s="18"/>
      <c r="FAP57" s="18"/>
      <c r="FAQ57" s="18"/>
      <c r="FAR57" s="18"/>
      <c r="FAS57" s="18"/>
      <c r="FAT57" s="18"/>
      <c r="FAU57" s="18"/>
      <c r="FAV57" s="18"/>
      <c r="FAW57" s="18"/>
      <c r="FAX57" s="18"/>
      <c r="FAY57" s="18"/>
      <c r="FAZ57" s="18"/>
      <c r="FBA57" s="18"/>
      <c r="FBB57" s="18"/>
      <c r="FBC57" s="18"/>
      <c r="FBD57" s="18"/>
      <c r="FBE57" s="18"/>
      <c r="FBF57" s="18"/>
      <c r="FBG57" s="18"/>
      <c r="FBH57" s="18"/>
      <c r="FBI57" s="18"/>
      <c r="FBJ57" s="18"/>
      <c r="FBK57" s="18"/>
      <c r="FBL57" s="18"/>
      <c r="FBM57" s="18"/>
      <c r="FBN57" s="18"/>
      <c r="FBO57" s="18"/>
      <c r="FBP57" s="18"/>
      <c r="FBQ57" s="18"/>
      <c r="FBR57" s="18"/>
      <c r="FBS57" s="18"/>
      <c r="FBT57" s="18"/>
      <c r="FBU57" s="18"/>
      <c r="FBV57" s="18"/>
      <c r="FBW57" s="18"/>
      <c r="FBX57" s="18"/>
      <c r="FBY57" s="18"/>
      <c r="FBZ57" s="18"/>
      <c r="FCA57" s="18"/>
      <c r="FCB57" s="18"/>
      <c r="FCC57" s="18"/>
      <c r="FCD57" s="18"/>
      <c r="FCE57" s="18"/>
      <c r="FCF57" s="18"/>
      <c r="FCG57" s="18"/>
      <c r="FCH57" s="18"/>
      <c r="FCI57" s="18"/>
      <c r="FCJ57" s="18"/>
      <c r="FCK57" s="18"/>
      <c r="FCL57" s="18"/>
      <c r="FCM57" s="18"/>
      <c r="FCN57" s="18"/>
      <c r="FCO57" s="18"/>
      <c r="FCP57" s="18"/>
      <c r="FCQ57" s="18"/>
      <c r="FCR57" s="18"/>
      <c r="FCS57" s="18"/>
      <c r="FCT57" s="18"/>
      <c r="FCU57" s="18"/>
      <c r="FCV57" s="18"/>
      <c r="FCW57" s="18"/>
      <c r="FCX57" s="18"/>
      <c r="FCY57" s="18"/>
      <c r="FCZ57" s="18"/>
      <c r="FDA57" s="18"/>
      <c r="FDB57" s="18"/>
      <c r="FDC57" s="18"/>
      <c r="FDD57" s="18"/>
      <c r="FDE57" s="18"/>
      <c r="FDF57" s="18"/>
      <c r="FDG57" s="18"/>
      <c r="FDH57" s="18"/>
      <c r="FDI57" s="18"/>
      <c r="FDJ57" s="18"/>
      <c r="FDK57" s="18"/>
      <c r="FDL57" s="18"/>
      <c r="FDM57" s="18"/>
      <c r="FDN57" s="18"/>
      <c r="FDO57" s="18"/>
      <c r="FDP57" s="18"/>
      <c r="FDQ57" s="18"/>
      <c r="FDR57" s="18"/>
      <c r="FDS57" s="18"/>
      <c r="FDT57" s="18"/>
      <c r="FDU57" s="18"/>
      <c r="FDV57" s="18"/>
      <c r="FDW57" s="18"/>
      <c r="FDX57" s="18"/>
      <c r="FDY57" s="18"/>
      <c r="FDZ57" s="18"/>
      <c r="FEA57" s="18"/>
      <c r="FEB57" s="18"/>
      <c r="FEC57" s="18"/>
      <c r="FED57" s="18"/>
      <c r="FEE57" s="18"/>
      <c r="FEF57" s="18"/>
      <c r="FEG57" s="18"/>
      <c r="FEH57" s="18"/>
      <c r="FEI57" s="18"/>
      <c r="FEJ57" s="18"/>
      <c r="FEK57" s="18"/>
      <c r="FEL57" s="18"/>
      <c r="FEM57" s="18"/>
      <c r="FEN57" s="18"/>
      <c r="FEO57" s="18"/>
      <c r="FEP57" s="18"/>
      <c r="FEQ57" s="18"/>
      <c r="FER57" s="18"/>
      <c r="FES57" s="18"/>
      <c r="FET57" s="18"/>
      <c r="FEU57" s="18"/>
      <c r="FEV57" s="18"/>
      <c r="FEW57" s="18"/>
      <c r="FEX57" s="18"/>
      <c r="FEY57" s="18"/>
      <c r="FEZ57" s="18"/>
      <c r="FFA57" s="18"/>
      <c r="FFB57" s="18"/>
      <c r="FFC57" s="18"/>
      <c r="FFD57" s="18"/>
      <c r="FFE57" s="18"/>
      <c r="FFF57" s="18"/>
      <c r="FFG57" s="18"/>
      <c r="FFH57" s="18"/>
      <c r="FFI57" s="18"/>
      <c r="FFJ57" s="18"/>
      <c r="FFK57" s="18"/>
      <c r="FFL57" s="18"/>
      <c r="FFM57" s="18"/>
      <c r="FFN57" s="18"/>
      <c r="FFO57" s="18"/>
      <c r="FFP57" s="18"/>
      <c r="FFQ57" s="18"/>
      <c r="FFR57" s="18"/>
      <c r="FFS57" s="18"/>
      <c r="FFT57" s="18"/>
      <c r="FFU57" s="18"/>
      <c r="FFV57" s="18"/>
      <c r="FFW57" s="18"/>
      <c r="FFX57" s="18"/>
      <c r="FFY57" s="18"/>
      <c r="FFZ57" s="18"/>
      <c r="FGA57" s="18"/>
      <c r="FGB57" s="18"/>
      <c r="FGC57" s="18"/>
      <c r="FGD57" s="18"/>
      <c r="FGE57" s="18"/>
      <c r="FGF57" s="18"/>
      <c r="FGG57" s="18"/>
      <c r="FGH57" s="18"/>
      <c r="FGI57" s="18"/>
      <c r="FGJ57" s="18"/>
      <c r="FGK57" s="18"/>
      <c r="FGL57" s="18"/>
      <c r="FGM57" s="18"/>
      <c r="FGN57" s="18"/>
      <c r="FGO57" s="18"/>
      <c r="FGP57" s="18"/>
      <c r="FGQ57" s="18"/>
      <c r="FGR57" s="18"/>
      <c r="FGS57" s="18"/>
      <c r="FGT57" s="18"/>
      <c r="FGU57" s="18"/>
      <c r="FGV57" s="18"/>
      <c r="FGW57" s="18"/>
      <c r="FGX57" s="18"/>
      <c r="FGY57" s="18"/>
      <c r="FGZ57" s="18"/>
      <c r="FHA57" s="18"/>
      <c r="FHB57" s="18"/>
      <c r="FHC57" s="18"/>
      <c r="FHD57" s="18"/>
      <c r="FHE57" s="18"/>
      <c r="FHF57" s="18"/>
      <c r="FHG57" s="18"/>
      <c r="FHH57" s="18"/>
      <c r="FHI57" s="18"/>
      <c r="FHJ57" s="18"/>
      <c r="FHK57" s="18"/>
      <c r="FHL57" s="18"/>
      <c r="FHM57" s="18"/>
      <c r="FHN57" s="18"/>
      <c r="FHO57" s="18"/>
      <c r="FHP57" s="18"/>
      <c r="FHQ57" s="18"/>
      <c r="FHR57" s="18"/>
      <c r="FHS57" s="18"/>
      <c r="FHT57" s="18"/>
      <c r="FHU57" s="18"/>
      <c r="FHV57" s="18"/>
      <c r="FHW57" s="18"/>
      <c r="FHX57" s="18"/>
      <c r="FHY57" s="18"/>
      <c r="FHZ57" s="18"/>
      <c r="FIA57" s="18"/>
      <c r="FIB57" s="18"/>
      <c r="FIC57" s="18"/>
      <c r="FID57" s="18"/>
      <c r="FIE57" s="18"/>
      <c r="FIF57" s="18"/>
      <c r="FIG57" s="18"/>
      <c r="FIH57" s="18"/>
      <c r="FII57" s="18"/>
      <c r="FIJ57" s="18"/>
      <c r="FIK57" s="18"/>
      <c r="FIL57" s="18"/>
      <c r="FIM57" s="18"/>
      <c r="FIN57" s="18"/>
      <c r="FIO57" s="18"/>
      <c r="FIP57" s="18"/>
      <c r="FIQ57" s="18"/>
      <c r="FIR57" s="18"/>
      <c r="FIS57" s="18"/>
      <c r="FIT57" s="18"/>
      <c r="FIU57" s="18"/>
      <c r="FIV57" s="18"/>
      <c r="FIW57" s="18"/>
      <c r="FIX57" s="18"/>
      <c r="FIY57" s="18"/>
      <c r="FIZ57" s="18"/>
      <c r="FJA57" s="18"/>
      <c r="FJB57" s="18"/>
      <c r="FJC57" s="18"/>
      <c r="FJD57" s="18"/>
      <c r="FJE57" s="18"/>
      <c r="FJF57" s="18"/>
      <c r="FJG57" s="18"/>
      <c r="FJH57" s="18"/>
      <c r="FJI57" s="18"/>
      <c r="FJJ57" s="18"/>
      <c r="FJK57" s="18"/>
      <c r="FJL57" s="18"/>
      <c r="FJM57" s="18"/>
      <c r="FJN57" s="18"/>
      <c r="FJO57" s="18"/>
      <c r="FJP57" s="18"/>
      <c r="FJQ57" s="18"/>
      <c r="FJR57" s="18"/>
      <c r="FJS57" s="18"/>
      <c r="FJT57" s="18"/>
      <c r="FJU57" s="18"/>
      <c r="FJV57" s="18"/>
      <c r="FJW57" s="18"/>
      <c r="FJX57" s="18"/>
      <c r="FJY57" s="18"/>
      <c r="FJZ57" s="18"/>
      <c r="FKA57" s="18"/>
      <c r="FKB57" s="18"/>
      <c r="FKC57" s="18"/>
      <c r="FKD57" s="18"/>
      <c r="FKE57" s="18"/>
      <c r="FKF57" s="18"/>
      <c r="FKG57" s="18"/>
      <c r="FKH57" s="18"/>
      <c r="FKI57" s="18"/>
      <c r="FKJ57" s="18"/>
      <c r="FKK57" s="18"/>
      <c r="FKL57" s="18"/>
      <c r="FKM57" s="18"/>
      <c r="FKN57" s="18"/>
      <c r="FKO57" s="18"/>
      <c r="FKP57" s="18"/>
      <c r="FKQ57" s="18"/>
      <c r="FKR57" s="18"/>
      <c r="FKS57" s="18"/>
      <c r="FKT57" s="18"/>
      <c r="FKU57" s="18"/>
      <c r="FKV57" s="18"/>
      <c r="FKW57" s="18"/>
      <c r="FKX57" s="18"/>
      <c r="FKY57" s="18"/>
      <c r="FKZ57" s="18"/>
      <c r="FLA57" s="18"/>
      <c r="FLB57" s="18"/>
      <c r="FLC57" s="18"/>
      <c r="FLD57" s="18"/>
      <c r="FLE57" s="18"/>
      <c r="FLF57" s="18"/>
      <c r="FLG57" s="18"/>
      <c r="FLH57" s="18"/>
      <c r="FLI57" s="18"/>
      <c r="FLJ57" s="18"/>
      <c r="FLK57" s="18"/>
      <c r="FLL57" s="18"/>
      <c r="FLM57" s="18"/>
      <c r="FLN57" s="18"/>
      <c r="FLO57" s="18"/>
      <c r="FLP57" s="18"/>
      <c r="FLQ57" s="18"/>
      <c r="FLR57" s="18"/>
      <c r="FLS57" s="18"/>
      <c r="FLT57" s="18"/>
      <c r="FLU57" s="18"/>
      <c r="FLV57" s="18"/>
      <c r="FLW57" s="18"/>
      <c r="FLX57" s="18"/>
      <c r="FLY57" s="18"/>
      <c r="FLZ57" s="18"/>
      <c r="FMA57" s="18"/>
      <c r="FMB57" s="18"/>
      <c r="FMC57" s="18"/>
      <c r="FMD57" s="18"/>
      <c r="FME57" s="18"/>
      <c r="FMF57" s="18"/>
      <c r="FMG57" s="18"/>
      <c r="FMH57" s="18"/>
      <c r="FMI57" s="18"/>
      <c r="FMJ57" s="18"/>
      <c r="FMK57" s="18"/>
      <c r="FML57" s="18"/>
      <c r="FMM57" s="18"/>
      <c r="FMN57" s="18"/>
      <c r="FMO57" s="18"/>
      <c r="FMP57" s="18"/>
      <c r="FMQ57" s="18"/>
      <c r="FMR57" s="18"/>
      <c r="FMS57" s="18"/>
      <c r="FMT57" s="18"/>
      <c r="FMU57" s="18"/>
      <c r="FMV57" s="18"/>
      <c r="FMW57" s="18"/>
      <c r="FMX57" s="18"/>
      <c r="FMY57" s="18"/>
      <c r="FMZ57" s="18"/>
      <c r="FNA57" s="18"/>
      <c r="FNB57" s="18"/>
      <c r="FNC57" s="18"/>
      <c r="FND57" s="18"/>
      <c r="FNE57" s="18"/>
      <c r="FNF57" s="18"/>
      <c r="FNG57" s="18"/>
      <c r="FNH57" s="18"/>
      <c r="FNI57" s="18"/>
      <c r="FNJ57" s="18"/>
      <c r="FNK57" s="18"/>
      <c r="FNL57" s="18"/>
      <c r="FNM57" s="18"/>
      <c r="FNN57" s="18"/>
      <c r="FNO57" s="18"/>
      <c r="FNP57" s="18"/>
      <c r="FNQ57" s="18"/>
      <c r="FNR57" s="18"/>
      <c r="FNS57" s="18"/>
      <c r="FNT57" s="18"/>
      <c r="FNU57" s="18"/>
      <c r="FNV57" s="18"/>
      <c r="FNW57" s="18"/>
      <c r="FNX57" s="18"/>
      <c r="FNY57" s="18"/>
      <c r="FNZ57" s="18"/>
      <c r="FOA57" s="18"/>
      <c r="FOB57" s="18"/>
      <c r="FOC57" s="18"/>
      <c r="FOD57" s="18"/>
      <c r="FOE57" s="18"/>
      <c r="FOF57" s="18"/>
      <c r="FOG57" s="18"/>
      <c r="FOH57" s="18"/>
      <c r="FOI57" s="18"/>
      <c r="FOJ57" s="18"/>
      <c r="FOK57" s="18"/>
      <c r="FOL57" s="18"/>
      <c r="FOM57" s="18"/>
      <c r="FON57" s="18"/>
      <c r="FOO57" s="18"/>
      <c r="FOP57" s="18"/>
      <c r="FOQ57" s="18"/>
      <c r="FOR57" s="18"/>
      <c r="FOS57" s="18"/>
      <c r="FOT57" s="18"/>
      <c r="FOU57" s="18"/>
      <c r="FOV57" s="18"/>
      <c r="FOW57" s="18"/>
      <c r="FOX57" s="18"/>
      <c r="FOY57" s="18"/>
      <c r="FOZ57" s="18"/>
      <c r="FPA57" s="18"/>
      <c r="FPB57" s="18"/>
      <c r="FPC57" s="18"/>
      <c r="FPD57" s="18"/>
      <c r="FPE57" s="18"/>
      <c r="FPF57" s="18"/>
      <c r="FPG57" s="18"/>
      <c r="FPH57" s="18"/>
      <c r="FPI57" s="18"/>
      <c r="FPJ57" s="18"/>
      <c r="FPK57" s="18"/>
      <c r="FPL57" s="18"/>
      <c r="FPM57" s="18"/>
      <c r="FPN57" s="18"/>
      <c r="FPO57" s="18"/>
      <c r="FPP57" s="18"/>
      <c r="FPQ57" s="18"/>
      <c r="FPR57" s="18"/>
      <c r="FPS57" s="18"/>
      <c r="FPT57" s="18"/>
      <c r="FPU57" s="18"/>
      <c r="FPV57" s="18"/>
      <c r="FPW57" s="18"/>
      <c r="FPX57" s="18"/>
      <c r="FPY57" s="18"/>
      <c r="FPZ57" s="18"/>
      <c r="FQA57" s="18"/>
      <c r="FQB57" s="18"/>
      <c r="FQC57" s="18"/>
      <c r="FQD57" s="18"/>
      <c r="FQE57" s="18"/>
      <c r="FQF57" s="18"/>
      <c r="FQG57" s="18"/>
      <c r="FQH57" s="18"/>
      <c r="FQI57" s="18"/>
      <c r="FQJ57" s="18"/>
      <c r="FQK57" s="18"/>
      <c r="FQL57" s="18"/>
      <c r="FQM57" s="18"/>
      <c r="FQN57" s="18"/>
      <c r="FQO57" s="18"/>
      <c r="FQP57" s="18"/>
      <c r="FQQ57" s="18"/>
      <c r="FQR57" s="18"/>
      <c r="FQS57" s="18"/>
      <c r="FQT57" s="18"/>
      <c r="FQU57" s="18"/>
      <c r="FQV57" s="18"/>
      <c r="FQW57" s="18"/>
      <c r="FQX57" s="18"/>
      <c r="FQY57" s="18"/>
      <c r="FQZ57" s="18"/>
      <c r="FRA57" s="18"/>
      <c r="FRB57" s="18"/>
      <c r="FRC57" s="18"/>
      <c r="FRD57" s="18"/>
      <c r="FRE57" s="18"/>
      <c r="FRF57" s="18"/>
      <c r="FRG57" s="18"/>
      <c r="FRH57" s="18"/>
      <c r="FRI57" s="18"/>
      <c r="FRJ57" s="18"/>
      <c r="FRK57" s="18"/>
      <c r="FRL57" s="18"/>
      <c r="FRM57" s="18"/>
      <c r="FRN57" s="18"/>
      <c r="FRO57" s="18"/>
      <c r="FRP57" s="18"/>
      <c r="FRQ57" s="18"/>
      <c r="FRR57" s="18"/>
      <c r="FRS57" s="18"/>
      <c r="FRT57" s="18"/>
      <c r="FRU57" s="18"/>
      <c r="FRV57" s="18"/>
      <c r="FRW57" s="18"/>
      <c r="FRX57" s="18"/>
      <c r="FRY57" s="18"/>
      <c r="FRZ57" s="18"/>
      <c r="FSA57" s="18"/>
      <c r="FSB57" s="18"/>
      <c r="FSC57" s="18"/>
      <c r="FSD57" s="18"/>
      <c r="FSE57" s="18"/>
      <c r="FSF57" s="18"/>
      <c r="FSG57" s="18"/>
      <c r="FSH57" s="18"/>
      <c r="FSI57" s="18"/>
      <c r="FSJ57" s="18"/>
      <c r="FSK57" s="18"/>
      <c r="FSL57" s="18"/>
      <c r="FSM57" s="18"/>
      <c r="FSN57" s="18"/>
      <c r="FSO57" s="18"/>
      <c r="FSP57" s="18"/>
      <c r="FSQ57" s="18"/>
      <c r="FSR57" s="18"/>
      <c r="FSS57" s="18"/>
      <c r="FST57" s="18"/>
      <c r="FSU57" s="18"/>
      <c r="FSV57" s="18"/>
      <c r="FSW57" s="18"/>
      <c r="FSX57" s="18"/>
      <c r="FSY57" s="18"/>
      <c r="FSZ57" s="18"/>
      <c r="FTA57" s="18"/>
      <c r="FTB57" s="18"/>
      <c r="FTC57" s="18"/>
      <c r="FTD57" s="18"/>
      <c r="FTE57" s="18"/>
      <c r="FTF57" s="18"/>
      <c r="FTG57" s="18"/>
      <c r="FTH57" s="18"/>
      <c r="FTI57" s="18"/>
      <c r="FTJ57" s="18"/>
      <c r="FTK57" s="18"/>
      <c r="FTL57" s="18"/>
      <c r="FTM57" s="18"/>
      <c r="FTN57" s="18"/>
      <c r="FTO57" s="18"/>
      <c r="FTP57" s="18"/>
      <c r="FTQ57" s="18"/>
      <c r="FTR57" s="18"/>
      <c r="FTS57" s="18"/>
      <c r="FTT57" s="18"/>
      <c r="FTU57" s="18"/>
      <c r="FTV57" s="18"/>
      <c r="FTW57" s="18"/>
      <c r="FTX57" s="18"/>
      <c r="FTY57" s="18"/>
      <c r="FTZ57" s="18"/>
      <c r="FUA57" s="18"/>
      <c r="FUB57" s="18"/>
      <c r="FUC57" s="18"/>
      <c r="FUD57" s="18"/>
      <c r="FUE57" s="18"/>
      <c r="FUF57" s="18"/>
      <c r="FUG57" s="18"/>
      <c r="FUH57" s="18"/>
      <c r="FUI57" s="18"/>
      <c r="FUJ57" s="18"/>
      <c r="FUK57" s="18"/>
      <c r="FUL57" s="18"/>
      <c r="FUM57" s="18"/>
      <c r="FUN57" s="18"/>
      <c r="FUO57" s="18"/>
      <c r="FUP57" s="18"/>
      <c r="FUQ57" s="18"/>
      <c r="FUR57" s="18"/>
      <c r="FUS57" s="18"/>
      <c r="FUT57" s="18"/>
      <c r="FUU57" s="18"/>
      <c r="FUV57" s="18"/>
      <c r="FUW57" s="18"/>
      <c r="FUX57" s="18"/>
      <c r="FUY57" s="18"/>
      <c r="FUZ57" s="18"/>
      <c r="FVA57" s="18"/>
      <c r="FVB57" s="18"/>
      <c r="FVC57" s="18"/>
      <c r="FVD57" s="18"/>
      <c r="FVE57" s="18"/>
      <c r="FVF57" s="18"/>
      <c r="FVG57" s="18"/>
      <c r="FVH57" s="18"/>
      <c r="FVI57" s="18"/>
      <c r="FVJ57" s="18"/>
      <c r="FVK57" s="18"/>
      <c r="FVL57" s="18"/>
      <c r="FVM57" s="18"/>
      <c r="FVN57" s="18"/>
      <c r="FVO57" s="18"/>
      <c r="FVP57" s="18"/>
      <c r="FVQ57" s="18"/>
      <c r="FVR57" s="18"/>
      <c r="FVS57" s="18"/>
      <c r="FVT57" s="18"/>
      <c r="FVU57" s="18"/>
      <c r="FVV57" s="18"/>
      <c r="FVW57" s="18"/>
      <c r="FVX57" s="18"/>
      <c r="FVY57" s="18"/>
      <c r="FVZ57" s="18"/>
      <c r="FWA57" s="18"/>
      <c r="FWB57" s="18"/>
      <c r="FWC57" s="18"/>
      <c r="FWD57" s="18"/>
      <c r="FWE57" s="18"/>
      <c r="FWF57" s="18"/>
      <c r="FWG57" s="18"/>
      <c r="FWH57" s="18"/>
      <c r="FWI57" s="18"/>
      <c r="FWJ57" s="18"/>
      <c r="FWK57" s="18"/>
      <c r="FWL57" s="18"/>
      <c r="FWM57" s="18"/>
      <c r="FWN57" s="18"/>
      <c r="FWO57" s="18"/>
      <c r="FWP57" s="18"/>
      <c r="FWQ57" s="18"/>
      <c r="FWR57" s="18"/>
      <c r="FWS57" s="18"/>
      <c r="FWT57" s="18"/>
      <c r="FWU57" s="18"/>
      <c r="FWV57" s="18"/>
      <c r="FWW57" s="18"/>
      <c r="FWX57" s="18"/>
      <c r="FWY57" s="18"/>
      <c r="FWZ57" s="18"/>
      <c r="FXA57" s="18"/>
      <c r="FXB57" s="18"/>
      <c r="FXC57" s="18"/>
      <c r="FXD57" s="18"/>
      <c r="FXE57" s="18"/>
      <c r="FXF57" s="18"/>
      <c r="FXG57" s="18"/>
      <c r="FXH57" s="18"/>
      <c r="FXI57" s="18"/>
      <c r="FXJ57" s="18"/>
      <c r="FXK57" s="18"/>
      <c r="FXL57" s="18"/>
      <c r="FXM57" s="18"/>
      <c r="FXN57" s="18"/>
      <c r="FXO57" s="18"/>
      <c r="FXP57" s="18"/>
      <c r="FXQ57" s="18"/>
      <c r="FXR57" s="18"/>
      <c r="FXS57" s="18"/>
      <c r="FXT57" s="18"/>
      <c r="FXU57" s="18"/>
      <c r="FXV57" s="18"/>
      <c r="FXW57" s="18"/>
      <c r="FXX57" s="18"/>
      <c r="FXY57" s="18"/>
      <c r="FXZ57" s="18"/>
      <c r="FYA57" s="18"/>
      <c r="FYB57" s="18"/>
      <c r="FYC57" s="18"/>
      <c r="FYD57" s="18"/>
      <c r="FYE57" s="18"/>
      <c r="FYF57" s="18"/>
      <c r="FYG57" s="18"/>
      <c r="FYH57" s="18"/>
      <c r="FYI57" s="18"/>
      <c r="FYJ57" s="18"/>
      <c r="FYK57" s="18"/>
      <c r="FYL57" s="18"/>
      <c r="FYM57" s="18"/>
      <c r="FYN57" s="18"/>
      <c r="FYO57" s="18"/>
      <c r="FYP57" s="18"/>
      <c r="FYQ57" s="18"/>
      <c r="FYR57" s="18"/>
      <c r="FYS57" s="18"/>
      <c r="FYT57" s="18"/>
      <c r="FYU57" s="18"/>
      <c r="FYV57" s="18"/>
      <c r="FYW57" s="18"/>
      <c r="FYX57" s="18"/>
      <c r="FYY57" s="18"/>
      <c r="FYZ57" s="18"/>
      <c r="FZA57" s="18"/>
      <c r="FZB57" s="18"/>
      <c r="FZC57" s="18"/>
      <c r="FZD57" s="18"/>
      <c r="FZE57" s="18"/>
      <c r="FZF57" s="18"/>
      <c r="FZG57" s="18"/>
      <c r="FZH57" s="18"/>
      <c r="FZI57" s="18"/>
      <c r="FZJ57" s="18"/>
      <c r="FZK57" s="18"/>
      <c r="FZL57" s="18"/>
      <c r="FZM57" s="18"/>
      <c r="FZN57" s="18"/>
      <c r="FZO57" s="18"/>
      <c r="FZP57" s="18"/>
      <c r="FZQ57" s="18"/>
      <c r="FZR57" s="18"/>
      <c r="FZS57" s="18"/>
      <c r="FZT57" s="18"/>
      <c r="FZU57" s="18"/>
      <c r="FZV57" s="18"/>
      <c r="FZW57" s="18"/>
      <c r="FZX57" s="18"/>
      <c r="FZY57" s="18"/>
      <c r="FZZ57" s="18"/>
      <c r="GAA57" s="18"/>
      <c r="GAB57" s="18"/>
      <c r="GAC57" s="18"/>
      <c r="GAD57" s="18"/>
      <c r="GAE57" s="18"/>
      <c r="GAF57" s="18"/>
      <c r="GAG57" s="18"/>
      <c r="GAH57" s="18"/>
      <c r="GAI57" s="18"/>
      <c r="GAJ57" s="18"/>
      <c r="GAK57" s="18"/>
      <c r="GAL57" s="18"/>
      <c r="GAM57" s="18"/>
      <c r="GAN57" s="18"/>
      <c r="GAO57" s="18"/>
      <c r="GAP57" s="18"/>
      <c r="GAQ57" s="18"/>
      <c r="GAR57" s="18"/>
      <c r="GAS57" s="18"/>
      <c r="GAT57" s="18"/>
      <c r="GAU57" s="18"/>
      <c r="GAV57" s="18"/>
      <c r="GAW57" s="18"/>
      <c r="GAX57" s="18"/>
      <c r="GAY57" s="18"/>
      <c r="GAZ57" s="18"/>
      <c r="GBA57" s="18"/>
      <c r="GBB57" s="18"/>
      <c r="GBC57" s="18"/>
      <c r="GBD57" s="18"/>
      <c r="GBE57" s="18"/>
      <c r="GBF57" s="18"/>
      <c r="GBG57" s="18"/>
      <c r="GBH57" s="18"/>
      <c r="GBI57" s="18"/>
      <c r="GBJ57" s="18"/>
      <c r="GBK57" s="18"/>
      <c r="GBL57" s="18"/>
      <c r="GBM57" s="18"/>
      <c r="GBN57" s="18"/>
      <c r="GBO57" s="18"/>
      <c r="GBP57" s="18"/>
      <c r="GBQ57" s="18"/>
      <c r="GBR57" s="18"/>
      <c r="GBS57" s="18"/>
      <c r="GBT57" s="18"/>
      <c r="GBU57" s="18"/>
      <c r="GBV57" s="18"/>
      <c r="GBW57" s="18"/>
      <c r="GBX57" s="18"/>
      <c r="GBY57" s="18"/>
      <c r="GBZ57" s="18"/>
      <c r="GCA57" s="18"/>
      <c r="GCB57" s="18"/>
      <c r="GCC57" s="18"/>
      <c r="GCD57" s="18"/>
      <c r="GCE57" s="18"/>
      <c r="GCF57" s="18"/>
      <c r="GCG57" s="18"/>
      <c r="GCH57" s="18"/>
      <c r="GCI57" s="18"/>
      <c r="GCJ57" s="18"/>
      <c r="GCK57" s="18"/>
      <c r="GCL57" s="18"/>
      <c r="GCM57" s="18"/>
      <c r="GCN57" s="18"/>
      <c r="GCO57" s="18"/>
      <c r="GCP57" s="18"/>
      <c r="GCQ57" s="18"/>
      <c r="GCR57" s="18"/>
      <c r="GCS57" s="18"/>
      <c r="GCT57" s="18"/>
      <c r="GCU57" s="18"/>
      <c r="GCV57" s="18"/>
      <c r="GCW57" s="18"/>
      <c r="GCX57" s="18"/>
      <c r="GCY57" s="18"/>
      <c r="GCZ57" s="18"/>
      <c r="GDA57" s="18"/>
      <c r="GDB57" s="18"/>
      <c r="GDC57" s="18"/>
      <c r="GDD57" s="18"/>
      <c r="GDE57" s="18"/>
      <c r="GDF57" s="18"/>
      <c r="GDG57" s="18"/>
      <c r="GDH57" s="18"/>
      <c r="GDI57" s="18"/>
      <c r="GDJ57" s="18"/>
      <c r="GDK57" s="18"/>
      <c r="GDL57" s="18"/>
      <c r="GDM57" s="18"/>
      <c r="GDN57" s="18"/>
      <c r="GDO57" s="18"/>
      <c r="GDP57" s="18"/>
      <c r="GDQ57" s="18"/>
      <c r="GDR57" s="18"/>
      <c r="GDS57" s="18"/>
      <c r="GDT57" s="18"/>
      <c r="GDU57" s="18"/>
      <c r="GDV57" s="18"/>
      <c r="GDW57" s="18"/>
      <c r="GDX57" s="18"/>
      <c r="GDY57" s="18"/>
      <c r="GDZ57" s="18"/>
      <c r="GEA57" s="18"/>
      <c r="GEB57" s="18"/>
      <c r="GEC57" s="18"/>
      <c r="GED57" s="18"/>
      <c r="GEE57" s="18"/>
      <c r="GEF57" s="18"/>
      <c r="GEG57" s="18"/>
      <c r="GEH57" s="18"/>
      <c r="GEI57" s="18"/>
      <c r="GEJ57" s="18"/>
      <c r="GEK57" s="18"/>
      <c r="GEL57" s="18"/>
      <c r="GEM57" s="18"/>
      <c r="GEN57" s="18"/>
      <c r="GEO57" s="18"/>
      <c r="GEP57" s="18"/>
      <c r="GEQ57" s="18"/>
      <c r="GER57" s="18"/>
      <c r="GES57" s="18"/>
      <c r="GET57" s="18"/>
      <c r="GEU57" s="18"/>
      <c r="GEV57" s="18"/>
      <c r="GEW57" s="18"/>
      <c r="GEX57" s="18"/>
      <c r="GEY57" s="18"/>
      <c r="GEZ57" s="18"/>
      <c r="GFA57" s="18"/>
      <c r="GFB57" s="18"/>
      <c r="GFC57" s="18"/>
      <c r="GFD57" s="18"/>
      <c r="GFE57" s="18"/>
      <c r="GFF57" s="18"/>
      <c r="GFG57" s="18"/>
      <c r="GFH57" s="18"/>
      <c r="GFI57" s="18"/>
      <c r="GFJ57" s="18"/>
      <c r="GFK57" s="18"/>
      <c r="GFL57" s="18"/>
      <c r="GFM57" s="18"/>
      <c r="GFN57" s="18"/>
      <c r="GFO57" s="18"/>
      <c r="GFP57" s="18"/>
      <c r="GFQ57" s="18"/>
      <c r="GFR57" s="18"/>
      <c r="GFS57" s="18"/>
      <c r="GFT57" s="18"/>
      <c r="GFU57" s="18"/>
      <c r="GFV57" s="18"/>
      <c r="GFW57" s="18"/>
      <c r="GFX57" s="18"/>
      <c r="GFY57" s="18"/>
      <c r="GFZ57" s="18"/>
      <c r="GGA57" s="18"/>
      <c r="GGB57" s="18"/>
      <c r="GGC57" s="18"/>
      <c r="GGD57" s="18"/>
      <c r="GGE57" s="18"/>
      <c r="GGF57" s="18"/>
      <c r="GGG57" s="18"/>
      <c r="GGH57" s="18"/>
      <c r="GGI57" s="18"/>
      <c r="GGJ57" s="18"/>
      <c r="GGK57" s="18"/>
      <c r="GGL57" s="18"/>
      <c r="GGM57" s="18"/>
      <c r="GGN57" s="18"/>
      <c r="GGO57" s="18"/>
      <c r="GGP57" s="18"/>
      <c r="GGQ57" s="18"/>
      <c r="GGR57" s="18"/>
      <c r="GGS57" s="18"/>
      <c r="GGT57" s="18"/>
      <c r="GGU57" s="18"/>
      <c r="GGV57" s="18"/>
      <c r="GGW57" s="18"/>
      <c r="GGX57" s="18"/>
      <c r="GGY57" s="18"/>
      <c r="GGZ57" s="18"/>
      <c r="GHA57" s="18"/>
      <c r="GHB57" s="18"/>
      <c r="GHC57" s="18"/>
      <c r="GHD57" s="18"/>
      <c r="GHE57" s="18"/>
      <c r="GHF57" s="18"/>
      <c r="GHG57" s="18"/>
      <c r="GHH57" s="18"/>
      <c r="GHI57" s="18"/>
      <c r="GHJ57" s="18"/>
      <c r="GHK57" s="18"/>
      <c r="GHL57" s="18"/>
      <c r="GHM57" s="18"/>
      <c r="GHN57" s="18"/>
      <c r="GHO57" s="18"/>
      <c r="GHP57" s="18"/>
      <c r="GHQ57" s="18"/>
      <c r="GHR57" s="18"/>
      <c r="GHS57" s="18"/>
      <c r="GHT57" s="18"/>
      <c r="GHU57" s="18"/>
      <c r="GHV57" s="18"/>
      <c r="GHW57" s="18"/>
      <c r="GHX57" s="18"/>
      <c r="GHY57" s="18"/>
      <c r="GHZ57" s="18"/>
      <c r="GIA57" s="18"/>
      <c r="GIB57" s="18"/>
      <c r="GIC57" s="18"/>
      <c r="GID57" s="18"/>
      <c r="GIE57" s="18"/>
      <c r="GIF57" s="18"/>
      <c r="GIG57" s="18"/>
      <c r="GIH57" s="18"/>
      <c r="GII57" s="18"/>
      <c r="GIJ57" s="18"/>
      <c r="GIK57" s="18"/>
      <c r="GIL57" s="18"/>
      <c r="GIM57" s="18"/>
      <c r="GIN57" s="18"/>
      <c r="GIO57" s="18"/>
      <c r="GIP57" s="18"/>
      <c r="GIQ57" s="18"/>
      <c r="GIR57" s="18"/>
      <c r="GIS57" s="18"/>
      <c r="GIT57" s="18"/>
      <c r="GIU57" s="18"/>
      <c r="GIV57" s="18"/>
      <c r="GIW57" s="18"/>
      <c r="GIX57" s="18"/>
      <c r="GIY57" s="18"/>
      <c r="GIZ57" s="18"/>
      <c r="GJA57" s="18"/>
      <c r="GJB57" s="18"/>
      <c r="GJC57" s="18"/>
      <c r="GJD57" s="18"/>
      <c r="GJE57" s="18"/>
      <c r="GJF57" s="18"/>
      <c r="GJG57" s="18"/>
      <c r="GJH57" s="18"/>
      <c r="GJI57" s="18"/>
      <c r="GJJ57" s="18"/>
      <c r="GJK57" s="18"/>
      <c r="GJL57" s="18"/>
      <c r="GJM57" s="18"/>
      <c r="GJN57" s="18"/>
      <c r="GJO57" s="18"/>
      <c r="GJP57" s="18"/>
      <c r="GJQ57" s="18"/>
      <c r="GJR57" s="18"/>
      <c r="GJS57" s="18"/>
      <c r="GJT57" s="18"/>
      <c r="GJU57" s="18"/>
      <c r="GJV57" s="18"/>
      <c r="GJW57" s="18"/>
      <c r="GJX57" s="18"/>
      <c r="GJY57" s="18"/>
      <c r="GJZ57" s="18"/>
      <c r="GKA57" s="18"/>
      <c r="GKB57" s="18"/>
      <c r="GKC57" s="18"/>
      <c r="GKD57" s="18"/>
      <c r="GKE57" s="18"/>
      <c r="GKF57" s="18"/>
      <c r="GKG57" s="18"/>
      <c r="GKH57" s="18"/>
      <c r="GKI57" s="18"/>
      <c r="GKJ57" s="18"/>
      <c r="GKK57" s="18"/>
      <c r="GKL57" s="18"/>
      <c r="GKM57" s="18"/>
      <c r="GKN57" s="18"/>
      <c r="GKO57" s="18"/>
      <c r="GKP57" s="18"/>
      <c r="GKQ57" s="18"/>
      <c r="GKR57" s="18"/>
      <c r="GKS57" s="18"/>
      <c r="GKT57" s="18"/>
      <c r="GKU57" s="18"/>
      <c r="GKV57" s="18"/>
      <c r="GKW57" s="18"/>
      <c r="GKX57" s="18"/>
      <c r="GKY57" s="18"/>
      <c r="GKZ57" s="18"/>
      <c r="GLA57" s="18"/>
      <c r="GLB57" s="18"/>
      <c r="GLC57" s="18"/>
      <c r="GLD57" s="18"/>
      <c r="GLE57" s="18"/>
      <c r="GLF57" s="18"/>
      <c r="GLG57" s="18"/>
      <c r="GLH57" s="18"/>
      <c r="GLI57" s="18"/>
      <c r="GLJ57" s="18"/>
      <c r="GLK57" s="18"/>
      <c r="GLL57" s="18"/>
      <c r="GLM57" s="18"/>
      <c r="GLN57" s="18"/>
      <c r="GLO57" s="18"/>
      <c r="GLP57" s="18"/>
      <c r="GLQ57" s="18"/>
      <c r="GLR57" s="18"/>
      <c r="GLS57" s="18"/>
      <c r="GLT57" s="18"/>
      <c r="GLU57" s="18"/>
      <c r="GLV57" s="18"/>
      <c r="GLW57" s="18"/>
      <c r="GLX57" s="18"/>
      <c r="GLY57" s="18"/>
      <c r="GLZ57" s="18"/>
      <c r="GMA57" s="18"/>
      <c r="GMB57" s="18"/>
      <c r="GMC57" s="18"/>
      <c r="GMD57" s="18"/>
      <c r="GME57" s="18"/>
      <c r="GMF57" s="18"/>
      <c r="GMG57" s="18"/>
      <c r="GMH57" s="18"/>
      <c r="GMI57" s="18"/>
      <c r="GMJ57" s="18"/>
      <c r="GMK57" s="18"/>
      <c r="GML57" s="18"/>
      <c r="GMM57" s="18"/>
      <c r="GMN57" s="18"/>
      <c r="GMO57" s="18"/>
      <c r="GMP57" s="18"/>
      <c r="GMQ57" s="18"/>
      <c r="GMR57" s="18"/>
      <c r="GMS57" s="18"/>
      <c r="GMT57" s="18"/>
      <c r="GMU57" s="18"/>
      <c r="GMV57" s="18"/>
      <c r="GMW57" s="18"/>
      <c r="GMX57" s="18"/>
      <c r="GMY57" s="18"/>
      <c r="GMZ57" s="18"/>
      <c r="GNA57" s="18"/>
      <c r="GNB57" s="18"/>
      <c r="GNC57" s="18"/>
      <c r="GND57" s="18"/>
      <c r="GNE57" s="18"/>
      <c r="GNF57" s="18"/>
      <c r="GNG57" s="18"/>
      <c r="GNH57" s="18"/>
      <c r="GNI57" s="18"/>
      <c r="GNJ57" s="18"/>
      <c r="GNK57" s="18"/>
      <c r="GNL57" s="18"/>
      <c r="GNM57" s="18"/>
      <c r="GNN57" s="18"/>
      <c r="GNO57" s="18"/>
      <c r="GNP57" s="18"/>
      <c r="GNQ57" s="18"/>
      <c r="GNR57" s="18"/>
      <c r="GNS57" s="18"/>
      <c r="GNT57" s="18"/>
      <c r="GNU57" s="18"/>
      <c r="GNV57" s="18"/>
      <c r="GNW57" s="18"/>
      <c r="GNX57" s="18"/>
      <c r="GNY57" s="18"/>
      <c r="GNZ57" s="18"/>
      <c r="GOA57" s="18"/>
      <c r="GOB57" s="18"/>
      <c r="GOC57" s="18"/>
      <c r="GOD57" s="18"/>
      <c r="GOE57" s="18"/>
      <c r="GOF57" s="18"/>
      <c r="GOG57" s="18"/>
      <c r="GOH57" s="18"/>
      <c r="GOI57" s="18"/>
      <c r="GOJ57" s="18"/>
      <c r="GOK57" s="18"/>
      <c r="GOL57" s="18"/>
      <c r="GOM57" s="18"/>
      <c r="GON57" s="18"/>
      <c r="GOO57" s="18"/>
      <c r="GOP57" s="18"/>
      <c r="GOQ57" s="18"/>
      <c r="GOR57" s="18"/>
      <c r="GOS57" s="18"/>
      <c r="GOT57" s="18"/>
      <c r="GOU57" s="18"/>
      <c r="GOV57" s="18"/>
      <c r="GOW57" s="18"/>
      <c r="GOX57" s="18"/>
      <c r="GOY57" s="18"/>
      <c r="GOZ57" s="18"/>
      <c r="GPA57" s="18"/>
      <c r="GPB57" s="18"/>
      <c r="GPC57" s="18"/>
      <c r="GPD57" s="18"/>
      <c r="GPE57" s="18"/>
      <c r="GPF57" s="18"/>
      <c r="GPG57" s="18"/>
      <c r="GPH57" s="18"/>
      <c r="GPI57" s="18"/>
      <c r="GPJ57" s="18"/>
      <c r="GPK57" s="18"/>
      <c r="GPL57" s="18"/>
      <c r="GPM57" s="18"/>
      <c r="GPN57" s="18"/>
      <c r="GPO57" s="18"/>
      <c r="GPP57" s="18"/>
      <c r="GPQ57" s="18"/>
      <c r="GPR57" s="18"/>
      <c r="GPS57" s="18"/>
      <c r="GPT57" s="18"/>
      <c r="GPU57" s="18"/>
      <c r="GPV57" s="18"/>
      <c r="GPW57" s="18"/>
      <c r="GPX57" s="18"/>
      <c r="GPY57" s="18"/>
      <c r="GPZ57" s="18"/>
      <c r="GQA57" s="18"/>
      <c r="GQB57" s="18"/>
      <c r="GQC57" s="18"/>
      <c r="GQD57" s="18"/>
      <c r="GQE57" s="18"/>
      <c r="GQF57" s="18"/>
      <c r="GQG57" s="18"/>
      <c r="GQH57" s="18"/>
      <c r="GQI57" s="18"/>
      <c r="GQJ57" s="18"/>
      <c r="GQK57" s="18"/>
      <c r="GQL57" s="18"/>
      <c r="GQM57" s="18"/>
      <c r="GQN57" s="18"/>
      <c r="GQO57" s="18"/>
      <c r="GQP57" s="18"/>
      <c r="GQQ57" s="18"/>
      <c r="GQR57" s="18"/>
      <c r="GQS57" s="18"/>
      <c r="GQT57" s="18"/>
      <c r="GQU57" s="18"/>
      <c r="GQV57" s="18"/>
      <c r="GQW57" s="18"/>
      <c r="GQX57" s="18"/>
      <c r="GQY57" s="18"/>
      <c r="GQZ57" s="18"/>
      <c r="GRA57" s="18"/>
      <c r="GRB57" s="18"/>
      <c r="GRC57" s="18"/>
      <c r="GRD57" s="18"/>
      <c r="GRE57" s="18"/>
      <c r="GRF57" s="18"/>
      <c r="GRG57" s="18"/>
      <c r="GRH57" s="18"/>
      <c r="GRI57" s="18"/>
      <c r="GRJ57" s="18"/>
      <c r="GRK57" s="18"/>
      <c r="GRL57" s="18"/>
      <c r="GRM57" s="18"/>
      <c r="GRN57" s="18"/>
      <c r="GRO57" s="18"/>
      <c r="GRP57" s="18"/>
      <c r="GRQ57" s="18"/>
      <c r="GRR57" s="18"/>
      <c r="GRS57" s="18"/>
      <c r="GRT57" s="18"/>
      <c r="GRU57" s="18"/>
      <c r="GRV57" s="18"/>
      <c r="GRW57" s="18"/>
      <c r="GRX57" s="18"/>
      <c r="GRY57" s="18"/>
      <c r="GRZ57" s="18"/>
      <c r="GSA57" s="18"/>
      <c r="GSB57" s="18"/>
      <c r="GSC57" s="18"/>
      <c r="GSD57" s="18"/>
      <c r="GSE57" s="18"/>
      <c r="GSF57" s="18"/>
      <c r="GSG57" s="18"/>
      <c r="GSH57" s="18"/>
      <c r="GSI57" s="18"/>
      <c r="GSJ57" s="18"/>
      <c r="GSK57" s="18"/>
      <c r="GSL57" s="18"/>
      <c r="GSM57" s="18"/>
      <c r="GSN57" s="18"/>
      <c r="GSO57" s="18"/>
      <c r="GSP57" s="18"/>
      <c r="GSQ57" s="18"/>
      <c r="GSR57" s="18"/>
      <c r="GSS57" s="18"/>
      <c r="GST57" s="18"/>
      <c r="GSU57" s="18"/>
      <c r="GSV57" s="18"/>
      <c r="GSW57" s="18"/>
      <c r="GSX57" s="18"/>
      <c r="GSY57" s="18"/>
      <c r="GSZ57" s="18"/>
      <c r="GTA57" s="18"/>
      <c r="GTB57" s="18"/>
      <c r="GTC57" s="18"/>
      <c r="GTD57" s="18"/>
      <c r="GTE57" s="18"/>
      <c r="GTF57" s="18"/>
      <c r="GTG57" s="18"/>
      <c r="GTH57" s="18"/>
      <c r="GTI57" s="18"/>
      <c r="GTJ57" s="18"/>
      <c r="GTK57" s="18"/>
      <c r="GTL57" s="18"/>
      <c r="GTM57" s="18"/>
      <c r="GTN57" s="18"/>
      <c r="GTO57" s="18"/>
      <c r="GTP57" s="18"/>
      <c r="GTQ57" s="18"/>
      <c r="GTR57" s="18"/>
      <c r="GTS57" s="18"/>
      <c r="GTT57" s="18"/>
      <c r="GTU57" s="18"/>
      <c r="GTV57" s="18"/>
      <c r="GTW57" s="18"/>
      <c r="GTX57" s="18"/>
      <c r="GTY57" s="18"/>
      <c r="GTZ57" s="18"/>
      <c r="GUA57" s="18"/>
      <c r="GUB57" s="18"/>
      <c r="GUC57" s="18"/>
      <c r="GUD57" s="18"/>
      <c r="GUE57" s="18"/>
      <c r="GUF57" s="18"/>
      <c r="GUG57" s="18"/>
      <c r="GUH57" s="18"/>
      <c r="GUI57" s="18"/>
      <c r="GUJ57" s="18"/>
      <c r="GUK57" s="18"/>
      <c r="GUL57" s="18"/>
      <c r="GUM57" s="18"/>
      <c r="GUN57" s="18"/>
      <c r="GUO57" s="18"/>
      <c r="GUP57" s="18"/>
      <c r="GUQ57" s="18"/>
      <c r="GUR57" s="18"/>
      <c r="GUS57" s="18"/>
      <c r="GUT57" s="18"/>
      <c r="GUU57" s="18"/>
      <c r="GUV57" s="18"/>
      <c r="GUW57" s="18"/>
      <c r="GUX57" s="18"/>
      <c r="GUY57" s="18"/>
      <c r="GUZ57" s="18"/>
      <c r="GVA57" s="18"/>
      <c r="GVB57" s="18"/>
      <c r="GVC57" s="18"/>
      <c r="GVD57" s="18"/>
      <c r="GVE57" s="18"/>
      <c r="GVF57" s="18"/>
      <c r="GVG57" s="18"/>
      <c r="GVH57" s="18"/>
      <c r="GVI57" s="18"/>
      <c r="GVJ57" s="18"/>
      <c r="GVK57" s="18"/>
      <c r="GVL57" s="18"/>
      <c r="GVM57" s="18"/>
      <c r="GVN57" s="18"/>
      <c r="GVO57" s="18"/>
      <c r="GVP57" s="18"/>
      <c r="GVQ57" s="18"/>
      <c r="GVR57" s="18"/>
      <c r="GVS57" s="18"/>
      <c r="GVT57" s="18"/>
      <c r="GVU57" s="18"/>
      <c r="GVV57" s="18"/>
      <c r="GVW57" s="18"/>
      <c r="GVX57" s="18"/>
      <c r="GVY57" s="18"/>
      <c r="GVZ57" s="18"/>
      <c r="GWA57" s="18"/>
      <c r="GWB57" s="18"/>
      <c r="GWC57" s="18"/>
      <c r="GWD57" s="18"/>
      <c r="GWE57" s="18"/>
      <c r="GWF57" s="18"/>
      <c r="GWG57" s="18"/>
      <c r="GWH57" s="18"/>
      <c r="GWI57" s="18"/>
      <c r="GWJ57" s="18"/>
      <c r="GWK57" s="18"/>
      <c r="GWL57" s="18"/>
      <c r="GWM57" s="18"/>
      <c r="GWN57" s="18"/>
      <c r="GWO57" s="18"/>
      <c r="GWP57" s="18"/>
      <c r="GWQ57" s="18"/>
      <c r="GWR57" s="18"/>
      <c r="GWS57" s="18"/>
      <c r="GWT57" s="18"/>
      <c r="GWU57" s="18"/>
      <c r="GWV57" s="18"/>
      <c r="GWW57" s="18"/>
      <c r="GWX57" s="18"/>
      <c r="GWY57" s="18"/>
      <c r="GWZ57" s="18"/>
      <c r="GXA57" s="18"/>
      <c r="GXB57" s="18"/>
      <c r="GXC57" s="18"/>
      <c r="GXD57" s="18"/>
      <c r="GXE57" s="18"/>
      <c r="GXF57" s="18"/>
      <c r="GXG57" s="18"/>
      <c r="GXH57" s="18"/>
      <c r="GXI57" s="18"/>
      <c r="GXJ57" s="18"/>
      <c r="GXK57" s="18"/>
      <c r="GXL57" s="18"/>
      <c r="GXM57" s="18"/>
      <c r="GXN57" s="18"/>
      <c r="GXO57" s="18"/>
      <c r="GXP57" s="18"/>
      <c r="GXQ57" s="18"/>
      <c r="GXR57" s="18"/>
      <c r="GXS57" s="18"/>
      <c r="GXT57" s="18"/>
      <c r="GXU57" s="18"/>
      <c r="GXV57" s="18"/>
      <c r="GXW57" s="18"/>
      <c r="GXX57" s="18"/>
      <c r="GXY57" s="18"/>
      <c r="GXZ57" s="18"/>
      <c r="GYA57" s="18"/>
      <c r="GYB57" s="18"/>
      <c r="GYC57" s="18"/>
      <c r="GYD57" s="18"/>
      <c r="GYE57" s="18"/>
      <c r="GYF57" s="18"/>
      <c r="GYG57" s="18"/>
      <c r="GYH57" s="18"/>
      <c r="GYI57" s="18"/>
      <c r="GYJ57" s="18"/>
      <c r="GYK57" s="18"/>
      <c r="GYL57" s="18"/>
      <c r="GYM57" s="18"/>
      <c r="GYN57" s="18"/>
      <c r="GYO57" s="18"/>
      <c r="GYP57" s="18"/>
      <c r="GYQ57" s="18"/>
      <c r="GYR57" s="18"/>
      <c r="GYS57" s="18"/>
      <c r="GYT57" s="18"/>
      <c r="GYU57" s="18"/>
      <c r="GYV57" s="18"/>
      <c r="GYW57" s="18"/>
      <c r="GYX57" s="18"/>
      <c r="GYY57" s="18"/>
      <c r="GYZ57" s="18"/>
      <c r="GZA57" s="18"/>
      <c r="GZB57" s="18"/>
      <c r="GZC57" s="18"/>
      <c r="GZD57" s="18"/>
      <c r="GZE57" s="18"/>
      <c r="GZF57" s="18"/>
      <c r="GZG57" s="18"/>
      <c r="GZH57" s="18"/>
      <c r="GZI57" s="18"/>
      <c r="GZJ57" s="18"/>
      <c r="GZK57" s="18"/>
      <c r="GZL57" s="18"/>
      <c r="GZM57" s="18"/>
      <c r="GZN57" s="18"/>
      <c r="GZO57" s="18"/>
      <c r="GZP57" s="18"/>
      <c r="GZQ57" s="18"/>
      <c r="GZR57" s="18"/>
      <c r="GZS57" s="18"/>
      <c r="GZT57" s="18"/>
      <c r="GZU57" s="18"/>
      <c r="GZV57" s="18"/>
      <c r="GZW57" s="18"/>
      <c r="GZX57" s="18"/>
      <c r="GZY57" s="18"/>
      <c r="GZZ57" s="18"/>
      <c r="HAA57" s="18"/>
      <c r="HAB57" s="18"/>
      <c r="HAC57" s="18"/>
      <c r="HAD57" s="18"/>
      <c r="HAE57" s="18"/>
      <c r="HAF57" s="18"/>
      <c r="HAG57" s="18"/>
      <c r="HAH57" s="18"/>
      <c r="HAI57" s="18"/>
      <c r="HAJ57" s="18"/>
      <c r="HAK57" s="18"/>
      <c r="HAL57" s="18"/>
      <c r="HAM57" s="18"/>
      <c r="HAN57" s="18"/>
      <c r="HAO57" s="18"/>
      <c r="HAP57" s="18"/>
      <c r="HAQ57" s="18"/>
      <c r="HAR57" s="18"/>
      <c r="HAS57" s="18"/>
      <c r="HAT57" s="18"/>
      <c r="HAU57" s="18"/>
      <c r="HAV57" s="18"/>
      <c r="HAW57" s="18"/>
      <c r="HAX57" s="18"/>
      <c r="HAY57" s="18"/>
      <c r="HAZ57" s="18"/>
      <c r="HBA57" s="18"/>
      <c r="HBB57" s="18"/>
      <c r="HBC57" s="18"/>
      <c r="HBD57" s="18"/>
      <c r="HBE57" s="18"/>
      <c r="HBF57" s="18"/>
      <c r="HBG57" s="18"/>
      <c r="HBH57" s="18"/>
      <c r="HBI57" s="18"/>
      <c r="HBJ57" s="18"/>
      <c r="HBK57" s="18"/>
      <c r="HBL57" s="18"/>
      <c r="HBM57" s="18"/>
      <c r="HBN57" s="18"/>
      <c r="HBO57" s="18"/>
      <c r="HBP57" s="18"/>
      <c r="HBQ57" s="18"/>
      <c r="HBR57" s="18"/>
      <c r="HBS57" s="18"/>
      <c r="HBT57" s="18"/>
      <c r="HBU57" s="18"/>
      <c r="HBV57" s="18"/>
      <c r="HBW57" s="18"/>
      <c r="HBX57" s="18"/>
      <c r="HBY57" s="18"/>
      <c r="HBZ57" s="18"/>
      <c r="HCA57" s="18"/>
      <c r="HCB57" s="18"/>
      <c r="HCC57" s="18"/>
      <c r="HCD57" s="18"/>
      <c r="HCE57" s="18"/>
      <c r="HCF57" s="18"/>
      <c r="HCG57" s="18"/>
      <c r="HCH57" s="18"/>
      <c r="HCI57" s="18"/>
      <c r="HCJ57" s="18"/>
      <c r="HCK57" s="18"/>
      <c r="HCL57" s="18"/>
      <c r="HCM57" s="18"/>
      <c r="HCN57" s="18"/>
      <c r="HCO57" s="18"/>
      <c r="HCP57" s="18"/>
      <c r="HCQ57" s="18"/>
      <c r="HCR57" s="18"/>
      <c r="HCS57" s="18"/>
      <c r="HCT57" s="18"/>
      <c r="HCU57" s="18"/>
      <c r="HCV57" s="18"/>
      <c r="HCW57" s="18"/>
      <c r="HCX57" s="18"/>
      <c r="HCY57" s="18"/>
      <c r="HCZ57" s="18"/>
      <c r="HDA57" s="18"/>
      <c r="HDB57" s="18"/>
      <c r="HDC57" s="18"/>
      <c r="HDD57" s="18"/>
      <c r="HDE57" s="18"/>
      <c r="HDF57" s="18"/>
      <c r="HDG57" s="18"/>
      <c r="HDH57" s="18"/>
      <c r="HDI57" s="18"/>
      <c r="HDJ57" s="18"/>
      <c r="HDK57" s="18"/>
      <c r="HDL57" s="18"/>
      <c r="HDM57" s="18"/>
      <c r="HDN57" s="18"/>
      <c r="HDO57" s="18"/>
      <c r="HDP57" s="18"/>
      <c r="HDQ57" s="18"/>
      <c r="HDR57" s="18"/>
      <c r="HDS57" s="18"/>
      <c r="HDT57" s="18"/>
      <c r="HDU57" s="18"/>
      <c r="HDV57" s="18"/>
      <c r="HDW57" s="18"/>
      <c r="HDX57" s="18"/>
      <c r="HDY57" s="18"/>
      <c r="HDZ57" s="18"/>
      <c r="HEA57" s="18"/>
      <c r="HEB57" s="18"/>
      <c r="HEC57" s="18"/>
      <c r="HED57" s="18"/>
      <c r="HEE57" s="18"/>
      <c r="HEF57" s="18"/>
      <c r="HEG57" s="18"/>
      <c r="HEH57" s="18"/>
      <c r="HEI57" s="18"/>
      <c r="HEJ57" s="18"/>
      <c r="HEK57" s="18"/>
      <c r="HEL57" s="18"/>
      <c r="HEM57" s="18"/>
      <c r="HEN57" s="18"/>
      <c r="HEO57" s="18"/>
      <c r="HEP57" s="18"/>
      <c r="HEQ57" s="18"/>
      <c r="HER57" s="18"/>
      <c r="HES57" s="18"/>
      <c r="HET57" s="18"/>
      <c r="HEU57" s="18"/>
      <c r="HEV57" s="18"/>
      <c r="HEW57" s="18"/>
      <c r="HEX57" s="18"/>
      <c r="HEY57" s="18"/>
      <c r="HEZ57" s="18"/>
      <c r="HFA57" s="18"/>
      <c r="HFB57" s="18"/>
      <c r="HFC57" s="18"/>
      <c r="HFD57" s="18"/>
      <c r="HFE57" s="18"/>
      <c r="HFF57" s="18"/>
      <c r="HFG57" s="18"/>
      <c r="HFH57" s="18"/>
      <c r="HFI57" s="18"/>
      <c r="HFJ57" s="18"/>
      <c r="HFK57" s="18"/>
      <c r="HFL57" s="18"/>
      <c r="HFM57" s="18"/>
      <c r="HFN57" s="18"/>
      <c r="HFO57" s="18"/>
      <c r="HFP57" s="18"/>
      <c r="HFQ57" s="18"/>
      <c r="HFR57" s="18"/>
      <c r="HFS57" s="18"/>
      <c r="HFT57" s="18"/>
      <c r="HFU57" s="18"/>
      <c r="HFV57" s="18"/>
      <c r="HFW57" s="18"/>
      <c r="HFX57" s="18"/>
      <c r="HFY57" s="18"/>
      <c r="HFZ57" s="18"/>
      <c r="HGA57" s="18"/>
      <c r="HGB57" s="18"/>
      <c r="HGC57" s="18"/>
      <c r="HGD57" s="18"/>
      <c r="HGE57" s="18"/>
      <c r="HGF57" s="18"/>
      <c r="HGG57" s="18"/>
      <c r="HGH57" s="18"/>
      <c r="HGI57" s="18"/>
      <c r="HGJ57" s="18"/>
      <c r="HGK57" s="18"/>
      <c r="HGL57" s="18"/>
      <c r="HGM57" s="18"/>
      <c r="HGN57" s="18"/>
      <c r="HGO57" s="18"/>
      <c r="HGP57" s="18"/>
      <c r="HGQ57" s="18"/>
      <c r="HGR57" s="18"/>
      <c r="HGS57" s="18"/>
      <c r="HGT57" s="18"/>
      <c r="HGU57" s="18"/>
      <c r="HGV57" s="18"/>
      <c r="HGW57" s="18"/>
      <c r="HGX57" s="18"/>
      <c r="HGY57" s="18"/>
      <c r="HGZ57" s="18"/>
      <c r="HHA57" s="18"/>
      <c r="HHB57" s="18"/>
      <c r="HHC57" s="18"/>
      <c r="HHD57" s="18"/>
      <c r="HHE57" s="18"/>
      <c r="HHF57" s="18"/>
      <c r="HHG57" s="18"/>
      <c r="HHH57" s="18"/>
      <c r="HHI57" s="18"/>
      <c r="HHJ57" s="18"/>
      <c r="HHK57" s="18"/>
      <c r="HHL57" s="18"/>
      <c r="HHM57" s="18"/>
      <c r="HHN57" s="18"/>
      <c r="HHO57" s="18"/>
      <c r="HHP57" s="18"/>
      <c r="HHQ57" s="18"/>
      <c r="HHR57" s="18"/>
      <c r="HHS57" s="18"/>
      <c r="HHT57" s="18"/>
      <c r="HHU57" s="18"/>
      <c r="HHV57" s="18"/>
      <c r="HHW57" s="18"/>
      <c r="HHX57" s="18"/>
      <c r="HHY57" s="18"/>
      <c r="HHZ57" s="18"/>
      <c r="HIA57" s="18"/>
      <c r="HIB57" s="18"/>
      <c r="HIC57" s="18"/>
      <c r="HID57" s="18"/>
      <c r="HIE57" s="18"/>
      <c r="HIF57" s="18"/>
      <c r="HIG57" s="18"/>
      <c r="HIH57" s="18"/>
      <c r="HII57" s="18"/>
      <c r="HIJ57" s="18"/>
      <c r="HIK57" s="18"/>
      <c r="HIL57" s="18"/>
      <c r="HIM57" s="18"/>
      <c r="HIN57" s="18"/>
      <c r="HIO57" s="18"/>
      <c r="HIP57" s="18"/>
      <c r="HIQ57" s="18"/>
      <c r="HIR57" s="18"/>
      <c r="HIS57" s="18"/>
      <c r="HIT57" s="18"/>
      <c r="HIU57" s="18"/>
      <c r="HIV57" s="18"/>
      <c r="HIW57" s="18"/>
      <c r="HIX57" s="18"/>
      <c r="HIY57" s="18"/>
      <c r="HIZ57" s="18"/>
      <c r="HJA57" s="18"/>
      <c r="HJB57" s="18"/>
      <c r="HJC57" s="18"/>
      <c r="HJD57" s="18"/>
      <c r="HJE57" s="18"/>
      <c r="HJF57" s="18"/>
      <c r="HJG57" s="18"/>
      <c r="HJH57" s="18"/>
      <c r="HJI57" s="18"/>
      <c r="HJJ57" s="18"/>
      <c r="HJK57" s="18"/>
      <c r="HJL57" s="18"/>
      <c r="HJM57" s="18"/>
      <c r="HJN57" s="18"/>
      <c r="HJO57" s="18"/>
      <c r="HJP57" s="18"/>
      <c r="HJQ57" s="18"/>
      <c r="HJR57" s="18"/>
      <c r="HJS57" s="18"/>
      <c r="HJT57" s="18"/>
      <c r="HJU57" s="18"/>
      <c r="HJV57" s="18"/>
      <c r="HJW57" s="18"/>
      <c r="HJX57" s="18"/>
      <c r="HJY57" s="18"/>
      <c r="HJZ57" s="18"/>
      <c r="HKA57" s="18"/>
      <c r="HKB57" s="18"/>
      <c r="HKC57" s="18"/>
      <c r="HKD57" s="18"/>
      <c r="HKE57" s="18"/>
      <c r="HKF57" s="18"/>
      <c r="HKG57" s="18"/>
      <c r="HKH57" s="18"/>
      <c r="HKI57" s="18"/>
      <c r="HKJ57" s="18"/>
      <c r="HKK57" s="18"/>
      <c r="HKL57" s="18"/>
      <c r="HKM57" s="18"/>
      <c r="HKN57" s="18"/>
      <c r="HKO57" s="18"/>
      <c r="HKP57" s="18"/>
      <c r="HKQ57" s="18"/>
      <c r="HKR57" s="18"/>
      <c r="HKS57" s="18"/>
      <c r="HKT57" s="18"/>
      <c r="HKU57" s="18"/>
      <c r="HKV57" s="18"/>
      <c r="HKW57" s="18"/>
      <c r="HKX57" s="18"/>
      <c r="HKY57" s="18"/>
      <c r="HKZ57" s="18"/>
      <c r="HLA57" s="18"/>
      <c r="HLB57" s="18"/>
      <c r="HLC57" s="18"/>
      <c r="HLD57" s="18"/>
      <c r="HLE57" s="18"/>
      <c r="HLF57" s="18"/>
      <c r="HLG57" s="18"/>
      <c r="HLH57" s="18"/>
      <c r="HLI57" s="18"/>
      <c r="HLJ57" s="18"/>
      <c r="HLK57" s="18"/>
      <c r="HLL57" s="18"/>
      <c r="HLM57" s="18"/>
      <c r="HLN57" s="18"/>
      <c r="HLO57" s="18"/>
      <c r="HLP57" s="18"/>
      <c r="HLQ57" s="18"/>
      <c r="HLR57" s="18"/>
      <c r="HLS57" s="18"/>
      <c r="HLT57" s="18"/>
      <c r="HLU57" s="18"/>
      <c r="HLV57" s="18"/>
      <c r="HLW57" s="18"/>
      <c r="HLX57" s="18"/>
      <c r="HLY57" s="18"/>
      <c r="HLZ57" s="18"/>
      <c r="HMA57" s="18"/>
      <c r="HMB57" s="18"/>
      <c r="HMC57" s="18"/>
      <c r="HMD57" s="18"/>
      <c r="HME57" s="18"/>
      <c r="HMF57" s="18"/>
      <c r="HMG57" s="18"/>
      <c r="HMH57" s="18"/>
      <c r="HMI57" s="18"/>
      <c r="HMJ57" s="18"/>
      <c r="HMK57" s="18"/>
      <c r="HML57" s="18"/>
      <c r="HMM57" s="18"/>
      <c r="HMN57" s="18"/>
      <c r="HMO57" s="18"/>
      <c r="HMP57" s="18"/>
      <c r="HMQ57" s="18"/>
      <c r="HMR57" s="18"/>
      <c r="HMS57" s="18"/>
      <c r="HMT57" s="18"/>
      <c r="HMU57" s="18"/>
      <c r="HMV57" s="18"/>
      <c r="HMW57" s="18"/>
      <c r="HMX57" s="18"/>
      <c r="HMY57" s="18"/>
      <c r="HMZ57" s="18"/>
      <c r="HNA57" s="18"/>
      <c r="HNB57" s="18"/>
      <c r="HNC57" s="18"/>
      <c r="HND57" s="18"/>
      <c r="HNE57" s="18"/>
      <c r="HNF57" s="18"/>
      <c r="HNG57" s="18"/>
      <c r="HNH57" s="18"/>
      <c r="HNI57" s="18"/>
      <c r="HNJ57" s="18"/>
      <c r="HNK57" s="18"/>
      <c r="HNL57" s="18"/>
      <c r="HNM57" s="18"/>
      <c r="HNN57" s="18"/>
      <c r="HNO57" s="18"/>
      <c r="HNP57" s="18"/>
      <c r="HNQ57" s="18"/>
      <c r="HNR57" s="18"/>
      <c r="HNS57" s="18"/>
      <c r="HNT57" s="18"/>
      <c r="HNU57" s="18"/>
      <c r="HNV57" s="18"/>
      <c r="HNW57" s="18"/>
      <c r="HNX57" s="18"/>
      <c r="HNY57" s="18"/>
      <c r="HNZ57" s="18"/>
      <c r="HOA57" s="18"/>
      <c r="HOB57" s="18"/>
      <c r="HOC57" s="18"/>
      <c r="HOD57" s="18"/>
      <c r="HOE57" s="18"/>
      <c r="HOF57" s="18"/>
      <c r="HOG57" s="18"/>
      <c r="HOH57" s="18"/>
      <c r="HOI57" s="18"/>
      <c r="HOJ57" s="18"/>
      <c r="HOK57" s="18"/>
      <c r="HOL57" s="18"/>
      <c r="HOM57" s="18"/>
      <c r="HON57" s="18"/>
      <c r="HOO57" s="18"/>
      <c r="HOP57" s="18"/>
      <c r="HOQ57" s="18"/>
      <c r="HOR57" s="18"/>
      <c r="HOS57" s="18"/>
      <c r="HOT57" s="18"/>
      <c r="HOU57" s="18"/>
      <c r="HOV57" s="18"/>
      <c r="HOW57" s="18"/>
      <c r="HOX57" s="18"/>
      <c r="HOY57" s="18"/>
      <c r="HOZ57" s="18"/>
      <c r="HPA57" s="18"/>
      <c r="HPB57" s="18"/>
      <c r="HPC57" s="18"/>
      <c r="HPD57" s="18"/>
      <c r="HPE57" s="18"/>
      <c r="HPF57" s="18"/>
      <c r="HPG57" s="18"/>
      <c r="HPH57" s="18"/>
      <c r="HPI57" s="18"/>
      <c r="HPJ57" s="18"/>
      <c r="HPK57" s="18"/>
      <c r="HPL57" s="18"/>
      <c r="HPM57" s="18"/>
      <c r="HPN57" s="18"/>
      <c r="HPO57" s="18"/>
      <c r="HPP57" s="18"/>
      <c r="HPQ57" s="18"/>
      <c r="HPR57" s="18"/>
      <c r="HPS57" s="18"/>
      <c r="HPT57" s="18"/>
      <c r="HPU57" s="18"/>
      <c r="HPV57" s="18"/>
      <c r="HPW57" s="18"/>
      <c r="HPX57" s="18"/>
      <c r="HPY57" s="18"/>
      <c r="HPZ57" s="18"/>
      <c r="HQA57" s="18"/>
      <c r="HQB57" s="18"/>
      <c r="HQC57" s="18"/>
      <c r="HQD57" s="18"/>
      <c r="HQE57" s="18"/>
      <c r="HQF57" s="18"/>
      <c r="HQG57" s="18"/>
      <c r="HQH57" s="18"/>
      <c r="HQI57" s="18"/>
      <c r="HQJ57" s="18"/>
      <c r="HQK57" s="18"/>
      <c r="HQL57" s="18"/>
      <c r="HQM57" s="18"/>
      <c r="HQN57" s="18"/>
      <c r="HQO57" s="18"/>
      <c r="HQP57" s="18"/>
      <c r="HQQ57" s="18"/>
      <c r="HQR57" s="18"/>
      <c r="HQS57" s="18"/>
      <c r="HQT57" s="18"/>
      <c r="HQU57" s="18"/>
      <c r="HQV57" s="18"/>
      <c r="HQW57" s="18"/>
      <c r="HQX57" s="18"/>
      <c r="HQY57" s="18"/>
      <c r="HQZ57" s="18"/>
      <c r="HRA57" s="18"/>
      <c r="HRB57" s="18"/>
      <c r="HRC57" s="18"/>
      <c r="HRD57" s="18"/>
      <c r="HRE57" s="18"/>
      <c r="HRF57" s="18"/>
      <c r="HRG57" s="18"/>
      <c r="HRH57" s="18"/>
      <c r="HRI57" s="18"/>
      <c r="HRJ57" s="18"/>
      <c r="HRK57" s="18"/>
      <c r="HRL57" s="18"/>
      <c r="HRM57" s="18"/>
      <c r="HRN57" s="18"/>
      <c r="HRO57" s="18"/>
      <c r="HRP57" s="18"/>
      <c r="HRQ57" s="18"/>
      <c r="HRR57" s="18"/>
      <c r="HRS57" s="18"/>
      <c r="HRT57" s="18"/>
      <c r="HRU57" s="18"/>
      <c r="HRV57" s="18"/>
      <c r="HRW57" s="18"/>
      <c r="HRX57" s="18"/>
      <c r="HRY57" s="18"/>
      <c r="HRZ57" s="18"/>
      <c r="HSA57" s="18"/>
      <c r="HSB57" s="18"/>
      <c r="HSC57" s="18"/>
      <c r="HSD57" s="18"/>
      <c r="HSE57" s="18"/>
      <c r="HSF57" s="18"/>
      <c r="HSG57" s="18"/>
      <c r="HSH57" s="18"/>
      <c r="HSI57" s="18"/>
      <c r="HSJ57" s="18"/>
      <c r="HSK57" s="18"/>
      <c r="HSL57" s="18"/>
      <c r="HSM57" s="18"/>
      <c r="HSN57" s="18"/>
      <c r="HSO57" s="18"/>
      <c r="HSP57" s="18"/>
      <c r="HSQ57" s="18"/>
      <c r="HSR57" s="18"/>
      <c r="HSS57" s="18"/>
      <c r="HST57" s="18"/>
      <c r="HSU57" s="18"/>
      <c r="HSV57" s="18"/>
      <c r="HSW57" s="18"/>
      <c r="HSX57" s="18"/>
      <c r="HSY57" s="18"/>
      <c r="HSZ57" s="18"/>
      <c r="HTA57" s="18"/>
      <c r="HTB57" s="18"/>
      <c r="HTC57" s="18"/>
      <c r="HTD57" s="18"/>
      <c r="HTE57" s="18"/>
      <c r="HTF57" s="18"/>
      <c r="HTG57" s="18"/>
      <c r="HTH57" s="18"/>
      <c r="HTI57" s="18"/>
      <c r="HTJ57" s="18"/>
      <c r="HTK57" s="18"/>
      <c r="HTL57" s="18"/>
      <c r="HTM57" s="18"/>
      <c r="HTN57" s="18"/>
      <c r="HTO57" s="18"/>
      <c r="HTP57" s="18"/>
      <c r="HTQ57" s="18"/>
      <c r="HTR57" s="18"/>
      <c r="HTS57" s="18"/>
      <c r="HTT57" s="18"/>
      <c r="HTU57" s="18"/>
      <c r="HTV57" s="18"/>
      <c r="HTW57" s="18"/>
      <c r="HTX57" s="18"/>
      <c r="HTY57" s="18"/>
      <c r="HTZ57" s="18"/>
      <c r="HUA57" s="18"/>
      <c r="HUB57" s="18"/>
      <c r="HUC57" s="18"/>
      <c r="HUD57" s="18"/>
      <c r="HUE57" s="18"/>
      <c r="HUF57" s="18"/>
      <c r="HUG57" s="18"/>
      <c r="HUH57" s="18"/>
      <c r="HUI57" s="18"/>
      <c r="HUJ57" s="18"/>
      <c r="HUK57" s="18"/>
      <c r="HUL57" s="18"/>
      <c r="HUM57" s="18"/>
      <c r="HUN57" s="18"/>
      <c r="HUO57" s="18"/>
      <c r="HUP57" s="18"/>
      <c r="HUQ57" s="18"/>
      <c r="HUR57" s="18"/>
      <c r="HUS57" s="18"/>
      <c r="HUT57" s="18"/>
      <c r="HUU57" s="18"/>
      <c r="HUV57" s="18"/>
      <c r="HUW57" s="18"/>
      <c r="HUX57" s="18"/>
      <c r="HUY57" s="18"/>
      <c r="HUZ57" s="18"/>
      <c r="HVA57" s="18"/>
      <c r="HVB57" s="18"/>
      <c r="HVC57" s="18"/>
      <c r="HVD57" s="18"/>
      <c r="HVE57" s="18"/>
      <c r="HVF57" s="18"/>
      <c r="HVG57" s="18"/>
      <c r="HVH57" s="18"/>
      <c r="HVI57" s="18"/>
      <c r="HVJ57" s="18"/>
      <c r="HVK57" s="18"/>
      <c r="HVL57" s="18"/>
      <c r="HVM57" s="18"/>
      <c r="HVN57" s="18"/>
      <c r="HVO57" s="18"/>
      <c r="HVP57" s="18"/>
      <c r="HVQ57" s="18"/>
      <c r="HVR57" s="18"/>
      <c r="HVS57" s="18"/>
      <c r="HVT57" s="18"/>
      <c r="HVU57" s="18"/>
      <c r="HVV57" s="18"/>
      <c r="HVW57" s="18"/>
      <c r="HVX57" s="18"/>
      <c r="HVY57" s="18"/>
      <c r="HVZ57" s="18"/>
      <c r="HWA57" s="18"/>
      <c r="HWB57" s="18"/>
      <c r="HWC57" s="18"/>
      <c r="HWD57" s="18"/>
      <c r="HWE57" s="18"/>
      <c r="HWF57" s="18"/>
      <c r="HWG57" s="18"/>
      <c r="HWH57" s="18"/>
      <c r="HWI57" s="18"/>
      <c r="HWJ57" s="18"/>
      <c r="HWK57" s="18"/>
      <c r="HWL57" s="18"/>
      <c r="HWM57" s="18"/>
      <c r="HWN57" s="18"/>
      <c r="HWO57" s="18"/>
      <c r="HWP57" s="18"/>
      <c r="HWQ57" s="18"/>
      <c r="HWR57" s="18"/>
      <c r="HWS57" s="18"/>
      <c r="HWT57" s="18"/>
      <c r="HWU57" s="18"/>
      <c r="HWV57" s="18"/>
      <c r="HWW57" s="18"/>
      <c r="HWX57" s="18"/>
      <c r="HWY57" s="18"/>
      <c r="HWZ57" s="18"/>
      <c r="HXA57" s="18"/>
      <c r="HXB57" s="18"/>
      <c r="HXC57" s="18"/>
      <c r="HXD57" s="18"/>
      <c r="HXE57" s="18"/>
      <c r="HXF57" s="18"/>
      <c r="HXG57" s="18"/>
      <c r="HXH57" s="18"/>
      <c r="HXI57" s="18"/>
      <c r="HXJ57" s="18"/>
      <c r="HXK57" s="18"/>
      <c r="HXL57" s="18"/>
      <c r="HXM57" s="18"/>
      <c r="HXN57" s="18"/>
      <c r="HXO57" s="18"/>
      <c r="HXP57" s="18"/>
      <c r="HXQ57" s="18"/>
      <c r="HXR57" s="18"/>
      <c r="HXS57" s="18"/>
      <c r="HXT57" s="18"/>
      <c r="HXU57" s="18"/>
      <c r="HXV57" s="18"/>
      <c r="HXW57" s="18"/>
      <c r="HXX57" s="18"/>
      <c r="HXY57" s="18"/>
      <c r="HXZ57" s="18"/>
      <c r="HYA57" s="18"/>
      <c r="HYB57" s="18"/>
      <c r="HYC57" s="18"/>
      <c r="HYD57" s="18"/>
      <c r="HYE57" s="18"/>
      <c r="HYF57" s="18"/>
      <c r="HYG57" s="18"/>
      <c r="HYH57" s="18"/>
      <c r="HYI57" s="18"/>
      <c r="HYJ57" s="18"/>
      <c r="HYK57" s="18"/>
      <c r="HYL57" s="18"/>
      <c r="HYM57" s="18"/>
      <c r="HYN57" s="18"/>
      <c r="HYO57" s="18"/>
      <c r="HYP57" s="18"/>
      <c r="HYQ57" s="18"/>
      <c r="HYR57" s="18"/>
      <c r="HYS57" s="18"/>
      <c r="HYT57" s="18"/>
      <c r="HYU57" s="18"/>
      <c r="HYV57" s="18"/>
      <c r="HYW57" s="18"/>
      <c r="HYX57" s="18"/>
      <c r="HYY57" s="18"/>
      <c r="HYZ57" s="18"/>
      <c r="HZA57" s="18"/>
      <c r="HZB57" s="18"/>
      <c r="HZC57" s="18"/>
      <c r="HZD57" s="18"/>
      <c r="HZE57" s="18"/>
      <c r="HZF57" s="18"/>
      <c r="HZG57" s="18"/>
      <c r="HZH57" s="18"/>
      <c r="HZI57" s="18"/>
      <c r="HZJ57" s="18"/>
      <c r="HZK57" s="18"/>
      <c r="HZL57" s="18"/>
      <c r="HZM57" s="18"/>
      <c r="HZN57" s="18"/>
      <c r="HZO57" s="18"/>
      <c r="HZP57" s="18"/>
      <c r="HZQ57" s="18"/>
      <c r="HZR57" s="18"/>
      <c r="HZS57" s="18"/>
      <c r="HZT57" s="18"/>
      <c r="HZU57" s="18"/>
      <c r="HZV57" s="18"/>
      <c r="HZW57" s="18"/>
      <c r="HZX57" s="18"/>
      <c r="HZY57" s="18"/>
      <c r="HZZ57" s="18"/>
      <c r="IAA57" s="18"/>
      <c r="IAB57" s="18"/>
      <c r="IAC57" s="18"/>
      <c r="IAD57" s="18"/>
      <c r="IAE57" s="18"/>
      <c r="IAF57" s="18"/>
      <c r="IAG57" s="18"/>
      <c r="IAH57" s="18"/>
      <c r="IAI57" s="18"/>
      <c r="IAJ57" s="18"/>
      <c r="IAK57" s="18"/>
      <c r="IAL57" s="18"/>
      <c r="IAM57" s="18"/>
      <c r="IAN57" s="18"/>
      <c r="IAO57" s="18"/>
      <c r="IAP57" s="18"/>
      <c r="IAQ57" s="18"/>
      <c r="IAR57" s="18"/>
      <c r="IAS57" s="18"/>
      <c r="IAT57" s="18"/>
      <c r="IAU57" s="18"/>
      <c r="IAV57" s="18"/>
      <c r="IAW57" s="18"/>
      <c r="IAX57" s="18"/>
      <c r="IAY57" s="18"/>
      <c r="IAZ57" s="18"/>
      <c r="IBA57" s="18"/>
      <c r="IBB57" s="18"/>
      <c r="IBC57" s="18"/>
      <c r="IBD57" s="18"/>
      <c r="IBE57" s="18"/>
      <c r="IBF57" s="18"/>
      <c r="IBG57" s="18"/>
      <c r="IBH57" s="18"/>
      <c r="IBI57" s="18"/>
      <c r="IBJ57" s="18"/>
      <c r="IBK57" s="18"/>
      <c r="IBL57" s="18"/>
      <c r="IBM57" s="18"/>
      <c r="IBN57" s="18"/>
      <c r="IBO57" s="18"/>
      <c r="IBP57" s="18"/>
      <c r="IBQ57" s="18"/>
      <c r="IBR57" s="18"/>
      <c r="IBS57" s="18"/>
      <c r="IBT57" s="18"/>
      <c r="IBU57" s="18"/>
      <c r="IBV57" s="18"/>
      <c r="IBW57" s="18"/>
      <c r="IBX57" s="18"/>
      <c r="IBY57" s="18"/>
      <c r="IBZ57" s="18"/>
      <c r="ICA57" s="18"/>
      <c r="ICB57" s="18"/>
      <c r="ICC57" s="18"/>
      <c r="ICD57" s="18"/>
      <c r="ICE57" s="18"/>
      <c r="ICF57" s="18"/>
      <c r="ICG57" s="18"/>
      <c r="ICH57" s="18"/>
      <c r="ICI57" s="18"/>
      <c r="ICJ57" s="18"/>
      <c r="ICK57" s="18"/>
      <c r="ICL57" s="18"/>
      <c r="ICM57" s="18"/>
      <c r="ICN57" s="18"/>
      <c r="ICO57" s="18"/>
      <c r="ICP57" s="18"/>
      <c r="ICQ57" s="18"/>
      <c r="ICR57" s="18"/>
      <c r="ICS57" s="18"/>
      <c r="ICT57" s="18"/>
      <c r="ICU57" s="18"/>
      <c r="ICV57" s="18"/>
      <c r="ICW57" s="18"/>
      <c r="ICX57" s="18"/>
      <c r="ICY57" s="18"/>
      <c r="ICZ57" s="18"/>
      <c r="IDA57" s="18"/>
      <c r="IDB57" s="18"/>
      <c r="IDC57" s="18"/>
      <c r="IDD57" s="18"/>
      <c r="IDE57" s="18"/>
      <c r="IDF57" s="18"/>
      <c r="IDG57" s="18"/>
      <c r="IDH57" s="18"/>
      <c r="IDI57" s="18"/>
      <c r="IDJ57" s="18"/>
      <c r="IDK57" s="18"/>
      <c r="IDL57" s="18"/>
      <c r="IDM57" s="18"/>
      <c r="IDN57" s="18"/>
      <c r="IDO57" s="18"/>
      <c r="IDP57" s="18"/>
      <c r="IDQ57" s="18"/>
      <c r="IDR57" s="18"/>
      <c r="IDS57" s="18"/>
      <c r="IDT57" s="18"/>
      <c r="IDU57" s="18"/>
      <c r="IDV57" s="18"/>
      <c r="IDW57" s="18"/>
      <c r="IDX57" s="18"/>
      <c r="IDY57" s="18"/>
      <c r="IDZ57" s="18"/>
      <c r="IEA57" s="18"/>
      <c r="IEB57" s="18"/>
      <c r="IEC57" s="18"/>
      <c r="IED57" s="18"/>
      <c r="IEE57" s="18"/>
      <c r="IEF57" s="18"/>
      <c r="IEG57" s="18"/>
      <c r="IEH57" s="18"/>
      <c r="IEI57" s="18"/>
      <c r="IEJ57" s="18"/>
      <c r="IEK57" s="18"/>
      <c r="IEL57" s="18"/>
      <c r="IEM57" s="18"/>
      <c r="IEN57" s="18"/>
      <c r="IEO57" s="18"/>
      <c r="IEP57" s="18"/>
      <c r="IEQ57" s="18"/>
      <c r="IER57" s="18"/>
      <c r="IES57" s="18"/>
      <c r="IET57" s="18"/>
      <c r="IEU57" s="18"/>
      <c r="IEV57" s="18"/>
      <c r="IEW57" s="18"/>
      <c r="IEX57" s="18"/>
      <c r="IEY57" s="18"/>
      <c r="IEZ57" s="18"/>
      <c r="IFA57" s="18"/>
      <c r="IFB57" s="18"/>
      <c r="IFC57" s="18"/>
      <c r="IFD57" s="18"/>
      <c r="IFE57" s="18"/>
      <c r="IFF57" s="18"/>
      <c r="IFG57" s="18"/>
      <c r="IFH57" s="18"/>
      <c r="IFI57" s="18"/>
      <c r="IFJ57" s="18"/>
      <c r="IFK57" s="18"/>
      <c r="IFL57" s="18"/>
      <c r="IFM57" s="18"/>
      <c r="IFN57" s="18"/>
      <c r="IFO57" s="18"/>
      <c r="IFP57" s="18"/>
      <c r="IFQ57" s="18"/>
      <c r="IFR57" s="18"/>
      <c r="IFS57" s="18"/>
      <c r="IFT57" s="18"/>
      <c r="IFU57" s="18"/>
      <c r="IFV57" s="18"/>
      <c r="IFW57" s="18"/>
      <c r="IFX57" s="18"/>
      <c r="IFY57" s="18"/>
      <c r="IFZ57" s="18"/>
      <c r="IGA57" s="18"/>
      <c r="IGB57" s="18"/>
      <c r="IGC57" s="18"/>
      <c r="IGD57" s="18"/>
      <c r="IGE57" s="18"/>
      <c r="IGF57" s="18"/>
      <c r="IGG57" s="18"/>
      <c r="IGH57" s="18"/>
      <c r="IGI57" s="18"/>
      <c r="IGJ57" s="18"/>
      <c r="IGK57" s="18"/>
      <c r="IGL57" s="18"/>
      <c r="IGM57" s="18"/>
      <c r="IGN57" s="18"/>
      <c r="IGO57" s="18"/>
      <c r="IGP57" s="18"/>
      <c r="IGQ57" s="18"/>
      <c r="IGR57" s="18"/>
      <c r="IGS57" s="18"/>
      <c r="IGT57" s="18"/>
      <c r="IGU57" s="18"/>
      <c r="IGV57" s="18"/>
      <c r="IGW57" s="18"/>
      <c r="IGX57" s="18"/>
      <c r="IGY57" s="18"/>
      <c r="IGZ57" s="18"/>
      <c r="IHA57" s="18"/>
      <c r="IHB57" s="18"/>
      <c r="IHC57" s="18"/>
      <c r="IHD57" s="18"/>
      <c r="IHE57" s="18"/>
      <c r="IHF57" s="18"/>
      <c r="IHG57" s="18"/>
      <c r="IHH57" s="18"/>
      <c r="IHI57" s="18"/>
      <c r="IHJ57" s="18"/>
      <c r="IHK57" s="18"/>
      <c r="IHL57" s="18"/>
      <c r="IHM57" s="18"/>
      <c r="IHN57" s="18"/>
      <c r="IHO57" s="18"/>
      <c r="IHP57" s="18"/>
      <c r="IHQ57" s="18"/>
      <c r="IHR57" s="18"/>
      <c r="IHS57" s="18"/>
      <c r="IHT57" s="18"/>
      <c r="IHU57" s="18"/>
      <c r="IHV57" s="18"/>
      <c r="IHW57" s="18"/>
      <c r="IHX57" s="18"/>
      <c r="IHY57" s="18"/>
      <c r="IHZ57" s="18"/>
      <c r="IIA57" s="18"/>
      <c r="IIB57" s="18"/>
      <c r="IIC57" s="18"/>
      <c r="IID57" s="18"/>
      <c r="IIE57" s="18"/>
      <c r="IIF57" s="18"/>
      <c r="IIG57" s="18"/>
      <c r="IIH57" s="18"/>
      <c r="III57" s="18"/>
      <c r="IIJ57" s="18"/>
      <c r="IIK57" s="18"/>
      <c r="IIL57" s="18"/>
      <c r="IIM57" s="18"/>
      <c r="IIN57" s="18"/>
      <c r="IIO57" s="18"/>
      <c r="IIP57" s="18"/>
      <c r="IIQ57" s="18"/>
      <c r="IIR57" s="18"/>
      <c r="IIS57" s="18"/>
      <c r="IIT57" s="18"/>
      <c r="IIU57" s="18"/>
      <c r="IIV57" s="18"/>
      <c r="IIW57" s="18"/>
      <c r="IIX57" s="18"/>
      <c r="IIY57" s="18"/>
      <c r="IIZ57" s="18"/>
      <c r="IJA57" s="18"/>
      <c r="IJB57" s="18"/>
      <c r="IJC57" s="18"/>
      <c r="IJD57" s="18"/>
      <c r="IJE57" s="18"/>
      <c r="IJF57" s="18"/>
      <c r="IJG57" s="18"/>
      <c r="IJH57" s="18"/>
      <c r="IJI57" s="18"/>
      <c r="IJJ57" s="18"/>
      <c r="IJK57" s="18"/>
      <c r="IJL57" s="18"/>
      <c r="IJM57" s="18"/>
      <c r="IJN57" s="18"/>
      <c r="IJO57" s="18"/>
      <c r="IJP57" s="18"/>
      <c r="IJQ57" s="18"/>
      <c r="IJR57" s="18"/>
      <c r="IJS57" s="18"/>
      <c r="IJT57" s="18"/>
      <c r="IJU57" s="18"/>
      <c r="IJV57" s="18"/>
      <c r="IJW57" s="18"/>
      <c r="IJX57" s="18"/>
      <c r="IJY57" s="18"/>
      <c r="IJZ57" s="18"/>
      <c r="IKA57" s="18"/>
      <c r="IKB57" s="18"/>
      <c r="IKC57" s="18"/>
      <c r="IKD57" s="18"/>
      <c r="IKE57" s="18"/>
      <c r="IKF57" s="18"/>
      <c r="IKG57" s="18"/>
      <c r="IKH57" s="18"/>
      <c r="IKI57" s="18"/>
      <c r="IKJ57" s="18"/>
      <c r="IKK57" s="18"/>
      <c r="IKL57" s="18"/>
      <c r="IKM57" s="18"/>
      <c r="IKN57" s="18"/>
      <c r="IKO57" s="18"/>
      <c r="IKP57" s="18"/>
      <c r="IKQ57" s="18"/>
      <c r="IKR57" s="18"/>
      <c r="IKS57" s="18"/>
      <c r="IKT57" s="18"/>
      <c r="IKU57" s="18"/>
      <c r="IKV57" s="18"/>
      <c r="IKW57" s="18"/>
      <c r="IKX57" s="18"/>
      <c r="IKY57" s="18"/>
      <c r="IKZ57" s="18"/>
      <c r="ILA57" s="18"/>
      <c r="ILB57" s="18"/>
      <c r="ILC57" s="18"/>
      <c r="ILD57" s="18"/>
      <c r="ILE57" s="18"/>
      <c r="ILF57" s="18"/>
      <c r="ILG57" s="18"/>
      <c r="ILH57" s="18"/>
      <c r="ILI57" s="18"/>
      <c r="ILJ57" s="18"/>
      <c r="ILK57" s="18"/>
      <c r="ILL57" s="18"/>
      <c r="ILM57" s="18"/>
      <c r="ILN57" s="18"/>
      <c r="ILO57" s="18"/>
      <c r="ILP57" s="18"/>
      <c r="ILQ57" s="18"/>
      <c r="ILR57" s="18"/>
      <c r="ILS57" s="18"/>
      <c r="ILT57" s="18"/>
      <c r="ILU57" s="18"/>
      <c r="ILV57" s="18"/>
      <c r="ILW57" s="18"/>
      <c r="ILX57" s="18"/>
      <c r="ILY57" s="18"/>
      <c r="ILZ57" s="18"/>
      <c r="IMA57" s="18"/>
      <c r="IMB57" s="18"/>
      <c r="IMC57" s="18"/>
      <c r="IMD57" s="18"/>
      <c r="IME57" s="18"/>
      <c r="IMF57" s="18"/>
      <c r="IMG57" s="18"/>
      <c r="IMH57" s="18"/>
      <c r="IMI57" s="18"/>
      <c r="IMJ57" s="18"/>
      <c r="IMK57" s="18"/>
      <c r="IML57" s="18"/>
      <c r="IMM57" s="18"/>
      <c r="IMN57" s="18"/>
      <c r="IMO57" s="18"/>
      <c r="IMP57" s="18"/>
      <c r="IMQ57" s="18"/>
      <c r="IMR57" s="18"/>
      <c r="IMS57" s="18"/>
      <c r="IMT57" s="18"/>
      <c r="IMU57" s="18"/>
      <c r="IMV57" s="18"/>
      <c r="IMW57" s="18"/>
      <c r="IMX57" s="18"/>
      <c r="IMY57" s="18"/>
      <c r="IMZ57" s="18"/>
      <c r="INA57" s="18"/>
      <c r="INB57" s="18"/>
      <c r="INC57" s="18"/>
      <c r="IND57" s="18"/>
      <c r="INE57" s="18"/>
      <c r="INF57" s="18"/>
      <c r="ING57" s="18"/>
      <c r="INH57" s="18"/>
      <c r="INI57" s="18"/>
      <c r="INJ57" s="18"/>
      <c r="INK57" s="18"/>
      <c r="INL57" s="18"/>
      <c r="INM57" s="18"/>
      <c r="INN57" s="18"/>
      <c r="INO57" s="18"/>
      <c r="INP57" s="18"/>
      <c r="INQ57" s="18"/>
      <c r="INR57" s="18"/>
      <c r="INS57" s="18"/>
      <c r="INT57" s="18"/>
      <c r="INU57" s="18"/>
      <c r="INV57" s="18"/>
      <c r="INW57" s="18"/>
      <c r="INX57" s="18"/>
      <c r="INY57" s="18"/>
      <c r="INZ57" s="18"/>
      <c r="IOA57" s="18"/>
      <c r="IOB57" s="18"/>
      <c r="IOC57" s="18"/>
      <c r="IOD57" s="18"/>
      <c r="IOE57" s="18"/>
      <c r="IOF57" s="18"/>
      <c r="IOG57" s="18"/>
      <c r="IOH57" s="18"/>
      <c r="IOI57" s="18"/>
      <c r="IOJ57" s="18"/>
      <c r="IOK57" s="18"/>
      <c r="IOL57" s="18"/>
      <c r="IOM57" s="18"/>
      <c r="ION57" s="18"/>
      <c r="IOO57" s="18"/>
      <c r="IOP57" s="18"/>
      <c r="IOQ57" s="18"/>
      <c r="IOR57" s="18"/>
      <c r="IOS57" s="18"/>
      <c r="IOT57" s="18"/>
      <c r="IOU57" s="18"/>
      <c r="IOV57" s="18"/>
      <c r="IOW57" s="18"/>
      <c r="IOX57" s="18"/>
      <c r="IOY57" s="18"/>
      <c r="IOZ57" s="18"/>
      <c r="IPA57" s="18"/>
      <c r="IPB57" s="18"/>
      <c r="IPC57" s="18"/>
      <c r="IPD57" s="18"/>
      <c r="IPE57" s="18"/>
      <c r="IPF57" s="18"/>
      <c r="IPG57" s="18"/>
      <c r="IPH57" s="18"/>
      <c r="IPI57" s="18"/>
      <c r="IPJ57" s="18"/>
      <c r="IPK57" s="18"/>
      <c r="IPL57" s="18"/>
      <c r="IPM57" s="18"/>
      <c r="IPN57" s="18"/>
      <c r="IPO57" s="18"/>
      <c r="IPP57" s="18"/>
      <c r="IPQ57" s="18"/>
      <c r="IPR57" s="18"/>
      <c r="IPS57" s="18"/>
      <c r="IPT57" s="18"/>
      <c r="IPU57" s="18"/>
      <c r="IPV57" s="18"/>
      <c r="IPW57" s="18"/>
      <c r="IPX57" s="18"/>
      <c r="IPY57" s="18"/>
      <c r="IPZ57" s="18"/>
      <c r="IQA57" s="18"/>
      <c r="IQB57" s="18"/>
      <c r="IQC57" s="18"/>
      <c r="IQD57" s="18"/>
      <c r="IQE57" s="18"/>
      <c r="IQF57" s="18"/>
      <c r="IQG57" s="18"/>
      <c r="IQH57" s="18"/>
      <c r="IQI57" s="18"/>
      <c r="IQJ57" s="18"/>
      <c r="IQK57" s="18"/>
      <c r="IQL57" s="18"/>
      <c r="IQM57" s="18"/>
      <c r="IQN57" s="18"/>
      <c r="IQO57" s="18"/>
      <c r="IQP57" s="18"/>
      <c r="IQQ57" s="18"/>
      <c r="IQR57" s="18"/>
      <c r="IQS57" s="18"/>
      <c r="IQT57" s="18"/>
      <c r="IQU57" s="18"/>
      <c r="IQV57" s="18"/>
      <c r="IQW57" s="18"/>
      <c r="IQX57" s="18"/>
      <c r="IQY57" s="18"/>
      <c r="IQZ57" s="18"/>
      <c r="IRA57" s="18"/>
      <c r="IRB57" s="18"/>
      <c r="IRC57" s="18"/>
      <c r="IRD57" s="18"/>
      <c r="IRE57" s="18"/>
      <c r="IRF57" s="18"/>
      <c r="IRG57" s="18"/>
      <c r="IRH57" s="18"/>
      <c r="IRI57" s="18"/>
      <c r="IRJ57" s="18"/>
      <c r="IRK57" s="18"/>
      <c r="IRL57" s="18"/>
      <c r="IRM57" s="18"/>
      <c r="IRN57" s="18"/>
      <c r="IRO57" s="18"/>
      <c r="IRP57" s="18"/>
      <c r="IRQ57" s="18"/>
      <c r="IRR57" s="18"/>
      <c r="IRS57" s="18"/>
      <c r="IRT57" s="18"/>
      <c r="IRU57" s="18"/>
      <c r="IRV57" s="18"/>
      <c r="IRW57" s="18"/>
      <c r="IRX57" s="18"/>
      <c r="IRY57" s="18"/>
      <c r="IRZ57" s="18"/>
      <c r="ISA57" s="18"/>
      <c r="ISB57" s="18"/>
      <c r="ISC57" s="18"/>
      <c r="ISD57" s="18"/>
      <c r="ISE57" s="18"/>
      <c r="ISF57" s="18"/>
      <c r="ISG57" s="18"/>
      <c r="ISH57" s="18"/>
      <c r="ISI57" s="18"/>
      <c r="ISJ57" s="18"/>
      <c r="ISK57" s="18"/>
      <c r="ISL57" s="18"/>
      <c r="ISM57" s="18"/>
      <c r="ISN57" s="18"/>
      <c r="ISO57" s="18"/>
      <c r="ISP57" s="18"/>
      <c r="ISQ57" s="18"/>
      <c r="ISR57" s="18"/>
      <c r="ISS57" s="18"/>
      <c r="IST57" s="18"/>
      <c r="ISU57" s="18"/>
      <c r="ISV57" s="18"/>
      <c r="ISW57" s="18"/>
      <c r="ISX57" s="18"/>
      <c r="ISY57" s="18"/>
      <c r="ISZ57" s="18"/>
      <c r="ITA57" s="18"/>
      <c r="ITB57" s="18"/>
      <c r="ITC57" s="18"/>
      <c r="ITD57" s="18"/>
      <c r="ITE57" s="18"/>
      <c r="ITF57" s="18"/>
      <c r="ITG57" s="18"/>
      <c r="ITH57" s="18"/>
      <c r="ITI57" s="18"/>
      <c r="ITJ57" s="18"/>
      <c r="ITK57" s="18"/>
      <c r="ITL57" s="18"/>
      <c r="ITM57" s="18"/>
      <c r="ITN57" s="18"/>
      <c r="ITO57" s="18"/>
      <c r="ITP57" s="18"/>
      <c r="ITQ57" s="18"/>
      <c r="ITR57" s="18"/>
      <c r="ITS57" s="18"/>
      <c r="ITT57" s="18"/>
      <c r="ITU57" s="18"/>
      <c r="ITV57" s="18"/>
      <c r="ITW57" s="18"/>
      <c r="ITX57" s="18"/>
      <c r="ITY57" s="18"/>
      <c r="ITZ57" s="18"/>
      <c r="IUA57" s="18"/>
      <c r="IUB57" s="18"/>
      <c r="IUC57" s="18"/>
      <c r="IUD57" s="18"/>
      <c r="IUE57" s="18"/>
      <c r="IUF57" s="18"/>
      <c r="IUG57" s="18"/>
      <c r="IUH57" s="18"/>
      <c r="IUI57" s="18"/>
      <c r="IUJ57" s="18"/>
      <c r="IUK57" s="18"/>
      <c r="IUL57" s="18"/>
      <c r="IUM57" s="18"/>
      <c r="IUN57" s="18"/>
      <c r="IUO57" s="18"/>
      <c r="IUP57" s="18"/>
      <c r="IUQ57" s="18"/>
      <c r="IUR57" s="18"/>
      <c r="IUS57" s="18"/>
      <c r="IUT57" s="18"/>
      <c r="IUU57" s="18"/>
      <c r="IUV57" s="18"/>
      <c r="IUW57" s="18"/>
      <c r="IUX57" s="18"/>
      <c r="IUY57" s="18"/>
      <c r="IUZ57" s="18"/>
      <c r="IVA57" s="18"/>
      <c r="IVB57" s="18"/>
      <c r="IVC57" s="18"/>
      <c r="IVD57" s="18"/>
      <c r="IVE57" s="18"/>
      <c r="IVF57" s="18"/>
      <c r="IVG57" s="18"/>
      <c r="IVH57" s="18"/>
      <c r="IVI57" s="18"/>
      <c r="IVJ57" s="18"/>
      <c r="IVK57" s="18"/>
      <c r="IVL57" s="18"/>
      <c r="IVM57" s="18"/>
      <c r="IVN57" s="18"/>
      <c r="IVO57" s="18"/>
      <c r="IVP57" s="18"/>
      <c r="IVQ57" s="18"/>
      <c r="IVR57" s="18"/>
      <c r="IVS57" s="18"/>
      <c r="IVT57" s="18"/>
      <c r="IVU57" s="18"/>
      <c r="IVV57" s="18"/>
      <c r="IVW57" s="18"/>
      <c r="IVX57" s="18"/>
      <c r="IVY57" s="18"/>
      <c r="IVZ57" s="18"/>
      <c r="IWA57" s="18"/>
      <c r="IWB57" s="18"/>
      <c r="IWC57" s="18"/>
      <c r="IWD57" s="18"/>
      <c r="IWE57" s="18"/>
      <c r="IWF57" s="18"/>
      <c r="IWG57" s="18"/>
      <c r="IWH57" s="18"/>
      <c r="IWI57" s="18"/>
      <c r="IWJ57" s="18"/>
      <c r="IWK57" s="18"/>
      <c r="IWL57" s="18"/>
      <c r="IWM57" s="18"/>
      <c r="IWN57" s="18"/>
      <c r="IWO57" s="18"/>
      <c r="IWP57" s="18"/>
      <c r="IWQ57" s="18"/>
      <c r="IWR57" s="18"/>
      <c r="IWS57" s="18"/>
      <c r="IWT57" s="18"/>
      <c r="IWU57" s="18"/>
      <c r="IWV57" s="18"/>
      <c r="IWW57" s="18"/>
      <c r="IWX57" s="18"/>
      <c r="IWY57" s="18"/>
      <c r="IWZ57" s="18"/>
      <c r="IXA57" s="18"/>
      <c r="IXB57" s="18"/>
      <c r="IXC57" s="18"/>
      <c r="IXD57" s="18"/>
      <c r="IXE57" s="18"/>
      <c r="IXF57" s="18"/>
      <c r="IXG57" s="18"/>
      <c r="IXH57" s="18"/>
      <c r="IXI57" s="18"/>
      <c r="IXJ57" s="18"/>
      <c r="IXK57" s="18"/>
      <c r="IXL57" s="18"/>
      <c r="IXM57" s="18"/>
      <c r="IXN57" s="18"/>
      <c r="IXO57" s="18"/>
      <c r="IXP57" s="18"/>
      <c r="IXQ57" s="18"/>
      <c r="IXR57" s="18"/>
      <c r="IXS57" s="18"/>
      <c r="IXT57" s="18"/>
      <c r="IXU57" s="18"/>
      <c r="IXV57" s="18"/>
      <c r="IXW57" s="18"/>
      <c r="IXX57" s="18"/>
      <c r="IXY57" s="18"/>
      <c r="IXZ57" s="18"/>
      <c r="IYA57" s="18"/>
      <c r="IYB57" s="18"/>
      <c r="IYC57" s="18"/>
      <c r="IYD57" s="18"/>
      <c r="IYE57" s="18"/>
      <c r="IYF57" s="18"/>
      <c r="IYG57" s="18"/>
      <c r="IYH57" s="18"/>
      <c r="IYI57" s="18"/>
      <c r="IYJ57" s="18"/>
      <c r="IYK57" s="18"/>
      <c r="IYL57" s="18"/>
      <c r="IYM57" s="18"/>
      <c r="IYN57" s="18"/>
      <c r="IYO57" s="18"/>
      <c r="IYP57" s="18"/>
      <c r="IYQ57" s="18"/>
      <c r="IYR57" s="18"/>
      <c r="IYS57" s="18"/>
      <c r="IYT57" s="18"/>
      <c r="IYU57" s="18"/>
      <c r="IYV57" s="18"/>
      <c r="IYW57" s="18"/>
      <c r="IYX57" s="18"/>
      <c r="IYY57" s="18"/>
      <c r="IYZ57" s="18"/>
      <c r="IZA57" s="18"/>
      <c r="IZB57" s="18"/>
      <c r="IZC57" s="18"/>
      <c r="IZD57" s="18"/>
      <c r="IZE57" s="18"/>
      <c r="IZF57" s="18"/>
      <c r="IZG57" s="18"/>
      <c r="IZH57" s="18"/>
      <c r="IZI57" s="18"/>
      <c r="IZJ57" s="18"/>
      <c r="IZK57" s="18"/>
      <c r="IZL57" s="18"/>
      <c r="IZM57" s="18"/>
      <c r="IZN57" s="18"/>
      <c r="IZO57" s="18"/>
      <c r="IZP57" s="18"/>
      <c r="IZQ57" s="18"/>
      <c r="IZR57" s="18"/>
      <c r="IZS57" s="18"/>
      <c r="IZT57" s="18"/>
      <c r="IZU57" s="18"/>
      <c r="IZV57" s="18"/>
      <c r="IZW57" s="18"/>
      <c r="IZX57" s="18"/>
      <c r="IZY57" s="18"/>
      <c r="IZZ57" s="18"/>
      <c r="JAA57" s="18"/>
      <c r="JAB57" s="18"/>
      <c r="JAC57" s="18"/>
      <c r="JAD57" s="18"/>
      <c r="JAE57" s="18"/>
      <c r="JAF57" s="18"/>
      <c r="JAG57" s="18"/>
      <c r="JAH57" s="18"/>
      <c r="JAI57" s="18"/>
      <c r="JAJ57" s="18"/>
      <c r="JAK57" s="18"/>
      <c r="JAL57" s="18"/>
      <c r="JAM57" s="18"/>
      <c r="JAN57" s="18"/>
      <c r="JAO57" s="18"/>
      <c r="JAP57" s="18"/>
      <c r="JAQ57" s="18"/>
      <c r="JAR57" s="18"/>
      <c r="JAS57" s="18"/>
      <c r="JAT57" s="18"/>
      <c r="JAU57" s="18"/>
      <c r="JAV57" s="18"/>
      <c r="JAW57" s="18"/>
      <c r="JAX57" s="18"/>
      <c r="JAY57" s="18"/>
      <c r="JAZ57" s="18"/>
      <c r="JBA57" s="18"/>
      <c r="JBB57" s="18"/>
      <c r="JBC57" s="18"/>
      <c r="JBD57" s="18"/>
      <c r="JBE57" s="18"/>
      <c r="JBF57" s="18"/>
      <c r="JBG57" s="18"/>
      <c r="JBH57" s="18"/>
      <c r="JBI57" s="18"/>
      <c r="JBJ57" s="18"/>
      <c r="JBK57" s="18"/>
      <c r="JBL57" s="18"/>
      <c r="JBM57" s="18"/>
      <c r="JBN57" s="18"/>
      <c r="JBO57" s="18"/>
      <c r="JBP57" s="18"/>
      <c r="JBQ57" s="18"/>
      <c r="JBR57" s="18"/>
      <c r="JBS57" s="18"/>
      <c r="JBT57" s="18"/>
      <c r="JBU57" s="18"/>
      <c r="JBV57" s="18"/>
      <c r="JBW57" s="18"/>
      <c r="JBX57" s="18"/>
      <c r="JBY57" s="18"/>
      <c r="JBZ57" s="18"/>
      <c r="JCA57" s="18"/>
      <c r="JCB57" s="18"/>
      <c r="JCC57" s="18"/>
      <c r="JCD57" s="18"/>
      <c r="JCE57" s="18"/>
      <c r="JCF57" s="18"/>
      <c r="JCG57" s="18"/>
      <c r="JCH57" s="18"/>
      <c r="JCI57" s="18"/>
      <c r="JCJ57" s="18"/>
      <c r="JCK57" s="18"/>
      <c r="JCL57" s="18"/>
      <c r="JCM57" s="18"/>
      <c r="JCN57" s="18"/>
      <c r="JCO57" s="18"/>
      <c r="JCP57" s="18"/>
      <c r="JCQ57" s="18"/>
      <c r="JCR57" s="18"/>
      <c r="JCS57" s="18"/>
      <c r="JCT57" s="18"/>
      <c r="JCU57" s="18"/>
      <c r="JCV57" s="18"/>
      <c r="JCW57" s="18"/>
      <c r="JCX57" s="18"/>
      <c r="JCY57" s="18"/>
      <c r="JCZ57" s="18"/>
      <c r="JDA57" s="18"/>
      <c r="JDB57" s="18"/>
      <c r="JDC57" s="18"/>
      <c r="JDD57" s="18"/>
      <c r="JDE57" s="18"/>
      <c r="JDF57" s="18"/>
      <c r="JDG57" s="18"/>
      <c r="JDH57" s="18"/>
      <c r="JDI57" s="18"/>
      <c r="JDJ57" s="18"/>
      <c r="JDK57" s="18"/>
      <c r="JDL57" s="18"/>
      <c r="JDM57" s="18"/>
      <c r="JDN57" s="18"/>
      <c r="JDO57" s="18"/>
      <c r="JDP57" s="18"/>
      <c r="JDQ57" s="18"/>
      <c r="JDR57" s="18"/>
      <c r="JDS57" s="18"/>
      <c r="JDT57" s="18"/>
      <c r="JDU57" s="18"/>
      <c r="JDV57" s="18"/>
      <c r="JDW57" s="18"/>
      <c r="JDX57" s="18"/>
      <c r="JDY57" s="18"/>
      <c r="JDZ57" s="18"/>
      <c r="JEA57" s="18"/>
      <c r="JEB57" s="18"/>
      <c r="JEC57" s="18"/>
      <c r="JED57" s="18"/>
      <c r="JEE57" s="18"/>
      <c r="JEF57" s="18"/>
      <c r="JEG57" s="18"/>
      <c r="JEH57" s="18"/>
      <c r="JEI57" s="18"/>
      <c r="JEJ57" s="18"/>
      <c r="JEK57" s="18"/>
      <c r="JEL57" s="18"/>
      <c r="JEM57" s="18"/>
      <c r="JEN57" s="18"/>
      <c r="JEO57" s="18"/>
      <c r="JEP57" s="18"/>
      <c r="JEQ57" s="18"/>
      <c r="JER57" s="18"/>
      <c r="JES57" s="18"/>
      <c r="JET57" s="18"/>
      <c r="JEU57" s="18"/>
      <c r="JEV57" s="18"/>
      <c r="JEW57" s="18"/>
      <c r="JEX57" s="18"/>
      <c r="JEY57" s="18"/>
      <c r="JEZ57" s="18"/>
      <c r="JFA57" s="18"/>
      <c r="JFB57" s="18"/>
      <c r="JFC57" s="18"/>
      <c r="JFD57" s="18"/>
      <c r="JFE57" s="18"/>
      <c r="JFF57" s="18"/>
      <c r="JFG57" s="18"/>
      <c r="JFH57" s="18"/>
      <c r="JFI57" s="18"/>
      <c r="JFJ57" s="18"/>
      <c r="JFK57" s="18"/>
      <c r="JFL57" s="18"/>
      <c r="JFM57" s="18"/>
      <c r="JFN57" s="18"/>
      <c r="JFO57" s="18"/>
      <c r="JFP57" s="18"/>
      <c r="JFQ57" s="18"/>
      <c r="JFR57" s="18"/>
      <c r="JFS57" s="18"/>
      <c r="JFT57" s="18"/>
      <c r="JFU57" s="18"/>
      <c r="JFV57" s="18"/>
      <c r="JFW57" s="18"/>
      <c r="JFX57" s="18"/>
      <c r="JFY57" s="18"/>
      <c r="JFZ57" s="18"/>
      <c r="JGA57" s="18"/>
      <c r="JGB57" s="18"/>
      <c r="JGC57" s="18"/>
      <c r="JGD57" s="18"/>
      <c r="JGE57" s="18"/>
      <c r="JGF57" s="18"/>
      <c r="JGG57" s="18"/>
      <c r="JGH57" s="18"/>
      <c r="JGI57" s="18"/>
      <c r="JGJ57" s="18"/>
      <c r="JGK57" s="18"/>
      <c r="JGL57" s="18"/>
      <c r="JGM57" s="18"/>
      <c r="JGN57" s="18"/>
      <c r="JGO57" s="18"/>
      <c r="JGP57" s="18"/>
      <c r="JGQ57" s="18"/>
      <c r="JGR57" s="18"/>
      <c r="JGS57" s="18"/>
      <c r="JGT57" s="18"/>
      <c r="JGU57" s="18"/>
      <c r="JGV57" s="18"/>
      <c r="JGW57" s="18"/>
      <c r="JGX57" s="18"/>
      <c r="JGY57" s="18"/>
      <c r="JGZ57" s="18"/>
      <c r="JHA57" s="18"/>
      <c r="JHB57" s="18"/>
      <c r="JHC57" s="18"/>
      <c r="JHD57" s="18"/>
      <c r="JHE57" s="18"/>
      <c r="JHF57" s="18"/>
      <c r="JHG57" s="18"/>
      <c r="JHH57" s="18"/>
      <c r="JHI57" s="18"/>
      <c r="JHJ57" s="18"/>
      <c r="JHK57" s="18"/>
      <c r="JHL57" s="18"/>
      <c r="JHM57" s="18"/>
      <c r="JHN57" s="18"/>
      <c r="JHO57" s="18"/>
      <c r="JHP57" s="18"/>
      <c r="JHQ57" s="18"/>
      <c r="JHR57" s="18"/>
      <c r="JHS57" s="18"/>
      <c r="JHT57" s="18"/>
      <c r="JHU57" s="18"/>
      <c r="JHV57" s="18"/>
      <c r="JHW57" s="18"/>
      <c r="JHX57" s="18"/>
      <c r="JHY57" s="18"/>
      <c r="JHZ57" s="18"/>
      <c r="JIA57" s="18"/>
      <c r="JIB57" s="18"/>
      <c r="JIC57" s="18"/>
      <c r="JID57" s="18"/>
      <c r="JIE57" s="18"/>
      <c r="JIF57" s="18"/>
      <c r="JIG57" s="18"/>
      <c r="JIH57" s="18"/>
      <c r="JII57" s="18"/>
      <c r="JIJ57" s="18"/>
      <c r="JIK57" s="18"/>
      <c r="JIL57" s="18"/>
      <c r="JIM57" s="18"/>
      <c r="JIN57" s="18"/>
      <c r="JIO57" s="18"/>
      <c r="JIP57" s="18"/>
      <c r="JIQ57" s="18"/>
      <c r="JIR57" s="18"/>
      <c r="JIS57" s="18"/>
      <c r="JIT57" s="18"/>
      <c r="JIU57" s="18"/>
      <c r="JIV57" s="18"/>
      <c r="JIW57" s="18"/>
      <c r="JIX57" s="18"/>
      <c r="JIY57" s="18"/>
      <c r="JIZ57" s="18"/>
      <c r="JJA57" s="18"/>
      <c r="JJB57" s="18"/>
      <c r="JJC57" s="18"/>
      <c r="JJD57" s="18"/>
      <c r="JJE57" s="18"/>
      <c r="JJF57" s="18"/>
      <c r="JJG57" s="18"/>
      <c r="JJH57" s="18"/>
      <c r="JJI57" s="18"/>
      <c r="JJJ57" s="18"/>
      <c r="JJK57" s="18"/>
      <c r="JJL57" s="18"/>
      <c r="JJM57" s="18"/>
      <c r="JJN57" s="18"/>
      <c r="JJO57" s="18"/>
      <c r="JJP57" s="18"/>
      <c r="JJQ57" s="18"/>
      <c r="JJR57" s="18"/>
      <c r="JJS57" s="18"/>
      <c r="JJT57" s="18"/>
      <c r="JJU57" s="18"/>
      <c r="JJV57" s="18"/>
      <c r="JJW57" s="18"/>
      <c r="JJX57" s="18"/>
      <c r="JJY57" s="18"/>
      <c r="JJZ57" s="18"/>
      <c r="JKA57" s="18"/>
      <c r="JKB57" s="18"/>
      <c r="JKC57" s="18"/>
      <c r="JKD57" s="18"/>
      <c r="JKE57" s="18"/>
      <c r="JKF57" s="18"/>
      <c r="JKG57" s="18"/>
      <c r="JKH57" s="18"/>
      <c r="JKI57" s="18"/>
      <c r="JKJ57" s="18"/>
      <c r="JKK57" s="18"/>
      <c r="JKL57" s="18"/>
      <c r="JKM57" s="18"/>
      <c r="JKN57" s="18"/>
      <c r="JKO57" s="18"/>
      <c r="JKP57" s="18"/>
      <c r="JKQ57" s="18"/>
      <c r="JKR57" s="18"/>
      <c r="JKS57" s="18"/>
      <c r="JKT57" s="18"/>
      <c r="JKU57" s="18"/>
      <c r="JKV57" s="18"/>
      <c r="JKW57" s="18"/>
      <c r="JKX57" s="18"/>
      <c r="JKY57" s="18"/>
      <c r="JKZ57" s="18"/>
      <c r="JLA57" s="18"/>
      <c r="JLB57" s="18"/>
      <c r="JLC57" s="18"/>
      <c r="JLD57" s="18"/>
      <c r="JLE57" s="18"/>
      <c r="JLF57" s="18"/>
      <c r="JLG57" s="18"/>
      <c r="JLH57" s="18"/>
      <c r="JLI57" s="18"/>
      <c r="JLJ57" s="18"/>
      <c r="JLK57" s="18"/>
      <c r="JLL57" s="18"/>
      <c r="JLM57" s="18"/>
      <c r="JLN57" s="18"/>
      <c r="JLO57" s="18"/>
      <c r="JLP57" s="18"/>
      <c r="JLQ57" s="18"/>
      <c r="JLR57" s="18"/>
      <c r="JLS57" s="18"/>
      <c r="JLT57" s="18"/>
      <c r="JLU57" s="18"/>
      <c r="JLV57" s="18"/>
      <c r="JLW57" s="18"/>
      <c r="JLX57" s="18"/>
      <c r="JLY57" s="18"/>
      <c r="JLZ57" s="18"/>
      <c r="JMA57" s="18"/>
      <c r="JMB57" s="18"/>
      <c r="JMC57" s="18"/>
      <c r="JMD57" s="18"/>
      <c r="JME57" s="18"/>
      <c r="JMF57" s="18"/>
      <c r="JMG57" s="18"/>
      <c r="JMH57" s="18"/>
      <c r="JMI57" s="18"/>
      <c r="JMJ57" s="18"/>
      <c r="JMK57" s="18"/>
      <c r="JML57" s="18"/>
      <c r="JMM57" s="18"/>
      <c r="JMN57" s="18"/>
      <c r="JMO57" s="18"/>
      <c r="JMP57" s="18"/>
      <c r="JMQ57" s="18"/>
      <c r="JMR57" s="18"/>
      <c r="JMS57" s="18"/>
      <c r="JMT57" s="18"/>
      <c r="JMU57" s="18"/>
      <c r="JMV57" s="18"/>
      <c r="JMW57" s="18"/>
      <c r="JMX57" s="18"/>
      <c r="JMY57" s="18"/>
      <c r="JMZ57" s="18"/>
      <c r="JNA57" s="18"/>
      <c r="JNB57" s="18"/>
      <c r="JNC57" s="18"/>
      <c r="JND57" s="18"/>
      <c r="JNE57" s="18"/>
      <c r="JNF57" s="18"/>
      <c r="JNG57" s="18"/>
      <c r="JNH57" s="18"/>
      <c r="JNI57" s="18"/>
      <c r="JNJ57" s="18"/>
      <c r="JNK57" s="18"/>
      <c r="JNL57" s="18"/>
      <c r="JNM57" s="18"/>
      <c r="JNN57" s="18"/>
      <c r="JNO57" s="18"/>
      <c r="JNP57" s="18"/>
      <c r="JNQ57" s="18"/>
      <c r="JNR57" s="18"/>
      <c r="JNS57" s="18"/>
      <c r="JNT57" s="18"/>
      <c r="JNU57" s="18"/>
      <c r="JNV57" s="18"/>
      <c r="JNW57" s="18"/>
      <c r="JNX57" s="18"/>
      <c r="JNY57" s="18"/>
      <c r="JNZ57" s="18"/>
      <c r="JOA57" s="18"/>
      <c r="JOB57" s="18"/>
      <c r="JOC57" s="18"/>
      <c r="JOD57" s="18"/>
      <c r="JOE57" s="18"/>
      <c r="JOF57" s="18"/>
      <c r="JOG57" s="18"/>
      <c r="JOH57" s="18"/>
      <c r="JOI57" s="18"/>
      <c r="JOJ57" s="18"/>
      <c r="JOK57" s="18"/>
      <c r="JOL57" s="18"/>
      <c r="JOM57" s="18"/>
      <c r="JON57" s="18"/>
      <c r="JOO57" s="18"/>
      <c r="JOP57" s="18"/>
      <c r="JOQ57" s="18"/>
      <c r="JOR57" s="18"/>
      <c r="JOS57" s="18"/>
      <c r="JOT57" s="18"/>
      <c r="JOU57" s="18"/>
      <c r="JOV57" s="18"/>
      <c r="JOW57" s="18"/>
      <c r="JOX57" s="18"/>
      <c r="JOY57" s="18"/>
      <c r="JOZ57" s="18"/>
      <c r="JPA57" s="18"/>
      <c r="JPB57" s="18"/>
      <c r="JPC57" s="18"/>
      <c r="JPD57" s="18"/>
      <c r="JPE57" s="18"/>
      <c r="JPF57" s="18"/>
      <c r="JPG57" s="18"/>
      <c r="JPH57" s="18"/>
      <c r="JPI57" s="18"/>
      <c r="JPJ57" s="18"/>
      <c r="JPK57" s="18"/>
      <c r="JPL57" s="18"/>
      <c r="JPM57" s="18"/>
      <c r="JPN57" s="18"/>
      <c r="JPO57" s="18"/>
      <c r="JPP57" s="18"/>
      <c r="JPQ57" s="18"/>
      <c r="JPR57" s="18"/>
      <c r="JPS57" s="18"/>
      <c r="JPT57" s="18"/>
      <c r="JPU57" s="18"/>
      <c r="JPV57" s="18"/>
      <c r="JPW57" s="18"/>
      <c r="JPX57" s="18"/>
      <c r="JPY57" s="18"/>
      <c r="JPZ57" s="18"/>
      <c r="JQA57" s="18"/>
      <c r="JQB57" s="18"/>
      <c r="JQC57" s="18"/>
      <c r="JQD57" s="18"/>
      <c r="JQE57" s="18"/>
      <c r="JQF57" s="18"/>
      <c r="JQG57" s="18"/>
      <c r="JQH57" s="18"/>
      <c r="JQI57" s="18"/>
      <c r="JQJ57" s="18"/>
      <c r="JQK57" s="18"/>
      <c r="JQL57" s="18"/>
      <c r="JQM57" s="18"/>
      <c r="JQN57" s="18"/>
      <c r="JQO57" s="18"/>
      <c r="JQP57" s="18"/>
      <c r="JQQ57" s="18"/>
      <c r="JQR57" s="18"/>
      <c r="JQS57" s="18"/>
      <c r="JQT57" s="18"/>
      <c r="JQU57" s="18"/>
      <c r="JQV57" s="18"/>
      <c r="JQW57" s="18"/>
      <c r="JQX57" s="18"/>
      <c r="JQY57" s="18"/>
      <c r="JQZ57" s="18"/>
      <c r="JRA57" s="18"/>
      <c r="JRB57" s="18"/>
      <c r="JRC57" s="18"/>
      <c r="JRD57" s="18"/>
      <c r="JRE57" s="18"/>
      <c r="JRF57" s="18"/>
      <c r="JRG57" s="18"/>
      <c r="JRH57" s="18"/>
      <c r="JRI57" s="18"/>
      <c r="JRJ57" s="18"/>
      <c r="JRK57" s="18"/>
      <c r="JRL57" s="18"/>
      <c r="JRM57" s="18"/>
      <c r="JRN57" s="18"/>
      <c r="JRO57" s="18"/>
      <c r="JRP57" s="18"/>
      <c r="JRQ57" s="18"/>
      <c r="JRR57" s="18"/>
      <c r="JRS57" s="18"/>
      <c r="JRT57" s="18"/>
      <c r="JRU57" s="18"/>
      <c r="JRV57" s="18"/>
      <c r="JRW57" s="18"/>
      <c r="JRX57" s="18"/>
      <c r="JRY57" s="18"/>
      <c r="JRZ57" s="18"/>
      <c r="JSA57" s="18"/>
      <c r="JSB57" s="18"/>
      <c r="JSC57" s="18"/>
      <c r="JSD57" s="18"/>
      <c r="JSE57" s="18"/>
      <c r="JSF57" s="18"/>
      <c r="JSG57" s="18"/>
      <c r="JSH57" s="18"/>
      <c r="JSI57" s="18"/>
      <c r="JSJ57" s="18"/>
      <c r="JSK57" s="18"/>
      <c r="JSL57" s="18"/>
      <c r="JSM57" s="18"/>
      <c r="JSN57" s="18"/>
      <c r="JSO57" s="18"/>
      <c r="JSP57" s="18"/>
      <c r="JSQ57" s="18"/>
      <c r="JSR57" s="18"/>
      <c r="JSS57" s="18"/>
      <c r="JST57" s="18"/>
      <c r="JSU57" s="18"/>
      <c r="JSV57" s="18"/>
      <c r="JSW57" s="18"/>
      <c r="JSX57" s="18"/>
      <c r="JSY57" s="18"/>
      <c r="JSZ57" s="18"/>
      <c r="JTA57" s="18"/>
      <c r="JTB57" s="18"/>
      <c r="JTC57" s="18"/>
      <c r="JTD57" s="18"/>
      <c r="JTE57" s="18"/>
      <c r="JTF57" s="18"/>
      <c r="JTG57" s="18"/>
      <c r="JTH57" s="18"/>
      <c r="JTI57" s="18"/>
      <c r="JTJ57" s="18"/>
      <c r="JTK57" s="18"/>
      <c r="JTL57" s="18"/>
      <c r="JTM57" s="18"/>
      <c r="JTN57" s="18"/>
      <c r="JTO57" s="18"/>
      <c r="JTP57" s="18"/>
      <c r="JTQ57" s="18"/>
      <c r="JTR57" s="18"/>
      <c r="JTS57" s="18"/>
      <c r="JTT57" s="18"/>
      <c r="JTU57" s="18"/>
      <c r="JTV57" s="18"/>
      <c r="JTW57" s="18"/>
      <c r="JTX57" s="18"/>
      <c r="JTY57" s="18"/>
      <c r="JTZ57" s="18"/>
      <c r="JUA57" s="18"/>
      <c r="JUB57" s="18"/>
      <c r="JUC57" s="18"/>
      <c r="JUD57" s="18"/>
      <c r="JUE57" s="18"/>
      <c r="JUF57" s="18"/>
      <c r="JUG57" s="18"/>
      <c r="JUH57" s="18"/>
      <c r="JUI57" s="18"/>
      <c r="JUJ57" s="18"/>
      <c r="JUK57" s="18"/>
      <c r="JUL57" s="18"/>
      <c r="JUM57" s="18"/>
      <c r="JUN57" s="18"/>
      <c r="JUO57" s="18"/>
      <c r="JUP57" s="18"/>
      <c r="JUQ57" s="18"/>
      <c r="JUR57" s="18"/>
      <c r="JUS57" s="18"/>
      <c r="JUT57" s="18"/>
      <c r="JUU57" s="18"/>
      <c r="JUV57" s="18"/>
      <c r="JUW57" s="18"/>
      <c r="JUX57" s="18"/>
      <c r="JUY57" s="18"/>
      <c r="JUZ57" s="18"/>
      <c r="JVA57" s="18"/>
      <c r="JVB57" s="18"/>
      <c r="JVC57" s="18"/>
      <c r="JVD57" s="18"/>
      <c r="JVE57" s="18"/>
      <c r="JVF57" s="18"/>
      <c r="JVG57" s="18"/>
      <c r="JVH57" s="18"/>
      <c r="JVI57" s="18"/>
      <c r="JVJ57" s="18"/>
      <c r="JVK57" s="18"/>
      <c r="JVL57" s="18"/>
      <c r="JVM57" s="18"/>
      <c r="JVN57" s="18"/>
      <c r="JVO57" s="18"/>
      <c r="JVP57" s="18"/>
      <c r="JVQ57" s="18"/>
      <c r="JVR57" s="18"/>
      <c r="JVS57" s="18"/>
      <c r="JVT57" s="18"/>
      <c r="JVU57" s="18"/>
      <c r="JVV57" s="18"/>
      <c r="JVW57" s="18"/>
      <c r="JVX57" s="18"/>
      <c r="JVY57" s="18"/>
      <c r="JVZ57" s="18"/>
      <c r="JWA57" s="18"/>
      <c r="JWB57" s="18"/>
      <c r="JWC57" s="18"/>
      <c r="JWD57" s="18"/>
      <c r="JWE57" s="18"/>
      <c r="JWF57" s="18"/>
      <c r="JWG57" s="18"/>
      <c r="JWH57" s="18"/>
      <c r="JWI57" s="18"/>
      <c r="JWJ57" s="18"/>
      <c r="JWK57" s="18"/>
      <c r="JWL57" s="18"/>
      <c r="JWM57" s="18"/>
      <c r="JWN57" s="18"/>
      <c r="JWO57" s="18"/>
      <c r="JWP57" s="18"/>
      <c r="JWQ57" s="18"/>
      <c r="JWR57" s="18"/>
      <c r="JWS57" s="18"/>
      <c r="JWT57" s="18"/>
      <c r="JWU57" s="18"/>
      <c r="JWV57" s="18"/>
      <c r="JWW57" s="18"/>
      <c r="JWX57" s="18"/>
      <c r="JWY57" s="18"/>
      <c r="JWZ57" s="18"/>
      <c r="JXA57" s="18"/>
      <c r="JXB57" s="18"/>
      <c r="JXC57" s="18"/>
      <c r="JXD57" s="18"/>
      <c r="JXE57" s="18"/>
      <c r="JXF57" s="18"/>
      <c r="JXG57" s="18"/>
      <c r="JXH57" s="18"/>
      <c r="JXI57" s="18"/>
      <c r="JXJ57" s="18"/>
      <c r="JXK57" s="18"/>
      <c r="JXL57" s="18"/>
      <c r="JXM57" s="18"/>
      <c r="JXN57" s="18"/>
      <c r="JXO57" s="18"/>
      <c r="JXP57" s="18"/>
      <c r="JXQ57" s="18"/>
      <c r="JXR57" s="18"/>
      <c r="JXS57" s="18"/>
      <c r="JXT57" s="18"/>
      <c r="JXU57" s="18"/>
      <c r="JXV57" s="18"/>
      <c r="JXW57" s="18"/>
      <c r="JXX57" s="18"/>
      <c r="JXY57" s="18"/>
      <c r="JXZ57" s="18"/>
      <c r="JYA57" s="18"/>
      <c r="JYB57" s="18"/>
      <c r="JYC57" s="18"/>
      <c r="JYD57" s="18"/>
      <c r="JYE57" s="18"/>
      <c r="JYF57" s="18"/>
      <c r="JYG57" s="18"/>
      <c r="JYH57" s="18"/>
      <c r="JYI57" s="18"/>
      <c r="JYJ57" s="18"/>
      <c r="JYK57" s="18"/>
      <c r="JYL57" s="18"/>
      <c r="JYM57" s="18"/>
      <c r="JYN57" s="18"/>
      <c r="JYO57" s="18"/>
      <c r="JYP57" s="18"/>
      <c r="JYQ57" s="18"/>
      <c r="JYR57" s="18"/>
      <c r="JYS57" s="18"/>
      <c r="JYT57" s="18"/>
      <c r="JYU57" s="18"/>
      <c r="JYV57" s="18"/>
      <c r="JYW57" s="18"/>
      <c r="JYX57" s="18"/>
      <c r="JYY57" s="18"/>
      <c r="JYZ57" s="18"/>
      <c r="JZA57" s="18"/>
      <c r="JZB57" s="18"/>
      <c r="JZC57" s="18"/>
      <c r="JZD57" s="18"/>
      <c r="JZE57" s="18"/>
      <c r="JZF57" s="18"/>
      <c r="JZG57" s="18"/>
      <c r="JZH57" s="18"/>
      <c r="JZI57" s="18"/>
      <c r="JZJ57" s="18"/>
      <c r="JZK57" s="18"/>
      <c r="JZL57" s="18"/>
      <c r="JZM57" s="18"/>
      <c r="JZN57" s="18"/>
      <c r="JZO57" s="18"/>
      <c r="JZP57" s="18"/>
      <c r="JZQ57" s="18"/>
      <c r="JZR57" s="18"/>
      <c r="JZS57" s="18"/>
      <c r="JZT57" s="18"/>
      <c r="JZU57" s="18"/>
      <c r="JZV57" s="18"/>
      <c r="JZW57" s="18"/>
      <c r="JZX57" s="18"/>
      <c r="JZY57" s="18"/>
      <c r="JZZ57" s="18"/>
      <c r="KAA57" s="18"/>
      <c r="KAB57" s="18"/>
      <c r="KAC57" s="18"/>
      <c r="KAD57" s="18"/>
      <c r="KAE57" s="18"/>
      <c r="KAF57" s="18"/>
      <c r="KAG57" s="18"/>
      <c r="KAH57" s="18"/>
      <c r="KAI57" s="18"/>
      <c r="KAJ57" s="18"/>
      <c r="KAK57" s="18"/>
      <c r="KAL57" s="18"/>
      <c r="KAM57" s="18"/>
      <c r="KAN57" s="18"/>
      <c r="KAO57" s="18"/>
      <c r="KAP57" s="18"/>
      <c r="KAQ57" s="18"/>
      <c r="KAR57" s="18"/>
      <c r="KAS57" s="18"/>
      <c r="KAT57" s="18"/>
      <c r="KAU57" s="18"/>
      <c r="KAV57" s="18"/>
      <c r="KAW57" s="18"/>
      <c r="KAX57" s="18"/>
      <c r="KAY57" s="18"/>
      <c r="KAZ57" s="18"/>
      <c r="KBA57" s="18"/>
      <c r="KBB57" s="18"/>
      <c r="KBC57" s="18"/>
      <c r="KBD57" s="18"/>
      <c r="KBE57" s="18"/>
      <c r="KBF57" s="18"/>
      <c r="KBG57" s="18"/>
      <c r="KBH57" s="18"/>
      <c r="KBI57" s="18"/>
      <c r="KBJ57" s="18"/>
      <c r="KBK57" s="18"/>
      <c r="KBL57" s="18"/>
      <c r="KBM57" s="18"/>
      <c r="KBN57" s="18"/>
      <c r="KBO57" s="18"/>
      <c r="KBP57" s="18"/>
      <c r="KBQ57" s="18"/>
      <c r="KBR57" s="18"/>
      <c r="KBS57" s="18"/>
      <c r="KBT57" s="18"/>
      <c r="KBU57" s="18"/>
      <c r="KBV57" s="18"/>
      <c r="KBW57" s="18"/>
      <c r="KBX57" s="18"/>
      <c r="KBY57" s="18"/>
      <c r="KBZ57" s="18"/>
      <c r="KCA57" s="18"/>
      <c r="KCB57" s="18"/>
      <c r="KCC57" s="18"/>
      <c r="KCD57" s="18"/>
      <c r="KCE57" s="18"/>
      <c r="KCF57" s="18"/>
      <c r="KCG57" s="18"/>
      <c r="KCH57" s="18"/>
      <c r="KCI57" s="18"/>
      <c r="KCJ57" s="18"/>
      <c r="KCK57" s="18"/>
      <c r="KCL57" s="18"/>
      <c r="KCM57" s="18"/>
      <c r="KCN57" s="18"/>
      <c r="KCO57" s="18"/>
      <c r="KCP57" s="18"/>
      <c r="KCQ57" s="18"/>
      <c r="KCR57" s="18"/>
      <c r="KCS57" s="18"/>
      <c r="KCT57" s="18"/>
      <c r="KCU57" s="18"/>
      <c r="KCV57" s="18"/>
      <c r="KCW57" s="18"/>
      <c r="KCX57" s="18"/>
      <c r="KCY57" s="18"/>
      <c r="KCZ57" s="18"/>
      <c r="KDA57" s="18"/>
      <c r="KDB57" s="18"/>
      <c r="KDC57" s="18"/>
      <c r="KDD57" s="18"/>
      <c r="KDE57" s="18"/>
      <c r="KDF57" s="18"/>
      <c r="KDG57" s="18"/>
      <c r="KDH57" s="18"/>
      <c r="KDI57" s="18"/>
      <c r="KDJ57" s="18"/>
      <c r="KDK57" s="18"/>
      <c r="KDL57" s="18"/>
      <c r="KDM57" s="18"/>
      <c r="KDN57" s="18"/>
      <c r="KDO57" s="18"/>
      <c r="KDP57" s="18"/>
      <c r="KDQ57" s="18"/>
      <c r="KDR57" s="18"/>
      <c r="KDS57" s="18"/>
      <c r="KDT57" s="18"/>
      <c r="KDU57" s="18"/>
      <c r="KDV57" s="18"/>
      <c r="KDW57" s="18"/>
      <c r="KDX57" s="18"/>
      <c r="KDY57" s="18"/>
      <c r="KDZ57" s="18"/>
      <c r="KEA57" s="18"/>
      <c r="KEB57" s="18"/>
      <c r="KEC57" s="18"/>
      <c r="KED57" s="18"/>
      <c r="KEE57" s="18"/>
      <c r="KEF57" s="18"/>
      <c r="KEG57" s="18"/>
      <c r="KEH57" s="18"/>
      <c r="KEI57" s="18"/>
      <c r="KEJ57" s="18"/>
      <c r="KEK57" s="18"/>
      <c r="KEL57" s="18"/>
      <c r="KEM57" s="18"/>
      <c r="KEN57" s="18"/>
      <c r="KEO57" s="18"/>
      <c r="KEP57" s="18"/>
      <c r="KEQ57" s="18"/>
      <c r="KER57" s="18"/>
      <c r="KES57" s="18"/>
      <c r="KET57" s="18"/>
      <c r="KEU57" s="18"/>
      <c r="KEV57" s="18"/>
      <c r="KEW57" s="18"/>
      <c r="KEX57" s="18"/>
      <c r="KEY57" s="18"/>
      <c r="KEZ57" s="18"/>
      <c r="KFA57" s="18"/>
      <c r="KFB57" s="18"/>
      <c r="KFC57" s="18"/>
      <c r="KFD57" s="18"/>
      <c r="KFE57" s="18"/>
      <c r="KFF57" s="18"/>
      <c r="KFG57" s="18"/>
      <c r="KFH57" s="18"/>
      <c r="KFI57" s="18"/>
      <c r="KFJ57" s="18"/>
      <c r="KFK57" s="18"/>
      <c r="KFL57" s="18"/>
      <c r="KFM57" s="18"/>
      <c r="KFN57" s="18"/>
      <c r="KFO57" s="18"/>
      <c r="KFP57" s="18"/>
      <c r="KFQ57" s="18"/>
      <c r="KFR57" s="18"/>
      <c r="KFS57" s="18"/>
      <c r="KFT57" s="18"/>
      <c r="KFU57" s="18"/>
      <c r="KFV57" s="18"/>
      <c r="KFW57" s="18"/>
      <c r="KFX57" s="18"/>
      <c r="KFY57" s="18"/>
      <c r="KFZ57" s="18"/>
      <c r="KGA57" s="18"/>
      <c r="KGB57" s="18"/>
      <c r="KGC57" s="18"/>
      <c r="KGD57" s="18"/>
      <c r="KGE57" s="18"/>
      <c r="KGF57" s="18"/>
      <c r="KGG57" s="18"/>
      <c r="KGH57" s="18"/>
      <c r="KGI57" s="18"/>
      <c r="KGJ57" s="18"/>
      <c r="KGK57" s="18"/>
      <c r="KGL57" s="18"/>
      <c r="KGM57" s="18"/>
      <c r="KGN57" s="18"/>
      <c r="KGO57" s="18"/>
      <c r="KGP57" s="18"/>
      <c r="KGQ57" s="18"/>
      <c r="KGR57" s="18"/>
      <c r="KGS57" s="18"/>
      <c r="KGT57" s="18"/>
      <c r="KGU57" s="18"/>
      <c r="KGV57" s="18"/>
      <c r="KGW57" s="18"/>
      <c r="KGX57" s="18"/>
      <c r="KGY57" s="18"/>
      <c r="KGZ57" s="18"/>
      <c r="KHA57" s="18"/>
      <c r="KHB57" s="18"/>
      <c r="KHC57" s="18"/>
      <c r="KHD57" s="18"/>
      <c r="KHE57" s="18"/>
      <c r="KHF57" s="18"/>
      <c r="KHG57" s="18"/>
      <c r="KHH57" s="18"/>
      <c r="KHI57" s="18"/>
      <c r="KHJ57" s="18"/>
      <c r="KHK57" s="18"/>
      <c r="KHL57" s="18"/>
      <c r="KHM57" s="18"/>
      <c r="KHN57" s="18"/>
      <c r="KHO57" s="18"/>
      <c r="KHP57" s="18"/>
      <c r="KHQ57" s="18"/>
      <c r="KHR57" s="18"/>
      <c r="KHS57" s="18"/>
      <c r="KHT57" s="18"/>
      <c r="KHU57" s="18"/>
      <c r="KHV57" s="18"/>
      <c r="KHW57" s="18"/>
      <c r="KHX57" s="18"/>
      <c r="KHY57" s="18"/>
      <c r="KHZ57" s="18"/>
      <c r="KIA57" s="18"/>
      <c r="KIB57" s="18"/>
      <c r="KIC57" s="18"/>
      <c r="KID57" s="18"/>
      <c r="KIE57" s="18"/>
      <c r="KIF57" s="18"/>
      <c r="KIG57" s="18"/>
      <c r="KIH57" s="18"/>
      <c r="KII57" s="18"/>
      <c r="KIJ57" s="18"/>
      <c r="KIK57" s="18"/>
      <c r="KIL57" s="18"/>
      <c r="KIM57" s="18"/>
      <c r="KIN57" s="18"/>
      <c r="KIO57" s="18"/>
      <c r="KIP57" s="18"/>
      <c r="KIQ57" s="18"/>
      <c r="KIR57" s="18"/>
      <c r="KIS57" s="18"/>
      <c r="KIT57" s="18"/>
      <c r="KIU57" s="18"/>
      <c r="KIV57" s="18"/>
      <c r="KIW57" s="18"/>
      <c r="KIX57" s="18"/>
      <c r="KIY57" s="18"/>
      <c r="KIZ57" s="18"/>
      <c r="KJA57" s="18"/>
      <c r="KJB57" s="18"/>
      <c r="KJC57" s="18"/>
      <c r="KJD57" s="18"/>
      <c r="KJE57" s="18"/>
      <c r="KJF57" s="18"/>
      <c r="KJG57" s="18"/>
      <c r="KJH57" s="18"/>
      <c r="KJI57" s="18"/>
      <c r="KJJ57" s="18"/>
      <c r="KJK57" s="18"/>
      <c r="KJL57" s="18"/>
      <c r="KJM57" s="18"/>
      <c r="KJN57" s="18"/>
      <c r="KJO57" s="18"/>
      <c r="KJP57" s="18"/>
      <c r="KJQ57" s="18"/>
      <c r="KJR57" s="18"/>
      <c r="KJS57" s="18"/>
      <c r="KJT57" s="18"/>
      <c r="KJU57" s="18"/>
      <c r="KJV57" s="18"/>
      <c r="KJW57" s="18"/>
      <c r="KJX57" s="18"/>
      <c r="KJY57" s="18"/>
      <c r="KJZ57" s="18"/>
      <c r="KKA57" s="18"/>
      <c r="KKB57" s="18"/>
      <c r="KKC57" s="18"/>
      <c r="KKD57" s="18"/>
      <c r="KKE57" s="18"/>
      <c r="KKF57" s="18"/>
      <c r="KKG57" s="18"/>
      <c r="KKH57" s="18"/>
      <c r="KKI57" s="18"/>
      <c r="KKJ57" s="18"/>
      <c r="KKK57" s="18"/>
      <c r="KKL57" s="18"/>
      <c r="KKM57" s="18"/>
      <c r="KKN57" s="18"/>
      <c r="KKO57" s="18"/>
      <c r="KKP57" s="18"/>
      <c r="KKQ57" s="18"/>
      <c r="KKR57" s="18"/>
      <c r="KKS57" s="18"/>
      <c r="KKT57" s="18"/>
      <c r="KKU57" s="18"/>
      <c r="KKV57" s="18"/>
      <c r="KKW57" s="18"/>
      <c r="KKX57" s="18"/>
      <c r="KKY57" s="18"/>
      <c r="KKZ57" s="18"/>
      <c r="KLA57" s="18"/>
      <c r="KLB57" s="18"/>
      <c r="KLC57" s="18"/>
      <c r="KLD57" s="18"/>
      <c r="KLE57" s="18"/>
      <c r="KLF57" s="18"/>
      <c r="KLG57" s="18"/>
      <c r="KLH57" s="18"/>
      <c r="KLI57" s="18"/>
      <c r="KLJ57" s="18"/>
      <c r="KLK57" s="18"/>
      <c r="KLL57" s="18"/>
      <c r="KLM57" s="18"/>
      <c r="KLN57" s="18"/>
      <c r="KLO57" s="18"/>
      <c r="KLP57" s="18"/>
      <c r="KLQ57" s="18"/>
      <c r="KLR57" s="18"/>
      <c r="KLS57" s="18"/>
      <c r="KLT57" s="18"/>
      <c r="KLU57" s="18"/>
      <c r="KLV57" s="18"/>
      <c r="KLW57" s="18"/>
      <c r="KLX57" s="18"/>
      <c r="KLY57" s="18"/>
      <c r="KLZ57" s="18"/>
      <c r="KMA57" s="18"/>
      <c r="KMB57" s="18"/>
      <c r="KMC57" s="18"/>
      <c r="KMD57" s="18"/>
      <c r="KME57" s="18"/>
      <c r="KMF57" s="18"/>
      <c r="KMG57" s="18"/>
      <c r="KMH57" s="18"/>
      <c r="KMI57" s="18"/>
      <c r="KMJ57" s="18"/>
      <c r="KMK57" s="18"/>
      <c r="KML57" s="18"/>
      <c r="KMM57" s="18"/>
      <c r="KMN57" s="18"/>
      <c r="KMO57" s="18"/>
      <c r="KMP57" s="18"/>
      <c r="KMQ57" s="18"/>
      <c r="KMR57" s="18"/>
      <c r="KMS57" s="18"/>
      <c r="KMT57" s="18"/>
      <c r="KMU57" s="18"/>
      <c r="KMV57" s="18"/>
      <c r="KMW57" s="18"/>
      <c r="KMX57" s="18"/>
      <c r="KMY57" s="18"/>
      <c r="KMZ57" s="18"/>
      <c r="KNA57" s="18"/>
      <c r="KNB57" s="18"/>
      <c r="KNC57" s="18"/>
      <c r="KND57" s="18"/>
      <c r="KNE57" s="18"/>
      <c r="KNF57" s="18"/>
      <c r="KNG57" s="18"/>
      <c r="KNH57" s="18"/>
      <c r="KNI57" s="18"/>
      <c r="KNJ57" s="18"/>
      <c r="KNK57" s="18"/>
      <c r="KNL57" s="18"/>
      <c r="KNM57" s="18"/>
      <c r="KNN57" s="18"/>
      <c r="KNO57" s="18"/>
      <c r="KNP57" s="18"/>
      <c r="KNQ57" s="18"/>
      <c r="KNR57" s="18"/>
      <c r="KNS57" s="18"/>
      <c r="KNT57" s="18"/>
      <c r="KNU57" s="18"/>
      <c r="KNV57" s="18"/>
      <c r="KNW57" s="18"/>
      <c r="KNX57" s="18"/>
      <c r="KNY57" s="18"/>
      <c r="KNZ57" s="18"/>
      <c r="KOA57" s="18"/>
      <c r="KOB57" s="18"/>
      <c r="KOC57" s="18"/>
      <c r="KOD57" s="18"/>
      <c r="KOE57" s="18"/>
      <c r="KOF57" s="18"/>
      <c r="KOG57" s="18"/>
      <c r="KOH57" s="18"/>
      <c r="KOI57" s="18"/>
      <c r="KOJ57" s="18"/>
      <c r="KOK57" s="18"/>
      <c r="KOL57" s="18"/>
      <c r="KOM57" s="18"/>
      <c r="KON57" s="18"/>
      <c r="KOO57" s="18"/>
      <c r="KOP57" s="18"/>
      <c r="KOQ57" s="18"/>
      <c r="KOR57" s="18"/>
      <c r="KOS57" s="18"/>
      <c r="KOT57" s="18"/>
      <c r="KOU57" s="18"/>
      <c r="KOV57" s="18"/>
      <c r="KOW57" s="18"/>
      <c r="KOX57" s="18"/>
      <c r="KOY57" s="18"/>
      <c r="KOZ57" s="18"/>
      <c r="KPA57" s="18"/>
      <c r="KPB57" s="18"/>
      <c r="KPC57" s="18"/>
      <c r="KPD57" s="18"/>
      <c r="KPE57" s="18"/>
      <c r="KPF57" s="18"/>
      <c r="KPG57" s="18"/>
      <c r="KPH57" s="18"/>
      <c r="KPI57" s="18"/>
      <c r="KPJ57" s="18"/>
      <c r="KPK57" s="18"/>
      <c r="KPL57" s="18"/>
      <c r="KPM57" s="18"/>
      <c r="KPN57" s="18"/>
      <c r="KPO57" s="18"/>
      <c r="KPP57" s="18"/>
      <c r="KPQ57" s="18"/>
      <c r="KPR57" s="18"/>
      <c r="KPS57" s="18"/>
      <c r="KPT57" s="18"/>
      <c r="KPU57" s="18"/>
      <c r="KPV57" s="18"/>
      <c r="KPW57" s="18"/>
      <c r="KPX57" s="18"/>
      <c r="KPY57" s="18"/>
      <c r="KPZ57" s="18"/>
      <c r="KQA57" s="18"/>
      <c r="KQB57" s="18"/>
      <c r="KQC57" s="18"/>
      <c r="KQD57" s="18"/>
      <c r="KQE57" s="18"/>
      <c r="KQF57" s="18"/>
      <c r="KQG57" s="18"/>
      <c r="KQH57" s="18"/>
      <c r="KQI57" s="18"/>
      <c r="KQJ57" s="18"/>
      <c r="KQK57" s="18"/>
      <c r="KQL57" s="18"/>
      <c r="KQM57" s="18"/>
      <c r="KQN57" s="18"/>
      <c r="KQO57" s="18"/>
      <c r="KQP57" s="18"/>
      <c r="KQQ57" s="18"/>
      <c r="KQR57" s="18"/>
      <c r="KQS57" s="18"/>
      <c r="KQT57" s="18"/>
      <c r="KQU57" s="18"/>
      <c r="KQV57" s="18"/>
      <c r="KQW57" s="18"/>
      <c r="KQX57" s="18"/>
      <c r="KQY57" s="18"/>
      <c r="KQZ57" s="18"/>
      <c r="KRA57" s="18"/>
      <c r="KRB57" s="18"/>
      <c r="KRC57" s="18"/>
      <c r="KRD57" s="18"/>
      <c r="KRE57" s="18"/>
      <c r="KRF57" s="18"/>
      <c r="KRG57" s="18"/>
      <c r="KRH57" s="18"/>
      <c r="KRI57" s="18"/>
      <c r="KRJ57" s="18"/>
      <c r="KRK57" s="18"/>
      <c r="KRL57" s="18"/>
      <c r="KRM57" s="18"/>
      <c r="KRN57" s="18"/>
      <c r="KRO57" s="18"/>
      <c r="KRP57" s="18"/>
      <c r="KRQ57" s="18"/>
      <c r="KRR57" s="18"/>
      <c r="KRS57" s="18"/>
      <c r="KRT57" s="18"/>
      <c r="KRU57" s="18"/>
      <c r="KRV57" s="18"/>
      <c r="KRW57" s="18"/>
      <c r="KRX57" s="18"/>
      <c r="KRY57" s="18"/>
      <c r="KRZ57" s="18"/>
      <c r="KSA57" s="18"/>
      <c r="KSB57" s="18"/>
      <c r="KSC57" s="18"/>
      <c r="KSD57" s="18"/>
      <c r="KSE57" s="18"/>
      <c r="KSF57" s="18"/>
      <c r="KSG57" s="18"/>
      <c r="KSH57" s="18"/>
      <c r="KSI57" s="18"/>
      <c r="KSJ57" s="18"/>
      <c r="KSK57" s="18"/>
      <c r="KSL57" s="18"/>
      <c r="KSM57" s="18"/>
      <c r="KSN57" s="18"/>
      <c r="KSO57" s="18"/>
      <c r="KSP57" s="18"/>
      <c r="KSQ57" s="18"/>
      <c r="KSR57" s="18"/>
      <c r="KSS57" s="18"/>
      <c r="KST57" s="18"/>
      <c r="KSU57" s="18"/>
      <c r="KSV57" s="18"/>
      <c r="KSW57" s="18"/>
      <c r="KSX57" s="18"/>
      <c r="KSY57" s="18"/>
      <c r="KSZ57" s="18"/>
      <c r="KTA57" s="18"/>
      <c r="KTB57" s="18"/>
      <c r="KTC57" s="18"/>
      <c r="KTD57" s="18"/>
      <c r="KTE57" s="18"/>
      <c r="KTF57" s="18"/>
      <c r="KTG57" s="18"/>
      <c r="KTH57" s="18"/>
      <c r="KTI57" s="18"/>
      <c r="KTJ57" s="18"/>
      <c r="KTK57" s="18"/>
      <c r="KTL57" s="18"/>
      <c r="KTM57" s="18"/>
      <c r="KTN57" s="18"/>
      <c r="KTO57" s="18"/>
      <c r="KTP57" s="18"/>
      <c r="KTQ57" s="18"/>
      <c r="KTR57" s="18"/>
      <c r="KTS57" s="18"/>
      <c r="KTT57" s="18"/>
      <c r="KTU57" s="18"/>
      <c r="KTV57" s="18"/>
      <c r="KTW57" s="18"/>
      <c r="KTX57" s="18"/>
      <c r="KTY57" s="18"/>
      <c r="KTZ57" s="18"/>
      <c r="KUA57" s="18"/>
      <c r="KUB57" s="18"/>
      <c r="KUC57" s="18"/>
      <c r="KUD57" s="18"/>
      <c r="KUE57" s="18"/>
      <c r="KUF57" s="18"/>
      <c r="KUG57" s="18"/>
      <c r="KUH57" s="18"/>
      <c r="KUI57" s="18"/>
      <c r="KUJ57" s="18"/>
      <c r="KUK57" s="18"/>
      <c r="KUL57" s="18"/>
      <c r="KUM57" s="18"/>
      <c r="KUN57" s="18"/>
      <c r="KUO57" s="18"/>
      <c r="KUP57" s="18"/>
      <c r="KUQ57" s="18"/>
      <c r="KUR57" s="18"/>
      <c r="KUS57" s="18"/>
      <c r="KUT57" s="18"/>
      <c r="KUU57" s="18"/>
      <c r="KUV57" s="18"/>
      <c r="KUW57" s="18"/>
      <c r="KUX57" s="18"/>
      <c r="KUY57" s="18"/>
      <c r="KUZ57" s="18"/>
      <c r="KVA57" s="18"/>
      <c r="KVB57" s="18"/>
      <c r="KVC57" s="18"/>
      <c r="KVD57" s="18"/>
      <c r="KVE57" s="18"/>
      <c r="KVF57" s="18"/>
      <c r="KVG57" s="18"/>
      <c r="KVH57" s="18"/>
      <c r="KVI57" s="18"/>
      <c r="KVJ57" s="18"/>
      <c r="KVK57" s="18"/>
      <c r="KVL57" s="18"/>
      <c r="KVM57" s="18"/>
      <c r="KVN57" s="18"/>
      <c r="KVO57" s="18"/>
      <c r="KVP57" s="18"/>
      <c r="KVQ57" s="18"/>
      <c r="KVR57" s="18"/>
      <c r="KVS57" s="18"/>
      <c r="KVT57" s="18"/>
      <c r="KVU57" s="18"/>
      <c r="KVV57" s="18"/>
      <c r="KVW57" s="18"/>
      <c r="KVX57" s="18"/>
      <c r="KVY57" s="18"/>
      <c r="KVZ57" s="18"/>
      <c r="KWA57" s="18"/>
      <c r="KWB57" s="18"/>
      <c r="KWC57" s="18"/>
      <c r="KWD57" s="18"/>
      <c r="KWE57" s="18"/>
      <c r="KWF57" s="18"/>
      <c r="KWG57" s="18"/>
      <c r="KWH57" s="18"/>
      <c r="KWI57" s="18"/>
      <c r="KWJ57" s="18"/>
      <c r="KWK57" s="18"/>
      <c r="KWL57" s="18"/>
      <c r="KWM57" s="18"/>
      <c r="KWN57" s="18"/>
      <c r="KWO57" s="18"/>
      <c r="KWP57" s="18"/>
      <c r="KWQ57" s="18"/>
      <c r="KWR57" s="18"/>
      <c r="KWS57" s="18"/>
      <c r="KWT57" s="18"/>
      <c r="KWU57" s="18"/>
      <c r="KWV57" s="18"/>
      <c r="KWW57" s="18"/>
      <c r="KWX57" s="18"/>
      <c r="KWY57" s="18"/>
      <c r="KWZ57" s="18"/>
      <c r="KXA57" s="18"/>
      <c r="KXB57" s="18"/>
      <c r="KXC57" s="18"/>
      <c r="KXD57" s="18"/>
      <c r="KXE57" s="18"/>
      <c r="KXF57" s="18"/>
      <c r="KXG57" s="18"/>
      <c r="KXH57" s="18"/>
      <c r="KXI57" s="18"/>
      <c r="KXJ57" s="18"/>
      <c r="KXK57" s="18"/>
      <c r="KXL57" s="18"/>
      <c r="KXM57" s="18"/>
      <c r="KXN57" s="18"/>
      <c r="KXO57" s="18"/>
      <c r="KXP57" s="18"/>
      <c r="KXQ57" s="18"/>
      <c r="KXR57" s="18"/>
      <c r="KXS57" s="18"/>
      <c r="KXT57" s="18"/>
      <c r="KXU57" s="18"/>
      <c r="KXV57" s="18"/>
      <c r="KXW57" s="18"/>
      <c r="KXX57" s="18"/>
      <c r="KXY57" s="18"/>
      <c r="KXZ57" s="18"/>
      <c r="KYA57" s="18"/>
      <c r="KYB57" s="18"/>
      <c r="KYC57" s="18"/>
      <c r="KYD57" s="18"/>
      <c r="KYE57" s="18"/>
      <c r="KYF57" s="18"/>
      <c r="KYG57" s="18"/>
      <c r="KYH57" s="18"/>
      <c r="KYI57" s="18"/>
      <c r="KYJ57" s="18"/>
      <c r="KYK57" s="18"/>
      <c r="KYL57" s="18"/>
      <c r="KYM57" s="18"/>
      <c r="KYN57" s="18"/>
      <c r="KYO57" s="18"/>
      <c r="KYP57" s="18"/>
      <c r="KYQ57" s="18"/>
      <c r="KYR57" s="18"/>
      <c r="KYS57" s="18"/>
      <c r="KYT57" s="18"/>
      <c r="KYU57" s="18"/>
      <c r="KYV57" s="18"/>
      <c r="KYW57" s="18"/>
      <c r="KYX57" s="18"/>
      <c r="KYY57" s="18"/>
      <c r="KYZ57" s="18"/>
      <c r="KZA57" s="18"/>
      <c r="KZB57" s="18"/>
      <c r="KZC57" s="18"/>
      <c r="KZD57" s="18"/>
      <c r="KZE57" s="18"/>
      <c r="KZF57" s="18"/>
      <c r="KZG57" s="18"/>
      <c r="KZH57" s="18"/>
      <c r="KZI57" s="18"/>
      <c r="KZJ57" s="18"/>
      <c r="KZK57" s="18"/>
      <c r="KZL57" s="18"/>
      <c r="KZM57" s="18"/>
      <c r="KZN57" s="18"/>
      <c r="KZO57" s="18"/>
      <c r="KZP57" s="18"/>
      <c r="KZQ57" s="18"/>
      <c r="KZR57" s="18"/>
      <c r="KZS57" s="18"/>
      <c r="KZT57" s="18"/>
      <c r="KZU57" s="18"/>
      <c r="KZV57" s="18"/>
      <c r="KZW57" s="18"/>
      <c r="KZX57" s="18"/>
      <c r="KZY57" s="18"/>
      <c r="KZZ57" s="18"/>
      <c r="LAA57" s="18"/>
      <c r="LAB57" s="18"/>
      <c r="LAC57" s="18"/>
      <c r="LAD57" s="18"/>
      <c r="LAE57" s="18"/>
      <c r="LAF57" s="18"/>
      <c r="LAG57" s="18"/>
      <c r="LAH57" s="18"/>
      <c r="LAI57" s="18"/>
      <c r="LAJ57" s="18"/>
      <c r="LAK57" s="18"/>
      <c r="LAL57" s="18"/>
      <c r="LAM57" s="18"/>
      <c r="LAN57" s="18"/>
      <c r="LAO57" s="18"/>
      <c r="LAP57" s="18"/>
      <c r="LAQ57" s="18"/>
      <c r="LAR57" s="18"/>
      <c r="LAS57" s="18"/>
      <c r="LAT57" s="18"/>
      <c r="LAU57" s="18"/>
      <c r="LAV57" s="18"/>
      <c r="LAW57" s="18"/>
      <c r="LAX57" s="18"/>
      <c r="LAY57" s="18"/>
      <c r="LAZ57" s="18"/>
      <c r="LBA57" s="18"/>
      <c r="LBB57" s="18"/>
      <c r="LBC57" s="18"/>
      <c r="LBD57" s="18"/>
      <c r="LBE57" s="18"/>
      <c r="LBF57" s="18"/>
      <c r="LBG57" s="18"/>
      <c r="LBH57" s="18"/>
      <c r="LBI57" s="18"/>
      <c r="LBJ57" s="18"/>
      <c r="LBK57" s="18"/>
      <c r="LBL57" s="18"/>
      <c r="LBM57" s="18"/>
      <c r="LBN57" s="18"/>
      <c r="LBO57" s="18"/>
      <c r="LBP57" s="18"/>
      <c r="LBQ57" s="18"/>
      <c r="LBR57" s="18"/>
      <c r="LBS57" s="18"/>
      <c r="LBT57" s="18"/>
      <c r="LBU57" s="18"/>
      <c r="LBV57" s="18"/>
      <c r="LBW57" s="18"/>
      <c r="LBX57" s="18"/>
      <c r="LBY57" s="18"/>
      <c r="LBZ57" s="18"/>
      <c r="LCA57" s="18"/>
      <c r="LCB57" s="18"/>
      <c r="LCC57" s="18"/>
      <c r="LCD57" s="18"/>
      <c r="LCE57" s="18"/>
      <c r="LCF57" s="18"/>
      <c r="LCG57" s="18"/>
      <c r="LCH57" s="18"/>
      <c r="LCI57" s="18"/>
      <c r="LCJ57" s="18"/>
      <c r="LCK57" s="18"/>
      <c r="LCL57" s="18"/>
      <c r="LCM57" s="18"/>
      <c r="LCN57" s="18"/>
      <c r="LCO57" s="18"/>
      <c r="LCP57" s="18"/>
      <c r="LCQ57" s="18"/>
      <c r="LCR57" s="18"/>
      <c r="LCS57" s="18"/>
      <c r="LCT57" s="18"/>
      <c r="LCU57" s="18"/>
      <c r="LCV57" s="18"/>
      <c r="LCW57" s="18"/>
      <c r="LCX57" s="18"/>
      <c r="LCY57" s="18"/>
      <c r="LCZ57" s="18"/>
      <c r="LDA57" s="18"/>
      <c r="LDB57" s="18"/>
      <c r="LDC57" s="18"/>
      <c r="LDD57" s="18"/>
      <c r="LDE57" s="18"/>
      <c r="LDF57" s="18"/>
      <c r="LDG57" s="18"/>
      <c r="LDH57" s="18"/>
      <c r="LDI57" s="18"/>
      <c r="LDJ57" s="18"/>
      <c r="LDK57" s="18"/>
      <c r="LDL57" s="18"/>
      <c r="LDM57" s="18"/>
      <c r="LDN57" s="18"/>
      <c r="LDO57" s="18"/>
      <c r="LDP57" s="18"/>
      <c r="LDQ57" s="18"/>
      <c r="LDR57" s="18"/>
      <c r="LDS57" s="18"/>
      <c r="LDT57" s="18"/>
      <c r="LDU57" s="18"/>
      <c r="LDV57" s="18"/>
      <c r="LDW57" s="18"/>
      <c r="LDX57" s="18"/>
      <c r="LDY57" s="18"/>
      <c r="LDZ57" s="18"/>
      <c r="LEA57" s="18"/>
      <c r="LEB57" s="18"/>
      <c r="LEC57" s="18"/>
      <c r="LED57" s="18"/>
      <c r="LEE57" s="18"/>
      <c r="LEF57" s="18"/>
      <c r="LEG57" s="18"/>
      <c r="LEH57" s="18"/>
      <c r="LEI57" s="18"/>
      <c r="LEJ57" s="18"/>
      <c r="LEK57" s="18"/>
      <c r="LEL57" s="18"/>
      <c r="LEM57" s="18"/>
      <c r="LEN57" s="18"/>
      <c r="LEO57" s="18"/>
      <c r="LEP57" s="18"/>
      <c r="LEQ57" s="18"/>
      <c r="LER57" s="18"/>
      <c r="LES57" s="18"/>
      <c r="LET57" s="18"/>
      <c r="LEU57" s="18"/>
      <c r="LEV57" s="18"/>
      <c r="LEW57" s="18"/>
      <c r="LEX57" s="18"/>
      <c r="LEY57" s="18"/>
      <c r="LEZ57" s="18"/>
      <c r="LFA57" s="18"/>
      <c r="LFB57" s="18"/>
      <c r="LFC57" s="18"/>
      <c r="LFD57" s="18"/>
      <c r="LFE57" s="18"/>
      <c r="LFF57" s="18"/>
      <c r="LFG57" s="18"/>
      <c r="LFH57" s="18"/>
      <c r="LFI57" s="18"/>
      <c r="LFJ57" s="18"/>
      <c r="LFK57" s="18"/>
      <c r="LFL57" s="18"/>
      <c r="LFM57" s="18"/>
      <c r="LFN57" s="18"/>
      <c r="LFO57" s="18"/>
      <c r="LFP57" s="18"/>
      <c r="LFQ57" s="18"/>
      <c r="LFR57" s="18"/>
      <c r="LFS57" s="18"/>
      <c r="LFT57" s="18"/>
      <c r="LFU57" s="18"/>
      <c r="LFV57" s="18"/>
      <c r="LFW57" s="18"/>
      <c r="LFX57" s="18"/>
      <c r="LFY57" s="18"/>
      <c r="LFZ57" s="18"/>
      <c r="LGA57" s="18"/>
      <c r="LGB57" s="18"/>
      <c r="LGC57" s="18"/>
      <c r="LGD57" s="18"/>
      <c r="LGE57" s="18"/>
      <c r="LGF57" s="18"/>
      <c r="LGG57" s="18"/>
      <c r="LGH57" s="18"/>
      <c r="LGI57" s="18"/>
      <c r="LGJ57" s="18"/>
      <c r="LGK57" s="18"/>
      <c r="LGL57" s="18"/>
      <c r="LGM57" s="18"/>
      <c r="LGN57" s="18"/>
      <c r="LGO57" s="18"/>
      <c r="LGP57" s="18"/>
      <c r="LGQ57" s="18"/>
      <c r="LGR57" s="18"/>
      <c r="LGS57" s="18"/>
      <c r="LGT57" s="18"/>
      <c r="LGU57" s="18"/>
      <c r="LGV57" s="18"/>
      <c r="LGW57" s="18"/>
      <c r="LGX57" s="18"/>
      <c r="LGY57" s="18"/>
      <c r="LGZ57" s="18"/>
      <c r="LHA57" s="18"/>
      <c r="LHB57" s="18"/>
      <c r="LHC57" s="18"/>
      <c r="LHD57" s="18"/>
      <c r="LHE57" s="18"/>
      <c r="LHF57" s="18"/>
      <c r="LHG57" s="18"/>
      <c r="LHH57" s="18"/>
      <c r="LHI57" s="18"/>
      <c r="LHJ57" s="18"/>
      <c r="LHK57" s="18"/>
      <c r="LHL57" s="18"/>
      <c r="LHM57" s="18"/>
      <c r="LHN57" s="18"/>
      <c r="LHO57" s="18"/>
      <c r="LHP57" s="18"/>
      <c r="LHQ57" s="18"/>
      <c r="LHR57" s="18"/>
      <c r="LHS57" s="18"/>
      <c r="LHT57" s="18"/>
      <c r="LHU57" s="18"/>
      <c r="LHV57" s="18"/>
      <c r="LHW57" s="18"/>
      <c r="LHX57" s="18"/>
      <c r="LHY57" s="18"/>
      <c r="LHZ57" s="18"/>
      <c r="LIA57" s="18"/>
      <c r="LIB57" s="18"/>
      <c r="LIC57" s="18"/>
      <c r="LID57" s="18"/>
      <c r="LIE57" s="18"/>
      <c r="LIF57" s="18"/>
      <c r="LIG57" s="18"/>
      <c r="LIH57" s="18"/>
      <c r="LII57" s="18"/>
      <c r="LIJ57" s="18"/>
      <c r="LIK57" s="18"/>
      <c r="LIL57" s="18"/>
      <c r="LIM57" s="18"/>
      <c r="LIN57" s="18"/>
      <c r="LIO57" s="18"/>
      <c r="LIP57" s="18"/>
      <c r="LIQ57" s="18"/>
      <c r="LIR57" s="18"/>
      <c r="LIS57" s="18"/>
      <c r="LIT57" s="18"/>
      <c r="LIU57" s="18"/>
      <c r="LIV57" s="18"/>
      <c r="LIW57" s="18"/>
      <c r="LIX57" s="18"/>
      <c r="LIY57" s="18"/>
      <c r="LIZ57" s="18"/>
      <c r="LJA57" s="18"/>
      <c r="LJB57" s="18"/>
      <c r="LJC57" s="18"/>
      <c r="LJD57" s="18"/>
      <c r="LJE57" s="18"/>
      <c r="LJF57" s="18"/>
      <c r="LJG57" s="18"/>
      <c r="LJH57" s="18"/>
      <c r="LJI57" s="18"/>
      <c r="LJJ57" s="18"/>
      <c r="LJK57" s="18"/>
      <c r="LJL57" s="18"/>
      <c r="LJM57" s="18"/>
      <c r="LJN57" s="18"/>
      <c r="LJO57" s="18"/>
      <c r="LJP57" s="18"/>
      <c r="LJQ57" s="18"/>
      <c r="LJR57" s="18"/>
      <c r="LJS57" s="18"/>
      <c r="LJT57" s="18"/>
      <c r="LJU57" s="18"/>
      <c r="LJV57" s="18"/>
      <c r="LJW57" s="18"/>
      <c r="LJX57" s="18"/>
      <c r="LJY57" s="18"/>
      <c r="LJZ57" s="18"/>
      <c r="LKA57" s="18"/>
      <c r="LKB57" s="18"/>
      <c r="LKC57" s="18"/>
      <c r="LKD57" s="18"/>
      <c r="LKE57" s="18"/>
      <c r="LKF57" s="18"/>
      <c r="LKG57" s="18"/>
      <c r="LKH57" s="18"/>
      <c r="LKI57" s="18"/>
      <c r="LKJ57" s="18"/>
      <c r="LKK57" s="18"/>
      <c r="LKL57" s="18"/>
      <c r="LKM57" s="18"/>
      <c r="LKN57" s="18"/>
      <c r="LKO57" s="18"/>
      <c r="LKP57" s="18"/>
      <c r="LKQ57" s="18"/>
      <c r="LKR57" s="18"/>
      <c r="LKS57" s="18"/>
      <c r="LKT57" s="18"/>
      <c r="LKU57" s="18"/>
      <c r="LKV57" s="18"/>
      <c r="LKW57" s="18"/>
      <c r="LKX57" s="18"/>
      <c r="LKY57" s="18"/>
      <c r="LKZ57" s="18"/>
      <c r="LLA57" s="18"/>
      <c r="LLB57" s="18"/>
      <c r="LLC57" s="18"/>
      <c r="LLD57" s="18"/>
      <c r="LLE57" s="18"/>
      <c r="LLF57" s="18"/>
      <c r="LLG57" s="18"/>
      <c r="LLH57" s="18"/>
      <c r="LLI57" s="18"/>
      <c r="LLJ57" s="18"/>
      <c r="LLK57" s="18"/>
      <c r="LLL57" s="18"/>
      <c r="LLM57" s="18"/>
      <c r="LLN57" s="18"/>
      <c r="LLO57" s="18"/>
      <c r="LLP57" s="18"/>
      <c r="LLQ57" s="18"/>
      <c r="LLR57" s="18"/>
      <c r="LLS57" s="18"/>
      <c r="LLT57" s="18"/>
      <c r="LLU57" s="18"/>
      <c r="LLV57" s="18"/>
      <c r="LLW57" s="18"/>
      <c r="LLX57" s="18"/>
      <c r="LLY57" s="18"/>
      <c r="LLZ57" s="18"/>
      <c r="LMA57" s="18"/>
      <c r="LMB57" s="18"/>
      <c r="LMC57" s="18"/>
      <c r="LMD57" s="18"/>
      <c r="LME57" s="18"/>
      <c r="LMF57" s="18"/>
      <c r="LMG57" s="18"/>
      <c r="LMH57" s="18"/>
      <c r="LMI57" s="18"/>
      <c r="LMJ57" s="18"/>
      <c r="LMK57" s="18"/>
      <c r="LML57" s="18"/>
      <c r="LMM57" s="18"/>
      <c r="LMN57" s="18"/>
      <c r="LMO57" s="18"/>
      <c r="LMP57" s="18"/>
      <c r="LMQ57" s="18"/>
      <c r="LMR57" s="18"/>
      <c r="LMS57" s="18"/>
      <c r="LMT57" s="18"/>
      <c r="LMU57" s="18"/>
      <c r="LMV57" s="18"/>
      <c r="LMW57" s="18"/>
      <c r="LMX57" s="18"/>
      <c r="LMY57" s="18"/>
      <c r="LMZ57" s="18"/>
      <c r="LNA57" s="18"/>
      <c r="LNB57" s="18"/>
      <c r="LNC57" s="18"/>
      <c r="LND57" s="18"/>
      <c r="LNE57" s="18"/>
      <c r="LNF57" s="18"/>
      <c r="LNG57" s="18"/>
      <c r="LNH57" s="18"/>
      <c r="LNI57" s="18"/>
      <c r="LNJ57" s="18"/>
      <c r="LNK57" s="18"/>
      <c r="LNL57" s="18"/>
      <c r="LNM57" s="18"/>
      <c r="LNN57" s="18"/>
      <c r="LNO57" s="18"/>
      <c r="LNP57" s="18"/>
      <c r="LNQ57" s="18"/>
      <c r="LNR57" s="18"/>
      <c r="LNS57" s="18"/>
      <c r="LNT57" s="18"/>
      <c r="LNU57" s="18"/>
      <c r="LNV57" s="18"/>
      <c r="LNW57" s="18"/>
      <c r="LNX57" s="18"/>
      <c r="LNY57" s="18"/>
      <c r="LNZ57" s="18"/>
      <c r="LOA57" s="18"/>
      <c r="LOB57" s="18"/>
      <c r="LOC57" s="18"/>
      <c r="LOD57" s="18"/>
      <c r="LOE57" s="18"/>
      <c r="LOF57" s="18"/>
      <c r="LOG57" s="18"/>
      <c r="LOH57" s="18"/>
      <c r="LOI57" s="18"/>
      <c r="LOJ57" s="18"/>
      <c r="LOK57" s="18"/>
      <c r="LOL57" s="18"/>
      <c r="LOM57" s="18"/>
      <c r="LON57" s="18"/>
      <c r="LOO57" s="18"/>
      <c r="LOP57" s="18"/>
      <c r="LOQ57" s="18"/>
      <c r="LOR57" s="18"/>
      <c r="LOS57" s="18"/>
      <c r="LOT57" s="18"/>
      <c r="LOU57" s="18"/>
      <c r="LOV57" s="18"/>
      <c r="LOW57" s="18"/>
      <c r="LOX57" s="18"/>
      <c r="LOY57" s="18"/>
      <c r="LOZ57" s="18"/>
      <c r="LPA57" s="18"/>
      <c r="LPB57" s="18"/>
      <c r="LPC57" s="18"/>
      <c r="LPD57" s="18"/>
      <c r="LPE57" s="18"/>
      <c r="LPF57" s="18"/>
      <c r="LPG57" s="18"/>
      <c r="LPH57" s="18"/>
      <c r="LPI57" s="18"/>
      <c r="LPJ57" s="18"/>
      <c r="LPK57" s="18"/>
      <c r="LPL57" s="18"/>
      <c r="LPM57" s="18"/>
      <c r="LPN57" s="18"/>
      <c r="LPO57" s="18"/>
      <c r="LPP57" s="18"/>
      <c r="LPQ57" s="18"/>
      <c r="LPR57" s="18"/>
      <c r="LPS57" s="18"/>
      <c r="LPT57" s="18"/>
      <c r="LPU57" s="18"/>
      <c r="LPV57" s="18"/>
      <c r="LPW57" s="18"/>
      <c r="LPX57" s="18"/>
      <c r="LPY57" s="18"/>
      <c r="LPZ57" s="18"/>
      <c r="LQA57" s="18"/>
      <c r="LQB57" s="18"/>
      <c r="LQC57" s="18"/>
      <c r="LQD57" s="18"/>
      <c r="LQE57" s="18"/>
      <c r="LQF57" s="18"/>
      <c r="LQG57" s="18"/>
      <c r="LQH57" s="18"/>
      <c r="LQI57" s="18"/>
      <c r="LQJ57" s="18"/>
      <c r="LQK57" s="18"/>
      <c r="LQL57" s="18"/>
      <c r="LQM57" s="18"/>
      <c r="LQN57" s="18"/>
      <c r="LQO57" s="18"/>
      <c r="LQP57" s="18"/>
      <c r="LQQ57" s="18"/>
      <c r="LQR57" s="18"/>
      <c r="LQS57" s="18"/>
      <c r="LQT57" s="18"/>
      <c r="LQU57" s="18"/>
      <c r="LQV57" s="18"/>
      <c r="LQW57" s="18"/>
      <c r="LQX57" s="18"/>
      <c r="LQY57" s="18"/>
      <c r="LQZ57" s="18"/>
      <c r="LRA57" s="18"/>
      <c r="LRB57" s="18"/>
      <c r="LRC57" s="18"/>
      <c r="LRD57" s="18"/>
      <c r="LRE57" s="18"/>
      <c r="LRF57" s="18"/>
      <c r="LRG57" s="18"/>
      <c r="LRH57" s="18"/>
      <c r="LRI57" s="18"/>
      <c r="LRJ57" s="18"/>
      <c r="LRK57" s="18"/>
      <c r="LRL57" s="18"/>
      <c r="LRM57" s="18"/>
      <c r="LRN57" s="18"/>
      <c r="LRO57" s="18"/>
      <c r="LRP57" s="18"/>
      <c r="LRQ57" s="18"/>
      <c r="LRR57" s="18"/>
      <c r="LRS57" s="18"/>
      <c r="LRT57" s="18"/>
      <c r="LRU57" s="18"/>
      <c r="LRV57" s="18"/>
      <c r="LRW57" s="18"/>
      <c r="LRX57" s="18"/>
      <c r="LRY57" s="18"/>
      <c r="LRZ57" s="18"/>
      <c r="LSA57" s="18"/>
      <c r="LSB57" s="18"/>
      <c r="LSC57" s="18"/>
      <c r="LSD57" s="18"/>
      <c r="LSE57" s="18"/>
      <c r="LSF57" s="18"/>
      <c r="LSG57" s="18"/>
      <c r="LSH57" s="18"/>
      <c r="LSI57" s="18"/>
      <c r="LSJ57" s="18"/>
      <c r="LSK57" s="18"/>
      <c r="LSL57" s="18"/>
      <c r="LSM57" s="18"/>
      <c r="LSN57" s="18"/>
      <c r="LSO57" s="18"/>
      <c r="LSP57" s="18"/>
      <c r="LSQ57" s="18"/>
      <c r="LSR57" s="18"/>
      <c r="LSS57" s="18"/>
      <c r="LST57" s="18"/>
      <c r="LSU57" s="18"/>
      <c r="LSV57" s="18"/>
      <c r="LSW57" s="18"/>
      <c r="LSX57" s="18"/>
      <c r="LSY57" s="18"/>
      <c r="LSZ57" s="18"/>
      <c r="LTA57" s="18"/>
      <c r="LTB57" s="18"/>
      <c r="LTC57" s="18"/>
      <c r="LTD57" s="18"/>
      <c r="LTE57" s="18"/>
      <c r="LTF57" s="18"/>
      <c r="LTG57" s="18"/>
      <c r="LTH57" s="18"/>
      <c r="LTI57" s="18"/>
      <c r="LTJ57" s="18"/>
      <c r="LTK57" s="18"/>
      <c r="LTL57" s="18"/>
      <c r="LTM57" s="18"/>
      <c r="LTN57" s="18"/>
      <c r="LTO57" s="18"/>
      <c r="LTP57" s="18"/>
      <c r="LTQ57" s="18"/>
      <c r="LTR57" s="18"/>
      <c r="LTS57" s="18"/>
      <c r="LTT57" s="18"/>
      <c r="LTU57" s="18"/>
      <c r="LTV57" s="18"/>
      <c r="LTW57" s="18"/>
      <c r="LTX57" s="18"/>
      <c r="LTY57" s="18"/>
      <c r="LTZ57" s="18"/>
      <c r="LUA57" s="18"/>
      <c r="LUB57" s="18"/>
      <c r="LUC57" s="18"/>
      <c r="LUD57" s="18"/>
      <c r="LUE57" s="18"/>
      <c r="LUF57" s="18"/>
      <c r="LUG57" s="18"/>
      <c r="LUH57" s="18"/>
      <c r="LUI57" s="18"/>
      <c r="LUJ57" s="18"/>
      <c r="LUK57" s="18"/>
      <c r="LUL57" s="18"/>
      <c r="LUM57" s="18"/>
      <c r="LUN57" s="18"/>
      <c r="LUO57" s="18"/>
      <c r="LUP57" s="18"/>
      <c r="LUQ57" s="18"/>
      <c r="LUR57" s="18"/>
      <c r="LUS57" s="18"/>
      <c r="LUT57" s="18"/>
      <c r="LUU57" s="18"/>
      <c r="LUV57" s="18"/>
      <c r="LUW57" s="18"/>
      <c r="LUX57" s="18"/>
      <c r="LUY57" s="18"/>
      <c r="LUZ57" s="18"/>
      <c r="LVA57" s="18"/>
      <c r="LVB57" s="18"/>
      <c r="LVC57" s="18"/>
      <c r="LVD57" s="18"/>
      <c r="LVE57" s="18"/>
      <c r="LVF57" s="18"/>
      <c r="LVG57" s="18"/>
      <c r="LVH57" s="18"/>
      <c r="LVI57" s="18"/>
      <c r="LVJ57" s="18"/>
      <c r="LVK57" s="18"/>
      <c r="LVL57" s="18"/>
      <c r="LVM57" s="18"/>
      <c r="LVN57" s="18"/>
      <c r="LVO57" s="18"/>
      <c r="LVP57" s="18"/>
      <c r="LVQ57" s="18"/>
      <c r="LVR57" s="18"/>
      <c r="LVS57" s="18"/>
      <c r="LVT57" s="18"/>
      <c r="LVU57" s="18"/>
      <c r="LVV57" s="18"/>
      <c r="LVW57" s="18"/>
      <c r="LVX57" s="18"/>
      <c r="LVY57" s="18"/>
      <c r="LVZ57" s="18"/>
      <c r="LWA57" s="18"/>
      <c r="LWB57" s="18"/>
      <c r="LWC57" s="18"/>
      <c r="LWD57" s="18"/>
      <c r="LWE57" s="18"/>
      <c r="LWF57" s="18"/>
      <c r="LWG57" s="18"/>
      <c r="LWH57" s="18"/>
      <c r="LWI57" s="18"/>
      <c r="LWJ57" s="18"/>
      <c r="LWK57" s="18"/>
      <c r="LWL57" s="18"/>
      <c r="LWM57" s="18"/>
      <c r="LWN57" s="18"/>
      <c r="LWO57" s="18"/>
      <c r="LWP57" s="18"/>
      <c r="LWQ57" s="18"/>
      <c r="LWR57" s="18"/>
      <c r="LWS57" s="18"/>
      <c r="LWT57" s="18"/>
      <c r="LWU57" s="18"/>
      <c r="LWV57" s="18"/>
      <c r="LWW57" s="18"/>
      <c r="LWX57" s="18"/>
      <c r="LWY57" s="18"/>
      <c r="LWZ57" s="18"/>
      <c r="LXA57" s="18"/>
      <c r="LXB57" s="18"/>
      <c r="LXC57" s="18"/>
      <c r="LXD57" s="18"/>
      <c r="LXE57" s="18"/>
      <c r="LXF57" s="18"/>
      <c r="LXG57" s="18"/>
      <c r="LXH57" s="18"/>
      <c r="LXI57" s="18"/>
      <c r="LXJ57" s="18"/>
      <c r="LXK57" s="18"/>
      <c r="LXL57" s="18"/>
      <c r="LXM57" s="18"/>
      <c r="LXN57" s="18"/>
      <c r="LXO57" s="18"/>
      <c r="LXP57" s="18"/>
      <c r="LXQ57" s="18"/>
      <c r="LXR57" s="18"/>
      <c r="LXS57" s="18"/>
      <c r="LXT57" s="18"/>
      <c r="LXU57" s="18"/>
      <c r="LXV57" s="18"/>
      <c r="LXW57" s="18"/>
      <c r="LXX57" s="18"/>
      <c r="LXY57" s="18"/>
      <c r="LXZ57" s="18"/>
      <c r="LYA57" s="18"/>
      <c r="LYB57" s="18"/>
      <c r="LYC57" s="18"/>
      <c r="LYD57" s="18"/>
      <c r="LYE57" s="18"/>
      <c r="LYF57" s="18"/>
      <c r="LYG57" s="18"/>
      <c r="LYH57" s="18"/>
      <c r="LYI57" s="18"/>
      <c r="LYJ57" s="18"/>
      <c r="LYK57" s="18"/>
      <c r="LYL57" s="18"/>
      <c r="LYM57" s="18"/>
      <c r="LYN57" s="18"/>
      <c r="LYO57" s="18"/>
      <c r="LYP57" s="18"/>
      <c r="LYQ57" s="18"/>
      <c r="LYR57" s="18"/>
      <c r="LYS57" s="18"/>
      <c r="LYT57" s="18"/>
      <c r="LYU57" s="18"/>
      <c r="LYV57" s="18"/>
      <c r="LYW57" s="18"/>
      <c r="LYX57" s="18"/>
      <c r="LYY57" s="18"/>
      <c r="LYZ57" s="18"/>
      <c r="LZA57" s="18"/>
      <c r="LZB57" s="18"/>
      <c r="LZC57" s="18"/>
      <c r="LZD57" s="18"/>
      <c r="LZE57" s="18"/>
      <c r="LZF57" s="18"/>
      <c r="LZG57" s="18"/>
      <c r="LZH57" s="18"/>
      <c r="LZI57" s="18"/>
      <c r="LZJ57" s="18"/>
      <c r="LZK57" s="18"/>
      <c r="LZL57" s="18"/>
      <c r="LZM57" s="18"/>
      <c r="LZN57" s="18"/>
      <c r="LZO57" s="18"/>
      <c r="LZP57" s="18"/>
      <c r="LZQ57" s="18"/>
      <c r="LZR57" s="18"/>
      <c r="LZS57" s="18"/>
      <c r="LZT57" s="18"/>
      <c r="LZU57" s="18"/>
      <c r="LZV57" s="18"/>
      <c r="LZW57" s="18"/>
      <c r="LZX57" s="18"/>
      <c r="LZY57" s="18"/>
      <c r="LZZ57" s="18"/>
      <c r="MAA57" s="18"/>
      <c r="MAB57" s="18"/>
      <c r="MAC57" s="18"/>
      <c r="MAD57" s="18"/>
      <c r="MAE57" s="18"/>
      <c r="MAF57" s="18"/>
      <c r="MAG57" s="18"/>
      <c r="MAH57" s="18"/>
      <c r="MAI57" s="18"/>
      <c r="MAJ57" s="18"/>
      <c r="MAK57" s="18"/>
      <c r="MAL57" s="18"/>
      <c r="MAM57" s="18"/>
      <c r="MAN57" s="18"/>
      <c r="MAO57" s="18"/>
      <c r="MAP57" s="18"/>
      <c r="MAQ57" s="18"/>
      <c r="MAR57" s="18"/>
      <c r="MAS57" s="18"/>
      <c r="MAT57" s="18"/>
      <c r="MAU57" s="18"/>
      <c r="MAV57" s="18"/>
      <c r="MAW57" s="18"/>
      <c r="MAX57" s="18"/>
      <c r="MAY57" s="18"/>
      <c r="MAZ57" s="18"/>
      <c r="MBA57" s="18"/>
      <c r="MBB57" s="18"/>
      <c r="MBC57" s="18"/>
      <c r="MBD57" s="18"/>
      <c r="MBE57" s="18"/>
      <c r="MBF57" s="18"/>
      <c r="MBG57" s="18"/>
      <c r="MBH57" s="18"/>
      <c r="MBI57" s="18"/>
      <c r="MBJ57" s="18"/>
      <c r="MBK57" s="18"/>
      <c r="MBL57" s="18"/>
      <c r="MBM57" s="18"/>
      <c r="MBN57" s="18"/>
      <c r="MBO57" s="18"/>
      <c r="MBP57" s="18"/>
      <c r="MBQ57" s="18"/>
      <c r="MBR57" s="18"/>
      <c r="MBS57" s="18"/>
      <c r="MBT57" s="18"/>
      <c r="MBU57" s="18"/>
      <c r="MBV57" s="18"/>
      <c r="MBW57" s="18"/>
      <c r="MBX57" s="18"/>
      <c r="MBY57" s="18"/>
      <c r="MBZ57" s="18"/>
      <c r="MCA57" s="18"/>
      <c r="MCB57" s="18"/>
      <c r="MCC57" s="18"/>
      <c r="MCD57" s="18"/>
      <c r="MCE57" s="18"/>
      <c r="MCF57" s="18"/>
      <c r="MCG57" s="18"/>
      <c r="MCH57" s="18"/>
      <c r="MCI57" s="18"/>
      <c r="MCJ57" s="18"/>
      <c r="MCK57" s="18"/>
      <c r="MCL57" s="18"/>
      <c r="MCM57" s="18"/>
      <c r="MCN57" s="18"/>
      <c r="MCO57" s="18"/>
      <c r="MCP57" s="18"/>
      <c r="MCQ57" s="18"/>
      <c r="MCR57" s="18"/>
      <c r="MCS57" s="18"/>
      <c r="MCT57" s="18"/>
      <c r="MCU57" s="18"/>
      <c r="MCV57" s="18"/>
      <c r="MCW57" s="18"/>
      <c r="MCX57" s="18"/>
      <c r="MCY57" s="18"/>
      <c r="MCZ57" s="18"/>
      <c r="MDA57" s="18"/>
      <c r="MDB57" s="18"/>
      <c r="MDC57" s="18"/>
      <c r="MDD57" s="18"/>
      <c r="MDE57" s="18"/>
      <c r="MDF57" s="18"/>
      <c r="MDG57" s="18"/>
      <c r="MDH57" s="18"/>
      <c r="MDI57" s="18"/>
      <c r="MDJ57" s="18"/>
      <c r="MDK57" s="18"/>
      <c r="MDL57" s="18"/>
      <c r="MDM57" s="18"/>
      <c r="MDN57" s="18"/>
      <c r="MDO57" s="18"/>
      <c r="MDP57" s="18"/>
      <c r="MDQ57" s="18"/>
      <c r="MDR57" s="18"/>
      <c r="MDS57" s="18"/>
      <c r="MDT57" s="18"/>
      <c r="MDU57" s="18"/>
      <c r="MDV57" s="18"/>
      <c r="MDW57" s="18"/>
      <c r="MDX57" s="18"/>
      <c r="MDY57" s="18"/>
      <c r="MDZ57" s="18"/>
      <c r="MEA57" s="18"/>
      <c r="MEB57" s="18"/>
      <c r="MEC57" s="18"/>
      <c r="MED57" s="18"/>
      <c r="MEE57" s="18"/>
      <c r="MEF57" s="18"/>
      <c r="MEG57" s="18"/>
      <c r="MEH57" s="18"/>
      <c r="MEI57" s="18"/>
      <c r="MEJ57" s="18"/>
      <c r="MEK57" s="18"/>
      <c r="MEL57" s="18"/>
      <c r="MEM57" s="18"/>
      <c r="MEN57" s="18"/>
      <c r="MEO57" s="18"/>
      <c r="MEP57" s="18"/>
      <c r="MEQ57" s="18"/>
      <c r="MER57" s="18"/>
      <c r="MES57" s="18"/>
      <c r="MET57" s="18"/>
      <c r="MEU57" s="18"/>
      <c r="MEV57" s="18"/>
      <c r="MEW57" s="18"/>
      <c r="MEX57" s="18"/>
      <c r="MEY57" s="18"/>
      <c r="MEZ57" s="18"/>
      <c r="MFA57" s="18"/>
      <c r="MFB57" s="18"/>
      <c r="MFC57" s="18"/>
      <c r="MFD57" s="18"/>
      <c r="MFE57" s="18"/>
      <c r="MFF57" s="18"/>
      <c r="MFG57" s="18"/>
      <c r="MFH57" s="18"/>
      <c r="MFI57" s="18"/>
      <c r="MFJ57" s="18"/>
      <c r="MFK57" s="18"/>
      <c r="MFL57" s="18"/>
      <c r="MFM57" s="18"/>
      <c r="MFN57" s="18"/>
      <c r="MFO57" s="18"/>
      <c r="MFP57" s="18"/>
      <c r="MFQ57" s="18"/>
      <c r="MFR57" s="18"/>
      <c r="MFS57" s="18"/>
      <c r="MFT57" s="18"/>
      <c r="MFU57" s="18"/>
      <c r="MFV57" s="18"/>
      <c r="MFW57" s="18"/>
      <c r="MFX57" s="18"/>
      <c r="MFY57" s="18"/>
      <c r="MFZ57" s="18"/>
      <c r="MGA57" s="18"/>
      <c r="MGB57" s="18"/>
      <c r="MGC57" s="18"/>
      <c r="MGD57" s="18"/>
      <c r="MGE57" s="18"/>
      <c r="MGF57" s="18"/>
      <c r="MGG57" s="18"/>
      <c r="MGH57" s="18"/>
      <c r="MGI57" s="18"/>
      <c r="MGJ57" s="18"/>
      <c r="MGK57" s="18"/>
      <c r="MGL57" s="18"/>
      <c r="MGM57" s="18"/>
      <c r="MGN57" s="18"/>
      <c r="MGO57" s="18"/>
      <c r="MGP57" s="18"/>
      <c r="MGQ57" s="18"/>
      <c r="MGR57" s="18"/>
      <c r="MGS57" s="18"/>
      <c r="MGT57" s="18"/>
      <c r="MGU57" s="18"/>
      <c r="MGV57" s="18"/>
      <c r="MGW57" s="18"/>
      <c r="MGX57" s="18"/>
      <c r="MGY57" s="18"/>
      <c r="MGZ57" s="18"/>
      <c r="MHA57" s="18"/>
      <c r="MHB57" s="18"/>
      <c r="MHC57" s="18"/>
      <c r="MHD57" s="18"/>
      <c r="MHE57" s="18"/>
      <c r="MHF57" s="18"/>
      <c r="MHG57" s="18"/>
      <c r="MHH57" s="18"/>
      <c r="MHI57" s="18"/>
      <c r="MHJ57" s="18"/>
      <c r="MHK57" s="18"/>
      <c r="MHL57" s="18"/>
      <c r="MHM57" s="18"/>
      <c r="MHN57" s="18"/>
      <c r="MHO57" s="18"/>
      <c r="MHP57" s="18"/>
      <c r="MHQ57" s="18"/>
      <c r="MHR57" s="18"/>
      <c r="MHS57" s="18"/>
      <c r="MHT57" s="18"/>
      <c r="MHU57" s="18"/>
      <c r="MHV57" s="18"/>
      <c r="MHW57" s="18"/>
      <c r="MHX57" s="18"/>
      <c r="MHY57" s="18"/>
      <c r="MHZ57" s="18"/>
      <c r="MIA57" s="18"/>
      <c r="MIB57" s="18"/>
      <c r="MIC57" s="18"/>
      <c r="MID57" s="18"/>
      <c r="MIE57" s="18"/>
      <c r="MIF57" s="18"/>
      <c r="MIG57" s="18"/>
      <c r="MIH57" s="18"/>
      <c r="MII57" s="18"/>
      <c r="MIJ57" s="18"/>
      <c r="MIK57" s="18"/>
      <c r="MIL57" s="18"/>
      <c r="MIM57" s="18"/>
      <c r="MIN57" s="18"/>
      <c r="MIO57" s="18"/>
      <c r="MIP57" s="18"/>
      <c r="MIQ57" s="18"/>
      <c r="MIR57" s="18"/>
      <c r="MIS57" s="18"/>
      <c r="MIT57" s="18"/>
      <c r="MIU57" s="18"/>
      <c r="MIV57" s="18"/>
      <c r="MIW57" s="18"/>
      <c r="MIX57" s="18"/>
      <c r="MIY57" s="18"/>
      <c r="MIZ57" s="18"/>
      <c r="MJA57" s="18"/>
      <c r="MJB57" s="18"/>
      <c r="MJC57" s="18"/>
      <c r="MJD57" s="18"/>
      <c r="MJE57" s="18"/>
      <c r="MJF57" s="18"/>
      <c r="MJG57" s="18"/>
      <c r="MJH57" s="18"/>
      <c r="MJI57" s="18"/>
      <c r="MJJ57" s="18"/>
      <c r="MJK57" s="18"/>
      <c r="MJL57" s="18"/>
      <c r="MJM57" s="18"/>
      <c r="MJN57" s="18"/>
      <c r="MJO57" s="18"/>
      <c r="MJP57" s="18"/>
      <c r="MJQ57" s="18"/>
      <c r="MJR57" s="18"/>
      <c r="MJS57" s="18"/>
      <c r="MJT57" s="18"/>
      <c r="MJU57" s="18"/>
      <c r="MJV57" s="18"/>
      <c r="MJW57" s="18"/>
      <c r="MJX57" s="18"/>
      <c r="MJY57" s="18"/>
      <c r="MJZ57" s="18"/>
      <c r="MKA57" s="18"/>
      <c r="MKB57" s="18"/>
      <c r="MKC57" s="18"/>
      <c r="MKD57" s="18"/>
      <c r="MKE57" s="18"/>
      <c r="MKF57" s="18"/>
      <c r="MKG57" s="18"/>
      <c r="MKH57" s="18"/>
      <c r="MKI57" s="18"/>
      <c r="MKJ57" s="18"/>
      <c r="MKK57" s="18"/>
      <c r="MKL57" s="18"/>
      <c r="MKM57" s="18"/>
      <c r="MKN57" s="18"/>
      <c r="MKO57" s="18"/>
      <c r="MKP57" s="18"/>
      <c r="MKQ57" s="18"/>
      <c r="MKR57" s="18"/>
      <c r="MKS57" s="18"/>
      <c r="MKT57" s="18"/>
      <c r="MKU57" s="18"/>
      <c r="MKV57" s="18"/>
      <c r="MKW57" s="18"/>
      <c r="MKX57" s="18"/>
      <c r="MKY57" s="18"/>
      <c r="MKZ57" s="18"/>
      <c r="MLA57" s="18"/>
      <c r="MLB57" s="18"/>
      <c r="MLC57" s="18"/>
      <c r="MLD57" s="18"/>
      <c r="MLE57" s="18"/>
      <c r="MLF57" s="18"/>
      <c r="MLG57" s="18"/>
      <c r="MLH57" s="18"/>
      <c r="MLI57" s="18"/>
      <c r="MLJ57" s="18"/>
      <c r="MLK57" s="18"/>
      <c r="MLL57" s="18"/>
      <c r="MLM57" s="18"/>
      <c r="MLN57" s="18"/>
      <c r="MLO57" s="18"/>
      <c r="MLP57" s="18"/>
      <c r="MLQ57" s="18"/>
      <c r="MLR57" s="18"/>
      <c r="MLS57" s="18"/>
      <c r="MLT57" s="18"/>
      <c r="MLU57" s="18"/>
      <c r="MLV57" s="18"/>
      <c r="MLW57" s="18"/>
      <c r="MLX57" s="18"/>
      <c r="MLY57" s="18"/>
      <c r="MLZ57" s="18"/>
      <c r="MMA57" s="18"/>
      <c r="MMB57" s="18"/>
      <c r="MMC57" s="18"/>
      <c r="MMD57" s="18"/>
      <c r="MME57" s="18"/>
      <c r="MMF57" s="18"/>
      <c r="MMG57" s="18"/>
      <c r="MMH57" s="18"/>
      <c r="MMI57" s="18"/>
      <c r="MMJ57" s="18"/>
      <c r="MMK57" s="18"/>
      <c r="MML57" s="18"/>
      <c r="MMM57" s="18"/>
      <c r="MMN57" s="18"/>
      <c r="MMO57" s="18"/>
      <c r="MMP57" s="18"/>
      <c r="MMQ57" s="18"/>
      <c r="MMR57" s="18"/>
      <c r="MMS57" s="18"/>
      <c r="MMT57" s="18"/>
      <c r="MMU57" s="18"/>
      <c r="MMV57" s="18"/>
      <c r="MMW57" s="18"/>
      <c r="MMX57" s="18"/>
      <c r="MMY57" s="18"/>
      <c r="MMZ57" s="18"/>
      <c r="MNA57" s="18"/>
      <c r="MNB57" s="18"/>
      <c r="MNC57" s="18"/>
      <c r="MND57" s="18"/>
      <c r="MNE57" s="18"/>
      <c r="MNF57" s="18"/>
      <c r="MNG57" s="18"/>
      <c r="MNH57" s="18"/>
      <c r="MNI57" s="18"/>
      <c r="MNJ57" s="18"/>
      <c r="MNK57" s="18"/>
      <c r="MNL57" s="18"/>
      <c r="MNM57" s="18"/>
      <c r="MNN57" s="18"/>
      <c r="MNO57" s="18"/>
      <c r="MNP57" s="18"/>
      <c r="MNQ57" s="18"/>
      <c r="MNR57" s="18"/>
      <c r="MNS57" s="18"/>
      <c r="MNT57" s="18"/>
      <c r="MNU57" s="18"/>
      <c r="MNV57" s="18"/>
      <c r="MNW57" s="18"/>
      <c r="MNX57" s="18"/>
      <c r="MNY57" s="18"/>
      <c r="MNZ57" s="18"/>
      <c r="MOA57" s="18"/>
      <c r="MOB57" s="18"/>
      <c r="MOC57" s="18"/>
      <c r="MOD57" s="18"/>
      <c r="MOE57" s="18"/>
      <c r="MOF57" s="18"/>
      <c r="MOG57" s="18"/>
      <c r="MOH57" s="18"/>
      <c r="MOI57" s="18"/>
      <c r="MOJ57" s="18"/>
      <c r="MOK57" s="18"/>
      <c r="MOL57" s="18"/>
      <c r="MOM57" s="18"/>
      <c r="MON57" s="18"/>
      <c r="MOO57" s="18"/>
      <c r="MOP57" s="18"/>
      <c r="MOQ57" s="18"/>
      <c r="MOR57" s="18"/>
      <c r="MOS57" s="18"/>
      <c r="MOT57" s="18"/>
      <c r="MOU57" s="18"/>
      <c r="MOV57" s="18"/>
      <c r="MOW57" s="18"/>
      <c r="MOX57" s="18"/>
      <c r="MOY57" s="18"/>
      <c r="MOZ57" s="18"/>
      <c r="MPA57" s="18"/>
      <c r="MPB57" s="18"/>
      <c r="MPC57" s="18"/>
      <c r="MPD57" s="18"/>
      <c r="MPE57" s="18"/>
      <c r="MPF57" s="18"/>
      <c r="MPG57" s="18"/>
      <c r="MPH57" s="18"/>
      <c r="MPI57" s="18"/>
      <c r="MPJ57" s="18"/>
      <c r="MPK57" s="18"/>
      <c r="MPL57" s="18"/>
      <c r="MPM57" s="18"/>
      <c r="MPN57" s="18"/>
      <c r="MPO57" s="18"/>
      <c r="MPP57" s="18"/>
      <c r="MPQ57" s="18"/>
      <c r="MPR57" s="18"/>
      <c r="MPS57" s="18"/>
      <c r="MPT57" s="18"/>
      <c r="MPU57" s="18"/>
      <c r="MPV57" s="18"/>
      <c r="MPW57" s="18"/>
      <c r="MPX57" s="18"/>
      <c r="MPY57" s="18"/>
      <c r="MPZ57" s="18"/>
      <c r="MQA57" s="18"/>
      <c r="MQB57" s="18"/>
      <c r="MQC57" s="18"/>
      <c r="MQD57" s="18"/>
      <c r="MQE57" s="18"/>
      <c r="MQF57" s="18"/>
      <c r="MQG57" s="18"/>
      <c r="MQH57" s="18"/>
      <c r="MQI57" s="18"/>
      <c r="MQJ57" s="18"/>
      <c r="MQK57" s="18"/>
      <c r="MQL57" s="18"/>
      <c r="MQM57" s="18"/>
      <c r="MQN57" s="18"/>
      <c r="MQO57" s="18"/>
      <c r="MQP57" s="18"/>
      <c r="MQQ57" s="18"/>
      <c r="MQR57" s="18"/>
      <c r="MQS57" s="18"/>
      <c r="MQT57" s="18"/>
      <c r="MQU57" s="18"/>
      <c r="MQV57" s="18"/>
      <c r="MQW57" s="18"/>
      <c r="MQX57" s="18"/>
      <c r="MQY57" s="18"/>
      <c r="MQZ57" s="18"/>
      <c r="MRA57" s="18"/>
      <c r="MRB57" s="18"/>
      <c r="MRC57" s="18"/>
      <c r="MRD57" s="18"/>
      <c r="MRE57" s="18"/>
      <c r="MRF57" s="18"/>
      <c r="MRG57" s="18"/>
      <c r="MRH57" s="18"/>
      <c r="MRI57" s="18"/>
      <c r="MRJ57" s="18"/>
      <c r="MRK57" s="18"/>
      <c r="MRL57" s="18"/>
      <c r="MRM57" s="18"/>
      <c r="MRN57" s="18"/>
      <c r="MRO57" s="18"/>
      <c r="MRP57" s="18"/>
      <c r="MRQ57" s="18"/>
      <c r="MRR57" s="18"/>
      <c r="MRS57" s="18"/>
      <c r="MRT57" s="18"/>
      <c r="MRU57" s="18"/>
      <c r="MRV57" s="18"/>
      <c r="MRW57" s="18"/>
      <c r="MRX57" s="18"/>
      <c r="MRY57" s="18"/>
      <c r="MRZ57" s="18"/>
      <c r="MSA57" s="18"/>
      <c r="MSB57" s="18"/>
      <c r="MSC57" s="18"/>
      <c r="MSD57" s="18"/>
      <c r="MSE57" s="18"/>
      <c r="MSF57" s="18"/>
      <c r="MSG57" s="18"/>
      <c r="MSH57" s="18"/>
      <c r="MSI57" s="18"/>
      <c r="MSJ57" s="18"/>
      <c r="MSK57" s="18"/>
      <c r="MSL57" s="18"/>
      <c r="MSM57" s="18"/>
      <c r="MSN57" s="18"/>
      <c r="MSO57" s="18"/>
      <c r="MSP57" s="18"/>
      <c r="MSQ57" s="18"/>
      <c r="MSR57" s="18"/>
      <c r="MSS57" s="18"/>
      <c r="MST57" s="18"/>
      <c r="MSU57" s="18"/>
      <c r="MSV57" s="18"/>
      <c r="MSW57" s="18"/>
      <c r="MSX57" s="18"/>
      <c r="MSY57" s="18"/>
      <c r="MSZ57" s="18"/>
      <c r="MTA57" s="18"/>
      <c r="MTB57" s="18"/>
      <c r="MTC57" s="18"/>
      <c r="MTD57" s="18"/>
      <c r="MTE57" s="18"/>
      <c r="MTF57" s="18"/>
      <c r="MTG57" s="18"/>
      <c r="MTH57" s="18"/>
      <c r="MTI57" s="18"/>
      <c r="MTJ57" s="18"/>
      <c r="MTK57" s="18"/>
      <c r="MTL57" s="18"/>
      <c r="MTM57" s="18"/>
      <c r="MTN57" s="18"/>
      <c r="MTO57" s="18"/>
      <c r="MTP57" s="18"/>
      <c r="MTQ57" s="18"/>
      <c r="MTR57" s="18"/>
      <c r="MTS57" s="18"/>
      <c r="MTT57" s="18"/>
      <c r="MTU57" s="18"/>
      <c r="MTV57" s="18"/>
      <c r="MTW57" s="18"/>
      <c r="MTX57" s="18"/>
      <c r="MTY57" s="18"/>
      <c r="MTZ57" s="18"/>
      <c r="MUA57" s="18"/>
      <c r="MUB57" s="18"/>
      <c r="MUC57" s="18"/>
      <c r="MUD57" s="18"/>
      <c r="MUE57" s="18"/>
      <c r="MUF57" s="18"/>
      <c r="MUG57" s="18"/>
      <c r="MUH57" s="18"/>
      <c r="MUI57" s="18"/>
      <c r="MUJ57" s="18"/>
      <c r="MUK57" s="18"/>
      <c r="MUL57" s="18"/>
      <c r="MUM57" s="18"/>
      <c r="MUN57" s="18"/>
      <c r="MUO57" s="18"/>
      <c r="MUP57" s="18"/>
      <c r="MUQ57" s="18"/>
      <c r="MUR57" s="18"/>
      <c r="MUS57" s="18"/>
      <c r="MUT57" s="18"/>
      <c r="MUU57" s="18"/>
      <c r="MUV57" s="18"/>
      <c r="MUW57" s="18"/>
      <c r="MUX57" s="18"/>
      <c r="MUY57" s="18"/>
      <c r="MUZ57" s="18"/>
      <c r="MVA57" s="18"/>
      <c r="MVB57" s="18"/>
      <c r="MVC57" s="18"/>
      <c r="MVD57" s="18"/>
      <c r="MVE57" s="18"/>
      <c r="MVF57" s="18"/>
      <c r="MVG57" s="18"/>
      <c r="MVH57" s="18"/>
      <c r="MVI57" s="18"/>
      <c r="MVJ57" s="18"/>
      <c r="MVK57" s="18"/>
      <c r="MVL57" s="18"/>
      <c r="MVM57" s="18"/>
      <c r="MVN57" s="18"/>
      <c r="MVO57" s="18"/>
      <c r="MVP57" s="18"/>
      <c r="MVQ57" s="18"/>
      <c r="MVR57" s="18"/>
      <c r="MVS57" s="18"/>
      <c r="MVT57" s="18"/>
      <c r="MVU57" s="18"/>
      <c r="MVV57" s="18"/>
      <c r="MVW57" s="18"/>
      <c r="MVX57" s="18"/>
      <c r="MVY57" s="18"/>
      <c r="MVZ57" s="18"/>
      <c r="MWA57" s="18"/>
      <c r="MWB57" s="18"/>
      <c r="MWC57" s="18"/>
      <c r="MWD57" s="18"/>
      <c r="MWE57" s="18"/>
      <c r="MWF57" s="18"/>
      <c r="MWG57" s="18"/>
      <c r="MWH57" s="18"/>
      <c r="MWI57" s="18"/>
      <c r="MWJ57" s="18"/>
      <c r="MWK57" s="18"/>
      <c r="MWL57" s="18"/>
      <c r="MWM57" s="18"/>
      <c r="MWN57" s="18"/>
      <c r="MWO57" s="18"/>
      <c r="MWP57" s="18"/>
      <c r="MWQ57" s="18"/>
      <c r="MWR57" s="18"/>
      <c r="MWS57" s="18"/>
      <c r="MWT57" s="18"/>
      <c r="MWU57" s="18"/>
      <c r="MWV57" s="18"/>
      <c r="MWW57" s="18"/>
      <c r="MWX57" s="18"/>
      <c r="MWY57" s="18"/>
      <c r="MWZ57" s="18"/>
      <c r="MXA57" s="18"/>
      <c r="MXB57" s="18"/>
      <c r="MXC57" s="18"/>
      <c r="MXD57" s="18"/>
      <c r="MXE57" s="18"/>
      <c r="MXF57" s="18"/>
      <c r="MXG57" s="18"/>
      <c r="MXH57" s="18"/>
      <c r="MXI57" s="18"/>
      <c r="MXJ57" s="18"/>
      <c r="MXK57" s="18"/>
      <c r="MXL57" s="18"/>
      <c r="MXM57" s="18"/>
      <c r="MXN57" s="18"/>
      <c r="MXO57" s="18"/>
      <c r="MXP57" s="18"/>
      <c r="MXQ57" s="18"/>
      <c r="MXR57" s="18"/>
      <c r="MXS57" s="18"/>
      <c r="MXT57" s="18"/>
      <c r="MXU57" s="18"/>
      <c r="MXV57" s="18"/>
      <c r="MXW57" s="18"/>
      <c r="MXX57" s="18"/>
      <c r="MXY57" s="18"/>
      <c r="MXZ57" s="18"/>
      <c r="MYA57" s="18"/>
      <c r="MYB57" s="18"/>
      <c r="MYC57" s="18"/>
      <c r="MYD57" s="18"/>
      <c r="MYE57" s="18"/>
      <c r="MYF57" s="18"/>
      <c r="MYG57" s="18"/>
      <c r="MYH57" s="18"/>
      <c r="MYI57" s="18"/>
      <c r="MYJ57" s="18"/>
      <c r="MYK57" s="18"/>
      <c r="MYL57" s="18"/>
      <c r="MYM57" s="18"/>
      <c r="MYN57" s="18"/>
      <c r="MYO57" s="18"/>
      <c r="MYP57" s="18"/>
      <c r="MYQ57" s="18"/>
      <c r="MYR57" s="18"/>
      <c r="MYS57" s="18"/>
      <c r="MYT57" s="18"/>
      <c r="MYU57" s="18"/>
      <c r="MYV57" s="18"/>
      <c r="MYW57" s="18"/>
      <c r="MYX57" s="18"/>
      <c r="MYY57" s="18"/>
      <c r="MYZ57" s="18"/>
      <c r="MZA57" s="18"/>
      <c r="MZB57" s="18"/>
      <c r="MZC57" s="18"/>
      <c r="MZD57" s="18"/>
      <c r="MZE57" s="18"/>
      <c r="MZF57" s="18"/>
      <c r="MZG57" s="18"/>
      <c r="MZH57" s="18"/>
      <c r="MZI57" s="18"/>
      <c r="MZJ57" s="18"/>
      <c r="MZK57" s="18"/>
      <c r="MZL57" s="18"/>
      <c r="MZM57" s="18"/>
      <c r="MZN57" s="18"/>
      <c r="MZO57" s="18"/>
      <c r="MZP57" s="18"/>
      <c r="MZQ57" s="18"/>
      <c r="MZR57" s="18"/>
      <c r="MZS57" s="18"/>
      <c r="MZT57" s="18"/>
      <c r="MZU57" s="18"/>
      <c r="MZV57" s="18"/>
      <c r="MZW57" s="18"/>
      <c r="MZX57" s="18"/>
      <c r="MZY57" s="18"/>
      <c r="MZZ57" s="18"/>
      <c r="NAA57" s="18"/>
      <c r="NAB57" s="18"/>
      <c r="NAC57" s="18"/>
      <c r="NAD57" s="18"/>
      <c r="NAE57" s="18"/>
      <c r="NAF57" s="18"/>
      <c r="NAG57" s="18"/>
      <c r="NAH57" s="18"/>
      <c r="NAI57" s="18"/>
      <c r="NAJ57" s="18"/>
      <c r="NAK57" s="18"/>
      <c r="NAL57" s="18"/>
      <c r="NAM57" s="18"/>
      <c r="NAN57" s="18"/>
      <c r="NAO57" s="18"/>
      <c r="NAP57" s="18"/>
      <c r="NAQ57" s="18"/>
      <c r="NAR57" s="18"/>
      <c r="NAS57" s="18"/>
      <c r="NAT57" s="18"/>
      <c r="NAU57" s="18"/>
      <c r="NAV57" s="18"/>
      <c r="NAW57" s="18"/>
      <c r="NAX57" s="18"/>
      <c r="NAY57" s="18"/>
      <c r="NAZ57" s="18"/>
      <c r="NBA57" s="18"/>
      <c r="NBB57" s="18"/>
      <c r="NBC57" s="18"/>
      <c r="NBD57" s="18"/>
      <c r="NBE57" s="18"/>
      <c r="NBF57" s="18"/>
      <c r="NBG57" s="18"/>
      <c r="NBH57" s="18"/>
      <c r="NBI57" s="18"/>
      <c r="NBJ57" s="18"/>
      <c r="NBK57" s="18"/>
      <c r="NBL57" s="18"/>
      <c r="NBM57" s="18"/>
      <c r="NBN57" s="18"/>
      <c r="NBO57" s="18"/>
      <c r="NBP57" s="18"/>
      <c r="NBQ57" s="18"/>
      <c r="NBR57" s="18"/>
      <c r="NBS57" s="18"/>
      <c r="NBT57" s="18"/>
      <c r="NBU57" s="18"/>
      <c r="NBV57" s="18"/>
      <c r="NBW57" s="18"/>
      <c r="NBX57" s="18"/>
      <c r="NBY57" s="18"/>
      <c r="NBZ57" s="18"/>
      <c r="NCA57" s="18"/>
      <c r="NCB57" s="18"/>
      <c r="NCC57" s="18"/>
      <c r="NCD57" s="18"/>
      <c r="NCE57" s="18"/>
      <c r="NCF57" s="18"/>
      <c r="NCG57" s="18"/>
      <c r="NCH57" s="18"/>
      <c r="NCI57" s="18"/>
      <c r="NCJ57" s="18"/>
      <c r="NCK57" s="18"/>
      <c r="NCL57" s="18"/>
      <c r="NCM57" s="18"/>
      <c r="NCN57" s="18"/>
      <c r="NCO57" s="18"/>
      <c r="NCP57" s="18"/>
      <c r="NCQ57" s="18"/>
      <c r="NCR57" s="18"/>
      <c r="NCS57" s="18"/>
      <c r="NCT57" s="18"/>
      <c r="NCU57" s="18"/>
      <c r="NCV57" s="18"/>
      <c r="NCW57" s="18"/>
      <c r="NCX57" s="18"/>
      <c r="NCY57" s="18"/>
      <c r="NCZ57" s="18"/>
      <c r="NDA57" s="18"/>
      <c r="NDB57" s="18"/>
      <c r="NDC57" s="18"/>
      <c r="NDD57" s="18"/>
      <c r="NDE57" s="18"/>
      <c r="NDF57" s="18"/>
      <c r="NDG57" s="18"/>
      <c r="NDH57" s="18"/>
      <c r="NDI57" s="18"/>
      <c r="NDJ57" s="18"/>
      <c r="NDK57" s="18"/>
      <c r="NDL57" s="18"/>
      <c r="NDM57" s="18"/>
      <c r="NDN57" s="18"/>
      <c r="NDO57" s="18"/>
      <c r="NDP57" s="18"/>
      <c r="NDQ57" s="18"/>
      <c r="NDR57" s="18"/>
      <c r="NDS57" s="18"/>
      <c r="NDT57" s="18"/>
      <c r="NDU57" s="18"/>
      <c r="NDV57" s="18"/>
      <c r="NDW57" s="18"/>
      <c r="NDX57" s="18"/>
      <c r="NDY57" s="18"/>
      <c r="NDZ57" s="18"/>
      <c r="NEA57" s="18"/>
      <c r="NEB57" s="18"/>
      <c r="NEC57" s="18"/>
      <c r="NED57" s="18"/>
      <c r="NEE57" s="18"/>
      <c r="NEF57" s="18"/>
      <c r="NEG57" s="18"/>
      <c r="NEH57" s="18"/>
      <c r="NEI57" s="18"/>
      <c r="NEJ57" s="18"/>
      <c r="NEK57" s="18"/>
      <c r="NEL57" s="18"/>
      <c r="NEM57" s="18"/>
      <c r="NEN57" s="18"/>
      <c r="NEO57" s="18"/>
      <c r="NEP57" s="18"/>
      <c r="NEQ57" s="18"/>
      <c r="NER57" s="18"/>
      <c r="NES57" s="18"/>
      <c r="NET57" s="18"/>
      <c r="NEU57" s="18"/>
      <c r="NEV57" s="18"/>
      <c r="NEW57" s="18"/>
      <c r="NEX57" s="18"/>
      <c r="NEY57" s="18"/>
      <c r="NEZ57" s="18"/>
      <c r="NFA57" s="18"/>
      <c r="NFB57" s="18"/>
      <c r="NFC57" s="18"/>
      <c r="NFD57" s="18"/>
      <c r="NFE57" s="18"/>
      <c r="NFF57" s="18"/>
      <c r="NFG57" s="18"/>
      <c r="NFH57" s="18"/>
      <c r="NFI57" s="18"/>
      <c r="NFJ57" s="18"/>
      <c r="NFK57" s="18"/>
      <c r="NFL57" s="18"/>
      <c r="NFM57" s="18"/>
      <c r="NFN57" s="18"/>
      <c r="NFO57" s="18"/>
      <c r="NFP57" s="18"/>
      <c r="NFQ57" s="18"/>
      <c r="NFR57" s="18"/>
      <c r="NFS57" s="18"/>
      <c r="NFT57" s="18"/>
      <c r="NFU57" s="18"/>
      <c r="NFV57" s="18"/>
      <c r="NFW57" s="18"/>
      <c r="NFX57" s="18"/>
      <c r="NFY57" s="18"/>
      <c r="NFZ57" s="18"/>
      <c r="NGA57" s="18"/>
      <c r="NGB57" s="18"/>
      <c r="NGC57" s="18"/>
      <c r="NGD57" s="18"/>
      <c r="NGE57" s="18"/>
      <c r="NGF57" s="18"/>
      <c r="NGG57" s="18"/>
      <c r="NGH57" s="18"/>
      <c r="NGI57" s="18"/>
      <c r="NGJ57" s="18"/>
      <c r="NGK57" s="18"/>
      <c r="NGL57" s="18"/>
      <c r="NGM57" s="18"/>
      <c r="NGN57" s="18"/>
      <c r="NGO57" s="18"/>
      <c r="NGP57" s="18"/>
      <c r="NGQ57" s="18"/>
      <c r="NGR57" s="18"/>
      <c r="NGS57" s="18"/>
      <c r="NGT57" s="18"/>
      <c r="NGU57" s="18"/>
      <c r="NGV57" s="18"/>
      <c r="NGW57" s="18"/>
      <c r="NGX57" s="18"/>
      <c r="NGY57" s="18"/>
      <c r="NGZ57" s="18"/>
      <c r="NHA57" s="18"/>
      <c r="NHB57" s="18"/>
      <c r="NHC57" s="18"/>
      <c r="NHD57" s="18"/>
      <c r="NHE57" s="18"/>
      <c r="NHF57" s="18"/>
      <c r="NHG57" s="18"/>
      <c r="NHH57" s="18"/>
      <c r="NHI57" s="18"/>
      <c r="NHJ57" s="18"/>
      <c r="NHK57" s="18"/>
      <c r="NHL57" s="18"/>
      <c r="NHM57" s="18"/>
      <c r="NHN57" s="18"/>
      <c r="NHO57" s="18"/>
      <c r="NHP57" s="18"/>
      <c r="NHQ57" s="18"/>
      <c r="NHR57" s="18"/>
      <c r="NHS57" s="18"/>
      <c r="NHT57" s="18"/>
      <c r="NHU57" s="18"/>
      <c r="NHV57" s="18"/>
      <c r="NHW57" s="18"/>
      <c r="NHX57" s="18"/>
      <c r="NHY57" s="18"/>
      <c r="NHZ57" s="18"/>
      <c r="NIA57" s="18"/>
      <c r="NIB57" s="18"/>
      <c r="NIC57" s="18"/>
      <c r="NID57" s="18"/>
      <c r="NIE57" s="18"/>
      <c r="NIF57" s="18"/>
      <c r="NIG57" s="18"/>
      <c r="NIH57" s="18"/>
      <c r="NII57" s="18"/>
      <c r="NIJ57" s="18"/>
      <c r="NIK57" s="18"/>
      <c r="NIL57" s="18"/>
      <c r="NIM57" s="18"/>
      <c r="NIN57" s="18"/>
      <c r="NIO57" s="18"/>
      <c r="NIP57" s="18"/>
      <c r="NIQ57" s="18"/>
      <c r="NIR57" s="18"/>
      <c r="NIS57" s="18"/>
      <c r="NIT57" s="18"/>
      <c r="NIU57" s="18"/>
      <c r="NIV57" s="18"/>
      <c r="NIW57" s="18"/>
      <c r="NIX57" s="18"/>
      <c r="NIY57" s="18"/>
      <c r="NIZ57" s="18"/>
      <c r="NJA57" s="18"/>
      <c r="NJB57" s="18"/>
      <c r="NJC57" s="18"/>
      <c r="NJD57" s="18"/>
      <c r="NJE57" s="18"/>
      <c r="NJF57" s="18"/>
      <c r="NJG57" s="18"/>
      <c r="NJH57" s="18"/>
      <c r="NJI57" s="18"/>
      <c r="NJJ57" s="18"/>
      <c r="NJK57" s="18"/>
      <c r="NJL57" s="18"/>
      <c r="NJM57" s="18"/>
      <c r="NJN57" s="18"/>
      <c r="NJO57" s="18"/>
      <c r="NJP57" s="18"/>
      <c r="NJQ57" s="18"/>
      <c r="NJR57" s="18"/>
      <c r="NJS57" s="18"/>
      <c r="NJT57" s="18"/>
      <c r="NJU57" s="18"/>
      <c r="NJV57" s="18"/>
      <c r="NJW57" s="18"/>
      <c r="NJX57" s="18"/>
      <c r="NJY57" s="18"/>
      <c r="NJZ57" s="18"/>
      <c r="NKA57" s="18"/>
      <c r="NKB57" s="18"/>
      <c r="NKC57" s="18"/>
      <c r="NKD57" s="18"/>
      <c r="NKE57" s="18"/>
      <c r="NKF57" s="18"/>
      <c r="NKG57" s="18"/>
      <c r="NKH57" s="18"/>
      <c r="NKI57" s="18"/>
      <c r="NKJ57" s="18"/>
      <c r="NKK57" s="18"/>
      <c r="NKL57" s="18"/>
      <c r="NKM57" s="18"/>
      <c r="NKN57" s="18"/>
      <c r="NKO57" s="18"/>
      <c r="NKP57" s="18"/>
      <c r="NKQ57" s="18"/>
      <c r="NKR57" s="18"/>
      <c r="NKS57" s="18"/>
      <c r="NKT57" s="18"/>
      <c r="NKU57" s="18"/>
      <c r="NKV57" s="18"/>
      <c r="NKW57" s="18"/>
      <c r="NKX57" s="18"/>
      <c r="NKY57" s="18"/>
      <c r="NKZ57" s="18"/>
      <c r="NLA57" s="18"/>
      <c r="NLB57" s="18"/>
      <c r="NLC57" s="18"/>
      <c r="NLD57" s="18"/>
      <c r="NLE57" s="18"/>
      <c r="NLF57" s="18"/>
      <c r="NLG57" s="18"/>
      <c r="NLH57" s="18"/>
      <c r="NLI57" s="18"/>
      <c r="NLJ57" s="18"/>
      <c r="NLK57" s="18"/>
      <c r="NLL57" s="18"/>
      <c r="NLM57" s="18"/>
      <c r="NLN57" s="18"/>
      <c r="NLO57" s="18"/>
      <c r="NLP57" s="18"/>
      <c r="NLQ57" s="18"/>
      <c r="NLR57" s="18"/>
      <c r="NLS57" s="18"/>
      <c r="NLT57" s="18"/>
      <c r="NLU57" s="18"/>
      <c r="NLV57" s="18"/>
      <c r="NLW57" s="18"/>
      <c r="NLX57" s="18"/>
      <c r="NLY57" s="18"/>
      <c r="NLZ57" s="18"/>
      <c r="NMA57" s="18"/>
      <c r="NMB57" s="18"/>
      <c r="NMC57" s="18"/>
      <c r="NMD57" s="18"/>
      <c r="NME57" s="18"/>
      <c r="NMF57" s="18"/>
      <c r="NMG57" s="18"/>
      <c r="NMH57" s="18"/>
      <c r="NMI57" s="18"/>
      <c r="NMJ57" s="18"/>
      <c r="NMK57" s="18"/>
      <c r="NML57" s="18"/>
      <c r="NMM57" s="18"/>
      <c r="NMN57" s="18"/>
      <c r="NMO57" s="18"/>
      <c r="NMP57" s="18"/>
      <c r="NMQ57" s="18"/>
      <c r="NMR57" s="18"/>
      <c r="NMS57" s="18"/>
      <c r="NMT57" s="18"/>
      <c r="NMU57" s="18"/>
      <c r="NMV57" s="18"/>
      <c r="NMW57" s="18"/>
      <c r="NMX57" s="18"/>
      <c r="NMY57" s="18"/>
      <c r="NMZ57" s="18"/>
      <c r="NNA57" s="18"/>
      <c r="NNB57" s="18"/>
      <c r="NNC57" s="18"/>
      <c r="NND57" s="18"/>
      <c r="NNE57" s="18"/>
      <c r="NNF57" s="18"/>
      <c r="NNG57" s="18"/>
      <c r="NNH57" s="18"/>
      <c r="NNI57" s="18"/>
      <c r="NNJ57" s="18"/>
      <c r="NNK57" s="18"/>
      <c r="NNL57" s="18"/>
      <c r="NNM57" s="18"/>
      <c r="NNN57" s="18"/>
      <c r="NNO57" s="18"/>
      <c r="NNP57" s="18"/>
      <c r="NNQ57" s="18"/>
      <c r="NNR57" s="18"/>
      <c r="NNS57" s="18"/>
      <c r="NNT57" s="18"/>
      <c r="NNU57" s="18"/>
      <c r="NNV57" s="18"/>
      <c r="NNW57" s="18"/>
      <c r="NNX57" s="18"/>
      <c r="NNY57" s="18"/>
      <c r="NNZ57" s="18"/>
      <c r="NOA57" s="18"/>
      <c r="NOB57" s="18"/>
      <c r="NOC57" s="18"/>
      <c r="NOD57" s="18"/>
      <c r="NOE57" s="18"/>
      <c r="NOF57" s="18"/>
      <c r="NOG57" s="18"/>
      <c r="NOH57" s="18"/>
      <c r="NOI57" s="18"/>
      <c r="NOJ57" s="18"/>
      <c r="NOK57" s="18"/>
      <c r="NOL57" s="18"/>
      <c r="NOM57" s="18"/>
      <c r="NON57" s="18"/>
      <c r="NOO57" s="18"/>
      <c r="NOP57" s="18"/>
      <c r="NOQ57" s="18"/>
      <c r="NOR57" s="18"/>
      <c r="NOS57" s="18"/>
      <c r="NOT57" s="18"/>
      <c r="NOU57" s="18"/>
      <c r="NOV57" s="18"/>
      <c r="NOW57" s="18"/>
      <c r="NOX57" s="18"/>
      <c r="NOY57" s="18"/>
      <c r="NOZ57" s="18"/>
      <c r="NPA57" s="18"/>
      <c r="NPB57" s="18"/>
      <c r="NPC57" s="18"/>
      <c r="NPD57" s="18"/>
      <c r="NPE57" s="18"/>
      <c r="NPF57" s="18"/>
      <c r="NPG57" s="18"/>
      <c r="NPH57" s="18"/>
      <c r="NPI57" s="18"/>
      <c r="NPJ57" s="18"/>
      <c r="NPK57" s="18"/>
      <c r="NPL57" s="18"/>
      <c r="NPM57" s="18"/>
      <c r="NPN57" s="18"/>
      <c r="NPO57" s="18"/>
      <c r="NPP57" s="18"/>
      <c r="NPQ57" s="18"/>
      <c r="NPR57" s="18"/>
      <c r="NPS57" s="18"/>
      <c r="NPT57" s="18"/>
      <c r="NPU57" s="18"/>
      <c r="NPV57" s="18"/>
      <c r="NPW57" s="18"/>
      <c r="NPX57" s="18"/>
      <c r="NPY57" s="18"/>
      <c r="NPZ57" s="18"/>
      <c r="NQA57" s="18"/>
      <c r="NQB57" s="18"/>
      <c r="NQC57" s="18"/>
      <c r="NQD57" s="18"/>
      <c r="NQE57" s="18"/>
      <c r="NQF57" s="18"/>
      <c r="NQG57" s="18"/>
      <c r="NQH57" s="18"/>
      <c r="NQI57" s="18"/>
      <c r="NQJ57" s="18"/>
      <c r="NQK57" s="18"/>
      <c r="NQL57" s="18"/>
      <c r="NQM57" s="18"/>
      <c r="NQN57" s="18"/>
      <c r="NQO57" s="18"/>
      <c r="NQP57" s="18"/>
      <c r="NQQ57" s="18"/>
      <c r="NQR57" s="18"/>
      <c r="NQS57" s="18"/>
      <c r="NQT57" s="18"/>
      <c r="NQU57" s="18"/>
      <c r="NQV57" s="18"/>
      <c r="NQW57" s="18"/>
      <c r="NQX57" s="18"/>
      <c r="NQY57" s="18"/>
      <c r="NQZ57" s="18"/>
      <c r="NRA57" s="18"/>
      <c r="NRB57" s="18"/>
      <c r="NRC57" s="18"/>
      <c r="NRD57" s="18"/>
      <c r="NRE57" s="18"/>
      <c r="NRF57" s="18"/>
      <c r="NRG57" s="18"/>
      <c r="NRH57" s="18"/>
      <c r="NRI57" s="18"/>
      <c r="NRJ57" s="18"/>
      <c r="NRK57" s="18"/>
      <c r="NRL57" s="18"/>
      <c r="NRM57" s="18"/>
      <c r="NRN57" s="18"/>
      <c r="NRO57" s="18"/>
      <c r="NRP57" s="18"/>
      <c r="NRQ57" s="18"/>
      <c r="NRR57" s="18"/>
      <c r="NRS57" s="18"/>
      <c r="NRT57" s="18"/>
      <c r="NRU57" s="18"/>
      <c r="NRV57" s="18"/>
      <c r="NRW57" s="18"/>
      <c r="NRX57" s="18"/>
      <c r="NRY57" s="18"/>
      <c r="NRZ57" s="18"/>
      <c r="NSA57" s="18"/>
      <c r="NSB57" s="18"/>
      <c r="NSC57" s="18"/>
      <c r="NSD57" s="18"/>
      <c r="NSE57" s="18"/>
      <c r="NSF57" s="18"/>
      <c r="NSG57" s="18"/>
      <c r="NSH57" s="18"/>
      <c r="NSI57" s="18"/>
      <c r="NSJ57" s="18"/>
      <c r="NSK57" s="18"/>
      <c r="NSL57" s="18"/>
      <c r="NSM57" s="18"/>
      <c r="NSN57" s="18"/>
      <c r="NSO57" s="18"/>
      <c r="NSP57" s="18"/>
      <c r="NSQ57" s="18"/>
      <c r="NSR57" s="18"/>
      <c r="NSS57" s="18"/>
      <c r="NST57" s="18"/>
      <c r="NSU57" s="18"/>
      <c r="NSV57" s="18"/>
      <c r="NSW57" s="18"/>
      <c r="NSX57" s="18"/>
      <c r="NSY57" s="18"/>
      <c r="NSZ57" s="18"/>
      <c r="NTA57" s="18"/>
      <c r="NTB57" s="18"/>
      <c r="NTC57" s="18"/>
      <c r="NTD57" s="18"/>
      <c r="NTE57" s="18"/>
      <c r="NTF57" s="18"/>
      <c r="NTG57" s="18"/>
      <c r="NTH57" s="18"/>
      <c r="NTI57" s="18"/>
      <c r="NTJ57" s="18"/>
      <c r="NTK57" s="18"/>
      <c r="NTL57" s="18"/>
      <c r="NTM57" s="18"/>
      <c r="NTN57" s="18"/>
      <c r="NTO57" s="18"/>
      <c r="NTP57" s="18"/>
      <c r="NTQ57" s="18"/>
      <c r="NTR57" s="18"/>
      <c r="NTS57" s="18"/>
      <c r="NTT57" s="18"/>
      <c r="NTU57" s="18"/>
      <c r="NTV57" s="18"/>
      <c r="NTW57" s="18"/>
      <c r="NTX57" s="18"/>
      <c r="NTY57" s="18"/>
      <c r="NTZ57" s="18"/>
      <c r="NUA57" s="18"/>
      <c r="NUB57" s="18"/>
      <c r="NUC57" s="18"/>
      <c r="NUD57" s="18"/>
      <c r="NUE57" s="18"/>
      <c r="NUF57" s="18"/>
      <c r="NUG57" s="18"/>
      <c r="NUH57" s="18"/>
      <c r="NUI57" s="18"/>
      <c r="NUJ57" s="18"/>
      <c r="NUK57" s="18"/>
      <c r="NUL57" s="18"/>
      <c r="NUM57" s="18"/>
      <c r="NUN57" s="18"/>
      <c r="NUO57" s="18"/>
      <c r="NUP57" s="18"/>
      <c r="NUQ57" s="18"/>
      <c r="NUR57" s="18"/>
      <c r="NUS57" s="18"/>
      <c r="NUT57" s="18"/>
      <c r="NUU57" s="18"/>
      <c r="NUV57" s="18"/>
      <c r="NUW57" s="18"/>
      <c r="NUX57" s="18"/>
      <c r="NUY57" s="18"/>
      <c r="NUZ57" s="18"/>
      <c r="NVA57" s="18"/>
      <c r="NVB57" s="18"/>
      <c r="NVC57" s="18"/>
      <c r="NVD57" s="18"/>
      <c r="NVE57" s="18"/>
      <c r="NVF57" s="18"/>
      <c r="NVG57" s="18"/>
      <c r="NVH57" s="18"/>
      <c r="NVI57" s="18"/>
      <c r="NVJ57" s="18"/>
      <c r="NVK57" s="18"/>
      <c r="NVL57" s="18"/>
      <c r="NVM57" s="18"/>
      <c r="NVN57" s="18"/>
      <c r="NVO57" s="18"/>
      <c r="NVP57" s="18"/>
      <c r="NVQ57" s="18"/>
      <c r="NVR57" s="18"/>
      <c r="NVS57" s="18"/>
      <c r="NVT57" s="18"/>
      <c r="NVU57" s="18"/>
      <c r="NVV57" s="18"/>
      <c r="NVW57" s="18"/>
      <c r="NVX57" s="18"/>
      <c r="NVY57" s="18"/>
      <c r="NVZ57" s="18"/>
      <c r="NWA57" s="18"/>
      <c r="NWB57" s="18"/>
      <c r="NWC57" s="18"/>
      <c r="NWD57" s="18"/>
      <c r="NWE57" s="18"/>
      <c r="NWF57" s="18"/>
      <c r="NWG57" s="18"/>
      <c r="NWH57" s="18"/>
      <c r="NWI57" s="18"/>
      <c r="NWJ57" s="18"/>
      <c r="NWK57" s="18"/>
      <c r="NWL57" s="18"/>
      <c r="NWM57" s="18"/>
      <c r="NWN57" s="18"/>
      <c r="NWO57" s="18"/>
      <c r="NWP57" s="18"/>
      <c r="NWQ57" s="18"/>
      <c r="NWR57" s="18"/>
      <c r="NWS57" s="18"/>
      <c r="NWT57" s="18"/>
      <c r="NWU57" s="18"/>
      <c r="NWV57" s="18"/>
      <c r="NWW57" s="18"/>
      <c r="NWX57" s="18"/>
      <c r="NWY57" s="18"/>
      <c r="NWZ57" s="18"/>
      <c r="NXA57" s="18"/>
      <c r="NXB57" s="18"/>
      <c r="NXC57" s="18"/>
      <c r="NXD57" s="18"/>
      <c r="NXE57" s="18"/>
      <c r="NXF57" s="18"/>
      <c r="NXG57" s="18"/>
      <c r="NXH57" s="18"/>
      <c r="NXI57" s="18"/>
      <c r="NXJ57" s="18"/>
      <c r="NXK57" s="18"/>
      <c r="NXL57" s="18"/>
      <c r="NXM57" s="18"/>
      <c r="NXN57" s="18"/>
      <c r="NXO57" s="18"/>
      <c r="NXP57" s="18"/>
      <c r="NXQ57" s="18"/>
      <c r="NXR57" s="18"/>
      <c r="NXS57" s="18"/>
      <c r="NXT57" s="18"/>
      <c r="NXU57" s="18"/>
      <c r="NXV57" s="18"/>
      <c r="NXW57" s="18"/>
      <c r="NXX57" s="18"/>
      <c r="NXY57" s="18"/>
      <c r="NXZ57" s="18"/>
      <c r="NYA57" s="18"/>
      <c r="NYB57" s="18"/>
      <c r="NYC57" s="18"/>
      <c r="NYD57" s="18"/>
      <c r="NYE57" s="18"/>
      <c r="NYF57" s="18"/>
      <c r="NYG57" s="18"/>
      <c r="NYH57" s="18"/>
      <c r="NYI57" s="18"/>
      <c r="NYJ57" s="18"/>
      <c r="NYK57" s="18"/>
      <c r="NYL57" s="18"/>
      <c r="NYM57" s="18"/>
      <c r="NYN57" s="18"/>
      <c r="NYO57" s="18"/>
      <c r="NYP57" s="18"/>
      <c r="NYQ57" s="18"/>
      <c r="NYR57" s="18"/>
      <c r="NYS57" s="18"/>
      <c r="NYT57" s="18"/>
      <c r="NYU57" s="18"/>
      <c r="NYV57" s="18"/>
      <c r="NYW57" s="18"/>
      <c r="NYX57" s="18"/>
      <c r="NYY57" s="18"/>
      <c r="NYZ57" s="18"/>
      <c r="NZA57" s="18"/>
      <c r="NZB57" s="18"/>
      <c r="NZC57" s="18"/>
      <c r="NZD57" s="18"/>
      <c r="NZE57" s="18"/>
      <c r="NZF57" s="18"/>
      <c r="NZG57" s="18"/>
      <c r="NZH57" s="18"/>
      <c r="NZI57" s="18"/>
      <c r="NZJ57" s="18"/>
      <c r="NZK57" s="18"/>
      <c r="NZL57" s="18"/>
      <c r="NZM57" s="18"/>
      <c r="NZN57" s="18"/>
      <c r="NZO57" s="18"/>
      <c r="NZP57" s="18"/>
      <c r="NZQ57" s="18"/>
      <c r="NZR57" s="18"/>
      <c r="NZS57" s="18"/>
      <c r="NZT57" s="18"/>
      <c r="NZU57" s="18"/>
      <c r="NZV57" s="18"/>
      <c r="NZW57" s="18"/>
      <c r="NZX57" s="18"/>
      <c r="NZY57" s="18"/>
      <c r="NZZ57" s="18"/>
      <c r="OAA57" s="18"/>
      <c r="OAB57" s="18"/>
      <c r="OAC57" s="18"/>
      <c r="OAD57" s="18"/>
      <c r="OAE57" s="18"/>
      <c r="OAF57" s="18"/>
      <c r="OAG57" s="18"/>
      <c r="OAH57" s="18"/>
      <c r="OAI57" s="18"/>
      <c r="OAJ57" s="18"/>
      <c r="OAK57" s="18"/>
      <c r="OAL57" s="18"/>
      <c r="OAM57" s="18"/>
      <c r="OAN57" s="18"/>
      <c r="OAO57" s="18"/>
      <c r="OAP57" s="18"/>
      <c r="OAQ57" s="18"/>
      <c r="OAR57" s="18"/>
      <c r="OAS57" s="18"/>
      <c r="OAT57" s="18"/>
      <c r="OAU57" s="18"/>
      <c r="OAV57" s="18"/>
      <c r="OAW57" s="18"/>
      <c r="OAX57" s="18"/>
      <c r="OAY57" s="18"/>
      <c r="OAZ57" s="18"/>
      <c r="OBA57" s="18"/>
      <c r="OBB57" s="18"/>
      <c r="OBC57" s="18"/>
      <c r="OBD57" s="18"/>
      <c r="OBE57" s="18"/>
      <c r="OBF57" s="18"/>
      <c r="OBG57" s="18"/>
      <c r="OBH57" s="18"/>
      <c r="OBI57" s="18"/>
      <c r="OBJ57" s="18"/>
      <c r="OBK57" s="18"/>
      <c r="OBL57" s="18"/>
      <c r="OBM57" s="18"/>
      <c r="OBN57" s="18"/>
      <c r="OBO57" s="18"/>
      <c r="OBP57" s="18"/>
      <c r="OBQ57" s="18"/>
      <c r="OBR57" s="18"/>
      <c r="OBS57" s="18"/>
      <c r="OBT57" s="18"/>
      <c r="OBU57" s="18"/>
      <c r="OBV57" s="18"/>
      <c r="OBW57" s="18"/>
      <c r="OBX57" s="18"/>
      <c r="OBY57" s="18"/>
      <c r="OBZ57" s="18"/>
      <c r="OCA57" s="18"/>
      <c r="OCB57" s="18"/>
      <c r="OCC57" s="18"/>
      <c r="OCD57" s="18"/>
      <c r="OCE57" s="18"/>
      <c r="OCF57" s="18"/>
      <c r="OCG57" s="18"/>
      <c r="OCH57" s="18"/>
      <c r="OCI57" s="18"/>
      <c r="OCJ57" s="18"/>
      <c r="OCK57" s="18"/>
      <c r="OCL57" s="18"/>
      <c r="OCM57" s="18"/>
      <c r="OCN57" s="18"/>
      <c r="OCO57" s="18"/>
      <c r="OCP57" s="18"/>
      <c r="OCQ57" s="18"/>
      <c r="OCR57" s="18"/>
      <c r="OCS57" s="18"/>
      <c r="OCT57" s="18"/>
      <c r="OCU57" s="18"/>
      <c r="OCV57" s="18"/>
      <c r="OCW57" s="18"/>
      <c r="OCX57" s="18"/>
      <c r="OCY57" s="18"/>
      <c r="OCZ57" s="18"/>
      <c r="ODA57" s="18"/>
      <c r="ODB57" s="18"/>
      <c r="ODC57" s="18"/>
      <c r="ODD57" s="18"/>
      <c r="ODE57" s="18"/>
      <c r="ODF57" s="18"/>
      <c r="ODG57" s="18"/>
      <c r="ODH57" s="18"/>
      <c r="ODI57" s="18"/>
      <c r="ODJ57" s="18"/>
      <c r="ODK57" s="18"/>
      <c r="ODL57" s="18"/>
      <c r="ODM57" s="18"/>
      <c r="ODN57" s="18"/>
      <c r="ODO57" s="18"/>
      <c r="ODP57" s="18"/>
      <c r="ODQ57" s="18"/>
      <c r="ODR57" s="18"/>
      <c r="ODS57" s="18"/>
      <c r="ODT57" s="18"/>
      <c r="ODU57" s="18"/>
      <c r="ODV57" s="18"/>
      <c r="ODW57" s="18"/>
      <c r="ODX57" s="18"/>
      <c r="ODY57" s="18"/>
      <c r="ODZ57" s="18"/>
      <c r="OEA57" s="18"/>
      <c r="OEB57" s="18"/>
      <c r="OEC57" s="18"/>
      <c r="OED57" s="18"/>
      <c r="OEE57" s="18"/>
      <c r="OEF57" s="18"/>
      <c r="OEG57" s="18"/>
      <c r="OEH57" s="18"/>
      <c r="OEI57" s="18"/>
      <c r="OEJ57" s="18"/>
      <c r="OEK57" s="18"/>
      <c r="OEL57" s="18"/>
      <c r="OEM57" s="18"/>
      <c r="OEN57" s="18"/>
      <c r="OEO57" s="18"/>
      <c r="OEP57" s="18"/>
      <c r="OEQ57" s="18"/>
      <c r="OER57" s="18"/>
      <c r="OES57" s="18"/>
      <c r="OET57" s="18"/>
      <c r="OEU57" s="18"/>
      <c r="OEV57" s="18"/>
      <c r="OEW57" s="18"/>
      <c r="OEX57" s="18"/>
      <c r="OEY57" s="18"/>
      <c r="OEZ57" s="18"/>
      <c r="OFA57" s="18"/>
      <c r="OFB57" s="18"/>
      <c r="OFC57" s="18"/>
      <c r="OFD57" s="18"/>
      <c r="OFE57" s="18"/>
      <c r="OFF57" s="18"/>
      <c r="OFG57" s="18"/>
      <c r="OFH57" s="18"/>
      <c r="OFI57" s="18"/>
      <c r="OFJ57" s="18"/>
      <c r="OFK57" s="18"/>
      <c r="OFL57" s="18"/>
      <c r="OFM57" s="18"/>
      <c r="OFN57" s="18"/>
      <c r="OFO57" s="18"/>
      <c r="OFP57" s="18"/>
      <c r="OFQ57" s="18"/>
      <c r="OFR57" s="18"/>
      <c r="OFS57" s="18"/>
      <c r="OFT57" s="18"/>
      <c r="OFU57" s="18"/>
      <c r="OFV57" s="18"/>
      <c r="OFW57" s="18"/>
      <c r="OFX57" s="18"/>
      <c r="OFY57" s="18"/>
      <c r="OFZ57" s="18"/>
      <c r="OGA57" s="18"/>
      <c r="OGB57" s="18"/>
      <c r="OGC57" s="18"/>
      <c r="OGD57" s="18"/>
      <c r="OGE57" s="18"/>
      <c r="OGF57" s="18"/>
      <c r="OGG57" s="18"/>
      <c r="OGH57" s="18"/>
      <c r="OGI57" s="18"/>
      <c r="OGJ57" s="18"/>
      <c r="OGK57" s="18"/>
      <c r="OGL57" s="18"/>
      <c r="OGM57" s="18"/>
      <c r="OGN57" s="18"/>
      <c r="OGO57" s="18"/>
      <c r="OGP57" s="18"/>
      <c r="OGQ57" s="18"/>
      <c r="OGR57" s="18"/>
      <c r="OGS57" s="18"/>
      <c r="OGT57" s="18"/>
      <c r="OGU57" s="18"/>
      <c r="OGV57" s="18"/>
      <c r="OGW57" s="18"/>
      <c r="OGX57" s="18"/>
      <c r="OGY57" s="18"/>
      <c r="OGZ57" s="18"/>
      <c r="OHA57" s="18"/>
      <c r="OHB57" s="18"/>
      <c r="OHC57" s="18"/>
      <c r="OHD57" s="18"/>
      <c r="OHE57" s="18"/>
      <c r="OHF57" s="18"/>
      <c r="OHG57" s="18"/>
      <c r="OHH57" s="18"/>
      <c r="OHI57" s="18"/>
      <c r="OHJ57" s="18"/>
      <c r="OHK57" s="18"/>
      <c r="OHL57" s="18"/>
      <c r="OHM57" s="18"/>
      <c r="OHN57" s="18"/>
      <c r="OHO57" s="18"/>
      <c r="OHP57" s="18"/>
      <c r="OHQ57" s="18"/>
      <c r="OHR57" s="18"/>
      <c r="OHS57" s="18"/>
      <c r="OHT57" s="18"/>
      <c r="OHU57" s="18"/>
      <c r="OHV57" s="18"/>
      <c r="OHW57" s="18"/>
      <c r="OHX57" s="18"/>
      <c r="OHY57" s="18"/>
      <c r="OHZ57" s="18"/>
      <c r="OIA57" s="18"/>
      <c r="OIB57" s="18"/>
      <c r="OIC57" s="18"/>
      <c r="OID57" s="18"/>
      <c r="OIE57" s="18"/>
      <c r="OIF57" s="18"/>
      <c r="OIG57" s="18"/>
      <c r="OIH57" s="18"/>
      <c r="OII57" s="18"/>
      <c r="OIJ57" s="18"/>
      <c r="OIK57" s="18"/>
      <c r="OIL57" s="18"/>
      <c r="OIM57" s="18"/>
      <c r="OIN57" s="18"/>
      <c r="OIO57" s="18"/>
      <c r="OIP57" s="18"/>
      <c r="OIQ57" s="18"/>
      <c r="OIR57" s="18"/>
      <c r="OIS57" s="18"/>
      <c r="OIT57" s="18"/>
      <c r="OIU57" s="18"/>
      <c r="OIV57" s="18"/>
      <c r="OIW57" s="18"/>
      <c r="OIX57" s="18"/>
      <c r="OIY57" s="18"/>
      <c r="OIZ57" s="18"/>
      <c r="OJA57" s="18"/>
      <c r="OJB57" s="18"/>
      <c r="OJC57" s="18"/>
      <c r="OJD57" s="18"/>
      <c r="OJE57" s="18"/>
      <c r="OJF57" s="18"/>
      <c r="OJG57" s="18"/>
      <c r="OJH57" s="18"/>
      <c r="OJI57" s="18"/>
      <c r="OJJ57" s="18"/>
      <c r="OJK57" s="18"/>
      <c r="OJL57" s="18"/>
      <c r="OJM57" s="18"/>
      <c r="OJN57" s="18"/>
      <c r="OJO57" s="18"/>
      <c r="OJP57" s="18"/>
      <c r="OJQ57" s="18"/>
      <c r="OJR57" s="18"/>
      <c r="OJS57" s="18"/>
      <c r="OJT57" s="18"/>
      <c r="OJU57" s="18"/>
      <c r="OJV57" s="18"/>
      <c r="OJW57" s="18"/>
      <c r="OJX57" s="18"/>
      <c r="OJY57" s="18"/>
      <c r="OJZ57" s="18"/>
      <c r="OKA57" s="18"/>
      <c r="OKB57" s="18"/>
      <c r="OKC57" s="18"/>
      <c r="OKD57" s="18"/>
      <c r="OKE57" s="18"/>
      <c r="OKF57" s="18"/>
      <c r="OKG57" s="18"/>
      <c r="OKH57" s="18"/>
      <c r="OKI57" s="18"/>
      <c r="OKJ57" s="18"/>
      <c r="OKK57" s="18"/>
      <c r="OKL57" s="18"/>
      <c r="OKM57" s="18"/>
      <c r="OKN57" s="18"/>
      <c r="OKO57" s="18"/>
      <c r="OKP57" s="18"/>
      <c r="OKQ57" s="18"/>
      <c r="OKR57" s="18"/>
      <c r="OKS57" s="18"/>
      <c r="OKT57" s="18"/>
      <c r="OKU57" s="18"/>
      <c r="OKV57" s="18"/>
      <c r="OKW57" s="18"/>
      <c r="OKX57" s="18"/>
      <c r="OKY57" s="18"/>
      <c r="OKZ57" s="18"/>
      <c r="OLA57" s="18"/>
      <c r="OLB57" s="18"/>
      <c r="OLC57" s="18"/>
      <c r="OLD57" s="18"/>
      <c r="OLE57" s="18"/>
      <c r="OLF57" s="18"/>
      <c r="OLG57" s="18"/>
      <c r="OLH57" s="18"/>
      <c r="OLI57" s="18"/>
      <c r="OLJ57" s="18"/>
      <c r="OLK57" s="18"/>
      <c r="OLL57" s="18"/>
      <c r="OLM57" s="18"/>
      <c r="OLN57" s="18"/>
      <c r="OLO57" s="18"/>
      <c r="OLP57" s="18"/>
      <c r="OLQ57" s="18"/>
      <c r="OLR57" s="18"/>
      <c r="OLS57" s="18"/>
      <c r="OLT57" s="18"/>
      <c r="OLU57" s="18"/>
      <c r="OLV57" s="18"/>
      <c r="OLW57" s="18"/>
      <c r="OLX57" s="18"/>
      <c r="OLY57" s="18"/>
      <c r="OLZ57" s="18"/>
      <c r="OMA57" s="18"/>
      <c r="OMB57" s="18"/>
      <c r="OMC57" s="18"/>
      <c r="OMD57" s="18"/>
      <c r="OME57" s="18"/>
      <c r="OMF57" s="18"/>
      <c r="OMG57" s="18"/>
      <c r="OMH57" s="18"/>
      <c r="OMI57" s="18"/>
      <c r="OMJ57" s="18"/>
      <c r="OMK57" s="18"/>
      <c r="OML57" s="18"/>
      <c r="OMM57" s="18"/>
      <c r="OMN57" s="18"/>
      <c r="OMO57" s="18"/>
      <c r="OMP57" s="18"/>
      <c r="OMQ57" s="18"/>
      <c r="OMR57" s="18"/>
      <c r="OMS57" s="18"/>
      <c r="OMT57" s="18"/>
      <c r="OMU57" s="18"/>
      <c r="OMV57" s="18"/>
      <c r="OMW57" s="18"/>
      <c r="OMX57" s="18"/>
      <c r="OMY57" s="18"/>
      <c r="OMZ57" s="18"/>
      <c r="ONA57" s="18"/>
      <c r="ONB57" s="18"/>
      <c r="ONC57" s="18"/>
      <c r="OND57" s="18"/>
      <c r="ONE57" s="18"/>
      <c r="ONF57" s="18"/>
      <c r="ONG57" s="18"/>
      <c r="ONH57" s="18"/>
      <c r="ONI57" s="18"/>
      <c r="ONJ57" s="18"/>
      <c r="ONK57" s="18"/>
      <c r="ONL57" s="18"/>
      <c r="ONM57" s="18"/>
      <c r="ONN57" s="18"/>
      <c r="ONO57" s="18"/>
      <c r="ONP57" s="18"/>
      <c r="ONQ57" s="18"/>
      <c r="ONR57" s="18"/>
      <c r="ONS57" s="18"/>
      <c r="ONT57" s="18"/>
      <c r="ONU57" s="18"/>
      <c r="ONV57" s="18"/>
      <c r="ONW57" s="18"/>
      <c r="ONX57" s="18"/>
      <c r="ONY57" s="18"/>
      <c r="ONZ57" s="18"/>
      <c r="OOA57" s="18"/>
      <c r="OOB57" s="18"/>
      <c r="OOC57" s="18"/>
      <c r="OOD57" s="18"/>
      <c r="OOE57" s="18"/>
      <c r="OOF57" s="18"/>
      <c r="OOG57" s="18"/>
      <c r="OOH57" s="18"/>
      <c r="OOI57" s="18"/>
      <c r="OOJ57" s="18"/>
      <c r="OOK57" s="18"/>
      <c r="OOL57" s="18"/>
      <c r="OOM57" s="18"/>
      <c r="OON57" s="18"/>
      <c r="OOO57" s="18"/>
      <c r="OOP57" s="18"/>
      <c r="OOQ57" s="18"/>
      <c r="OOR57" s="18"/>
      <c r="OOS57" s="18"/>
      <c r="OOT57" s="18"/>
      <c r="OOU57" s="18"/>
      <c r="OOV57" s="18"/>
      <c r="OOW57" s="18"/>
      <c r="OOX57" s="18"/>
      <c r="OOY57" s="18"/>
      <c r="OOZ57" s="18"/>
      <c r="OPA57" s="18"/>
      <c r="OPB57" s="18"/>
      <c r="OPC57" s="18"/>
      <c r="OPD57" s="18"/>
      <c r="OPE57" s="18"/>
      <c r="OPF57" s="18"/>
      <c r="OPG57" s="18"/>
      <c r="OPH57" s="18"/>
      <c r="OPI57" s="18"/>
      <c r="OPJ57" s="18"/>
      <c r="OPK57" s="18"/>
      <c r="OPL57" s="18"/>
      <c r="OPM57" s="18"/>
      <c r="OPN57" s="18"/>
      <c r="OPO57" s="18"/>
      <c r="OPP57" s="18"/>
      <c r="OPQ57" s="18"/>
      <c r="OPR57" s="18"/>
      <c r="OPS57" s="18"/>
      <c r="OPT57" s="18"/>
      <c r="OPU57" s="18"/>
      <c r="OPV57" s="18"/>
      <c r="OPW57" s="18"/>
      <c r="OPX57" s="18"/>
      <c r="OPY57" s="18"/>
      <c r="OPZ57" s="18"/>
      <c r="OQA57" s="18"/>
      <c r="OQB57" s="18"/>
      <c r="OQC57" s="18"/>
      <c r="OQD57" s="18"/>
      <c r="OQE57" s="18"/>
      <c r="OQF57" s="18"/>
      <c r="OQG57" s="18"/>
      <c r="OQH57" s="18"/>
      <c r="OQI57" s="18"/>
      <c r="OQJ57" s="18"/>
      <c r="OQK57" s="18"/>
      <c r="OQL57" s="18"/>
      <c r="OQM57" s="18"/>
      <c r="OQN57" s="18"/>
      <c r="OQO57" s="18"/>
      <c r="OQP57" s="18"/>
      <c r="OQQ57" s="18"/>
      <c r="OQR57" s="18"/>
      <c r="OQS57" s="18"/>
      <c r="OQT57" s="18"/>
      <c r="OQU57" s="18"/>
      <c r="OQV57" s="18"/>
      <c r="OQW57" s="18"/>
      <c r="OQX57" s="18"/>
      <c r="OQY57" s="18"/>
      <c r="OQZ57" s="18"/>
      <c r="ORA57" s="18"/>
      <c r="ORB57" s="18"/>
      <c r="ORC57" s="18"/>
      <c r="ORD57" s="18"/>
      <c r="ORE57" s="18"/>
      <c r="ORF57" s="18"/>
      <c r="ORG57" s="18"/>
      <c r="ORH57" s="18"/>
      <c r="ORI57" s="18"/>
      <c r="ORJ57" s="18"/>
      <c r="ORK57" s="18"/>
      <c r="ORL57" s="18"/>
      <c r="ORM57" s="18"/>
      <c r="ORN57" s="18"/>
      <c r="ORO57" s="18"/>
      <c r="ORP57" s="18"/>
      <c r="ORQ57" s="18"/>
      <c r="ORR57" s="18"/>
      <c r="ORS57" s="18"/>
      <c r="ORT57" s="18"/>
      <c r="ORU57" s="18"/>
      <c r="ORV57" s="18"/>
      <c r="ORW57" s="18"/>
      <c r="ORX57" s="18"/>
      <c r="ORY57" s="18"/>
      <c r="ORZ57" s="18"/>
      <c r="OSA57" s="18"/>
      <c r="OSB57" s="18"/>
      <c r="OSC57" s="18"/>
      <c r="OSD57" s="18"/>
      <c r="OSE57" s="18"/>
      <c r="OSF57" s="18"/>
      <c r="OSG57" s="18"/>
      <c r="OSH57" s="18"/>
      <c r="OSI57" s="18"/>
      <c r="OSJ57" s="18"/>
      <c r="OSK57" s="18"/>
      <c r="OSL57" s="18"/>
      <c r="OSM57" s="18"/>
      <c r="OSN57" s="18"/>
      <c r="OSO57" s="18"/>
      <c r="OSP57" s="18"/>
      <c r="OSQ57" s="18"/>
      <c r="OSR57" s="18"/>
      <c r="OSS57" s="18"/>
      <c r="OST57" s="18"/>
      <c r="OSU57" s="18"/>
      <c r="OSV57" s="18"/>
      <c r="OSW57" s="18"/>
      <c r="OSX57" s="18"/>
      <c r="OSY57" s="18"/>
      <c r="OSZ57" s="18"/>
      <c r="OTA57" s="18"/>
      <c r="OTB57" s="18"/>
      <c r="OTC57" s="18"/>
      <c r="OTD57" s="18"/>
      <c r="OTE57" s="18"/>
      <c r="OTF57" s="18"/>
      <c r="OTG57" s="18"/>
      <c r="OTH57" s="18"/>
      <c r="OTI57" s="18"/>
      <c r="OTJ57" s="18"/>
      <c r="OTK57" s="18"/>
      <c r="OTL57" s="18"/>
      <c r="OTM57" s="18"/>
      <c r="OTN57" s="18"/>
      <c r="OTO57" s="18"/>
      <c r="OTP57" s="18"/>
      <c r="OTQ57" s="18"/>
      <c r="OTR57" s="18"/>
      <c r="OTS57" s="18"/>
      <c r="OTT57" s="18"/>
      <c r="OTU57" s="18"/>
      <c r="OTV57" s="18"/>
      <c r="OTW57" s="18"/>
      <c r="OTX57" s="18"/>
      <c r="OTY57" s="18"/>
      <c r="OTZ57" s="18"/>
      <c r="OUA57" s="18"/>
      <c r="OUB57" s="18"/>
      <c r="OUC57" s="18"/>
      <c r="OUD57" s="18"/>
      <c r="OUE57" s="18"/>
      <c r="OUF57" s="18"/>
      <c r="OUG57" s="18"/>
      <c r="OUH57" s="18"/>
      <c r="OUI57" s="18"/>
      <c r="OUJ57" s="18"/>
      <c r="OUK57" s="18"/>
      <c r="OUL57" s="18"/>
      <c r="OUM57" s="18"/>
      <c r="OUN57" s="18"/>
      <c r="OUO57" s="18"/>
      <c r="OUP57" s="18"/>
      <c r="OUQ57" s="18"/>
      <c r="OUR57" s="18"/>
      <c r="OUS57" s="18"/>
      <c r="OUT57" s="18"/>
      <c r="OUU57" s="18"/>
      <c r="OUV57" s="18"/>
      <c r="OUW57" s="18"/>
      <c r="OUX57" s="18"/>
      <c r="OUY57" s="18"/>
      <c r="OUZ57" s="18"/>
      <c r="OVA57" s="18"/>
      <c r="OVB57" s="18"/>
      <c r="OVC57" s="18"/>
      <c r="OVD57" s="18"/>
      <c r="OVE57" s="18"/>
      <c r="OVF57" s="18"/>
      <c r="OVG57" s="18"/>
      <c r="OVH57" s="18"/>
      <c r="OVI57" s="18"/>
      <c r="OVJ57" s="18"/>
      <c r="OVK57" s="18"/>
      <c r="OVL57" s="18"/>
      <c r="OVM57" s="18"/>
      <c r="OVN57" s="18"/>
      <c r="OVO57" s="18"/>
      <c r="OVP57" s="18"/>
      <c r="OVQ57" s="18"/>
      <c r="OVR57" s="18"/>
      <c r="OVS57" s="18"/>
      <c r="OVT57" s="18"/>
      <c r="OVU57" s="18"/>
      <c r="OVV57" s="18"/>
      <c r="OVW57" s="18"/>
      <c r="OVX57" s="18"/>
      <c r="OVY57" s="18"/>
      <c r="OVZ57" s="18"/>
      <c r="OWA57" s="18"/>
      <c r="OWB57" s="18"/>
      <c r="OWC57" s="18"/>
      <c r="OWD57" s="18"/>
      <c r="OWE57" s="18"/>
      <c r="OWF57" s="18"/>
      <c r="OWG57" s="18"/>
      <c r="OWH57" s="18"/>
      <c r="OWI57" s="18"/>
      <c r="OWJ57" s="18"/>
      <c r="OWK57" s="18"/>
      <c r="OWL57" s="18"/>
      <c r="OWM57" s="18"/>
      <c r="OWN57" s="18"/>
      <c r="OWO57" s="18"/>
      <c r="OWP57" s="18"/>
      <c r="OWQ57" s="18"/>
      <c r="OWR57" s="18"/>
      <c r="OWS57" s="18"/>
      <c r="OWT57" s="18"/>
      <c r="OWU57" s="18"/>
      <c r="OWV57" s="18"/>
      <c r="OWW57" s="18"/>
      <c r="OWX57" s="18"/>
      <c r="OWY57" s="18"/>
      <c r="OWZ57" s="18"/>
      <c r="OXA57" s="18"/>
      <c r="OXB57" s="18"/>
      <c r="OXC57" s="18"/>
      <c r="OXD57" s="18"/>
      <c r="OXE57" s="18"/>
      <c r="OXF57" s="18"/>
      <c r="OXG57" s="18"/>
      <c r="OXH57" s="18"/>
      <c r="OXI57" s="18"/>
      <c r="OXJ57" s="18"/>
      <c r="OXK57" s="18"/>
      <c r="OXL57" s="18"/>
      <c r="OXM57" s="18"/>
      <c r="OXN57" s="18"/>
      <c r="OXO57" s="18"/>
      <c r="OXP57" s="18"/>
      <c r="OXQ57" s="18"/>
      <c r="OXR57" s="18"/>
      <c r="OXS57" s="18"/>
      <c r="OXT57" s="18"/>
      <c r="OXU57" s="18"/>
      <c r="OXV57" s="18"/>
      <c r="OXW57" s="18"/>
      <c r="OXX57" s="18"/>
      <c r="OXY57" s="18"/>
      <c r="OXZ57" s="18"/>
      <c r="OYA57" s="18"/>
      <c r="OYB57" s="18"/>
      <c r="OYC57" s="18"/>
      <c r="OYD57" s="18"/>
      <c r="OYE57" s="18"/>
      <c r="OYF57" s="18"/>
      <c r="OYG57" s="18"/>
      <c r="OYH57" s="18"/>
      <c r="OYI57" s="18"/>
      <c r="OYJ57" s="18"/>
      <c r="OYK57" s="18"/>
      <c r="OYL57" s="18"/>
      <c r="OYM57" s="18"/>
      <c r="OYN57" s="18"/>
      <c r="OYO57" s="18"/>
      <c r="OYP57" s="18"/>
      <c r="OYQ57" s="18"/>
      <c r="OYR57" s="18"/>
      <c r="OYS57" s="18"/>
      <c r="OYT57" s="18"/>
      <c r="OYU57" s="18"/>
      <c r="OYV57" s="18"/>
      <c r="OYW57" s="18"/>
      <c r="OYX57" s="18"/>
      <c r="OYY57" s="18"/>
      <c r="OYZ57" s="18"/>
      <c r="OZA57" s="18"/>
      <c r="OZB57" s="18"/>
      <c r="OZC57" s="18"/>
      <c r="OZD57" s="18"/>
      <c r="OZE57" s="18"/>
      <c r="OZF57" s="18"/>
      <c r="OZG57" s="18"/>
      <c r="OZH57" s="18"/>
      <c r="OZI57" s="18"/>
      <c r="OZJ57" s="18"/>
      <c r="OZK57" s="18"/>
      <c r="OZL57" s="18"/>
      <c r="OZM57" s="18"/>
      <c r="OZN57" s="18"/>
      <c r="OZO57" s="18"/>
      <c r="OZP57" s="18"/>
      <c r="OZQ57" s="18"/>
      <c r="OZR57" s="18"/>
      <c r="OZS57" s="18"/>
      <c r="OZT57" s="18"/>
      <c r="OZU57" s="18"/>
      <c r="OZV57" s="18"/>
      <c r="OZW57" s="18"/>
      <c r="OZX57" s="18"/>
      <c r="OZY57" s="18"/>
      <c r="OZZ57" s="18"/>
      <c r="PAA57" s="18"/>
      <c r="PAB57" s="18"/>
      <c r="PAC57" s="18"/>
      <c r="PAD57" s="18"/>
      <c r="PAE57" s="18"/>
      <c r="PAF57" s="18"/>
      <c r="PAG57" s="18"/>
      <c r="PAH57" s="18"/>
      <c r="PAI57" s="18"/>
      <c r="PAJ57" s="18"/>
      <c r="PAK57" s="18"/>
      <c r="PAL57" s="18"/>
      <c r="PAM57" s="18"/>
      <c r="PAN57" s="18"/>
      <c r="PAO57" s="18"/>
      <c r="PAP57" s="18"/>
      <c r="PAQ57" s="18"/>
      <c r="PAR57" s="18"/>
      <c r="PAS57" s="18"/>
      <c r="PAT57" s="18"/>
      <c r="PAU57" s="18"/>
      <c r="PAV57" s="18"/>
      <c r="PAW57" s="18"/>
      <c r="PAX57" s="18"/>
      <c r="PAY57" s="18"/>
      <c r="PAZ57" s="18"/>
      <c r="PBA57" s="18"/>
      <c r="PBB57" s="18"/>
      <c r="PBC57" s="18"/>
      <c r="PBD57" s="18"/>
      <c r="PBE57" s="18"/>
      <c r="PBF57" s="18"/>
      <c r="PBG57" s="18"/>
      <c r="PBH57" s="18"/>
      <c r="PBI57" s="18"/>
      <c r="PBJ57" s="18"/>
      <c r="PBK57" s="18"/>
      <c r="PBL57" s="18"/>
      <c r="PBM57" s="18"/>
      <c r="PBN57" s="18"/>
      <c r="PBO57" s="18"/>
      <c r="PBP57" s="18"/>
      <c r="PBQ57" s="18"/>
      <c r="PBR57" s="18"/>
      <c r="PBS57" s="18"/>
      <c r="PBT57" s="18"/>
      <c r="PBU57" s="18"/>
      <c r="PBV57" s="18"/>
      <c r="PBW57" s="18"/>
      <c r="PBX57" s="18"/>
      <c r="PBY57" s="18"/>
      <c r="PBZ57" s="18"/>
      <c r="PCA57" s="18"/>
      <c r="PCB57" s="18"/>
      <c r="PCC57" s="18"/>
      <c r="PCD57" s="18"/>
      <c r="PCE57" s="18"/>
      <c r="PCF57" s="18"/>
      <c r="PCG57" s="18"/>
      <c r="PCH57" s="18"/>
      <c r="PCI57" s="18"/>
      <c r="PCJ57" s="18"/>
      <c r="PCK57" s="18"/>
      <c r="PCL57" s="18"/>
      <c r="PCM57" s="18"/>
      <c r="PCN57" s="18"/>
      <c r="PCO57" s="18"/>
      <c r="PCP57" s="18"/>
      <c r="PCQ57" s="18"/>
      <c r="PCR57" s="18"/>
      <c r="PCS57" s="18"/>
      <c r="PCT57" s="18"/>
      <c r="PCU57" s="18"/>
      <c r="PCV57" s="18"/>
      <c r="PCW57" s="18"/>
      <c r="PCX57" s="18"/>
      <c r="PCY57" s="18"/>
      <c r="PCZ57" s="18"/>
      <c r="PDA57" s="18"/>
      <c r="PDB57" s="18"/>
      <c r="PDC57" s="18"/>
      <c r="PDD57" s="18"/>
      <c r="PDE57" s="18"/>
      <c r="PDF57" s="18"/>
      <c r="PDG57" s="18"/>
      <c r="PDH57" s="18"/>
      <c r="PDI57" s="18"/>
      <c r="PDJ57" s="18"/>
      <c r="PDK57" s="18"/>
      <c r="PDL57" s="18"/>
      <c r="PDM57" s="18"/>
      <c r="PDN57" s="18"/>
      <c r="PDO57" s="18"/>
      <c r="PDP57" s="18"/>
      <c r="PDQ57" s="18"/>
      <c r="PDR57" s="18"/>
      <c r="PDS57" s="18"/>
      <c r="PDT57" s="18"/>
      <c r="PDU57" s="18"/>
      <c r="PDV57" s="18"/>
      <c r="PDW57" s="18"/>
      <c r="PDX57" s="18"/>
      <c r="PDY57" s="18"/>
      <c r="PDZ57" s="18"/>
      <c r="PEA57" s="18"/>
      <c r="PEB57" s="18"/>
      <c r="PEC57" s="18"/>
      <c r="PED57" s="18"/>
      <c r="PEE57" s="18"/>
      <c r="PEF57" s="18"/>
      <c r="PEG57" s="18"/>
      <c r="PEH57" s="18"/>
      <c r="PEI57" s="18"/>
      <c r="PEJ57" s="18"/>
      <c r="PEK57" s="18"/>
      <c r="PEL57" s="18"/>
      <c r="PEM57" s="18"/>
      <c r="PEN57" s="18"/>
      <c r="PEO57" s="18"/>
      <c r="PEP57" s="18"/>
      <c r="PEQ57" s="18"/>
      <c r="PER57" s="18"/>
      <c r="PES57" s="18"/>
      <c r="PET57" s="18"/>
      <c r="PEU57" s="18"/>
      <c r="PEV57" s="18"/>
      <c r="PEW57" s="18"/>
      <c r="PEX57" s="18"/>
      <c r="PEY57" s="18"/>
      <c r="PEZ57" s="18"/>
      <c r="PFA57" s="18"/>
      <c r="PFB57" s="18"/>
      <c r="PFC57" s="18"/>
      <c r="PFD57" s="18"/>
      <c r="PFE57" s="18"/>
      <c r="PFF57" s="18"/>
      <c r="PFG57" s="18"/>
      <c r="PFH57" s="18"/>
      <c r="PFI57" s="18"/>
      <c r="PFJ57" s="18"/>
      <c r="PFK57" s="18"/>
      <c r="PFL57" s="18"/>
      <c r="PFM57" s="18"/>
      <c r="PFN57" s="18"/>
      <c r="PFO57" s="18"/>
      <c r="PFP57" s="18"/>
      <c r="PFQ57" s="18"/>
      <c r="PFR57" s="18"/>
      <c r="PFS57" s="18"/>
      <c r="PFT57" s="18"/>
      <c r="PFU57" s="18"/>
      <c r="PFV57" s="18"/>
      <c r="PFW57" s="18"/>
      <c r="PFX57" s="18"/>
      <c r="PFY57" s="18"/>
      <c r="PFZ57" s="18"/>
      <c r="PGA57" s="18"/>
      <c r="PGB57" s="18"/>
      <c r="PGC57" s="18"/>
      <c r="PGD57" s="18"/>
      <c r="PGE57" s="18"/>
      <c r="PGF57" s="18"/>
      <c r="PGG57" s="18"/>
      <c r="PGH57" s="18"/>
      <c r="PGI57" s="18"/>
      <c r="PGJ57" s="18"/>
      <c r="PGK57" s="18"/>
      <c r="PGL57" s="18"/>
      <c r="PGM57" s="18"/>
      <c r="PGN57" s="18"/>
      <c r="PGO57" s="18"/>
      <c r="PGP57" s="18"/>
      <c r="PGQ57" s="18"/>
      <c r="PGR57" s="18"/>
      <c r="PGS57" s="18"/>
      <c r="PGT57" s="18"/>
      <c r="PGU57" s="18"/>
      <c r="PGV57" s="18"/>
      <c r="PGW57" s="18"/>
      <c r="PGX57" s="18"/>
      <c r="PGY57" s="18"/>
      <c r="PGZ57" s="18"/>
      <c r="PHA57" s="18"/>
      <c r="PHB57" s="18"/>
      <c r="PHC57" s="18"/>
      <c r="PHD57" s="18"/>
      <c r="PHE57" s="18"/>
      <c r="PHF57" s="18"/>
      <c r="PHG57" s="18"/>
      <c r="PHH57" s="18"/>
      <c r="PHI57" s="18"/>
      <c r="PHJ57" s="18"/>
      <c r="PHK57" s="18"/>
      <c r="PHL57" s="18"/>
      <c r="PHM57" s="18"/>
      <c r="PHN57" s="18"/>
      <c r="PHO57" s="18"/>
      <c r="PHP57" s="18"/>
      <c r="PHQ57" s="18"/>
      <c r="PHR57" s="18"/>
      <c r="PHS57" s="18"/>
      <c r="PHT57" s="18"/>
      <c r="PHU57" s="18"/>
      <c r="PHV57" s="18"/>
      <c r="PHW57" s="18"/>
      <c r="PHX57" s="18"/>
      <c r="PHY57" s="18"/>
      <c r="PHZ57" s="18"/>
      <c r="PIA57" s="18"/>
      <c r="PIB57" s="18"/>
      <c r="PIC57" s="18"/>
      <c r="PID57" s="18"/>
      <c r="PIE57" s="18"/>
      <c r="PIF57" s="18"/>
      <c r="PIG57" s="18"/>
      <c r="PIH57" s="18"/>
      <c r="PII57" s="18"/>
      <c r="PIJ57" s="18"/>
      <c r="PIK57" s="18"/>
      <c r="PIL57" s="18"/>
      <c r="PIM57" s="18"/>
      <c r="PIN57" s="18"/>
      <c r="PIO57" s="18"/>
      <c r="PIP57" s="18"/>
      <c r="PIQ57" s="18"/>
      <c r="PIR57" s="18"/>
      <c r="PIS57" s="18"/>
      <c r="PIT57" s="18"/>
      <c r="PIU57" s="18"/>
      <c r="PIV57" s="18"/>
      <c r="PIW57" s="18"/>
      <c r="PIX57" s="18"/>
      <c r="PIY57" s="18"/>
      <c r="PIZ57" s="18"/>
      <c r="PJA57" s="18"/>
      <c r="PJB57" s="18"/>
      <c r="PJC57" s="18"/>
      <c r="PJD57" s="18"/>
      <c r="PJE57" s="18"/>
      <c r="PJF57" s="18"/>
      <c r="PJG57" s="18"/>
      <c r="PJH57" s="18"/>
      <c r="PJI57" s="18"/>
      <c r="PJJ57" s="18"/>
      <c r="PJK57" s="18"/>
      <c r="PJL57" s="18"/>
      <c r="PJM57" s="18"/>
      <c r="PJN57" s="18"/>
      <c r="PJO57" s="18"/>
      <c r="PJP57" s="18"/>
      <c r="PJQ57" s="18"/>
      <c r="PJR57" s="18"/>
      <c r="PJS57" s="18"/>
      <c r="PJT57" s="18"/>
      <c r="PJU57" s="18"/>
      <c r="PJV57" s="18"/>
      <c r="PJW57" s="18"/>
      <c r="PJX57" s="18"/>
      <c r="PJY57" s="18"/>
      <c r="PJZ57" s="18"/>
      <c r="PKA57" s="18"/>
      <c r="PKB57" s="18"/>
      <c r="PKC57" s="18"/>
      <c r="PKD57" s="18"/>
      <c r="PKE57" s="18"/>
      <c r="PKF57" s="18"/>
      <c r="PKG57" s="18"/>
      <c r="PKH57" s="18"/>
      <c r="PKI57" s="18"/>
      <c r="PKJ57" s="18"/>
      <c r="PKK57" s="18"/>
      <c r="PKL57" s="18"/>
      <c r="PKM57" s="18"/>
      <c r="PKN57" s="18"/>
      <c r="PKO57" s="18"/>
      <c r="PKP57" s="18"/>
      <c r="PKQ57" s="18"/>
      <c r="PKR57" s="18"/>
      <c r="PKS57" s="18"/>
      <c r="PKT57" s="18"/>
      <c r="PKU57" s="18"/>
      <c r="PKV57" s="18"/>
      <c r="PKW57" s="18"/>
      <c r="PKX57" s="18"/>
      <c r="PKY57" s="18"/>
      <c r="PKZ57" s="18"/>
      <c r="PLA57" s="18"/>
      <c r="PLB57" s="18"/>
      <c r="PLC57" s="18"/>
      <c r="PLD57" s="18"/>
      <c r="PLE57" s="18"/>
      <c r="PLF57" s="18"/>
      <c r="PLG57" s="18"/>
      <c r="PLH57" s="18"/>
      <c r="PLI57" s="18"/>
      <c r="PLJ57" s="18"/>
      <c r="PLK57" s="18"/>
      <c r="PLL57" s="18"/>
      <c r="PLM57" s="18"/>
      <c r="PLN57" s="18"/>
      <c r="PLO57" s="18"/>
      <c r="PLP57" s="18"/>
      <c r="PLQ57" s="18"/>
      <c r="PLR57" s="18"/>
      <c r="PLS57" s="18"/>
      <c r="PLT57" s="18"/>
      <c r="PLU57" s="18"/>
      <c r="PLV57" s="18"/>
      <c r="PLW57" s="18"/>
      <c r="PLX57" s="18"/>
      <c r="PLY57" s="18"/>
      <c r="PLZ57" s="18"/>
      <c r="PMA57" s="18"/>
      <c r="PMB57" s="18"/>
      <c r="PMC57" s="18"/>
      <c r="PMD57" s="18"/>
      <c r="PME57" s="18"/>
      <c r="PMF57" s="18"/>
      <c r="PMG57" s="18"/>
      <c r="PMH57" s="18"/>
      <c r="PMI57" s="18"/>
      <c r="PMJ57" s="18"/>
      <c r="PMK57" s="18"/>
      <c r="PML57" s="18"/>
      <c r="PMM57" s="18"/>
      <c r="PMN57" s="18"/>
      <c r="PMO57" s="18"/>
      <c r="PMP57" s="18"/>
      <c r="PMQ57" s="18"/>
      <c r="PMR57" s="18"/>
      <c r="PMS57" s="18"/>
      <c r="PMT57" s="18"/>
      <c r="PMU57" s="18"/>
      <c r="PMV57" s="18"/>
      <c r="PMW57" s="18"/>
      <c r="PMX57" s="18"/>
      <c r="PMY57" s="18"/>
      <c r="PMZ57" s="18"/>
      <c r="PNA57" s="18"/>
      <c r="PNB57" s="18"/>
      <c r="PNC57" s="18"/>
      <c r="PND57" s="18"/>
      <c r="PNE57" s="18"/>
      <c r="PNF57" s="18"/>
      <c r="PNG57" s="18"/>
      <c r="PNH57" s="18"/>
      <c r="PNI57" s="18"/>
      <c r="PNJ57" s="18"/>
      <c r="PNK57" s="18"/>
      <c r="PNL57" s="18"/>
      <c r="PNM57" s="18"/>
      <c r="PNN57" s="18"/>
      <c r="PNO57" s="18"/>
      <c r="PNP57" s="18"/>
      <c r="PNQ57" s="18"/>
      <c r="PNR57" s="18"/>
      <c r="PNS57" s="18"/>
      <c r="PNT57" s="18"/>
      <c r="PNU57" s="18"/>
      <c r="PNV57" s="18"/>
      <c r="PNW57" s="18"/>
      <c r="PNX57" s="18"/>
      <c r="PNY57" s="18"/>
      <c r="PNZ57" s="18"/>
      <c r="POA57" s="18"/>
      <c r="POB57" s="18"/>
      <c r="POC57" s="18"/>
      <c r="POD57" s="18"/>
      <c r="POE57" s="18"/>
      <c r="POF57" s="18"/>
      <c r="POG57" s="18"/>
      <c r="POH57" s="18"/>
      <c r="POI57" s="18"/>
      <c r="POJ57" s="18"/>
      <c r="POK57" s="18"/>
      <c r="POL57" s="18"/>
      <c r="POM57" s="18"/>
      <c r="PON57" s="18"/>
      <c r="POO57" s="18"/>
      <c r="POP57" s="18"/>
      <c r="POQ57" s="18"/>
      <c r="POR57" s="18"/>
      <c r="POS57" s="18"/>
      <c r="POT57" s="18"/>
      <c r="POU57" s="18"/>
      <c r="POV57" s="18"/>
      <c r="POW57" s="18"/>
      <c r="POX57" s="18"/>
      <c r="POY57" s="18"/>
      <c r="POZ57" s="18"/>
      <c r="PPA57" s="18"/>
      <c r="PPB57" s="18"/>
      <c r="PPC57" s="18"/>
      <c r="PPD57" s="18"/>
      <c r="PPE57" s="18"/>
      <c r="PPF57" s="18"/>
      <c r="PPG57" s="18"/>
      <c r="PPH57" s="18"/>
      <c r="PPI57" s="18"/>
      <c r="PPJ57" s="18"/>
      <c r="PPK57" s="18"/>
      <c r="PPL57" s="18"/>
      <c r="PPM57" s="18"/>
      <c r="PPN57" s="18"/>
      <c r="PPO57" s="18"/>
      <c r="PPP57" s="18"/>
      <c r="PPQ57" s="18"/>
      <c r="PPR57" s="18"/>
      <c r="PPS57" s="18"/>
      <c r="PPT57" s="18"/>
      <c r="PPU57" s="18"/>
      <c r="PPV57" s="18"/>
      <c r="PPW57" s="18"/>
      <c r="PPX57" s="18"/>
      <c r="PPY57" s="18"/>
      <c r="PPZ57" s="18"/>
      <c r="PQA57" s="18"/>
      <c r="PQB57" s="18"/>
      <c r="PQC57" s="18"/>
      <c r="PQD57" s="18"/>
      <c r="PQE57" s="18"/>
      <c r="PQF57" s="18"/>
      <c r="PQG57" s="18"/>
      <c r="PQH57" s="18"/>
      <c r="PQI57" s="18"/>
      <c r="PQJ57" s="18"/>
      <c r="PQK57" s="18"/>
      <c r="PQL57" s="18"/>
      <c r="PQM57" s="18"/>
      <c r="PQN57" s="18"/>
      <c r="PQO57" s="18"/>
      <c r="PQP57" s="18"/>
      <c r="PQQ57" s="18"/>
      <c r="PQR57" s="18"/>
      <c r="PQS57" s="18"/>
      <c r="PQT57" s="18"/>
      <c r="PQU57" s="18"/>
      <c r="PQV57" s="18"/>
      <c r="PQW57" s="18"/>
      <c r="PQX57" s="18"/>
      <c r="PQY57" s="18"/>
      <c r="PQZ57" s="18"/>
      <c r="PRA57" s="18"/>
      <c r="PRB57" s="18"/>
      <c r="PRC57" s="18"/>
      <c r="PRD57" s="18"/>
      <c r="PRE57" s="18"/>
      <c r="PRF57" s="18"/>
      <c r="PRG57" s="18"/>
      <c r="PRH57" s="18"/>
      <c r="PRI57" s="18"/>
      <c r="PRJ57" s="18"/>
      <c r="PRK57" s="18"/>
      <c r="PRL57" s="18"/>
      <c r="PRM57" s="18"/>
      <c r="PRN57" s="18"/>
      <c r="PRO57" s="18"/>
      <c r="PRP57" s="18"/>
      <c r="PRQ57" s="18"/>
      <c r="PRR57" s="18"/>
      <c r="PRS57" s="18"/>
      <c r="PRT57" s="18"/>
      <c r="PRU57" s="18"/>
      <c r="PRV57" s="18"/>
      <c r="PRW57" s="18"/>
      <c r="PRX57" s="18"/>
      <c r="PRY57" s="18"/>
      <c r="PRZ57" s="18"/>
      <c r="PSA57" s="18"/>
      <c r="PSB57" s="18"/>
      <c r="PSC57" s="18"/>
      <c r="PSD57" s="18"/>
      <c r="PSE57" s="18"/>
      <c r="PSF57" s="18"/>
      <c r="PSG57" s="18"/>
      <c r="PSH57" s="18"/>
      <c r="PSI57" s="18"/>
      <c r="PSJ57" s="18"/>
      <c r="PSK57" s="18"/>
      <c r="PSL57" s="18"/>
      <c r="PSM57" s="18"/>
      <c r="PSN57" s="18"/>
      <c r="PSO57" s="18"/>
      <c r="PSP57" s="18"/>
      <c r="PSQ57" s="18"/>
      <c r="PSR57" s="18"/>
      <c r="PSS57" s="18"/>
      <c r="PST57" s="18"/>
      <c r="PSU57" s="18"/>
      <c r="PSV57" s="18"/>
      <c r="PSW57" s="18"/>
      <c r="PSX57" s="18"/>
      <c r="PSY57" s="18"/>
      <c r="PSZ57" s="18"/>
      <c r="PTA57" s="18"/>
      <c r="PTB57" s="18"/>
      <c r="PTC57" s="18"/>
      <c r="PTD57" s="18"/>
      <c r="PTE57" s="18"/>
      <c r="PTF57" s="18"/>
      <c r="PTG57" s="18"/>
      <c r="PTH57" s="18"/>
      <c r="PTI57" s="18"/>
      <c r="PTJ57" s="18"/>
      <c r="PTK57" s="18"/>
      <c r="PTL57" s="18"/>
      <c r="PTM57" s="18"/>
      <c r="PTN57" s="18"/>
      <c r="PTO57" s="18"/>
      <c r="PTP57" s="18"/>
      <c r="PTQ57" s="18"/>
      <c r="PTR57" s="18"/>
      <c r="PTS57" s="18"/>
      <c r="PTT57" s="18"/>
      <c r="PTU57" s="18"/>
      <c r="PTV57" s="18"/>
      <c r="PTW57" s="18"/>
      <c r="PTX57" s="18"/>
      <c r="PTY57" s="18"/>
      <c r="PTZ57" s="18"/>
      <c r="PUA57" s="18"/>
      <c r="PUB57" s="18"/>
      <c r="PUC57" s="18"/>
      <c r="PUD57" s="18"/>
      <c r="PUE57" s="18"/>
      <c r="PUF57" s="18"/>
      <c r="PUG57" s="18"/>
      <c r="PUH57" s="18"/>
      <c r="PUI57" s="18"/>
      <c r="PUJ57" s="18"/>
      <c r="PUK57" s="18"/>
      <c r="PUL57" s="18"/>
      <c r="PUM57" s="18"/>
      <c r="PUN57" s="18"/>
      <c r="PUO57" s="18"/>
      <c r="PUP57" s="18"/>
      <c r="PUQ57" s="18"/>
      <c r="PUR57" s="18"/>
      <c r="PUS57" s="18"/>
      <c r="PUT57" s="18"/>
      <c r="PUU57" s="18"/>
      <c r="PUV57" s="18"/>
      <c r="PUW57" s="18"/>
      <c r="PUX57" s="18"/>
      <c r="PUY57" s="18"/>
      <c r="PUZ57" s="18"/>
      <c r="PVA57" s="18"/>
      <c r="PVB57" s="18"/>
      <c r="PVC57" s="18"/>
      <c r="PVD57" s="18"/>
      <c r="PVE57" s="18"/>
      <c r="PVF57" s="18"/>
      <c r="PVG57" s="18"/>
      <c r="PVH57" s="18"/>
      <c r="PVI57" s="18"/>
      <c r="PVJ57" s="18"/>
      <c r="PVK57" s="18"/>
      <c r="PVL57" s="18"/>
      <c r="PVM57" s="18"/>
      <c r="PVN57" s="18"/>
      <c r="PVO57" s="18"/>
      <c r="PVP57" s="18"/>
      <c r="PVQ57" s="18"/>
      <c r="PVR57" s="18"/>
      <c r="PVS57" s="18"/>
      <c r="PVT57" s="18"/>
      <c r="PVU57" s="18"/>
      <c r="PVV57" s="18"/>
      <c r="PVW57" s="18"/>
      <c r="PVX57" s="18"/>
      <c r="PVY57" s="18"/>
      <c r="PVZ57" s="18"/>
      <c r="PWA57" s="18"/>
      <c r="PWB57" s="18"/>
      <c r="PWC57" s="18"/>
      <c r="PWD57" s="18"/>
      <c r="PWE57" s="18"/>
      <c r="PWF57" s="18"/>
      <c r="PWG57" s="18"/>
      <c r="PWH57" s="18"/>
      <c r="PWI57" s="18"/>
      <c r="PWJ57" s="18"/>
      <c r="PWK57" s="18"/>
      <c r="PWL57" s="18"/>
      <c r="PWM57" s="18"/>
      <c r="PWN57" s="18"/>
      <c r="PWO57" s="18"/>
      <c r="PWP57" s="18"/>
      <c r="PWQ57" s="18"/>
      <c r="PWR57" s="18"/>
      <c r="PWS57" s="18"/>
      <c r="PWT57" s="18"/>
      <c r="PWU57" s="18"/>
      <c r="PWV57" s="18"/>
      <c r="PWW57" s="18"/>
      <c r="PWX57" s="18"/>
      <c r="PWY57" s="18"/>
      <c r="PWZ57" s="18"/>
      <c r="PXA57" s="18"/>
      <c r="PXB57" s="18"/>
      <c r="PXC57" s="18"/>
      <c r="PXD57" s="18"/>
      <c r="PXE57" s="18"/>
      <c r="PXF57" s="18"/>
      <c r="PXG57" s="18"/>
      <c r="PXH57" s="18"/>
      <c r="PXI57" s="18"/>
      <c r="PXJ57" s="18"/>
      <c r="PXK57" s="18"/>
      <c r="PXL57" s="18"/>
      <c r="PXM57" s="18"/>
      <c r="PXN57" s="18"/>
      <c r="PXO57" s="18"/>
      <c r="PXP57" s="18"/>
      <c r="PXQ57" s="18"/>
      <c r="PXR57" s="18"/>
      <c r="PXS57" s="18"/>
      <c r="PXT57" s="18"/>
      <c r="PXU57" s="18"/>
      <c r="PXV57" s="18"/>
      <c r="PXW57" s="18"/>
      <c r="PXX57" s="18"/>
      <c r="PXY57" s="18"/>
      <c r="PXZ57" s="18"/>
      <c r="PYA57" s="18"/>
      <c r="PYB57" s="18"/>
      <c r="PYC57" s="18"/>
      <c r="PYD57" s="18"/>
      <c r="PYE57" s="18"/>
      <c r="PYF57" s="18"/>
      <c r="PYG57" s="18"/>
      <c r="PYH57" s="18"/>
      <c r="PYI57" s="18"/>
      <c r="PYJ57" s="18"/>
      <c r="PYK57" s="18"/>
      <c r="PYL57" s="18"/>
      <c r="PYM57" s="18"/>
      <c r="PYN57" s="18"/>
      <c r="PYO57" s="18"/>
      <c r="PYP57" s="18"/>
      <c r="PYQ57" s="18"/>
      <c r="PYR57" s="18"/>
      <c r="PYS57" s="18"/>
      <c r="PYT57" s="18"/>
      <c r="PYU57" s="18"/>
      <c r="PYV57" s="18"/>
      <c r="PYW57" s="18"/>
      <c r="PYX57" s="18"/>
      <c r="PYY57" s="18"/>
      <c r="PYZ57" s="18"/>
      <c r="PZA57" s="18"/>
      <c r="PZB57" s="18"/>
      <c r="PZC57" s="18"/>
      <c r="PZD57" s="18"/>
      <c r="PZE57" s="18"/>
      <c r="PZF57" s="18"/>
      <c r="PZG57" s="18"/>
      <c r="PZH57" s="18"/>
      <c r="PZI57" s="18"/>
      <c r="PZJ57" s="18"/>
      <c r="PZK57" s="18"/>
      <c r="PZL57" s="18"/>
      <c r="PZM57" s="18"/>
      <c r="PZN57" s="18"/>
      <c r="PZO57" s="18"/>
      <c r="PZP57" s="18"/>
      <c r="PZQ57" s="18"/>
      <c r="PZR57" s="18"/>
      <c r="PZS57" s="18"/>
      <c r="PZT57" s="18"/>
      <c r="PZU57" s="18"/>
      <c r="PZV57" s="18"/>
      <c r="PZW57" s="18"/>
      <c r="PZX57" s="18"/>
      <c r="PZY57" s="18"/>
      <c r="PZZ57" s="18"/>
      <c r="QAA57" s="18"/>
      <c r="QAB57" s="18"/>
      <c r="QAC57" s="18"/>
      <c r="QAD57" s="18"/>
      <c r="QAE57" s="18"/>
      <c r="QAF57" s="18"/>
      <c r="QAG57" s="18"/>
      <c r="QAH57" s="18"/>
      <c r="QAI57" s="18"/>
      <c r="QAJ57" s="18"/>
      <c r="QAK57" s="18"/>
      <c r="QAL57" s="18"/>
      <c r="QAM57" s="18"/>
      <c r="QAN57" s="18"/>
      <c r="QAO57" s="18"/>
      <c r="QAP57" s="18"/>
      <c r="QAQ57" s="18"/>
      <c r="QAR57" s="18"/>
      <c r="QAS57" s="18"/>
      <c r="QAT57" s="18"/>
      <c r="QAU57" s="18"/>
      <c r="QAV57" s="18"/>
      <c r="QAW57" s="18"/>
      <c r="QAX57" s="18"/>
      <c r="QAY57" s="18"/>
      <c r="QAZ57" s="18"/>
      <c r="QBA57" s="18"/>
      <c r="QBB57" s="18"/>
      <c r="QBC57" s="18"/>
      <c r="QBD57" s="18"/>
      <c r="QBE57" s="18"/>
      <c r="QBF57" s="18"/>
      <c r="QBG57" s="18"/>
      <c r="QBH57" s="18"/>
      <c r="QBI57" s="18"/>
      <c r="QBJ57" s="18"/>
      <c r="QBK57" s="18"/>
      <c r="QBL57" s="18"/>
      <c r="QBM57" s="18"/>
      <c r="QBN57" s="18"/>
      <c r="QBO57" s="18"/>
      <c r="QBP57" s="18"/>
      <c r="QBQ57" s="18"/>
      <c r="QBR57" s="18"/>
      <c r="QBS57" s="18"/>
      <c r="QBT57" s="18"/>
      <c r="QBU57" s="18"/>
      <c r="QBV57" s="18"/>
      <c r="QBW57" s="18"/>
      <c r="QBX57" s="18"/>
      <c r="QBY57" s="18"/>
      <c r="QBZ57" s="18"/>
      <c r="QCA57" s="18"/>
      <c r="QCB57" s="18"/>
      <c r="QCC57" s="18"/>
      <c r="QCD57" s="18"/>
      <c r="QCE57" s="18"/>
      <c r="QCF57" s="18"/>
      <c r="QCG57" s="18"/>
      <c r="QCH57" s="18"/>
      <c r="QCI57" s="18"/>
      <c r="QCJ57" s="18"/>
      <c r="QCK57" s="18"/>
      <c r="QCL57" s="18"/>
      <c r="QCM57" s="18"/>
      <c r="QCN57" s="18"/>
      <c r="QCO57" s="18"/>
      <c r="QCP57" s="18"/>
      <c r="QCQ57" s="18"/>
      <c r="QCR57" s="18"/>
      <c r="QCS57" s="18"/>
      <c r="QCT57" s="18"/>
      <c r="QCU57" s="18"/>
      <c r="QCV57" s="18"/>
      <c r="QCW57" s="18"/>
      <c r="QCX57" s="18"/>
      <c r="QCY57" s="18"/>
      <c r="QCZ57" s="18"/>
      <c r="QDA57" s="18"/>
      <c r="QDB57" s="18"/>
      <c r="QDC57" s="18"/>
      <c r="QDD57" s="18"/>
      <c r="QDE57" s="18"/>
      <c r="QDF57" s="18"/>
      <c r="QDG57" s="18"/>
      <c r="QDH57" s="18"/>
      <c r="QDI57" s="18"/>
      <c r="QDJ57" s="18"/>
      <c r="QDK57" s="18"/>
      <c r="QDL57" s="18"/>
      <c r="QDM57" s="18"/>
      <c r="QDN57" s="18"/>
      <c r="QDO57" s="18"/>
      <c r="QDP57" s="18"/>
      <c r="QDQ57" s="18"/>
      <c r="QDR57" s="18"/>
      <c r="QDS57" s="18"/>
      <c r="QDT57" s="18"/>
      <c r="QDU57" s="18"/>
      <c r="QDV57" s="18"/>
      <c r="QDW57" s="18"/>
      <c r="QDX57" s="18"/>
      <c r="QDY57" s="18"/>
      <c r="QDZ57" s="18"/>
      <c r="QEA57" s="18"/>
      <c r="QEB57" s="18"/>
      <c r="QEC57" s="18"/>
      <c r="QED57" s="18"/>
      <c r="QEE57" s="18"/>
      <c r="QEF57" s="18"/>
      <c r="QEG57" s="18"/>
      <c r="QEH57" s="18"/>
      <c r="QEI57" s="18"/>
      <c r="QEJ57" s="18"/>
      <c r="QEK57" s="18"/>
      <c r="QEL57" s="18"/>
      <c r="QEM57" s="18"/>
      <c r="QEN57" s="18"/>
      <c r="QEO57" s="18"/>
      <c r="QEP57" s="18"/>
      <c r="QEQ57" s="18"/>
      <c r="QER57" s="18"/>
      <c r="QES57" s="18"/>
      <c r="QET57" s="18"/>
      <c r="QEU57" s="18"/>
      <c r="QEV57" s="18"/>
      <c r="QEW57" s="18"/>
      <c r="QEX57" s="18"/>
      <c r="QEY57" s="18"/>
      <c r="QEZ57" s="18"/>
      <c r="QFA57" s="18"/>
      <c r="QFB57" s="18"/>
      <c r="QFC57" s="18"/>
      <c r="QFD57" s="18"/>
      <c r="QFE57" s="18"/>
      <c r="QFF57" s="18"/>
      <c r="QFG57" s="18"/>
      <c r="QFH57" s="18"/>
      <c r="QFI57" s="18"/>
      <c r="QFJ57" s="18"/>
      <c r="QFK57" s="18"/>
      <c r="QFL57" s="18"/>
      <c r="QFM57" s="18"/>
      <c r="QFN57" s="18"/>
      <c r="QFO57" s="18"/>
      <c r="QFP57" s="18"/>
      <c r="QFQ57" s="18"/>
      <c r="QFR57" s="18"/>
      <c r="QFS57" s="18"/>
      <c r="QFT57" s="18"/>
      <c r="QFU57" s="18"/>
      <c r="QFV57" s="18"/>
      <c r="QFW57" s="18"/>
      <c r="QFX57" s="18"/>
      <c r="QFY57" s="18"/>
      <c r="QFZ57" s="18"/>
      <c r="QGA57" s="18"/>
      <c r="QGB57" s="18"/>
      <c r="QGC57" s="18"/>
      <c r="QGD57" s="18"/>
      <c r="QGE57" s="18"/>
      <c r="QGF57" s="18"/>
      <c r="QGG57" s="18"/>
      <c r="QGH57" s="18"/>
      <c r="QGI57" s="18"/>
      <c r="QGJ57" s="18"/>
      <c r="QGK57" s="18"/>
      <c r="QGL57" s="18"/>
      <c r="QGM57" s="18"/>
      <c r="QGN57" s="18"/>
      <c r="QGO57" s="18"/>
      <c r="QGP57" s="18"/>
      <c r="QGQ57" s="18"/>
      <c r="QGR57" s="18"/>
      <c r="QGS57" s="18"/>
      <c r="QGT57" s="18"/>
      <c r="QGU57" s="18"/>
      <c r="QGV57" s="18"/>
      <c r="QGW57" s="18"/>
      <c r="QGX57" s="18"/>
      <c r="QGY57" s="18"/>
      <c r="QGZ57" s="18"/>
      <c r="QHA57" s="18"/>
      <c r="QHB57" s="18"/>
      <c r="QHC57" s="18"/>
      <c r="QHD57" s="18"/>
      <c r="QHE57" s="18"/>
      <c r="QHF57" s="18"/>
      <c r="QHG57" s="18"/>
      <c r="QHH57" s="18"/>
      <c r="QHI57" s="18"/>
      <c r="QHJ57" s="18"/>
      <c r="QHK57" s="18"/>
      <c r="QHL57" s="18"/>
      <c r="QHM57" s="18"/>
      <c r="QHN57" s="18"/>
      <c r="QHO57" s="18"/>
      <c r="QHP57" s="18"/>
      <c r="QHQ57" s="18"/>
      <c r="QHR57" s="18"/>
      <c r="QHS57" s="18"/>
      <c r="QHT57" s="18"/>
      <c r="QHU57" s="18"/>
      <c r="QHV57" s="18"/>
      <c r="QHW57" s="18"/>
      <c r="QHX57" s="18"/>
      <c r="QHY57" s="18"/>
      <c r="QHZ57" s="18"/>
      <c r="QIA57" s="18"/>
      <c r="QIB57" s="18"/>
      <c r="QIC57" s="18"/>
      <c r="QID57" s="18"/>
      <c r="QIE57" s="18"/>
      <c r="QIF57" s="18"/>
      <c r="QIG57" s="18"/>
      <c r="QIH57" s="18"/>
      <c r="QII57" s="18"/>
      <c r="QIJ57" s="18"/>
      <c r="QIK57" s="18"/>
      <c r="QIL57" s="18"/>
      <c r="QIM57" s="18"/>
      <c r="QIN57" s="18"/>
      <c r="QIO57" s="18"/>
      <c r="QIP57" s="18"/>
      <c r="QIQ57" s="18"/>
      <c r="QIR57" s="18"/>
      <c r="QIS57" s="18"/>
      <c r="QIT57" s="18"/>
      <c r="QIU57" s="18"/>
      <c r="QIV57" s="18"/>
      <c r="QIW57" s="18"/>
      <c r="QIX57" s="18"/>
      <c r="QIY57" s="18"/>
      <c r="QIZ57" s="18"/>
      <c r="QJA57" s="18"/>
      <c r="QJB57" s="18"/>
      <c r="QJC57" s="18"/>
      <c r="QJD57" s="18"/>
      <c r="QJE57" s="18"/>
      <c r="QJF57" s="18"/>
      <c r="QJG57" s="18"/>
      <c r="QJH57" s="18"/>
      <c r="QJI57" s="18"/>
      <c r="QJJ57" s="18"/>
      <c r="QJK57" s="18"/>
      <c r="QJL57" s="18"/>
      <c r="QJM57" s="18"/>
      <c r="QJN57" s="18"/>
      <c r="QJO57" s="18"/>
      <c r="QJP57" s="18"/>
      <c r="QJQ57" s="18"/>
      <c r="QJR57" s="18"/>
      <c r="QJS57" s="18"/>
      <c r="QJT57" s="18"/>
      <c r="QJU57" s="18"/>
      <c r="QJV57" s="18"/>
      <c r="QJW57" s="18"/>
      <c r="QJX57" s="18"/>
      <c r="QJY57" s="18"/>
      <c r="QJZ57" s="18"/>
      <c r="QKA57" s="18"/>
      <c r="QKB57" s="18"/>
      <c r="QKC57" s="18"/>
      <c r="QKD57" s="18"/>
      <c r="QKE57" s="18"/>
      <c r="QKF57" s="18"/>
      <c r="QKG57" s="18"/>
      <c r="QKH57" s="18"/>
      <c r="QKI57" s="18"/>
      <c r="QKJ57" s="18"/>
      <c r="QKK57" s="18"/>
      <c r="QKL57" s="18"/>
      <c r="QKM57" s="18"/>
      <c r="QKN57" s="18"/>
      <c r="QKO57" s="18"/>
      <c r="QKP57" s="18"/>
      <c r="QKQ57" s="18"/>
      <c r="QKR57" s="18"/>
      <c r="QKS57" s="18"/>
      <c r="QKT57" s="18"/>
      <c r="QKU57" s="18"/>
      <c r="QKV57" s="18"/>
      <c r="QKW57" s="18"/>
      <c r="QKX57" s="18"/>
      <c r="QKY57" s="18"/>
      <c r="QKZ57" s="18"/>
      <c r="QLA57" s="18"/>
      <c r="QLB57" s="18"/>
      <c r="QLC57" s="18"/>
      <c r="QLD57" s="18"/>
      <c r="QLE57" s="18"/>
      <c r="QLF57" s="18"/>
      <c r="QLG57" s="18"/>
      <c r="QLH57" s="18"/>
      <c r="QLI57" s="18"/>
      <c r="QLJ57" s="18"/>
      <c r="QLK57" s="18"/>
      <c r="QLL57" s="18"/>
      <c r="QLM57" s="18"/>
      <c r="QLN57" s="18"/>
      <c r="QLO57" s="18"/>
      <c r="QLP57" s="18"/>
      <c r="QLQ57" s="18"/>
      <c r="QLR57" s="18"/>
      <c r="QLS57" s="18"/>
      <c r="QLT57" s="18"/>
      <c r="QLU57" s="18"/>
      <c r="QLV57" s="18"/>
      <c r="QLW57" s="18"/>
      <c r="QLX57" s="18"/>
      <c r="QLY57" s="18"/>
      <c r="QLZ57" s="18"/>
      <c r="QMA57" s="18"/>
      <c r="QMB57" s="18"/>
      <c r="QMC57" s="18"/>
      <c r="QMD57" s="18"/>
      <c r="QME57" s="18"/>
      <c r="QMF57" s="18"/>
      <c r="QMG57" s="18"/>
      <c r="QMH57" s="18"/>
      <c r="QMI57" s="18"/>
      <c r="QMJ57" s="18"/>
      <c r="QMK57" s="18"/>
      <c r="QML57" s="18"/>
      <c r="QMM57" s="18"/>
      <c r="QMN57" s="18"/>
      <c r="QMO57" s="18"/>
      <c r="QMP57" s="18"/>
      <c r="QMQ57" s="18"/>
      <c r="QMR57" s="18"/>
      <c r="QMS57" s="18"/>
      <c r="QMT57" s="18"/>
      <c r="QMU57" s="18"/>
      <c r="QMV57" s="18"/>
      <c r="QMW57" s="18"/>
      <c r="QMX57" s="18"/>
      <c r="QMY57" s="18"/>
      <c r="QMZ57" s="18"/>
      <c r="QNA57" s="18"/>
      <c r="QNB57" s="18"/>
      <c r="QNC57" s="18"/>
      <c r="QND57" s="18"/>
      <c r="QNE57" s="18"/>
      <c r="QNF57" s="18"/>
      <c r="QNG57" s="18"/>
      <c r="QNH57" s="18"/>
      <c r="QNI57" s="18"/>
      <c r="QNJ57" s="18"/>
      <c r="QNK57" s="18"/>
      <c r="QNL57" s="18"/>
      <c r="QNM57" s="18"/>
      <c r="QNN57" s="18"/>
      <c r="QNO57" s="18"/>
      <c r="QNP57" s="18"/>
      <c r="QNQ57" s="18"/>
      <c r="QNR57" s="18"/>
      <c r="QNS57" s="18"/>
      <c r="QNT57" s="18"/>
      <c r="QNU57" s="18"/>
      <c r="QNV57" s="18"/>
      <c r="QNW57" s="18"/>
      <c r="QNX57" s="18"/>
      <c r="QNY57" s="18"/>
      <c r="QNZ57" s="18"/>
      <c r="QOA57" s="18"/>
      <c r="QOB57" s="18"/>
      <c r="QOC57" s="18"/>
      <c r="QOD57" s="18"/>
      <c r="QOE57" s="18"/>
      <c r="QOF57" s="18"/>
      <c r="QOG57" s="18"/>
      <c r="QOH57" s="18"/>
      <c r="QOI57" s="18"/>
      <c r="QOJ57" s="18"/>
      <c r="QOK57" s="18"/>
      <c r="QOL57" s="18"/>
      <c r="QOM57" s="18"/>
      <c r="QON57" s="18"/>
      <c r="QOO57" s="18"/>
      <c r="QOP57" s="18"/>
      <c r="QOQ57" s="18"/>
      <c r="QOR57" s="18"/>
      <c r="QOS57" s="18"/>
      <c r="QOT57" s="18"/>
      <c r="QOU57" s="18"/>
      <c r="QOV57" s="18"/>
      <c r="QOW57" s="18"/>
      <c r="QOX57" s="18"/>
      <c r="QOY57" s="18"/>
      <c r="QOZ57" s="18"/>
      <c r="QPA57" s="18"/>
      <c r="QPB57" s="18"/>
      <c r="QPC57" s="18"/>
      <c r="QPD57" s="18"/>
      <c r="QPE57" s="18"/>
      <c r="QPF57" s="18"/>
      <c r="QPG57" s="18"/>
      <c r="QPH57" s="18"/>
      <c r="QPI57" s="18"/>
      <c r="QPJ57" s="18"/>
      <c r="QPK57" s="18"/>
      <c r="QPL57" s="18"/>
      <c r="QPM57" s="18"/>
      <c r="QPN57" s="18"/>
      <c r="QPO57" s="18"/>
      <c r="QPP57" s="18"/>
      <c r="QPQ57" s="18"/>
      <c r="QPR57" s="18"/>
      <c r="QPS57" s="18"/>
      <c r="QPT57" s="18"/>
      <c r="QPU57" s="18"/>
      <c r="QPV57" s="18"/>
      <c r="QPW57" s="18"/>
      <c r="QPX57" s="18"/>
      <c r="QPY57" s="18"/>
      <c r="QPZ57" s="18"/>
      <c r="QQA57" s="18"/>
      <c r="QQB57" s="18"/>
      <c r="QQC57" s="18"/>
      <c r="QQD57" s="18"/>
      <c r="QQE57" s="18"/>
      <c r="QQF57" s="18"/>
      <c r="QQG57" s="18"/>
      <c r="QQH57" s="18"/>
      <c r="QQI57" s="18"/>
      <c r="QQJ57" s="18"/>
      <c r="QQK57" s="18"/>
      <c r="QQL57" s="18"/>
      <c r="QQM57" s="18"/>
      <c r="QQN57" s="18"/>
      <c r="QQO57" s="18"/>
      <c r="QQP57" s="18"/>
      <c r="QQQ57" s="18"/>
      <c r="QQR57" s="18"/>
      <c r="QQS57" s="18"/>
      <c r="QQT57" s="18"/>
      <c r="QQU57" s="18"/>
      <c r="QQV57" s="18"/>
      <c r="QQW57" s="18"/>
      <c r="QQX57" s="18"/>
      <c r="QQY57" s="18"/>
      <c r="QQZ57" s="18"/>
      <c r="QRA57" s="18"/>
      <c r="QRB57" s="18"/>
      <c r="QRC57" s="18"/>
      <c r="QRD57" s="18"/>
      <c r="QRE57" s="18"/>
      <c r="QRF57" s="18"/>
      <c r="QRG57" s="18"/>
      <c r="QRH57" s="18"/>
      <c r="QRI57" s="18"/>
      <c r="QRJ57" s="18"/>
      <c r="QRK57" s="18"/>
      <c r="QRL57" s="18"/>
      <c r="QRM57" s="18"/>
      <c r="QRN57" s="18"/>
      <c r="QRO57" s="18"/>
      <c r="QRP57" s="18"/>
      <c r="QRQ57" s="18"/>
      <c r="QRR57" s="18"/>
      <c r="QRS57" s="18"/>
      <c r="QRT57" s="18"/>
      <c r="QRU57" s="18"/>
      <c r="QRV57" s="18"/>
      <c r="QRW57" s="18"/>
      <c r="QRX57" s="18"/>
      <c r="QRY57" s="18"/>
      <c r="QRZ57" s="18"/>
      <c r="QSA57" s="18"/>
      <c r="QSB57" s="18"/>
      <c r="QSC57" s="18"/>
      <c r="QSD57" s="18"/>
      <c r="QSE57" s="18"/>
      <c r="QSF57" s="18"/>
      <c r="QSG57" s="18"/>
      <c r="QSH57" s="18"/>
      <c r="QSI57" s="18"/>
      <c r="QSJ57" s="18"/>
      <c r="QSK57" s="18"/>
      <c r="QSL57" s="18"/>
      <c r="QSM57" s="18"/>
      <c r="QSN57" s="18"/>
      <c r="QSO57" s="18"/>
      <c r="QSP57" s="18"/>
      <c r="QSQ57" s="18"/>
      <c r="QSR57" s="18"/>
      <c r="QSS57" s="18"/>
      <c r="QST57" s="18"/>
      <c r="QSU57" s="18"/>
      <c r="QSV57" s="18"/>
      <c r="QSW57" s="18"/>
      <c r="QSX57" s="18"/>
      <c r="QSY57" s="18"/>
      <c r="QSZ57" s="18"/>
      <c r="QTA57" s="18"/>
      <c r="QTB57" s="18"/>
      <c r="QTC57" s="18"/>
      <c r="QTD57" s="18"/>
      <c r="QTE57" s="18"/>
      <c r="QTF57" s="18"/>
      <c r="QTG57" s="18"/>
      <c r="QTH57" s="18"/>
      <c r="QTI57" s="18"/>
      <c r="QTJ57" s="18"/>
      <c r="QTK57" s="18"/>
      <c r="QTL57" s="18"/>
      <c r="QTM57" s="18"/>
      <c r="QTN57" s="18"/>
      <c r="QTO57" s="18"/>
      <c r="QTP57" s="18"/>
      <c r="QTQ57" s="18"/>
      <c r="QTR57" s="18"/>
      <c r="QTS57" s="18"/>
      <c r="QTT57" s="18"/>
      <c r="QTU57" s="18"/>
      <c r="QTV57" s="18"/>
      <c r="QTW57" s="18"/>
      <c r="QTX57" s="18"/>
      <c r="QTY57" s="18"/>
      <c r="QTZ57" s="18"/>
      <c r="QUA57" s="18"/>
      <c r="QUB57" s="18"/>
      <c r="QUC57" s="18"/>
      <c r="QUD57" s="18"/>
      <c r="QUE57" s="18"/>
      <c r="QUF57" s="18"/>
      <c r="QUG57" s="18"/>
      <c r="QUH57" s="18"/>
      <c r="QUI57" s="18"/>
      <c r="QUJ57" s="18"/>
      <c r="QUK57" s="18"/>
      <c r="QUL57" s="18"/>
      <c r="QUM57" s="18"/>
      <c r="QUN57" s="18"/>
      <c r="QUO57" s="18"/>
      <c r="QUP57" s="18"/>
      <c r="QUQ57" s="18"/>
      <c r="QUR57" s="18"/>
      <c r="QUS57" s="18"/>
      <c r="QUT57" s="18"/>
      <c r="QUU57" s="18"/>
      <c r="QUV57" s="18"/>
      <c r="QUW57" s="18"/>
      <c r="QUX57" s="18"/>
      <c r="QUY57" s="18"/>
      <c r="QUZ57" s="18"/>
      <c r="QVA57" s="18"/>
      <c r="QVB57" s="18"/>
      <c r="QVC57" s="18"/>
      <c r="QVD57" s="18"/>
      <c r="QVE57" s="18"/>
      <c r="QVF57" s="18"/>
      <c r="QVG57" s="18"/>
      <c r="QVH57" s="18"/>
      <c r="QVI57" s="18"/>
      <c r="QVJ57" s="18"/>
      <c r="QVK57" s="18"/>
      <c r="QVL57" s="18"/>
      <c r="QVM57" s="18"/>
      <c r="QVN57" s="18"/>
      <c r="QVO57" s="18"/>
      <c r="QVP57" s="18"/>
      <c r="QVQ57" s="18"/>
      <c r="QVR57" s="18"/>
      <c r="QVS57" s="18"/>
      <c r="QVT57" s="18"/>
      <c r="QVU57" s="18"/>
      <c r="QVV57" s="18"/>
      <c r="QVW57" s="18"/>
      <c r="QVX57" s="18"/>
      <c r="QVY57" s="18"/>
      <c r="QVZ57" s="18"/>
      <c r="QWA57" s="18"/>
      <c r="QWB57" s="18"/>
      <c r="QWC57" s="18"/>
      <c r="QWD57" s="18"/>
      <c r="QWE57" s="18"/>
      <c r="QWF57" s="18"/>
      <c r="QWG57" s="18"/>
      <c r="QWH57" s="18"/>
      <c r="QWI57" s="18"/>
      <c r="QWJ57" s="18"/>
      <c r="QWK57" s="18"/>
      <c r="QWL57" s="18"/>
      <c r="QWM57" s="18"/>
      <c r="QWN57" s="18"/>
      <c r="QWO57" s="18"/>
      <c r="QWP57" s="18"/>
      <c r="QWQ57" s="18"/>
      <c r="QWR57" s="18"/>
      <c r="QWS57" s="18"/>
      <c r="QWT57" s="18"/>
      <c r="QWU57" s="18"/>
      <c r="QWV57" s="18"/>
      <c r="QWW57" s="18"/>
      <c r="QWX57" s="18"/>
      <c r="QWY57" s="18"/>
      <c r="QWZ57" s="18"/>
      <c r="QXA57" s="18"/>
      <c r="QXB57" s="18"/>
      <c r="QXC57" s="18"/>
      <c r="QXD57" s="18"/>
      <c r="QXE57" s="18"/>
      <c r="QXF57" s="18"/>
      <c r="QXG57" s="18"/>
      <c r="QXH57" s="18"/>
      <c r="QXI57" s="18"/>
      <c r="QXJ57" s="18"/>
      <c r="QXK57" s="18"/>
      <c r="QXL57" s="18"/>
      <c r="QXM57" s="18"/>
      <c r="QXN57" s="18"/>
      <c r="QXO57" s="18"/>
      <c r="QXP57" s="18"/>
      <c r="QXQ57" s="18"/>
      <c r="QXR57" s="18"/>
      <c r="QXS57" s="18"/>
      <c r="QXT57" s="18"/>
      <c r="QXU57" s="18"/>
      <c r="QXV57" s="18"/>
      <c r="QXW57" s="18"/>
      <c r="QXX57" s="18"/>
      <c r="QXY57" s="18"/>
      <c r="QXZ57" s="18"/>
      <c r="QYA57" s="18"/>
      <c r="QYB57" s="18"/>
      <c r="QYC57" s="18"/>
      <c r="QYD57" s="18"/>
      <c r="QYE57" s="18"/>
      <c r="QYF57" s="18"/>
      <c r="QYG57" s="18"/>
      <c r="QYH57" s="18"/>
      <c r="QYI57" s="18"/>
      <c r="QYJ57" s="18"/>
      <c r="QYK57" s="18"/>
      <c r="QYL57" s="18"/>
      <c r="QYM57" s="18"/>
      <c r="QYN57" s="18"/>
      <c r="QYO57" s="18"/>
      <c r="QYP57" s="18"/>
      <c r="QYQ57" s="18"/>
      <c r="QYR57" s="18"/>
      <c r="QYS57" s="18"/>
      <c r="QYT57" s="18"/>
      <c r="QYU57" s="18"/>
      <c r="QYV57" s="18"/>
      <c r="QYW57" s="18"/>
      <c r="QYX57" s="18"/>
      <c r="QYY57" s="18"/>
      <c r="QYZ57" s="18"/>
      <c r="QZA57" s="18"/>
      <c r="QZB57" s="18"/>
      <c r="QZC57" s="18"/>
      <c r="QZD57" s="18"/>
      <c r="QZE57" s="18"/>
      <c r="QZF57" s="18"/>
      <c r="QZG57" s="18"/>
      <c r="QZH57" s="18"/>
      <c r="QZI57" s="18"/>
      <c r="QZJ57" s="18"/>
      <c r="QZK57" s="18"/>
      <c r="QZL57" s="18"/>
      <c r="QZM57" s="18"/>
      <c r="QZN57" s="18"/>
      <c r="QZO57" s="18"/>
      <c r="QZP57" s="18"/>
      <c r="QZQ57" s="18"/>
      <c r="QZR57" s="18"/>
      <c r="QZS57" s="18"/>
      <c r="QZT57" s="18"/>
      <c r="QZU57" s="18"/>
      <c r="QZV57" s="18"/>
      <c r="QZW57" s="18"/>
      <c r="QZX57" s="18"/>
      <c r="QZY57" s="18"/>
      <c r="QZZ57" s="18"/>
      <c r="RAA57" s="18"/>
      <c r="RAB57" s="18"/>
      <c r="RAC57" s="18"/>
      <c r="RAD57" s="18"/>
      <c r="RAE57" s="18"/>
      <c r="RAF57" s="18"/>
      <c r="RAG57" s="18"/>
      <c r="RAH57" s="18"/>
      <c r="RAI57" s="18"/>
      <c r="RAJ57" s="18"/>
      <c r="RAK57" s="18"/>
      <c r="RAL57" s="18"/>
      <c r="RAM57" s="18"/>
      <c r="RAN57" s="18"/>
      <c r="RAO57" s="18"/>
      <c r="RAP57" s="18"/>
      <c r="RAQ57" s="18"/>
      <c r="RAR57" s="18"/>
      <c r="RAS57" s="18"/>
      <c r="RAT57" s="18"/>
      <c r="RAU57" s="18"/>
      <c r="RAV57" s="18"/>
      <c r="RAW57" s="18"/>
      <c r="RAX57" s="18"/>
      <c r="RAY57" s="18"/>
      <c r="RAZ57" s="18"/>
      <c r="RBA57" s="18"/>
      <c r="RBB57" s="18"/>
      <c r="RBC57" s="18"/>
      <c r="RBD57" s="18"/>
      <c r="RBE57" s="18"/>
      <c r="RBF57" s="18"/>
      <c r="RBG57" s="18"/>
      <c r="RBH57" s="18"/>
      <c r="RBI57" s="18"/>
      <c r="RBJ57" s="18"/>
      <c r="RBK57" s="18"/>
      <c r="RBL57" s="18"/>
      <c r="RBM57" s="18"/>
      <c r="RBN57" s="18"/>
      <c r="RBO57" s="18"/>
      <c r="RBP57" s="18"/>
      <c r="RBQ57" s="18"/>
      <c r="RBR57" s="18"/>
      <c r="RBS57" s="18"/>
      <c r="RBT57" s="18"/>
      <c r="RBU57" s="18"/>
      <c r="RBV57" s="18"/>
      <c r="RBW57" s="18"/>
      <c r="RBX57" s="18"/>
      <c r="RBY57" s="18"/>
      <c r="RBZ57" s="18"/>
      <c r="RCA57" s="18"/>
      <c r="RCB57" s="18"/>
      <c r="RCC57" s="18"/>
      <c r="RCD57" s="18"/>
      <c r="RCE57" s="18"/>
      <c r="RCF57" s="18"/>
      <c r="RCG57" s="18"/>
      <c r="RCH57" s="18"/>
      <c r="RCI57" s="18"/>
      <c r="RCJ57" s="18"/>
      <c r="RCK57" s="18"/>
      <c r="RCL57" s="18"/>
      <c r="RCM57" s="18"/>
      <c r="RCN57" s="18"/>
      <c r="RCO57" s="18"/>
      <c r="RCP57" s="18"/>
      <c r="RCQ57" s="18"/>
      <c r="RCR57" s="18"/>
      <c r="RCS57" s="18"/>
      <c r="RCT57" s="18"/>
      <c r="RCU57" s="18"/>
      <c r="RCV57" s="18"/>
      <c r="RCW57" s="18"/>
      <c r="RCX57" s="18"/>
      <c r="RCY57" s="18"/>
      <c r="RCZ57" s="18"/>
      <c r="RDA57" s="18"/>
      <c r="RDB57" s="18"/>
      <c r="RDC57" s="18"/>
      <c r="RDD57" s="18"/>
      <c r="RDE57" s="18"/>
      <c r="RDF57" s="18"/>
      <c r="RDG57" s="18"/>
      <c r="RDH57" s="18"/>
      <c r="RDI57" s="18"/>
      <c r="RDJ57" s="18"/>
      <c r="RDK57" s="18"/>
      <c r="RDL57" s="18"/>
      <c r="RDM57" s="18"/>
      <c r="RDN57" s="18"/>
      <c r="RDO57" s="18"/>
      <c r="RDP57" s="18"/>
      <c r="RDQ57" s="18"/>
      <c r="RDR57" s="18"/>
      <c r="RDS57" s="18"/>
      <c r="RDT57" s="18"/>
      <c r="RDU57" s="18"/>
      <c r="RDV57" s="18"/>
      <c r="RDW57" s="18"/>
      <c r="RDX57" s="18"/>
      <c r="RDY57" s="18"/>
      <c r="RDZ57" s="18"/>
      <c r="REA57" s="18"/>
      <c r="REB57" s="18"/>
      <c r="REC57" s="18"/>
      <c r="RED57" s="18"/>
      <c r="REE57" s="18"/>
      <c r="REF57" s="18"/>
      <c r="REG57" s="18"/>
      <c r="REH57" s="18"/>
      <c r="REI57" s="18"/>
      <c r="REJ57" s="18"/>
      <c r="REK57" s="18"/>
      <c r="REL57" s="18"/>
      <c r="REM57" s="18"/>
      <c r="REN57" s="18"/>
      <c r="REO57" s="18"/>
      <c r="REP57" s="18"/>
      <c r="REQ57" s="18"/>
      <c r="RER57" s="18"/>
      <c r="RES57" s="18"/>
      <c r="RET57" s="18"/>
      <c r="REU57" s="18"/>
      <c r="REV57" s="18"/>
      <c r="REW57" s="18"/>
      <c r="REX57" s="18"/>
      <c r="REY57" s="18"/>
      <c r="REZ57" s="18"/>
      <c r="RFA57" s="18"/>
      <c r="RFB57" s="18"/>
      <c r="RFC57" s="18"/>
      <c r="RFD57" s="18"/>
      <c r="RFE57" s="18"/>
      <c r="RFF57" s="18"/>
      <c r="RFG57" s="18"/>
      <c r="RFH57" s="18"/>
      <c r="RFI57" s="18"/>
      <c r="RFJ57" s="18"/>
      <c r="RFK57" s="18"/>
      <c r="RFL57" s="18"/>
      <c r="RFM57" s="18"/>
      <c r="RFN57" s="18"/>
      <c r="RFO57" s="18"/>
      <c r="RFP57" s="18"/>
      <c r="RFQ57" s="18"/>
      <c r="RFR57" s="18"/>
      <c r="RFS57" s="18"/>
      <c r="RFT57" s="18"/>
      <c r="RFU57" s="18"/>
      <c r="RFV57" s="18"/>
      <c r="RFW57" s="18"/>
      <c r="RFX57" s="18"/>
      <c r="RFY57" s="18"/>
      <c r="RFZ57" s="18"/>
      <c r="RGA57" s="18"/>
      <c r="RGB57" s="18"/>
      <c r="RGC57" s="18"/>
      <c r="RGD57" s="18"/>
      <c r="RGE57" s="18"/>
      <c r="RGF57" s="18"/>
      <c r="RGG57" s="18"/>
      <c r="RGH57" s="18"/>
      <c r="RGI57" s="18"/>
      <c r="RGJ57" s="18"/>
      <c r="RGK57" s="18"/>
      <c r="RGL57" s="18"/>
      <c r="RGM57" s="18"/>
      <c r="RGN57" s="18"/>
      <c r="RGO57" s="18"/>
      <c r="RGP57" s="18"/>
      <c r="RGQ57" s="18"/>
      <c r="RGR57" s="18"/>
      <c r="RGS57" s="18"/>
      <c r="RGT57" s="18"/>
      <c r="RGU57" s="18"/>
      <c r="RGV57" s="18"/>
      <c r="RGW57" s="18"/>
      <c r="RGX57" s="18"/>
      <c r="RGY57" s="18"/>
      <c r="RGZ57" s="18"/>
      <c r="RHA57" s="18"/>
      <c r="RHB57" s="18"/>
      <c r="RHC57" s="18"/>
      <c r="RHD57" s="18"/>
      <c r="RHE57" s="18"/>
      <c r="RHF57" s="18"/>
      <c r="RHG57" s="18"/>
      <c r="RHH57" s="18"/>
      <c r="RHI57" s="18"/>
      <c r="RHJ57" s="18"/>
      <c r="RHK57" s="18"/>
      <c r="RHL57" s="18"/>
      <c r="RHM57" s="18"/>
      <c r="RHN57" s="18"/>
      <c r="RHO57" s="18"/>
      <c r="RHP57" s="18"/>
      <c r="RHQ57" s="18"/>
      <c r="RHR57" s="18"/>
      <c r="RHS57" s="18"/>
      <c r="RHT57" s="18"/>
      <c r="RHU57" s="18"/>
      <c r="RHV57" s="18"/>
      <c r="RHW57" s="18"/>
      <c r="RHX57" s="18"/>
      <c r="RHY57" s="18"/>
      <c r="RHZ57" s="18"/>
      <c r="RIA57" s="18"/>
      <c r="RIB57" s="18"/>
      <c r="RIC57" s="18"/>
      <c r="RID57" s="18"/>
      <c r="RIE57" s="18"/>
      <c r="RIF57" s="18"/>
      <c r="RIG57" s="18"/>
      <c r="RIH57" s="18"/>
      <c r="RII57" s="18"/>
      <c r="RIJ57" s="18"/>
      <c r="RIK57" s="18"/>
      <c r="RIL57" s="18"/>
      <c r="RIM57" s="18"/>
      <c r="RIN57" s="18"/>
      <c r="RIO57" s="18"/>
      <c r="RIP57" s="18"/>
      <c r="RIQ57" s="18"/>
      <c r="RIR57" s="18"/>
      <c r="RIS57" s="18"/>
      <c r="RIT57" s="18"/>
      <c r="RIU57" s="18"/>
      <c r="RIV57" s="18"/>
      <c r="RIW57" s="18"/>
      <c r="RIX57" s="18"/>
      <c r="RIY57" s="18"/>
      <c r="RIZ57" s="18"/>
      <c r="RJA57" s="18"/>
      <c r="RJB57" s="18"/>
      <c r="RJC57" s="18"/>
      <c r="RJD57" s="18"/>
      <c r="RJE57" s="18"/>
      <c r="RJF57" s="18"/>
      <c r="RJG57" s="18"/>
      <c r="RJH57" s="18"/>
      <c r="RJI57" s="18"/>
      <c r="RJJ57" s="18"/>
      <c r="RJK57" s="18"/>
      <c r="RJL57" s="18"/>
      <c r="RJM57" s="18"/>
      <c r="RJN57" s="18"/>
      <c r="RJO57" s="18"/>
      <c r="RJP57" s="18"/>
      <c r="RJQ57" s="18"/>
      <c r="RJR57" s="18"/>
      <c r="RJS57" s="18"/>
      <c r="RJT57" s="18"/>
      <c r="RJU57" s="18"/>
      <c r="RJV57" s="18"/>
      <c r="RJW57" s="18"/>
      <c r="RJX57" s="18"/>
      <c r="RJY57" s="18"/>
      <c r="RJZ57" s="18"/>
      <c r="RKA57" s="18"/>
      <c r="RKB57" s="18"/>
      <c r="RKC57" s="18"/>
      <c r="RKD57" s="18"/>
      <c r="RKE57" s="18"/>
      <c r="RKF57" s="18"/>
      <c r="RKG57" s="18"/>
      <c r="RKH57" s="18"/>
      <c r="RKI57" s="18"/>
      <c r="RKJ57" s="18"/>
      <c r="RKK57" s="18"/>
      <c r="RKL57" s="18"/>
      <c r="RKM57" s="18"/>
      <c r="RKN57" s="18"/>
      <c r="RKO57" s="18"/>
      <c r="RKP57" s="18"/>
      <c r="RKQ57" s="18"/>
      <c r="RKR57" s="18"/>
      <c r="RKS57" s="18"/>
      <c r="RKT57" s="18"/>
      <c r="RKU57" s="18"/>
      <c r="RKV57" s="18"/>
      <c r="RKW57" s="18"/>
      <c r="RKX57" s="18"/>
      <c r="RKY57" s="18"/>
      <c r="RKZ57" s="18"/>
      <c r="RLA57" s="18"/>
      <c r="RLB57" s="18"/>
      <c r="RLC57" s="18"/>
      <c r="RLD57" s="18"/>
      <c r="RLE57" s="18"/>
      <c r="RLF57" s="18"/>
      <c r="RLG57" s="18"/>
      <c r="RLH57" s="18"/>
      <c r="RLI57" s="18"/>
      <c r="RLJ57" s="18"/>
      <c r="RLK57" s="18"/>
      <c r="RLL57" s="18"/>
      <c r="RLM57" s="18"/>
      <c r="RLN57" s="18"/>
      <c r="RLO57" s="18"/>
      <c r="RLP57" s="18"/>
      <c r="RLQ57" s="18"/>
      <c r="RLR57" s="18"/>
      <c r="RLS57" s="18"/>
      <c r="RLT57" s="18"/>
      <c r="RLU57" s="18"/>
      <c r="RLV57" s="18"/>
      <c r="RLW57" s="18"/>
      <c r="RLX57" s="18"/>
      <c r="RLY57" s="18"/>
      <c r="RLZ57" s="18"/>
      <c r="RMA57" s="18"/>
      <c r="RMB57" s="18"/>
      <c r="RMC57" s="18"/>
      <c r="RMD57" s="18"/>
      <c r="RME57" s="18"/>
      <c r="RMF57" s="18"/>
      <c r="RMG57" s="18"/>
      <c r="RMH57" s="18"/>
      <c r="RMI57" s="18"/>
      <c r="RMJ57" s="18"/>
      <c r="RMK57" s="18"/>
      <c r="RML57" s="18"/>
      <c r="RMM57" s="18"/>
      <c r="RMN57" s="18"/>
      <c r="RMO57" s="18"/>
      <c r="RMP57" s="18"/>
      <c r="RMQ57" s="18"/>
      <c r="RMR57" s="18"/>
      <c r="RMS57" s="18"/>
      <c r="RMT57" s="18"/>
      <c r="RMU57" s="18"/>
      <c r="RMV57" s="18"/>
      <c r="RMW57" s="18"/>
      <c r="RMX57" s="18"/>
      <c r="RMY57" s="18"/>
      <c r="RMZ57" s="18"/>
      <c r="RNA57" s="18"/>
      <c r="RNB57" s="18"/>
      <c r="RNC57" s="18"/>
      <c r="RND57" s="18"/>
      <c r="RNE57" s="18"/>
      <c r="RNF57" s="18"/>
      <c r="RNG57" s="18"/>
      <c r="RNH57" s="18"/>
      <c r="RNI57" s="18"/>
      <c r="RNJ57" s="18"/>
      <c r="RNK57" s="18"/>
      <c r="RNL57" s="18"/>
      <c r="RNM57" s="18"/>
      <c r="RNN57" s="18"/>
      <c r="RNO57" s="18"/>
      <c r="RNP57" s="18"/>
      <c r="RNQ57" s="18"/>
      <c r="RNR57" s="18"/>
      <c r="RNS57" s="18"/>
      <c r="RNT57" s="18"/>
      <c r="RNU57" s="18"/>
      <c r="RNV57" s="18"/>
      <c r="RNW57" s="18"/>
      <c r="RNX57" s="18"/>
      <c r="RNY57" s="18"/>
      <c r="RNZ57" s="18"/>
      <c r="ROA57" s="18"/>
      <c r="ROB57" s="18"/>
      <c r="ROC57" s="18"/>
      <c r="ROD57" s="18"/>
      <c r="ROE57" s="18"/>
      <c r="ROF57" s="18"/>
      <c r="ROG57" s="18"/>
      <c r="ROH57" s="18"/>
      <c r="ROI57" s="18"/>
      <c r="ROJ57" s="18"/>
      <c r="ROK57" s="18"/>
      <c r="ROL57" s="18"/>
      <c r="ROM57" s="18"/>
      <c r="RON57" s="18"/>
      <c r="ROO57" s="18"/>
      <c r="ROP57" s="18"/>
      <c r="ROQ57" s="18"/>
      <c r="ROR57" s="18"/>
      <c r="ROS57" s="18"/>
      <c r="ROT57" s="18"/>
      <c r="ROU57" s="18"/>
      <c r="ROV57" s="18"/>
      <c r="ROW57" s="18"/>
      <c r="ROX57" s="18"/>
      <c r="ROY57" s="18"/>
      <c r="ROZ57" s="18"/>
      <c r="RPA57" s="18"/>
      <c r="RPB57" s="18"/>
      <c r="RPC57" s="18"/>
      <c r="RPD57" s="18"/>
      <c r="RPE57" s="18"/>
      <c r="RPF57" s="18"/>
      <c r="RPG57" s="18"/>
      <c r="RPH57" s="18"/>
      <c r="RPI57" s="18"/>
      <c r="RPJ57" s="18"/>
      <c r="RPK57" s="18"/>
      <c r="RPL57" s="18"/>
      <c r="RPM57" s="18"/>
      <c r="RPN57" s="18"/>
      <c r="RPO57" s="18"/>
      <c r="RPP57" s="18"/>
      <c r="RPQ57" s="18"/>
      <c r="RPR57" s="18"/>
      <c r="RPS57" s="18"/>
      <c r="RPT57" s="18"/>
      <c r="RPU57" s="18"/>
      <c r="RPV57" s="18"/>
      <c r="RPW57" s="18"/>
      <c r="RPX57" s="18"/>
      <c r="RPY57" s="18"/>
      <c r="RPZ57" s="18"/>
      <c r="RQA57" s="18"/>
      <c r="RQB57" s="18"/>
      <c r="RQC57" s="18"/>
      <c r="RQD57" s="18"/>
      <c r="RQE57" s="18"/>
      <c r="RQF57" s="18"/>
      <c r="RQG57" s="18"/>
      <c r="RQH57" s="18"/>
      <c r="RQI57" s="18"/>
      <c r="RQJ57" s="18"/>
      <c r="RQK57" s="18"/>
      <c r="RQL57" s="18"/>
      <c r="RQM57" s="18"/>
      <c r="RQN57" s="18"/>
      <c r="RQO57" s="18"/>
      <c r="RQP57" s="18"/>
      <c r="RQQ57" s="18"/>
      <c r="RQR57" s="18"/>
      <c r="RQS57" s="18"/>
      <c r="RQT57" s="18"/>
      <c r="RQU57" s="18"/>
      <c r="RQV57" s="18"/>
      <c r="RQW57" s="18"/>
      <c r="RQX57" s="18"/>
      <c r="RQY57" s="18"/>
      <c r="RQZ57" s="18"/>
      <c r="RRA57" s="18"/>
      <c r="RRB57" s="18"/>
      <c r="RRC57" s="18"/>
      <c r="RRD57" s="18"/>
      <c r="RRE57" s="18"/>
      <c r="RRF57" s="18"/>
      <c r="RRG57" s="18"/>
      <c r="RRH57" s="18"/>
      <c r="RRI57" s="18"/>
      <c r="RRJ57" s="18"/>
      <c r="RRK57" s="18"/>
      <c r="RRL57" s="18"/>
      <c r="RRM57" s="18"/>
      <c r="RRN57" s="18"/>
      <c r="RRO57" s="18"/>
      <c r="RRP57" s="18"/>
      <c r="RRQ57" s="18"/>
      <c r="RRR57" s="18"/>
      <c r="RRS57" s="18"/>
      <c r="RRT57" s="18"/>
      <c r="RRU57" s="18"/>
      <c r="RRV57" s="18"/>
      <c r="RRW57" s="18"/>
      <c r="RRX57" s="18"/>
      <c r="RRY57" s="18"/>
      <c r="RRZ57" s="18"/>
      <c r="RSA57" s="18"/>
      <c r="RSB57" s="18"/>
      <c r="RSC57" s="18"/>
      <c r="RSD57" s="18"/>
      <c r="RSE57" s="18"/>
      <c r="RSF57" s="18"/>
      <c r="RSG57" s="18"/>
      <c r="RSH57" s="18"/>
      <c r="RSI57" s="18"/>
      <c r="RSJ57" s="18"/>
      <c r="RSK57" s="18"/>
      <c r="RSL57" s="18"/>
      <c r="RSM57" s="18"/>
      <c r="RSN57" s="18"/>
      <c r="RSO57" s="18"/>
      <c r="RSP57" s="18"/>
      <c r="RSQ57" s="18"/>
      <c r="RSR57" s="18"/>
      <c r="RSS57" s="18"/>
      <c r="RST57" s="18"/>
      <c r="RSU57" s="18"/>
      <c r="RSV57" s="18"/>
      <c r="RSW57" s="18"/>
      <c r="RSX57" s="18"/>
      <c r="RSY57" s="18"/>
      <c r="RSZ57" s="18"/>
      <c r="RTA57" s="18"/>
      <c r="RTB57" s="18"/>
      <c r="RTC57" s="18"/>
      <c r="RTD57" s="18"/>
      <c r="RTE57" s="18"/>
      <c r="RTF57" s="18"/>
      <c r="RTG57" s="18"/>
      <c r="RTH57" s="18"/>
      <c r="RTI57" s="18"/>
      <c r="RTJ57" s="18"/>
      <c r="RTK57" s="18"/>
      <c r="RTL57" s="18"/>
      <c r="RTM57" s="18"/>
      <c r="RTN57" s="18"/>
      <c r="RTO57" s="18"/>
      <c r="RTP57" s="18"/>
      <c r="RTQ57" s="18"/>
      <c r="RTR57" s="18"/>
      <c r="RTS57" s="18"/>
      <c r="RTT57" s="18"/>
      <c r="RTU57" s="18"/>
      <c r="RTV57" s="18"/>
      <c r="RTW57" s="18"/>
      <c r="RTX57" s="18"/>
      <c r="RTY57" s="18"/>
      <c r="RTZ57" s="18"/>
      <c r="RUA57" s="18"/>
      <c r="RUB57" s="18"/>
      <c r="RUC57" s="18"/>
      <c r="RUD57" s="18"/>
      <c r="RUE57" s="18"/>
      <c r="RUF57" s="18"/>
      <c r="RUG57" s="18"/>
      <c r="RUH57" s="18"/>
      <c r="RUI57" s="18"/>
      <c r="RUJ57" s="18"/>
      <c r="RUK57" s="18"/>
      <c r="RUL57" s="18"/>
      <c r="RUM57" s="18"/>
      <c r="RUN57" s="18"/>
      <c r="RUO57" s="18"/>
      <c r="RUP57" s="18"/>
      <c r="RUQ57" s="18"/>
      <c r="RUR57" s="18"/>
      <c r="RUS57" s="18"/>
      <c r="RUT57" s="18"/>
      <c r="RUU57" s="18"/>
      <c r="RUV57" s="18"/>
      <c r="RUW57" s="18"/>
      <c r="RUX57" s="18"/>
      <c r="RUY57" s="18"/>
      <c r="RUZ57" s="18"/>
      <c r="RVA57" s="18"/>
      <c r="RVB57" s="18"/>
      <c r="RVC57" s="18"/>
      <c r="RVD57" s="18"/>
      <c r="RVE57" s="18"/>
      <c r="RVF57" s="18"/>
      <c r="RVG57" s="18"/>
      <c r="RVH57" s="18"/>
      <c r="RVI57" s="18"/>
      <c r="RVJ57" s="18"/>
      <c r="RVK57" s="18"/>
      <c r="RVL57" s="18"/>
      <c r="RVM57" s="18"/>
      <c r="RVN57" s="18"/>
      <c r="RVO57" s="18"/>
      <c r="RVP57" s="18"/>
      <c r="RVQ57" s="18"/>
      <c r="RVR57" s="18"/>
      <c r="RVS57" s="18"/>
      <c r="RVT57" s="18"/>
      <c r="RVU57" s="18"/>
      <c r="RVV57" s="18"/>
      <c r="RVW57" s="18"/>
      <c r="RVX57" s="18"/>
      <c r="RVY57" s="18"/>
      <c r="RVZ57" s="18"/>
      <c r="RWA57" s="18"/>
      <c r="RWB57" s="18"/>
      <c r="RWC57" s="18"/>
      <c r="RWD57" s="18"/>
      <c r="RWE57" s="18"/>
      <c r="RWF57" s="18"/>
      <c r="RWG57" s="18"/>
      <c r="RWH57" s="18"/>
      <c r="RWI57" s="18"/>
      <c r="RWJ57" s="18"/>
      <c r="RWK57" s="18"/>
      <c r="RWL57" s="18"/>
      <c r="RWM57" s="18"/>
      <c r="RWN57" s="18"/>
      <c r="RWO57" s="18"/>
      <c r="RWP57" s="18"/>
      <c r="RWQ57" s="18"/>
      <c r="RWR57" s="18"/>
      <c r="RWS57" s="18"/>
      <c r="RWT57" s="18"/>
      <c r="RWU57" s="18"/>
      <c r="RWV57" s="18"/>
      <c r="RWW57" s="18"/>
      <c r="RWX57" s="18"/>
      <c r="RWY57" s="18"/>
      <c r="RWZ57" s="18"/>
      <c r="RXA57" s="18"/>
      <c r="RXB57" s="18"/>
      <c r="RXC57" s="18"/>
      <c r="RXD57" s="18"/>
      <c r="RXE57" s="18"/>
      <c r="RXF57" s="18"/>
      <c r="RXG57" s="18"/>
      <c r="RXH57" s="18"/>
      <c r="RXI57" s="18"/>
      <c r="RXJ57" s="18"/>
      <c r="RXK57" s="18"/>
      <c r="RXL57" s="18"/>
      <c r="RXM57" s="18"/>
      <c r="RXN57" s="18"/>
      <c r="RXO57" s="18"/>
      <c r="RXP57" s="18"/>
      <c r="RXQ57" s="18"/>
      <c r="RXR57" s="18"/>
      <c r="RXS57" s="18"/>
      <c r="RXT57" s="18"/>
      <c r="RXU57" s="18"/>
      <c r="RXV57" s="18"/>
      <c r="RXW57" s="18"/>
      <c r="RXX57" s="18"/>
      <c r="RXY57" s="18"/>
      <c r="RXZ57" s="18"/>
      <c r="RYA57" s="18"/>
      <c r="RYB57" s="18"/>
      <c r="RYC57" s="18"/>
      <c r="RYD57" s="18"/>
      <c r="RYE57" s="18"/>
      <c r="RYF57" s="18"/>
      <c r="RYG57" s="18"/>
      <c r="RYH57" s="18"/>
      <c r="RYI57" s="18"/>
      <c r="RYJ57" s="18"/>
      <c r="RYK57" s="18"/>
      <c r="RYL57" s="18"/>
      <c r="RYM57" s="18"/>
      <c r="RYN57" s="18"/>
      <c r="RYO57" s="18"/>
      <c r="RYP57" s="18"/>
      <c r="RYQ57" s="18"/>
      <c r="RYR57" s="18"/>
      <c r="RYS57" s="18"/>
      <c r="RYT57" s="18"/>
      <c r="RYU57" s="18"/>
      <c r="RYV57" s="18"/>
      <c r="RYW57" s="18"/>
      <c r="RYX57" s="18"/>
      <c r="RYY57" s="18"/>
      <c r="RYZ57" s="18"/>
      <c r="RZA57" s="18"/>
      <c r="RZB57" s="18"/>
      <c r="RZC57" s="18"/>
      <c r="RZD57" s="18"/>
      <c r="RZE57" s="18"/>
      <c r="RZF57" s="18"/>
      <c r="RZG57" s="18"/>
      <c r="RZH57" s="18"/>
      <c r="RZI57" s="18"/>
      <c r="RZJ57" s="18"/>
      <c r="RZK57" s="18"/>
      <c r="RZL57" s="18"/>
      <c r="RZM57" s="18"/>
      <c r="RZN57" s="18"/>
      <c r="RZO57" s="18"/>
      <c r="RZP57" s="18"/>
      <c r="RZQ57" s="18"/>
      <c r="RZR57" s="18"/>
      <c r="RZS57" s="18"/>
      <c r="RZT57" s="18"/>
      <c r="RZU57" s="18"/>
      <c r="RZV57" s="18"/>
      <c r="RZW57" s="18"/>
      <c r="RZX57" s="18"/>
      <c r="RZY57" s="18"/>
      <c r="RZZ57" s="18"/>
      <c r="SAA57" s="18"/>
      <c r="SAB57" s="18"/>
      <c r="SAC57" s="18"/>
      <c r="SAD57" s="18"/>
      <c r="SAE57" s="18"/>
      <c r="SAF57" s="18"/>
      <c r="SAG57" s="18"/>
      <c r="SAH57" s="18"/>
      <c r="SAI57" s="18"/>
      <c r="SAJ57" s="18"/>
      <c r="SAK57" s="18"/>
      <c r="SAL57" s="18"/>
      <c r="SAM57" s="18"/>
      <c r="SAN57" s="18"/>
      <c r="SAO57" s="18"/>
      <c r="SAP57" s="18"/>
      <c r="SAQ57" s="18"/>
      <c r="SAR57" s="18"/>
      <c r="SAS57" s="18"/>
      <c r="SAT57" s="18"/>
      <c r="SAU57" s="18"/>
      <c r="SAV57" s="18"/>
      <c r="SAW57" s="18"/>
      <c r="SAX57" s="18"/>
      <c r="SAY57" s="18"/>
      <c r="SAZ57" s="18"/>
      <c r="SBA57" s="18"/>
      <c r="SBB57" s="18"/>
      <c r="SBC57" s="18"/>
      <c r="SBD57" s="18"/>
      <c r="SBE57" s="18"/>
      <c r="SBF57" s="18"/>
      <c r="SBG57" s="18"/>
      <c r="SBH57" s="18"/>
      <c r="SBI57" s="18"/>
      <c r="SBJ57" s="18"/>
      <c r="SBK57" s="18"/>
      <c r="SBL57" s="18"/>
      <c r="SBM57" s="18"/>
      <c r="SBN57" s="18"/>
      <c r="SBO57" s="18"/>
      <c r="SBP57" s="18"/>
      <c r="SBQ57" s="18"/>
      <c r="SBR57" s="18"/>
      <c r="SBS57" s="18"/>
      <c r="SBT57" s="18"/>
      <c r="SBU57" s="18"/>
      <c r="SBV57" s="18"/>
      <c r="SBW57" s="18"/>
      <c r="SBX57" s="18"/>
      <c r="SBY57" s="18"/>
      <c r="SBZ57" s="18"/>
      <c r="SCA57" s="18"/>
      <c r="SCB57" s="18"/>
      <c r="SCC57" s="18"/>
      <c r="SCD57" s="18"/>
      <c r="SCE57" s="18"/>
      <c r="SCF57" s="18"/>
      <c r="SCG57" s="18"/>
      <c r="SCH57" s="18"/>
      <c r="SCI57" s="18"/>
      <c r="SCJ57" s="18"/>
      <c r="SCK57" s="18"/>
      <c r="SCL57" s="18"/>
      <c r="SCM57" s="18"/>
      <c r="SCN57" s="18"/>
      <c r="SCO57" s="18"/>
      <c r="SCP57" s="18"/>
      <c r="SCQ57" s="18"/>
      <c r="SCR57" s="18"/>
      <c r="SCS57" s="18"/>
      <c r="SCT57" s="18"/>
      <c r="SCU57" s="18"/>
      <c r="SCV57" s="18"/>
      <c r="SCW57" s="18"/>
      <c r="SCX57" s="18"/>
      <c r="SCY57" s="18"/>
      <c r="SCZ57" s="18"/>
      <c r="SDA57" s="18"/>
      <c r="SDB57" s="18"/>
      <c r="SDC57" s="18"/>
      <c r="SDD57" s="18"/>
      <c r="SDE57" s="18"/>
      <c r="SDF57" s="18"/>
      <c r="SDG57" s="18"/>
      <c r="SDH57" s="18"/>
      <c r="SDI57" s="18"/>
      <c r="SDJ57" s="18"/>
      <c r="SDK57" s="18"/>
      <c r="SDL57" s="18"/>
      <c r="SDM57" s="18"/>
      <c r="SDN57" s="18"/>
      <c r="SDO57" s="18"/>
      <c r="SDP57" s="18"/>
      <c r="SDQ57" s="18"/>
      <c r="SDR57" s="18"/>
      <c r="SDS57" s="18"/>
      <c r="SDT57" s="18"/>
      <c r="SDU57" s="18"/>
      <c r="SDV57" s="18"/>
      <c r="SDW57" s="18"/>
      <c r="SDX57" s="18"/>
      <c r="SDY57" s="18"/>
      <c r="SDZ57" s="18"/>
      <c r="SEA57" s="18"/>
      <c r="SEB57" s="18"/>
      <c r="SEC57" s="18"/>
      <c r="SED57" s="18"/>
      <c r="SEE57" s="18"/>
      <c r="SEF57" s="18"/>
      <c r="SEG57" s="18"/>
      <c r="SEH57" s="18"/>
      <c r="SEI57" s="18"/>
      <c r="SEJ57" s="18"/>
      <c r="SEK57" s="18"/>
      <c r="SEL57" s="18"/>
      <c r="SEM57" s="18"/>
      <c r="SEN57" s="18"/>
      <c r="SEO57" s="18"/>
      <c r="SEP57" s="18"/>
      <c r="SEQ57" s="18"/>
      <c r="SER57" s="18"/>
      <c r="SES57" s="18"/>
      <c r="SET57" s="18"/>
      <c r="SEU57" s="18"/>
      <c r="SEV57" s="18"/>
      <c r="SEW57" s="18"/>
      <c r="SEX57" s="18"/>
      <c r="SEY57" s="18"/>
      <c r="SEZ57" s="18"/>
      <c r="SFA57" s="18"/>
      <c r="SFB57" s="18"/>
      <c r="SFC57" s="18"/>
      <c r="SFD57" s="18"/>
      <c r="SFE57" s="18"/>
      <c r="SFF57" s="18"/>
      <c r="SFG57" s="18"/>
      <c r="SFH57" s="18"/>
      <c r="SFI57" s="18"/>
      <c r="SFJ57" s="18"/>
      <c r="SFK57" s="18"/>
      <c r="SFL57" s="18"/>
      <c r="SFM57" s="18"/>
      <c r="SFN57" s="18"/>
      <c r="SFO57" s="18"/>
      <c r="SFP57" s="18"/>
      <c r="SFQ57" s="18"/>
      <c r="SFR57" s="18"/>
      <c r="SFS57" s="18"/>
      <c r="SFT57" s="18"/>
      <c r="SFU57" s="18"/>
      <c r="SFV57" s="18"/>
      <c r="SFW57" s="18"/>
      <c r="SFX57" s="18"/>
      <c r="SFY57" s="18"/>
      <c r="SFZ57" s="18"/>
      <c r="SGA57" s="18"/>
      <c r="SGB57" s="18"/>
      <c r="SGC57" s="18"/>
      <c r="SGD57" s="18"/>
      <c r="SGE57" s="18"/>
      <c r="SGF57" s="18"/>
      <c r="SGG57" s="18"/>
      <c r="SGH57" s="18"/>
      <c r="SGI57" s="18"/>
      <c r="SGJ57" s="18"/>
      <c r="SGK57" s="18"/>
      <c r="SGL57" s="18"/>
      <c r="SGM57" s="18"/>
      <c r="SGN57" s="18"/>
      <c r="SGO57" s="18"/>
      <c r="SGP57" s="18"/>
      <c r="SGQ57" s="18"/>
      <c r="SGR57" s="18"/>
      <c r="SGS57" s="18"/>
      <c r="SGT57" s="18"/>
      <c r="SGU57" s="18"/>
      <c r="SGV57" s="18"/>
      <c r="SGW57" s="18"/>
      <c r="SGX57" s="18"/>
      <c r="SGY57" s="18"/>
      <c r="SGZ57" s="18"/>
      <c r="SHA57" s="18"/>
      <c r="SHB57" s="18"/>
      <c r="SHC57" s="18"/>
      <c r="SHD57" s="18"/>
      <c r="SHE57" s="18"/>
      <c r="SHF57" s="18"/>
      <c r="SHG57" s="18"/>
      <c r="SHH57" s="18"/>
      <c r="SHI57" s="18"/>
      <c r="SHJ57" s="18"/>
      <c r="SHK57" s="18"/>
      <c r="SHL57" s="18"/>
      <c r="SHM57" s="18"/>
      <c r="SHN57" s="18"/>
      <c r="SHO57" s="18"/>
      <c r="SHP57" s="18"/>
      <c r="SHQ57" s="18"/>
      <c r="SHR57" s="18"/>
      <c r="SHS57" s="18"/>
      <c r="SHT57" s="18"/>
      <c r="SHU57" s="18"/>
      <c r="SHV57" s="18"/>
      <c r="SHW57" s="18"/>
      <c r="SHX57" s="18"/>
      <c r="SHY57" s="18"/>
      <c r="SHZ57" s="18"/>
      <c r="SIA57" s="18"/>
      <c r="SIB57" s="18"/>
      <c r="SIC57" s="18"/>
      <c r="SID57" s="18"/>
      <c r="SIE57" s="18"/>
      <c r="SIF57" s="18"/>
      <c r="SIG57" s="18"/>
      <c r="SIH57" s="18"/>
      <c r="SII57" s="18"/>
      <c r="SIJ57" s="18"/>
      <c r="SIK57" s="18"/>
      <c r="SIL57" s="18"/>
      <c r="SIM57" s="18"/>
      <c r="SIN57" s="18"/>
      <c r="SIO57" s="18"/>
      <c r="SIP57" s="18"/>
      <c r="SIQ57" s="18"/>
      <c r="SIR57" s="18"/>
      <c r="SIS57" s="18"/>
      <c r="SIT57" s="18"/>
      <c r="SIU57" s="18"/>
      <c r="SIV57" s="18"/>
      <c r="SIW57" s="18"/>
      <c r="SIX57" s="18"/>
      <c r="SIY57" s="18"/>
      <c r="SIZ57" s="18"/>
      <c r="SJA57" s="18"/>
      <c r="SJB57" s="18"/>
      <c r="SJC57" s="18"/>
      <c r="SJD57" s="18"/>
      <c r="SJE57" s="18"/>
      <c r="SJF57" s="18"/>
      <c r="SJG57" s="18"/>
      <c r="SJH57" s="18"/>
      <c r="SJI57" s="18"/>
      <c r="SJJ57" s="18"/>
      <c r="SJK57" s="18"/>
      <c r="SJL57" s="18"/>
      <c r="SJM57" s="18"/>
      <c r="SJN57" s="18"/>
      <c r="SJO57" s="18"/>
      <c r="SJP57" s="18"/>
      <c r="SJQ57" s="18"/>
      <c r="SJR57" s="18"/>
      <c r="SJS57" s="18"/>
      <c r="SJT57" s="18"/>
      <c r="SJU57" s="18"/>
      <c r="SJV57" s="18"/>
      <c r="SJW57" s="18"/>
      <c r="SJX57" s="18"/>
      <c r="SJY57" s="18"/>
      <c r="SJZ57" s="18"/>
      <c r="SKA57" s="18"/>
      <c r="SKB57" s="18"/>
      <c r="SKC57" s="18"/>
      <c r="SKD57" s="18"/>
      <c r="SKE57" s="18"/>
      <c r="SKF57" s="18"/>
      <c r="SKG57" s="18"/>
      <c r="SKH57" s="18"/>
      <c r="SKI57" s="18"/>
      <c r="SKJ57" s="18"/>
      <c r="SKK57" s="18"/>
      <c r="SKL57" s="18"/>
      <c r="SKM57" s="18"/>
      <c r="SKN57" s="18"/>
      <c r="SKO57" s="18"/>
      <c r="SKP57" s="18"/>
      <c r="SKQ57" s="18"/>
      <c r="SKR57" s="18"/>
      <c r="SKS57" s="18"/>
      <c r="SKT57" s="18"/>
      <c r="SKU57" s="18"/>
      <c r="SKV57" s="18"/>
      <c r="SKW57" s="18"/>
      <c r="SKX57" s="18"/>
      <c r="SKY57" s="18"/>
      <c r="SKZ57" s="18"/>
      <c r="SLA57" s="18"/>
      <c r="SLB57" s="18"/>
      <c r="SLC57" s="18"/>
      <c r="SLD57" s="18"/>
      <c r="SLE57" s="18"/>
      <c r="SLF57" s="18"/>
      <c r="SLG57" s="18"/>
      <c r="SLH57" s="18"/>
      <c r="SLI57" s="18"/>
      <c r="SLJ57" s="18"/>
      <c r="SLK57" s="18"/>
      <c r="SLL57" s="18"/>
      <c r="SLM57" s="18"/>
      <c r="SLN57" s="18"/>
      <c r="SLO57" s="18"/>
      <c r="SLP57" s="18"/>
      <c r="SLQ57" s="18"/>
      <c r="SLR57" s="18"/>
      <c r="SLS57" s="18"/>
      <c r="SLT57" s="18"/>
      <c r="SLU57" s="18"/>
      <c r="SLV57" s="18"/>
      <c r="SLW57" s="18"/>
      <c r="SLX57" s="18"/>
      <c r="SLY57" s="18"/>
      <c r="SLZ57" s="18"/>
      <c r="SMA57" s="18"/>
      <c r="SMB57" s="18"/>
      <c r="SMC57" s="18"/>
      <c r="SMD57" s="18"/>
      <c r="SME57" s="18"/>
      <c r="SMF57" s="18"/>
      <c r="SMG57" s="18"/>
      <c r="SMH57" s="18"/>
      <c r="SMI57" s="18"/>
      <c r="SMJ57" s="18"/>
      <c r="SMK57" s="18"/>
      <c r="SML57" s="18"/>
      <c r="SMM57" s="18"/>
      <c r="SMN57" s="18"/>
      <c r="SMO57" s="18"/>
      <c r="SMP57" s="18"/>
      <c r="SMQ57" s="18"/>
      <c r="SMR57" s="18"/>
      <c r="SMS57" s="18"/>
      <c r="SMT57" s="18"/>
      <c r="SMU57" s="18"/>
      <c r="SMV57" s="18"/>
      <c r="SMW57" s="18"/>
      <c r="SMX57" s="18"/>
      <c r="SMY57" s="18"/>
      <c r="SMZ57" s="18"/>
      <c r="SNA57" s="18"/>
      <c r="SNB57" s="18"/>
      <c r="SNC57" s="18"/>
      <c r="SND57" s="18"/>
      <c r="SNE57" s="18"/>
      <c r="SNF57" s="18"/>
      <c r="SNG57" s="18"/>
      <c r="SNH57" s="18"/>
      <c r="SNI57" s="18"/>
      <c r="SNJ57" s="18"/>
      <c r="SNK57" s="18"/>
      <c r="SNL57" s="18"/>
      <c r="SNM57" s="18"/>
      <c r="SNN57" s="18"/>
      <c r="SNO57" s="18"/>
      <c r="SNP57" s="18"/>
      <c r="SNQ57" s="18"/>
      <c r="SNR57" s="18"/>
      <c r="SNS57" s="18"/>
      <c r="SNT57" s="18"/>
      <c r="SNU57" s="18"/>
      <c r="SNV57" s="18"/>
      <c r="SNW57" s="18"/>
      <c r="SNX57" s="18"/>
      <c r="SNY57" s="18"/>
      <c r="SNZ57" s="18"/>
      <c r="SOA57" s="18"/>
      <c r="SOB57" s="18"/>
      <c r="SOC57" s="18"/>
      <c r="SOD57" s="18"/>
      <c r="SOE57" s="18"/>
      <c r="SOF57" s="18"/>
      <c r="SOG57" s="18"/>
      <c r="SOH57" s="18"/>
      <c r="SOI57" s="18"/>
      <c r="SOJ57" s="18"/>
      <c r="SOK57" s="18"/>
      <c r="SOL57" s="18"/>
      <c r="SOM57" s="18"/>
      <c r="SON57" s="18"/>
      <c r="SOO57" s="18"/>
      <c r="SOP57" s="18"/>
      <c r="SOQ57" s="18"/>
      <c r="SOR57" s="18"/>
      <c r="SOS57" s="18"/>
      <c r="SOT57" s="18"/>
      <c r="SOU57" s="18"/>
      <c r="SOV57" s="18"/>
      <c r="SOW57" s="18"/>
      <c r="SOX57" s="18"/>
      <c r="SOY57" s="18"/>
      <c r="SOZ57" s="18"/>
      <c r="SPA57" s="18"/>
      <c r="SPB57" s="18"/>
      <c r="SPC57" s="18"/>
      <c r="SPD57" s="18"/>
      <c r="SPE57" s="18"/>
      <c r="SPF57" s="18"/>
      <c r="SPG57" s="18"/>
      <c r="SPH57" s="18"/>
      <c r="SPI57" s="18"/>
      <c r="SPJ57" s="18"/>
      <c r="SPK57" s="18"/>
      <c r="SPL57" s="18"/>
      <c r="SPM57" s="18"/>
      <c r="SPN57" s="18"/>
      <c r="SPO57" s="18"/>
      <c r="SPP57" s="18"/>
      <c r="SPQ57" s="18"/>
      <c r="SPR57" s="18"/>
      <c r="SPS57" s="18"/>
      <c r="SPT57" s="18"/>
      <c r="SPU57" s="18"/>
      <c r="SPV57" s="18"/>
      <c r="SPW57" s="18"/>
      <c r="SPX57" s="18"/>
      <c r="SPY57" s="18"/>
      <c r="SPZ57" s="18"/>
      <c r="SQA57" s="18"/>
      <c r="SQB57" s="18"/>
      <c r="SQC57" s="18"/>
      <c r="SQD57" s="18"/>
      <c r="SQE57" s="18"/>
      <c r="SQF57" s="18"/>
      <c r="SQG57" s="18"/>
      <c r="SQH57" s="18"/>
      <c r="SQI57" s="18"/>
      <c r="SQJ57" s="18"/>
      <c r="SQK57" s="18"/>
      <c r="SQL57" s="18"/>
      <c r="SQM57" s="18"/>
      <c r="SQN57" s="18"/>
      <c r="SQO57" s="18"/>
      <c r="SQP57" s="18"/>
      <c r="SQQ57" s="18"/>
      <c r="SQR57" s="18"/>
      <c r="SQS57" s="18"/>
      <c r="SQT57" s="18"/>
      <c r="SQU57" s="18"/>
      <c r="SQV57" s="18"/>
      <c r="SQW57" s="18"/>
      <c r="SQX57" s="18"/>
      <c r="SQY57" s="18"/>
      <c r="SQZ57" s="18"/>
      <c r="SRA57" s="18"/>
      <c r="SRB57" s="18"/>
      <c r="SRC57" s="18"/>
      <c r="SRD57" s="18"/>
      <c r="SRE57" s="18"/>
      <c r="SRF57" s="18"/>
      <c r="SRG57" s="18"/>
      <c r="SRH57" s="18"/>
      <c r="SRI57" s="18"/>
      <c r="SRJ57" s="18"/>
      <c r="SRK57" s="18"/>
      <c r="SRL57" s="18"/>
      <c r="SRM57" s="18"/>
      <c r="SRN57" s="18"/>
      <c r="SRO57" s="18"/>
      <c r="SRP57" s="18"/>
      <c r="SRQ57" s="18"/>
      <c r="SRR57" s="18"/>
      <c r="SRS57" s="18"/>
      <c r="SRT57" s="18"/>
      <c r="SRU57" s="18"/>
      <c r="SRV57" s="18"/>
      <c r="SRW57" s="18"/>
      <c r="SRX57" s="18"/>
      <c r="SRY57" s="18"/>
      <c r="SRZ57" s="18"/>
      <c r="SSA57" s="18"/>
      <c r="SSB57" s="18"/>
      <c r="SSC57" s="18"/>
      <c r="SSD57" s="18"/>
      <c r="SSE57" s="18"/>
      <c r="SSF57" s="18"/>
      <c r="SSG57" s="18"/>
      <c r="SSH57" s="18"/>
      <c r="SSI57" s="18"/>
      <c r="SSJ57" s="18"/>
      <c r="SSK57" s="18"/>
      <c r="SSL57" s="18"/>
      <c r="SSM57" s="18"/>
      <c r="SSN57" s="18"/>
      <c r="SSO57" s="18"/>
      <c r="SSP57" s="18"/>
      <c r="SSQ57" s="18"/>
      <c r="SSR57" s="18"/>
      <c r="SSS57" s="18"/>
      <c r="SST57" s="18"/>
      <c r="SSU57" s="18"/>
      <c r="SSV57" s="18"/>
      <c r="SSW57" s="18"/>
      <c r="SSX57" s="18"/>
      <c r="SSY57" s="18"/>
      <c r="SSZ57" s="18"/>
      <c r="STA57" s="18"/>
      <c r="STB57" s="18"/>
      <c r="STC57" s="18"/>
      <c r="STD57" s="18"/>
      <c r="STE57" s="18"/>
      <c r="STF57" s="18"/>
      <c r="STG57" s="18"/>
      <c r="STH57" s="18"/>
      <c r="STI57" s="18"/>
      <c r="STJ57" s="18"/>
      <c r="STK57" s="18"/>
      <c r="STL57" s="18"/>
      <c r="STM57" s="18"/>
      <c r="STN57" s="18"/>
      <c r="STO57" s="18"/>
      <c r="STP57" s="18"/>
      <c r="STQ57" s="18"/>
      <c r="STR57" s="18"/>
      <c r="STS57" s="18"/>
      <c r="STT57" s="18"/>
      <c r="STU57" s="18"/>
      <c r="STV57" s="18"/>
      <c r="STW57" s="18"/>
      <c r="STX57" s="18"/>
      <c r="STY57" s="18"/>
      <c r="STZ57" s="18"/>
      <c r="SUA57" s="18"/>
      <c r="SUB57" s="18"/>
      <c r="SUC57" s="18"/>
      <c r="SUD57" s="18"/>
      <c r="SUE57" s="18"/>
      <c r="SUF57" s="18"/>
      <c r="SUG57" s="18"/>
      <c r="SUH57" s="18"/>
      <c r="SUI57" s="18"/>
      <c r="SUJ57" s="18"/>
      <c r="SUK57" s="18"/>
      <c r="SUL57" s="18"/>
      <c r="SUM57" s="18"/>
      <c r="SUN57" s="18"/>
      <c r="SUO57" s="18"/>
      <c r="SUP57" s="18"/>
      <c r="SUQ57" s="18"/>
      <c r="SUR57" s="18"/>
      <c r="SUS57" s="18"/>
      <c r="SUT57" s="18"/>
      <c r="SUU57" s="18"/>
      <c r="SUV57" s="18"/>
      <c r="SUW57" s="18"/>
      <c r="SUX57" s="18"/>
      <c r="SUY57" s="18"/>
      <c r="SUZ57" s="18"/>
      <c r="SVA57" s="18"/>
      <c r="SVB57" s="18"/>
      <c r="SVC57" s="18"/>
      <c r="SVD57" s="18"/>
      <c r="SVE57" s="18"/>
      <c r="SVF57" s="18"/>
      <c r="SVG57" s="18"/>
      <c r="SVH57" s="18"/>
      <c r="SVI57" s="18"/>
      <c r="SVJ57" s="18"/>
      <c r="SVK57" s="18"/>
      <c r="SVL57" s="18"/>
      <c r="SVM57" s="18"/>
      <c r="SVN57" s="18"/>
      <c r="SVO57" s="18"/>
      <c r="SVP57" s="18"/>
      <c r="SVQ57" s="18"/>
      <c r="SVR57" s="18"/>
      <c r="SVS57" s="18"/>
      <c r="SVT57" s="18"/>
      <c r="SVU57" s="18"/>
      <c r="SVV57" s="18"/>
      <c r="SVW57" s="18"/>
      <c r="SVX57" s="18"/>
      <c r="SVY57" s="18"/>
      <c r="SVZ57" s="18"/>
      <c r="SWA57" s="18"/>
      <c r="SWB57" s="18"/>
      <c r="SWC57" s="18"/>
      <c r="SWD57" s="18"/>
      <c r="SWE57" s="18"/>
      <c r="SWF57" s="18"/>
      <c r="SWG57" s="18"/>
      <c r="SWH57" s="18"/>
      <c r="SWI57" s="18"/>
      <c r="SWJ57" s="18"/>
      <c r="SWK57" s="18"/>
      <c r="SWL57" s="18"/>
      <c r="SWM57" s="18"/>
      <c r="SWN57" s="18"/>
      <c r="SWO57" s="18"/>
      <c r="SWP57" s="18"/>
      <c r="SWQ57" s="18"/>
      <c r="SWR57" s="18"/>
      <c r="SWS57" s="18"/>
      <c r="SWT57" s="18"/>
      <c r="SWU57" s="18"/>
      <c r="SWV57" s="18"/>
      <c r="SWW57" s="18"/>
      <c r="SWX57" s="18"/>
      <c r="SWY57" s="18"/>
      <c r="SWZ57" s="18"/>
      <c r="SXA57" s="18"/>
      <c r="SXB57" s="18"/>
      <c r="SXC57" s="18"/>
      <c r="SXD57" s="18"/>
      <c r="SXE57" s="18"/>
      <c r="SXF57" s="18"/>
      <c r="SXG57" s="18"/>
      <c r="SXH57" s="18"/>
      <c r="SXI57" s="18"/>
      <c r="SXJ57" s="18"/>
      <c r="SXK57" s="18"/>
      <c r="SXL57" s="18"/>
      <c r="SXM57" s="18"/>
      <c r="SXN57" s="18"/>
      <c r="SXO57" s="18"/>
      <c r="SXP57" s="18"/>
      <c r="SXQ57" s="18"/>
      <c r="SXR57" s="18"/>
      <c r="SXS57" s="18"/>
      <c r="SXT57" s="18"/>
      <c r="SXU57" s="18"/>
      <c r="SXV57" s="18"/>
      <c r="SXW57" s="18"/>
      <c r="SXX57" s="18"/>
      <c r="SXY57" s="18"/>
      <c r="SXZ57" s="18"/>
      <c r="SYA57" s="18"/>
      <c r="SYB57" s="18"/>
      <c r="SYC57" s="18"/>
      <c r="SYD57" s="18"/>
      <c r="SYE57" s="18"/>
      <c r="SYF57" s="18"/>
      <c r="SYG57" s="18"/>
      <c r="SYH57" s="18"/>
      <c r="SYI57" s="18"/>
      <c r="SYJ57" s="18"/>
      <c r="SYK57" s="18"/>
      <c r="SYL57" s="18"/>
      <c r="SYM57" s="18"/>
      <c r="SYN57" s="18"/>
      <c r="SYO57" s="18"/>
      <c r="SYP57" s="18"/>
      <c r="SYQ57" s="18"/>
      <c r="SYR57" s="18"/>
      <c r="SYS57" s="18"/>
      <c r="SYT57" s="18"/>
      <c r="SYU57" s="18"/>
      <c r="SYV57" s="18"/>
      <c r="SYW57" s="18"/>
      <c r="SYX57" s="18"/>
      <c r="SYY57" s="18"/>
      <c r="SYZ57" s="18"/>
      <c r="SZA57" s="18"/>
      <c r="SZB57" s="18"/>
      <c r="SZC57" s="18"/>
      <c r="SZD57" s="18"/>
      <c r="SZE57" s="18"/>
      <c r="SZF57" s="18"/>
      <c r="SZG57" s="18"/>
      <c r="SZH57" s="18"/>
      <c r="SZI57" s="18"/>
      <c r="SZJ57" s="18"/>
      <c r="SZK57" s="18"/>
      <c r="SZL57" s="18"/>
      <c r="SZM57" s="18"/>
      <c r="SZN57" s="18"/>
      <c r="SZO57" s="18"/>
      <c r="SZP57" s="18"/>
      <c r="SZQ57" s="18"/>
      <c r="SZR57" s="18"/>
      <c r="SZS57" s="18"/>
      <c r="SZT57" s="18"/>
      <c r="SZU57" s="18"/>
      <c r="SZV57" s="18"/>
      <c r="SZW57" s="18"/>
      <c r="SZX57" s="18"/>
      <c r="SZY57" s="18"/>
      <c r="SZZ57" s="18"/>
      <c r="TAA57" s="18"/>
      <c r="TAB57" s="18"/>
      <c r="TAC57" s="18"/>
      <c r="TAD57" s="18"/>
      <c r="TAE57" s="18"/>
      <c r="TAF57" s="18"/>
      <c r="TAG57" s="18"/>
      <c r="TAH57" s="18"/>
      <c r="TAI57" s="18"/>
      <c r="TAJ57" s="18"/>
      <c r="TAK57" s="18"/>
      <c r="TAL57" s="18"/>
      <c r="TAM57" s="18"/>
      <c r="TAN57" s="18"/>
      <c r="TAO57" s="18"/>
      <c r="TAP57" s="18"/>
      <c r="TAQ57" s="18"/>
      <c r="TAR57" s="18"/>
      <c r="TAS57" s="18"/>
      <c r="TAT57" s="18"/>
      <c r="TAU57" s="18"/>
      <c r="TAV57" s="18"/>
      <c r="TAW57" s="18"/>
      <c r="TAX57" s="18"/>
      <c r="TAY57" s="18"/>
      <c r="TAZ57" s="18"/>
      <c r="TBA57" s="18"/>
      <c r="TBB57" s="18"/>
      <c r="TBC57" s="18"/>
      <c r="TBD57" s="18"/>
      <c r="TBE57" s="18"/>
      <c r="TBF57" s="18"/>
      <c r="TBG57" s="18"/>
      <c r="TBH57" s="18"/>
      <c r="TBI57" s="18"/>
      <c r="TBJ57" s="18"/>
      <c r="TBK57" s="18"/>
      <c r="TBL57" s="18"/>
      <c r="TBM57" s="18"/>
      <c r="TBN57" s="18"/>
      <c r="TBO57" s="18"/>
      <c r="TBP57" s="18"/>
      <c r="TBQ57" s="18"/>
      <c r="TBR57" s="18"/>
      <c r="TBS57" s="18"/>
      <c r="TBT57" s="18"/>
      <c r="TBU57" s="18"/>
      <c r="TBV57" s="18"/>
      <c r="TBW57" s="18"/>
      <c r="TBX57" s="18"/>
      <c r="TBY57" s="18"/>
      <c r="TBZ57" s="18"/>
      <c r="TCA57" s="18"/>
      <c r="TCB57" s="18"/>
      <c r="TCC57" s="18"/>
      <c r="TCD57" s="18"/>
      <c r="TCE57" s="18"/>
      <c r="TCF57" s="18"/>
      <c r="TCG57" s="18"/>
      <c r="TCH57" s="18"/>
      <c r="TCI57" s="18"/>
      <c r="TCJ57" s="18"/>
      <c r="TCK57" s="18"/>
      <c r="TCL57" s="18"/>
      <c r="TCM57" s="18"/>
      <c r="TCN57" s="18"/>
      <c r="TCO57" s="18"/>
      <c r="TCP57" s="18"/>
      <c r="TCQ57" s="18"/>
      <c r="TCR57" s="18"/>
      <c r="TCS57" s="18"/>
      <c r="TCT57" s="18"/>
      <c r="TCU57" s="18"/>
      <c r="TCV57" s="18"/>
      <c r="TCW57" s="18"/>
      <c r="TCX57" s="18"/>
      <c r="TCY57" s="18"/>
      <c r="TCZ57" s="18"/>
      <c r="TDA57" s="18"/>
      <c r="TDB57" s="18"/>
      <c r="TDC57" s="18"/>
      <c r="TDD57" s="18"/>
      <c r="TDE57" s="18"/>
      <c r="TDF57" s="18"/>
      <c r="TDG57" s="18"/>
      <c r="TDH57" s="18"/>
      <c r="TDI57" s="18"/>
      <c r="TDJ57" s="18"/>
      <c r="TDK57" s="18"/>
      <c r="TDL57" s="18"/>
      <c r="TDM57" s="18"/>
      <c r="TDN57" s="18"/>
      <c r="TDO57" s="18"/>
      <c r="TDP57" s="18"/>
      <c r="TDQ57" s="18"/>
      <c r="TDR57" s="18"/>
      <c r="TDS57" s="18"/>
      <c r="TDT57" s="18"/>
      <c r="TDU57" s="18"/>
      <c r="TDV57" s="18"/>
      <c r="TDW57" s="18"/>
      <c r="TDX57" s="18"/>
      <c r="TDY57" s="18"/>
      <c r="TDZ57" s="18"/>
      <c r="TEA57" s="18"/>
      <c r="TEB57" s="18"/>
      <c r="TEC57" s="18"/>
      <c r="TED57" s="18"/>
      <c r="TEE57" s="18"/>
      <c r="TEF57" s="18"/>
      <c r="TEG57" s="18"/>
      <c r="TEH57" s="18"/>
      <c r="TEI57" s="18"/>
      <c r="TEJ57" s="18"/>
      <c r="TEK57" s="18"/>
      <c r="TEL57" s="18"/>
      <c r="TEM57" s="18"/>
      <c r="TEN57" s="18"/>
      <c r="TEO57" s="18"/>
      <c r="TEP57" s="18"/>
      <c r="TEQ57" s="18"/>
      <c r="TER57" s="18"/>
      <c r="TES57" s="18"/>
      <c r="TET57" s="18"/>
      <c r="TEU57" s="18"/>
      <c r="TEV57" s="18"/>
      <c r="TEW57" s="18"/>
      <c r="TEX57" s="18"/>
      <c r="TEY57" s="18"/>
      <c r="TEZ57" s="18"/>
      <c r="TFA57" s="18"/>
      <c r="TFB57" s="18"/>
      <c r="TFC57" s="18"/>
      <c r="TFD57" s="18"/>
      <c r="TFE57" s="18"/>
      <c r="TFF57" s="18"/>
      <c r="TFG57" s="18"/>
      <c r="TFH57" s="18"/>
      <c r="TFI57" s="18"/>
      <c r="TFJ57" s="18"/>
      <c r="TFK57" s="18"/>
      <c r="TFL57" s="18"/>
      <c r="TFM57" s="18"/>
      <c r="TFN57" s="18"/>
      <c r="TFO57" s="18"/>
      <c r="TFP57" s="18"/>
      <c r="TFQ57" s="18"/>
      <c r="TFR57" s="18"/>
      <c r="TFS57" s="18"/>
      <c r="TFT57" s="18"/>
      <c r="TFU57" s="18"/>
      <c r="TFV57" s="18"/>
      <c r="TFW57" s="18"/>
      <c r="TFX57" s="18"/>
      <c r="TFY57" s="18"/>
      <c r="TFZ57" s="18"/>
      <c r="TGA57" s="18"/>
      <c r="TGB57" s="18"/>
      <c r="TGC57" s="18"/>
      <c r="TGD57" s="18"/>
      <c r="TGE57" s="18"/>
      <c r="TGF57" s="18"/>
      <c r="TGG57" s="18"/>
      <c r="TGH57" s="18"/>
      <c r="TGI57" s="18"/>
      <c r="TGJ57" s="18"/>
      <c r="TGK57" s="18"/>
      <c r="TGL57" s="18"/>
      <c r="TGM57" s="18"/>
      <c r="TGN57" s="18"/>
      <c r="TGO57" s="18"/>
      <c r="TGP57" s="18"/>
      <c r="TGQ57" s="18"/>
      <c r="TGR57" s="18"/>
      <c r="TGS57" s="18"/>
      <c r="TGT57" s="18"/>
      <c r="TGU57" s="18"/>
      <c r="TGV57" s="18"/>
      <c r="TGW57" s="18"/>
      <c r="TGX57" s="18"/>
      <c r="TGY57" s="18"/>
      <c r="TGZ57" s="18"/>
      <c r="THA57" s="18"/>
      <c r="THB57" s="18"/>
      <c r="THC57" s="18"/>
      <c r="THD57" s="18"/>
      <c r="THE57" s="18"/>
      <c r="THF57" s="18"/>
      <c r="THG57" s="18"/>
      <c r="THH57" s="18"/>
      <c r="THI57" s="18"/>
      <c r="THJ57" s="18"/>
      <c r="THK57" s="18"/>
      <c r="THL57" s="18"/>
      <c r="THM57" s="18"/>
      <c r="THN57" s="18"/>
      <c r="THO57" s="18"/>
      <c r="THP57" s="18"/>
      <c r="THQ57" s="18"/>
      <c r="THR57" s="18"/>
      <c r="THS57" s="18"/>
      <c r="THT57" s="18"/>
      <c r="THU57" s="18"/>
      <c r="THV57" s="18"/>
      <c r="THW57" s="18"/>
      <c r="THX57" s="18"/>
      <c r="THY57" s="18"/>
      <c r="THZ57" s="18"/>
      <c r="TIA57" s="18"/>
      <c r="TIB57" s="18"/>
      <c r="TIC57" s="18"/>
      <c r="TID57" s="18"/>
      <c r="TIE57" s="18"/>
      <c r="TIF57" s="18"/>
      <c r="TIG57" s="18"/>
      <c r="TIH57" s="18"/>
      <c r="TII57" s="18"/>
      <c r="TIJ57" s="18"/>
      <c r="TIK57" s="18"/>
      <c r="TIL57" s="18"/>
      <c r="TIM57" s="18"/>
      <c r="TIN57" s="18"/>
      <c r="TIO57" s="18"/>
      <c r="TIP57" s="18"/>
      <c r="TIQ57" s="18"/>
      <c r="TIR57" s="18"/>
      <c r="TIS57" s="18"/>
      <c r="TIT57" s="18"/>
      <c r="TIU57" s="18"/>
      <c r="TIV57" s="18"/>
      <c r="TIW57" s="18"/>
      <c r="TIX57" s="18"/>
      <c r="TIY57" s="18"/>
      <c r="TIZ57" s="18"/>
      <c r="TJA57" s="18"/>
      <c r="TJB57" s="18"/>
      <c r="TJC57" s="18"/>
      <c r="TJD57" s="18"/>
      <c r="TJE57" s="18"/>
      <c r="TJF57" s="18"/>
      <c r="TJG57" s="18"/>
      <c r="TJH57" s="18"/>
      <c r="TJI57" s="18"/>
      <c r="TJJ57" s="18"/>
      <c r="TJK57" s="18"/>
      <c r="TJL57" s="18"/>
      <c r="TJM57" s="18"/>
      <c r="TJN57" s="18"/>
      <c r="TJO57" s="18"/>
      <c r="TJP57" s="18"/>
      <c r="TJQ57" s="18"/>
      <c r="TJR57" s="18"/>
      <c r="TJS57" s="18"/>
      <c r="TJT57" s="18"/>
      <c r="TJU57" s="18"/>
      <c r="TJV57" s="18"/>
      <c r="TJW57" s="18"/>
      <c r="TJX57" s="18"/>
      <c r="TJY57" s="18"/>
      <c r="TJZ57" s="18"/>
      <c r="TKA57" s="18"/>
      <c r="TKB57" s="18"/>
      <c r="TKC57" s="18"/>
      <c r="TKD57" s="18"/>
      <c r="TKE57" s="18"/>
      <c r="TKF57" s="18"/>
      <c r="TKG57" s="18"/>
      <c r="TKH57" s="18"/>
      <c r="TKI57" s="18"/>
      <c r="TKJ57" s="18"/>
      <c r="TKK57" s="18"/>
      <c r="TKL57" s="18"/>
      <c r="TKM57" s="18"/>
      <c r="TKN57" s="18"/>
      <c r="TKO57" s="18"/>
      <c r="TKP57" s="18"/>
      <c r="TKQ57" s="18"/>
      <c r="TKR57" s="18"/>
      <c r="TKS57" s="18"/>
      <c r="TKT57" s="18"/>
      <c r="TKU57" s="18"/>
      <c r="TKV57" s="18"/>
      <c r="TKW57" s="18"/>
      <c r="TKX57" s="18"/>
      <c r="TKY57" s="18"/>
      <c r="TKZ57" s="18"/>
      <c r="TLA57" s="18"/>
      <c r="TLB57" s="18"/>
      <c r="TLC57" s="18"/>
      <c r="TLD57" s="18"/>
      <c r="TLE57" s="18"/>
      <c r="TLF57" s="18"/>
      <c r="TLG57" s="18"/>
      <c r="TLH57" s="18"/>
      <c r="TLI57" s="18"/>
      <c r="TLJ57" s="18"/>
      <c r="TLK57" s="18"/>
      <c r="TLL57" s="18"/>
      <c r="TLM57" s="18"/>
      <c r="TLN57" s="18"/>
      <c r="TLO57" s="18"/>
      <c r="TLP57" s="18"/>
      <c r="TLQ57" s="18"/>
      <c r="TLR57" s="18"/>
      <c r="TLS57" s="18"/>
      <c r="TLT57" s="18"/>
      <c r="TLU57" s="18"/>
      <c r="TLV57" s="18"/>
      <c r="TLW57" s="18"/>
      <c r="TLX57" s="18"/>
      <c r="TLY57" s="18"/>
      <c r="TLZ57" s="18"/>
      <c r="TMA57" s="18"/>
      <c r="TMB57" s="18"/>
      <c r="TMC57" s="18"/>
      <c r="TMD57" s="18"/>
      <c r="TME57" s="18"/>
      <c r="TMF57" s="18"/>
      <c r="TMG57" s="18"/>
      <c r="TMH57" s="18"/>
      <c r="TMI57" s="18"/>
      <c r="TMJ57" s="18"/>
      <c r="TMK57" s="18"/>
      <c r="TML57" s="18"/>
      <c r="TMM57" s="18"/>
      <c r="TMN57" s="18"/>
      <c r="TMO57" s="18"/>
      <c r="TMP57" s="18"/>
      <c r="TMQ57" s="18"/>
      <c r="TMR57" s="18"/>
      <c r="TMS57" s="18"/>
      <c r="TMT57" s="18"/>
      <c r="TMU57" s="18"/>
      <c r="TMV57" s="18"/>
      <c r="TMW57" s="18"/>
      <c r="TMX57" s="18"/>
      <c r="TMY57" s="18"/>
      <c r="TMZ57" s="18"/>
      <c r="TNA57" s="18"/>
      <c r="TNB57" s="18"/>
      <c r="TNC57" s="18"/>
      <c r="TND57" s="18"/>
      <c r="TNE57" s="18"/>
      <c r="TNF57" s="18"/>
      <c r="TNG57" s="18"/>
      <c r="TNH57" s="18"/>
      <c r="TNI57" s="18"/>
      <c r="TNJ57" s="18"/>
      <c r="TNK57" s="18"/>
      <c r="TNL57" s="18"/>
      <c r="TNM57" s="18"/>
      <c r="TNN57" s="18"/>
      <c r="TNO57" s="18"/>
      <c r="TNP57" s="18"/>
      <c r="TNQ57" s="18"/>
      <c r="TNR57" s="18"/>
      <c r="TNS57" s="18"/>
      <c r="TNT57" s="18"/>
      <c r="TNU57" s="18"/>
      <c r="TNV57" s="18"/>
      <c r="TNW57" s="18"/>
      <c r="TNX57" s="18"/>
      <c r="TNY57" s="18"/>
      <c r="TNZ57" s="18"/>
      <c r="TOA57" s="18"/>
      <c r="TOB57" s="18"/>
      <c r="TOC57" s="18"/>
      <c r="TOD57" s="18"/>
      <c r="TOE57" s="18"/>
      <c r="TOF57" s="18"/>
      <c r="TOG57" s="18"/>
      <c r="TOH57" s="18"/>
      <c r="TOI57" s="18"/>
      <c r="TOJ57" s="18"/>
      <c r="TOK57" s="18"/>
      <c r="TOL57" s="18"/>
      <c r="TOM57" s="18"/>
      <c r="TON57" s="18"/>
      <c r="TOO57" s="18"/>
      <c r="TOP57" s="18"/>
      <c r="TOQ57" s="18"/>
      <c r="TOR57" s="18"/>
      <c r="TOS57" s="18"/>
      <c r="TOT57" s="18"/>
      <c r="TOU57" s="18"/>
      <c r="TOV57" s="18"/>
      <c r="TOW57" s="18"/>
      <c r="TOX57" s="18"/>
      <c r="TOY57" s="18"/>
      <c r="TOZ57" s="18"/>
      <c r="TPA57" s="18"/>
      <c r="TPB57" s="18"/>
      <c r="TPC57" s="18"/>
      <c r="TPD57" s="18"/>
      <c r="TPE57" s="18"/>
      <c r="TPF57" s="18"/>
      <c r="TPG57" s="18"/>
      <c r="TPH57" s="18"/>
      <c r="TPI57" s="18"/>
      <c r="TPJ57" s="18"/>
      <c r="TPK57" s="18"/>
      <c r="TPL57" s="18"/>
      <c r="TPM57" s="18"/>
      <c r="TPN57" s="18"/>
      <c r="TPO57" s="18"/>
      <c r="TPP57" s="18"/>
      <c r="TPQ57" s="18"/>
      <c r="TPR57" s="18"/>
      <c r="TPS57" s="18"/>
      <c r="TPT57" s="18"/>
      <c r="TPU57" s="18"/>
      <c r="TPV57" s="18"/>
      <c r="TPW57" s="18"/>
      <c r="TPX57" s="18"/>
      <c r="TPY57" s="18"/>
      <c r="TPZ57" s="18"/>
      <c r="TQA57" s="18"/>
      <c r="TQB57" s="18"/>
      <c r="TQC57" s="18"/>
      <c r="TQD57" s="18"/>
      <c r="TQE57" s="18"/>
      <c r="TQF57" s="18"/>
      <c r="TQG57" s="18"/>
      <c r="TQH57" s="18"/>
      <c r="TQI57" s="18"/>
      <c r="TQJ57" s="18"/>
      <c r="TQK57" s="18"/>
      <c r="TQL57" s="18"/>
      <c r="TQM57" s="18"/>
      <c r="TQN57" s="18"/>
      <c r="TQO57" s="18"/>
      <c r="TQP57" s="18"/>
      <c r="TQQ57" s="18"/>
      <c r="TQR57" s="18"/>
      <c r="TQS57" s="18"/>
      <c r="TQT57" s="18"/>
      <c r="TQU57" s="18"/>
      <c r="TQV57" s="18"/>
      <c r="TQW57" s="18"/>
      <c r="TQX57" s="18"/>
      <c r="TQY57" s="18"/>
      <c r="TQZ57" s="18"/>
      <c r="TRA57" s="18"/>
      <c r="TRB57" s="18"/>
      <c r="TRC57" s="18"/>
      <c r="TRD57" s="18"/>
      <c r="TRE57" s="18"/>
      <c r="TRF57" s="18"/>
      <c r="TRG57" s="18"/>
      <c r="TRH57" s="18"/>
      <c r="TRI57" s="18"/>
      <c r="TRJ57" s="18"/>
      <c r="TRK57" s="18"/>
      <c r="TRL57" s="18"/>
      <c r="TRM57" s="18"/>
      <c r="TRN57" s="18"/>
      <c r="TRO57" s="18"/>
      <c r="TRP57" s="18"/>
      <c r="TRQ57" s="18"/>
      <c r="TRR57" s="18"/>
      <c r="TRS57" s="18"/>
      <c r="TRT57" s="18"/>
      <c r="TRU57" s="18"/>
      <c r="TRV57" s="18"/>
      <c r="TRW57" s="18"/>
      <c r="TRX57" s="18"/>
      <c r="TRY57" s="18"/>
      <c r="TRZ57" s="18"/>
      <c r="TSA57" s="18"/>
      <c r="TSB57" s="18"/>
      <c r="TSC57" s="18"/>
      <c r="TSD57" s="18"/>
      <c r="TSE57" s="18"/>
      <c r="TSF57" s="18"/>
      <c r="TSG57" s="18"/>
      <c r="TSH57" s="18"/>
      <c r="TSI57" s="18"/>
      <c r="TSJ57" s="18"/>
      <c r="TSK57" s="18"/>
      <c r="TSL57" s="18"/>
      <c r="TSM57" s="18"/>
      <c r="TSN57" s="18"/>
      <c r="TSO57" s="18"/>
      <c r="TSP57" s="18"/>
      <c r="TSQ57" s="18"/>
      <c r="TSR57" s="18"/>
      <c r="TSS57" s="18"/>
      <c r="TST57" s="18"/>
      <c r="TSU57" s="18"/>
      <c r="TSV57" s="18"/>
      <c r="TSW57" s="18"/>
      <c r="TSX57" s="18"/>
      <c r="TSY57" s="18"/>
      <c r="TSZ57" s="18"/>
      <c r="TTA57" s="18"/>
      <c r="TTB57" s="18"/>
      <c r="TTC57" s="18"/>
      <c r="TTD57" s="18"/>
      <c r="TTE57" s="18"/>
      <c r="TTF57" s="18"/>
      <c r="TTG57" s="18"/>
      <c r="TTH57" s="18"/>
      <c r="TTI57" s="18"/>
      <c r="TTJ57" s="18"/>
      <c r="TTK57" s="18"/>
      <c r="TTL57" s="18"/>
      <c r="TTM57" s="18"/>
      <c r="TTN57" s="18"/>
      <c r="TTO57" s="18"/>
      <c r="TTP57" s="18"/>
      <c r="TTQ57" s="18"/>
      <c r="TTR57" s="18"/>
      <c r="TTS57" s="18"/>
      <c r="TTT57" s="18"/>
      <c r="TTU57" s="18"/>
      <c r="TTV57" s="18"/>
      <c r="TTW57" s="18"/>
      <c r="TTX57" s="18"/>
      <c r="TTY57" s="18"/>
      <c r="TTZ57" s="18"/>
      <c r="TUA57" s="18"/>
      <c r="TUB57" s="18"/>
      <c r="TUC57" s="18"/>
      <c r="TUD57" s="18"/>
      <c r="TUE57" s="18"/>
      <c r="TUF57" s="18"/>
      <c r="TUG57" s="18"/>
      <c r="TUH57" s="18"/>
      <c r="TUI57" s="18"/>
      <c r="TUJ57" s="18"/>
      <c r="TUK57" s="18"/>
      <c r="TUL57" s="18"/>
      <c r="TUM57" s="18"/>
      <c r="TUN57" s="18"/>
      <c r="TUO57" s="18"/>
      <c r="TUP57" s="18"/>
      <c r="TUQ57" s="18"/>
      <c r="TUR57" s="18"/>
      <c r="TUS57" s="18"/>
      <c r="TUT57" s="18"/>
      <c r="TUU57" s="18"/>
      <c r="TUV57" s="18"/>
      <c r="TUW57" s="18"/>
      <c r="TUX57" s="18"/>
      <c r="TUY57" s="18"/>
      <c r="TUZ57" s="18"/>
      <c r="TVA57" s="18"/>
      <c r="TVB57" s="18"/>
      <c r="TVC57" s="18"/>
      <c r="TVD57" s="18"/>
      <c r="TVE57" s="18"/>
      <c r="TVF57" s="18"/>
      <c r="TVG57" s="18"/>
      <c r="TVH57" s="18"/>
      <c r="TVI57" s="18"/>
      <c r="TVJ57" s="18"/>
      <c r="TVK57" s="18"/>
      <c r="TVL57" s="18"/>
      <c r="TVM57" s="18"/>
      <c r="TVN57" s="18"/>
      <c r="TVO57" s="18"/>
      <c r="TVP57" s="18"/>
      <c r="TVQ57" s="18"/>
      <c r="TVR57" s="18"/>
      <c r="TVS57" s="18"/>
      <c r="TVT57" s="18"/>
      <c r="TVU57" s="18"/>
      <c r="TVV57" s="18"/>
      <c r="TVW57" s="18"/>
      <c r="TVX57" s="18"/>
      <c r="TVY57" s="18"/>
      <c r="TVZ57" s="18"/>
      <c r="TWA57" s="18"/>
      <c r="TWB57" s="18"/>
      <c r="TWC57" s="18"/>
      <c r="TWD57" s="18"/>
      <c r="TWE57" s="18"/>
      <c r="TWF57" s="18"/>
      <c r="TWG57" s="18"/>
      <c r="TWH57" s="18"/>
      <c r="TWI57" s="18"/>
      <c r="TWJ57" s="18"/>
      <c r="TWK57" s="18"/>
      <c r="TWL57" s="18"/>
      <c r="TWM57" s="18"/>
      <c r="TWN57" s="18"/>
      <c r="TWO57" s="18"/>
      <c r="TWP57" s="18"/>
      <c r="TWQ57" s="18"/>
      <c r="TWR57" s="18"/>
      <c r="TWS57" s="18"/>
      <c r="TWT57" s="18"/>
      <c r="TWU57" s="18"/>
      <c r="TWV57" s="18"/>
      <c r="TWW57" s="18"/>
      <c r="TWX57" s="18"/>
      <c r="TWY57" s="18"/>
      <c r="TWZ57" s="18"/>
      <c r="TXA57" s="18"/>
      <c r="TXB57" s="18"/>
      <c r="TXC57" s="18"/>
      <c r="TXD57" s="18"/>
      <c r="TXE57" s="18"/>
      <c r="TXF57" s="18"/>
      <c r="TXG57" s="18"/>
      <c r="TXH57" s="18"/>
      <c r="TXI57" s="18"/>
      <c r="TXJ57" s="18"/>
      <c r="TXK57" s="18"/>
      <c r="TXL57" s="18"/>
      <c r="TXM57" s="18"/>
      <c r="TXN57" s="18"/>
      <c r="TXO57" s="18"/>
      <c r="TXP57" s="18"/>
      <c r="TXQ57" s="18"/>
      <c r="TXR57" s="18"/>
      <c r="TXS57" s="18"/>
      <c r="TXT57" s="18"/>
      <c r="TXU57" s="18"/>
      <c r="TXV57" s="18"/>
      <c r="TXW57" s="18"/>
      <c r="TXX57" s="18"/>
      <c r="TXY57" s="18"/>
      <c r="TXZ57" s="18"/>
      <c r="TYA57" s="18"/>
      <c r="TYB57" s="18"/>
      <c r="TYC57" s="18"/>
      <c r="TYD57" s="18"/>
      <c r="TYE57" s="18"/>
      <c r="TYF57" s="18"/>
      <c r="TYG57" s="18"/>
      <c r="TYH57" s="18"/>
      <c r="TYI57" s="18"/>
      <c r="TYJ57" s="18"/>
      <c r="TYK57" s="18"/>
      <c r="TYL57" s="18"/>
      <c r="TYM57" s="18"/>
      <c r="TYN57" s="18"/>
      <c r="TYO57" s="18"/>
      <c r="TYP57" s="18"/>
      <c r="TYQ57" s="18"/>
      <c r="TYR57" s="18"/>
      <c r="TYS57" s="18"/>
      <c r="TYT57" s="18"/>
      <c r="TYU57" s="18"/>
      <c r="TYV57" s="18"/>
      <c r="TYW57" s="18"/>
      <c r="TYX57" s="18"/>
      <c r="TYY57" s="18"/>
      <c r="TYZ57" s="18"/>
      <c r="TZA57" s="18"/>
      <c r="TZB57" s="18"/>
      <c r="TZC57" s="18"/>
      <c r="TZD57" s="18"/>
      <c r="TZE57" s="18"/>
      <c r="TZF57" s="18"/>
      <c r="TZG57" s="18"/>
      <c r="TZH57" s="18"/>
      <c r="TZI57" s="18"/>
      <c r="TZJ57" s="18"/>
      <c r="TZK57" s="18"/>
      <c r="TZL57" s="18"/>
      <c r="TZM57" s="18"/>
      <c r="TZN57" s="18"/>
      <c r="TZO57" s="18"/>
      <c r="TZP57" s="18"/>
      <c r="TZQ57" s="18"/>
      <c r="TZR57" s="18"/>
      <c r="TZS57" s="18"/>
      <c r="TZT57" s="18"/>
      <c r="TZU57" s="18"/>
      <c r="TZV57" s="18"/>
      <c r="TZW57" s="18"/>
      <c r="TZX57" s="18"/>
      <c r="TZY57" s="18"/>
      <c r="TZZ57" s="18"/>
      <c r="UAA57" s="18"/>
      <c r="UAB57" s="18"/>
      <c r="UAC57" s="18"/>
      <c r="UAD57" s="18"/>
      <c r="UAE57" s="18"/>
      <c r="UAF57" s="18"/>
      <c r="UAG57" s="18"/>
      <c r="UAH57" s="18"/>
      <c r="UAI57" s="18"/>
      <c r="UAJ57" s="18"/>
      <c r="UAK57" s="18"/>
      <c r="UAL57" s="18"/>
      <c r="UAM57" s="18"/>
      <c r="UAN57" s="18"/>
      <c r="UAO57" s="18"/>
      <c r="UAP57" s="18"/>
      <c r="UAQ57" s="18"/>
      <c r="UAR57" s="18"/>
      <c r="UAS57" s="18"/>
      <c r="UAT57" s="18"/>
      <c r="UAU57" s="18"/>
      <c r="UAV57" s="18"/>
      <c r="UAW57" s="18"/>
      <c r="UAX57" s="18"/>
      <c r="UAY57" s="18"/>
      <c r="UAZ57" s="18"/>
      <c r="UBA57" s="18"/>
      <c r="UBB57" s="18"/>
      <c r="UBC57" s="18"/>
      <c r="UBD57" s="18"/>
      <c r="UBE57" s="18"/>
      <c r="UBF57" s="18"/>
      <c r="UBG57" s="18"/>
      <c r="UBH57" s="18"/>
      <c r="UBI57" s="18"/>
      <c r="UBJ57" s="18"/>
      <c r="UBK57" s="18"/>
      <c r="UBL57" s="18"/>
      <c r="UBM57" s="18"/>
      <c r="UBN57" s="18"/>
      <c r="UBO57" s="18"/>
      <c r="UBP57" s="18"/>
      <c r="UBQ57" s="18"/>
      <c r="UBR57" s="18"/>
      <c r="UBS57" s="18"/>
      <c r="UBT57" s="18"/>
      <c r="UBU57" s="18"/>
      <c r="UBV57" s="18"/>
      <c r="UBW57" s="18"/>
      <c r="UBX57" s="18"/>
      <c r="UBY57" s="18"/>
      <c r="UBZ57" s="18"/>
      <c r="UCA57" s="18"/>
      <c r="UCB57" s="18"/>
      <c r="UCC57" s="18"/>
      <c r="UCD57" s="18"/>
      <c r="UCE57" s="18"/>
      <c r="UCF57" s="18"/>
      <c r="UCG57" s="18"/>
      <c r="UCH57" s="18"/>
      <c r="UCI57" s="18"/>
      <c r="UCJ57" s="18"/>
      <c r="UCK57" s="18"/>
      <c r="UCL57" s="18"/>
      <c r="UCM57" s="18"/>
      <c r="UCN57" s="18"/>
      <c r="UCO57" s="18"/>
      <c r="UCP57" s="18"/>
      <c r="UCQ57" s="18"/>
      <c r="UCR57" s="18"/>
      <c r="UCS57" s="18"/>
      <c r="UCT57" s="18"/>
      <c r="UCU57" s="18"/>
      <c r="UCV57" s="18"/>
      <c r="UCW57" s="18"/>
      <c r="UCX57" s="18"/>
      <c r="UCY57" s="18"/>
      <c r="UCZ57" s="18"/>
      <c r="UDA57" s="18"/>
      <c r="UDB57" s="18"/>
      <c r="UDC57" s="18"/>
      <c r="UDD57" s="18"/>
      <c r="UDE57" s="18"/>
      <c r="UDF57" s="18"/>
      <c r="UDG57" s="18"/>
      <c r="UDH57" s="18"/>
      <c r="UDI57" s="18"/>
      <c r="UDJ57" s="18"/>
      <c r="UDK57" s="18"/>
      <c r="UDL57" s="18"/>
      <c r="UDM57" s="18"/>
      <c r="UDN57" s="18"/>
      <c r="UDO57" s="18"/>
      <c r="UDP57" s="18"/>
      <c r="UDQ57" s="18"/>
      <c r="UDR57" s="18"/>
      <c r="UDS57" s="18"/>
      <c r="UDT57" s="18"/>
      <c r="UDU57" s="18"/>
      <c r="UDV57" s="18"/>
      <c r="UDW57" s="18"/>
      <c r="UDX57" s="18"/>
      <c r="UDY57" s="18"/>
      <c r="UDZ57" s="18"/>
      <c r="UEA57" s="18"/>
      <c r="UEB57" s="18"/>
      <c r="UEC57" s="18"/>
      <c r="UED57" s="18"/>
      <c r="UEE57" s="18"/>
      <c r="UEF57" s="18"/>
      <c r="UEG57" s="18"/>
      <c r="UEH57" s="18"/>
      <c r="UEI57" s="18"/>
      <c r="UEJ57" s="18"/>
      <c r="UEK57" s="18"/>
      <c r="UEL57" s="18"/>
      <c r="UEM57" s="18"/>
      <c r="UEN57" s="18"/>
      <c r="UEO57" s="18"/>
      <c r="UEP57" s="18"/>
      <c r="UEQ57" s="18"/>
      <c r="UER57" s="18"/>
      <c r="UES57" s="18"/>
      <c r="UET57" s="18"/>
      <c r="UEU57" s="18"/>
      <c r="UEV57" s="18"/>
      <c r="UEW57" s="18"/>
      <c r="UEX57" s="18"/>
      <c r="UEY57" s="18"/>
      <c r="UEZ57" s="18"/>
      <c r="UFA57" s="18"/>
      <c r="UFB57" s="18"/>
      <c r="UFC57" s="18"/>
      <c r="UFD57" s="18"/>
      <c r="UFE57" s="18"/>
      <c r="UFF57" s="18"/>
      <c r="UFG57" s="18"/>
      <c r="UFH57" s="18"/>
      <c r="UFI57" s="18"/>
      <c r="UFJ57" s="18"/>
      <c r="UFK57" s="18"/>
      <c r="UFL57" s="18"/>
      <c r="UFM57" s="18"/>
      <c r="UFN57" s="18"/>
      <c r="UFO57" s="18"/>
      <c r="UFP57" s="18"/>
      <c r="UFQ57" s="18"/>
      <c r="UFR57" s="18"/>
      <c r="UFS57" s="18"/>
      <c r="UFT57" s="18"/>
      <c r="UFU57" s="18"/>
      <c r="UFV57" s="18"/>
      <c r="UFW57" s="18"/>
      <c r="UFX57" s="18"/>
      <c r="UFY57" s="18"/>
      <c r="UFZ57" s="18"/>
      <c r="UGA57" s="18"/>
      <c r="UGB57" s="18"/>
      <c r="UGC57" s="18"/>
      <c r="UGD57" s="18"/>
      <c r="UGE57" s="18"/>
      <c r="UGF57" s="18"/>
      <c r="UGG57" s="18"/>
      <c r="UGH57" s="18"/>
      <c r="UGI57" s="18"/>
      <c r="UGJ57" s="18"/>
      <c r="UGK57" s="18"/>
      <c r="UGL57" s="18"/>
      <c r="UGM57" s="18"/>
      <c r="UGN57" s="18"/>
      <c r="UGO57" s="18"/>
      <c r="UGP57" s="18"/>
      <c r="UGQ57" s="18"/>
      <c r="UGR57" s="18"/>
      <c r="UGS57" s="18"/>
      <c r="UGT57" s="18"/>
      <c r="UGU57" s="18"/>
      <c r="UGV57" s="18"/>
      <c r="UGW57" s="18"/>
      <c r="UGX57" s="18"/>
      <c r="UGY57" s="18"/>
      <c r="UGZ57" s="18"/>
      <c r="UHA57" s="18"/>
      <c r="UHB57" s="18"/>
      <c r="UHC57" s="18"/>
      <c r="UHD57" s="18"/>
      <c r="UHE57" s="18"/>
      <c r="UHF57" s="18"/>
      <c r="UHG57" s="18"/>
      <c r="UHH57" s="18"/>
      <c r="UHI57" s="18"/>
      <c r="UHJ57" s="18"/>
      <c r="UHK57" s="18"/>
      <c r="UHL57" s="18"/>
      <c r="UHM57" s="18"/>
      <c r="UHN57" s="18"/>
      <c r="UHO57" s="18"/>
      <c r="UHP57" s="18"/>
      <c r="UHQ57" s="18"/>
      <c r="UHR57" s="18"/>
      <c r="UHS57" s="18"/>
      <c r="UHT57" s="18"/>
      <c r="UHU57" s="18"/>
      <c r="UHV57" s="18"/>
      <c r="UHW57" s="18"/>
      <c r="UHX57" s="18"/>
      <c r="UHY57" s="18"/>
      <c r="UHZ57" s="18"/>
      <c r="UIA57" s="18"/>
      <c r="UIB57" s="18"/>
      <c r="UIC57" s="18"/>
      <c r="UID57" s="18"/>
      <c r="UIE57" s="18"/>
      <c r="UIF57" s="18"/>
      <c r="UIG57" s="18"/>
      <c r="UIH57" s="18"/>
      <c r="UII57" s="18"/>
      <c r="UIJ57" s="18"/>
      <c r="UIK57" s="18"/>
      <c r="UIL57" s="18"/>
      <c r="UIM57" s="18"/>
      <c r="UIN57" s="18"/>
      <c r="UIO57" s="18"/>
      <c r="UIP57" s="18"/>
      <c r="UIQ57" s="18"/>
      <c r="UIR57" s="18"/>
      <c r="UIS57" s="18"/>
      <c r="UIT57" s="18"/>
      <c r="UIU57" s="18"/>
      <c r="UIV57" s="18"/>
      <c r="UIW57" s="18"/>
      <c r="UIX57" s="18"/>
      <c r="UIY57" s="18"/>
      <c r="UIZ57" s="18"/>
      <c r="UJA57" s="18"/>
      <c r="UJB57" s="18"/>
      <c r="UJC57" s="18"/>
      <c r="UJD57" s="18"/>
      <c r="UJE57" s="18"/>
      <c r="UJF57" s="18"/>
      <c r="UJG57" s="18"/>
      <c r="UJH57" s="18"/>
      <c r="UJI57" s="18"/>
      <c r="UJJ57" s="18"/>
      <c r="UJK57" s="18"/>
      <c r="UJL57" s="18"/>
      <c r="UJM57" s="18"/>
      <c r="UJN57" s="18"/>
      <c r="UJO57" s="18"/>
      <c r="UJP57" s="18"/>
      <c r="UJQ57" s="18"/>
      <c r="UJR57" s="18"/>
      <c r="UJS57" s="18"/>
      <c r="UJT57" s="18"/>
      <c r="UJU57" s="18"/>
      <c r="UJV57" s="18"/>
      <c r="UJW57" s="18"/>
      <c r="UJX57" s="18"/>
      <c r="UJY57" s="18"/>
      <c r="UJZ57" s="18"/>
      <c r="UKA57" s="18"/>
      <c r="UKB57" s="18"/>
      <c r="UKC57" s="18"/>
      <c r="UKD57" s="18"/>
      <c r="UKE57" s="18"/>
      <c r="UKF57" s="18"/>
      <c r="UKG57" s="18"/>
      <c r="UKH57" s="18"/>
      <c r="UKI57" s="18"/>
      <c r="UKJ57" s="18"/>
      <c r="UKK57" s="18"/>
      <c r="UKL57" s="18"/>
      <c r="UKM57" s="18"/>
      <c r="UKN57" s="18"/>
      <c r="UKO57" s="18"/>
      <c r="UKP57" s="18"/>
      <c r="UKQ57" s="18"/>
      <c r="UKR57" s="18"/>
      <c r="UKS57" s="18"/>
      <c r="UKT57" s="18"/>
      <c r="UKU57" s="18"/>
      <c r="UKV57" s="18"/>
      <c r="UKW57" s="18"/>
      <c r="UKX57" s="18"/>
      <c r="UKY57" s="18"/>
      <c r="UKZ57" s="18"/>
      <c r="ULA57" s="18"/>
      <c r="ULB57" s="18"/>
      <c r="ULC57" s="18"/>
      <c r="ULD57" s="18"/>
      <c r="ULE57" s="18"/>
      <c r="ULF57" s="18"/>
      <c r="ULG57" s="18"/>
      <c r="ULH57" s="18"/>
      <c r="ULI57" s="18"/>
      <c r="ULJ57" s="18"/>
      <c r="ULK57" s="18"/>
      <c r="ULL57" s="18"/>
      <c r="ULM57" s="18"/>
      <c r="ULN57" s="18"/>
      <c r="ULO57" s="18"/>
      <c r="ULP57" s="18"/>
      <c r="ULQ57" s="18"/>
      <c r="ULR57" s="18"/>
      <c r="ULS57" s="18"/>
      <c r="ULT57" s="18"/>
      <c r="ULU57" s="18"/>
      <c r="ULV57" s="18"/>
      <c r="ULW57" s="18"/>
      <c r="ULX57" s="18"/>
      <c r="ULY57" s="18"/>
      <c r="ULZ57" s="18"/>
      <c r="UMA57" s="18"/>
      <c r="UMB57" s="18"/>
      <c r="UMC57" s="18"/>
      <c r="UMD57" s="18"/>
      <c r="UME57" s="18"/>
      <c r="UMF57" s="18"/>
      <c r="UMG57" s="18"/>
      <c r="UMH57" s="18"/>
      <c r="UMI57" s="18"/>
      <c r="UMJ57" s="18"/>
      <c r="UMK57" s="18"/>
      <c r="UML57" s="18"/>
      <c r="UMM57" s="18"/>
      <c r="UMN57" s="18"/>
      <c r="UMO57" s="18"/>
      <c r="UMP57" s="18"/>
      <c r="UMQ57" s="18"/>
      <c r="UMR57" s="18"/>
      <c r="UMS57" s="18"/>
      <c r="UMT57" s="18"/>
      <c r="UMU57" s="18"/>
      <c r="UMV57" s="18"/>
      <c r="UMW57" s="18"/>
      <c r="UMX57" s="18"/>
      <c r="UMY57" s="18"/>
      <c r="UMZ57" s="18"/>
      <c r="UNA57" s="18"/>
      <c r="UNB57" s="18"/>
      <c r="UNC57" s="18"/>
      <c r="UND57" s="18"/>
      <c r="UNE57" s="18"/>
      <c r="UNF57" s="18"/>
      <c r="UNG57" s="18"/>
      <c r="UNH57" s="18"/>
      <c r="UNI57" s="18"/>
      <c r="UNJ57" s="18"/>
      <c r="UNK57" s="18"/>
      <c r="UNL57" s="18"/>
      <c r="UNM57" s="18"/>
      <c r="UNN57" s="18"/>
      <c r="UNO57" s="18"/>
      <c r="UNP57" s="18"/>
      <c r="UNQ57" s="18"/>
      <c r="UNR57" s="18"/>
      <c r="UNS57" s="18"/>
      <c r="UNT57" s="18"/>
      <c r="UNU57" s="18"/>
      <c r="UNV57" s="18"/>
      <c r="UNW57" s="18"/>
      <c r="UNX57" s="18"/>
      <c r="UNY57" s="18"/>
      <c r="UNZ57" s="18"/>
      <c r="UOA57" s="18"/>
      <c r="UOB57" s="18"/>
      <c r="UOC57" s="18"/>
      <c r="UOD57" s="18"/>
      <c r="UOE57" s="18"/>
      <c r="UOF57" s="18"/>
      <c r="UOG57" s="18"/>
      <c r="UOH57" s="18"/>
      <c r="UOI57" s="18"/>
      <c r="UOJ57" s="18"/>
      <c r="UOK57" s="18"/>
      <c r="UOL57" s="18"/>
      <c r="UOM57" s="18"/>
      <c r="UON57" s="18"/>
      <c r="UOO57" s="18"/>
      <c r="UOP57" s="18"/>
      <c r="UOQ57" s="18"/>
      <c r="UOR57" s="18"/>
      <c r="UOS57" s="18"/>
      <c r="UOT57" s="18"/>
      <c r="UOU57" s="18"/>
      <c r="UOV57" s="18"/>
      <c r="UOW57" s="18"/>
      <c r="UOX57" s="18"/>
      <c r="UOY57" s="18"/>
      <c r="UOZ57" s="18"/>
      <c r="UPA57" s="18"/>
      <c r="UPB57" s="18"/>
      <c r="UPC57" s="18"/>
      <c r="UPD57" s="18"/>
      <c r="UPE57" s="18"/>
      <c r="UPF57" s="18"/>
      <c r="UPG57" s="18"/>
      <c r="UPH57" s="18"/>
      <c r="UPI57" s="18"/>
      <c r="UPJ57" s="18"/>
      <c r="UPK57" s="18"/>
      <c r="UPL57" s="18"/>
      <c r="UPM57" s="18"/>
      <c r="UPN57" s="18"/>
      <c r="UPO57" s="18"/>
      <c r="UPP57" s="18"/>
      <c r="UPQ57" s="18"/>
      <c r="UPR57" s="18"/>
      <c r="UPS57" s="18"/>
      <c r="UPT57" s="18"/>
      <c r="UPU57" s="18"/>
      <c r="UPV57" s="18"/>
      <c r="UPW57" s="18"/>
      <c r="UPX57" s="18"/>
      <c r="UPY57" s="18"/>
      <c r="UPZ57" s="18"/>
      <c r="UQA57" s="18"/>
      <c r="UQB57" s="18"/>
      <c r="UQC57" s="18"/>
      <c r="UQD57" s="18"/>
      <c r="UQE57" s="18"/>
      <c r="UQF57" s="18"/>
      <c r="UQG57" s="18"/>
      <c r="UQH57" s="18"/>
      <c r="UQI57" s="18"/>
      <c r="UQJ57" s="18"/>
      <c r="UQK57" s="18"/>
      <c r="UQL57" s="18"/>
      <c r="UQM57" s="18"/>
      <c r="UQN57" s="18"/>
      <c r="UQO57" s="18"/>
      <c r="UQP57" s="18"/>
      <c r="UQQ57" s="18"/>
      <c r="UQR57" s="18"/>
      <c r="UQS57" s="18"/>
      <c r="UQT57" s="18"/>
      <c r="UQU57" s="18"/>
      <c r="UQV57" s="18"/>
      <c r="UQW57" s="18"/>
      <c r="UQX57" s="18"/>
      <c r="UQY57" s="18"/>
      <c r="UQZ57" s="18"/>
      <c r="URA57" s="18"/>
      <c r="URB57" s="18"/>
      <c r="URC57" s="18"/>
      <c r="URD57" s="18"/>
      <c r="URE57" s="18"/>
      <c r="URF57" s="18"/>
      <c r="URG57" s="18"/>
      <c r="URH57" s="18"/>
      <c r="URI57" s="18"/>
      <c r="URJ57" s="18"/>
      <c r="URK57" s="18"/>
      <c r="URL57" s="18"/>
      <c r="URM57" s="18"/>
      <c r="URN57" s="18"/>
      <c r="URO57" s="18"/>
      <c r="URP57" s="18"/>
      <c r="URQ57" s="18"/>
      <c r="URR57" s="18"/>
      <c r="URS57" s="18"/>
      <c r="URT57" s="18"/>
      <c r="URU57" s="18"/>
      <c r="URV57" s="18"/>
      <c r="URW57" s="18"/>
      <c r="URX57" s="18"/>
      <c r="URY57" s="18"/>
      <c r="URZ57" s="18"/>
      <c r="USA57" s="18"/>
      <c r="USB57" s="18"/>
      <c r="USC57" s="18"/>
      <c r="USD57" s="18"/>
      <c r="USE57" s="18"/>
      <c r="USF57" s="18"/>
      <c r="USG57" s="18"/>
      <c r="USH57" s="18"/>
      <c r="USI57" s="18"/>
      <c r="USJ57" s="18"/>
      <c r="USK57" s="18"/>
      <c r="USL57" s="18"/>
      <c r="USM57" s="18"/>
      <c r="USN57" s="18"/>
      <c r="USO57" s="18"/>
      <c r="USP57" s="18"/>
      <c r="USQ57" s="18"/>
      <c r="USR57" s="18"/>
      <c r="USS57" s="18"/>
      <c r="UST57" s="18"/>
      <c r="USU57" s="18"/>
      <c r="USV57" s="18"/>
      <c r="USW57" s="18"/>
      <c r="USX57" s="18"/>
      <c r="USY57" s="18"/>
      <c r="USZ57" s="18"/>
      <c r="UTA57" s="18"/>
      <c r="UTB57" s="18"/>
      <c r="UTC57" s="18"/>
      <c r="UTD57" s="18"/>
      <c r="UTE57" s="18"/>
      <c r="UTF57" s="18"/>
      <c r="UTG57" s="18"/>
      <c r="UTH57" s="18"/>
      <c r="UTI57" s="18"/>
      <c r="UTJ57" s="18"/>
      <c r="UTK57" s="18"/>
      <c r="UTL57" s="18"/>
      <c r="UTM57" s="18"/>
      <c r="UTN57" s="18"/>
      <c r="UTO57" s="18"/>
      <c r="UTP57" s="18"/>
      <c r="UTQ57" s="18"/>
      <c r="UTR57" s="18"/>
      <c r="UTS57" s="18"/>
      <c r="UTT57" s="18"/>
      <c r="UTU57" s="18"/>
      <c r="UTV57" s="18"/>
      <c r="UTW57" s="18"/>
      <c r="UTX57" s="18"/>
      <c r="UTY57" s="18"/>
      <c r="UTZ57" s="18"/>
      <c r="UUA57" s="18"/>
      <c r="UUB57" s="18"/>
      <c r="UUC57" s="18"/>
      <c r="UUD57" s="18"/>
      <c r="UUE57" s="18"/>
      <c r="UUF57" s="18"/>
      <c r="UUG57" s="18"/>
      <c r="UUH57" s="18"/>
      <c r="UUI57" s="18"/>
      <c r="UUJ57" s="18"/>
      <c r="UUK57" s="18"/>
      <c r="UUL57" s="18"/>
      <c r="UUM57" s="18"/>
      <c r="UUN57" s="18"/>
      <c r="UUO57" s="18"/>
      <c r="UUP57" s="18"/>
      <c r="UUQ57" s="18"/>
      <c r="UUR57" s="18"/>
      <c r="UUS57" s="18"/>
      <c r="UUT57" s="18"/>
      <c r="UUU57" s="18"/>
      <c r="UUV57" s="18"/>
      <c r="UUW57" s="18"/>
      <c r="UUX57" s="18"/>
      <c r="UUY57" s="18"/>
      <c r="UUZ57" s="18"/>
      <c r="UVA57" s="18"/>
      <c r="UVB57" s="18"/>
      <c r="UVC57" s="18"/>
      <c r="UVD57" s="18"/>
      <c r="UVE57" s="18"/>
      <c r="UVF57" s="18"/>
      <c r="UVG57" s="18"/>
      <c r="UVH57" s="18"/>
      <c r="UVI57" s="18"/>
      <c r="UVJ57" s="18"/>
      <c r="UVK57" s="18"/>
      <c r="UVL57" s="18"/>
      <c r="UVM57" s="18"/>
      <c r="UVN57" s="18"/>
      <c r="UVO57" s="18"/>
      <c r="UVP57" s="18"/>
      <c r="UVQ57" s="18"/>
      <c r="UVR57" s="18"/>
      <c r="UVS57" s="18"/>
      <c r="UVT57" s="18"/>
      <c r="UVU57" s="18"/>
      <c r="UVV57" s="18"/>
      <c r="UVW57" s="18"/>
      <c r="UVX57" s="18"/>
      <c r="UVY57" s="18"/>
      <c r="UVZ57" s="18"/>
      <c r="UWA57" s="18"/>
      <c r="UWB57" s="18"/>
      <c r="UWC57" s="18"/>
      <c r="UWD57" s="18"/>
      <c r="UWE57" s="18"/>
      <c r="UWF57" s="18"/>
      <c r="UWG57" s="18"/>
      <c r="UWH57" s="18"/>
      <c r="UWI57" s="18"/>
      <c r="UWJ57" s="18"/>
      <c r="UWK57" s="18"/>
      <c r="UWL57" s="18"/>
      <c r="UWM57" s="18"/>
      <c r="UWN57" s="18"/>
      <c r="UWO57" s="18"/>
      <c r="UWP57" s="18"/>
      <c r="UWQ57" s="18"/>
      <c r="UWR57" s="18"/>
      <c r="UWS57" s="18"/>
      <c r="UWT57" s="18"/>
      <c r="UWU57" s="18"/>
      <c r="UWV57" s="18"/>
      <c r="UWW57" s="18"/>
      <c r="UWX57" s="18"/>
      <c r="UWY57" s="18"/>
      <c r="UWZ57" s="18"/>
      <c r="UXA57" s="18"/>
      <c r="UXB57" s="18"/>
      <c r="UXC57" s="18"/>
      <c r="UXD57" s="18"/>
      <c r="UXE57" s="18"/>
      <c r="UXF57" s="18"/>
      <c r="UXG57" s="18"/>
      <c r="UXH57" s="18"/>
      <c r="UXI57" s="18"/>
      <c r="UXJ57" s="18"/>
      <c r="UXK57" s="18"/>
      <c r="UXL57" s="18"/>
      <c r="UXM57" s="18"/>
      <c r="UXN57" s="18"/>
      <c r="UXO57" s="18"/>
      <c r="UXP57" s="18"/>
      <c r="UXQ57" s="18"/>
      <c r="UXR57" s="18"/>
      <c r="UXS57" s="18"/>
      <c r="UXT57" s="18"/>
      <c r="UXU57" s="18"/>
      <c r="UXV57" s="18"/>
      <c r="UXW57" s="18"/>
      <c r="UXX57" s="18"/>
      <c r="UXY57" s="18"/>
      <c r="UXZ57" s="18"/>
      <c r="UYA57" s="18"/>
      <c r="UYB57" s="18"/>
      <c r="UYC57" s="18"/>
      <c r="UYD57" s="18"/>
      <c r="UYE57" s="18"/>
      <c r="UYF57" s="18"/>
      <c r="UYG57" s="18"/>
      <c r="UYH57" s="18"/>
      <c r="UYI57" s="18"/>
      <c r="UYJ57" s="18"/>
      <c r="UYK57" s="18"/>
      <c r="UYL57" s="18"/>
      <c r="UYM57" s="18"/>
      <c r="UYN57" s="18"/>
      <c r="UYO57" s="18"/>
      <c r="UYP57" s="18"/>
      <c r="UYQ57" s="18"/>
      <c r="UYR57" s="18"/>
      <c r="UYS57" s="18"/>
      <c r="UYT57" s="18"/>
      <c r="UYU57" s="18"/>
      <c r="UYV57" s="18"/>
      <c r="UYW57" s="18"/>
      <c r="UYX57" s="18"/>
      <c r="UYY57" s="18"/>
      <c r="UYZ57" s="18"/>
      <c r="UZA57" s="18"/>
      <c r="UZB57" s="18"/>
      <c r="UZC57" s="18"/>
      <c r="UZD57" s="18"/>
      <c r="UZE57" s="18"/>
      <c r="UZF57" s="18"/>
      <c r="UZG57" s="18"/>
      <c r="UZH57" s="18"/>
      <c r="UZI57" s="18"/>
      <c r="UZJ57" s="18"/>
      <c r="UZK57" s="18"/>
      <c r="UZL57" s="18"/>
      <c r="UZM57" s="18"/>
      <c r="UZN57" s="18"/>
      <c r="UZO57" s="18"/>
      <c r="UZP57" s="18"/>
      <c r="UZQ57" s="18"/>
      <c r="UZR57" s="18"/>
      <c r="UZS57" s="18"/>
      <c r="UZT57" s="18"/>
      <c r="UZU57" s="18"/>
      <c r="UZV57" s="18"/>
      <c r="UZW57" s="18"/>
      <c r="UZX57" s="18"/>
      <c r="UZY57" s="18"/>
      <c r="UZZ57" s="18"/>
      <c r="VAA57" s="18"/>
      <c r="VAB57" s="18"/>
      <c r="VAC57" s="18"/>
      <c r="VAD57" s="18"/>
      <c r="VAE57" s="18"/>
      <c r="VAF57" s="18"/>
      <c r="VAG57" s="18"/>
      <c r="VAH57" s="18"/>
      <c r="VAI57" s="18"/>
      <c r="VAJ57" s="18"/>
      <c r="VAK57" s="18"/>
      <c r="VAL57" s="18"/>
      <c r="VAM57" s="18"/>
      <c r="VAN57" s="18"/>
      <c r="VAO57" s="18"/>
      <c r="VAP57" s="18"/>
      <c r="VAQ57" s="18"/>
      <c r="VAR57" s="18"/>
      <c r="VAS57" s="18"/>
      <c r="VAT57" s="18"/>
      <c r="VAU57" s="18"/>
      <c r="VAV57" s="18"/>
      <c r="VAW57" s="18"/>
      <c r="VAX57" s="18"/>
      <c r="VAY57" s="18"/>
      <c r="VAZ57" s="18"/>
      <c r="VBA57" s="18"/>
      <c r="VBB57" s="18"/>
      <c r="VBC57" s="18"/>
      <c r="VBD57" s="18"/>
      <c r="VBE57" s="18"/>
      <c r="VBF57" s="18"/>
      <c r="VBG57" s="18"/>
      <c r="VBH57" s="18"/>
      <c r="VBI57" s="18"/>
      <c r="VBJ57" s="18"/>
      <c r="VBK57" s="18"/>
      <c r="VBL57" s="18"/>
      <c r="VBM57" s="18"/>
      <c r="VBN57" s="18"/>
      <c r="VBO57" s="18"/>
      <c r="VBP57" s="18"/>
      <c r="VBQ57" s="18"/>
      <c r="VBR57" s="18"/>
      <c r="VBS57" s="18"/>
      <c r="VBT57" s="18"/>
      <c r="VBU57" s="18"/>
      <c r="VBV57" s="18"/>
      <c r="VBW57" s="18"/>
      <c r="VBX57" s="18"/>
      <c r="VBY57" s="18"/>
      <c r="VBZ57" s="18"/>
      <c r="VCA57" s="18"/>
      <c r="VCB57" s="18"/>
      <c r="VCC57" s="18"/>
      <c r="VCD57" s="18"/>
      <c r="VCE57" s="18"/>
      <c r="VCF57" s="18"/>
      <c r="VCG57" s="18"/>
      <c r="VCH57" s="18"/>
      <c r="VCI57" s="18"/>
      <c r="VCJ57" s="18"/>
      <c r="VCK57" s="18"/>
      <c r="VCL57" s="18"/>
      <c r="VCM57" s="18"/>
      <c r="VCN57" s="18"/>
      <c r="VCO57" s="18"/>
      <c r="VCP57" s="18"/>
      <c r="VCQ57" s="18"/>
      <c r="VCR57" s="18"/>
      <c r="VCS57" s="18"/>
      <c r="VCT57" s="18"/>
      <c r="VCU57" s="18"/>
      <c r="VCV57" s="18"/>
      <c r="VCW57" s="18"/>
      <c r="VCX57" s="18"/>
      <c r="VCY57" s="18"/>
      <c r="VCZ57" s="18"/>
      <c r="VDA57" s="18"/>
      <c r="VDB57" s="18"/>
      <c r="VDC57" s="18"/>
      <c r="VDD57" s="18"/>
      <c r="VDE57" s="18"/>
      <c r="VDF57" s="18"/>
      <c r="VDG57" s="18"/>
      <c r="VDH57" s="18"/>
      <c r="VDI57" s="18"/>
      <c r="VDJ57" s="18"/>
      <c r="VDK57" s="18"/>
      <c r="VDL57" s="18"/>
      <c r="VDM57" s="18"/>
      <c r="VDN57" s="18"/>
      <c r="VDO57" s="18"/>
      <c r="VDP57" s="18"/>
      <c r="VDQ57" s="18"/>
      <c r="VDR57" s="18"/>
      <c r="VDS57" s="18"/>
      <c r="VDT57" s="18"/>
      <c r="VDU57" s="18"/>
      <c r="VDV57" s="18"/>
      <c r="VDW57" s="18"/>
      <c r="VDX57" s="18"/>
      <c r="VDY57" s="18"/>
      <c r="VDZ57" s="18"/>
      <c r="VEA57" s="18"/>
      <c r="VEB57" s="18"/>
      <c r="VEC57" s="18"/>
      <c r="VED57" s="18"/>
      <c r="VEE57" s="18"/>
      <c r="VEF57" s="18"/>
      <c r="VEG57" s="18"/>
      <c r="VEH57" s="18"/>
      <c r="VEI57" s="18"/>
      <c r="VEJ57" s="18"/>
      <c r="VEK57" s="18"/>
      <c r="VEL57" s="18"/>
      <c r="VEM57" s="18"/>
      <c r="VEN57" s="18"/>
      <c r="VEO57" s="18"/>
      <c r="VEP57" s="18"/>
      <c r="VEQ57" s="18"/>
      <c r="VER57" s="18"/>
      <c r="VES57" s="18"/>
      <c r="VET57" s="18"/>
      <c r="VEU57" s="18"/>
      <c r="VEV57" s="18"/>
      <c r="VEW57" s="18"/>
      <c r="VEX57" s="18"/>
      <c r="VEY57" s="18"/>
      <c r="VEZ57" s="18"/>
      <c r="VFA57" s="18"/>
      <c r="VFB57" s="18"/>
      <c r="VFC57" s="18"/>
      <c r="VFD57" s="18"/>
      <c r="VFE57" s="18"/>
      <c r="VFF57" s="18"/>
      <c r="VFG57" s="18"/>
      <c r="VFH57" s="18"/>
      <c r="VFI57" s="18"/>
      <c r="VFJ57" s="18"/>
      <c r="VFK57" s="18"/>
      <c r="VFL57" s="18"/>
      <c r="VFM57" s="18"/>
      <c r="VFN57" s="18"/>
      <c r="VFO57" s="18"/>
      <c r="VFP57" s="18"/>
      <c r="VFQ57" s="18"/>
      <c r="VFR57" s="18"/>
      <c r="VFS57" s="18"/>
      <c r="VFT57" s="18"/>
      <c r="VFU57" s="18"/>
      <c r="VFV57" s="18"/>
      <c r="VFW57" s="18"/>
      <c r="VFX57" s="18"/>
      <c r="VFY57" s="18"/>
      <c r="VFZ57" s="18"/>
      <c r="VGA57" s="18"/>
      <c r="VGB57" s="18"/>
      <c r="VGC57" s="18"/>
      <c r="VGD57" s="18"/>
      <c r="VGE57" s="18"/>
      <c r="VGF57" s="18"/>
      <c r="VGG57" s="18"/>
      <c r="VGH57" s="18"/>
      <c r="VGI57" s="18"/>
      <c r="VGJ57" s="18"/>
      <c r="VGK57" s="18"/>
      <c r="VGL57" s="18"/>
      <c r="VGM57" s="18"/>
      <c r="VGN57" s="18"/>
      <c r="VGO57" s="18"/>
      <c r="VGP57" s="18"/>
      <c r="VGQ57" s="18"/>
      <c r="VGR57" s="18"/>
      <c r="VGS57" s="18"/>
      <c r="VGT57" s="18"/>
      <c r="VGU57" s="18"/>
      <c r="VGV57" s="18"/>
      <c r="VGW57" s="18"/>
      <c r="VGX57" s="18"/>
      <c r="VGY57" s="18"/>
      <c r="VGZ57" s="18"/>
      <c r="VHA57" s="18"/>
      <c r="VHB57" s="18"/>
      <c r="VHC57" s="18"/>
      <c r="VHD57" s="18"/>
      <c r="VHE57" s="18"/>
      <c r="VHF57" s="18"/>
      <c r="VHG57" s="18"/>
      <c r="VHH57" s="18"/>
      <c r="VHI57" s="18"/>
      <c r="VHJ57" s="18"/>
      <c r="VHK57" s="18"/>
      <c r="VHL57" s="18"/>
      <c r="VHM57" s="18"/>
      <c r="VHN57" s="18"/>
      <c r="VHO57" s="18"/>
      <c r="VHP57" s="18"/>
      <c r="VHQ57" s="18"/>
      <c r="VHR57" s="18"/>
      <c r="VHS57" s="18"/>
      <c r="VHT57" s="18"/>
      <c r="VHU57" s="18"/>
      <c r="VHV57" s="18"/>
      <c r="VHW57" s="18"/>
      <c r="VHX57" s="18"/>
      <c r="VHY57" s="18"/>
      <c r="VHZ57" s="18"/>
      <c r="VIA57" s="18"/>
      <c r="VIB57" s="18"/>
      <c r="VIC57" s="18"/>
      <c r="VID57" s="18"/>
      <c r="VIE57" s="18"/>
      <c r="VIF57" s="18"/>
      <c r="VIG57" s="18"/>
      <c r="VIH57" s="18"/>
      <c r="VII57" s="18"/>
      <c r="VIJ57" s="18"/>
      <c r="VIK57" s="18"/>
      <c r="VIL57" s="18"/>
      <c r="VIM57" s="18"/>
      <c r="VIN57" s="18"/>
      <c r="VIO57" s="18"/>
      <c r="VIP57" s="18"/>
      <c r="VIQ57" s="18"/>
      <c r="VIR57" s="18"/>
      <c r="VIS57" s="18"/>
      <c r="VIT57" s="18"/>
      <c r="VIU57" s="18"/>
      <c r="VIV57" s="18"/>
      <c r="VIW57" s="18"/>
      <c r="VIX57" s="18"/>
      <c r="VIY57" s="18"/>
      <c r="VIZ57" s="18"/>
      <c r="VJA57" s="18"/>
      <c r="VJB57" s="18"/>
      <c r="VJC57" s="18"/>
      <c r="VJD57" s="18"/>
      <c r="VJE57" s="18"/>
      <c r="VJF57" s="18"/>
      <c r="VJG57" s="18"/>
      <c r="VJH57" s="18"/>
      <c r="VJI57" s="18"/>
      <c r="VJJ57" s="18"/>
      <c r="VJK57" s="18"/>
      <c r="VJL57" s="18"/>
      <c r="VJM57" s="18"/>
      <c r="VJN57" s="18"/>
      <c r="VJO57" s="18"/>
      <c r="VJP57" s="18"/>
      <c r="VJQ57" s="18"/>
      <c r="VJR57" s="18"/>
      <c r="VJS57" s="18"/>
      <c r="VJT57" s="18"/>
      <c r="VJU57" s="18"/>
      <c r="VJV57" s="18"/>
      <c r="VJW57" s="18"/>
      <c r="VJX57" s="18"/>
      <c r="VJY57" s="18"/>
      <c r="VJZ57" s="18"/>
      <c r="VKA57" s="18"/>
      <c r="VKB57" s="18"/>
      <c r="VKC57" s="18"/>
      <c r="VKD57" s="18"/>
      <c r="VKE57" s="18"/>
      <c r="VKF57" s="18"/>
      <c r="VKG57" s="18"/>
      <c r="VKH57" s="18"/>
      <c r="VKI57" s="18"/>
      <c r="VKJ57" s="18"/>
      <c r="VKK57" s="18"/>
      <c r="VKL57" s="18"/>
      <c r="VKM57" s="18"/>
      <c r="VKN57" s="18"/>
      <c r="VKO57" s="18"/>
      <c r="VKP57" s="18"/>
      <c r="VKQ57" s="18"/>
      <c r="VKR57" s="18"/>
      <c r="VKS57" s="18"/>
      <c r="VKT57" s="18"/>
      <c r="VKU57" s="18"/>
      <c r="VKV57" s="18"/>
      <c r="VKW57" s="18"/>
      <c r="VKX57" s="18"/>
      <c r="VKY57" s="18"/>
      <c r="VKZ57" s="18"/>
      <c r="VLA57" s="18"/>
      <c r="VLB57" s="18"/>
      <c r="VLC57" s="18"/>
      <c r="VLD57" s="18"/>
      <c r="VLE57" s="18"/>
      <c r="VLF57" s="18"/>
      <c r="VLG57" s="18"/>
      <c r="VLH57" s="18"/>
      <c r="VLI57" s="18"/>
      <c r="VLJ57" s="18"/>
      <c r="VLK57" s="18"/>
      <c r="VLL57" s="18"/>
      <c r="VLM57" s="18"/>
      <c r="VLN57" s="18"/>
      <c r="VLO57" s="18"/>
      <c r="VLP57" s="18"/>
      <c r="VLQ57" s="18"/>
      <c r="VLR57" s="18"/>
      <c r="VLS57" s="18"/>
      <c r="VLT57" s="18"/>
      <c r="VLU57" s="18"/>
      <c r="VLV57" s="18"/>
      <c r="VLW57" s="18"/>
      <c r="VLX57" s="18"/>
      <c r="VLY57" s="18"/>
      <c r="VLZ57" s="18"/>
      <c r="VMA57" s="18"/>
      <c r="VMB57" s="18"/>
      <c r="VMC57" s="18"/>
      <c r="VMD57" s="18"/>
      <c r="VME57" s="18"/>
      <c r="VMF57" s="18"/>
      <c r="VMG57" s="18"/>
      <c r="VMH57" s="18"/>
      <c r="VMI57" s="18"/>
      <c r="VMJ57" s="18"/>
      <c r="VMK57" s="18"/>
      <c r="VML57" s="18"/>
      <c r="VMM57" s="18"/>
      <c r="VMN57" s="18"/>
      <c r="VMO57" s="18"/>
      <c r="VMP57" s="18"/>
      <c r="VMQ57" s="18"/>
      <c r="VMR57" s="18"/>
      <c r="VMS57" s="18"/>
      <c r="VMT57" s="18"/>
      <c r="VMU57" s="18"/>
      <c r="VMV57" s="18"/>
      <c r="VMW57" s="18"/>
      <c r="VMX57" s="18"/>
      <c r="VMY57" s="18"/>
      <c r="VMZ57" s="18"/>
      <c r="VNA57" s="18"/>
      <c r="VNB57" s="18"/>
      <c r="VNC57" s="18"/>
      <c r="VND57" s="18"/>
      <c r="VNE57" s="18"/>
      <c r="VNF57" s="18"/>
      <c r="VNG57" s="18"/>
      <c r="VNH57" s="18"/>
      <c r="VNI57" s="18"/>
      <c r="VNJ57" s="18"/>
      <c r="VNK57" s="18"/>
      <c r="VNL57" s="18"/>
      <c r="VNM57" s="18"/>
      <c r="VNN57" s="18"/>
      <c r="VNO57" s="18"/>
      <c r="VNP57" s="18"/>
      <c r="VNQ57" s="18"/>
      <c r="VNR57" s="18"/>
      <c r="VNS57" s="18"/>
      <c r="VNT57" s="18"/>
      <c r="VNU57" s="18"/>
      <c r="VNV57" s="18"/>
      <c r="VNW57" s="18"/>
      <c r="VNX57" s="18"/>
      <c r="VNY57" s="18"/>
      <c r="VNZ57" s="18"/>
      <c r="VOA57" s="18"/>
      <c r="VOB57" s="18"/>
      <c r="VOC57" s="18"/>
      <c r="VOD57" s="18"/>
      <c r="VOE57" s="18"/>
      <c r="VOF57" s="18"/>
      <c r="VOG57" s="18"/>
      <c r="VOH57" s="18"/>
      <c r="VOI57" s="18"/>
      <c r="VOJ57" s="18"/>
      <c r="VOK57" s="18"/>
      <c r="VOL57" s="18"/>
      <c r="VOM57" s="18"/>
      <c r="VON57" s="18"/>
      <c r="VOO57" s="18"/>
      <c r="VOP57" s="18"/>
      <c r="VOQ57" s="18"/>
      <c r="VOR57" s="18"/>
      <c r="VOS57" s="18"/>
      <c r="VOT57" s="18"/>
      <c r="VOU57" s="18"/>
      <c r="VOV57" s="18"/>
      <c r="VOW57" s="18"/>
      <c r="VOX57" s="18"/>
      <c r="VOY57" s="18"/>
      <c r="VOZ57" s="18"/>
      <c r="VPA57" s="18"/>
      <c r="VPB57" s="18"/>
      <c r="VPC57" s="18"/>
      <c r="VPD57" s="18"/>
      <c r="VPE57" s="18"/>
      <c r="VPF57" s="18"/>
      <c r="VPG57" s="18"/>
      <c r="VPH57" s="18"/>
      <c r="VPI57" s="18"/>
      <c r="VPJ57" s="18"/>
      <c r="VPK57" s="18"/>
      <c r="VPL57" s="18"/>
      <c r="VPM57" s="18"/>
      <c r="VPN57" s="18"/>
      <c r="VPO57" s="18"/>
      <c r="VPP57" s="18"/>
      <c r="VPQ57" s="18"/>
      <c r="VPR57" s="18"/>
      <c r="VPS57" s="18"/>
      <c r="VPT57" s="18"/>
      <c r="VPU57" s="18"/>
      <c r="VPV57" s="18"/>
      <c r="VPW57" s="18"/>
      <c r="VPX57" s="18"/>
      <c r="VPY57" s="18"/>
      <c r="VPZ57" s="18"/>
      <c r="VQA57" s="18"/>
      <c r="VQB57" s="18"/>
      <c r="VQC57" s="18"/>
      <c r="VQD57" s="18"/>
      <c r="VQE57" s="18"/>
      <c r="VQF57" s="18"/>
      <c r="VQG57" s="18"/>
      <c r="VQH57" s="18"/>
      <c r="VQI57" s="18"/>
      <c r="VQJ57" s="18"/>
      <c r="VQK57" s="18"/>
      <c r="VQL57" s="18"/>
      <c r="VQM57" s="18"/>
      <c r="VQN57" s="18"/>
      <c r="VQO57" s="18"/>
      <c r="VQP57" s="18"/>
      <c r="VQQ57" s="18"/>
      <c r="VQR57" s="18"/>
      <c r="VQS57" s="18"/>
      <c r="VQT57" s="18"/>
      <c r="VQU57" s="18"/>
      <c r="VQV57" s="18"/>
      <c r="VQW57" s="18"/>
      <c r="VQX57" s="18"/>
      <c r="VQY57" s="18"/>
      <c r="VQZ57" s="18"/>
      <c r="VRA57" s="18"/>
      <c r="VRB57" s="18"/>
      <c r="VRC57" s="18"/>
      <c r="VRD57" s="18"/>
      <c r="VRE57" s="18"/>
      <c r="VRF57" s="18"/>
      <c r="VRG57" s="18"/>
      <c r="VRH57" s="18"/>
      <c r="VRI57" s="18"/>
      <c r="VRJ57" s="18"/>
      <c r="VRK57" s="18"/>
      <c r="VRL57" s="18"/>
      <c r="VRM57" s="18"/>
      <c r="VRN57" s="18"/>
      <c r="VRO57" s="18"/>
      <c r="VRP57" s="18"/>
      <c r="VRQ57" s="18"/>
      <c r="VRR57" s="18"/>
      <c r="VRS57" s="18"/>
      <c r="VRT57" s="18"/>
      <c r="VRU57" s="18"/>
      <c r="VRV57" s="18"/>
      <c r="VRW57" s="18"/>
      <c r="VRX57" s="18"/>
      <c r="VRY57" s="18"/>
      <c r="VRZ57" s="18"/>
      <c r="VSA57" s="18"/>
      <c r="VSB57" s="18"/>
      <c r="VSC57" s="18"/>
      <c r="VSD57" s="18"/>
      <c r="VSE57" s="18"/>
      <c r="VSF57" s="18"/>
      <c r="VSG57" s="18"/>
      <c r="VSH57" s="18"/>
      <c r="VSI57" s="18"/>
      <c r="VSJ57" s="18"/>
      <c r="VSK57" s="18"/>
      <c r="VSL57" s="18"/>
      <c r="VSM57" s="18"/>
      <c r="VSN57" s="18"/>
      <c r="VSO57" s="18"/>
      <c r="VSP57" s="18"/>
      <c r="VSQ57" s="18"/>
      <c r="VSR57" s="18"/>
      <c r="VSS57" s="18"/>
      <c r="VST57" s="18"/>
      <c r="VSU57" s="18"/>
      <c r="VSV57" s="18"/>
      <c r="VSW57" s="18"/>
      <c r="VSX57" s="18"/>
      <c r="VSY57" s="18"/>
      <c r="VSZ57" s="18"/>
      <c r="VTA57" s="18"/>
      <c r="VTB57" s="18"/>
      <c r="VTC57" s="18"/>
      <c r="VTD57" s="18"/>
      <c r="VTE57" s="18"/>
      <c r="VTF57" s="18"/>
      <c r="VTG57" s="18"/>
      <c r="VTH57" s="18"/>
      <c r="VTI57" s="18"/>
      <c r="VTJ57" s="18"/>
      <c r="VTK57" s="18"/>
      <c r="VTL57" s="18"/>
      <c r="VTM57" s="18"/>
      <c r="VTN57" s="18"/>
      <c r="VTO57" s="18"/>
      <c r="VTP57" s="18"/>
      <c r="VTQ57" s="18"/>
      <c r="VTR57" s="18"/>
      <c r="VTS57" s="18"/>
      <c r="VTT57" s="18"/>
      <c r="VTU57" s="18"/>
      <c r="VTV57" s="18"/>
      <c r="VTW57" s="18"/>
      <c r="VTX57" s="18"/>
      <c r="VTY57" s="18"/>
      <c r="VTZ57" s="18"/>
      <c r="VUA57" s="18"/>
      <c r="VUB57" s="18"/>
      <c r="VUC57" s="18"/>
      <c r="VUD57" s="18"/>
      <c r="VUE57" s="18"/>
      <c r="VUF57" s="18"/>
      <c r="VUG57" s="18"/>
      <c r="VUH57" s="18"/>
      <c r="VUI57" s="18"/>
      <c r="VUJ57" s="18"/>
      <c r="VUK57" s="18"/>
      <c r="VUL57" s="18"/>
      <c r="VUM57" s="18"/>
      <c r="VUN57" s="18"/>
      <c r="VUO57" s="18"/>
      <c r="VUP57" s="18"/>
      <c r="VUQ57" s="18"/>
      <c r="VUR57" s="18"/>
      <c r="VUS57" s="18"/>
      <c r="VUT57" s="18"/>
      <c r="VUU57" s="18"/>
      <c r="VUV57" s="18"/>
      <c r="VUW57" s="18"/>
      <c r="VUX57" s="18"/>
      <c r="VUY57" s="18"/>
      <c r="VUZ57" s="18"/>
      <c r="VVA57" s="18"/>
      <c r="VVB57" s="18"/>
      <c r="VVC57" s="18"/>
      <c r="VVD57" s="18"/>
      <c r="VVE57" s="18"/>
      <c r="VVF57" s="18"/>
      <c r="VVG57" s="18"/>
      <c r="VVH57" s="18"/>
      <c r="VVI57" s="18"/>
      <c r="VVJ57" s="18"/>
      <c r="VVK57" s="18"/>
      <c r="VVL57" s="18"/>
      <c r="VVM57" s="18"/>
      <c r="VVN57" s="18"/>
      <c r="VVO57" s="18"/>
      <c r="VVP57" s="18"/>
      <c r="VVQ57" s="18"/>
      <c r="VVR57" s="18"/>
      <c r="VVS57" s="18"/>
      <c r="VVT57" s="18"/>
      <c r="VVU57" s="18"/>
      <c r="VVV57" s="18"/>
      <c r="VVW57" s="18"/>
      <c r="VVX57" s="18"/>
      <c r="VVY57" s="18"/>
      <c r="VVZ57" s="18"/>
      <c r="VWA57" s="18"/>
      <c r="VWB57" s="18"/>
      <c r="VWC57" s="18"/>
      <c r="VWD57" s="18"/>
      <c r="VWE57" s="18"/>
      <c r="VWF57" s="18"/>
      <c r="VWG57" s="18"/>
      <c r="VWH57" s="18"/>
      <c r="VWI57" s="18"/>
      <c r="VWJ57" s="18"/>
      <c r="VWK57" s="18"/>
      <c r="VWL57" s="18"/>
      <c r="VWM57" s="18"/>
      <c r="VWN57" s="18"/>
      <c r="VWO57" s="18"/>
      <c r="VWP57" s="18"/>
      <c r="VWQ57" s="18"/>
      <c r="VWR57" s="18"/>
      <c r="VWS57" s="18"/>
      <c r="VWT57" s="18"/>
      <c r="VWU57" s="18"/>
      <c r="VWV57" s="18"/>
      <c r="VWW57" s="18"/>
      <c r="VWX57" s="18"/>
      <c r="VWY57" s="18"/>
      <c r="VWZ57" s="18"/>
      <c r="VXA57" s="18"/>
      <c r="VXB57" s="18"/>
      <c r="VXC57" s="18"/>
      <c r="VXD57" s="18"/>
      <c r="VXE57" s="18"/>
      <c r="VXF57" s="18"/>
      <c r="VXG57" s="18"/>
      <c r="VXH57" s="18"/>
      <c r="VXI57" s="18"/>
      <c r="VXJ57" s="18"/>
      <c r="VXK57" s="18"/>
      <c r="VXL57" s="18"/>
      <c r="VXM57" s="18"/>
      <c r="VXN57" s="18"/>
      <c r="VXO57" s="18"/>
      <c r="VXP57" s="18"/>
      <c r="VXQ57" s="18"/>
      <c r="VXR57" s="18"/>
      <c r="VXS57" s="18"/>
      <c r="VXT57" s="18"/>
      <c r="VXU57" s="18"/>
      <c r="VXV57" s="18"/>
      <c r="VXW57" s="18"/>
      <c r="VXX57" s="18"/>
      <c r="VXY57" s="18"/>
      <c r="VXZ57" s="18"/>
      <c r="VYA57" s="18"/>
      <c r="VYB57" s="18"/>
      <c r="VYC57" s="18"/>
      <c r="VYD57" s="18"/>
      <c r="VYE57" s="18"/>
      <c r="VYF57" s="18"/>
      <c r="VYG57" s="18"/>
      <c r="VYH57" s="18"/>
      <c r="VYI57" s="18"/>
      <c r="VYJ57" s="18"/>
      <c r="VYK57" s="18"/>
      <c r="VYL57" s="18"/>
      <c r="VYM57" s="18"/>
      <c r="VYN57" s="18"/>
      <c r="VYO57" s="18"/>
      <c r="VYP57" s="18"/>
      <c r="VYQ57" s="18"/>
      <c r="VYR57" s="18"/>
      <c r="VYS57" s="18"/>
      <c r="VYT57" s="18"/>
      <c r="VYU57" s="18"/>
      <c r="VYV57" s="18"/>
      <c r="VYW57" s="18"/>
      <c r="VYX57" s="18"/>
      <c r="VYY57" s="18"/>
      <c r="VYZ57" s="18"/>
      <c r="VZA57" s="18"/>
      <c r="VZB57" s="18"/>
      <c r="VZC57" s="18"/>
      <c r="VZD57" s="18"/>
      <c r="VZE57" s="18"/>
      <c r="VZF57" s="18"/>
      <c r="VZG57" s="18"/>
      <c r="VZH57" s="18"/>
      <c r="VZI57" s="18"/>
      <c r="VZJ57" s="18"/>
      <c r="VZK57" s="18"/>
      <c r="VZL57" s="18"/>
      <c r="VZM57" s="18"/>
      <c r="VZN57" s="18"/>
      <c r="VZO57" s="18"/>
      <c r="VZP57" s="18"/>
      <c r="VZQ57" s="18"/>
      <c r="VZR57" s="18"/>
      <c r="VZS57" s="18"/>
      <c r="VZT57" s="18"/>
      <c r="VZU57" s="18"/>
      <c r="VZV57" s="18"/>
      <c r="VZW57" s="18"/>
      <c r="VZX57" s="18"/>
      <c r="VZY57" s="18"/>
      <c r="VZZ57" s="18"/>
      <c r="WAA57" s="18"/>
      <c r="WAB57" s="18"/>
      <c r="WAC57" s="18"/>
      <c r="WAD57" s="18"/>
      <c r="WAE57" s="18"/>
      <c r="WAF57" s="18"/>
      <c r="WAG57" s="18"/>
      <c r="WAH57" s="18"/>
      <c r="WAI57" s="18"/>
      <c r="WAJ57" s="18"/>
      <c r="WAK57" s="18"/>
      <c r="WAL57" s="18"/>
      <c r="WAM57" s="18"/>
      <c r="WAN57" s="18"/>
      <c r="WAO57" s="18"/>
      <c r="WAP57" s="18"/>
      <c r="WAQ57" s="18"/>
      <c r="WAR57" s="18"/>
      <c r="WAS57" s="18"/>
      <c r="WAT57" s="18"/>
      <c r="WAU57" s="18"/>
      <c r="WAV57" s="18"/>
      <c r="WAW57" s="18"/>
      <c r="WAX57" s="18"/>
      <c r="WAY57" s="18"/>
      <c r="WAZ57" s="18"/>
      <c r="WBA57" s="18"/>
      <c r="WBB57" s="18"/>
      <c r="WBC57" s="18"/>
      <c r="WBD57" s="18"/>
      <c r="WBE57" s="18"/>
      <c r="WBF57" s="18"/>
      <c r="WBG57" s="18"/>
      <c r="WBH57" s="18"/>
      <c r="WBI57" s="18"/>
      <c r="WBJ57" s="18"/>
      <c r="WBK57" s="18"/>
      <c r="WBL57" s="18"/>
      <c r="WBM57" s="18"/>
      <c r="WBN57" s="18"/>
      <c r="WBO57" s="18"/>
      <c r="WBP57" s="18"/>
      <c r="WBQ57" s="18"/>
      <c r="WBR57" s="18"/>
      <c r="WBS57" s="18"/>
      <c r="WBT57" s="18"/>
      <c r="WBU57" s="18"/>
      <c r="WBV57" s="18"/>
      <c r="WBW57" s="18"/>
      <c r="WBX57" s="18"/>
      <c r="WBY57" s="18"/>
      <c r="WBZ57" s="18"/>
      <c r="WCA57" s="18"/>
      <c r="WCB57" s="18"/>
      <c r="WCC57" s="18"/>
      <c r="WCD57" s="18"/>
      <c r="WCE57" s="18"/>
      <c r="WCF57" s="18"/>
      <c r="WCG57" s="18"/>
      <c r="WCH57" s="18"/>
      <c r="WCI57" s="18"/>
      <c r="WCJ57" s="18"/>
      <c r="WCK57" s="18"/>
      <c r="WCL57" s="18"/>
      <c r="WCM57" s="18"/>
      <c r="WCN57" s="18"/>
      <c r="WCO57" s="18"/>
      <c r="WCP57" s="18"/>
      <c r="WCQ57" s="18"/>
      <c r="WCR57" s="18"/>
      <c r="WCS57" s="18"/>
      <c r="WCT57" s="18"/>
      <c r="WCU57" s="18"/>
      <c r="WCV57" s="18"/>
      <c r="WCW57" s="18"/>
      <c r="WCX57" s="18"/>
      <c r="WCY57" s="18"/>
      <c r="WCZ57" s="18"/>
      <c r="WDA57" s="18"/>
      <c r="WDB57" s="18"/>
      <c r="WDC57" s="18"/>
      <c r="WDD57" s="18"/>
      <c r="WDE57" s="18"/>
      <c r="WDF57" s="18"/>
      <c r="WDG57" s="18"/>
      <c r="WDH57" s="18"/>
      <c r="WDI57" s="18"/>
      <c r="WDJ57" s="18"/>
      <c r="WDK57" s="18"/>
      <c r="WDL57" s="18"/>
      <c r="WDM57" s="18"/>
      <c r="WDN57" s="18"/>
      <c r="WDO57" s="18"/>
      <c r="WDP57" s="18"/>
      <c r="WDQ57" s="18"/>
      <c r="WDR57" s="18"/>
      <c r="WDS57" s="18"/>
      <c r="WDT57" s="18"/>
      <c r="WDU57" s="18"/>
      <c r="WDV57" s="18"/>
      <c r="WDW57" s="18"/>
      <c r="WDX57" s="18"/>
      <c r="WDY57" s="18"/>
      <c r="WDZ57" s="18"/>
      <c r="WEA57" s="18"/>
      <c r="WEB57" s="18"/>
      <c r="WEC57" s="18"/>
      <c r="WED57" s="18"/>
      <c r="WEE57" s="18"/>
      <c r="WEF57" s="18"/>
      <c r="WEG57" s="18"/>
      <c r="WEH57" s="18"/>
      <c r="WEI57" s="18"/>
      <c r="WEJ57" s="18"/>
      <c r="WEK57" s="18"/>
      <c r="WEL57" s="18"/>
      <c r="WEM57" s="18"/>
      <c r="WEN57" s="18"/>
      <c r="WEO57" s="18"/>
      <c r="WEP57" s="18"/>
      <c r="WEQ57" s="18"/>
      <c r="WER57" s="18"/>
      <c r="WES57" s="18"/>
      <c r="WET57" s="18"/>
      <c r="WEU57" s="18"/>
      <c r="WEV57" s="18"/>
      <c r="WEW57" s="18"/>
      <c r="WEX57" s="18"/>
      <c r="WEY57" s="18"/>
      <c r="WEZ57" s="18"/>
      <c r="WFA57" s="18"/>
      <c r="WFB57" s="18"/>
      <c r="WFC57" s="18"/>
      <c r="WFD57" s="18"/>
      <c r="WFE57" s="18"/>
      <c r="WFF57" s="18"/>
      <c r="WFG57" s="18"/>
      <c r="WFH57" s="18"/>
      <c r="WFI57" s="18"/>
      <c r="WFJ57" s="18"/>
      <c r="WFK57" s="18"/>
      <c r="WFL57" s="18"/>
      <c r="WFM57" s="18"/>
      <c r="WFN57" s="18"/>
      <c r="WFO57" s="18"/>
      <c r="WFP57" s="18"/>
      <c r="WFQ57" s="18"/>
      <c r="WFR57" s="18"/>
      <c r="WFS57" s="18"/>
      <c r="WFT57" s="18"/>
      <c r="WFU57" s="18"/>
      <c r="WFV57" s="18"/>
      <c r="WFW57" s="18"/>
      <c r="WFX57" s="18"/>
      <c r="WFY57" s="18"/>
      <c r="WFZ57" s="18"/>
      <c r="WGA57" s="18"/>
      <c r="WGB57" s="18"/>
      <c r="WGC57" s="18"/>
      <c r="WGD57" s="18"/>
      <c r="WGE57" s="18"/>
      <c r="WGF57" s="18"/>
      <c r="WGG57" s="18"/>
      <c r="WGH57" s="18"/>
      <c r="WGI57" s="18"/>
      <c r="WGJ57" s="18"/>
      <c r="WGK57" s="18"/>
      <c r="WGL57" s="18"/>
      <c r="WGM57" s="18"/>
      <c r="WGN57" s="18"/>
      <c r="WGO57" s="18"/>
      <c r="WGP57" s="18"/>
      <c r="WGQ57" s="18"/>
      <c r="WGR57" s="18"/>
      <c r="WGS57" s="18"/>
      <c r="WGT57" s="18"/>
      <c r="WGU57" s="18"/>
      <c r="WGV57" s="18"/>
      <c r="WGW57" s="18"/>
      <c r="WGX57" s="18"/>
      <c r="WGY57" s="18"/>
      <c r="WGZ57" s="18"/>
      <c r="WHA57" s="18"/>
      <c r="WHB57" s="18"/>
      <c r="WHC57" s="18"/>
      <c r="WHD57" s="18"/>
      <c r="WHE57" s="18"/>
      <c r="WHF57" s="18"/>
      <c r="WHG57" s="18"/>
      <c r="WHH57" s="18"/>
      <c r="WHI57" s="18"/>
      <c r="WHJ57" s="18"/>
      <c r="WHK57" s="18"/>
      <c r="WHL57" s="18"/>
      <c r="WHM57" s="18"/>
      <c r="WHN57" s="18"/>
      <c r="WHO57" s="18"/>
      <c r="WHP57" s="18"/>
      <c r="WHQ57" s="18"/>
      <c r="WHR57" s="18"/>
      <c r="WHS57" s="18"/>
      <c r="WHT57" s="18"/>
      <c r="WHU57" s="18"/>
      <c r="WHV57" s="18"/>
      <c r="WHW57" s="18"/>
      <c r="WHX57" s="18"/>
      <c r="WHY57" s="18"/>
      <c r="WHZ57" s="18"/>
      <c r="WIA57" s="18"/>
      <c r="WIB57" s="18"/>
      <c r="WIC57" s="18"/>
      <c r="WID57" s="18"/>
      <c r="WIE57" s="18"/>
      <c r="WIF57" s="18"/>
      <c r="WIG57" s="18"/>
      <c r="WIH57" s="18"/>
      <c r="WII57" s="18"/>
      <c r="WIJ57" s="18"/>
      <c r="WIK57" s="18"/>
      <c r="WIL57" s="18"/>
      <c r="WIM57" s="18"/>
      <c r="WIN57" s="18"/>
      <c r="WIO57" s="18"/>
      <c r="WIP57" s="18"/>
      <c r="WIQ57" s="18"/>
      <c r="WIR57" s="18"/>
      <c r="WIS57" s="18"/>
      <c r="WIT57" s="18"/>
      <c r="WIU57" s="18"/>
      <c r="WIV57" s="18"/>
      <c r="WIW57" s="18"/>
      <c r="WIX57" s="18"/>
      <c r="WIY57" s="18"/>
      <c r="WIZ57" s="18"/>
      <c r="WJA57" s="18"/>
      <c r="WJB57" s="18"/>
      <c r="WJC57" s="18"/>
      <c r="WJD57" s="18"/>
      <c r="WJE57" s="18"/>
      <c r="WJF57" s="18"/>
      <c r="WJG57" s="18"/>
      <c r="WJH57" s="18"/>
      <c r="WJI57" s="18"/>
      <c r="WJJ57" s="18"/>
      <c r="WJK57" s="18"/>
      <c r="WJL57" s="18"/>
      <c r="WJM57" s="18"/>
      <c r="WJN57" s="18"/>
      <c r="WJO57" s="18"/>
      <c r="WJP57" s="18"/>
      <c r="WJQ57" s="18"/>
      <c r="WJR57" s="18"/>
      <c r="WJS57" s="18"/>
      <c r="WJT57" s="18"/>
      <c r="WJU57" s="18"/>
      <c r="WJV57" s="18"/>
      <c r="WJW57" s="18"/>
      <c r="WJX57" s="18"/>
      <c r="WJY57" s="18"/>
      <c r="WJZ57" s="18"/>
      <c r="WKA57" s="18"/>
      <c r="WKB57" s="18"/>
      <c r="WKC57" s="18"/>
      <c r="WKD57" s="18"/>
      <c r="WKE57" s="18"/>
      <c r="WKF57" s="18"/>
      <c r="WKG57" s="18"/>
      <c r="WKH57" s="18"/>
      <c r="WKI57" s="18"/>
      <c r="WKJ57" s="18"/>
      <c r="WKK57" s="18"/>
      <c r="WKL57" s="18"/>
      <c r="WKM57" s="18"/>
      <c r="WKN57" s="18"/>
      <c r="WKO57" s="18"/>
      <c r="WKP57" s="18"/>
      <c r="WKQ57" s="18"/>
      <c r="WKR57" s="18"/>
      <c r="WKS57" s="18"/>
      <c r="WKT57" s="18"/>
      <c r="WKU57" s="18"/>
      <c r="WKV57" s="18"/>
      <c r="WKW57" s="18"/>
      <c r="WKX57" s="18"/>
      <c r="WKY57" s="18"/>
      <c r="WKZ57" s="18"/>
      <c r="WLA57" s="18"/>
      <c r="WLB57" s="18"/>
      <c r="WLC57" s="18"/>
      <c r="WLD57" s="18"/>
      <c r="WLE57" s="18"/>
      <c r="WLF57" s="18"/>
      <c r="WLG57" s="18"/>
      <c r="WLH57" s="18"/>
      <c r="WLI57" s="18"/>
      <c r="WLJ57" s="18"/>
      <c r="WLK57" s="18"/>
      <c r="WLL57" s="18"/>
      <c r="WLM57" s="18"/>
      <c r="WLN57" s="18"/>
      <c r="WLO57" s="18"/>
      <c r="WLP57" s="18"/>
      <c r="WLQ57" s="18"/>
      <c r="WLR57" s="18"/>
      <c r="WLS57" s="18"/>
      <c r="WLT57" s="18"/>
      <c r="WLU57" s="18"/>
      <c r="WLV57" s="18"/>
      <c r="WLW57" s="18"/>
      <c r="WLX57" s="18"/>
      <c r="WLY57" s="18"/>
      <c r="WLZ57" s="18"/>
      <c r="WMA57" s="18"/>
      <c r="WMB57" s="18"/>
      <c r="WMC57" s="18"/>
      <c r="WMD57" s="18"/>
      <c r="WME57" s="18"/>
      <c r="WMF57" s="18"/>
      <c r="WMG57" s="18"/>
      <c r="WMH57" s="18"/>
      <c r="WMI57" s="18"/>
      <c r="WMJ57" s="18"/>
      <c r="WMK57" s="18"/>
      <c r="WML57" s="18"/>
      <c r="WMM57" s="18"/>
      <c r="WMN57" s="18"/>
      <c r="WMO57" s="18"/>
      <c r="WMP57" s="18"/>
      <c r="WMQ57" s="18"/>
      <c r="WMR57" s="18"/>
      <c r="WMS57" s="18"/>
      <c r="WMT57" s="18"/>
      <c r="WMU57" s="18"/>
      <c r="WMV57" s="18"/>
      <c r="WMW57" s="18"/>
      <c r="WMX57" s="18"/>
      <c r="WMY57" s="18"/>
      <c r="WMZ57" s="18"/>
      <c r="WNA57" s="18"/>
      <c r="WNB57" s="18"/>
      <c r="WNC57" s="18"/>
      <c r="WND57" s="18"/>
      <c r="WNE57" s="18"/>
      <c r="WNF57" s="18"/>
      <c r="WNG57" s="18"/>
      <c r="WNH57" s="18"/>
      <c r="WNI57" s="18"/>
      <c r="WNJ57" s="18"/>
      <c r="WNK57" s="18"/>
      <c r="WNL57" s="18"/>
      <c r="WNM57" s="18"/>
      <c r="WNN57" s="18"/>
      <c r="WNO57" s="18"/>
      <c r="WNP57" s="18"/>
      <c r="WNQ57" s="18"/>
      <c r="WNR57" s="18"/>
      <c r="WNS57" s="18"/>
      <c r="WNT57" s="18"/>
      <c r="WNU57" s="18"/>
      <c r="WNV57" s="18"/>
      <c r="WNW57" s="18"/>
      <c r="WNX57" s="18"/>
      <c r="WNY57" s="18"/>
      <c r="WNZ57" s="18"/>
      <c r="WOA57" s="18"/>
      <c r="WOB57" s="18"/>
      <c r="WOC57" s="18"/>
      <c r="WOD57" s="18"/>
      <c r="WOE57" s="18"/>
      <c r="WOF57" s="18"/>
      <c r="WOG57" s="18"/>
      <c r="WOH57" s="18"/>
      <c r="WOI57" s="18"/>
      <c r="WOJ57" s="18"/>
      <c r="WOK57" s="18"/>
      <c r="WOL57" s="18"/>
      <c r="WOM57" s="18"/>
      <c r="WON57" s="18"/>
      <c r="WOO57" s="18"/>
      <c r="WOP57" s="18"/>
      <c r="WOQ57" s="18"/>
      <c r="WOR57" s="18"/>
      <c r="WOS57" s="18"/>
      <c r="WOT57" s="18"/>
      <c r="WOU57" s="18"/>
      <c r="WOV57" s="18"/>
      <c r="WOW57" s="18"/>
      <c r="WOX57" s="18"/>
      <c r="WOY57" s="18"/>
      <c r="WOZ57" s="18"/>
      <c r="WPA57" s="18"/>
      <c r="WPB57" s="18"/>
      <c r="WPC57" s="18"/>
      <c r="WPD57" s="18"/>
      <c r="WPE57" s="18"/>
      <c r="WPF57" s="18"/>
      <c r="WPG57" s="18"/>
      <c r="WPH57" s="18"/>
      <c r="WPI57" s="18"/>
      <c r="WPJ57" s="18"/>
      <c r="WPK57" s="18"/>
      <c r="WPL57" s="18"/>
      <c r="WPM57" s="18"/>
      <c r="WPN57" s="18"/>
      <c r="WPO57" s="18"/>
      <c r="WPP57" s="18"/>
      <c r="WPQ57" s="18"/>
      <c r="WPR57" s="18"/>
      <c r="WPS57" s="18"/>
      <c r="WPT57" s="18"/>
      <c r="WPU57" s="18"/>
      <c r="WPV57" s="18"/>
      <c r="WPW57" s="18"/>
      <c r="WPX57" s="18"/>
      <c r="WPY57" s="18"/>
      <c r="WPZ57" s="18"/>
      <c r="WQA57" s="18"/>
      <c r="WQB57" s="18"/>
      <c r="WQC57" s="18"/>
      <c r="WQD57" s="18"/>
      <c r="WQE57" s="18"/>
      <c r="WQF57" s="18"/>
      <c r="WQG57" s="18"/>
      <c r="WQH57" s="18"/>
      <c r="WQI57" s="18"/>
      <c r="WQJ57" s="18"/>
      <c r="WQK57" s="18"/>
      <c r="WQL57" s="18"/>
      <c r="WQM57" s="18"/>
      <c r="WQN57" s="18"/>
      <c r="WQO57" s="18"/>
      <c r="WQP57" s="18"/>
      <c r="WQQ57" s="18"/>
      <c r="WQR57" s="18"/>
      <c r="WQS57" s="18"/>
      <c r="WQT57" s="18"/>
      <c r="WQU57" s="18"/>
      <c r="WQV57" s="18"/>
      <c r="WQW57" s="18"/>
      <c r="WQX57" s="18"/>
      <c r="WQY57" s="18"/>
      <c r="WQZ57" s="18"/>
      <c r="WRA57" s="18"/>
      <c r="WRB57" s="18"/>
      <c r="WRC57" s="18"/>
      <c r="WRD57" s="18"/>
      <c r="WRE57" s="18"/>
      <c r="WRF57" s="18"/>
      <c r="WRG57" s="18"/>
      <c r="WRH57" s="18"/>
      <c r="WRI57" s="18"/>
      <c r="WRJ57" s="18"/>
      <c r="WRK57" s="18"/>
      <c r="WRL57" s="18"/>
      <c r="WRM57" s="18"/>
      <c r="WRN57" s="18"/>
      <c r="WRO57" s="18"/>
      <c r="WRP57" s="18"/>
      <c r="WRQ57" s="18"/>
      <c r="WRR57" s="18"/>
      <c r="WRS57" s="18"/>
      <c r="WRT57" s="18"/>
      <c r="WRU57" s="18"/>
      <c r="WRV57" s="18"/>
      <c r="WRW57" s="18"/>
      <c r="WRX57" s="18"/>
      <c r="WRY57" s="18"/>
      <c r="WRZ57" s="18"/>
      <c r="WSA57" s="18"/>
      <c r="WSB57" s="18"/>
      <c r="WSC57" s="18"/>
      <c r="WSD57" s="18"/>
      <c r="WSE57" s="18"/>
      <c r="WSF57" s="18"/>
      <c r="WSG57" s="18"/>
      <c r="WSH57" s="18"/>
      <c r="WSI57" s="18"/>
      <c r="WSJ57" s="18"/>
      <c r="WSK57" s="18"/>
      <c r="WSL57" s="18"/>
      <c r="WSM57" s="18"/>
      <c r="WSN57" s="18"/>
      <c r="WSO57" s="18"/>
      <c r="WSP57" s="18"/>
      <c r="WSQ57" s="18"/>
      <c r="WSR57" s="18"/>
      <c r="WSS57" s="18"/>
      <c r="WST57" s="18"/>
      <c r="WSU57" s="18"/>
      <c r="WSV57" s="18"/>
      <c r="WSW57" s="18"/>
      <c r="WSX57" s="18"/>
      <c r="WSY57" s="18"/>
      <c r="WSZ57" s="18"/>
      <c r="WTA57" s="18"/>
      <c r="WTB57" s="18"/>
      <c r="WTC57" s="18"/>
      <c r="WTD57" s="18"/>
      <c r="WTE57" s="18"/>
      <c r="WTF57" s="18"/>
      <c r="WTG57" s="18"/>
      <c r="WTH57" s="18"/>
      <c r="WTI57" s="18"/>
      <c r="WTJ57" s="18"/>
      <c r="WTK57" s="18"/>
      <c r="WTL57" s="18"/>
      <c r="WTM57" s="18"/>
      <c r="WTN57" s="18"/>
      <c r="WTO57" s="18"/>
      <c r="WTP57" s="18"/>
      <c r="WTQ57" s="18"/>
      <c r="WTR57" s="18"/>
      <c r="WTS57" s="18"/>
      <c r="WTT57" s="18"/>
      <c r="WTU57" s="18"/>
      <c r="WTV57" s="18"/>
      <c r="WTW57" s="18"/>
      <c r="WTX57" s="18"/>
      <c r="WTY57" s="18"/>
      <c r="WTZ57" s="18"/>
      <c r="WUA57" s="18"/>
      <c r="WUB57" s="18"/>
      <c r="WUC57" s="18"/>
      <c r="WUD57" s="18"/>
      <c r="WUE57" s="18"/>
      <c r="WUF57" s="18"/>
      <c r="WUG57" s="18"/>
      <c r="WUH57" s="18"/>
      <c r="WUI57" s="18"/>
      <c r="WUJ57" s="18"/>
      <c r="WUK57" s="18"/>
      <c r="WUL57" s="18"/>
      <c r="WUM57" s="18"/>
      <c r="WUN57" s="18"/>
      <c r="WUO57" s="18"/>
      <c r="WUP57" s="18"/>
      <c r="WUQ57" s="18"/>
      <c r="WUR57" s="18"/>
      <c r="WUS57" s="18"/>
      <c r="WUT57" s="18"/>
      <c r="WUU57" s="18"/>
      <c r="WUV57" s="18"/>
      <c r="WUW57" s="18"/>
      <c r="WUX57" s="18"/>
      <c r="WUY57" s="18"/>
      <c r="WUZ57" s="18"/>
      <c r="WVA57" s="18"/>
      <c r="WVB57" s="18"/>
      <c r="WVC57" s="18"/>
      <c r="WVD57" s="18"/>
      <c r="WVE57" s="18"/>
      <c r="WVF57" s="18"/>
      <c r="WVG57" s="18"/>
      <c r="WVH57" s="18"/>
      <c r="WVI57" s="18"/>
      <c r="WVJ57" s="18"/>
      <c r="WVK57" s="18"/>
      <c r="WVL57" s="18"/>
      <c r="WVM57" s="18"/>
      <c r="WVN57" s="18"/>
      <c r="WVO57" s="18"/>
      <c r="WVP57" s="18"/>
      <c r="WVQ57" s="18"/>
      <c r="WVR57" s="18"/>
      <c r="WVS57" s="18"/>
      <c r="WVT57" s="18"/>
      <c r="WVU57" s="18"/>
      <c r="WVV57" s="18"/>
      <c r="WVW57" s="18"/>
      <c r="WVX57" s="18"/>
      <c r="WVY57" s="18"/>
      <c r="WVZ57" s="18"/>
      <c r="WWA57" s="18"/>
      <c r="WWB57" s="18"/>
      <c r="WWC57" s="18"/>
      <c r="WWD57" s="18"/>
      <c r="WWE57" s="18"/>
      <c r="WWF57" s="18"/>
      <c r="WWG57" s="18"/>
      <c r="WWH57" s="18"/>
      <c r="WWI57" s="18"/>
      <c r="WWJ57" s="18"/>
      <c r="WWK57" s="18"/>
      <c r="WWL57" s="18"/>
      <c r="WWM57" s="18"/>
      <c r="WWN57" s="18"/>
      <c r="WWO57" s="18"/>
      <c r="WWP57" s="18"/>
      <c r="WWQ57" s="18"/>
      <c r="WWR57" s="18"/>
      <c r="WWS57" s="18"/>
      <c r="WWT57" s="18"/>
      <c r="WWU57" s="18"/>
      <c r="WWV57" s="18"/>
      <c r="WWW57" s="18"/>
      <c r="WWX57" s="18"/>
      <c r="WWY57" s="18"/>
      <c r="WWZ57" s="18"/>
      <c r="WXA57" s="18"/>
      <c r="WXB57" s="18"/>
      <c r="WXC57" s="18"/>
      <c r="WXD57" s="18"/>
      <c r="WXE57" s="18"/>
      <c r="WXF57" s="18"/>
      <c r="WXG57" s="18"/>
      <c r="WXH57" s="18"/>
      <c r="WXI57" s="18"/>
      <c r="WXJ57" s="18"/>
      <c r="WXK57" s="18"/>
      <c r="WXL57" s="18"/>
      <c r="WXM57" s="18"/>
      <c r="WXN57" s="18"/>
      <c r="WXO57" s="18"/>
      <c r="WXP57" s="18"/>
      <c r="WXQ57" s="18"/>
      <c r="WXR57" s="18"/>
      <c r="WXS57" s="18"/>
      <c r="WXT57" s="18"/>
      <c r="WXU57" s="18"/>
      <c r="WXV57" s="18"/>
      <c r="WXW57" s="18"/>
      <c r="WXX57" s="18"/>
      <c r="WXY57" s="18"/>
      <c r="WXZ57" s="18"/>
      <c r="WYA57" s="18"/>
      <c r="WYB57" s="18"/>
      <c r="WYC57" s="18"/>
      <c r="WYD57" s="18"/>
      <c r="WYE57" s="18"/>
      <c r="WYF57" s="18"/>
      <c r="WYG57" s="18"/>
      <c r="WYH57" s="18"/>
      <c r="WYI57" s="18"/>
      <c r="WYJ57" s="18"/>
      <c r="WYK57" s="18"/>
      <c r="WYL57" s="18"/>
      <c r="WYM57" s="18"/>
      <c r="WYN57" s="18"/>
      <c r="WYO57" s="18"/>
      <c r="WYP57" s="18"/>
      <c r="WYQ57" s="18"/>
      <c r="WYR57" s="18"/>
      <c r="WYS57" s="18"/>
      <c r="WYT57" s="18"/>
      <c r="WYU57" s="18"/>
      <c r="WYV57" s="18"/>
      <c r="WYW57" s="18"/>
      <c r="WYX57" s="18"/>
      <c r="WYY57" s="18"/>
      <c r="WYZ57" s="18"/>
      <c r="WZA57" s="18"/>
      <c r="WZB57" s="18"/>
      <c r="WZC57" s="18"/>
      <c r="WZD57" s="18"/>
      <c r="WZE57" s="18"/>
      <c r="WZF57" s="18"/>
      <c r="WZG57" s="18"/>
      <c r="WZH57" s="18"/>
      <c r="WZI57" s="18"/>
      <c r="WZJ57" s="18"/>
      <c r="WZK57" s="18"/>
      <c r="WZL57" s="18"/>
      <c r="WZM57" s="18"/>
      <c r="WZN57" s="18"/>
      <c r="WZO57" s="18"/>
      <c r="WZP57" s="18"/>
      <c r="WZQ57" s="18"/>
      <c r="WZR57" s="18"/>
      <c r="WZS57" s="18"/>
      <c r="WZT57" s="18"/>
      <c r="WZU57" s="18"/>
      <c r="WZV57" s="18"/>
      <c r="WZW57" s="18"/>
      <c r="WZX57" s="18"/>
      <c r="WZY57" s="18"/>
      <c r="WZZ57" s="18"/>
      <c r="XAA57" s="18"/>
      <c r="XAB57" s="18"/>
      <c r="XAC57" s="18"/>
      <c r="XAD57" s="18"/>
      <c r="XAE57" s="18"/>
      <c r="XAF57" s="18"/>
      <c r="XAG57" s="18"/>
      <c r="XAH57" s="18"/>
      <c r="XAI57" s="18"/>
      <c r="XAJ57" s="18"/>
      <c r="XAK57" s="18"/>
      <c r="XAL57" s="18"/>
      <c r="XAM57" s="18"/>
      <c r="XAN57" s="18"/>
      <c r="XAO57" s="18"/>
      <c r="XAP57" s="18"/>
      <c r="XAQ57" s="18"/>
      <c r="XAR57" s="18"/>
      <c r="XAS57" s="18"/>
      <c r="XAT57" s="18"/>
      <c r="XAU57" s="18"/>
      <c r="XAV57" s="18"/>
      <c r="XAW57" s="18"/>
      <c r="XAX57" s="18"/>
      <c r="XAY57" s="18"/>
      <c r="XAZ57" s="18"/>
      <c r="XBA57" s="18"/>
      <c r="XBB57" s="18"/>
      <c r="XBC57" s="18"/>
      <c r="XBD57" s="18"/>
      <c r="XBE57" s="18"/>
      <c r="XBF57" s="18"/>
      <c r="XBG57" s="18"/>
      <c r="XBH57" s="18"/>
      <c r="XBI57" s="18"/>
      <c r="XBJ57" s="18"/>
      <c r="XBK57" s="18"/>
      <c r="XBL57" s="18"/>
      <c r="XBM57" s="18"/>
      <c r="XBN57" s="18"/>
      <c r="XBO57" s="18"/>
      <c r="XBP57" s="18"/>
      <c r="XBQ57" s="18"/>
      <c r="XBR57" s="18"/>
      <c r="XBS57" s="18"/>
      <c r="XBT57" s="18"/>
      <c r="XBU57" s="18"/>
      <c r="XBV57" s="18"/>
      <c r="XBW57" s="18"/>
      <c r="XBX57" s="18"/>
      <c r="XBY57" s="18"/>
      <c r="XBZ57" s="18"/>
      <c r="XCA57" s="18"/>
      <c r="XCB57" s="18"/>
      <c r="XCC57" s="18"/>
      <c r="XCD57" s="18"/>
      <c r="XCE57" s="18"/>
      <c r="XCF57" s="18"/>
      <c r="XCG57" s="18"/>
      <c r="XCH57" s="18"/>
      <c r="XCI57" s="18"/>
      <c r="XCJ57" s="18"/>
      <c r="XCK57" s="18"/>
      <c r="XCL57" s="18"/>
      <c r="XCM57" s="18"/>
      <c r="XCN57" s="18"/>
      <c r="XCO57" s="18"/>
      <c r="XCP57" s="18"/>
      <c r="XCQ57" s="18"/>
      <c r="XCR57" s="18"/>
      <c r="XCS57" s="18"/>
      <c r="XCT57" s="18"/>
      <c r="XCU57" s="18"/>
      <c r="XCV57" s="18"/>
      <c r="XCW57" s="18"/>
      <c r="XCX57" s="18"/>
      <c r="XCY57" s="18"/>
      <c r="XCZ57" s="18"/>
      <c r="XDA57" s="18"/>
      <c r="XDB57" s="18"/>
      <c r="XDC57" s="18"/>
      <c r="XDD57" s="18"/>
      <c r="XDE57" s="18"/>
      <c r="XDF57" s="18"/>
      <c r="XDG57" s="18"/>
      <c r="XDH57" s="18"/>
      <c r="XDI57" s="18"/>
      <c r="XDJ57" s="18"/>
      <c r="XDK57" s="18"/>
      <c r="XDL57" s="18"/>
      <c r="XDM57" s="18"/>
      <c r="XDN57" s="18"/>
      <c r="XDO57" s="18"/>
      <c r="XDP57" s="18"/>
      <c r="XDQ57" s="18"/>
      <c r="XDR57" s="18"/>
      <c r="XDS57" s="18"/>
      <c r="XDT57" s="18"/>
      <c r="XDU57" s="18"/>
      <c r="XDV57" s="18"/>
      <c r="XDW57" s="18"/>
      <c r="XDX57" s="18"/>
      <c r="XDY57" s="18"/>
      <c r="XDZ57" s="18"/>
      <c r="XEA57" s="18"/>
      <c r="XEB57" s="18"/>
      <c r="XEC57" s="18"/>
      <c r="XED57" s="18"/>
      <c r="XEE57" s="18"/>
      <c r="XEF57" s="18"/>
      <c r="XEG57" s="18"/>
      <c r="XEH57" s="18"/>
      <c r="XEI57" s="18"/>
      <c r="XEJ57" s="18"/>
      <c r="XEK57" s="18"/>
      <c r="XEL57" s="18"/>
      <c r="XEM57" s="18"/>
      <c r="XEN57" s="18"/>
      <c r="XEO57" s="18"/>
      <c r="XEP57" s="18"/>
      <c r="XEQ57" s="18"/>
      <c r="XER57" s="18"/>
      <c r="XES57" s="18"/>
      <c r="XET57" s="18"/>
      <c r="XEU57" s="18"/>
      <c r="XEV57" s="18"/>
      <c r="XEW57" s="18"/>
      <c r="XEX57" s="18"/>
    </row>
    <row r="58" spans="1:16378">
      <c r="A58" s="28" t="s">
        <v>82</v>
      </c>
      <c r="B58" s="28" t="s">
        <v>83</v>
      </c>
      <c r="C58" s="28" t="s">
        <v>0</v>
      </c>
      <c r="D58" s="77" t="s">
        <v>14</v>
      </c>
      <c r="E58" s="28" t="s">
        <v>84</v>
      </c>
      <c r="F58" s="28" t="s">
        <v>2</v>
      </c>
      <c r="G58" s="28">
        <v>2347612</v>
      </c>
      <c r="H58" s="77" t="s">
        <v>117</v>
      </c>
      <c r="I58" s="77" t="s">
        <v>118</v>
      </c>
      <c r="J58" s="18" t="s">
        <v>87</v>
      </c>
      <c r="K58" s="18"/>
      <c r="L58" s="18"/>
      <c r="M58" s="18" t="s">
        <v>88</v>
      </c>
      <c r="N58" s="18" t="s">
        <v>89</v>
      </c>
      <c r="O58" s="18" t="s">
        <v>90</v>
      </c>
      <c r="P58" s="76" t="s">
        <v>91</v>
      </c>
      <c r="Q58" s="256" t="s">
        <v>18</v>
      </c>
      <c r="R58" s="169" t="s">
        <v>92</v>
      </c>
      <c r="S58" s="18">
        <v>15</v>
      </c>
      <c r="T58" s="135">
        <v>46136</v>
      </c>
      <c r="U58" s="135">
        <v>46139</v>
      </c>
      <c r="V58" s="135">
        <v>46147</v>
      </c>
      <c r="W58" s="135">
        <v>46148</v>
      </c>
      <c r="X58" s="135">
        <v>46174</v>
      </c>
      <c r="Y58" s="135">
        <v>46175</v>
      </c>
      <c r="Z58" s="135">
        <v>46188</v>
      </c>
      <c r="AA58" s="135">
        <v>46189</v>
      </c>
      <c r="AB58" s="135">
        <v>46244</v>
      </c>
      <c r="AC58" s="135">
        <v>46245</v>
      </c>
      <c r="AD58" s="18" t="s">
        <v>119</v>
      </c>
      <c r="AE58" s="18" t="s">
        <v>119</v>
      </c>
      <c r="AF58" s="18" t="s">
        <v>3</v>
      </c>
      <c r="AG58" s="18">
        <v>1</v>
      </c>
      <c r="AH58" s="77" t="s">
        <v>120</v>
      </c>
      <c r="AI58" s="77" t="s">
        <v>120</v>
      </c>
      <c r="AJ58" s="77" t="s">
        <v>120</v>
      </c>
      <c r="AK58" s="77" t="s">
        <v>121</v>
      </c>
      <c r="AL58" s="77" t="s">
        <v>121</v>
      </c>
      <c r="AM58" s="77" t="s">
        <v>122</v>
      </c>
      <c r="AN58" s="18" t="s">
        <v>99</v>
      </c>
      <c r="AO58" s="77" t="s">
        <v>123</v>
      </c>
      <c r="AP58" s="18" t="s">
        <v>22</v>
      </c>
      <c r="AQ58" s="4" t="s">
        <v>124</v>
      </c>
      <c r="AR58" s="18"/>
      <c r="BE58" s="268" t="s">
        <v>102</v>
      </c>
      <c r="BF58" s="268" t="s">
        <v>102</v>
      </c>
      <c r="BG58" s="272" t="s">
        <v>125</v>
      </c>
      <c r="BH58" s="269" t="s">
        <v>103</v>
      </c>
      <c r="BI58" s="270">
        <v>1</v>
      </c>
      <c r="BJ58" s="270">
        <v>2</v>
      </c>
      <c r="BK58" s="270">
        <v>3</v>
      </c>
      <c r="BL58" s="270">
        <v>4</v>
      </c>
      <c r="BM58" s="271" t="s">
        <v>104</v>
      </c>
      <c r="BN58" s="271" t="s">
        <v>104</v>
      </c>
      <c r="BO58" s="275" t="s">
        <v>105</v>
      </c>
      <c r="BP58" s="275" t="s">
        <v>105</v>
      </c>
      <c r="BQ58" s="275" t="s">
        <v>105</v>
      </c>
      <c r="BR58" s="275" t="s">
        <v>105</v>
      </c>
      <c r="BS58" s="275" t="s">
        <v>105</v>
      </c>
      <c r="BT58" s="32" t="s">
        <v>105</v>
      </c>
      <c r="BU58" s="32" t="s">
        <v>105</v>
      </c>
      <c r="BV58" s="32" t="s">
        <v>105</v>
      </c>
      <c r="BW58" s="33" t="s">
        <v>106</v>
      </c>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c r="HU58" s="18"/>
      <c r="HV58" s="18"/>
      <c r="HW58" s="18"/>
      <c r="HX58" s="18"/>
      <c r="HY58" s="18"/>
      <c r="HZ58" s="18"/>
      <c r="IA58" s="18"/>
      <c r="IB58" s="18"/>
      <c r="IC58" s="18"/>
      <c r="ID58" s="18"/>
      <c r="IE58" s="18"/>
      <c r="IF58" s="18"/>
      <c r="IG58" s="18"/>
      <c r="IH58" s="18"/>
      <c r="II58" s="18"/>
      <c r="IJ58" s="18"/>
      <c r="IK58" s="18"/>
      <c r="IL58" s="18"/>
      <c r="IM58" s="18"/>
      <c r="IN58" s="18"/>
      <c r="IO58" s="18"/>
      <c r="IP58" s="18"/>
      <c r="IQ58" s="18"/>
      <c r="IR58" s="18"/>
      <c r="IS58" s="18"/>
      <c r="IT58" s="18"/>
      <c r="IU58" s="18"/>
      <c r="IV58" s="18"/>
      <c r="IW58" s="18"/>
      <c r="IX58" s="18"/>
      <c r="IY58" s="18"/>
      <c r="IZ58" s="18"/>
      <c r="JA58" s="18"/>
      <c r="JB58" s="18"/>
      <c r="JC58" s="18"/>
      <c r="JD58" s="18"/>
      <c r="JE58" s="18"/>
      <c r="JF58" s="18"/>
      <c r="JG58" s="18"/>
      <c r="JH58" s="18"/>
      <c r="JI58" s="18"/>
      <c r="JJ58" s="18"/>
      <c r="JK58" s="18"/>
      <c r="JL58" s="18"/>
      <c r="JM58" s="18"/>
      <c r="JN58" s="18"/>
      <c r="JO58" s="18"/>
      <c r="JP58" s="18"/>
      <c r="JQ58" s="18"/>
      <c r="JR58" s="18"/>
      <c r="JS58" s="18"/>
      <c r="JT58" s="18"/>
      <c r="JU58" s="18"/>
      <c r="JV58" s="18"/>
      <c r="JW58" s="18"/>
      <c r="JX58" s="18"/>
      <c r="JY58" s="18"/>
      <c r="JZ58" s="18"/>
      <c r="KA58" s="18"/>
      <c r="KB58" s="18"/>
      <c r="KC58" s="18"/>
      <c r="KD58" s="18"/>
      <c r="KE58" s="18"/>
      <c r="KF58" s="18"/>
      <c r="KG58" s="18"/>
      <c r="KH58" s="18"/>
      <c r="KI58" s="18"/>
      <c r="KJ58" s="18"/>
      <c r="KK58" s="18"/>
      <c r="KL58" s="18"/>
      <c r="KM58" s="18"/>
      <c r="KN58" s="18"/>
      <c r="KO58" s="18"/>
      <c r="KP58" s="18"/>
      <c r="KQ58" s="18"/>
      <c r="KR58" s="18"/>
      <c r="KS58" s="18"/>
      <c r="KT58" s="18"/>
      <c r="KU58" s="18"/>
      <c r="KV58" s="18"/>
      <c r="KW58" s="18"/>
      <c r="KX58" s="18"/>
      <c r="KY58" s="18"/>
      <c r="KZ58" s="18"/>
      <c r="LA58" s="18"/>
      <c r="LB58" s="18"/>
      <c r="LC58" s="18"/>
      <c r="LD58" s="18"/>
      <c r="LE58" s="18"/>
      <c r="LF58" s="18"/>
      <c r="LG58" s="18"/>
      <c r="LH58" s="18"/>
      <c r="LI58" s="18"/>
      <c r="LJ58" s="18"/>
      <c r="LK58" s="18"/>
      <c r="LL58" s="18"/>
      <c r="LM58" s="18"/>
      <c r="LN58" s="18"/>
      <c r="LO58" s="18"/>
      <c r="LP58" s="18"/>
      <c r="LQ58" s="18"/>
      <c r="LR58" s="18"/>
      <c r="LS58" s="18"/>
      <c r="LT58" s="18"/>
      <c r="LU58" s="18"/>
      <c r="LV58" s="18"/>
      <c r="LW58" s="18"/>
      <c r="LX58" s="18"/>
      <c r="LY58" s="18"/>
      <c r="LZ58" s="18"/>
      <c r="MA58" s="18"/>
      <c r="MB58" s="18"/>
      <c r="MC58" s="18"/>
      <c r="MD58" s="18"/>
      <c r="ME58" s="18"/>
      <c r="MF58" s="18"/>
      <c r="MG58" s="18"/>
      <c r="MH58" s="18"/>
      <c r="MI58" s="18"/>
      <c r="MJ58" s="18"/>
      <c r="MK58" s="18"/>
      <c r="ML58" s="18"/>
      <c r="MM58" s="18"/>
      <c r="MN58" s="18"/>
      <c r="MO58" s="18"/>
      <c r="MP58" s="18"/>
      <c r="MQ58" s="18"/>
      <c r="MR58" s="18"/>
      <c r="MS58" s="18"/>
      <c r="MT58" s="18"/>
      <c r="MU58" s="18"/>
      <c r="MV58" s="18"/>
      <c r="MW58" s="18"/>
      <c r="MX58" s="18"/>
      <c r="MY58" s="18"/>
      <c r="MZ58" s="18"/>
      <c r="NA58" s="18"/>
      <c r="NB58" s="18"/>
      <c r="NC58" s="18"/>
      <c r="ND58" s="18"/>
      <c r="NE58" s="18"/>
      <c r="NF58" s="18"/>
      <c r="NG58" s="18"/>
      <c r="NH58" s="18"/>
      <c r="NI58" s="18"/>
      <c r="NJ58" s="18"/>
      <c r="NK58" s="18"/>
      <c r="NL58" s="18"/>
      <c r="NM58" s="18"/>
      <c r="NN58" s="18"/>
      <c r="NO58" s="18"/>
      <c r="NP58" s="18"/>
      <c r="NQ58" s="18"/>
      <c r="NR58" s="18"/>
      <c r="NS58" s="18"/>
      <c r="NT58" s="18"/>
      <c r="NU58" s="18"/>
      <c r="NV58" s="18"/>
      <c r="NW58" s="18"/>
      <c r="NX58" s="18"/>
      <c r="NY58" s="18"/>
      <c r="NZ58" s="18"/>
      <c r="OA58" s="18"/>
      <c r="OB58" s="18"/>
      <c r="OC58" s="18"/>
      <c r="OD58" s="18"/>
      <c r="OE58" s="18"/>
      <c r="OF58" s="18"/>
      <c r="OG58" s="18"/>
      <c r="OH58" s="18"/>
      <c r="OI58" s="18"/>
      <c r="OJ58" s="18"/>
      <c r="OK58" s="18"/>
      <c r="OL58" s="18"/>
      <c r="OM58" s="18"/>
      <c r="ON58" s="18"/>
      <c r="OO58" s="18"/>
      <c r="OP58" s="18"/>
      <c r="OQ58" s="18"/>
      <c r="OR58" s="18"/>
      <c r="OS58" s="18"/>
      <c r="OT58" s="18"/>
      <c r="OU58" s="18"/>
      <c r="OV58" s="18"/>
      <c r="OW58" s="18"/>
      <c r="OX58" s="18"/>
      <c r="OY58" s="18"/>
      <c r="OZ58" s="18"/>
      <c r="PA58" s="18"/>
      <c r="PB58" s="18"/>
      <c r="PC58" s="18"/>
      <c r="PD58" s="18"/>
      <c r="PE58" s="18"/>
      <c r="PF58" s="18"/>
      <c r="PG58" s="18"/>
      <c r="PH58" s="18"/>
      <c r="PI58" s="18"/>
      <c r="PJ58" s="18"/>
      <c r="PK58" s="18"/>
      <c r="PL58" s="18"/>
      <c r="PM58" s="18"/>
      <c r="PN58" s="18"/>
      <c r="PO58" s="18"/>
      <c r="PP58" s="18"/>
      <c r="PQ58" s="18"/>
      <c r="PR58" s="18"/>
      <c r="PS58" s="18"/>
      <c r="PT58" s="18"/>
      <c r="PU58" s="18"/>
      <c r="PV58" s="18"/>
      <c r="PW58" s="18"/>
      <c r="PX58" s="18"/>
      <c r="PY58" s="18"/>
      <c r="PZ58" s="18"/>
      <c r="QA58" s="18"/>
      <c r="QB58" s="18"/>
      <c r="QC58" s="18"/>
      <c r="QD58" s="18"/>
      <c r="QE58" s="18"/>
      <c r="QF58" s="18"/>
      <c r="QG58" s="18"/>
      <c r="QH58" s="18"/>
      <c r="QI58" s="18"/>
      <c r="QJ58" s="18"/>
      <c r="QK58" s="18"/>
      <c r="QL58" s="18"/>
      <c r="QM58" s="18"/>
      <c r="QN58" s="18"/>
      <c r="QO58" s="18"/>
      <c r="QP58" s="18"/>
      <c r="QQ58" s="18"/>
      <c r="QR58" s="18"/>
      <c r="QS58" s="18"/>
      <c r="QT58" s="18"/>
      <c r="QU58" s="18"/>
      <c r="QV58" s="18"/>
      <c r="QW58" s="18"/>
      <c r="QX58" s="18"/>
      <c r="QY58" s="18"/>
      <c r="QZ58" s="18"/>
      <c r="RA58" s="18"/>
      <c r="RB58" s="18"/>
      <c r="RC58" s="18"/>
      <c r="RD58" s="18"/>
      <c r="RE58" s="18"/>
      <c r="RF58" s="18"/>
      <c r="RG58" s="18"/>
      <c r="RH58" s="18"/>
      <c r="RI58" s="18"/>
      <c r="RJ58" s="18"/>
      <c r="RK58" s="18"/>
      <c r="RL58" s="18"/>
      <c r="RM58" s="18"/>
      <c r="RN58" s="18"/>
      <c r="RO58" s="18"/>
      <c r="RP58" s="18"/>
      <c r="RQ58" s="18"/>
      <c r="RR58" s="18"/>
      <c r="RS58" s="18"/>
      <c r="RT58" s="18"/>
      <c r="RU58" s="18"/>
      <c r="RV58" s="18"/>
      <c r="RW58" s="18"/>
      <c r="RX58" s="18"/>
      <c r="RY58" s="18"/>
      <c r="RZ58" s="18"/>
      <c r="SA58" s="18"/>
      <c r="SB58" s="18"/>
      <c r="SC58" s="18"/>
      <c r="SD58" s="18"/>
      <c r="SE58" s="18"/>
      <c r="SF58" s="18"/>
      <c r="SG58" s="18"/>
      <c r="SH58" s="18"/>
      <c r="SI58" s="18"/>
      <c r="SJ58" s="18"/>
      <c r="SK58" s="18"/>
      <c r="SL58" s="18"/>
      <c r="SM58" s="18"/>
      <c r="SN58" s="18"/>
      <c r="SO58" s="18"/>
      <c r="SP58" s="18"/>
      <c r="SQ58" s="18"/>
      <c r="SR58" s="18"/>
      <c r="SS58" s="18"/>
      <c r="ST58" s="18"/>
      <c r="SU58" s="18"/>
      <c r="SV58" s="18"/>
      <c r="SW58" s="18"/>
      <c r="SX58" s="18"/>
      <c r="SY58" s="18"/>
      <c r="SZ58" s="18"/>
      <c r="TA58" s="18"/>
      <c r="TB58" s="18"/>
      <c r="TC58" s="18"/>
      <c r="TD58" s="18"/>
      <c r="TE58" s="18"/>
      <c r="TF58" s="18"/>
      <c r="TG58" s="18"/>
      <c r="TH58" s="18"/>
      <c r="TI58" s="18"/>
      <c r="TJ58" s="18"/>
      <c r="TK58" s="18"/>
      <c r="TL58" s="18"/>
      <c r="TM58" s="18"/>
      <c r="TN58" s="18"/>
      <c r="TO58" s="18"/>
      <c r="TP58" s="18"/>
      <c r="TQ58" s="18"/>
      <c r="TR58" s="18"/>
      <c r="TS58" s="18"/>
      <c r="TT58" s="18"/>
      <c r="TU58" s="18"/>
      <c r="TV58" s="18"/>
      <c r="TW58" s="18"/>
      <c r="TX58" s="18"/>
      <c r="TY58" s="18"/>
      <c r="TZ58" s="18"/>
      <c r="UA58" s="18"/>
      <c r="UB58" s="18"/>
      <c r="UC58" s="18"/>
      <c r="UD58" s="18"/>
      <c r="UE58" s="18"/>
      <c r="UF58" s="18"/>
      <c r="UG58" s="18"/>
      <c r="UH58" s="18"/>
      <c r="UI58" s="18"/>
      <c r="UJ58" s="18"/>
      <c r="UK58" s="18"/>
      <c r="UL58" s="18"/>
      <c r="UM58" s="18"/>
      <c r="UN58" s="18"/>
      <c r="UO58" s="18"/>
      <c r="UP58" s="18"/>
      <c r="UQ58" s="18"/>
      <c r="UR58" s="18"/>
      <c r="US58" s="18"/>
      <c r="UT58" s="18"/>
      <c r="UU58" s="18"/>
      <c r="UV58" s="18"/>
      <c r="UW58" s="18"/>
      <c r="UX58" s="18"/>
      <c r="UY58" s="18"/>
      <c r="UZ58" s="18"/>
      <c r="VA58" s="18"/>
      <c r="VB58" s="18"/>
      <c r="VC58" s="18"/>
      <c r="VD58" s="18"/>
      <c r="VE58" s="18"/>
      <c r="VF58" s="18"/>
      <c r="VG58" s="18"/>
      <c r="VH58" s="18"/>
      <c r="VI58" s="18"/>
      <c r="VJ58" s="18"/>
      <c r="VK58" s="18"/>
      <c r="VL58" s="18"/>
      <c r="VM58" s="18"/>
      <c r="VN58" s="18"/>
      <c r="VO58" s="18"/>
      <c r="VP58" s="18"/>
      <c r="VQ58" s="18"/>
      <c r="VR58" s="18"/>
      <c r="VS58" s="18"/>
      <c r="VT58" s="18"/>
      <c r="VU58" s="18"/>
      <c r="VV58" s="18"/>
      <c r="VW58" s="18"/>
      <c r="VX58" s="18"/>
      <c r="VY58" s="18"/>
      <c r="VZ58" s="18"/>
      <c r="WA58" s="18"/>
      <c r="WB58" s="18"/>
      <c r="WC58" s="18"/>
      <c r="WD58" s="18"/>
      <c r="WE58" s="18"/>
      <c r="WF58" s="18"/>
      <c r="WG58" s="18"/>
      <c r="WH58" s="18"/>
      <c r="WI58" s="18"/>
      <c r="WJ58" s="18"/>
      <c r="WK58" s="18"/>
      <c r="WL58" s="18"/>
      <c r="WM58" s="18"/>
      <c r="WN58" s="18"/>
      <c r="WO58" s="18"/>
      <c r="WP58" s="18"/>
      <c r="WQ58" s="18"/>
      <c r="WR58" s="18"/>
      <c r="WS58" s="18"/>
      <c r="WT58" s="18"/>
      <c r="WU58" s="18"/>
      <c r="WV58" s="18"/>
      <c r="WW58" s="18"/>
      <c r="WX58" s="18"/>
      <c r="WY58" s="18"/>
      <c r="WZ58" s="18"/>
      <c r="XA58" s="18"/>
      <c r="XB58" s="18"/>
      <c r="XC58" s="18"/>
      <c r="XD58" s="18"/>
      <c r="XE58" s="18"/>
      <c r="XF58" s="18"/>
      <c r="XG58" s="18"/>
      <c r="XH58" s="18"/>
      <c r="XI58" s="18"/>
      <c r="XJ58" s="18"/>
      <c r="XK58" s="18"/>
      <c r="XL58" s="18"/>
      <c r="XM58" s="18"/>
      <c r="XN58" s="18"/>
      <c r="XO58" s="18"/>
      <c r="XP58" s="18"/>
      <c r="XQ58" s="18"/>
      <c r="XR58" s="18"/>
      <c r="XS58" s="18"/>
      <c r="XT58" s="18"/>
      <c r="XU58" s="18"/>
      <c r="XV58" s="18"/>
      <c r="XW58" s="18"/>
      <c r="XX58" s="18"/>
      <c r="XY58" s="18"/>
      <c r="XZ58" s="18"/>
      <c r="YA58" s="18"/>
      <c r="YB58" s="18"/>
      <c r="YC58" s="18"/>
      <c r="YD58" s="18"/>
      <c r="YE58" s="18"/>
      <c r="YF58" s="18"/>
      <c r="YG58" s="18"/>
      <c r="YH58" s="18"/>
      <c r="YI58" s="18"/>
      <c r="YJ58" s="18"/>
      <c r="YK58" s="18"/>
      <c r="YL58" s="18"/>
      <c r="YM58" s="18"/>
      <c r="YN58" s="18"/>
      <c r="YO58" s="18"/>
      <c r="YP58" s="18"/>
      <c r="YQ58" s="18"/>
      <c r="YR58" s="18"/>
      <c r="YS58" s="18"/>
      <c r="YT58" s="18"/>
      <c r="YU58" s="18"/>
      <c r="YV58" s="18"/>
      <c r="YW58" s="18"/>
      <c r="YX58" s="18"/>
      <c r="YY58" s="18"/>
      <c r="YZ58" s="18"/>
      <c r="ZA58" s="18"/>
      <c r="ZB58" s="18"/>
      <c r="ZC58" s="18"/>
      <c r="ZD58" s="18"/>
      <c r="ZE58" s="18"/>
      <c r="ZF58" s="18"/>
      <c r="ZG58" s="18"/>
      <c r="ZH58" s="18"/>
      <c r="ZI58" s="18"/>
      <c r="ZJ58" s="18"/>
      <c r="ZK58" s="18"/>
      <c r="ZL58" s="18"/>
      <c r="ZM58" s="18"/>
      <c r="ZN58" s="18"/>
      <c r="ZO58" s="18"/>
      <c r="ZP58" s="18"/>
      <c r="ZQ58" s="18"/>
      <c r="ZR58" s="18"/>
      <c r="ZS58" s="18"/>
      <c r="ZT58" s="18"/>
      <c r="ZU58" s="18"/>
      <c r="ZV58" s="18"/>
      <c r="ZW58" s="18"/>
      <c r="ZX58" s="18"/>
      <c r="ZY58" s="18"/>
      <c r="ZZ58" s="18"/>
      <c r="AAA58" s="18"/>
      <c r="AAB58" s="18"/>
      <c r="AAC58" s="18"/>
      <c r="AAD58" s="18"/>
      <c r="AAE58" s="18"/>
      <c r="AAF58" s="18"/>
      <c r="AAG58" s="18"/>
      <c r="AAH58" s="18"/>
      <c r="AAI58" s="18"/>
      <c r="AAJ58" s="18"/>
      <c r="AAK58" s="18"/>
      <c r="AAL58" s="18"/>
      <c r="AAM58" s="18"/>
      <c r="AAN58" s="18"/>
      <c r="AAO58" s="18"/>
      <c r="AAP58" s="18"/>
      <c r="AAQ58" s="18"/>
      <c r="AAR58" s="18"/>
      <c r="AAS58" s="18"/>
      <c r="AAT58" s="18"/>
      <c r="AAU58" s="18"/>
      <c r="AAV58" s="18"/>
      <c r="AAW58" s="18"/>
      <c r="AAX58" s="18"/>
      <c r="AAY58" s="18"/>
      <c r="AAZ58" s="18"/>
      <c r="ABA58" s="18"/>
      <c r="ABB58" s="18"/>
      <c r="ABC58" s="18"/>
      <c r="ABD58" s="18"/>
      <c r="ABE58" s="18"/>
      <c r="ABF58" s="18"/>
      <c r="ABG58" s="18"/>
      <c r="ABH58" s="18"/>
      <c r="ABI58" s="18"/>
      <c r="ABJ58" s="18"/>
      <c r="ABK58" s="18"/>
      <c r="ABL58" s="18"/>
      <c r="ABM58" s="18"/>
      <c r="ABN58" s="18"/>
      <c r="ABO58" s="18"/>
      <c r="ABP58" s="18"/>
      <c r="ABQ58" s="18"/>
      <c r="ABR58" s="18"/>
      <c r="ABS58" s="18"/>
      <c r="ABT58" s="18"/>
      <c r="ABU58" s="18"/>
      <c r="ABV58" s="18"/>
      <c r="ABW58" s="18"/>
      <c r="ABX58" s="18"/>
      <c r="ABY58" s="18"/>
      <c r="ABZ58" s="18"/>
      <c r="ACA58" s="18"/>
      <c r="ACB58" s="18"/>
      <c r="ACC58" s="18"/>
      <c r="ACD58" s="18"/>
      <c r="ACE58" s="18"/>
      <c r="ACF58" s="18"/>
      <c r="ACG58" s="18"/>
      <c r="ACH58" s="18"/>
      <c r="ACI58" s="18"/>
      <c r="ACJ58" s="18"/>
      <c r="ACK58" s="18"/>
      <c r="ACL58" s="18"/>
      <c r="ACM58" s="18"/>
      <c r="ACN58" s="18"/>
      <c r="ACO58" s="18"/>
      <c r="ACP58" s="18"/>
      <c r="ACQ58" s="18"/>
      <c r="ACR58" s="18"/>
      <c r="ACS58" s="18"/>
      <c r="ACT58" s="18"/>
      <c r="ACU58" s="18"/>
      <c r="ACV58" s="18"/>
      <c r="ACW58" s="18"/>
      <c r="ACX58" s="18"/>
      <c r="ACY58" s="18"/>
      <c r="ACZ58" s="18"/>
      <c r="ADA58" s="18"/>
      <c r="ADB58" s="18"/>
      <c r="ADC58" s="18"/>
      <c r="ADD58" s="18"/>
      <c r="ADE58" s="18"/>
      <c r="ADF58" s="18"/>
      <c r="ADG58" s="18"/>
      <c r="ADH58" s="18"/>
      <c r="ADI58" s="18"/>
      <c r="ADJ58" s="18"/>
      <c r="ADK58" s="18"/>
      <c r="ADL58" s="18"/>
      <c r="ADM58" s="18"/>
      <c r="ADN58" s="18"/>
      <c r="ADO58" s="18"/>
      <c r="ADP58" s="18"/>
      <c r="ADQ58" s="18"/>
      <c r="ADR58" s="18"/>
      <c r="ADS58" s="18"/>
      <c r="ADT58" s="18"/>
      <c r="ADU58" s="18"/>
      <c r="ADV58" s="18"/>
      <c r="ADW58" s="18"/>
      <c r="ADX58" s="18"/>
      <c r="ADY58" s="18"/>
      <c r="ADZ58" s="18"/>
      <c r="AEA58" s="18"/>
      <c r="AEB58" s="18"/>
      <c r="AEC58" s="18"/>
      <c r="AED58" s="18"/>
      <c r="AEE58" s="18"/>
      <c r="AEF58" s="18"/>
      <c r="AEG58" s="18"/>
      <c r="AEH58" s="18"/>
      <c r="AEI58" s="18"/>
      <c r="AEJ58" s="18"/>
      <c r="AEK58" s="18"/>
      <c r="AEL58" s="18"/>
      <c r="AEM58" s="18"/>
      <c r="AEN58" s="18"/>
      <c r="AEO58" s="18"/>
      <c r="AEP58" s="18"/>
      <c r="AEQ58" s="18"/>
      <c r="AER58" s="18"/>
      <c r="AES58" s="18"/>
      <c r="AET58" s="18"/>
      <c r="AEU58" s="18"/>
      <c r="AEV58" s="18"/>
      <c r="AEW58" s="18"/>
      <c r="AEX58" s="18"/>
      <c r="AEY58" s="18"/>
      <c r="AEZ58" s="18"/>
      <c r="AFA58" s="18"/>
      <c r="AFB58" s="18"/>
      <c r="AFC58" s="18"/>
      <c r="AFD58" s="18"/>
      <c r="AFE58" s="18"/>
      <c r="AFF58" s="18"/>
      <c r="AFG58" s="18"/>
      <c r="AFH58" s="18"/>
      <c r="AFI58" s="18"/>
      <c r="AFJ58" s="18"/>
      <c r="AFK58" s="18"/>
      <c r="AFL58" s="18"/>
      <c r="AFM58" s="18"/>
      <c r="AFN58" s="18"/>
      <c r="AFO58" s="18"/>
      <c r="AFP58" s="18"/>
      <c r="AFQ58" s="18"/>
      <c r="AFR58" s="18"/>
      <c r="AFS58" s="18"/>
      <c r="AFT58" s="18"/>
      <c r="AFU58" s="18"/>
      <c r="AFV58" s="18"/>
      <c r="AFW58" s="18"/>
      <c r="AFX58" s="18"/>
      <c r="AFY58" s="18"/>
      <c r="AFZ58" s="18"/>
      <c r="AGA58" s="18"/>
      <c r="AGB58" s="18"/>
      <c r="AGC58" s="18"/>
      <c r="AGD58" s="18"/>
      <c r="AGE58" s="18"/>
      <c r="AGF58" s="18"/>
      <c r="AGG58" s="18"/>
      <c r="AGH58" s="18"/>
      <c r="AGI58" s="18"/>
      <c r="AGJ58" s="18"/>
      <c r="AGK58" s="18"/>
      <c r="AGL58" s="18"/>
      <c r="AGM58" s="18"/>
      <c r="AGN58" s="18"/>
      <c r="AGO58" s="18"/>
      <c r="AGP58" s="18"/>
      <c r="AGQ58" s="18"/>
      <c r="AGR58" s="18"/>
      <c r="AGS58" s="18"/>
      <c r="AGT58" s="18"/>
      <c r="AGU58" s="18"/>
      <c r="AGV58" s="18"/>
      <c r="AGW58" s="18"/>
      <c r="AGX58" s="18"/>
      <c r="AGY58" s="18"/>
      <c r="AGZ58" s="18"/>
      <c r="AHA58" s="18"/>
      <c r="AHB58" s="18"/>
      <c r="AHC58" s="18"/>
      <c r="AHD58" s="18"/>
      <c r="AHE58" s="18"/>
      <c r="AHF58" s="18"/>
      <c r="AHG58" s="18"/>
      <c r="AHH58" s="18"/>
      <c r="AHI58" s="18"/>
      <c r="AHJ58" s="18"/>
      <c r="AHK58" s="18"/>
      <c r="AHL58" s="18"/>
      <c r="AHM58" s="18"/>
      <c r="AHN58" s="18"/>
      <c r="AHO58" s="18"/>
      <c r="AHP58" s="18"/>
      <c r="AHQ58" s="18"/>
      <c r="AHR58" s="18"/>
      <c r="AHS58" s="18"/>
      <c r="AHT58" s="18"/>
      <c r="AHU58" s="18"/>
      <c r="AHV58" s="18"/>
      <c r="AHW58" s="18"/>
      <c r="AHX58" s="18"/>
      <c r="AHY58" s="18"/>
      <c r="AHZ58" s="18"/>
      <c r="AIA58" s="18"/>
      <c r="AIB58" s="18"/>
      <c r="AIC58" s="18"/>
      <c r="AID58" s="18"/>
      <c r="AIE58" s="18"/>
      <c r="AIF58" s="18"/>
      <c r="AIG58" s="18"/>
      <c r="AIH58" s="18"/>
      <c r="AII58" s="18"/>
      <c r="AIJ58" s="18"/>
      <c r="AIK58" s="18"/>
      <c r="AIL58" s="18"/>
      <c r="AIM58" s="18"/>
      <c r="AIN58" s="18"/>
      <c r="AIO58" s="18"/>
      <c r="AIP58" s="18"/>
      <c r="AIQ58" s="18"/>
      <c r="AIR58" s="18"/>
      <c r="AIS58" s="18"/>
      <c r="AIT58" s="18"/>
      <c r="AIU58" s="18"/>
      <c r="AIV58" s="18"/>
      <c r="AIW58" s="18"/>
      <c r="AIX58" s="18"/>
      <c r="AIY58" s="18"/>
      <c r="AIZ58" s="18"/>
      <c r="AJA58" s="18"/>
      <c r="AJB58" s="18"/>
      <c r="AJC58" s="18"/>
      <c r="AJD58" s="18"/>
      <c r="AJE58" s="18"/>
      <c r="AJF58" s="18"/>
      <c r="AJG58" s="18"/>
      <c r="AJH58" s="18"/>
      <c r="AJI58" s="18"/>
      <c r="AJJ58" s="18"/>
      <c r="AJK58" s="18"/>
      <c r="AJL58" s="18"/>
      <c r="AJM58" s="18"/>
      <c r="AJN58" s="18"/>
      <c r="AJO58" s="18"/>
      <c r="AJP58" s="18"/>
      <c r="AJQ58" s="18"/>
      <c r="AJR58" s="18"/>
      <c r="AJS58" s="18"/>
      <c r="AJT58" s="18"/>
      <c r="AJU58" s="18"/>
      <c r="AJV58" s="18"/>
      <c r="AJW58" s="18"/>
      <c r="AJX58" s="18"/>
      <c r="AJY58" s="18"/>
      <c r="AJZ58" s="18"/>
      <c r="AKA58" s="18"/>
      <c r="AKB58" s="18"/>
      <c r="AKC58" s="18"/>
      <c r="AKD58" s="18"/>
      <c r="AKE58" s="18"/>
      <c r="AKF58" s="18"/>
      <c r="AKG58" s="18"/>
      <c r="AKH58" s="18"/>
      <c r="AKI58" s="18"/>
      <c r="AKJ58" s="18"/>
      <c r="AKK58" s="18"/>
      <c r="AKL58" s="18"/>
      <c r="AKM58" s="18"/>
      <c r="AKN58" s="18"/>
      <c r="AKO58" s="18"/>
      <c r="AKP58" s="18"/>
      <c r="AKQ58" s="18"/>
      <c r="AKR58" s="18"/>
      <c r="AKS58" s="18"/>
      <c r="AKT58" s="18"/>
      <c r="AKU58" s="18"/>
      <c r="AKV58" s="18"/>
      <c r="AKW58" s="18"/>
      <c r="AKX58" s="18"/>
      <c r="AKY58" s="18"/>
      <c r="AKZ58" s="18"/>
      <c r="ALA58" s="18"/>
      <c r="ALB58" s="18"/>
      <c r="ALC58" s="18"/>
      <c r="ALD58" s="18"/>
      <c r="ALE58" s="18"/>
      <c r="ALF58" s="18"/>
      <c r="ALG58" s="18"/>
      <c r="ALH58" s="18"/>
      <c r="ALI58" s="18"/>
      <c r="ALJ58" s="18"/>
      <c r="ALK58" s="18"/>
      <c r="ALL58" s="18"/>
      <c r="ALM58" s="18"/>
      <c r="ALN58" s="18"/>
      <c r="ALO58" s="18"/>
      <c r="ALP58" s="18"/>
      <c r="ALQ58" s="18"/>
      <c r="ALR58" s="18"/>
      <c r="ALS58" s="18"/>
      <c r="ALT58" s="18"/>
      <c r="ALU58" s="18"/>
      <c r="ALV58" s="18"/>
      <c r="ALW58" s="18"/>
      <c r="ALX58" s="18"/>
      <c r="ALY58" s="18"/>
      <c r="ALZ58" s="18"/>
      <c r="AMA58" s="18"/>
      <c r="AMB58" s="18"/>
      <c r="AMC58" s="18"/>
      <c r="AMD58" s="18"/>
      <c r="AME58" s="18"/>
      <c r="AMF58" s="18"/>
      <c r="AMG58" s="18"/>
      <c r="AMH58" s="18"/>
      <c r="AMI58" s="18"/>
      <c r="AMJ58" s="18"/>
      <c r="AMK58" s="18"/>
      <c r="AML58" s="18"/>
      <c r="AMM58" s="18"/>
      <c r="AMN58" s="18"/>
      <c r="AMO58" s="18"/>
      <c r="AMP58" s="18"/>
      <c r="AMQ58" s="18"/>
      <c r="AMR58" s="18"/>
      <c r="AMS58" s="18"/>
      <c r="AMT58" s="18"/>
      <c r="AMU58" s="18"/>
      <c r="AMV58" s="18"/>
      <c r="AMW58" s="18"/>
      <c r="AMX58" s="18"/>
      <c r="AMY58" s="18"/>
      <c r="AMZ58" s="18"/>
      <c r="ANA58" s="18"/>
      <c r="ANB58" s="18"/>
      <c r="ANC58" s="18"/>
      <c r="AND58" s="18"/>
      <c r="ANE58" s="18"/>
      <c r="ANF58" s="18"/>
      <c r="ANG58" s="18"/>
      <c r="ANH58" s="18"/>
      <c r="ANI58" s="18"/>
      <c r="ANJ58" s="18"/>
      <c r="ANK58" s="18"/>
      <c r="ANL58" s="18"/>
      <c r="ANM58" s="18"/>
      <c r="ANN58" s="18"/>
      <c r="ANO58" s="18"/>
      <c r="ANP58" s="18"/>
      <c r="ANQ58" s="18"/>
      <c r="ANR58" s="18"/>
      <c r="ANS58" s="18"/>
      <c r="ANT58" s="18"/>
      <c r="ANU58" s="18"/>
      <c r="ANV58" s="18"/>
      <c r="ANW58" s="18"/>
      <c r="ANX58" s="18"/>
      <c r="ANY58" s="18"/>
      <c r="ANZ58" s="18"/>
      <c r="AOA58" s="18"/>
      <c r="AOB58" s="18"/>
      <c r="AOC58" s="18"/>
      <c r="AOD58" s="18"/>
      <c r="AOE58" s="18"/>
      <c r="AOF58" s="18"/>
      <c r="AOG58" s="18"/>
      <c r="AOH58" s="18"/>
      <c r="AOI58" s="18"/>
      <c r="AOJ58" s="18"/>
      <c r="AOK58" s="18"/>
      <c r="AOL58" s="18"/>
      <c r="AOM58" s="18"/>
      <c r="AON58" s="18"/>
      <c r="AOO58" s="18"/>
      <c r="AOP58" s="18"/>
      <c r="AOQ58" s="18"/>
      <c r="AOR58" s="18"/>
      <c r="AOS58" s="18"/>
      <c r="AOT58" s="18"/>
      <c r="AOU58" s="18"/>
      <c r="AOV58" s="18"/>
      <c r="AOW58" s="18"/>
      <c r="AOX58" s="18"/>
      <c r="AOY58" s="18"/>
      <c r="AOZ58" s="18"/>
      <c r="APA58" s="18"/>
      <c r="APB58" s="18"/>
      <c r="APC58" s="18"/>
      <c r="APD58" s="18"/>
      <c r="APE58" s="18"/>
      <c r="APF58" s="18"/>
      <c r="APG58" s="18"/>
      <c r="APH58" s="18"/>
      <c r="API58" s="18"/>
      <c r="APJ58" s="18"/>
      <c r="APK58" s="18"/>
      <c r="APL58" s="18"/>
      <c r="APM58" s="18"/>
      <c r="APN58" s="18"/>
      <c r="APO58" s="18"/>
      <c r="APP58" s="18"/>
      <c r="APQ58" s="18"/>
      <c r="APR58" s="18"/>
      <c r="APS58" s="18"/>
      <c r="APT58" s="18"/>
      <c r="APU58" s="18"/>
      <c r="APV58" s="18"/>
      <c r="APW58" s="18"/>
      <c r="APX58" s="18"/>
      <c r="APY58" s="18"/>
      <c r="APZ58" s="18"/>
      <c r="AQA58" s="18"/>
      <c r="AQB58" s="18"/>
      <c r="AQC58" s="18"/>
      <c r="AQD58" s="18"/>
      <c r="AQE58" s="18"/>
      <c r="AQF58" s="18"/>
      <c r="AQG58" s="18"/>
      <c r="AQH58" s="18"/>
      <c r="AQI58" s="18"/>
      <c r="AQJ58" s="18"/>
      <c r="AQK58" s="18"/>
      <c r="AQL58" s="18"/>
      <c r="AQM58" s="18"/>
      <c r="AQN58" s="18"/>
      <c r="AQO58" s="18"/>
      <c r="AQP58" s="18"/>
      <c r="AQQ58" s="18"/>
      <c r="AQR58" s="18"/>
      <c r="AQS58" s="18"/>
      <c r="AQT58" s="18"/>
      <c r="AQU58" s="18"/>
      <c r="AQV58" s="18"/>
      <c r="AQW58" s="18"/>
      <c r="AQX58" s="18"/>
      <c r="AQY58" s="18"/>
      <c r="AQZ58" s="18"/>
      <c r="ARA58" s="18"/>
      <c r="ARB58" s="18"/>
      <c r="ARC58" s="18"/>
      <c r="ARD58" s="18"/>
      <c r="ARE58" s="18"/>
      <c r="ARF58" s="18"/>
      <c r="ARG58" s="18"/>
      <c r="ARH58" s="18"/>
      <c r="ARI58" s="18"/>
      <c r="ARJ58" s="18"/>
      <c r="ARK58" s="18"/>
      <c r="ARL58" s="18"/>
      <c r="ARM58" s="18"/>
      <c r="ARN58" s="18"/>
      <c r="ARO58" s="18"/>
      <c r="ARP58" s="18"/>
      <c r="ARQ58" s="18"/>
      <c r="ARR58" s="18"/>
      <c r="ARS58" s="18"/>
      <c r="ART58" s="18"/>
      <c r="ARU58" s="18"/>
      <c r="ARV58" s="18"/>
      <c r="ARW58" s="18"/>
      <c r="ARX58" s="18"/>
      <c r="ARY58" s="18"/>
      <c r="ARZ58" s="18"/>
      <c r="ASA58" s="18"/>
      <c r="ASB58" s="18"/>
      <c r="ASC58" s="18"/>
      <c r="ASD58" s="18"/>
      <c r="ASE58" s="18"/>
      <c r="ASF58" s="18"/>
      <c r="ASG58" s="18"/>
      <c r="ASH58" s="18"/>
      <c r="ASI58" s="18"/>
      <c r="ASJ58" s="18"/>
      <c r="ASK58" s="18"/>
      <c r="ASL58" s="18"/>
      <c r="ASM58" s="18"/>
      <c r="ASN58" s="18"/>
      <c r="ASO58" s="18"/>
      <c r="ASP58" s="18"/>
      <c r="ASQ58" s="18"/>
      <c r="ASR58" s="18"/>
      <c r="ASS58" s="18"/>
      <c r="AST58" s="18"/>
      <c r="ASU58" s="18"/>
      <c r="ASV58" s="18"/>
      <c r="ASW58" s="18"/>
      <c r="ASX58" s="18"/>
      <c r="ASY58" s="18"/>
      <c r="ASZ58" s="18"/>
      <c r="ATA58" s="18"/>
      <c r="ATB58" s="18"/>
      <c r="ATC58" s="18"/>
      <c r="ATD58" s="18"/>
      <c r="ATE58" s="18"/>
      <c r="ATF58" s="18"/>
      <c r="ATG58" s="18"/>
      <c r="ATH58" s="18"/>
      <c r="ATI58" s="18"/>
      <c r="ATJ58" s="18"/>
      <c r="ATK58" s="18"/>
      <c r="ATL58" s="18"/>
      <c r="ATM58" s="18"/>
      <c r="ATN58" s="18"/>
      <c r="ATO58" s="18"/>
      <c r="ATP58" s="18"/>
      <c r="ATQ58" s="18"/>
      <c r="ATR58" s="18"/>
      <c r="ATS58" s="18"/>
      <c r="ATT58" s="18"/>
      <c r="ATU58" s="18"/>
      <c r="ATV58" s="18"/>
      <c r="ATW58" s="18"/>
      <c r="ATX58" s="18"/>
      <c r="ATY58" s="18"/>
      <c r="ATZ58" s="18"/>
      <c r="AUA58" s="18"/>
      <c r="AUB58" s="18"/>
      <c r="AUC58" s="18"/>
      <c r="AUD58" s="18"/>
      <c r="AUE58" s="18"/>
      <c r="AUF58" s="18"/>
      <c r="AUG58" s="18"/>
      <c r="AUH58" s="18"/>
      <c r="AUI58" s="18"/>
      <c r="AUJ58" s="18"/>
      <c r="AUK58" s="18"/>
      <c r="AUL58" s="18"/>
      <c r="AUM58" s="18"/>
      <c r="AUN58" s="18"/>
      <c r="AUO58" s="18"/>
      <c r="AUP58" s="18"/>
      <c r="AUQ58" s="18"/>
      <c r="AUR58" s="18"/>
      <c r="AUS58" s="18"/>
      <c r="AUT58" s="18"/>
      <c r="AUU58" s="18"/>
      <c r="AUV58" s="18"/>
      <c r="AUW58" s="18"/>
      <c r="AUX58" s="18"/>
      <c r="AUY58" s="18"/>
      <c r="AUZ58" s="18"/>
      <c r="AVA58" s="18"/>
      <c r="AVB58" s="18"/>
      <c r="AVC58" s="18"/>
      <c r="AVD58" s="18"/>
      <c r="AVE58" s="18"/>
      <c r="AVF58" s="18"/>
      <c r="AVG58" s="18"/>
      <c r="AVH58" s="18"/>
      <c r="AVI58" s="18"/>
      <c r="AVJ58" s="18"/>
      <c r="AVK58" s="18"/>
      <c r="AVL58" s="18"/>
      <c r="AVM58" s="18"/>
      <c r="AVN58" s="18"/>
      <c r="AVO58" s="18"/>
      <c r="AVP58" s="18"/>
      <c r="AVQ58" s="18"/>
      <c r="AVR58" s="18"/>
      <c r="AVS58" s="18"/>
      <c r="AVT58" s="18"/>
      <c r="AVU58" s="18"/>
      <c r="AVV58" s="18"/>
      <c r="AVW58" s="18"/>
      <c r="AVX58" s="18"/>
      <c r="AVY58" s="18"/>
      <c r="AVZ58" s="18"/>
      <c r="AWA58" s="18"/>
      <c r="AWB58" s="18"/>
      <c r="AWC58" s="18"/>
      <c r="AWD58" s="18"/>
      <c r="AWE58" s="18"/>
      <c r="AWF58" s="18"/>
      <c r="AWG58" s="18"/>
      <c r="AWH58" s="18"/>
      <c r="AWI58" s="18"/>
      <c r="AWJ58" s="18"/>
      <c r="AWK58" s="18"/>
      <c r="AWL58" s="18"/>
      <c r="AWM58" s="18"/>
      <c r="AWN58" s="18"/>
      <c r="AWO58" s="18"/>
      <c r="AWP58" s="18"/>
      <c r="AWQ58" s="18"/>
      <c r="AWR58" s="18"/>
      <c r="AWS58" s="18"/>
      <c r="AWT58" s="18"/>
      <c r="AWU58" s="18"/>
      <c r="AWV58" s="18"/>
      <c r="AWW58" s="18"/>
      <c r="AWX58" s="18"/>
      <c r="AWY58" s="18"/>
      <c r="AWZ58" s="18"/>
      <c r="AXA58" s="18"/>
      <c r="AXB58" s="18"/>
      <c r="AXC58" s="18"/>
      <c r="AXD58" s="18"/>
      <c r="AXE58" s="18"/>
      <c r="AXF58" s="18"/>
      <c r="AXG58" s="18"/>
      <c r="AXH58" s="18"/>
      <c r="AXI58" s="18"/>
      <c r="AXJ58" s="18"/>
      <c r="AXK58" s="18"/>
      <c r="AXL58" s="18"/>
      <c r="AXM58" s="18"/>
      <c r="AXN58" s="18"/>
      <c r="AXO58" s="18"/>
      <c r="AXP58" s="18"/>
      <c r="AXQ58" s="18"/>
      <c r="AXR58" s="18"/>
      <c r="AXS58" s="18"/>
      <c r="AXT58" s="18"/>
      <c r="AXU58" s="18"/>
      <c r="AXV58" s="18"/>
      <c r="AXW58" s="18"/>
      <c r="AXX58" s="18"/>
      <c r="AXY58" s="18"/>
      <c r="AXZ58" s="18"/>
      <c r="AYA58" s="18"/>
      <c r="AYB58" s="18"/>
      <c r="AYC58" s="18"/>
      <c r="AYD58" s="18"/>
      <c r="AYE58" s="18"/>
      <c r="AYF58" s="18"/>
      <c r="AYG58" s="18"/>
      <c r="AYH58" s="18"/>
      <c r="AYI58" s="18"/>
      <c r="AYJ58" s="18"/>
      <c r="AYK58" s="18"/>
      <c r="AYL58" s="18"/>
      <c r="AYM58" s="18"/>
      <c r="AYN58" s="18"/>
      <c r="AYO58" s="18"/>
      <c r="AYP58" s="18"/>
      <c r="AYQ58" s="18"/>
      <c r="AYR58" s="18"/>
      <c r="AYS58" s="18"/>
      <c r="AYT58" s="18"/>
      <c r="AYU58" s="18"/>
      <c r="AYV58" s="18"/>
      <c r="AYW58" s="18"/>
      <c r="AYX58" s="18"/>
      <c r="AYY58" s="18"/>
      <c r="AYZ58" s="18"/>
      <c r="AZA58" s="18"/>
      <c r="AZB58" s="18"/>
      <c r="AZC58" s="18"/>
      <c r="AZD58" s="18"/>
      <c r="AZE58" s="18"/>
      <c r="AZF58" s="18"/>
      <c r="AZG58" s="18"/>
      <c r="AZH58" s="18"/>
      <c r="AZI58" s="18"/>
      <c r="AZJ58" s="18"/>
      <c r="AZK58" s="18"/>
      <c r="AZL58" s="18"/>
      <c r="AZM58" s="18"/>
      <c r="AZN58" s="18"/>
      <c r="AZO58" s="18"/>
      <c r="AZP58" s="18"/>
      <c r="AZQ58" s="18"/>
      <c r="AZR58" s="18"/>
      <c r="AZS58" s="18"/>
      <c r="AZT58" s="18"/>
      <c r="AZU58" s="18"/>
      <c r="AZV58" s="18"/>
      <c r="AZW58" s="18"/>
      <c r="AZX58" s="18"/>
      <c r="AZY58" s="18"/>
      <c r="AZZ58" s="18"/>
      <c r="BAA58" s="18"/>
      <c r="BAB58" s="18"/>
      <c r="BAC58" s="18"/>
      <c r="BAD58" s="18"/>
      <c r="BAE58" s="18"/>
      <c r="BAF58" s="18"/>
      <c r="BAG58" s="18"/>
      <c r="BAH58" s="18"/>
      <c r="BAI58" s="18"/>
      <c r="BAJ58" s="18"/>
      <c r="BAK58" s="18"/>
      <c r="BAL58" s="18"/>
      <c r="BAM58" s="18"/>
      <c r="BAN58" s="18"/>
      <c r="BAO58" s="18"/>
      <c r="BAP58" s="18"/>
      <c r="BAQ58" s="18"/>
      <c r="BAR58" s="18"/>
      <c r="BAS58" s="18"/>
      <c r="BAT58" s="18"/>
      <c r="BAU58" s="18"/>
      <c r="BAV58" s="18"/>
      <c r="BAW58" s="18"/>
      <c r="BAX58" s="18"/>
      <c r="BAY58" s="18"/>
      <c r="BAZ58" s="18"/>
      <c r="BBA58" s="18"/>
      <c r="BBB58" s="18"/>
      <c r="BBC58" s="18"/>
      <c r="BBD58" s="18"/>
      <c r="BBE58" s="18"/>
      <c r="BBF58" s="18"/>
      <c r="BBG58" s="18"/>
      <c r="BBH58" s="18"/>
      <c r="BBI58" s="18"/>
      <c r="BBJ58" s="18"/>
      <c r="BBK58" s="18"/>
      <c r="BBL58" s="18"/>
      <c r="BBM58" s="18"/>
      <c r="BBN58" s="18"/>
      <c r="BBO58" s="18"/>
      <c r="BBP58" s="18"/>
      <c r="BBQ58" s="18"/>
      <c r="BBR58" s="18"/>
      <c r="BBS58" s="18"/>
      <c r="BBT58" s="18"/>
      <c r="BBU58" s="18"/>
      <c r="BBV58" s="18"/>
      <c r="BBW58" s="18"/>
      <c r="BBX58" s="18"/>
      <c r="BBY58" s="18"/>
      <c r="BBZ58" s="18"/>
      <c r="BCA58" s="18"/>
      <c r="BCB58" s="18"/>
      <c r="BCC58" s="18"/>
      <c r="BCD58" s="18"/>
      <c r="BCE58" s="18"/>
      <c r="BCF58" s="18"/>
      <c r="BCG58" s="18"/>
      <c r="BCH58" s="18"/>
      <c r="BCI58" s="18"/>
      <c r="BCJ58" s="18"/>
      <c r="BCK58" s="18"/>
      <c r="BCL58" s="18"/>
      <c r="BCM58" s="18"/>
      <c r="BCN58" s="18"/>
      <c r="BCO58" s="18"/>
      <c r="BCP58" s="18"/>
      <c r="BCQ58" s="18"/>
      <c r="BCR58" s="18"/>
      <c r="BCS58" s="18"/>
      <c r="BCT58" s="18"/>
      <c r="BCU58" s="18"/>
      <c r="BCV58" s="18"/>
      <c r="BCW58" s="18"/>
      <c r="BCX58" s="18"/>
      <c r="BCY58" s="18"/>
      <c r="BCZ58" s="18"/>
      <c r="BDA58" s="18"/>
      <c r="BDB58" s="18"/>
      <c r="BDC58" s="18"/>
      <c r="BDD58" s="18"/>
      <c r="BDE58" s="18"/>
      <c r="BDF58" s="18"/>
      <c r="BDG58" s="18"/>
      <c r="BDH58" s="18"/>
      <c r="BDI58" s="18"/>
      <c r="BDJ58" s="18"/>
      <c r="BDK58" s="18"/>
      <c r="BDL58" s="18"/>
      <c r="BDM58" s="18"/>
      <c r="BDN58" s="18"/>
      <c r="BDO58" s="18"/>
      <c r="BDP58" s="18"/>
      <c r="BDQ58" s="18"/>
      <c r="BDR58" s="18"/>
      <c r="BDS58" s="18"/>
      <c r="BDT58" s="18"/>
      <c r="BDU58" s="18"/>
      <c r="BDV58" s="18"/>
      <c r="BDW58" s="18"/>
      <c r="BDX58" s="18"/>
      <c r="BDY58" s="18"/>
      <c r="BDZ58" s="18"/>
      <c r="BEA58" s="18"/>
      <c r="BEB58" s="18"/>
      <c r="BEC58" s="18"/>
      <c r="BED58" s="18"/>
      <c r="BEE58" s="18"/>
      <c r="BEF58" s="18"/>
      <c r="BEG58" s="18"/>
      <c r="BEH58" s="18"/>
      <c r="BEI58" s="18"/>
      <c r="BEJ58" s="18"/>
      <c r="BEK58" s="18"/>
      <c r="BEL58" s="18"/>
      <c r="BEM58" s="18"/>
      <c r="BEN58" s="18"/>
      <c r="BEO58" s="18"/>
      <c r="BEP58" s="18"/>
      <c r="BEQ58" s="18"/>
      <c r="BER58" s="18"/>
      <c r="BES58" s="18"/>
      <c r="BET58" s="18"/>
      <c r="BEU58" s="18"/>
      <c r="BEV58" s="18"/>
      <c r="BEW58" s="18"/>
      <c r="BEX58" s="18"/>
      <c r="BEY58" s="18"/>
      <c r="BEZ58" s="18"/>
      <c r="BFA58" s="18"/>
      <c r="BFB58" s="18"/>
      <c r="BFC58" s="18"/>
      <c r="BFD58" s="18"/>
      <c r="BFE58" s="18"/>
      <c r="BFF58" s="18"/>
      <c r="BFG58" s="18"/>
      <c r="BFH58" s="18"/>
      <c r="BFI58" s="18"/>
      <c r="BFJ58" s="18"/>
      <c r="BFK58" s="18"/>
      <c r="BFL58" s="18"/>
      <c r="BFM58" s="18"/>
      <c r="BFN58" s="18"/>
      <c r="BFO58" s="18"/>
      <c r="BFP58" s="18"/>
      <c r="BFQ58" s="18"/>
      <c r="BFR58" s="18"/>
      <c r="BFS58" s="18"/>
      <c r="BFT58" s="18"/>
      <c r="BFU58" s="18"/>
      <c r="BFV58" s="18"/>
      <c r="BFW58" s="18"/>
      <c r="BFX58" s="18"/>
      <c r="BFY58" s="18"/>
      <c r="BFZ58" s="18"/>
      <c r="BGA58" s="18"/>
      <c r="BGB58" s="18"/>
      <c r="BGC58" s="18"/>
      <c r="BGD58" s="18"/>
      <c r="BGE58" s="18"/>
      <c r="BGF58" s="18"/>
      <c r="BGG58" s="18"/>
      <c r="BGH58" s="18"/>
      <c r="BGI58" s="18"/>
      <c r="BGJ58" s="18"/>
      <c r="BGK58" s="18"/>
      <c r="BGL58" s="18"/>
      <c r="BGM58" s="18"/>
      <c r="BGN58" s="18"/>
      <c r="BGO58" s="18"/>
      <c r="BGP58" s="18"/>
      <c r="BGQ58" s="18"/>
      <c r="BGR58" s="18"/>
      <c r="BGS58" s="18"/>
      <c r="BGT58" s="18"/>
      <c r="BGU58" s="18"/>
      <c r="BGV58" s="18"/>
      <c r="BGW58" s="18"/>
      <c r="BGX58" s="18"/>
      <c r="BGY58" s="18"/>
      <c r="BGZ58" s="18"/>
      <c r="BHA58" s="18"/>
      <c r="BHB58" s="18"/>
      <c r="BHC58" s="18"/>
      <c r="BHD58" s="18"/>
      <c r="BHE58" s="18"/>
      <c r="BHF58" s="18"/>
      <c r="BHG58" s="18"/>
      <c r="BHH58" s="18"/>
      <c r="BHI58" s="18"/>
      <c r="BHJ58" s="18"/>
      <c r="BHK58" s="18"/>
      <c r="BHL58" s="18"/>
      <c r="BHM58" s="18"/>
      <c r="BHN58" s="18"/>
      <c r="BHO58" s="18"/>
      <c r="BHP58" s="18"/>
      <c r="BHQ58" s="18"/>
      <c r="BHR58" s="18"/>
      <c r="BHS58" s="18"/>
      <c r="BHT58" s="18"/>
      <c r="BHU58" s="18"/>
      <c r="BHV58" s="18"/>
      <c r="BHW58" s="18"/>
      <c r="BHX58" s="18"/>
      <c r="BHY58" s="18"/>
      <c r="BHZ58" s="18"/>
      <c r="BIA58" s="18"/>
      <c r="BIB58" s="18"/>
      <c r="BIC58" s="18"/>
      <c r="BID58" s="18"/>
      <c r="BIE58" s="18"/>
      <c r="BIF58" s="18"/>
      <c r="BIG58" s="18"/>
      <c r="BIH58" s="18"/>
      <c r="BII58" s="18"/>
      <c r="BIJ58" s="18"/>
      <c r="BIK58" s="18"/>
      <c r="BIL58" s="18"/>
      <c r="BIM58" s="18"/>
      <c r="BIN58" s="18"/>
      <c r="BIO58" s="18"/>
      <c r="BIP58" s="18"/>
      <c r="BIQ58" s="18"/>
      <c r="BIR58" s="18"/>
      <c r="BIS58" s="18"/>
      <c r="BIT58" s="18"/>
      <c r="BIU58" s="18"/>
      <c r="BIV58" s="18"/>
      <c r="BIW58" s="18"/>
      <c r="BIX58" s="18"/>
      <c r="BIY58" s="18"/>
      <c r="BIZ58" s="18"/>
      <c r="BJA58" s="18"/>
      <c r="BJB58" s="18"/>
      <c r="BJC58" s="18"/>
      <c r="BJD58" s="18"/>
      <c r="BJE58" s="18"/>
      <c r="BJF58" s="18"/>
      <c r="BJG58" s="18"/>
      <c r="BJH58" s="18"/>
      <c r="BJI58" s="18"/>
      <c r="BJJ58" s="18"/>
      <c r="BJK58" s="18"/>
      <c r="BJL58" s="18"/>
      <c r="BJM58" s="18"/>
      <c r="BJN58" s="18"/>
      <c r="BJO58" s="18"/>
      <c r="BJP58" s="18"/>
      <c r="BJQ58" s="18"/>
      <c r="BJR58" s="18"/>
      <c r="BJS58" s="18"/>
      <c r="BJT58" s="18"/>
      <c r="BJU58" s="18"/>
      <c r="BJV58" s="18"/>
      <c r="BJW58" s="18"/>
      <c r="BJX58" s="18"/>
      <c r="BJY58" s="18"/>
      <c r="BJZ58" s="18"/>
      <c r="BKA58" s="18"/>
      <c r="BKB58" s="18"/>
      <c r="BKC58" s="18"/>
      <c r="BKD58" s="18"/>
      <c r="BKE58" s="18"/>
      <c r="BKF58" s="18"/>
      <c r="BKG58" s="18"/>
      <c r="BKH58" s="18"/>
      <c r="BKI58" s="18"/>
      <c r="BKJ58" s="18"/>
      <c r="BKK58" s="18"/>
      <c r="BKL58" s="18"/>
      <c r="BKM58" s="18"/>
      <c r="BKN58" s="18"/>
      <c r="BKO58" s="18"/>
      <c r="BKP58" s="18"/>
      <c r="BKQ58" s="18"/>
      <c r="BKR58" s="18"/>
      <c r="BKS58" s="18"/>
      <c r="BKT58" s="18"/>
      <c r="BKU58" s="18"/>
      <c r="BKV58" s="18"/>
      <c r="BKW58" s="18"/>
      <c r="BKX58" s="18"/>
      <c r="BKY58" s="18"/>
      <c r="BKZ58" s="18"/>
      <c r="BLA58" s="18"/>
      <c r="BLB58" s="18"/>
      <c r="BLC58" s="18"/>
      <c r="BLD58" s="18"/>
      <c r="BLE58" s="18"/>
      <c r="BLF58" s="18"/>
      <c r="BLG58" s="18"/>
      <c r="BLH58" s="18"/>
      <c r="BLI58" s="18"/>
      <c r="BLJ58" s="18"/>
      <c r="BLK58" s="18"/>
      <c r="BLL58" s="18"/>
      <c r="BLM58" s="18"/>
      <c r="BLN58" s="18"/>
      <c r="BLO58" s="18"/>
      <c r="BLP58" s="18"/>
      <c r="BLQ58" s="18"/>
      <c r="BLR58" s="18"/>
      <c r="BLS58" s="18"/>
      <c r="BLT58" s="18"/>
      <c r="BLU58" s="18"/>
      <c r="BLV58" s="18"/>
      <c r="BLW58" s="18"/>
      <c r="BLX58" s="18"/>
      <c r="BLY58" s="18"/>
      <c r="BLZ58" s="18"/>
      <c r="BMA58" s="18"/>
      <c r="BMB58" s="18"/>
      <c r="BMC58" s="18"/>
      <c r="BMD58" s="18"/>
      <c r="BME58" s="18"/>
      <c r="BMF58" s="18"/>
      <c r="BMG58" s="18"/>
      <c r="BMH58" s="18"/>
      <c r="BMI58" s="18"/>
      <c r="BMJ58" s="18"/>
      <c r="BMK58" s="18"/>
      <c r="BML58" s="18"/>
      <c r="BMM58" s="18"/>
      <c r="BMN58" s="18"/>
      <c r="BMO58" s="18"/>
      <c r="BMP58" s="18"/>
      <c r="BMQ58" s="18"/>
      <c r="BMR58" s="18"/>
      <c r="BMS58" s="18"/>
      <c r="BMT58" s="18"/>
      <c r="BMU58" s="18"/>
      <c r="BMV58" s="18"/>
      <c r="BMW58" s="18"/>
      <c r="BMX58" s="18"/>
      <c r="BMY58" s="18"/>
      <c r="BMZ58" s="18"/>
      <c r="BNA58" s="18"/>
      <c r="BNB58" s="18"/>
      <c r="BNC58" s="18"/>
      <c r="BND58" s="18"/>
      <c r="BNE58" s="18"/>
      <c r="BNF58" s="18"/>
      <c r="BNG58" s="18"/>
      <c r="BNH58" s="18"/>
      <c r="BNI58" s="18"/>
      <c r="BNJ58" s="18"/>
      <c r="BNK58" s="18"/>
      <c r="BNL58" s="18"/>
      <c r="BNM58" s="18"/>
      <c r="BNN58" s="18"/>
      <c r="BNO58" s="18"/>
      <c r="BNP58" s="18"/>
      <c r="BNQ58" s="18"/>
      <c r="BNR58" s="18"/>
      <c r="BNS58" s="18"/>
      <c r="BNT58" s="18"/>
      <c r="BNU58" s="18"/>
      <c r="BNV58" s="18"/>
      <c r="BNW58" s="18"/>
      <c r="BNX58" s="18"/>
      <c r="BNY58" s="18"/>
      <c r="BNZ58" s="18"/>
      <c r="BOA58" s="18"/>
      <c r="BOB58" s="18"/>
      <c r="BOC58" s="18"/>
      <c r="BOD58" s="18"/>
      <c r="BOE58" s="18"/>
      <c r="BOF58" s="18"/>
      <c r="BOG58" s="18"/>
      <c r="BOH58" s="18"/>
      <c r="BOI58" s="18"/>
      <c r="BOJ58" s="18"/>
      <c r="BOK58" s="18"/>
      <c r="BOL58" s="18"/>
      <c r="BOM58" s="18"/>
      <c r="BON58" s="18"/>
      <c r="BOO58" s="18"/>
      <c r="BOP58" s="18"/>
      <c r="BOQ58" s="18"/>
      <c r="BOR58" s="18"/>
      <c r="BOS58" s="18"/>
      <c r="BOT58" s="18"/>
      <c r="BOU58" s="18"/>
      <c r="BOV58" s="18"/>
      <c r="BOW58" s="18"/>
      <c r="BOX58" s="18"/>
      <c r="BOY58" s="18"/>
      <c r="BOZ58" s="18"/>
      <c r="BPA58" s="18"/>
      <c r="BPB58" s="18"/>
      <c r="BPC58" s="18"/>
      <c r="BPD58" s="18"/>
      <c r="BPE58" s="18"/>
      <c r="BPF58" s="18"/>
      <c r="BPG58" s="18"/>
      <c r="BPH58" s="18"/>
      <c r="BPI58" s="18"/>
      <c r="BPJ58" s="18"/>
      <c r="BPK58" s="18"/>
      <c r="BPL58" s="18"/>
      <c r="BPM58" s="18"/>
      <c r="BPN58" s="18"/>
      <c r="BPO58" s="18"/>
      <c r="BPP58" s="18"/>
      <c r="BPQ58" s="18"/>
      <c r="BPR58" s="18"/>
      <c r="BPS58" s="18"/>
      <c r="BPT58" s="18"/>
      <c r="BPU58" s="18"/>
      <c r="BPV58" s="18"/>
      <c r="BPW58" s="18"/>
      <c r="BPX58" s="18"/>
      <c r="BPY58" s="18"/>
      <c r="BPZ58" s="18"/>
      <c r="BQA58" s="18"/>
      <c r="BQB58" s="18"/>
      <c r="BQC58" s="18"/>
      <c r="BQD58" s="18"/>
      <c r="BQE58" s="18"/>
      <c r="BQF58" s="18"/>
      <c r="BQG58" s="18"/>
      <c r="BQH58" s="18"/>
      <c r="BQI58" s="18"/>
      <c r="BQJ58" s="18"/>
      <c r="BQK58" s="18"/>
      <c r="BQL58" s="18"/>
      <c r="BQM58" s="18"/>
      <c r="BQN58" s="18"/>
      <c r="BQO58" s="18"/>
      <c r="BQP58" s="18"/>
      <c r="BQQ58" s="18"/>
      <c r="BQR58" s="18"/>
      <c r="BQS58" s="18"/>
      <c r="BQT58" s="18"/>
      <c r="BQU58" s="18"/>
      <c r="BQV58" s="18"/>
      <c r="BQW58" s="18"/>
      <c r="BQX58" s="18"/>
      <c r="BQY58" s="18"/>
      <c r="BQZ58" s="18"/>
      <c r="BRA58" s="18"/>
      <c r="BRB58" s="18"/>
      <c r="BRC58" s="18"/>
      <c r="BRD58" s="18"/>
      <c r="BRE58" s="18"/>
      <c r="BRF58" s="18"/>
      <c r="BRG58" s="18"/>
      <c r="BRH58" s="18"/>
      <c r="BRI58" s="18"/>
      <c r="BRJ58" s="18"/>
      <c r="BRK58" s="18"/>
      <c r="BRL58" s="18"/>
      <c r="BRM58" s="18"/>
      <c r="BRN58" s="18"/>
      <c r="BRO58" s="18"/>
      <c r="BRP58" s="18"/>
      <c r="BRQ58" s="18"/>
      <c r="BRR58" s="18"/>
      <c r="BRS58" s="18"/>
      <c r="BRT58" s="18"/>
      <c r="BRU58" s="18"/>
      <c r="BRV58" s="18"/>
      <c r="BRW58" s="18"/>
      <c r="BRX58" s="18"/>
      <c r="BRY58" s="18"/>
      <c r="BRZ58" s="18"/>
      <c r="BSA58" s="18"/>
      <c r="BSB58" s="18"/>
      <c r="BSC58" s="18"/>
      <c r="BSD58" s="18"/>
      <c r="BSE58" s="18"/>
      <c r="BSF58" s="18"/>
      <c r="BSG58" s="18"/>
      <c r="BSH58" s="18"/>
      <c r="BSI58" s="18"/>
      <c r="BSJ58" s="18"/>
      <c r="BSK58" s="18"/>
      <c r="BSL58" s="18"/>
      <c r="BSM58" s="18"/>
      <c r="BSN58" s="18"/>
      <c r="BSO58" s="18"/>
      <c r="BSP58" s="18"/>
      <c r="BSQ58" s="18"/>
      <c r="BSR58" s="18"/>
      <c r="BSS58" s="18"/>
      <c r="BST58" s="18"/>
      <c r="BSU58" s="18"/>
      <c r="BSV58" s="18"/>
      <c r="BSW58" s="18"/>
      <c r="BSX58" s="18"/>
      <c r="BSY58" s="18"/>
      <c r="BSZ58" s="18"/>
      <c r="BTA58" s="18"/>
      <c r="BTB58" s="18"/>
      <c r="BTC58" s="18"/>
      <c r="BTD58" s="18"/>
      <c r="BTE58" s="18"/>
      <c r="BTF58" s="18"/>
      <c r="BTG58" s="18"/>
      <c r="BTH58" s="18"/>
      <c r="BTI58" s="18"/>
      <c r="BTJ58" s="18"/>
      <c r="BTK58" s="18"/>
      <c r="BTL58" s="18"/>
      <c r="BTM58" s="18"/>
      <c r="BTN58" s="18"/>
      <c r="BTO58" s="18"/>
      <c r="BTP58" s="18"/>
      <c r="BTQ58" s="18"/>
      <c r="BTR58" s="18"/>
      <c r="BTS58" s="18"/>
      <c r="BTT58" s="18"/>
      <c r="BTU58" s="18"/>
      <c r="BTV58" s="18"/>
      <c r="BTW58" s="18"/>
      <c r="BTX58" s="18"/>
      <c r="BTY58" s="18"/>
      <c r="BTZ58" s="18"/>
      <c r="BUA58" s="18"/>
      <c r="BUB58" s="18"/>
      <c r="BUC58" s="18"/>
      <c r="BUD58" s="18"/>
      <c r="BUE58" s="18"/>
      <c r="BUF58" s="18"/>
      <c r="BUG58" s="18"/>
      <c r="BUH58" s="18"/>
      <c r="BUI58" s="18"/>
      <c r="BUJ58" s="18"/>
      <c r="BUK58" s="18"/>
      <c r="BUL58" s="18"/>
      <c r="BUM58" s="18"/>
      <c r="BUN58" s="18"/>
      <c r="BUO58" s="18"/>
      <c r="BUP58" s="18"/>
      <c r="BUQ58" s="18"/>
      <c r="BUR58" s="18"/>
      <c r="BUS58" s="18"/>
      <c r="BUT58" s="18"/>
      <c r="BUU58" s="18"/>
      <c r="BUV58" s="18"/>
      <c r="BUW58" s="18"/>
      <c r="BUX58" s="18"/>
      <c r="BUY58" s="18"/>
      <c r="BUZ58" s="18"/>
      <c r="BVA58" s="18"/>
      <c r="BVB58" s="18"/>
      <c r="BVC58" s="18"/>
      <c r="BVD58" s="18"/>
      <c r="BVE58" s="18"/>
      <c r="BVF58" s="18"/>
      <c r="BVG58" s="18"/>
      <c r="BVH58" s="18"/>
      <c r="BVI58" s="18"/>
      <c r="BVJ58" s="18"/>
      <c r="BVK58" s="18"/>
      <c r="BVL58" s="18"/>
      <c r="BVM58" s="18"/>
      <c r="BVN58" s="18"/>
      <c r="BVO58" s="18"/>
      <c r="BVP58" s="18"/>
      <c r="BVQ58" s="18"/>
      <c r="BVR58" s="18"/>
      <c r="BVS58" s="18"/>
      <c r="BVT58" s="18"/>
      <c r="BVU58" s="18"/>
      <c r="BVV58" s="18"/>
      <c r="BVW58" s="18"/>
      <c r="BVX58" s="18"/>
      <c r="BVY58" s="18"/>
      <c r="BVZ58" s="18"/>
      <c r="BWA58" s="18"/>
      <c r="BWB58" s="18"/>
      <c r="BWC58" s="18"/>
      <c r="BWD58" s="18"/>
      <c r="BWE58" s="18"/>
      <c r="BWF58" s="18"/>
      <c r="BWG58" s="18"/>
      <c r="BWH58" s="18"/>
      <c r="BWI58" s="18"/>
      <c r="BWJ58" s="18"/>
      <c r="BWK58" s="18"/>
      <c r="BWL58" s="18"/>
      <c r="BWM58" s="18"/>
      <c r="BWN58" s="18"/>
      <c r="BWO58" s="18"/>
      <c r="BWP58" s="18"/>
      <c r="BWQ58" s="18"/>
      <c r="BWR58" s="18"/>
      <c r="BWS58" s="18"/>
      <c r="BWT58" s="18"/>
      <c r="BWU58" s="18"/>
      <c r="BWV58" s="18"/>
      <c r="BWW58" s="18"/>
      <c r="BWX58" s="18"/>
      <c r="BWY58" s="18"/>
      <c r="BWZ58" s="18"/>
      <c r="BXA58" s="18"/>
      <c r="BXB58" s="18"/>
      <c r="BXC58" s="18"/>
      <c r="BXD58" s="18"/>
      <c r="BXE58" s="18"/>
      <c r="BXF58" s="18"/>
      <c r="BXG58" s="18"/>
      <c r="BXH58" s="18"/>
      <c r="BXI58" s="18"/>
      <c r="BXJ58" s="18"/>
      <c r="BXK58" s="18"/>
      <c r="BXL58" s="18"/>
      <c r="BXM58" s="18"/>
      <c r="BXN58" s="18"/>
      <c r="BXO58" s="18"/>
      <c r="BXP58" s="18"/>
      <c r="BXQ58" s="18"/>
      <c r="BXR58" s="18"/>
      <c r="BXS58" s="18"/>
      <c r="BXT58" s="18"/>
      <c r="BXU58" s="18"/>
      <c r="BXV58" s="18"/>
      <c r="BXW58" s="18"/>
      <c r="BXX58" s="18"/>
      <c r="BXY58" s="18"/>
      <c r="BXZ58" s="18"/>
      <c r="BYA58" s="18"/>
      <c r="BYB58" s="18"/>
      <c r="BYC58" s="18"/>
      <c r="BYD58" s="18"/>
      <c r="BYE58" s="18"/>
      <c r="BYF58" s="18"/>
      <c r="BYG58" s="18"/>
      <c r="BYH58" s="18"/>
      <c r="BYI58" s="18"/>
      <c r="BYJ58" s="18"/>
      <c r="BYK58" s="18"/>
      <c r="BYL58" s="18"/>
      <c r="BYM58" s="18"/>
      <c r="BYN58" s="18"/>
      <c r="BYO58" s="18"/>
      <c r="BYP58" s="18"/>
      <c r="BYQ58" s="18"/>
      <c r="BYR58" s="18"/>
      <c r="BYS58" s="18"/>
      <c r="BYT58" s="18"/>
      <c r="BYU58" s="18"/>
      <c r="BYV58" s="18"/>
      <c r="BYW58" s="18"/>
      <c r="BYX58" s="18"/>
      <c r="BYY58" s="18"/>
      <c r="BYZ58" s="18"/>
      <c r="BZA58" s="18"/>
      <c r="BZB58" s="18"/>
      <c r="BZC58" s="18"/>
      <c r="BZD58" s="18"/>
      <c r="BZE58" s="18"/>
      <c r="BZF58" s="18"/>
      <c r="BZG58" s="18"/>
      <c r="BZH58" s="18"/>
      <c r="BZI58" s="18"/>
      <c r="BZJ58" s="18"/>
      <c r="BZK58" s="18"/>
      <c r="BZL58" s="18"/>
      <c r="BZM58" s="18"/>
      <c r="BZN58" s="18"/>
      <c r="BZO58" s="18"/>
      <c r="BZP58" s="18"/>
      <c r="BZQ58" s="18"/>
      <c r="BZR58" s="18"/>
      <c r="BZS58" s="18"/>
      <c r="BZT58" s="18"/>
      <c r="BZU58" s="18"/>
      <c r="BZV58" s="18"/>
      <c r="BZW58" s="18"/>
      <c r="BZX58" s="18"/>
      <c r="BZY58" s="18"/>
      <c r="BZZ58" s="18"/>
      <c r="CAA58" s="18"/>
      <c r="CAB58" s="18"/>
      <c r="CAC58" s="18"/>
      <c r="CAD58" s="18"/>
      <c r="CAE58" s="18"/>
      <c r="CAF58" s="18"/>
      <c r="CAG58" s="18"/>
      <c r="CAH58" s="18"/>
      <c r="CAI58" s="18"/>
      <c r="CAJ58" s="18"/>
      <c r="CAK58" s="18"/>
      <c r="CAL58" s="18"/>
      <c r="CAM58" s="18"/>
      <c r="CAN58" s="18"/>
      <c r="CAO58" s="18"/>
      <c r="CAP58" s="18"/>
      <c r="CAQ58" s="18"/>
      <c r="CAR58" s="18"/>
      <c r="CAS58" s="18"/>
      <c r="CAT58" s="18"/>
      <c r="CAU58" s="18"/>
      <c r="CAV58" s="18"/>
      <c r="CAW58" s="18"/>
      <c r="CAX58" s="18"/>
      <c r="CAY58" s="18"/>
      <c r="CAZ58" s="18"/>
      <c r="CBA58" s="18"/>
      <c r="CBB58" s="18"/>
      <c r="CBC58" s="18"/>
      <c r="CBD58" s="18"/>
      <c r="CBE58" s="18"/>
      <c r="CBF58" s="18"/>
      <c r="CBG58" s="18"/>
      <c r="CBH58" s="18"/>
      <c r="CBI58" s="18"/>
      <c r="CBJ58" s="18"/>
      <c r="CBK58" s="18"/>
      <c r="CBL58" s="18"/>
      <c r="CBM58" s="18"/>
      <c r="CBN58" s="18"/>
      <c r="CBO58" s="18"/>
      <c r="CBP58" s="18"/>
      <c r="CBQ58" s="18"/>
      <c r="CBR58" s="18"/>
      <c r="CBS58" s="18"/>
      <c r="CBT58" s="18"/>
      <c r="CBU58" s="18"/>
      <c r="CBV58" s="18"/>
      <c r="CBW58" s="18"/>
      <c r="CBX58" s="18"/>
      <c r="CBY58" s="18"/>
      <c r="CBZ58" s="18"/>
      <c r="CCA58" s="18"/>
      <c r="CCB58" s="18"/>
      <c r="CCC58" s="18"/>
      <c r="CCD58" s="18"/>
      <c r="CCE58" s="18"/>
      <c r="CCF58" s="18"/>
      <c r="CCG58" s="18"/>
      <c r="CCH58" s="18"/>
      <c r="CCI58" s="18"/>
      <c r="CCJ58" s="18"/>
      <c r="CCK58" s="18"/>
      <c r="CCL58" s="18"/>
      <c r="CCM58" s="18"/>
      <c r="CCN58" s="18"/>
      <c r="CCO58" s="18"/>
      <c r="CCP58" s="18"/>
      <c r="CCQ58" s="18"/>
      <c r="CCR58" s="18"/>
      <c r="CCS58" s="18"/>
      <c r="CCT58" s="18"/>
      <c r="CCU58" s="18"/>
      <c r="CCV58" s="18"/>
      <c r="CCW58" s="18"/>
      <c r="CCX58" s="18"/>
      <c r="CCY58" s="18"/>
      <c r="CCZ58" s="18"/>
      <c r="CDA58" s="18"/>
      <c r="CDB58" s="18"/>
      <c r="CDC58" s="18"/>
      <c r="CDD58" s="18"/>
      <c r="CDE58" s="18"/>
      <c r="CDF58" s="18"/>
      <c r="CDG58" s="18"/>
      <c r="CDH58" s="18"/>
      <c r="CDI58" s="18"/>
      <c r="CDJ58" s="18"/>
      <c r="CDK58" s="18"/>
      <c r="CDL58" s="18"/>
      <c r="CDM58" s="18"/>
      <c r="CDN58" s="18"/>
      <c r="CDO58" s="18"/>
      <c r="CDP58" s="18"/>
      <c r="CDQ58" s="18"/>
      <c r="CDR58" s="18"/>
      <c r="CDS58" s="18"/>
      <c r="CDT58" s="18"/>
      <c r="CDU58" s="18"/>
      <c r="CDV58" s="18"/>
      <c r="CDW58" s="18"/>
      <c r="CDX58" s="18"/>
      <c r="CDY58" s="18"/>
      <c r="CDZ58" s="18"/>
      <c r="CEA58" s="18"/>
      <c r="CEB58" s="18"/>
      <c r="CEC58" s="18"/>
      <c r="CED58" s="18"/>
      <c r="CEE58" s="18"/>
      <c r="CEF58" s="18"/>
      <c r="CEG58" s="18"/>
      <c r="CEH58" s="18"/>
      <c r="CEI58" s="18"/>
      <c r="CEJ58" s="18"/>
      <c r="CEK58" s="18"/>
      <c r="CEL58" s="18"/>
      <c r="CEM58" s="18"/>
      <c r="CEN58" s="18"/>
      <c r="CEO58" s="18"/>
      <c r="CEP58" s="18"/>
      <c r="CEQ58" s="18"/>
      <c r="CER58" s="18"/>
      <c r="CES58" s="18"/>
      <c r="CET58" s="18"/>
      <c r="CEU58" s="18"/>
      <c r="CEV58" s="18"/>
      <c r="CEW58" s="18"/>
      <c r="CEX58" s="18"/>
      <c r="CEY58" s="18"/>
      <c r="CEZ58" s="18"/>
      <c r="CFA58" s="18"/>
      <c r="CFB58" s="18"/>
      <c r="CFC58" s="18"/>
      <c r="CFD58" s="18"/>
      <c r="CFE58" s="18"/>
      <c r="CFF58" s="18"/>
      <c r="CFG58" s="18"/>
      <c r="CFH58" s="18"/>
      <c r="CFI58" s="18"/>
      <c r="CFJ58" s="18"/>
      <c r="CFK58" s="18"/>
      <c r="CFL58" s="18"/>
      <c r="CFM58" s="18"/>
      <c r="CFN58" s="18"/>
      <c r="CFO58" s="18"/>
      <c r="CFP58" s="18"/>
      <c r="CFQ58" s="18"/>
      <c r="CFR58" s="18"/>
      <c r="CFS58" s="18"/>
      <c r="CFT58" s="18"/>
      <c r="CFU58" s="18"/>
      <c r="CFV58" s="18"/>
      <c r="CFW58" s="18"/>
      <c r="CFX58" s="18"/>
      <c r="CFY58" s="18"/>
      <c r="CFZ58" s="18"/>
      <c r="CGA58" s="18"/>
      <c r="CGB58" s="18"/>
      <c r="CGC58" s="18"/>
      <c r="CGD58" s="18"/>
      <c r="CGE58" s="18"/>
      <c r="CGF58" s="18"/>
      <c r="CGG58" s="18"/>
      <c r="CGH58" s="18"/>
      <c r="CGI58" s="18"/>
      <c r="CGJ58" s="18"/>
      <c r="CGK58" s="18"/>
      <c r="CGL58" s="18"/>
      <c r="CGM58" s="18"/>
      <c r="CGN58" s="18"/>
      <c r="CGO58" s="18"/>
      <c r="CGP58" s="18"/>
      <c r="CGQ58" s="18"/>
      <c r="CGR58" s="18"/>
      <c r="CGS58" s="18"/>
      <c r="CGT58" s="18"/>
      <c r="CGU58" s="18"/>
      <c r="CGV58" s="18"/>
      <c r="CGW58" s="18"/>
      <c r="CGX58" s="18"/>
      <c r="CGY58" s="18"/>
      <c r="CGZ58" s="18"/>
      <c r="CHA58" s="18"/>
      <c r="CHB58" s="18"/>
      <c r="CHC58" s="18"/>
      <c r="CHD58" s="18"/>
      <c r="CHE58" s="18"/>
      <c r="CHF58" s="18"/>
      <c r="CHG58" s="18"/>
      <c r="CHH58" s="18"/>
      <c r="CHI58" s="18"/>
      <c r="CHJ58" s="18"/>
      <c r="CHK58" s="18"/>
      <c r="CHL58" s="18"/>
      <c r="CHM58" s="18"/>
      <c r="CHN58" s="18"/>
      <c r="CHO58" s="18"/>
      <c r="CHP58" s="18"/>
      <c r="CHQ58" s="18"/>
      <c r="CHR58" s="18"/>
      <c r="CHS58" s="18"/>
      <c r="CHT58" s="18"/>
      <c r="CHU58" s="18"/>
      <c r="CHV58" s="18"/>
      <c r="CHW58" s="18"/>
      <c r="CHX58" s="18"/>
      <c r="CHY58" s="18"/>
      <c r="CHZ58" s="18"/>
      <c r="CIA58" s="18"/>
      <c r="CIB58" s="18"/>
      <c r="CIC58" s="18"/>
      <c r="CID58" s="18"/>
      <c r="CIE58" s="18"/>
      <c r="CIF58" s="18"/>
      <c r="CIG58" s="18"/>
      <c r="CIH58" s="18"/>
      <c r="CII58" s="18"/>
      <c r="CIJ58" s="18"/>
      <c r="CIK58" s="18"/>
      <c r="CIL58" s="18"/>
      <c r="CIM58" s="18"/>
      <c r="CIN58" s="18"/>
      <c r="CIO58" s="18"/>
      <c r="CIP58" s="18"/>
      <c r="CIQ58" s="18"/>
      <c r="CIR58" s="18"/>
      <c r="CIS58" s="18"/>
      <c r="CIT58" s="18"/>
      <c r="CIU58" s="18"/>
      <c r="CIV58" s="18"/>
      <c r="CIW58" s="18"/>
      <c r="CIX58" s="18"/>
      <c r="CIY58" s="18"/>
      <c r="CIZ58" s="18"/>
      <c r="CJA58" s="18"/>
      <c r="CJB58" s="18"/>
      <c r="CJC58" s="18"/>
      <c r="CJD58" s="18"/>
      <c r="CJE58" s="18"/>
      <c r="CJF58" s="18"/>
      <c r="CJG58" s="18"/>
      <c r="CJH58" s="18"/>
      <c r="CJI58" s="18"/>
      <c r="CJJ58" s="18"/>
      <c r="CJK58" s="18"/>
      <c r="CJL58" s="18"/>
      <c r="CJM58" s="18"/>
      <c r="CJN58" s="18"/>
      <c r="CJO58" s="18"/>
      <c r="CJP58" s="18"/>
      <c r="CJQ58" s="18"/>
      <c r="CJR58" s="18"/>
      <c r="CJS58" s="18"/>
      <c r="CJT58" s="18"/>
      <c r="CJU58" s="18"/>
      <c r="CJV58" s="18"/>
      <c r="CJW58" s="18"/>
      <c r="CJX58" s="18"/>
      <c r="CJY58" s="18"/>
      <c r="CJZ58" s="18"/>
      <c r="CKA58" s="18"/>
      <c r="CKB58" s="18"/>
      <c r="CKC58" s="18"/>
      <c r="CKD58" s="18"/>
      <c r="CKE58" s="18"/>
      <c r="CKF58" s="18"/>
      <c r="CKG58" s="18"/>
      <c r="CKH58" s="18"/>
      <c r="CKI58" s="18"/>
      <c r="CKJ58" s="18"/>
      <c r="CKK58" s="18"/>
      <c r="CKL58" s="18"/>
      <c r="CKM58" s="18"/>
      <c r="CKN58" s="18"/>
      <c r="CKO58" s="18"/>
      <c r="CKP58" s="18"/>
      <c r="CKQ58" s="18"/>
      <c r="CKR58" s="18"/>
      <c r="CKS58" s="18"/>
      <c r="CKT58" s="18"/>
      <c r="CKU58" s="18"/>
      <c r="CKV58" s="18"/>
      <c r="CKW58" s="18"/>
      <c r="CKX58" s="18"/>
      <c r="CKY58" s="18"/>
      <c r="CKZ58" s="18"/>
      <c r="CLA58" s="18"/>
      <c r="CLB58" s="18"/>
      <c r="CLC58" s="18"/>
      <c r="CLD58" s="18"/>
      <c r="CLE58" s="18"/>
      <c r="CLF58" s="18"/>
      <c r="CLG58" s="18"/>
      <c r="CLH58" s="18"/>
      <c r="CLI58" s="18"/>
      <c r="CLJ58" s="18"/>
      <c r="CLK58" s="18"/>
      <c r="CLL58" s="18"/>
      <c r="CLM58" s="18"/>
      <c r="CLN58" s="18"/>
      <c r="CLO58" s="18"/>
      <c r="CLP58" s="18"/>
      <c r="CLQ58" s="18"/>
      <c r="CLR58" s="18"/>
      <c r="CLS58" s="18"/>
      <c r="CLT58" s="18"/>
      <c r="CLU58" s="18"/>
      <c r="CLV58" s="18"/>
      <c r="CLW58" s="18"/>
      <c r="CLX58" s="18"/>
      <c r="CLY58" s="18"/>
      <c r="CLZ58" s="18"/>
      <c r="CMA58" s="18"/>
      <c r="CMB58" s="18"/>
      <c r="CMC58" s="18"/>
      <c r="CMD58" s="18"/>
      <c r="CME58" s="18"/>
      <c r="CMF58" s="18"/>
      <c r="CMG58" s="18"/>
      <c r="CMH58" s="18"/>
      <c r="CMI58" s="18"/>
      <c r="CMJ58" s="18"/>
      <c r="CMK58" s="18"/>
      <c r="CML58" s="18"/>
      <c r="CMM58" s="18"/>
      <c r="CMN58" s="18"/>
      <c r="CMO58" s="18"/>
      <c r="CMP58" s="18"/>
      <c r="CMQ58" s="18"/>
      <c r="CMR58" s="18"/>
      <c r="CMS58" s="18"/>
      <c r="CMT58" s="18"/>
      <c r="CMU58" s="18"/>
      <c r="CMV58" s="18"/>
      <c r="CMW58" s="18"/>
      <c r="CMX58" s="18"/>
      <c r="CMY58" s="18"/>
      <c r="CMZ58" s="18"/>
      <c r="CNA58" s="18"/>
      <c r="CNB58" s="18"/>
      <c r="CNC58" s="18"/>
      <c r="CND58" s="18"/>
      <c r="CNE58" s="18"/>
      <c r="CNF58" s="18"/>
      <c r="CNG58" s="18"/>
      <c r="CNH58" s="18"/>
      <c r="CNI58" s="18"/>
      <c r="CNJ58" s="18"/>
      <c r="CNK58" s="18"/>
      <c r="CNL58" s="18"/>
      <c r="CNM58" s="18"/>
      <c r="CNN58" s="18"/>
      <c r="CNO58" s="18"/>
      <c r="CNP58" s="18"/>
      <c r="CNQ58" s="18"/>
      <c r="CNR58" s="18"/>
      <c r="CNS58" s="18"/>
      <c r="CNT58" s="18"/>
      <c r="CNU58" s="18"/>
      <c r="CNV58" s="18"/>
      <c r="CNW58" s="18"/>
      <c r="CNX58" s="18"/>
      <c r="CNY58" s="18"/>
      <c r="CNZ58" s="18"/>
      <c r="COA58" s="18"/>
      <c r="COB58" s="18"/>
      <c r="COC58" s="18"/>
      <c r="COD58" s="18"/>
      <c r="COE58" s="18"/>
      <c r="COF58" s="18"/>
      <c r="COG58" s="18"/>
      <c r="COH58" s="18"/>
      <c r="COI58" s="18"/>
      <c r="COJ58" s="18"/>
      <c r="COK58" s="18"/>
      <c r="COL58" s="18"/>
      <c r="COM58" s="18"/>
      <c r="CON58" s="18"/>
      <c r="COO58" s="18"/>
      <c r="COP58" s="18"/>
      <c r="COQ58" s="18"/>
      <c r="COR58" s="18"/>
      <c r="COS58" s="18"/>
      <c r="COT58" s="18"/>
      <c r="COU58" s="18"/>
      <c r="COV58" s="18"/>
      <c r="COW58" s="18"/>
      <c r="COX58" s="18"/>
      <c r="COY58" s="18"/>
      <c r="COZ58" s="18"/>
      <c r="CPA58" s="18"/>
      <c r="CPB58" s="18"/>
      <c r="CPC58" s="18"/>
      <c r="CPD58" s="18"/>
      <c r="CPE58" s="18"/>
      <c r="CPF58" s="18"/>
      <c r="CPG58" s="18"/>
      <c r="CPH58" s="18"/>
      <c r="CPI58" s="18"/>
      <c r="CPJ58" s="18"/>
      <c r="CPK58" s="18"/>
      <c r="CPL58" s="18"/>
      <c r="CPM58" s="18"/>
      <c r="CPN58" s="18"/>
      <c r="CPO58" s="18"/>
      <c r="CPP58" s="18"/>
      <c r="CPQ58" s="18"/>
      <c r="CPR58" s="18"/>
      <c r="CPS58" s="18"/>
      <c r="CPT58" s="18"/>
      <c r="CPU58" s="18"/>
      <c r="CPV58" s="18"/>
      <c r="CPW58" s="18"/>
      <c r="CPX58" s="18"/>
      <c r="CPY58" s="18"/>
      <c r="CPZ58" s="18"/>
      <c r="CQA58" s="18"/>
      <c r="CQB58" s="18"/>
      <c r="CQC58" s="18"/>
      <c r="CQD58" s="18"/>
      <c r="CQE58" s="18"/>
      <c r="CQF58" s="18"/>
      <c r="CQG58" s="18"/>
      <c r="CQH58" s="18"/>
      <c r="CQI58" s="18"/>
      <c r="CQJ58" s="18"/>
      <c r="CQK58" s="18"/>
      <c r="CQL58" s="18"/>
      <c r="CQM58" s="18"/>
      <c r="CQN58" s="18"/>
      <c r="CQO58" s="18"/>
      <c r="CQP58" s="18"/>
      <c r="CQQ58" s="18"/>
      <c r="CQR58" s="18"/>
      <c r="CQS58" s="18"/>
      <c r="CQT58" s="18"/>
      <c r="CQU58" s="18"/>
      <c r="CQV58" s="18"/>
      <c r="CQW58" s="18"/>
      <c r="CQX58" s="18"/>
      <c r="CQY58" s="18"/>
      <c r="CQZ58" s="18"/>
      <c r="CRA58" s="18"/>
      <c r="CRB58" s="18"/>
      <c r="CRC58" s="18"/>
      <c r="CRD58" s="18"/>
      <c r="CRE58" s="18"/>
      <c r="CRF58" s="18"/>
      <c r="CRG58" s="18"/>
      <c r="CRH58" s="18"/>
      <c r="CRI58" s="18"/>
      <c r="CRJ58" s="18"/>
      <c r="CRK58" s="18"/>
      <c r="CRL58" s="18"/>
      <c r="CRM58" s="18"/>
      <c r="CRN58" s="18"/>
      <c r="CRO58" s="18"/>
      <c r="CRP58" s="18"/>
      <c r="CRQ58" s="18"/>
      <c r="CRR58" s="18"/>
      <c r="CRS58" s="18"/>
      <c r="CRT58" s="18"/>
      <c r="CRU58" s="18"/>
      <c r="CRV58" s="18"/>
      <c r="CRW58" s="18"/>
      <c r="CRX58" s="18"/>
      <c r="CRY58" s="18"/>
      <c r="CRZ58" s="18"/>
      <c r="CSA58" s="18"/>
      <c r="CSB58" s="18"/>
      <c r="CSC58" s="18"/>
      <c r="CSD58" s="18"/>
      <c r="CSE58" s="18"/>
      <c r="CSF58" s="18"/>
      <c r="CSG58" s="18"/>
      <c r="CSH58" s="18"/>
      <c r="CSI58" s="18"/>
      <c r="CSJ58" s="18"/>
      <c r="CSK58" s="18"/>
      <c r="CSL58" s="18"/>
      <c r="CSM58" s="18"/>
      <c r="CSN58" s="18"/>
      <c r="CSO58" s="18"/>
      <c r="CSP58" s="18"/>
      <c r="CSQ58" s="18"/>
      <c r="CSR58" s="18"/>
      <c r="CSS58" s="18"/>
      <c r="CST58" s="18"/>
      <c r="CSU58" s="18"/>
      <c r="CSV58" s="18"/>
      <c r="CSW58" s="18"/>
      <c r="CSX58" s="18"/>
      <c r="CSY58" s="18"/>
      <c r="CSZ58" s="18"/>
      <c r="CTA58" s="18"/>
      <c r="CTB58" s="18"/>
      <c r="CTC58" s="18"/>
      <c r="CTD58" s="18"/>
      <c r="CTE58" s="18"/>
      <c r="CTF58" s="18"/>
      <c r="CTG58" s="18"/>
      <c r="CTH58" s="18"/>
      <c r="CTI58" s="18"/>
      <c r="CTJ58" s="18"/>
      <c r="CTK58" s="18"/>
      <c r="CTL58" s="18"/>
      <c r="CTM58" s="18"/>
      <c r="CTN58" s="18"/>
      <c r="CTO58" s="18"/>
      <c r="CTP58" s="18"/>
      <c r="CTQ58" s="18"/>
      <c r="CTR58" s="18"/>
      <c r="CTS58" s="18"/>
      <c r="CTT58" s="18"/>
      <c r="CTU58" s="18"/>
      <c r="CTV58" s="18"/>
      <c r="CTW58" s="18"/>
      <c r="CTX58" s="18"/>
      <c r="CTY58" s="18"/>
      <c r="CTZ58" s="18"/>
      <c r="CUA58" s="18"/>
      <c r="CUB58" s="18"/>
      <c r="CUC58" s="18"/>
      <c r="CUD58" s="18"/>
      <c r="CUE58" s="18"/>
      <c r="CUF58" s="18"/>
      <c r="CUG58" s="18"/>
      <c r="CUH58" s="18"/>
      <c r="CUI58" s="18"/>
      <c r="CUJ58" s="18"/>
      <c r="CUK58" s="18"/>
      <c r="CUL58" s="18"/>
      <c r="CUM58" s="18"/>
      <c r="CUN58" s="18"/>
      <c r="CUO58" s="18"/>
      <c r="CUP58" s="18"/>
      <c r="CUQ58" s="18"/>
      <c r="CUR58" s="18"/>
      <c r="CUS58" s="18"/>
      <c r="CUT58" s="18"/>
      <c r="CUU58" s="18"/>
      <c r="CUV58" s="18"/>
      <c r="CUW58" s="18"/>
      <c r="CUX58" s="18"/>
      <c r="CUY58" s="18"/>
      <c r="CUZ58" s="18"/>
      <c r="CVA58" s="18"/>
      <c r="CVB58" s="18"/>
      <c r="CVC58" s="18"/>
      <c r="CVD58" s="18"/>
      <c r="CVE58" s="18"/>
      <c r="CVF58" s="18"/>
      <c r="CVG58" s="18"/>
      <c r="CVH58" s="18"/>
      <c r="CVI58" s="18"/>
      <c r="CVJ58" s="18"/>
      <c r="CVK58" s="18"/>
      <c r="CVL58" s="18"/>
      <c r="CVM58" s="18"/>
      <c r="CVN58" s="18"/>
      <c r="CVO58" s="18"/>
      <c r="CVP58" s="18"/>
      <c r="CVQ58" s="18"/>
      <c r="CVR58" s="18"/>
      <c r="CVS58" s="18"/>
      <c r="CVT58" s="18"/>
      <c r="CVU58" s="18"/>
      <c r="CVV58" s="18"/>
      <c r="CVW58" s="18"/>
      <c r="CVX58" s="18"/>
      <c r="CVY58" s="18"/>
      <c r="CVZ58" s="18"/>
      <c r="CWA58" s="18"/>
      <c r="CWB58" s="18"/>
      <c r="CWC58" s="18"/>
      <c r="CWD58" s="18"/>
      <c r="CWE58" s="18"/>
      <c r="CWF58" s="18"/>
      <c r="CWG58" s="18"/>
      <c r="CWH58" s="18"/>
      <c r="CWI58" s="18"/>
      <c r="CWJ58" s="18"/>
      <c r="CWK58" s="18"/>
      <c r="CWL58" s="18"/>
      <c r="CWM58" s="18"/>
      <c r="CWN58" s="18"/>
      <c r="CWO58" s="18"/>
      <c r="CWP58" s="18"/>
      <c r="CWQ58" s="18"/>
      <c r="CWR58" s="18"/>
      <c r="CWS58" s="18"/>
      <c r="CWT58" s="18"/>
      <c r="CWU58" s="18"/>
      <c r="CWV58" s="18"/>
      <c r="CWW58" s="18"/>
      <c r="CWX58" s="18"/>
      <c r="CWY58" s="18"/>
      <c r="CWZ58" s="18"/>
      <c r="CXA58" s="18"/>
      <c r="CXB58" s="18"/>
      <c r="CXC58" s="18"/>
      <c r="CXD58" s="18"/>
      <c r="CXE58" s="18"/>
      <c r="CXF58" s="18"/>
      <c r="CXG58" s="18"/>
      <c r="CXH58" s="18"/>
      <c r="CXI58" s="18"/>
      <c r="CXJ58" s="18"/>
      <c r="CXK58" s="18"/>
      <c r="CXL58" s="18"/>
      <c r="CXM58" s="18"/>
      <c r="CXN58" s="18"/>
      <c r="CXO58" s="18"/>
      <c r="CXP58" s="18"/>
      <c r="CXQ58" s="18"/>
      <c r="CXR58" s="18"/>
      <c r="CXS58" s="18"/>
      <c r="CXT58" s="18"/>
      <c r="CXU58" s="18"/>
      <c r="CXV58" s="18"/>
      <c r="CXW58" s="18"/>
      <c r="CXX58" s="18"/>
      <c r="CXY58" s="18"/>
      <c r="CXZ58" s="18"/>
      <c r="CYA58" s="18"/>
      <c r="CYB58" s="18"/>
      <c r="CYC58" s="18"/>
      <c r="CYD58" s="18"/>
      <c r="CYE58" s="18"/>
      <c r="CYF58" s="18"/>
      <c r="CYG58" s="18"/>
      <c r="CYH58" s="18"/>
      <c r="CYI58" s="18"/>
      <c r="CYJ58" s="18"/>
      <c r="CYK58" s="18"/>
      <c r="CYL58" s="18"/>
      <c r="CYM58" s="18"/>
      <c r="CYN58" s="18"/>
      <c r="CYO58" s="18"/>
      <c r="CYP58" s="18"/>
      <c r="CYQ58" s="18"/>
      <c r="CYR58" s="18"/>
      <c r="CYS58" s="18"/>
      <c r="CYT58" s="18"/>
      <c r="CYU58" s="18"/>
      <c r="CYV58" s="18"/>
      <c r="CYW58" s="18"/>
      <c r="CYX58" s="18"/>
      <c r="CYY58" s="18"/>
      <c r="CYZ58" s="18"/>
      <c r="CZA58" s="18"/>
      <c r="CZB58" s="18"/>
      <c r="CZC58" s="18"/>
      <c r="CZD58" s="18"/>
      <c r="CZE58" s="18"/>
      <c r="CZF58" s="18"/>
      <c r="CZG58" s="18"/>
      <c r="CZH58" s="18"/>
      <c r="CZI58" s="18"/>
      <c r="CZJ58" s="18"/>
      <c r="CZK58" s="18"/>
      <c r="CZL58" s="18"/>
      <c r="CZM58" s="18"/>
      <c r="CZN58" s="18"/>
      <c r="CZO58" s="18"/>
      <c r="CZP58" s="18"/>
      <c r="CZQ58" s="18"/>
      <c r="CZR58" s="18"/>
      <c r="CZS58" s="18"/>
      <c r="CZT58" s="18"/>
      <c r="CZU58" s="18"/>
      <c r="CZV58" s="18"/>
      <c r="CZW58" s="18"/>
      <c r="CZX58" s="18"/>
      <c r="CZY58" s="18"/>
      <c r="CZZ58" s="18"/>
      <c r="DAA58" s="18"/>
      <c r="DAB58" s="18"/>
      <c r="DAC58" s="18"/>
      <c r="DAD58" s="18"/>
      <c r="DAE58" s="18"/>
      <c r="DAF58" s="18"/>
      <c r="DAG58" s="18"/>
      <c r="DAH58" s="18"/>
      <c r="DAI58" s="18"/>
      <c r="DAJ58" s="18"/>
      <c r="DAK58" s="18"/>
      <c r="DAL58" s="18"/>
      <c r="DAM58" s="18"/>
      <c r="DAN58" s="18"/>
      <c r="DAO58" s="18"/>
      <c r="DAP58" s="18"/>
      <c r="DAQ58" s="18"/>
      <c r="DAR58" s="18"/>
      <c r="DAS58" s="18"/>
      <c r="DAT58" s="18"/>
      <c r="DAU58" s="18"/>
      <c r="DAV58" s="18"/>
      <c r="DAW58" s="18"/>
      <c r="DAX58" s="18"/>
      <c r="DAY58" s="18"/>
      <c r="DAZ58" s="18"/>
      <c r="DBA58" s="18"/>
      <c r="DBB58" s="18"/>
      <c r="DBC58" s="18"/>
      <c r="DBD58" s="18"/>
      <c r="DBE58" s="18"/>
      <c r="DBF58" s="18"/>
      <c r="DBG58" s="18"/>
      <c r="DBH58" s="18"/>
      <c r="DBI58" s="18"/>
      <c r="DBJ58" s="18"/>
      <c r="DBK58" s="18"/>
      <c r="DBL58" s="18"/>
      <c r="DBM58" s="18"/>
      <c r="DBN58" s="18"/>
      <c r="DBO58" s="18"/>
      <c r="DBP58" s="18"/>
      <c r="DBQ58" s="18"/>
      <c r="DBR58" s="18"/>
      <c r="DBS58" s="18"/>
      <c r="DBT58" s="18"/>
      <c r="DBU58" s="18"/>
      <c r="DBV58" s="18"/>
      <c r="DBW58" s="18"/>
      <c r="DBX58" s="18"/>
      <c r="DBY58" s="18"/>
      <c r="DBZ58" s="18"/>
      <c r="DCA58" s="18"/>
      <c r="DCB58" s="18"/>
      <c r="DCC58" s="18"/>
      <c r="DCD58" s="18"/>
      <c r="DCE58" s="18"/>
      <c r="DCF58" s="18"/>
      <c r="DCG58" s="18"/>
      <c r="DCH58" s="18"/>
      <c r="DCI58" s="18"/>
      <c r="DCJ58" s="18"/>
      <c r="DCK58" s="18"/>
      <c r="DCL58" s="18"/>
      <c r="DCM58" s="18"/>
      <c r="DCN58" s="18"/>
      <c r="DCO58" s="18"/>
      <c r="DCP58" s="18"/>
      <c r="DCQ58" s="18"/>
      <c r="DCR58" s="18"/>
      <c r="DCS58" s="18"/>
      <c r="DCT58" s="18"/>
      <c r="DCU58" s="18"/>
      <c r="DCV58" s="18"/>
      <c r="DCW58" s="18"/>
      <c r="DCX58" s="18"/>
      <c r="DCY58" s="18"/>
      <c r="DCZ58" s="18"/>
      <c r="DDA58" s="18"/>
      <c r="DDB58" s="18"/>
      <c r="DDC58" s="18"/>
      <c r="DDD58" s="18"/>
      <c r="DDE58" s="18"/>
      <c r="DDF58" s="18"/>
      <c r="DDG58" s="18"/>
      <c r="DDH58" s="18"/>
      <c r="DDI58" s="18"/>
      <c r="DDJ58" s="18"/>
      <c r="DDK58" s="18"/>
      <c r="DDL58" s="18"/>
      <c r="DDM58" s="18"/>
      <c r="DDN58" s="18"/>
      <c r="DDO58" s="18"/>
      <c r="DDP58" s="18"/>
      <c r="DDQ58" s="18"/>
      <c r="DDR58" s="18"/>
      <c r="DDS58" s="18"/>
      <c r="DDT58" s="18"/>
      <c r="DDU58" s="18"/>
      <c r="DDV58" s="18"/>
      <c r="DDW58" s="18"/>
      <c r="DDX58" s="18"/>
      <c r="DDY58" s="18"/>
      <c r="DDZ58" s="18"/>
      <c r="DEA58" s="18"/>
      <c r="DEB58" s="18"/>
      <c r="DEC58" s="18"/>
      <c r="DED58" s="18"/>
      <c r="DEE58" s="18"/>
      <c r="DEF58" s="18"/>
      <c r="DEG58" s="18"/>
      <c r="DEH58" s="18"/>
      <c r="DEI58" s="18"/>
      <c r="DEJ58" s="18"/>
      <c r="DEK58" s="18"/>
      <c r="DEL58" s="18"/>
      <c r="DEM58" s="18"/>
      <c r="DEN58" s="18"/>
      <c r="DEO58" s="18"/>
      <c r="DEP58" s="18"/>
      <c r="DEQ58" s="18"/>
      <c r="DER58" s="18"/>
      <c r="DES58" s="18"/>
      <c r="DET58" s="18"/>
      <c r="DEU58" s="18"/>
      <c r="DEV58" s="18"/>
      <c r="DEW58" s="18"/>
      <c r="DEX58" s="18"/>
      <c r="DEY58" s="18"/>
      <c r="DEZ58" s="18"/>
      <c r="DFA58" s="18"/>
      <c r="DFB58" s="18"/>
      <c r="DFC58" s="18"/>
      <c r="DFD58" s="18"/>
      <c r="DFE58" s="18"/>
      <c r="DFF58" s="18"/>
      <c r="DFG58" s="18"/>
      <c r="DFH58" s="18"/>
      <c r="DFI58" s="18"/>
      <c r="DFJ58" s="18"/>
      <c r="DFK58" s="18"/>
      <c r="DFL58" s="18"/>
      <c r="DFM58" s="18"/>
      <c r="DFN58" s="18"/>
      <c r="DFO58" s="18"/>
      <c r="DFP58" s="18"/>
      <c r="DFQ58" s="18"/>
      <c r="DFR58" s="18"/>
      <c r="DFS58" s="18"/>
      <c r="DFT58" s="18"/>
      <c r="DFU58" s="18"/>
      <c r="DFV58" s="18"/>
      <c r="DFW58" s="18"/>
      <c r="DFX58" s="18"/>
      <c r="DFY58" s="18"/>
      <c r="DFZ58" s="18"/>
      <c r="DGA58" s="18"/>
      <c r="DGB58" s="18"/>
      <c r="DGC58" s="18"/>
      <c r="DGD58" s="18"/>
      <c r="DGE58" s="18"/>
      <c r="DGF58" s="18"/>
      <c r="DGG58" s="18"/>
      <c r="DGH58" s="18"/>
      <c r="DGI58" s="18"/>
      <c r="DGJ58" s="18"/>
      <c r="DGK58" s="18"/>
      <c r="DGL58" s="18"/>
      <c r="DGM58" s="18"/>
      <c r="DGN58" s="18"/>
      <c r="DGO58" s="18"/>
      <c r="DGP58" s="18"/>
      <c r="DGQ58" s="18"/>
      <c r="DGR58" s="18"/>
      <c r="DGS58" s="18"/>
      <c r="DGT58" s="18"/>
      <c r="DGU58" s="18"/>
      <c r="DGV58" s="18"/>
      <c r="DGW58" s="18"/>
      <c r="DGX58" s="18"/>
      <c r="DGY58" s="18"/>
      <c r="DGZ58" s="18"/>
      <c r="DHA58" s="18"/>
      <c r="DHB58" s="18"/>
      <c r="DHC58" s="18"/>
      <c r="DHD58" s="18"/>
      <c r="DHE58" s="18"/>
      <c r="DHF58" s="18"/>
      <c r="DHG58" s="18"/>
      <c r="DHH58" s="18"/>
      <c r="DHI58" s="18"/>
      <c r="DHJ58" s="18"/>
      <c r="DHK58" s="18"/>
      <c r="DHL58" s="18"/>
      <c r="DHM58" s="18"/>
      <c r="DHN58" s="18"/>
      <c r="DHO58" s="18"/>
      <c r="DHP58" s="18"/>
      <c r="DHQ58" s="18"/>
      <c r="DHR58" s="18"/>
      <c r="DHS58" s="18"/>
      <c r="DHT58" s="18"/>
      <c r="DHU58" s="18"/>
      <c r="DHV58" s="18"/>
      <c r="DHW58" s="18"/>
      <c r="DHX58" s="18"/>
      <c r="DHY58" s="18"/>
      <c r="DHZ58" s="18"/>
      <c r="DIA58" s="18"/>
      <c r="DIB58" s="18"/>
      <c r="DIC58" s="18"/>
      <c r="DID58" s="18"/>
      <c r="DIE58" s="18"/>
      <c r="DIF58" s="18"/>
      <c r="DIG58" s="18"/>
      <c r="DIH58" s="18"/>
      <c r="DII58" s="18"/>
      <c r="DIJ58" s="18"/>
      <c r="DIK58" s="18"/>
      <c r="DIL58" s="18"/>
      <c r="DIM58" s="18"/>
      <c r="DIN58" s="18"/>
      <c r="DIO58" s="18"/>
      <c r="DIP58" s="18"/>
      <c r="DIQ58" s="18"/>
      <c r="DIR58" s="18"/>
      <c r="DIS58" s="18"/>
      <c r="DIT58" s="18"/>
      <c r="DIU58" s="18"/>
      <c r="DIV58" s="18"/>
      <c r="DIW58" s="18"/>
      <c r="DIX58" s="18"/>
      <c r="DIY58" s="18"/>
      <c r="DIZ58" s="18"/>
      <c r="DJA58" s="18"/>
      <c r="DJB58" s="18"/>
      <c r="DJC58" s="18"/>
      <c r="DJD58" s="18"/>
      <c r="DJE58" s="18"/>
      <c r="DJF58" s="18"/>
      <c r="DJG58" s="18"/>
      <c r="DJH58" s="18"/>
      <c r="DJI58" s="18"/>
      <c r="DJJ58" s="18"/>
      <c r="DJK58" s="18"/>
      <c r="DJL58" s="18"/>
      <c r="DJM58" s="18"/>
      <c r="DJN58" s="18"/>
      <c r="DJO58" s="18"/>
      <c r="DJP58" s="18"/>
      <c r="DJQ58" s="18"/>
      <c r="DJR58" s="18"/>
      <c r="DJS58" s="18"/>
      <c r="DJT58" s="18"/>
      <c r="DJU58" s="18"/>
      <c r="DJV58" s="18"/>
      <c r="DJW58" s="18"/>
      <c r="DJX58" s="18"/>
      <c r="DJY58" s="18"/>
      <c r="DJZ58" s="18"/>
      <c r="DKA58" s="18"/>
      <c r="DKB58" s="18"/>
      <c r="DKC58" s="18"/>
      <c r="DKD58" s="18"/>
      <c r="DKE58" s="18"/>
      <c r="DKF58" s="18"/>
      <c r="DKG58" s="18"/>
      <c r="DKH58" s="18"/>
      <c r="DKI58" s="18"/>
      <c r="DKJ58" s="18"/>
      <c r="DKK58" s="18"/>
      <c r="DKL58" s="18"/>
      <c r="DKM58" s="18"/>
      <c r="DKN58" s="18"/>
      <c r="DKO58" s="18"/>
      <c r="DKP58" s="18"/>
      <c r="DKQ58" s="18"/>
      <c r="DKR58" s="18"/>
      <c r="DKS58" s="18"/>
      <c r="DKT58" s="18"/>
      <c r="DKU58" s="18"/>
      <c r="DKV58" s="18"/>
      <c r="DKW58" s="18"/>
      <c r="DKX58" s="18"/>
      <c r="DKY58" s="18"/>
      <c r="DKZ58" s="18"/>
      <c r="DLA58" s="18"/>
      <c r="DLB58" s="18"/>
      <c r="DLC58" s="18"/>
      <c r="DLD58" s="18"/>
      <c r="DLE58" s="18"/>
      <c r="DLF58" s="18"/>
      <c r="DLG58" s="18"/>
      <c r="DLH58" s="18"/>
      <c r="DLI58" s="18"/>
      <c r="DLJ58" s="18"/>
      <c r="DLK58" s="18"/>
      <c r="DLL58" s="18"/>
      <c r="DLM58" s="18"/>
      <c r="DLN58" s="18"/>
      <c r="DLO58" s="18"/>
      <c r="DLP58" s="18"/>
      <c r="DLQ58" s="18"/>
      <c r="DLR58" s="18"/>
      <c r="DLS58" s="18"/>
      <c r="DLT58" s="18"/>
      <c r="DLU58" s="18"/>
      <c r="DLV58" s="18"/>
      <c r="DLW58" s="18"/>
      <c r="DLX58" s="18"/>
      <c r="DLY58" s="18"/>
      <c r="DLZ58" s="18"/>
      <c r="DMA58" s="18"/>
      <c r="DMB58" s="18"/>
      <c r="DMC58" s="18"/>
      <c r="DMD58" s="18"/>
      <c r="DME58" s="18"/>
      <c r="DMF58" s="18"/>
      <c r="DMG58" s="18"/>
      <c r="DMH58" s="18"/>
      <c r="DMI58" s="18"/>
      <c r="DMJ58" s="18"/>
      <c r="DMK58" s="18"/>
      <c r="DML58" s="18"/>
      <c r="DMM58" s="18"/>
      <c r="DMN58" s="18"/>
      <c r="DMO58" s="18"/>
      <c r="DMP58" s="18"/>
      <c r="DMQ58" s="18"/>
      <c r="DMR58" s="18"/>
      <c r="DMS58" s="18"/>
      <c r="DMT58" s="18"/>
      <c r="DMU58" s="18"/>
      <c r="DMV58" s="18"/>
      <c r="DMW58" s="18"/>
      <c r="DMX58" s="18"/>
      <c r="DMY58" s="18"/>
      <c r="DMZ58" s="18"/>
      <c r="DNA58" s="18"/>
      <c r="DNB58" s="18"/>
      <c r="DNC58" s="18"/>
      <c r="DND58" s="18"/>
      <c r="DNE58" s="18"/>
      <c r="DNF58" s="18"/>
      <c r="DNG58" s="18"/>
      <c r="DNH58" s="18"/>
      <c r="DNI58" s="18"/>
      <c r="DNJ58" s="18"/>
      <c r="DNK58" s="18"/>
      <c r="DNL58" s="18"/>
      <c r="DNM58" s="18"/>
      <c r="DNN58" s="18"/>
      <c r="DNO58" s="18"/>
      <c r="DNP58" s="18"/>
      <c r="DNQ58" s="18"/>
      <c r="DNR58" s="18"/>
      <c r="DNS58" s="18"/>
      <c r="DNT58" s="18"/>
      <c r="DNU58" s="18"/>
      <c r="DNV58" s="18"/>
      <c r="DNW58" s="18"/>
      <c r="DNX58" s="18"/>
      <c r="DNY58" s="18"/>
      <c r="DNZ58" s="18"/>
      <c r="DOA58" s="18"/>
      <c r="DOB58" s="18"/>
      <c r="DOC58" s="18"/>
      <c r="DOD58" s="18"/>
      <c r="DOE58" s="18"/>
      <c r="DOF58" s="18"/>
      <c r="DOG58" s="18"/>
      <c r="DOH58" s="18"/>
      <c r="DOI58" s="18"/>
      <c r="DOJ58" s="18"/>
      <c r="DOK58" s="18"/>
      <c r="DOL58" s="18"/>
      <c r="DOM58" s="18"/>
      <c r="DON58" s="18"/>
      <c r="DOO58" s="18"/>
      <c r="DOP58" s="18"/>
      <c r="DOQ58" s="18"/>
      <c r="DOR58" s="18"/>
      <c r="DOS58" s="18"/>
      <c r="DOT58" s="18"/>
      <c r="DOU58" s="18"/>
      <c r="DOV58" s="18"/>
      <c r="DOW58" s="18"/>
      <c r="DOX58" s="18"/>
      <c r="DOY58" s="18"/>
      <c r="DOZ58" s="18"/>
      <c r="DPA58" s="18"/>
      <c r="DPB58" s="18"/>
      <c r="DPC58" s="18"/>
      <c r="DPD58" s="18"/>
      <c r="DPE58" s="18"/>
      <c r="DPF58" s="18"/>
      <c r="DPG58" s="18"/>
      <c r="DPH58" s="18"/>
      <c r="DPI58" s="18"/>
      <c r="DPJ58" s="18"/>
      <c r="DPK58" s="18"/>
      <c r="DPL58" s="18"/>
      <c r="DPM58" s="18"/>
      <c r="DPN58" s="18"/>
      <c r="DPO58" s="18"/>
      <c r="DPP58" s="18"/>
      <c r="DPQ58" s="18"/>
      <c r="DPR58" s="18"/>
      <c r="DPS58" s="18"/>
      <c r="DPT58" s="18"/>
      <c r="DPU58" s="18"/>
      <c r="DPV58" s="18"/>
      <c r="DPW58" s="18"/>
      <c r="DPX58" s="18"/>
      <c r="DPY58" s="18"/>
      <c r="DPZ58" s="18"/>
      <c r="DQA58" s="18"/>
      <c r="DQB58" s="18"/>
      <c r="DQC58" s="18"/>
      <c r="DQD58" s="18"/>
      <c r="DQE58" s="18"/>
      <c r="DQF58" s="18"/>
      <c r="DQG58" s="18"/>
      <c r="DQH58" s="18"/>
      <c r="DQI58" s="18"/>
      <c r="DQJ58" s="18"/>
      <c r="DQK58" s="18"/>
      <c r="DQL58" s="18"/>
      <c r="DQM58" s="18"/>
      <c r="DQN58" s="18"/>
      <c r="DQO58" s="18"/>
      <c r="DQP58" s="18"/>
      <c r="DQQ58" s="18"/>
      <c r="DQR58" s="18"/>
      <c r="DQS58" s="18"/>
      <c r="DQT58" s="18"/>
      <c r="DQU58" s="18"/>
      <c r="DQV58" s="18"/>
      <c r="DQW58" s="18"/>
      <c r="DQX58" s="18"/>
      <c r="DQY58" s="18"/>
      <c r="DQZ58" s="18"/>
      <c r="DRA58" s="18"/>
      <c r="DRB58" s="18"/>
      <c r="DRC58" s="18"/>
      <c r="DRD58" s="18"/>
      <c r="DRE58" s="18"/>
      <c r="DRF58" s="18"/>
      <c r="DRG58" s="18"/>
      <c r="DRH58" s="18"/>
      <c r="DRI58" s="18"/>
      <c r="DRJ58" s="18"/>
      <c r="DRK58" s="18"/>
      <c r="DRL58" s="18"/>
      <c r="DRM58" s="18"/>
      <c r="DRN58" s="18"/>
      <c r="DRO58" s="18"/>
      <c r="DRP58" s="18"/>
      <c r="DRQ58" s="18"/>
      <c r="DRR58" s="18"/>
      <c r="DRS58" s="18"/>
      <c r="DRT58" s="18"/>
      <c r="DRU58" s="18"/>
      <c r="DRV58" s="18"/>
      <c r="DRW58" s="18"/>
      <c r="DRX58" s="18"/>
      <c r="DRY58" s="18"/>
      <c r="DRZ58" s="18"/>
      <c r="DSA58" s="18"/>
      <c r="DSB58" s="18"/>
      <c r="DSC58" s="18"/>
      <c r="DSD58" s="18"/>
      <c r="DSE58" s="18"/>
      <c r="DSF58" s="18"/>
      <c r="DSG58" s="18"/>
      <c r="DSH58" s="18"/>
      <c r="DSI58" s="18"/>
      <c r="DSJ58" s="18"/>
      <c r="DSK58" s="18"/>
      <c r="DSL58" s="18"/>
      <c r="DSM58" s="18"/>
      <c r="DSN58" s="18"/>
      <c r="DSO58" s="18"/>
      <c r="DSP58" s="18"/>
      <c r="DSQ58" s="18"/>
      <c r="DSR58" s="18"/>
      <c r="DSS58" s="18"/>
      <c r="DST58" s="18"/>
      <c r="DSU58" s="18"/>
      <c r="DSV58" s="18"/>
      <c r="DSW58" s="18"/>
      <c r="DSX58" s="18"/>
      <c r="DSY58" s="18"/>
      <c r="DSZ58" s="18"/>
      <c r="DTA58" s="18"/>
      <c r="DTB58" s="18"/>
      <c r="DTC58" s="18"/>
      <c r="DTD58" s="18"/>
      <c r="DTE58" s="18"/>
      <c r="DTF58" s="18"/>
      <c r="DTG58" s="18"/>
      <c r="DTH58" s="18"/>
      <c r="DTI58" s="18"/>
      <c r="DTJ58" s="18"/>
      <c r="DTK58" s="18"/>
      <c r="DTL58" s="18"/>
      <c r="DTM58" s="18"/>
      <c r="DTN58" s="18"/>
      <c r="DTO58" s="18"/>
      <c r="DTP58" s="18"/>
      <c r="DTQ58" s="18"/>
      <c r="DTR58" s="18"/>
      <c r="DTS58" s="18"/>
      <c r="DTT58" s="18"/>
      <c r="DTU58" s="18"/>
      <c r="DTV58" s="18"/>
      <c r="DTW58" s="18"/>
      <c r="DTX58" s="18"/>
      <c r="DTY58" s="18"/>
      <c r="DTZ58" s="18"/>
      <c r="DUA58" s="18"/>
      <c r="DUB58" s="18"/>
      <c r="DUC58" s="18"/>
      <c r="DUD58" s="18"/>
      <c r="DUE58" s="18"/>
      <c r="DUF58" s="18"/>
      <c r="DUG58" s="18"/>
      <c r="DUH58" s="18"/>
      <c r="DUI58" s="18"/>
      <c r="DUJ58" s="18"/>
      <c r="DUK58" s="18"/>
      <c r="DUL58" s="18"/>
      <c r="DUM58" s="18"/>
      <c r="DUN58" s="18"/>
      <c r="DUO58" s="18"/>
      <c r="DUP58" s="18"/>
      <c r="DUQ58" s="18"/>
      <c r="DUR58" s="18"/>
      <c r="DUS58" s="18"/>
      <c r="DUT58" s="18"/>
      <c r="DUU58" s="18"/>
      <c r="DUV58" s="18"/>
      <c r="DUW58" s="18"/>
      <c r="DUX58" s="18"/>
      <c r="DUY58" s="18"/>
      <c r="DUZ58" s="18"/>
      <c r="DVA58" s="18"/>
      <c r="DVB58" s="18"/>
      <c r="DVC58" s="18"/>
      <c r="DVD58" s="18"/>
      <c r="DVE58" s="18"/>
      <c r="DVF58" s="18"/>
      <c r="DVG58" s="18"/>
      <c r="DVH58" s="18"/>
      <c r="DVI58" s="18"/>
      <c r="DVJ58" s="18"/>
      <c r="DVK58" s="18"/>
      <c r="DVL58" s="18"/>
      <c r="DVM58" s="18"/>
      <c r="DVN58" s="18"/>
      <c r="DVO58" s="18"/>
      <c r="DVP58" s="18"/>
      <c r="DVQ58" s="18"/>
      <c r="DVR58" s="18"/>
      <c r="DVS58" s="18"/>
      <c r="DVT58" s="18"/>
      <c r="DVU58" s="18"/>
      <c r="DVV58" s="18"/>
      <c r="DVW58" s="18"/>
      <c r="DVX58" s="18"/>
      <c r="DVY58" s="18"/>
      <c r="DVZ58" s="18"/>
      <c r="DWA58" s="18"/>
      <c r="DWB58" s="18"/>
      <c r="DWC58" s="18"/>
      <c r="DWD58" s="18"/>
      <c r="DWE58" s="18"/>
      <c r="DWF58" s="18"/>
      <c r="DWG58" s="18"/>
      <c r="DWH58" s="18"/>
      <c r="DWI58" s="18"/>
      <c r="DWJ58" s="18"/>
      <c r="DWK58" s="18"/>
      <c r="DWL58" s="18"/>
      <c r="DWM58" s="18"/>
      <c r="DWN58" s="18"/>
      <c r="DWO58" s="18"/>
      <c r="DWP58" s="18"/>
      <c r="DWQ58" s="18"/>
      <c r="DWR58" s="18"/>
      <c r="DWS58" s="18"/>
      <c r="DWT58" s="18"/>
      <c r="DWU58" s="18"/>
      <c r="DWV58" s="18"/>
      <c r="DWW58" s="18"/>
      <c r="DWX58" s="18"/>
      <c r="DWY58" s="18"/>
      <c r="DWZ58" s="18"/>
      <c r="DXA58" s="18"/>
      <c r="DXB58" s="18"/>
      <c r="DXC58" s="18"/>
      <c r="DXD58" s="18"/>
      <c r="DXE58" s="18"/>
      <c r="DXF58" s="18"/>
      <c r="DXG58" s="18"/>
      <c r="DXH58" s="18"/>
      <c r="DXI58" s="18"/>
      <c r="DXJ58" s="18"/>
      <c r="DXK58" s="18"/>
      <c r="DXL58" s="18"/>
      <c r="DXM58" s="18"/>
      <c r="DXN58" s="18"/>
      <c r="DXO58" s="18"/>
      <c r="DXP58" s="18"/>
      <c r="DXQ58" s="18"/>
      <c r="DXR58" s="18"/>
      <c r="DXS58" s="18"/>
      <c r="DXT58" s="18"/>
      <c r="DXU58" s="18"/>
      <c r="DXV58" s="18"/>
      <c r="DXW58" s="18"/>
      <c r="DXX58" s="18"/>
      <c r="DXY58" s="18"/>
      <c r="DXZ58" s="18"/>
      <c r="DYA58" s="18"/>
      <c r="DYB58" s="18"/>
      <c r="DYC58" s="18"/>
      <c r="DYD58" s="18"/>
      <c r="DYE58" s="18"/>
      <c r="DYF58" s="18"/>
      <c r="DYG58" s="18"/>
      <c r="DYH58" s="18"/>
      <c r="DYI58" s="18"/>
      <c r="DYJ58" s="18"/>
      <c r="DYK58" s="18"/>
      <c r="DYL58" s="18"/>
      <c r="DYM58" s="18"/>
      <c r="DYN58" s="18"/>
      <c r="DYO58" s="18"/>
      <c r="DYP58" s="18"/>
      <c r="DYQ58" s="18"/>
      <c r="DYR58" s="18"/>
      <c r="DYS58" s="18"/>
      <c r="DYT58" s="18"/>
      <c r="DYU58" s="18"/>
      <c r="DYV58" s="18"/>
      <c r="DYW58" s="18"/>
      <c r="DYX58" s="18"/>
      <c r="DYY58" s="18"/>
      <c r="DYZ58" s="18"/>
      <c r="DZA58" s="18"/>
      <c r="DZB58" s="18"/>
      <c r="DZC58" s="18"/>
      <c r="DZD58" s="18"/>
      <c r="DZE58" s="18"/>
      <c r="DZF58" s="18"/>
      <c r="DZG58" s="18"/>
      <c r="DZH58" s="18"/>
      <c r="DZI58" s="18"/>
      <c r="DZJ58" s="18"/>
      <c r="DZK58" s="18"/>
      <c r="DZL58" s="18"/>
      <c r="DZM58" s="18"/>
      <c r="DZN58" s="18"/>
      <c r="DZO58" s="18"/>
      <c r="DZP58" s="18"/>
      <c r="DZQ58" s="18"/>
      <c r="DZR58" s="18"/>
      <c r="DZS58" s="18"/>
      <c r="DZT58" s="18"/>
      <c r="DZU58" s="18"/>
      <c r="DZV58" s="18"/>
      <c r="DZW58" s="18"/>
      <c r="DZX58" s="18"/>
      <c r="DZY58" s="18"/>
      <c r="DZZ58" s="18"/>
      <c r="EAA58" s="18"/>
      <c r="EAB58" s="18"/>
      <c r="EAC58" s="18"/>
      <c r="EAD58" s="18"/>
      <c r="EAE58" s="18"/>
      <c r="EAF58" s="18"/>
      <c r="EAG58" s="18"/>
      <c r="EAH58" s="18"/>
      <c r="EAI58" s="18"/>
      <c r="EAJ58" s="18"/>
      <c r="EAK58" s="18"/>
      <c r="EAL58" s="18"/>
      <c r="EAM58" s="18"/>
      <c r="EAN58" s="18"/>
      <c r="EAO58" s="18"/>
      <c r="EAP58" s="18"/>
      <c r="EAQ58" s="18"/>
      <c r="EAR58" s="18"/>
      <c r="EAS58" s="18"/>
      <c r="EAT58" s="18"/>
      <c r="EAU58" s="18"/>
      <c r="EAV58" s="18"/>
      <c r="EAW58" s="18"/>
      <c r="EAX58" s="18"/>
      <c r="EAY58" s="18"/>
      <c r="EAZ58" s="18"/>
      <c r="EBA58" s="18"/>
      <c r="EBB58" s="18"/>
      <c r="EBC58" s="18"/>
      <c r="EBD58" s="18"/>
      <c r="EBE58" s="18"/>
      <c r="EBF58" s="18"/>
      <c r="EBG58" s="18"/>
      <c r="EBH58" s="18"/>
      <c r="EBI58" s="18"/>
      <c r="EBJ58" s="18"/>
      <c r="EBK58" s="18"/>
      <c r="EBL58" s="18"/>
      <c r="EBM58" s="18"/>
      <c r="EBN58" s="18"/>
      <c r="EBO58" s="18"/>
      <c r="EBP58" s="18"/>
      <c r="EBQ58" s="18"/>
      <c r="EBR58" s="18"/>
      <c r="EBS58" s="18"/>
      <c r="EBT58" s="18"/>
      <c r="EBU58" s="18"/>
      <c r="EBV58" s="18"/>
      <c r="EBW58" s="18"/>
      <c r="EBX58" s="18"/>
      <c r="EBY58" s="18"/>
      <c r="EBZ58" s="18"/>
      <c r="ECA58" s="18"/>
      <c r="ECB58" s="18"/>
      <c r="ECC58" s="18"/>
      <c r="ECD58" s="18"/>
      <c r="ECE58" s="18"/>
      <c r="ECF58" s="18"/>
      <c r="ECG58" s="18"/>
      <c r="ECH58" s="18"/>
      <c r="ECI58" s="18"/>
      <c r="ECJ58" s="18"/>
      <c r="ECK58" s="18"/>
      <c r="ECL58" s="18"/>
      <c r="ECM58" s="18"/>
      <c r="ECN58" s="18"/>
      <c r="ECO58" s="18"/>
      <c r="ECP58" s="18"/>
      <c r="ECQ58" s="18"/>
      <c r="ECR58" s="18"/>
      <c r="ECS58" s="18"/>
      <c r="ECT58" s="18"/>
      <c r="ECU58" s="18"/>
      <c r="ECV58" s="18"/>
      <c r="ECW58" s="18"/>
      <c r="ECX58" s="18"/>
      <c r="ECY58" s="18"/>
      <c r="ECZ58" s="18"/>
      <c r="EDA58" s="18"/>
      <c r="EDB58" s="18"/>
      <c r="EDC58" s="18"/>
      <c r="EDD58" s="18"/>
      <c r="EDE58" s="18"/>
      <c r="EDF58" s="18"/>
      <c r="EDG58" s="18"/>
      <c r="EDH58" s="18"/>
      <c r="EDI58" s="18"/>
      <c r="EDJ58" s="18"/>
      <c r="EDK58" s="18"/>
      <c r="EDL58" s="18"/>
      <c r="EDM58" s="18"/>
      <c r="EDN58" s="18"/>
      <c r="EDO58" s="18"/>
      <c r="EDP58" s="18"/>
      <c r="EDQ58" s="18"/>
      <c r="EDR58" s="18"/>
      <c r="EDS58" s="18"/>
      <c r="EDT58" s="18"/>
      <c r="EDU58" s="18"/>
      <c r="EDV58" s="18"/>
      <c r="EDW58" s="18"/>
      <c r="EDX58" s="18"/>
      <c r="EDY58" s="18"/>
      <c r="EDZ58" s="18"/>
      <c r="EEA58" s="18"/>
      <c r="EEB58" s="18"/>
      <c r="EEC58" s="18"/>
      <c r="EED58" s="18"/>
      <c r="EEE58" s="18"/>
      <c r="EEF58" s="18"/>
      <c r="EEG58" s="18"/>
      <c r="EEH58" s="18"/>
      <c r="EEI58" s="18"/>
      <c r="EEJ58" s="18"/>
      <c r="EEK58" s="18"/>
      <c r="EEL58" s="18"/>
      <c r="EEM58" s="18"/>
      <c r="EEN58" s="18"/>
      <c r="EEO58" s="18"/>
      <c r="EEP58" s="18"/>
      <c r="EEQ58" s="18"/>
      <c r="EER58" s="18"/>
      <c r="EES58" s="18"/>
      <c r="EET58" s="18"/>
      <c r="EEU58" s="18"/>
      <c r="EEV58" s="18"/>
      <c r="EEW58" s="18"/>
      <c r="EEX58" s="18"/>
      <c r="EEY58" s="18"/>
      <c r="EEZ58" s="18"/>
      <c r="EFA58" s="18"/>
      <c r="EFB58" s="18"/>
      <c r="EFC58" s="18"/>
      <c r="EFD58" s="18"/>
      <c r="EFE58" s="18"/>
      <c r="EFF58" s="18"/>
      <c r="EFG58" s="18"/>
      <c r="EFH58" s="18"/>
      <c r="EFI58" s="18"/>
      <c r="EFJ58" s="18"/>
      <c r="EFK58" s="18"/>
      <c r="EFL58" s="18"/>
      <c r="EFM58" s="18"/>
      <c r="EFN58" s="18"/>
      <c r="EFO58" s="18"/>
      <c r="EFP58" s="18"/>
      <c r="EFQ58" s="18"/>
      <c r="EFR58" s="18"/>
      <c r="EFS58" s="18"/>
      <c r="EFT58" s="18"/>
      <c r="EFU58" s="18"/>
      <c r="EFV58" s="18"/>
      <c r="EFW58" s="18"/>
      <c r="EFX58" s="18"/>
      <c r="EFY58" s="18"/>
      <c r="EFZ58" s="18"/>
      <c r="EGA58" s="18"/>
      <c r="EGB58" s="18"/>
      <c r="EGC58" s="18"/>
      <c r="EGD58" s="18"/>
      <c r="EGE58" s="18"/>
      <c r="EGF58" s="18"/>
      <c r="EGG58" s="18"/>
      <c r="EGH58" s="18"/>
      <c r="EGI58" s="18"/>
      <c r="EGJ58" s="18"/>
      <c r="EGK58" s="18"/>
      <c r="EGL58" s="18"/>
      <c r="EGM58" s="18"/>
      <c r="EGN58" s="18"/>
      <c r="EGO58" s="18"/>
      <c r="EGP58" s="18"/>
      <c r="EGQ58" s="18"/>
      <c r="EGR58" s="18"/>
      <c r="EGS58" s="18"/>
      <c r="EGT58" s="18"/>
      <c r="EGU58" s="18"/>
      <c r="EGV58" s="18"/>
      <c r="EGW58" s="18"/>
      <c r="EGX58" s="18"/>
      <c r="EGY58" s="18"/>
      <c r="EGZ58" s="18"/>
      <c r="EHA58" s="18"/>
      <c r="EHB58" s="18"/>
      <c r="EHC58" s="18"/>
      <c r="EHD58" s="18"/>
      <c r="EHE58" s="18"/>
      <c r="EHF58" s="18"/>
      <c r="EHG58" s="18"/>
      <c r="EHH58" s="18"/>
      <c r="EHI58" s="18"/>
      <c r="EHJ58" s="18"/>
      <c r="EHK58" s="18"/>
      <c r="EHL58" s="18"/>
      <c r="EHM58" s="18"/>
      <c r="EHN58" s="18"/>
      <c r="EHO58" s="18"/>
      <c r="EHP58" s="18"/>
      <c r="EHQ58" s="18"/>
      <c r="EHR58" s="18"/>
      <c r="EHS58" s="18"/>
      <c r="EHT58" s="18"/>
      <c r="EHU58" s="18"/>
      <c r="EHV58" s="18"/>
      <c r="EHW58" s="18"/>
      <c r="EHX58" s="18"/>
      <c r="EHY58" s="18"/>
      <c r="EHZ58" s="18"/>
      <c r="EIA58" s="18"/>
      <c r="EIB58" s="18"/>
      <c r="EIC58" s="18"/>
      <c r="EID58" s="18"/>
      <c r="EIE58" s="18"/>
      <c r="EIF58" s="18"/>
      <c r="EIG58" s="18"/>
      <c r="EIH58" s="18"/>
      <c r="EII58" s="18"/>
      <c r="EIJ58" s="18"/>
      <c r="EIK58" s="18"/>
      <c r="EIL58" s="18"/>
      <c r="EIM58" s="18"/>
      <c r="EIN58" s="18"/>
      <c r="EIO58" s="18"/>
      <c r="EIP58" s="18"/>
      <c r="EIQ58" s="18"/>
      <c r="EIR58" s="18"/>
      <c r="EIS58" s="18"/>
      <c r="EIT58" s="18"/>
      <c r="EIU58" s="18"/>
      <c r="EIV58" s="18"/>
      <c r="EIW58" s="18"/>
      <c r="EIX58" s="18"/>
      <c r="EIY58" s="18"/>
      <c r="EIZ58" s="18"/>
      <c r="EJA58" s="18"/>
      <c r="EJB58" s="18"/>
      <c r="EJC58" s="18"/>
      <c r="EJD58" s="18"/>
      <c r="EJE58" s="18"/>
      <c r="EJF58" s="18"/>
      <c r="EJG58" s="18"/>
      <c r="EJH58" s="18"/>
      <c r="EJI58" s="18"/>
      <c r="EJJ58" s="18"/>
      <c r="EJK58" s="18"/>
      <c r="EJL58" s="18"/>
      <c r="EJM58" s="18"/>
      <c r="EJN58" s="18"/>
      <c r="EJO58" s="18"/>
      <c r="EJP58" s="18"/>
      <c r="EJQ58" s="18"/>
      <c r="EJR58" s="18"/>
      <c r="EJS58" s="18"/>
      <c r="EJT58" s="18"/>
      <c r="EJU58" s="18"/>
      <c r="EJV58" s="18"/>
      <c r="EJW58" s="18"/>
      <c r="EJX58" s="18"/>
      <c r="EJY58" s="18"/>
      <c r="EJZ58" s="18"/>
      <c r="EKA58" s="18"/>
      <c r="EKB58" s="18"/>
      <c r="EKC58" s="18"/>
      <c r="EKD58" s="18"/>
      <c r="EKE58" s="18"/>
      <c r="EKF58" s="18"/>
      <c r="EKG58" s="18"/>
      <c r="EKH58" s="18"/>
      <c r="EKI58" s="18"/>
      <c r="EKJ58" s="18"/>
      <c r="EKK58" s="18"/>
      <c r="EKL58" s="18"/>
      <c r="EKM58" s="18"/>
      <c r="EKN58" s="18"/>
      <c r="EKO58" s="18"/>
      <c r="EKP58" s="18"/>
      <c r="EKQ58" s="18"/>
      <c r="EKR58" s="18"/>
      <c r="EKS58" s="18"/>
      <c r="EKT58" s="18"/>
      <c r="EKU58" s="18"/>
      <c r="EKV58" s="18"/>
      <c r="EKW58" s="18"/>
      <c r="EKX58" s="18"/>
      <c r="EKY58" s="18"/>
      <c r="EKZ58" s="18"/>
      <c r="ELA58" s="18"/>
      <c r="ELB58" s="18"/>
      <c r="ELC58" s="18"/>
      <c r="ELD58" s="18"/>
      <c r="ELE58" s="18"/>
      <c r="ELF58" s="18"/>
      <c r="ELG58" s="18"/>
      <c r="ELH58" s="18"/>
      <c r="ELI58" s="18"/>
      <c r="ELJ58" s="18"/>
      <c r="ELK58" s="18"/>
      <c r="ELL58" s="18"/>
      <c r="ELM58" s="18"/>
      <c r="ELN58" s="18"/>
      <c r="ELO58" s="18"/>
      <c r="ELP58" s="18"/>
      <c r="ELQ58" s="18"/>
      <c r="ELR58" s="18"/>
      <c r="ELS58" s="18"/>
      <c r="ELT58" s="18"/>
      <c r="ELU58" s="18"/>
      <c r="ELV58" s="18"/>
      <c r="ELW58" s="18"/>
      <c r="ELX58" s="18"/>
      <c r="ELY58" s="18"/>
      <c r="ELZ58" s="18"/>
      <c r="EMA58" s="18"/>
      <c r="EMB58" s="18"/>
      <c r="EMC58" s="18"/>
      <c r="EMD58" s="18"/>
      <c r="EME58" s="18"/>
      <c r="EMF58" s="18"/>
      <c r="EMG58" s="18"/>
      <c r="EMH58" s="18"/>
      <c r="EMI58" s="18"/>
      <c r="EMJ58" s="18"/>
      <c r="EMK58" s="18"/>
      <c r="EML58" s="18"/>
      <c r="EMM58" s="18"/>
      <c r="EMN58" s="18"/>
      <c r="EMO58" s="18"/>
      <c r="EMP58" s="18"/>
      <c r="EMQ58" s="18"/>
      <c r="EMR58" s="18"/>
      <c r="EMS58" s="18"/>
      <c r="EMT58" s="18"/>
      <c r="EMU58" s="18"/>
      <c r="EMV58" s="18"/>
      <c r="EMW58" s="18"/>
      <c r="EMX58" s="18"/>
      <c r="EMY58" s="18"/>
      <c r="EMZ58" s="18"/>
      <c r="ENA58" s="18"/>
      <c r="ENB58" s="18"/>
      <c r="ENC58" s="18"/>
      <c r="END58" s="18"/>
      <c r="ENE58" s="18"/>
      <c r="ENF58" s="18"/>
      <c r="ENG58" s="18"/>
      <c r="ENH58" s="18"/>
      <c r="ENI58" s="18"/>
      <c r="ENJ58" s="18"/>
      <c r="ENK58" s="18"/>
      <c r="ENL58" s="18"/>
      <c r="ENM58" s="18"/>
      <c r="ENN58" s="18"/>
      <c r="ENO58" s="18"/>
      <c r="ENP58" s="18"/>
      <c r="ENQ58" s="18"/>
      <c r="ENR58" s="18"/>
      <c r="ENS58" s="18"/>
      <c r="ENT58" s="18"/>
      <c r="ENU58" s="18"/>
      <c r="ENV58" s="18"/>
      <c r="ENW58" s="18"/>
      <c r="ENX58" s="18"/>
      <c r="ENY58" s="18"/>
      <c r="ENZ58" s="18"/>
      <c r="EOA58" s="18"/>
      <c r="EOB58" s="18"/>
      <c r="EOC58" s="18"/>
      <c r="EOD58" s="18"/>
      <c r="EOE58" s="18"/>
      <c r="EOF58" s="18"/>
      <c r="EOG58" s="18"/>
      <c r="EOH58" s="18"/>
      <c r="EOI58" s="18"/>
      <c r="EOJ58" s="18"/>
      <c r="EOK58" s="18"/>
      <c r="EOL58" s="18"/>
      <c r="EOM58" s="18"/>
      <c r="EON58" s="18"/>
      <c r="EOO58" s="18"/>
      <c r="EOP58" s="18"/>
      <c r="EOQ58" s="18"/>
      <c r="EOR58" s="18"/>
      <c r="EOS58" s="18"/>
      <c r="EOT58" s="18"/>
      <c r="EOU58" s="18"/>
      <c r="EOV58" s="18"/>
      <c r="EOW58" s="18"/>
      <c r="EOX58" s="18"/>
      <c r="EOY58" s="18"/>
      <c r="EOZ58" s="18"/>
      <c r="EPA58" s="18"/>
      <c r="EPB58" s="18"/>
      <c r="EPC58" s="18"/>
      <c r="EPD58" s="18"/>
      <c r="EPE58" s="18"/>
      <c r="EPF58" s="18"/>
      <c r="EPG58" s="18"/>
      <c r="EPH58" s="18"/>
      <c r="EPI58" s="18"/>
      <c r="EPJ58" s="18"/>
      <c r="EPK58" s="18"/>
      <c r="EPL58" s="18"/>
      <c r="EPM58" s="18"/>
      <c r="EPN58" s="18"/>
      <c r="EPO58" s="18"/>
      <c r="EPP58" s="18"/>
      <c r="EPQ58" s="18"/>
      <c r="EPR58" s="18"/>
      <c r="EPS58" s="18"/>
      <c r="EPT58" s="18"/>
      <c r="EPU58" s="18"/>
      <c r="EPV58" s="18"/>
      <c r="EPW58" s="18"/>
      <c r="EPX58" s="18"/>
      <c r="EPY58" s="18"/>
      <c r="EPZ58" s="18"/>
      <c r="EQA58" s="18"/>
      <c r="EQB58" s="18"/>
      <c r="EQC58" s="18"/>
      <c r="EQD58" s="18"/>
      <c r="EQE58" s="18"/>
      <c r="EQF58" s="18"/>
      <c r="EQG58" s="18"/>
      <c r="EQH58" s="18"/>
      <c r="EQI58" s="18"/>
      <c r="EQJ58" s="18"/>
      <c r="EQK58" s="18"/>
      <c r="EQL58" s="18"/>
      <c r="EQM58" s="18"/>
      <c r="EQN58" s="18"/>
      <c r="EQO58" s="18"/>
      <c r="EQP58" s="18"/>
      <c r="EQQ58" s="18"/>
      <c r="EQR58" s="18"/>
      <c r="EQS58" s="18"/>
      <c r="EQT58" s="18"/>
      <c r="EQU58" s="18"/>
      <c r="EQV58" s="18"/>
      <c r="EQW58" s="18"/>
      <c r="EQX58" s="18"/>
      <c r="EQY58" s="18"/>
      <c r="EQZ58" s="18"/>
      <c r="ERA58" s="18"/>
      <c r="ERB58" s="18"/>
      <c r="ERC58" s="18"/>
      <c r="ERD58" s="18"/>
      <c r="ERE58" s="18"/>
      <c r="ERF58" s="18"/>
      <c r="ERG58" s="18"/>
      <c r="ERH58" s="18"/>
      <c r="ERI58" s="18"/>
      <c r="ERJ58" s="18"/>
      <c r="ERK58" s="18"/>
      <c r="ERL58" s="18"/>
      <c r="ERM58" s="18"/>
      <c r="ERN58" s="18"/>
      <c r="ERO58" s="18"/>
      <c r="ERP58" s="18"/>
      <c r="ERQ58" s="18"/>
      <c r="ERR58" s="18"/>
      <c r="ERS58" s="18"/>
      <c r="ERT58" s="18"/>
      <c r="ERU58" s="18"/>
      <c r="ERV58" s="18"/>
      <c r="ERW58" s="18"/>
      <c r="ERX58" s="18"/>
      <c r="ERY58" s="18"/>
      <c r="ERZ58" s="18"/>
      <c r="ESA58" s="18"/>
      <c r="ESB58" s="18"/>
      <c r="ESC58" s="18"/>
      <c r="ESD58" s="18"/>
      <c r="ESE58" s="18"/>
      <c r="ESF58" s="18"/>
      <c r="ESG58" s="18"/>
      <c r="ESH58" s="18"/>
      <c r="ESI58" s="18"/>
      <c r="ESJ58" s="18"/>
      <c r="ESK58" s="18"/>
      <c r="ESL58" s="18"/>
      <c r="ESM58" s="18"/>
      <c r="ESN58" s="18"/>
      <c r="ESO58" s="18"/>
      <c r="ESP58" s="18"/>
      <c r="ESQ58" s="18"/>
      <c r="ESR58" s="18"/>
      <c r="ESS58" s="18"/>
      <c r="EST58" s="18"/>
      <c r="ESU58" s="18"/>
      <c r="ESV58" s="18"/>
      <c r="ESW58" s="18"/>
      <c r="ESX58" s="18"/>
      <c r="ESY58" s="18"/>
      <c r="ESZ58" s="18"/>
      <c r="ETA58" s="18"/>
      <c r="ETB58" s="18"/>
      <c r="ETC58" s="18"/>
      <c r="ETD58" s="18"/>
      <c r="ETE58" s="18"/>
      <c r="ETF58" s="18"/>
      <c r="ETG58" s="18"/>
      <c r="ETH58" s="18"/>
      <c r="ETI58" s="18"/>
      <c r="ETJ58" s="18"/>
      <c r="ETK58" s="18"/>
      <c r="ETL58" s="18"/>
      <c r="ETM58" s="18"/>
      <c r="ETN58" s="18"/>
      <c r="ETO58" s="18"/>
      <c r="ETP58" s="18"/>
      <c r="ETQ58" s="18"/>
      <c r="ETR58" s="18"/>
      <c r="ETS58" s="18"/>
      <c r="ETT58" s="18"/>
      <c r="ETU58" s="18"/>
      <c r="ETV58" s="18"/>
      <c r="ETW58" s="18"/>
      <c r="ETX58" s="18"/>
      <c r="ETY58" s="18"/>
      <c r="ETZ58" s="18"/>
      <c r="EUA58" s="18"/>
      <c r="EUB58" s="18"/>
      <c r="EUC58" s="18"/>
      <c r="EUD58" s="18"/>
      <c r="EUE58" s="18"/>
      <c r="EUF58" s="18"/>
      <c r="EUG58" s="18"/>
      <c r="EUH58" s="18"/>
      <c r="EUI58" s="18"/>
      <c r="EUJ58" s="18"/>
      <c r="EUK58" s="18"/>
      <c r="EUL58" s="18"/>
      <c r="EUM58" s="18"/>
      <c r="EUN58" s="18"/>
      <c r="EUO58" s="18"/>
      <c r="EUP58" s="18"/>
      <c r="EUQ58" s="18"/>
      <c r="EUR58" s="18"/>
      <c r="EUS58" s="18"/>
      <c r="EUT58" s="18"/>
      <c r="EUU58" s="18"/>
      <c r="EUV58" s="18"/>
      <c r="EUW58" s="18"/>
      <c r="EUX58" s="18"/>
      <c r="EUY58" s="18"/>
      <c r="EUZ58" s="18"/>
      <c r="EVA58" s="18"/>
      <c r="EVB58" s="18"/>
      <c r="EVC58" s="18"/>
      <c r="EVD58" s="18"/>
      <c r="EVE58" s="18"/>
      <c r="EVF58" s="18"/>
      <c r="EVG58" s="18"/>
      <c r="EVH58" s="18"/>
      <c r="EVI58" s="18"/>
      <c r="EVJ58" s="18"/>
      <c r="EVK58" s="18"/>
      <c r="EVL58" s="18"/>
      <c r="EVM58" s="18"/>
      <c r="EVN58" s="18"/>
      <c r="EVO58" s="18"/>
      <c r="EVP58" s="18"/>
      <c r="EVQ58" s="18"/>
      <c r="EVR58" s="18"/>
      <c r="EVS58" s="18"/>
      <c r="EVT58" s="18"/>
      <c r="EVU58" s="18"/>
      <c r="EVV58" s="18"/>
      <c r="EVW58" s="18"/>
      <c r="EVX58" s="18"/>
      <c r="EVY58" s="18"/>
      <c r="EVZ58" s="18"/>
      <c r="EWA58" s="18"/>
      <c r="EWB58" s="18"/>
      <c r="EWC58" s="18"/>
      <c r="EWD58" s="18"/>
      <c r="EWE58" s="18"/>
      <c r="EWF58" s="18"/>
      <c r="EWG58" s="18"/>
      <c r="EWH58" s="18"/>
      <c r="EWI58" s="18"/>
      <c r="EWJ58" s="18"/>
      <c r="EWK58" s="18"/>
      <c r="EWL58" s="18"/>
      <c r="EWM58" s="18"/>
      <c r="EWN58" s="18"/>
      <c r="EWO58" s="18"/>
      <c r="EWP58" s="18"/>
      <c r="EWQ58" s="18"/>
      <c r="EWR58" s="18"/>
      <c r="EWS58" s="18"/>
      <c r="EWT58" s="18"/>
      <c r="EWU58" s="18"/>
      <c r="EWV58" s="18"/>
      <c r="EWW58" s="18"/>
      <c r="EWX58" s="18"/>
      <c r="EWY58" s="18"/>
      <c r="EWZ58" s="18"/>
      <c r="EXA58" s="18"/>
      <c r="EXB58" s="18"/>
      <c r="EXC58" s="18"/>
      <c r="EXD58" s="18"/>
      <c r="EXE58" s="18"/>
      <c r="EXF58" s="18"/>
      <c r="EXG58" s="18"/>
      <c r="EXH58" s="18"/>
      <c r="EXI58" s="18"/>
      <c r="EXJ58" s="18"/>
      <c r="EXK58" s="18"/>
      <c r="EXL58" s="18"/>
      <c r="EXM58" s="18"/>
      <c r="EXN58" s="18"/>
      <c r="EXO58" s="18"/>
      <c r="EXP58" s="18"/>
      <c r="EXQ58" s="18"/>
      <c r="EXR58" s="18"/>
      <c r="EXS58" s="18"/>
      <c r="EXT58" s="18"/>
      <c r="EXU58" s="18"/>
      <c r="EXV58" s="18"/>
      <c r="EXW58" s="18"/>
      <c r="EXX58" s="18"/>
      <c r="EXY58" s="18"/>
      <c r="EXZ58" s="18"/>
      <c r="EYA58" s="18"/>
      <c r="EYB58" s="18"/>
      <c r="EYC58" s="18"/>
      <c r="EYD58" s="18"/>
      <c r="EYE58" s="18"/>
      <c r="EYF58" s="18"/>
      <c r="EYG58" s="18"/>
      <c r="EYH58" s="18"/>
      <c r="EYI58" s="18"/>
      <c r="EYJ58" s="18"/>
      <c r="EYK58" s="18"/>
      <c r="EYL58" s="18"/>
      <c r="EYM58" s="18"/>
      <c r="EYN58" s="18"/>
      <c r="EYO58" s="18"/>
      <c r="EYP58" s="18"/>
      <c r="EYQ58" s="18"/>
      <c r="EYR58" s="18"/>
      <c r="EYS58" s="18"/>
      <c r="EYT58" s="18"/>
      <c r="EYU58" s="18"/>
      <c r="EYV58" s="18"/>
      <c r="EYW58" s="18"/>
      <c r="EYX58" s="18"/>
      <c r="EYY58" s="18"/>
      <c r="EYZ58" s="18"/>
      <c r="EZA58" s="18"/>
      <c r="EZB58" s="18"/>
      <c r="EZC58" s="18"/>
      <c r="EZD58" s="18"/>
      <c r="EZE58" s="18"/>
      <c r="EZF58" s="18"/>
      <c r="EZG58" s="18"/>
      <c r="EZH58" s="18"/>
      <c r="EZI58" s="18"/>
      <c r="EZJ58" s="18"/>
      <c r="EZK58" s="18"/>
      <c r="EZL58" s="18"/>
      <c r="EZM58" s="18"/>
      <c r="EZN58" s="18"/>
      <c r="EZO58" s="18"/>
      <c r="EZP58" s="18"/>
      <c r="EZQ58" s="18"/>
      <c r="EZR58" s="18"/>
      <c r="EZS58" s="18"/>
      <c r="EZT58" s="18"/>
      <c r="EZU58" s="18"/>
      <c r="EZV58" s="18"/>
      <c r="EZW58" s="18"/>
      <c r="EZX58" s="18"/>
      <c r="EZY58" s="18"/>
      <c r="EZZ58" s="18"/>
      <c r="FAA58" s="18"/>
      <c r="FAB58" s="18"/>
      <c r="FAC58" s="18"/>
      <c r="FAD58" s="18"/>
      <c r="FAE58" s="18"/>
      <c r="FAF58" s="18"/>
      <c r="FAG58" s="18"/>
      <c r="FAH58" s="18"/>
      <c r="FAI58" s="18"/>
      <c r="FAJ58" s="18"/>
      <c r="FAK58" s="18"/>
      <c r="FAL58" s="18"/>
      <c r="FAM58" s="18"/>
      <c r="FAN58" s="18"/>
      <c r="FAO58" s="18"/>
      <c r="FAP58" s="18"/>
      <c r="FAQ58" s="18"/>
      <c r="FAR58" s="18"/>
      <c r="FAS58" s="18"/>
      <c r="FAT58" s="18"/>
      <c r="FAU58" s="18"/>
      <c r="FAV58" s="18"/>
      <c r="FAW58" s="18"/>
      <c r="FAX58" s="18"/>
      <c r="FAY58" s="18"/>
      <c r="FAZ58" s="18"/>
      <c r="FBA58" s="18"/>
      <c r="FBB58" s="18"/>
      <c r="FBC58" s="18"/>
      <c r="FBD58" s="18"/>
      <c r="FBE58" s="18"/>
      <c r="FBF58" s="18"/>
      <c r="FBG58" s="18"/>
      <c r="FBH58" s="18"/>
      <c r="FBI58" s="18"/>
      <c r="FBJ58" s="18"/>
      <c r="FBK58" s="18"/>
      <c r="FBL58" s="18"/>
      <c r="FBM58" s="18"/>
      <c r="FBN58" s="18"/>
      <c r="FBO58" s="18"/>
      <c r="FBP58" s="18"/>
      <c r="FBQ58" s="18"/>
      <c r="FBR58" s="18"/>
      <c r="FBS58" s="18"/>
      <c r="FBT58" s="18"/>
      <c r="FBU58" s="18"/>
      <c r="FBV58" s="18"/>
      <c r="FBW58" s="18"/>
      <c r="FBX58" s="18"/>
      <c r="FBY58" s="18"/>
      <c r="FBZ58" s="18"/>
      <c r="FCA58" s="18"/>
      <c r="FCB58" s="18"/>
      <c r="FCC58" s="18"/>
      <c r="FCD58" s="18"/>
      <c r="FCE58" s="18"/>
      <c r="FCF58" s="18"/>
      <c r="FCG58" s="18"/>
      <c r="FCH58" s="18"/>
      <c r="FCI58" s="18"/>
      <c r="FCJ58" s="18"/>
      <c r="FCK58" s="18"/>
      <c r="FCL58" s="18"/>
      <c r="FCM58" s="18"/>
      <c r="FCN58" s="18"/>
      <c r="FCO58" s="18"/>
      <c r="FCP58" s="18"/>
      <c r="FCQ58" s="18"/>
      <c r="FCR58" s="18"/>
      <c r="FCS58" s="18"/>
      <c r="FCT58" s="18"/>
      <c r="FCU58" s="18"/>
      <c r="FCV58" s="18"/>
      <c r="FCW58" s="18"/>
      <c r="FCX58" s="18"/>
      <c r="FCY58" s="18"/>
      <c r="FCZ58" s="18"/>
      <c r="FDA58" s="18"/>
      <c r="FDB58" s="18"/>
      <c r="FDC58" s="18"/>
      <c r="FDD58" s="18"/>
      <c r="FDE58" s="18"/>
      <c r="FDF58" s="18"/>
      <c r="FDG58" s="18"/>
      <c r="FDH58" s="18"/>
      <c r="FDI58" s="18"/>
      <c r="FDJ58" s="18"/>
      <c r="FDK58" s="18"/>
      <c r="FDL58" s="18"/>
      <c r="FDM58" s="18"/>
      <c r="FDN58" s="18"/>
      <c r="FDO58" s="18"/>
      <c r="FDP58" s="18"/>
      <c r="FDQ58" s="18"/>
      <c r="FDR58" s="18"/>
      <c r="FDS58" s="18"/>
      <c r="FDT58" s="18"/>
      <c r="FDU58" s="18"/>
      <c r="FDV58" s="18"/>
      <c r="FDW58" s="18"/>
      <c r="FDX58" s="18"/>
      <c r="FDY58" s="18"/>
      <c r="FDZ58" s="18"/>
      <c r="FEA58" s="18"/>
      <c r="FEB58" s="18"/>
      <c r="FEC58" s="18"/>
      <c r="FED58" s="18"/>
      <c r="FEE58" s="18"/>
      <c r="FEF58" s="18"/>
      <c r="FEG58" s="18"/>
      <c r="FEH58" s="18"/>
      <c r="FEI58" s="18"/>
      <c r="FEJ58" s="18"/>
      <c r="FEK58" s="18"/>
      <c r="FEL58" s="18"/>
      <c r="FEM58" s="18"/>
      <c r="FEN58" s="18"/>
      <c r="FEO58" s="18"/>
      <c r="FEP58" s="18"/>
      <c r="FEQ58" s="18"/>
      <c r="FER58" s="18"/>
      <c r="FES58" s="18"/>
      <c r="FET58" s="18"/>
      <c r="FEU58" s="18"/>
      <c r="FEV58" s="18"/>
      <c r="FEW58" s="18"/>
      <c r="FEX58" s="18"/>
      <c r="FEY58" s="18"/>
      <c r="FEZ58" s="18"/>
      <c r="FFA58" s="18"/>
      <c r="FFB58" s="18"/>
      <c r="FFC58" s="18"/>
      <c r="FFD58" s="18"/>
      <c r="FFE58" s="18"/>
      <c r="FFF58" s="18"/>
      <c r="FFG58" s="18"/>
      <c r="FFH58" s="18"/>
      <c r="FFI58" s="18"/>
      <c r="FFJ58" s="18"/>
      <c r="FFK58" s="18"/>
      <c r="FFL58" s="18"/>
      <c r="FFM58" s="18"/>
      <c r="FFN58" s="18"/>
      <c r="FFO58" s="18"/>
      <c r="FFP58" s="18"/>
      <c r="FFQ58" s="18"/>
      <c r="FFR58" s="18"/>
      <c r="FFS58" s="18"/>
      <c r="FFT58" s="18"/>
      <c r="FFU58" s="18"/>
      <c r="FFV58" s="18"/>
      <c r="FFW58" s="18"/>
      <c r="FFX58" s="18"/>
      <c r="FFY58" s="18"/>
      <c r="FFZ58" s="18"/>
      <c r="FGA58" s="18"/>
      <c r="FGB58" s="18"/>
      <c r="FGC58" s="18"/>
      <c r="FGD58" s="18"/>
      <c r="FGE58" s="18"/>
      <c r="FGF58" s="18"/>
      <c r="FGG58" s="18"/>
      <c r="FGH58" s="18"/>
      <c r="FGI58" s="18"/>
      <c r="FGJ58" s="18"/>
      <c r="FGK58" s="18"/>
      <c r="FGL58" s="18"/>
      <c r="FGM58" s="18"/>
      <c r="FGN58" s="18"/>
      <c r="FGO58" s="18"/>
      <c r="FGP58" s="18"/>
      <c r="FGQ58" s="18"/>
      <c r="FGR58" s="18"/>
      <c r="FGS58" s="18"/>
      <c r="FGT58" s="18"/>
      <c r="FGU58" s="18"/>
      <c r="FGV58" s="18"/>
      <c r="FGW58" s="18"/>
      <c r="FGX58" s="18"/>
      <c r="FGY58" s="18"/>
      <c r="FGZ58" s="18"/>
      <c r="FHA58" s="18"/>
      <c r="FHB58" s="18"/>
      <c r="FHC58" s="18"/>
      <c r="FHD58" s="18"/>
      <c r="FHE58" s="18"/>
      <c r="FHF58" s="18"/>
      <c r="FHG58" s="18"/>
      <c r="FHH58" s="18"/>
      <c r="FHI58" s="18"/>
      <c r="FHJ58" s="18"/>
      <c r="FHK58" s="18"/>
      <c r="FHL58" s="18"/>
      <c r="FHM58" s="18"/>
      <c r="FHN58" s="18"/>
      <c r="FHO58" s="18"/>
      <c r="FHP58" s="18"/>
      <c r="FHQ58" s="18"/>
      <c r="FHR58" s="18"/>
      <c r="FHS58" s="18"/>
      <c r="FHT58" s="18"/>
      <c r="FHU58" s="18"/>
      <c r="FHV58" s="18"/>
      <c r="FHW58" s="18"/>
      <c r="FHX58" s="18"/>
      <c r="FHY58" s="18"/>
      <c r="FHZ58" s="18"/>
      <c r="FIA58" s="18"/>
      <c r="FIB58" s="18"/>
      <c r="FIC58" s="18"/>
      <c r="FID58" s="18"/>
      <c r="FIE58" s="18"/>
      <c r="FIF58" s="18"/>
      <c r="FIG58" s="18"/>
      <c r="FIH58" s="18"/>
      <c r="FII58" s="18"/>
      <c r="FIJ58" s="18"/>
      <c r="FIK58" s="18"/>
      <c r="FIL58" s="18"/>
      <c r="FIM58" s="18"/>
      <c r="FIN58" s="18"/>
      <c r="FIO58" s="18"/>
      <c r="FIP58" s="18"/>
      <c r="FIQ58" s="18"/>
      <c r="FIR58" s="18"/>
      <c r="FIS58" s="18"/>
      <c r="FIT58" s="18"/>
      <c r="FIU58" s="18"/>
      <c r="FIV58" s="18"/>
      <c r="FIW58" s="18"/>
      <c r="FIX58" s="18"/>
      <c r="FIY58" s="18"/>
      <c r="FIZ58" s="18"/>
      <c r="FJA58" s="18"/>
      <c r="FJB58" s="18"/>
      <c r="FJC58" s="18"/>
      <c r="FJD58" s="18"/>
      <c r="FJE58" s="18"/>
      <c r="FJF58" s="18"/>
      <c r="FJG58" s="18"/>
      <c r="FJH58" s="18"/>
      <c r="FJI58" s="18"/>
      <c r="FJJ58" s="18"/>
      <c r="FJK58" s="18"/>
      <c r="FJL58" s="18"/>
      <c r="FJM58" s="18"/>
      <c r="FJN58" s="18"/>
      <c r="FJO58" s="18"/>
      <c r="FJP58" s="18"/>
      <c r="FJQ58" s="18"/>
      <c r="FJR58" s="18"/>
      <c r="FJS58" s="18"/>
      <c r="FJT58" s="18"/>
      <c r="FJU58" s="18"/>
      <c r="FJV58" s="18"/>
      <c r="FJW58" s="18"/>
      <c r="FJX58" s="18"/>
      <c r="FJY58" s="18"/>
      <c r="FJZ58" s="18"/>
      <c r="FKA58" s="18"/>
      <c r="FKB58" s="18"/>
      <c r="FKC58" s="18"/>
      <c r="FKD58" s="18"/>
      <c r="FKE58" s="18"/>
      <c r="FKF58" s="18"/>
      <c r="FKG58" s="18"/>
      <c r="FKH58" s="18"/>
      <c r="FKI58" s="18"/>
      <c r="FKJ58" s="18"/>
      <c r="FKK58" s="18"/>
      <c r="FKL58" s="18"/>
      <c r="FKM58" s="18"/>
      <c r="FKN58" s="18"/>
      <c r="FKO58" s="18"/>
      <c r="FKP58" s="18"/>
      <c r="FKQ58" s="18"/>
      <c r="FKR58" s="18"/>
      <c r="FKS58" s="18"/>
      <c r="FKT58" s="18"/>
      <c r="FKU58" s="18"/>
      <c r="FKV58" s="18"/>
      <c r="FKW58" s="18"/>
      <c r="FKX58" s="18"/>
      <c r="FKY58" s="18"/>
      <c r="FKZ58" s="18"/>
      <c r="FLA58" s="18"/>
      <c r="FLB58" s="18"/>
      <c r="FLC58" s="18"/>
      <c r="FLD58" s="18"/>
      <c r="FLE58" s="18"/>
      <c r="FLF58" s="18"/>
      <c r="FLG58" s="18"/>
      <c r="FLH58" s="18"/>
      <c r="FLI58" s="18"/>
      <c r="FLJ58" s="18"/>
      <c r="FLK58" s="18"/>
      <c r="FLL58" s="18"/>
      <c r="FLM58" s="18"/>
      <c r="FLN58" s="18"/>
      <c r="FLO58" s="18"/>
      <c r="FLP58" s="18"/>
      <c r="FLQ58" s="18"/>
      <c r="FLR58" s="18"/>
      <c r="FLS58" s="18"/>
      <c r="FLT58" s="18"/>
      <c r="FLU58" s="18"/>
      <c r="FLV58" s="18"/>
      <c r="FLW58" s="18"/>
      <c r="FLX58" s="18"/>
      <c r="FLY58" s="18"/>
      <c r="FLZ58" s="18"/>
      <c r="FMA58" s="18"/>
      <c r="FMB58" s="18"/>
      <c r="FMC58" s="18"/>
      <c r="FMD58" s="18"/>
      <c r="FME58" s="18"/>
      <c r="FMF58" s="18"/>
      <c r="FMG58" s="18"/>
      <c r="FMH58" s="18"/>
      <c r="FMI58" s="18"/>
      <c r="FMJ58" s="18"/>
      <c r="FMK58" s="18"/>
      <c r="FML58" s="18"/>
      <c r="FMM58" s="18"/>
      <c r="FMN58" s="18"/>
      <c r="FMO58" s="18"/>
      <c r="FMP58" s="18"/>
      <c r="FMQ58" s="18"/>
      <c r="FMR58" s="18"/>
      <c r="FMS58" s="18"/>
      <c r="FMT58" s="18"/>
      <c r="FMU58" s="18"/>
      <c r="FMV58" s="18"/>
      <c r="FMW58" s="18"/>
      <c r="FMX58" s="18"/>
      <c r="FMY58" s="18"/>
      <c r="FMZ58" s="18"/>
      <c r="FNA58" s="18"/>
      <c r="FNB58" s="18"/>
      <c r="FNC58" s="18"/>
      <c r="FND58" s="18"/>
      <c r="FNE58" s="18"/>
      <c r="FNF58" s="18"/>
      <c r="FNG58" s="18"/>
      <c r="FNH58" s="18"/>
      <c r="FNI58" s="18"/>
      <c r="FNJ58" s="18"/>
      <c r="FNK58" s="18"/>
      <c r="FNL58" s="18"/>
      <c r="FNM58" s="18"/>
      <c r="FNN58" s="18"/>
      <c r="FNO58" s="18"/>
      <c r="FNP58" s="18"/>
      <c r="FNQ58" s="18"/>
      <c r="FNR58" s="18"/>
      <c r="FNS58" s="18"/>
      <c r="FNT58" s="18"/>
      <c r="FNU58" s="18"/>
      <c r="FNV58" s="18"/>
      <c r="FNW58" s="18"/>
      <c r="FNX58" s="18"/>
      <c r="FNY58" s="18"/>
      <c r="FNZ58" s="18"/>
      <c r="FOA58" s="18"/>
      <c r="FOB58" s="18"/>
      <c r="FOC58" s="18"/>
      <c r="FOD58" s="18"/>
      <c r="FOE58" s="18"/>
      <c r="FOF58" s="18"/>
      <c r="FOG58" s="18"/>
      <c r="FOH58" s="18"/>
      <c r="FOI58" s="18"/>
      <c r="FOJ58" s="18"/>
      <c r="FOK58" s="18"/>
      <c r="FOL58" s="18"/>
      <c r="FOM58" s="18"/>
      <c r="FON58" s="18"/>
      <c r="FOO58" s="18"/>
      <c r="FOP58" s="18"/>
      <c r="FOQ58" s="18"/>
      <c r="FOR58" s="18"/>
      <c r="FOS58" s="18"/>
      <c r="FOT58" s="18"/>
      <c r="FOU58" s="18"/>
      <c r="FOV58" s="18"/>
      <c r="FOW58" s="18"/>
      <c r="FOX58" s="18"/>
      <c r="FOY58" s="18"/>
      <c r="FOZ58" s="18"/>
      <c r="FPA58" s="18"/>
      <c r="FPB58" s="18"/>
      <c r="FPC58" s="18"/>
      <c r="FPD58" s="18"/>
      <c r="FPE58" s="18"/>
      <c r="FPF58" s="18"/>
      <c r="FPG58" s="18"/>
      <c r="FPH58" s="18"/>
      <c r="FPI58" s="18"/>
      <c r="FPJ58" s="18"/>
      <c r="FPK58" s="18"/>
      <c r="FPL58" s="18"/>
      <c r="FPM58" s="18"/>
      <c r="FPN58" s="18"/>
      <c r="FPO58" s="18"/>
      <c r="FPP58" s="18"/>
      <c r="FPQ58" s="18"/>
      <c r="FPR58" s="18"/>
      <c r="FPS58" s="18"/>
      <c r="FPT58" s="18"/>
      <c r="FPU58" s="18"/>
      <c r="FPV58" s="18"/>
      <c r="FPW58" s="18"/>
      <c r="FPX58" s="18"/>
      <c r="FPY58" s="18"/>
      <c r="FPZ58" s="18"/>
      <c r="FQA58" s="18"/>
      <c r="FQB58" s="18"/>
      <c r="FQC58" s="18"/>
      <c r="FQD58" s="18"/>
      <c r="FQE58" s="18"/>
      <c r="FQF58" s="18"/>
      <c r="FQG58" s="18"/>
      <c r="FQH58" s="18"/>
      <c r="FQI58" s="18"/>
      <c r="FQJ58" s="18"/>
      <c r="FQK58" s="18"/>
      <c r="FQL58" s="18"/>
      <c r="FQM58" s="18"/>
      <c r="FQN58" s="18"/>
      <c r="FQO58" s="18"/>
      <c r="FQP58" s="18"/>
      <c r="FQQ58" s="18"/>
      <c r="FQR58" s="18"/>
      <c r="FQS58" s="18"/>
      <c r="FQT58" s="18"/>
      <c r="FQU58" s="18"/>
      <c r="FQV58" s="18"/>
      <c r="FQW58" s="18"/>
      <c r="FQX58" s="18"/>
      <c r="FQY58" s="18"/>
      <c r="FQZ58" s="18"/>
      <c r="FRA58" s="18"/>
      <c r="FRB58" s="18"/>
      <c r="FRC58" s="18"/>
      <c r="FRD58" s="18"/>
      <c r="FRE58" s="18"/>
      <c r="FRF58" s="18"/>
      <c r="FRG58" s="18"/>
      <c r="FRH58" s="18"/>
      <c r="FRI58" s="18"/>
      <c r="FRJ58" s="18"/>
      <c r="FRK58" s="18"/>
      <c r="FRL58" s="18"/>
      <c r="FRM58" s="18"/>
      <c r="FRN58" s="18"/>
      <c r="FRO58" s="18"/>
      <c r="FRP58" s="18"/>
      <c r="FRQ58" s="18"/>
      <c r="FRR58" s="18"/>
      <c r="FRS58" s="18"/>
      <c r="FRT58" s="18"/>
      <c r="FRU58" s="18"/>
      <c r="FRV58" s="18"/>
      <c r="FRW58" s="18"/>
      <c r="FRX58" s="18"/>
      <c r="FRY58" s="18"/>
      <c r="FRZ58" s="18"/>
      <c r="FSA58" s="18"/>
      <c r="FSB58" s="18"/>
      <c r="FSC58" s="18"/>
      <c r="FSD58" s="18"/>
      <c r="FSE58" s="18"/>
      <c r="FSF58" s="18"/>
      <c r="FSG58" s="18"/>
      <c r="FSH58" s="18"/>
      <c r="FSI58" s="18"/>
      <c r="FSJ58" s="18"/>
      <c r="FSK58" s="18"/>
      <c r="FSL58" s="18"/>
      <c r="FSM58" s="18"/>
      <c r="FSN58" s="18"/>
      <c r="FSO58" s="18"/>
      <c r="FSP58" s="18"/>
      <c r="FSQ58" s="18"/>
      <c r="FSR58" s="18"/>
      <c r="FSS58" s="18"/>
      <c r="FST58" s="18"/>
      <c r="FSU58" s="18"/>
      <c r="FSV58" s="18"/>
      <c r="FSW58" s="18"/>
      <c r="FSX58" s="18"/>
      <c r="FSY58" s="18"/>
      <c r="FSZ58" s="18"/>
      <c r="FTA58" s="18"/>
      <c r="FTB58" s="18"/>
      <c r="FTC58" s="18"/>
      <c r="FTD58" s="18"/>
      <c r="FTE58" s="18"/>
      <c r="FTF58" s="18"/>
      <c r="FTG58" s="18"/>
      <c r="FTH58" s="18"/>
      <c r="FTI58" s="18"/>
      <c r="FTJ58" s="18"/>
      <c r="FTK58" s="18"/>
      <c r="FTL58" s="18"/>
      <c r="FTM58" s="18"/>
      <c r="FTN58" s="18"/>
      <c r="FTO58" s="18"/>
      <c r="FTP58" s="18"/>
      <c r="FTQ58" s="18"/>
      <c r="FTR58" s="18"/>
      <c r="FTS58" s="18"/>
      <c r="FTT58" s="18"/>
      <c r="FTU58" s="18"/>
      <c r="FTV58" s="18"/>
      <c r="FTW58" s="18"/>
      <c r="FTX58" s="18"/>
      <c r="FTY58" s="18"/>
      <c r="FTZ58" s="18"/>
      <c r="FUA58" s="18"/>
      <c r="FUB58" s="18"/>
      <c r="FUC58" s="18"/>
      <c r="FUD58" s="18"/>
      <c r="FUE58" s="18"/>
      <c r="FUF58" s="18"/>
      <c r="FUG58" s="18"/>
      <c r="FUH58" s="18"/>
      <c r="FUI58" s="18"/>
      <c r="FUJ58" s="18"/>
      <c r="FUK58" s="18"/>
      <c r="FUL58" s="18"/>
      <c r="FUM58" s="18"/>
      <c r="FUN58" s="18"/>
      <c r="FUO58" s="18"/>
      <c r="FUP58" s="18"/>
      <c r="FUQ58" s="18"/>
      <c r="FUR58" s="18"/>
      <c r="FUS58" s="18"/>
      <c r="FUT58" s="18"/>
      <c r="FUU58" s="18"/>
      <c r="FUV58" s="18"/>
      <c r="FUW58" s="18"/>
      <c r="FUX58" s="18"/>
      <c r="FUY58" s="18"/>
      <c r="FUZ58" s="18"/>
      <c r="FVA58" s="18"/>
      <c r="FVB58" s="18"/>
      <c r="FVC58" s="18"/>
      <c r="FVD58" s="18"/>
      <c r="FVE58" s="18"/>
      <c r="FVF58" s="18"/>
      <c r="FVG58" s="18"/>
      <c r="FVH58" s="18"/>
      <c r="FVI58" s="18"/>
      <c r="FVJ58" s="18"/>
      <c r="FVK58" s="18"/>
      <c r="FVL58" s="18"/>
      <c r="FVM58" s="18"/>
      <c r="FVN58" s="18"/>
      <c r="FVO58" s="18"/>
      <c r="FVP58" s="18"/>
      <c r="FVQ58" s="18"/>
      <c r="FVR58" s="18"/>
      <c r="FVS58" s="18"/>
      <c r="FVT58" s="18"/>
      <c r="FVU58" s="18"/>
      <c r="FVV58" s="18"/>
      <c r="FVW58" s="18"/>
      <c r="FVX58" s="18"/>
      <c r="FVY58" s="18"/>
      <c r="FVZ58" s="18"/>
      <c r="FWA58" s="18"/>
      <c r="FWB58" s="18"/>
      <c r="FWC58" s="18"/>
      <c r="FWD58" s="18"/>
      <c r="FWE58" s="18"/>
      <c r="FWF58" s="18"/>
      <c r="FWG58" s="18"/>
      <c r="FWH58" s="18"/>
      <c r="FWI58" s="18"/>
      <c r="FWJ58" s="18"/>
      <c r="FWK58" s="18"/>
      <c r="FWL58" s="18"/>
      <c r="FWM58" s="18"/>
      <c r="FWN58" s="18"/>
      <c r="FWO58" s="18"/>
      <c r="FWP58" s="18"/>
      <c r="FWQ58" s="18"/>
      <c r="FWR58" s="18"/>
      <c r="FWS58" s="18"/>
      <c r="FWT58" s="18"/>
      <c r="FWU58" s="18"/>
      <c r="FWV58" s="18"/>
      <c r="FWW58" s="18"/>
      <c r="FWX58" s="18"/>
      <c r="FWY58" s="18"/>
      <c r="FWZ58" s="18"/>
      <c r="FXA58" s="18"/>
      <c r="FXB58" s="18"/>
      <c r="FXC58" s="18"/>
      <c r="FXD58" s="18"/>
      <c r="FXE58" s="18"/>
      <c r="FXF58" s="18"/>
      <c r="FXG58" s="18"/>
      <c r="FXH58" s="18"/>
      <c r="FXI58" s="18"/>
      <c r="FXJ58" s="18"/>
      <c r="FXK58" s="18"/>
      <c r="FXL58" s="18"/>
      <c r="FXM58" s="18"/>
      <c r="FXN58" s="18"/>
      <c r="FXO58" s="18"/>
      <c r="FXP58" s="18"/>
      <c r="FXQ58" s="18"/>
      <c r="FXR58" s="18"/>
      <c r="FXS58" s="18"/>
      <c r="FXT58" s="18"/>
      <c r="FXU58" s="18"/>
      <c r="FXV58" s="18"/>
      <c r="FXW58" s="18"/>
      <c r="FXX58" s="18"/>
      <c r="FXY58" s="18"/>
      <c r="FXZ58" s="18"/>
      <c r="FYA58" s="18"/>
      <c r="FYB58" s="18"/>
      <c r="FYC58" s="18"/>
      <c r="FYD58" s="18"/>
      <c r="FYE58" s="18"/>
      <c r="FYF58" s="18"/>
      <c r="FYG58" s="18"/>
      <c r="FYH58" s="18"/>
      <c r="FYI58" s="18"/>
      <c r="FYJ58" s="18"/>
      <c r="FYK58" s="18"/>
      <c r="FYL58" s="18"/>
      <c r="FYM58" s="18"/>
      <c r="FYN58" s="18"/>
      <c r="FYO58" s="18"/>
      <c r="FYP58" s="18"/>
      <c r="FYQ58" s="18"/>
      <c r="FYR58" s="18"/>
      <c r="FYS58" s="18"/>
      <c r="FYT58" s="18"/>
      <c r="FYU58" s="18"/>
      <c r="FYV58" s="18"/>
      <c r="FYW58" s="18"/>
      <c r="FYX58" s="18"/>
      <c r="FYY58" s="18"/>
      <c r="FYZ58" s="18"/>
      <c r="FZA58" s="18"/>
      <c r="FZB58" s="18"/>
      <c r="FZC58" s="18"/>
      <c r="FZD58" s="18"/>
      <c r="FZE58" s="18"/>
      <c r="FZF58" s="18"/>
      <c r="FZG58" s="18"/>
      <c r="FZH58" s="18"/>
      <c r="FZI58" s="18"/>
      <c r="FZJ58" s="18"/>
      <c r="FZK58" s="18"/>
      <c r="FZL58" s="18"/>
      <c r="FZM58" s="18"/>
      <c r="FZN58" s="18"/>
      <c r="FZO58" s="18"/>
      <c r="FZP58" s="18"/>
      <c r="FZQ58" s="18"/>
      <c r="FZR58" s="18"/>
      <c r="FZS58" s="18"/>
      <c r="FZT58" s="18"/>
      <c r="FZU58" s="18"/>
      <c r="FZV58" s="18"/>
      <c r="FZW58" s="18"/>
      <c r="FZX58" s="18"/>
      <c r="FZY58" s="18"/>
      <c r="FZZ58" s="18"/>
      <c r="GAA58" s="18"/>
      <c r="GAB58" s="18"/>
      <c r="GAC58" s="18"/>
      <c r="GAD58" s="18"/>
      <c r="GAE58" s="18"/>
      <c r="GAF58" s="18"/>
      <c r="GAG58" s="18"/>
      <c r="GAH58" s="18"/>
      <c r="GAI58" s="18"/>
      <c r="GAJ58" s="18"/>
      <c r="GAK58" s="18"/>
      <c r="GAL58" s="18"/>
      <c r="GAM58" s="18"/>
      <c r="GAN58" s="18"/>
      <c r="GAO58" s="18"/>
      <c r="GAP58" s="18"/>
      <c r="GAQ58" s="18"/>
      <c r="GAR58" s="18"/>
      <c r="GAS58" s="18"/>
      <c r="GAT58" s="18"/>
      <c r="GAU58" s="18"/>
      <c r="GAV58" s="18"/>
      <c r="GAW58" s="18"/>
      <c r="GAX58" s="18"/>
      <c r="GAY58" s="18"/>
      <c r="GAZ58" s="18"/>
      <c r="GBA58" s="18"/>
      <c r="GBB58" s="18"/>
      <c r="GBC58" s="18"/>
      <c r="GBD58" s="18"/>
      <c r="GBE58" s="18"/>
      <c r="GBF58" s="18"/>
      <c r="GBG58" s="18"/>
      <c r="GBH58" s="18"/>
      <c r="GBI58" s="18"/>
      <c r="GBJ58" s="18"/>
      <c r="GBK58" s="18"/>
      <c r="GBL58" s="18"/>
      <c r="GBM58" s="18"/>
      <c r="GBN58" s="18"/>
      <c r="GBO58" s="18"/>
      <c r="GBP58" s="18"/>
      <c r="GBQ58" s="18"/>
      <c r="GBR58" s="18"/>
      <c r="GBS58" s="18"/>
      <c r="GBT58" s="18"/>
      <c r="GBU58" s="18"/>
      <c r="GBV58" s="18"/>
      <c r="GBW58" s="18"/>
      <c r="GBX58" s="18"/>
      <c r="GBY58" s="18"/>
      <c r="GBZ58" s="18"/>
      <c r="GCA58" s="18"/>
      <c r="GCB58" s="18"/>
      <c r="GCC58" s="18"/>
      <c r="GCD58" s="18"/>
      <c r="GCE58" s="18"/>
      <c r="GCF58" s="18"/>
      <c r="GCG58" s="18"/>
      <c r="GCH58" s="18"/>
      <c r="GCI58" s="18"/>
      <c r="GCJ58" s="18"/>
      <c r="GCK58" s="18"/>
      <c r="GCL58" s="18"/>
      <c r="GCM58" s="18"/>
      <c r="GCN58" s="18"/>
      <c r="GCO58" s="18"/>
      <c r="GCP58" s="18"/>
      <c r="GCQ58" s="18"/>
      <c r="GCR58" s="18"/>
      <c r="GCS58" s="18"/>
      <c r="GCT58" s="18"/>
      <c r="GCU58" s="18"/>
      <c r="GCV58" s="18"/>
      <c r="GCW58" s="18"/>
      <c r="GCX58" s="18"/>
      <c r="GCY58" s="18"/>
      <c r="GCZ58" s="18"/>
      <c r="GDA58" s="18"/>
      <c r="GDB58" s="18"/>
      <c r="GDC58" s="18"/>
      <c r="GDD58" s="18"/>
      <c r="GDE58" s="18"/>
      <c r="GDF58" s="18"/>
      <c r="GDG58" s="18"/>
      <c r="GDH58" s="18"/>
      <c r="GDI58" s="18"/>
      <c r="GDJ58" s="18"/>
      <c r="GDK58" s="18"/>
      <c r="GDL58" s="18"/>
      <c r="GDM58" s="18"/>
      <c r="GDN58" s="18"/>
      <c r="GDO58" s="18"/>
      <c r="GDP58" s="18"/>
      <c r="GDQ58" s="18"/>
      <c r="GDR58" s="18"/>
      <c r="GDS58" s="18"/>
      <c r="GDT58" s="18"/>
      <c r="GDU58" s="18"/>
      <c r="GDV58" s="18"/>
      <c r="GDW58" s="18"/>
      <c r="GDX58" s="18"/>
      <c r="GDY58" s="18"/>
      <c r="GDZ58" s="18"/>
      <c r="GEA58" s="18"/>
      <c r="GEB58" s="18"/>
      <c r="GEC58" s="18"/>
      <c r="GED58" s="18"/>
      <c r="GEE58" s="18"/>
      <c r="GEF58" s="18"/>
      <c r="GEG58" s="18"/>
      <c r="GEH58" s="18"/>
      <c r="GEI58" s="18"/>
      <c r="GEJ58" s="18"/>
      <c r="GEK58" s="18"/>
      <c r="GEL58" s="18"/>
      <c r="GEM58" s="18"/>
      <c r="GEN58" s="18"/>
      <c r="GEO58" s="18"/>
      <c r="GEP58" s="18"/>
      <c r="GEQ58" s="18"/>
      <c r="GER58" s="18"/>
      <c r="GES58" s="18"/>
      <c r="GET58" s="18"/>
      <c r="GEU58" s="18"/>
      <c r="GEV58" s="18"/>
      <c r="GEW58" s="18"/>
      <c r="GEX58" s="18"/>
      <c r="GEY58" s="18"/>
      <c r="GEZ58" s="18"/>
      <c r="GFA58" s="18"/>
      <c r="GFB58" s="18"/>
      <c r="GFC58" s="18"/>
      <c r="GFD58" s="18"/>
      <c r="GFE58" s="18"/>
      <c r="GFF58" s="18"/>
      <c r="GFG58" s="18"/>
      <c r="GFH58" s="18"/>
      <c r="GFI58" s="18"/>
      <c r="GFJ58" s="18"/>
      <c r="GFK58" s="18"/>
      <c r="GFL58" s="18"/>
      <c r="GFM58" s="18"/>
      <c r="GFN58" s="18"/>
      <c r="GFO58" s="18"/>
      <c r="GFP58" s="18"/>
      <c r="GFQ58" s="18"/>
      <c r="GFR58" s="18"/>
      <c r="GFS58" s="18"/>
      <c r="GFT58" s="18"/>
      <c r="GFU58" s="18"/>
      <c r="GFV58" s="18"/>
      <c r="GFW58" s="18"/>
      <c r="GFX58" s="18"/>
      <c r="GFY58" s="18"/>
      <c r="GFZ58" s="18"/>
      <c r="GGA58" s="18"/>
      <c r="GGB58" s="18"/>
      <c r="GGC58" s="18"/>
      <c r="GGD58" s="18"/>
      <c r="GGE58" s="18"/>
      <c r="GGF58" s="18"/>
      <c r="GGG58" s="18"/>
      <c r="GGH58" s="18"/>
      <c r="GGI58" s="18"/>
      <c r="GGJ58" s="18"/>
      <c r="GGK58" s="18"/>
      <c r="GGL58" s="18"/>
      <c r="GGM58" s="18"/>
      <c r="GGN58" s="18"/>
      <c r="GGO58" s="18"/>
      <c r="GGP58" s="18"/>
      <c r="GGQ58" s="18"/>
      <c r="GGR58" s="18"/>
      <c r="GGS58" s="18"/>
      <c r="GGT58" s="18"/>
      <c r="GGU58" s="18"/>
      <c r="GGV58" s="18"/>
      <c r="GGW58" s="18"/>
      <c r="GGX58" s="18"/>
      <c r="GGY58" s="18"/>
      <c r="GGZ58" s="18"/>
      <c r="GHA58" s="18"/>
      <c r="GHB58" s="18"/>
      <c r="GHC58" s="18"/>
      <c r="GHD58" s="18"/>
      <c r="GHE58" s="18"/>
      <c r="GHF58" s="18"/>
      <c r="GHG58" s="18"/>
      <c r="GHH58" s="18"/>
      <c r="GHI58" s="18"/>
      <c r="GHJ58" s="18"/>
      <c r="GHK58" s="18"/>
      <c r="GHL58" s="18"/>
      <c r="GHM58" s="18"/>
      <c r="GHN58" s="18"/>
      <c r="GHO58" s="18"/>
      <c r="GHP58" s="18"/>
      <c r="GHQ58" s="18"/>
      <c r="GHR58" s="18"/>
      <c r="GHS58" s="18"/>
      <c r="GHT58" s="18"/>
      <c r="GHU58" s="18"/>
      <c r="GHV58" s="18"/>
      <c r="GHW58" s="18"/>
      <c r="GHX58" s="18"/>
      <c r="GHY58" s="18"/>
      <c r="GHZ58" s="18"/>
      <c r="GIA58" s="18"/>
      <c r="GIB58" s="18"/>
      <c r="GIC58" s="18"/>
      <c r="GID58" s="18"/>
      <c r="GIE58" s="18"/>
      <c r="GIF58" s="18"/>
      <c r="GIG58" s="18"/>
      <c r="GIH58" s="18"/>
      <c r="GII58" s="18"/>
      <c r="GIJ58" s="18"/>
      <c r="GIK58" s="18"/>
      <c r="GIL58" s="18"/>
      <c r="GIM58" s="18"/>
      <c r="GIN58" s="18"/>
      <c r="GIO58" s="18"/>
      <c r="GIP58" s="18"/>
      <c r="GIQ58" s="18"/>
      <c r="GIR58" s="18"/>
      <c r="GIS58" s="18"/>
      <c r="GIT58" s="18"/>
      <c r="GIU58" s="18"/>
      <c r="GIV58" s="18"/>
      <c r="GIW58" s="18"/>
      <c r="GIX58" s="18"/>
      <c r="GIY58" s="18"/>
      <c r="GIZ58" s="18"/>
      <c r="GJA58" s="18"/>
      <c r="GJB58" s="18"/>
      <c r="GJC58" s="18"/>
      <c r="GJD58" s="18"/>
      <c r="GJE58" s="18"/>
      <c r="GJF58" s="18"/>
      <c r="GJG58" s="18"/>
      <c r="GJH58" s="18"/>
      <c r="GJI58" s="18"/>
      <c r="GJJ58" s="18"/>
      <c r="GJK58" s="18"/>
      <c r="GJL58" s="18"/>
      <c r="GJM58" s="18"/>
      <c r="GJN58" s="18"/>
      <c r="GJO58" s="18"/>
      <c r="GJP58" s="18"/>
      <c r="GJQ58" s="18"/>
      <c r="GJR58" s="18"/>
      <c r="GJS58" s="18"/>
      <c r="GJT58" s="18"/>
      <c r="GJU58" s="18"/>
      <c r="GJV58" s="18"/>
      <c r="GJW58" s="18"/>
      <c r="GJX58" s="18"/>
      <c r="GJY58" s="18"/>
      <c r="GJZ58" s="18"/>
      <c r="GKA58" s="18"/>
      <c r="GKB58" s="18"/>
      <c r="GKC58" s="18"/>
      <c r="GKD58" s="18"/>
      <c r="GKE58" s="18"/>
      <c r="GKF58" s="18"/>
      <c r="GKG58" s="18"/>
      <c r="GKH58" s="18"/>
      <c r="GKI58" s="18"/>
      <c r="GKJ58" s="18"/>
      <c r="GKK58" s="18"/>
      <c r="GKL58" s="18"/>
      <c r="GKM58" s="18"/>
      <c r="GKN58" s="18"/>
      <c r="GKO58" s="18"/>
      <c r="GKP58" s="18"/>
      <c r="GKQ58" s="18"/>
      <c r="GKR58" s="18"/>
      <c r="GKS58" s="18"/>
      <c r="GKT58" s="18"/>
      <c r="GKU58" s="18"/>
      <c r="GKV58" s="18"/>
      <c r="GKW58" s="18"/>
      <c r="GKX58" s="18"/>
      <c r="GKY58" s="18"/>
      <c r="GKZ58" s="18"/>
      <c r="GLA58" s="18"/>
      <c r="GLB58" s="18"/>
      <c r="GLC58" s="18"/>
      <c r="GLD58" s="18"/>
      <c r="GLE58" s="18"/>
      <c r="GLF58" s="18"/>
      <c r="GLG58" s="18"/>
      <c r="GLH58" s="18"/>
      <c r="GLI58" s="18"/>
      <c r="GLJ58" s="18"/>
      <c r="GLK58" s="18"/>
      <c r="GLL58" s="18"/>
      <c r="GLM58" s="18"/>
      <c r="GLN58" s="18"/>
      <c r="GLO58" s="18"/>
      <c r="GLP58" s="18"/>
      <c r="GLQ58" s="18"/>
      <c r="GLR58" s="18"/>
      <c r="GLS58" s="18"/>
      <c r="GLT58" s="18"/>
      <c r="GLU58" s="18"/>
      <c r="GLV58" s="18"/>
      <c r="GLW58" s="18"/>
      <c r="GLX58" s="18"/>
      <c r="GLY58" s="18"/>
      <c r="GLZ58" s="18"/>
      <c r="GMA58" s="18"/>
      <c r="GMB58" s="18"/>
      <c r="GMC58" s="18"/>
      <c r="GMD58" s="18"/>
      <c r="GME58" s="18"/>
      <c r="GMF58" s="18"/>
      <c r="GMG58" s="18"/>
      <c r="GMH58" s="18"/>
      <c r="GMI58" s="18"/>
      <c r="GMJ58" s="18"/>
      <c r="GMK58" s="18"/>
      <c r="GML58" s="18"/>
      <c r="GMM58" s="18"/>
      <c r="GMN58" s="18"/>
      <c r="GMO58" s="18"/>
      <c r="GMP58" s="18"/>
      <c r="GMQ58" s="18"/>
      <c r="GMR58" s="18"/>
      <c r="GMS58" s="18"/>
      <c r="GMT58" s="18"/>
      <c r="GMU58" s="18"/>
      <c r="GMV58" s="18"/>
      <c r="GMW58" s="18"/>
      <c r="GMX58" s="18"/>
      <c r="GMY58" s="18"/>
      <c r="GMZ58" s="18"/>
      <c r="GNA58" s="18"/>
      <c r="GNB58" s="18"/>
      <c r="GNC58" s="18"/>
      <c r="GND58" s="18"/>
      <c r="GNE58" s="18"/>
      <c r="GNF58" s="18"/>
      <c r="GNG58" s="18"/>
      <c r="GNH58" s="18"/>
      <c r="GNI58" s="18"/>
      <c r="GNJ58" s="18"/>
      <c r="GNK58" s="18"/>
      <c r="GNL58" s="18"/>
      <c r="GNM58" s="18"/>
      <c r="GNN58" s="18"/>
      <c r="GNO58" s="18"/>
      <c r="GNP58" s="18"/>
      <c r="GNQ58" s="18"/>
      <c r="GNR58" s="18"/>
      <c r="GNS58" s="18"/>
      <c r="GNT58" s="18"/>
      <c r="GNU58" s="18"/>
      <c r="GNV58" s="18"/>
      <c r="GNW58" s="18"/>
      <c r="GNX58" s="18"/>
      <c r="GNY58" s="18"/>
      <c r="GNZ58" s="18"/>
      <c r="GOA58" s="18"/>
      <c r="GOB58" s="18"/>
      <c r="GOC58" s="18"/>
      <c r="GOD58" s="18"/>
      <c r="GOE58" s="18"/>
      <c r="GOF58" s="18"/>
      <c r="GOG58" s="18"/>
      <c r="GOH58" s="18"/>
      <c r="GOI58" s="18"/>
      <c r="GOJ58" s="18"/>
      <c r="GOK58" s="18"/>
      <c r="GOL58" s="18"/>
      <c r="GOM58" s="18"/>
      <c r="GON58" s="18"/>
      <c r="GOO58" s="18"/>
      <c r="GOP58" s="18"/>
      <c r="GOQ58" s="18"/>
      <c r="GOR58" s="18"/>
      <c r="GOS58" s="18"/>
      <c r="GOT58" s="18"/>
      <c r="GOU58" s="18"/>
      <c r="GOV58" s="18"/>
      <c r="GOW58" s="18"/>
      <c r="GOX58" s="18"/>
      <c r="GOY58" s="18"/>
      <c r="GOZ58" s="18"/>
      <c r="GPA58" s="18"/>
      <c r="GPB58" s="18"/>
      <c r="GPC58" s="18"/>
      <c r="GPD58" s="18"/>
      <c r="GPE58" s="18"/>
      <c r="GPF58" s="18"/>
      <c r="GPG58" s="18"/>
      <c r="GPH58" s="18"/>
      <c r="GPI58" s="18"/>
      <c r="GPJ58" s="18"/>
      <c r="GPK58" s="18"/>
      <c r="GPL58" s="18"/>
      <c r="GPM58" s="18"/>
      <c r="GPN58" s="18"/>
      <c r="GPO58" s="18"/>
      <c r="GPP58" s="18"/>
      <c r="GPQ58" s="18"/>
      <c r="GPR58" s="18"/>
      <c r="GPS58" s="18"/>
      <c r="GPT58" s="18"/>
      <c r="GPU58" s="18"/>
      <c r="GPV58" s="18"/>
      <c r="GPW58" s="18"/>
      <c r="GPX58" s="18"/>
      <c r="GPY58" s="18"/>
      <c r="GPZ58" s="18"/>
      <c r="GQA58" s="18"/>
      <c r="GQB58" s="18"/>
      <c r="GQC58" s="18"/>
      <c r="GQD58" s="18"/>
      <c r="GQE58" s="18"/>
      <c r="GQF58" s="18"/>
      <c r="GQG58" s="18"/>
      <c r="GQH58" s="18"/>
      <c r="GQI58" s="18"/>
      <c r="GQJ58" s="18"/>
      <c r="GQK58" s="18"/>
      <c r="GQL58" s="18"/>
      <c r="GQM58" s="18"/>
      <c r="GQN58" s="18"/>
      <c r="GQO58" s="18"/>
      <c r="GQP58" s="18"/>
      <c r="GQQ58" s="18"/>
      <c r="GQR58" s="18"/>
      <c r="GQS58" s="18"/>
      <c r="GQT58" s="18"/>
      <c r="GQU58" s="18"/>
      <c r="GQV58" s="18"/>
      <c r="GQW58" s="18"/>
      <c r="GQX58" s="18"/>
      <c r="GQY58" s="18"/>
      <c r="GQZ58" s="18"/>
      <c r="GRA58" s="18"/>
      <c r="GRB58" s="18"/>
      <c r="GRC58" s="18"/>
      <c r="GRD58" s="18"/>
      <c r="GRE58" s="18"/>
      <c r="GRF58" s="18"/>
      <c r="GRG58" s="18"/>
      <c r="GRH58" s="18"/>
      <c r="GRI58" s="18"/>
      <c r="GRJ58" s="18"/>
      <c r="GRK58" s="18"/>
      <c r="GRL58" s="18"/>
      <c r="GRM58" s="18"/>
      <c r="GRN58" s="18"/>
      <c r="GRO58" s="18"/>
      <c r="GRP58" s="18"/>
      <c r="GRQ58" s="18"/>
      <c r="GRR58" s="18"/>
      <c r="GRS58" s="18"/>
      <c r="GRT58" s="18"/>
      <c r="GRU58" s="18"/>
      <c r="GRV58" s="18"/>
      <c r="GRW58" s="18"/>
      <c r="GRX58" s="18"/>
      <c r="GRY58" s="18"/>
      <c r="GRZ58" s="18"/>
      <c r="GSA58" s="18"/>
      <c r="GSB58" s="18"/>
      <c r="GSC58" s="18"/>
      <c r="GSD58" s="18"/>
      <c r="GSE58" s="18"/>
      <c r="GSF58" s="18"/>
      <c r="GSG58" s="18"/>
      <c r="GSH58" s="18"/>
      <c r="GSI58" s="18"/>
      <c r="GSJ58" s="18"/>
      <c r="GSK58" s="18"/>
      <c r="GSL58" s="18"/>
      <c r="GSM58" s="18"/>
      <c r="GSN58" s="18"/>
      <c r="GSO58" s="18"/>
      <c r="GSP58" s="18"/>
      <c r="GSQ58" s="18"/>
      <c r="GSR58" s="18"/>
      <c r="GSS58" s="18"/>
      <c r="GST58" s="18"/>
      <c r="GSU58" s="18"/>
      <c r="GSV58" s="18"/>
      <c r="GSW58" s="18"/>
      <c r="GSX58" s="18"/>
      <c r="GSY58" s="18"/>
      <c r="GSZ58" s="18"/>
      <c r="GTA58" s="18"/>
      <c r="GTB58" s="18"/>
      <c r="GTC58" s="18"/>
      <c r="GTD58" s="18"/>
      <c r="GTE58" s="18"/>
      <c r="GTF58" s="18"/>
      <c r="GTG58" s="18"/>
      <c r="GTH58" s="18"/>
      <c r="GTI58" s="18"/>
      <c r="GTJ58" s="18"/>
      <c r="GTK58" s="18"/>
      <c r="GTL58" s="18"/>
      <c r="GTM58" s="18"/>
      <c r="GTN58" s="18"/>
      <c r="GTO58" s="18"/>
      <c r="GTP58" s="18"/>
      <c r="GTQ58" s="18"/>
      <c r="GTR58" s="18"/>
      <c r="GTS58" s="18"/>
      <c r="GTT58" s="18"/>
      <c r="GTU58" s="18"/>
      <c r="GTV58" s="18"/>
      <c r="GTW58" s="18"/>
      <c r="GTX58" s="18"/>
      <c r="GTY58" s="18"/>
      <c r="GTZ58" s="18"/>
      <c r="GUA58" s="18"/>
      <c r="GUB58" s="18"/>
      <c r="GUC58" s="18"/>
      <c r="GUD58" s="18"/>
      <c r="GUE58" s="18"/>
      <c r="GUF58" s="18"/>
      <c r="GUG58" s="18"/>
      <c r="GUH58" s="18"/>
      <c r="GUI58" s="18"/>
      <c r="GUJ58" s="18"/>
      <c r="GUK58" s="18"/>
      <c r="GUL58" s="18"/>
      <c r="GUM58" s="18"/>
      <c r="GUN58" s="18"/>
      <c r="GUO58" s="18"/>
      <c r="GUP58" s="18"/>
      <c r="GUQ58" s="18"/>
      <c r="GUR58" s="18"/>
      <c r="GUS58" s="18"/>
      <c r="GUT58" s="18"/>
      <c r="GUU58" s="18"/>
      <c r="GUV58" s="18"/>
      <c r="GUW58" s="18"/>
      <c r="GUX58" s="18"/>
      <c r="GUY58" s="18"/>
      <c r="GUZ58" s="18"/>
      <c r="GVA58" s="18"/>
      <c r="GVB58" s="18"/>
      <c r="GVC58" s="18"/>
      <c r="GVD58" s="18"/>
      <c r="GVE58" s="18"/>
      <c r="GVF58" s="18"/>
      <c r="GVG58" s="18"/>
      <c r="GVH58" s="18"/>
      <c r="GVI58" s="18"/>
      <c r="GVJ58" s="18"/>
      <c r="GVK58" s="18"/>
      <c r="GVL58" s="18"/>
      <c r="GVM58" s="18"/>
      <c r="GVN58" s="18"/>
      <c r="GVO58" s="18"/>
      <c r="GVP58" s="18"/>
      <c r="GVQ58" s="18"/>
      <c r="GVR58" s="18"/>
      <c r="GVS58" s="18"/>
      <c r="GVT58" s="18"/>
      <c r="GVU58" s="18"/>
      <c r="GVV58" s="18"/>
      <c r="GVW58" s="18"/>
      <c r="GVX58" s="18"/>
      <c r="GVY58" s="18"/>
      <c r="GVZ58" s="18"/>
      <c r="GWA58" s="18"/>
      <c r="GWB58" s="18"/>
      <c r="GWC58" s="18"/>
      <c r="GWD58" s="18"/>
      <c r="GWE58" s="18"/>
      <c r="GWF58" s="18"/>
      <c r="GWG58" s="18"/>
      <c r="GWH58" s="18"/>
      <c r="GWI58" s="18"/>
      <c r="GWJ58" s="18"/>
      <c r="GWK58" s="18"/>
      <c r="GWL58" s="18"/>
      <c r="GWM58" s="18"/>
      <c r="GWN58" s="18"/>
      <c r="GWO58" s="18"/>
      <c r="GWP58" s="18"/>
      <c r="GWQ58" s="18"/>
      <c r="GWR58" s="18"/>
      <c r="GWS58" s="18"/>
      <c r="GWT58" s="18"/>
      <c r="GWU58" s="18"/>
      <c r="GWV58" s="18"/>
      <c r="GWW58" s="18"/>
      <c r="GWX58" s="18"/>
      <c r="GWY58" s="18"/>
      <c r="GWZ58" s="18"/>
      <c r="GXA58" s="18"/>
      <c r="GXB58" s="18"/>
      <c r="GXC58" s="18"/>
      <c r="GXD58" s="18"/>
      <c r="GXE58" s="18"/>
      <c r="GXF58" s="18"/>
      <c r="GXG58" s="18"/>
      <c r="GXH58" s="18"/>
      <c r="GXI58" s="18"/>
      <c r="GXJ58" s="18"/>
      <c r="GXK58" s="18"/>
      <c r="GXL58" s="18"/>
      <c r="GXM58" s="18"/>
      <c r="GXN58" s="18"/>
      <c r="GXO58" s="18"/>
      <c r="GXP58" s="18"/>
      <c r="GXQ58" s="18"/>
      <c r="GXR58" s="18"/>
      <c r="GXS58" s="18"/>
      <c r="GXT58" s="18"/>
      <c r="GXU58" s="18"/>
      <c r="GXV58" s="18"/>
      <c r="GXW58" s="18"/>
      <c r="GXX58" s="18"/>
      <c r="GXY58" s="18"/>
      <c r="GXZ58" s="18"/>
      <c r="GYA58" s="18"/>
      <c r="GYB58" s="18"/>
      <c r="GYC58" s="18"/>
      <c r="GYD58" s="18"/>
      <c r="GYE58" s="18"/>
      <c r="GYF58" s="18"/>
      <c r="GYG58" s="18"/>
      <c r="GYH58" s="18"/>
      <c r="GYI58" s="18"/>
      <c r="GYJ58" s="18"/>
      <c r="GYK58" s="18"/>
      <c r="GYL58" s="18"/>
      <c r="GYM58" s="18"/>
      <c r="GYN58" s="18"/>
      <c r="GYO58" s="18"/>
      <c r="GYP58" s="18"/>
      <c r="GYQ58" s="18"/>
      <c r="GYR58" s="18"/>
      <c r="GYS58" s="18"/>
      <c r="GYT58" s="18"/>
      <c r="GYU58" s="18"/>
      <c r="GYV58" s="18"/>
      <c r="GYW58" s="18"/>
      <c r="GYX58" s="18"/>
      <c r="GYY58" s="18"/>
      <c r="GYZ58" s="18"/>
      <c r="GZA58" s="18"/>
      <c r="GZB58" s="18"/>
      <c r="GZC58" s="18"/>
      <c r="GZD58" s="18"/>
      <c r="GZE58" s="18"/>
      <c r="GZF58" s="18"/>
      <c r="GZG58" s="18"/>
      <c r="GZH58" s="18"/>
      <c r="GZI58" s="18"/>
      <c r="GZJ58" s="18"/>
      <c r="GZK58" s="18"/>
      <c r="GZL58" s="18"/>
      <c r="GZM58" s="18"/>
      <c r="GZN58" s="18"/>
      <c r="GZO58" s="18"/>
      <c r="GZP58" s="18"/>
      <c r="GZQ58" s="18"/>
      <c r="GZR58" s="18"/>
      <c r="GZS58" s="18"/>
      <c r="GZT58" s="18"/>
      <c r="GZU58" s="18"/>
      <c r="GZV58" s="18"/>
      <c r="GZW58" s="18"/>
      <c r="GZX58" s="18"/>
      <c r="GZY58" s="18"/>
      <c r="GZZ58" s="18"/>
      <c r="HAA58" s="18"/>
      <c r="HAB58" s="18"/>
      <c r="HAC58" s="18"/>
      <c r="HAD58" s="18"/>
      <c r="HAE58" s="18"/>
      <c r="HAF58" s="18"/>
      <c r="HAG58" s="18"/>
      <c r="HAH58" s="18"/>
      <c r="HAI58" s="18"/>
      <c r="HAJ58" s="18"/>
      <c r="HAK58" s="18"/>
      <c r="HAL58" s="18"/>
      <c r="HAM58" s="18"/>
      <c r="HAN58" s="18"/>
      <c r="HAO58" s="18"/>
      <c r="HAP58" s="18"/>
      <c r="HAQ58" s="18"/>
      <c r="HAR58" s="18"/>
      <c r="HAS58" s="18"/>
      <c r="HAT58" s="18"/>
      <c r="HAU58" s="18"/>
      <c r="HAV58" s="18"/>
      <c r="HAW58" s="18"/>
      <c r="HAX58" s="18"/>
      <c r="HAY58" s="18"/>
      <c r="HAZ58" s="18"/>
      <c r="HBA58" s="18"/>
      <c r="HBB58" s="18"/>
      <c r="HBC58" s="18"/>
      <c r="HBD58" s="18"/>
      <c r="HBE58" s="18"/>
      <c r="HBF58" s="18"/>
      <c r="HBG58" s="18"/>
      <c r="HBH58" s="18"/>
      <c r="HBI58" s="18"/>
      <c r="HBJ58" s="18"/>
      <c r="HBK58" s="18"/>
      <c r="HBL58" s="18"/>
      <c r="HBM58" s="18"/>
      <c r="HBN58" s="18"/>
      <c r="HBO58" s="18"/>
      <c r="HBP58" s="18"/>
      <c r="HBQ58" s="18"/>
      <c r="HBR58" s="18"/>
      <c r="HBS58" s="18"/>
      <c r="HBT58" s="18"/>
      <c r="HBU58" s="18"/>
      <c r="HBV58" s="18"/>
      <c r="HBW58" s="18"/>
      <c r="HBX58" s="18"/>
      <c r="HBY58" s="18"/>
      <c r="HBZ58" s="18"/>
      <c r="HCA58" s="18"/>
      <c r="HCB58" s="18"/>
      <c r="HCC58" s="18"/>
      <c r="HCD58" s="18"/>
      <c r="HCE58" s="18"/>
      <c r="HCF58" s="18"/>
      <c r="HCG58" s="18"/>
      <c r="HCH58" s="18"/>
      <c r="HCI58" s="18"/>
      <c r="HCJ58" s="18"/>
      <c r="HCK58" s="18"/>
      <c r="HCL58" s="18"/>
      <c r="HCM58" s="18"/>
      <c r="HCN58" s="18"/>
      <c r="HCO58" s="18"/>
      <c r="HCP58" s="18"/>
      <c r="HCQ58" s="18"/>
      <c r="HCR58" s="18"/>
      <c r="HCS58" s="18"/>
      <c r="HCT58" s="18"/>
      <c r="HCU58" s="18"/>
      <c r="HCV58" s="18"/>
      <c r="HCW58" s="18"/>
      <c r="HCX58" s="18"/>
      <c r="HCY58" s="18"/>
      <c r="HCZ58" s="18"/>
      <c r="HDA58" s="18"/>
      <c r="HDB58" s="18"/>
      <c r="HDC58" s="18"/>
      <c r="HDD58" s="18"/>
      <c r="HDE58" s="18"/>
      <c r="HDF58" s="18"/>
      <c r="HDG58" s="18"/>
      <c r="HDH58" s="18"/>
      <c r="HDI58" s="18"/>
      <c r="HDJ58" s="18"/>
      <c r="HDK58" s="18"/>
      <c r="HDL58" s="18"/>
      <c r="HDM58" s="18"/>
      <c r="HDN58" s="18"/>
      <c r="HDO58" s="18"/>
      <c r="HDP58" s="18"/>
      <c r="HDQ58" s="18"/>
      <c r="HDR58" s="18"/>
      <c r="HDS58" s="18"/>
      <c r="HDT58" s="18"/>
      <c r="HDU58" s="18"/>
      <c r="HDV58" s="18"/>
      <c r="HDW58" s="18"/>
      <c r="HDX58" s="18"/>
      <c r="HDY58" s="18"/>
      <c r="HDZ58" s="18"/>
      <c r="HEA58" s="18"/>
      <c r="HEB58" s="18"/>
      <c r="HEC58" s="18"/>
      <c r="HED58" s="18"/>
      <c r="HEE58" s="18"/>
      <c r="HEF58" s="18"/>
      <c r="HEG58" s="18"/>
      <c r="HEH58" s="18"/>
      <c r="HEI58" s="18"/>
      <c r="HEJ58" s="18"/>
      <c r="HEK58" s="18"/>
      <c r="HEL58" s="18"/>
      <c r="HEM58" s="18"/>
      <c r="HEN58" s="18"/>
      <c r="HEO58" s="18"/>
      <c r="HEP58" s="18"/>
      <c r="HEQ58" s="18"/>
      <c r="HER58" s="18"/>
      <c r="HES58" s="18"/>
      <c r="HET58" s="18"/>
      <c r="HEU58" s="18"/>
      <c r="HEV58" s="18"/>
      <c r="HEW58" s="18"/>
      <c r="HEX58" s="18"/>
      <c r="HEY58" s="18"/>
      <c r="HEZ58" s="18"/>
      <c r="HFA58" s="18"/>
      <c r="HFB58" s="18"/>
      <c r="HFC58" s="18"/>
      <c r="HFD58" s="18"/>
      <c r="HFE58" s="18"/>
      <c r="HFF58" s="18"/>
      <c r="HFG58" s="18"/>
      <c r="HFH58" s="18"/>
      <c r="HFI58" s="18"/>
      <c r="HFJ58" s="18"/>
      <c r="HFK58" s="18"/>
      <c r="HFL58" s="18"/>
      <c r="HFM58" s="18"/>
      <c r="HFN58" s="18"/>
      <c r="HFO58" s="18"/>
      <c r="HFP58" s="18"/>
      <c r="HFQ58" s="18"/>
      <c r="HFR58" s="18"/>
      <c r="HFS58" s="18"/>
      <c r="HFT58" s="18"/>
      <c r="HFU58" s="18"/>
      <c r="HFV58" s="18"/>
      <c r="HFW58" s="18"/>
      <c r="HFX58" s="18"/>
      <c r="HFY58" s="18"/>
      <c r="HFZ58" s="18"/>
      <c r="HGA58" s="18"/>
      <c r="HGB58" s="18"/>
      <c r="HGC58" s="18"/>
      <c r="HGD58" s="18"/>
      <c r="HGE58" s="18"/>
      <c r="HGF58" s="18"/>
      <c r="HGG58" s="18"/>
      <c r="HGH58" s="18"/>
      <c r="HGI58" s="18"/>
      <c r="HGJ58" s="18"/>
      <c r="HGK58" s="18"/>
      <c r="HGL58" s="18"/>
      <c r="HGM58" s="18"/>
      <c r="HGN58" s="18"/>
      <c r="HGO58" s="18"/>
      <c r="HGP58" s="18"/>
      <c r="HGQ58" s="18"/>
      <c r="HGR58" s="18"/>
      <c r="HGS58" s="18"/>
      <c r="HGT58" s="18"/>
      <c r="HGU58" s="18"/>
      <c r="HGV58" s="18"/>
      <c r="HGW58" s="18"/>
      <c r="HGX58" s="18"/>
      <c r="HGY58" s="18"/>
      <c r="HGZ58" s="18"/>
      <c r="HHA58" s="18"/>
      <c r="HHB58" s="18"/>
      <c r="HHC58" s="18"/>
      <c r="HHD58" s="18"/>
      <c r="HHE58" s="18"/>
      <c r="HHF58" s="18"/>
      <c r="HHG58" s="18"/>
      <c r="HHH58" s="18"/>
      <c r="HHI58" s="18"/>
      <c r="HHJ58" s="18"/>
      <c r="HHK58" s="18"/>
      <c r="HHL58" s="18"/>
      <c r="HHM58" s="18"/>
      <c r="HHN58" s="18"/>
      <c r="HHO58" s="18"/>
      <c r="HHP58" s="18"/>
      <c r="HHQ58" s="18"/>
      <c r="HHR58" s="18"/>
      <c r="HHS58" s="18"/>
      <c r="HHT58" s="18"/>
      <c r="HHU58" s="18"/>
      <c r="HHV58" s="18"/>
      <c r="HHW58" s="18"/>
      <c r="HHX58" s="18"/>
      <c r="HHY58" s="18"/>
      <c r="HHZ58" s="18"/>
      <c r="HIA58" s="18"/>
      <c r="HIB58" s="18"/>
      <c r="HIC58" s="18"/>
      <c r="HID58" s="18"/>
      <c r="HIE58" s="18"/>
      <c r="HIF58" s="18"/>
      <c r="HIG58" s="18"/>
      <c r="HIH58" s="18"/>
      <c r="HII58" s="18"/>
      <c r="HIJ58" s="18"/>
      <c r="HIK58" s="18"/>
      <c r="HIL58" s="18"/>
      <c r="HIM58" s="18"/>
      <c r="HIN58" s="18"/>
      <c r="HIO58" s="18"/>
      <c r="HIP58" s="18"/>
      <c r="HIQ58" s="18"/>
      <c r="HIR58" s="18"/>
      <c r="HIS58" s="18"/>
      <c r="HIT58" s="18"/>
      <c r="HIU58" s="18"/>
      <c r="HIV58" s="18"/>
      <c r="HIW58" s="18"/>
      <c r="HIX58" s="18"/>
      <c r="HIY58" s="18"/>
      <c r="HIZ58" s="18"/>
      <c r="HJA58" s="18"/>
      <c r="HJB58" s="18"/>
      <c r="HJC58" s="18"/>
      <c r="HJD58" s="18"/>
      <c r="HJE58" s="18"/>
      <c r="HJF58" s="18"/>
      <c r="HJG58" s="18"/>
      <c r="HJH58" s="18"/>
      <c r="HJI58" s="18"/>
      <c r="HJJ58" s="18"/>
      <c r="HJK58" s="18"/>
      <c r="HJL58" s="18"/>
      <c r="HJM58" s="18"/>
      <c r="HJN58" s="18"/>
      <c r="HJO58" s="18"/>
      <c r="HJP58" s="18"/>
      <c r="HJQ58" s="18"/>
      <c r="HJR58" s="18"/>
      <c r="HJS58" s="18"/>
      <c r="HJT58" s="18"/>
      <c r="HJU58" s="18"/>
      <c r="HJV58" s="18"/>
      <c r="HJW58" s="18"/>
      <c r="HJX58" s="18"/>
      <c r="HJY58" s="18"/>
      <c r="HJZ58" s="18"/>
      <c r="HKA58" s="18"/>
      <c r="HKB58" s="18"/>
      <c r="HKC58" s="18"/>
      <c r="HKD58" s="18"/>
      <c r="HKE58" s="18"/>
      <c r="HKF58" s="18"/>
      <c r="HKG58" s="18"/>
      <c r="HKH58" s="18"/>
      <c r="HKI58" s="18"/>
      <c r="HKJ58" s="18"/>
      <c r="HKK58" s="18"/>
      <c r="HKL58" s="18"/>
      <c r="HKM58" s="18"/>
      <c r="HKN58" s="18"/>
      <c r="HKO58" s="18"/>
      <c r="HKP58" s="18"/>
      <c r="HKQ58" s="18"/>
      <c r="HKR58" s="18"/>
      <c r="HKS58" s="18"/>
      <c r="HKT58" s="18"/>
      <c r="HKU58" s="18"/>
      <c r="HKV58" s="18"/>
      <c r="HKW58" s="18"/>
      <c r="HKX58" s="18"/>
      <c r="HKY58" s="18"/>
      <c r="HKZ58" s="18"/>
      <c r="HLA58" s="18"/>
      <c r="HLB58" s="18"/>
      <c r="HLC58" s="18"/>
      <c r="HLD58" s="18"/>
      <c r="HLE58" s="18"/>
      <c r="HLF58" s="18"/>
      <c r="HLG58" s="18"/>
      <c r="HLH58" s="18"/>
      <c r="HLI58" s="18"/>
      <c r="HLJ58" s="18"/>
      <c r="HLK58" s="18"/>
      <c r="HLL58" s="18"/>
      <c r="HLM58" s="18"/>
      <c r="HLN58" s="18"/>
      <c r="HLO58" s="18"/>
      <c r="HLP58" s="18"/>
      <c r="HLQ58" s="18"/>
      <c r="HLR58" s="18"/>
      <c r="HLS58" s="18"/>
      <c r="HLT58" s="18"/>
      <c r="HLU58" s="18"/>
      <c r="HLV58" s="18"/>
      <c r="HLW58" s="18"/>
      <c r="HLX58" s="18"/>
      <c r="HLY58" s="18"/>
      <c r="HLZ58" s="18"/>
      <c r="HMA58" s="18"/>
      <c r="HMB58" s="18"/>
      <c r="HMC58" s="18"/>
      <c r="HMD58" s="18"/>
      <c r="HME58" s="18"/>
      <c r="HMF58" s="18"/>
      <c r="HMG58" s="18"/>
      <c r="HMH58" s="18"/>
      <c r="HMI58" s="18"/>
      <c r="HMJ58" s="18"/>
      <c r="HMK58" s="18"/>
      <c r="HML58" s="18"/>
      <c r="HMM58" s="18"/>
      <c r="HMN58" s="18"/>
      <c r="HMO58" s="18"/>
      <c r="HMP58" s="18"/>
      <c r="HMQ58" s="18"/>
      <c r="HMR58" s="18"/>
      <c r="HMS58" s="18"/>
      <c r="HMT58" s="18"/>
      <c r="HMU58" s="18"/>
      <c r="HMV58" s="18"/>
      <c r="HMW58" s="18"/>
      <c r="HMX58" s="18"/>
      <c r="HMY58" s="18"/>
      <c r="HMZ58" s="18"/>
      <c r="HNA58" s="18"/>
      <c r="HNB58" s="18"/>
      <c r="HNC58" s="18"/>
      <c r="HND58" s="18"/>
      <c r="HNE58" s="18"/>
      <c r="HNF58" s="18"/>
      <c r="HNG58" s="18"/>
      <c r="HNH58" s="18"/>
      <c r="HNI58" s="18"/>
      <c r="HNJ58" s="18"/>
      <c r="HNK58" s="18"/>
      <c r="HNL58" s="18"/>
      <c r="HNM58" s="18"/>
      <c r="HNN58" s="18"/>
      <c r="HNO58" s="18"/>
      <c r="HNP58" s="18"/>
      <c r="HNQ58" s="18"/>
      <c r="HNR58" s="18"/>
      <c r="HNS58" s="18"/>
      <c r="HNT58" s="18"/>
      <c r="HNU58" s="18"/>
      <c r="HNV58" s="18"/>
      <c r="HNW58" s="18"/>
      <c r="HNX58" s="18"/>
      <c r="HNY58" s="18"/>
      <c r="HNZ58" s="18"/>
      <c r="HOA58" s="18"/>
      <c r="HOB58" s="18"/>
      <c r="HOC58" s="18"/>
      <c r="HOD58" s="18"/>
      <c r="HOE58" s="18"/>
      <c r="HOF58" s="18"/>
      <c r="HOG58" s="18"/>
      <c r="HOH58" s="18"/>
      <c r="HOI58" s="18"/>
      <c r="HOJ58" s="18"/>
      <c r="HOK58" s="18"/>
      <c r="HOL58" s="18"/>
      <c r="HOM58" s="18"/>
      <c r="HON58" s="18"/>
      <c r="HOO58" s="18"/>
      <c r="HOP58" s="18"/>
      <c r="HOQ58" s="18"/>
      <c r="HOR58" s="18"/>
      <c r="HOS58" s="18"/>
      <c r="HOT58" s="18"/>
      <c r="HOU58" s="18"/>
      <c r="HOV58" s="18"/>
      <c r="HOW58" s="18"/>
      <c r="HOX58" s="18"/>
      <c r="HOY58" s="18"/>
      <c r="HOZ58" s="18"/>
      <c r="HPA58" s="18"/>
      <c r="HPB58" s="18"/>
      <c r="HPC58" s="18"/>
      <c r="HPD58" s="18"/>
      <c r="HPE58" s="18"/>
      <c r="HPF58" s="18"/>
      <c r="HPG58" s="18"/>
      <c r="HPH58" s="18"/>
      <c r="HPI58" s="18"/>
      <c r="HPJ58" s="18"/>
      <c r="HPK58" s="18"/>
      <c r="HPL58" s="18"/>
      <c r="HPM58" s="18"/>
      <c r="HPN58" s="18"/>
      <c r="HPO58" s="18"/>
      <c r="HPP58" s="18"/>
      <c r="HPQ58" s="18"/>
      <c r="HPR58" s="18"/>
      <c r="HPS58" s="18"/>
      <c r="HPT58" s="18"/>
      <c r="HPU58" s="18"/>
      <c r="HPV58" s="18"/>
      <c r="HPW58" s="18"/>
      <c r="HPX58" s="18"/>
      <c r="HPY58" s="18"/>
      <c r="HPZ58" s="18"/>
      <c r="HQA58" s="18"/>
      <c r="HQB58" s="18"/>
      <c r="HQC58" s="18"/>
      <c r="HQD58" s="18"/>
      <c r="HQE58" s="18"/>
      <c r="HQF58" s="18"/>
      <c r="HQG58" s="18"/>
      <c r="HQH58" s="18"/>
      <c r="HQI58" s="18"/>
      <c r="HQJ58" s="18"/>
      <c r="HQK58" s="18"/>
      <c r="HQL58" s="18"/>
      <c r="HQM58" s="18"/>
      <c r="HQN58" s="18"/>
      <c r="HQO58" s="18"/>
      <c r="HQP58" s="18"/>
      <c r="HQQ58" s="18"/>
      <c r="HQR58" s="18"/>
      <c r="HQS58" s="18"/>
      <c r="HQT58" s="18"/>
      <c r="HQU58" s="18"/>
      <c r="HQV58" s="18"/>
      <c r="HQW58" s="18"/>
      <c r="HQX58" s="18"/>
      <c r="HQY58" s="18"/>
      <c r="HQZ58" s="18"/>
      <c r="HRA58" s="18"/>
      <c r="HRB58" s="18"/>
      <c r="HRC58" s="18"/>
      <c r="HRD58" s="18"/>
      <c r="HRE58" s="18"/>
      <c r="HRF58" s="18"/>
      <c r="HRG58" s="18"/>
      <c r="HRH58" s="18"/>
      <c r="HRI58" s="18"/>
      <c r="HRJ58" s="18"/>
      <c r="HRK58" s="18"/>
      <c r="HRL58" s="18"/>
      <c r="HRM58" s="18"/>
      <c r="HRN58" s="18"/>
      <c r="HRO58" s="18"/>
      <c r="HRP58" s="18"/>
      <c r="HRQ58" s="18"/>
      <c r="HRR58" s="18"/>
      <c r="HRS58" s="18"/>
      <c r="HRT58" s="18"/>
      <c r="HRU58" s="18"/>
      <c r="HRV58" s="18"/>
      <c r="HRW58" s="18"/>
      <c r="HRX58" s="18"/>
      <c r="HRY58" s="18"/>
      <c r="HRZ58" s="18"/>
      <c r="HSA58" s="18"/>
      <c r="HSB58" s="18"/>
      <c r="HSC58" s="18"/>
      <c r="HSD58" s="18"/>
      <c r="HSE58" s="18"/>
      <c r="HSF58" s="18"/>
      <c r="HSG58" s="18"/>
      <c r="HSH58" s="18"/>
      <c r="HSI58" s="18"/>
      <c r="HSJ58" s="18"/>
      <c r="HSK58" s="18"/>
      <c r="HSL58" s="18"/>
      <c r="HSM58" s="18"/>
      <c r="HSN58" s="18"/>
      <c r="HSO58" s="18"/>
      <c r="HSP58" s="18"/>
      <c r="HSQ58" s="18"/>
      <c r="HSR58" s="18"/>
      <c r="HSS58" s="18"/>
      <c r="HST58" s="18"/>
      <c r="HSU58" s="18"/>
      <c r="HSV58" s="18"/>
      <c r="HSW58" s="18"/>
      <c r="HSX58" s="18"/>
      <c r="HSY58" s="18"/>
      <c r="HSZ58" s="18"/>
      <c r="HTA58" s="18"/>
      <c r="HTB58" s="18"/>
      <c r="HTC58" s="18"/>
      <c r="HTD58" s="18"/>
      <c r="HTE58" s="18"/>
      <c r="HTF58" s="18"/>
      <c r="HTG58" s="18"/>
      <c r="HTH58" s="18"/>
      <c r="HTI58" s="18"/>
      <c r="HTJ58" s="18"/>
      <c r="HTK58" s="18"/>
      <c r="HTL58" s="18"/>
      <c r="HTM58" s="18"/>
      <c r="HTN58" s="18"/>
      <c r="HTO58" s="18"/>
      <c r="HTP58" s="18"/>
      <c r="HTQ58" s="18"/>
      <c r="HTR58" s="18"/>
      <c r="HTS58" s="18"/>
      <c r="HTT58" s="18"/>
      <c r="HTU58" s="18"/>
      <c r="HTV58" s="18"/>
      <c r="HTW58" s="18"/>
      <c r="HTX58" s="18"/>
      <c r="HTY58" s="18"/>
      <c r="HTZ58" s="18"/>
      <c r="HUA58" s="18"/>
      <c r="HUB58" s="18"/>
      <c r="HUC58" s="18"/>
      <c r="HUD58" s="18"/>
      <c r="HUE58" s="18"/>
      <c r="HUF58" s="18"/>
      <c r="HUG58" s="18"/>
      <c r="HUH58" s="18"/>
      <c r="HUI58" s="18"/>
      <c r="HUJ58" s="18"/>
      <c r="HUK58" s="18"/>
      <c r="HUL58" s="18"/>
      <c r="HUM58" s="18"/>
      <c r="HUN58" s="18"/>
      <c r="HUO58" s="18"/>
      <c r="HUP58" s="18"/>
      <c r="HUQ58" s="18"/>
      <c r="HUR58" s="18"/>
      <c r="HUS58" s="18"/>
      <c r="HUT58" s="18"/>
      <c r="HUU58" s="18"/>
      <c r="HUV58" s="18"/>
      <c r="HUW58" s="18"/>
      <c r="HUX58" s="18"/>
      <c r="HUY58" s="18"/>
      <c r="HUZ58" s="18"/>
      <c r="HVA58" s="18"/>
      <c r="HVB58" s="18"/>
      <c r="HVC58" s="18"/>
      <c r="HVD58" s="18"/>
      <c r="HVE58" s="18"/>
      <c r="HVF58" s="18"/>
      <c r="HVG58" s="18"/>
      <c r="HVH58" s="18"/>
      <c r="HVI58" s="18"/>
      <c r="HVJ58" s="18"/>
      <c r="HVK58" s="18"/>
      <c r="HVL58" s="18"/>
      <c r="HVM58" s="18"/>
      <c r="HVN58" s="18"/>
      <c r="HVO58" s="18"/>
      <c r="HVP58" s="18"/>
      <c r="HVQ58" s="18"/>
      <c r="HVR58" s="18"/>
      <c r="HVS58" s="18"/>
      <c r="HVT58" s="18"/>
      <c r="HVU58" s="18"/>
      <c r="HVV58" s="18"/>
      <c r="HVW58" s="18"/>
      <c r="HVX58" s="18"/>
      <c r="HVY58" s="18"/>
      <c r="HVZ58" s="18"/>
      <c r="HWA58" s="18"/>
      <c r="HWB58" s="18"/>
      <c r="HWC58" s="18"/>
      <c r="HWD58" s="18"/>
      <c r="HWE58" s="18"/>
      <c r="HWF58" s="18"/>
      <c r="HWG58" s="18"/>
      <c r="HWH58" s="18"/>
      <c r="HWI58" s="18"/>
      <c r="HWJ58" s="18"/>
      <c r="HWK58" s="18"/>
      <c r="HWL58" s="18"/>
      <c r="HWM58" s="18"/>
      <c r="HWN58" s="18"/>
      <c r="HWO58" s="18"/>
      <c r="HWP58" s="18"/>
      <c r="HWQ58" s="18"/>
      <c r="HWR58" s="18"/>
      <c r="HWS58" s="18"/>
      <c r="HWT58" s="18"/>
      <c r="HWU58" s="18"/>
      <c r="HWV58" s="18"/>
      <c r="HWW58" s="18"/>
      <c r="HWX58" s="18"/>
      <c r="HWY58" s="18"/>
      <c r="HWZ58" s="18"/>
      <c r="HXA58" s="18"/>
      <c r="HXB58" s="18"/>
      <c r="HXC58" s="18"/>
      <c r="HXD58" s="18"/>
      <c r="HXE58" s="18"/>
      <c r="HXF58" s="18"/>
      <c r="HXG58" s="18"/>
      <c r="HXH58" s="18"/>
      <c r="HXI58" s="18"/>
      <c r="HXJ58" s="18"/>
      <c r="HXK58" s="18"/>
      <c r="HXL58" s="18"/>
      <c r="HXM58" s="18"/>
      <c r="HXN58" s="18"/>
      <c r="HXO58" s="18"/>
      <c r="HXP58" s="18"/>
      <c r="HXQ58" s="18"/>
      <c r="HXR58" s="18"/>
      <c r="HXS58" s="18"/>
      <c r="HXT58" s="18"/>
      <c r="HXU58" s="18"/>
      <c r="HXV58" s="18"/>
      <c r="HXW58" s="18"/>
      <c r="HXX58" s="18"/>
      <c r="HXY58" s="18"/>
      <c r="HXZ58" s="18"/>
      <c r="HYA58" s="18"/>
      <c r="HYB58" s="18"/>
      <c r="HYC58" s="18"/>
      <c r="HYD58" s="18"/>
      <c r="HYE58" s="18"/>
      <c r="HYF58" s="18"/>
      <c r="HYG58" s="18"/>
      <c r="HYH58" s="18"/>
      <c r="HYI58" s="18"/>
      <c r="HYJ58" s="18"/>
      <c r="HYK58" s="18"/>
      <c r="HYL58" s="18"/>
      <c r="HYM58" s="18"/>
      <c r="HYN58" s="18"/>
      <c r="HYO58" s="18"/>
      <c r="HYP58" s="18"/>
      <c r="HYQ58" s="18"/>
      <c r="HYR58" s="18"/>
      <c r="HYS58" s="18"/>
      <c r="HYT58" s="18"/>
      <c r="HYU58" s="18"/>
      <c r="HYV58" s="18"/>
      <c r="HYW58" s="18"/>
      <c r="HYX58" s="18"/>
      <c r="HYY58" s="18"/>
      <c r="HYZ58" s="18"/>
      <c r="HZA58" s="18"/>
      <c r="HZB58" s="18"/>
      <c r="HZC58" s="18"/>
      <c r="HZD58" s="18"/>
      <c r="HZE58" s="18"/>
      <c r="HZF58" s="18"/>
      <c r="HZG58" s="18"/>
      <c r="HZH58" s="18"/>
      <c r="HZI58" s="18"/>
      <c r="HZJ58" s="18"/>
      <c r="HZK58" s="18"/>
      <c r="HZL58" s="18"/>
      <c r="HZM58" s="18"/>
      <c r="HZN58" s="18"/>
      <c r="HZO58" s="18"/>
      <c r="HZP58" s="18"/>
      <c r="HZQ58" s="18"/>
      <c r="HZR58" s="18"/>
      <c r="HZS58" s="18"/>
      <c r="HZT58" s="18"/>
      <c r="HZU58" s="18"/>
      <c r="HZV58" s="18"/>
      <c r="HZW58" s="18"/>
      <c r="HZX58" s="18"/>
      <c r="HZY58" s="18"/>
      <c r="HZZ58" s="18"/>
      <c r="IAA58" s="18"/>
      <c r="IAB58" s="18"/>
      <c r="IAC58" s="18"/>
      <c r="IAD58" s="18"/>
      <c r="IAE58" s="18"/>
      <c r="IAF58" s="18"/>
      <c r="IAG58" s="18"/>
      <c r="IAH58" s="18"/>
      <c r="IAI58" s="18"/>
      <c r="IAJ58" s="18"/>
      <c r="IAK58" s="18"/>
      <c r="IAL58" s="18"/>
      <c r="IAM58" s="18"/>
      <c r="IAN58" s="18"/>
      <c r="IAO58" s="18"/>
      <c r="IAP58" s="18"/>
      <c r="IAQ58" s="18"/>
      <c r="IAR58" s="18"/>
      <c r="IAS58" s="18"/>
      <c r="IAT58" s="18"/>
      <c r="IAU58" s="18"/>
      <c r="IAV58" s="18"/>
      <c r="IAW58" s="18"/>
      <c r="IAX58" s="18"/>
      <c r="IAY58" s="18"/>
      <c r="IAZ58" s="18"/>
      <c r="IBA58" s="18"/>
      <c r="IBB58" s="18"/>
      <c r="IBC58" s="18"/>
      <c r="IBD58" s="18"/>
      <c r="IBE58" s="18"/>
      <c r="IBF58" s="18"/>
      <c r="IBG58" s="18"/>
      <c r="IBH58" s="18"/>
      <c r="IBI58" s="18"/>
      <c r="IBJ58" s="18"/>
      <c r="IBK58" s="18"/>
      <c r="IBL58" s="18"/>
      <c r="IBM58" s="18"/>
      <c r="IBN58" s="18"/>
      <c r="IBO58" s="18"/>
      <c r="IBP58" s="18"/>
      <c r="IBQ58" s="18"/>
      <c r="IBR58" s="18"/>
      <c r="IBS58" s="18"/>
      <c r="IBT58" s="18"/>
      <c r="IBU58" s="18"/>
      <c r="IBV58" s="18"/>
      <c r="IBW58" s="18"/>
      <c r="IBX58" s="18"/>
      <c r="IBY58" s="18"/>
      <c r="IBZ58" s="18"/>
      <c r="ICA58" s="18"/>
      <c r="ICB58" s="18"/>
      <c r="ICC58" s="18"/>
      <c r="ICD58" s="18"/>
      <c r="ICE58" s="18"/>
      <c r="ICF58" s="18"/>
      <c r="ICG58" s="18"/>
      <c r="ICH58" s="18"/>
      <c r="ICI58" s="18"/>
      <c r="ICJ58" s="18"/>
      <c r="ICK58" s="18"/>
      <c r="ICL58" s="18"/>
      <c r="ICM58" s="18"/>
      <c r="ICN58" s="18"/>
      <c r="ICO58" s="18"/>
      <c r="ICP58" s="18"/>
      <c r="ICQ58" s="18"/>
      <c r="ICR58" s="18"/>
      <c r="ICS58" s="18"/>
      <c r="ICT58" s="18"/>
      <c r="ICU58" s="18"/>
      <c r="ICV58" s="18"/>
      <c r="ICW58" s="18"/>
      <c r="ICX58" s="18"/>
      <c r="ICY58" s="18"/>
      <c r="ICZ58" s="18"/>
      <c r="IDA58" s="18"/>
      <c r="IDB58" s="18"/>
      <c r="IDC58" s="18"/>
      <c r="IDD58" s="18"/>
      <c r="IDE58" s="18"/>
      <c r="IDF58" s="18"/>
      <c r="IDG58" s="18"/>
      <c r="IDH58" s="18"/>
      <c r="IDI58" s="18"/>
      <c r="IDJ58" s="18"/>
      <c r="IDK58" s="18"/>
      <c r="IDL58" s="18"/>
      <c r="IDM58" s="18"/>
      <c r="IDN58" s="18"/>
      <c r="IDO58" s="18"/>
      <c r="IDP58" s="18"/>
      <c r="IDQ58" s="18"/>
      <c r="IDR58" s="18"/>
      <c r="IDS58" s="18"/>
      <c r="IDT58" s="18"/>
      <c r="IDU58" s="18"/>
      <c r="IDV58" s="18"/>
      <c r="IDW58" s="18"/>
      <c r="IDX58" s="18"/>
      <c r="IDY58" s="18"/>
      <c r="IDZ58" s="18"/>
      <c r="IEA58" s="18"/>
      <c r="IEB58" s="18"/>
      <c r="IEC58" s="18"/>
      <c r="IED58" s="18"/>
      <c r="IEE58" s="18"/>
      <c r="IEF58" s="18"/>
      <c r="IEG58" s="18"/>
      <c r="IEH58" s="18"/>
      <c r="IEI58" s="18"/>
      <c r="IEJ58" s="18"/>
      <c r="IEK58" s="18"/>
      <c r="IEL58" s="18"/>
      <c r="IEM58" s="18"/>
      <c r="IEN58" s="18"/>
      <c r="IEO58" s="18"/>
      <c r="IEP58" s="18"/>
      <c r="IEQ58" s="18"/>
      <c r="IER58" s="18"/>
      <c r="IES58" s="18"/>
      <c r="IET58" s="18"/>
      <c r="IEU58" s="18"/>
      <c r="IEV58" s="18"/>
      <c r="IEW58" s="18"/>
      <c r="IEX58" s="18"/>
      <c r="IEY58" s="18"/>
      <c r="IEZ58" s="18"/>
      <c r="IFA58" s="18"/>
      <c r="IFB58" s="18"/>
      <c r="IFC58" s="18"/>
      <c r="IFD58" s="18"/>
      <c r="IFE58" s="18"/>
      <c r="IFF58" s="18"/>
      <c r="IFG58" s="18"/>
      <c r="IFH58" s="18"/>
      <c r="IFI58" s="18"/>
      <c r="IFJ58" s="18"/>
      <c r="IFK58" s="18"/>
      <c r="IFL58" s="18"/>
      <c r="IFM58" s="18"/>
      <c r="IFN58" s="18"/>
      <c r="IFO58" s="18"/>
      <c r="IFP58" s="18"/>
      <c r="IFQ58" s="18"/>
      <c r="IFR58" s="18"/>
      <c r="IFS58" s="18"/>
      <c r="IFT58" s="18"/>
      <c r="IFU58" s="18"/>
      <c r="IFV58" s="18"/>
      <c r="IFW58" s="18"/>
      <c r="IFX58" s="18"/>
      <c r="IFY58" s="18"/>
      <c r="IFZ58" s="18"/>
      <c r="IGA58" s="18"/>
      <c r="IGB58" s="18"/>
      <c r="IGC58" s="18"/>
      <c r="IGD58" s="18"/>
      <c r="IGE58" s="18"/>
      <c r="IGF58" s="18"/>
      <c r="IGG58" s="18"/>
      <c r="IGH58" s="18"/>
      <c r="IGI58" s="18"/>
      <c r="IGJ58" s="18"/>
      <c r="IGK58" s="18"/>
      <c r="IGL58" s="18"/>
      <c r="IGM58" s="18"/>
      <c r="IGN58" s="18"/>
      <c r="IGO58" s="18"/>
      <c r="IGP58" s="18"/>
      <c r="IGQ58" s="18"/>
      <c r="IGR58" s="18"/>
      <c r="IGS58" s="18"/>
      <c r="IGT58" s="18"/>
      <c r="IGU58" s="18"/>
      <c r="IGV58" s="18"/>
      <c r="IGW58" s="18"/>
      <c r="IGX58" s="18"/>
      <c r="IGY58" s="18"/>
      <c r="IGZ58" s="18"/>
      <c r="IHA58" s="18"/>
      <c r="IHB58" s="18"/>
      <c r="IHC58" s="18"/>
      <c r="IHD58" s="18"/>
      <c r="IHE58" s="18"/>
      <c r="IHF58" s="18"/>
      <c r="IHG58" s="18"/>
      <c r="IHH58" s="18"/>
      <c r="IHI58" s="18"/>
      <c r="IHJ58" s="18"/>
      <c r="IHK58" s="18"/>
      <c r="IHL58" s="18"/>
      <c r="IHM58" s="18"/>
      <c r="IHN58" s="18"/>
      <c r="IHO58" s="18"/>
      <c r="IHP58" s="18"/>
      <c r="IHQ58" s="18"/>
      <c r="IHR58" s="18"/>
      <c r="IHS58" s="18"/>
      <c r="IHT58" s="18"/>
      <c r="IHU58" s="18"/>
      <c r="IHV58" s="18"/>
      <c r="IHW58" s="18"/>
      <c r="IHX58" s="18"/>
      <c r="IHY58" s="18"/>
      <c r="IHZ58" s="18"/>
      <c r="IIA58" s="18"/>
      <c r="IIB58" s="18"/>
      <c r="IIC58" s="18"/>
      <c r="IID58" s="18"/>
      <c r="IIE58" s="18"/>
      <c r="IIF58" s="18"/>
      <c r="IIG58" s="18"/>
      <c r="IIH58" s="18"/>
      <c r="III58" s="18"/>
      <c r="IIJ58" s="18"/>
      <c r="IIK58" s="18"/>
      <c r="IIL58" s="18"/>
      <c r="IIM58" s="18"/>
      <c r="IIN58" s="18"/>
      <c r="IIO58" s="18"/>
      <c r="IIP58" s="18"/>
      <c r="IIQ58" s="18"/>
      <c r="IIR58" s="18"/>
      <c r="IIS58" s="18"/>
      <c r="IIT58" s="18"/>
      <c r="IIU58" s="18"/>
      <c r="IIV58" s="18"/>
      <c r="IIW58" s="18"/>
      <c r="IIX58" s="18"/>
      <c r="IIY58" s="18"/>
      <c r="IIZ58" s="18"/>
      <c r="IJA58" s="18"/>
      <c r="IJB58" s="18"/>
      <c r="IJC58" s="18"/>
      <c r="IJD58" s="18"/>
      <c r="IJE58" s="18"/>
      <c r="IJF58" s="18"/>
      <c r="IJG58" s="18"/>
      <c r="IJH58" s="18"/>
      <c r="IJI58" s="18"/>
      <c r="IJJ58" s="18"/>
      <c r="IJK58" s="18"/>
      <c r="IJL58" s="18"/>
      <c r="IJM58" s="18"/>
      <c r="IJN58" s="18"/>
      <c r="IJO58" s="18"/>
      <c r="IJP58" s="18"/>
      <c r="IJQ58" s="18"/>
      <c r="IJR58" s="18"/>
      <c r="IJS58" s="18"/>
      <c r="IJT58" s="18"/>
      <c r="IJU58" s="18"/>
      <c r="IJV58" s="18"/>
      <c r="IJW58" s="18"/>
      <c r="IJX58" s="18"/>
      <c r="IJY58" s="18"/>
      <c r="IJZ58" s="18"/>
      <c r="IKA58" s="18"/>
      <c r="IKB58" s="18"/>
      <c r="IKC58" s="18"/>
      <c r="IKD58" s="18"/>
      <c r="IKE58" s="18"/>
      <c r="IKF58" s="18"/>
      <c r="IKG58" s="18"/>
      <c r="IKH58" s="18"/>
      <c r="IKI58" s="18"/>
      <c r="IKJ58" s="18"/>
      <c r="IKK58" s="18"/>
      <c r="IKL58" s="18"/>
      <c r="IKM58" s="18"/>
      <c r="IKN58" s="18"/>
      <c r="IKO58" s="18"/>
      <c r="IKP58" s="18"/>
      <c r="IKQ58" s="18"/>
      <c r="IKR58" s="18"/>
      <c r="IKS58" s="18"/>
      <c r="IKT58" s="18"/>
      <c r="IKU58" s="18"/>
      <c r="IKV58" s="18"/>
      <c r="IKW58" s="18"/>
      <c r="IKX58" s="18"/>
      <c r="IKY58" s="18"/>
      <c r="IKZ58" s="18"/>
      <c r="ILA58" s="18"/>
      <c r="ILB58" s="18"/>
      <c r="ILC58" s="18"/>
      <c r="ILD58" s="18"/>
      <c r="ILE58" s="18"/>
      <c r="ILF58" s="18"/>
      <c r="ILG58" s="18"/>
      <c r="ILH58" s="18"/>
      <c r="ILI58" s="18"/>
      <c r="ILJ58" s="18"/>
      <c r="ILK58" s="18"/>
      <c r="ILL58" s="18"/>
      <c r="ILM58" s="18"/>
      <c r="ILN58" s="18"/>
      <c r="ILO58" s="18"/>
      <c r="ILP58" s="18"/>
      <c r="ILQ58" s="18"/>
      <c r="ILR58" s="18"/>
      <c r="ILS58" s="18"/>
      <c r="ILT58" s="18"/>
      <c r="ILU58" s="18"/>
      <c r="ILV58" s="18"/>
      <c r="ILW58" s="18"/>
      <c r="ILX58" s="18"/>
      <c r="ILY58" s="18"/>
      <c r="ILZ58" s="18"/>
      <c r="IMA58" s="18"/>
      <c r="IMB58" s="18"/>
      <c r="IMC58" s="18"/>
      <c r="IMD58" s="18"/>
      <c r="IME58" s="18"/>
      <c r="IMF58" s="18"/>
      <c r="IMG58" s="18"/>
      <c r="IMH58" s="18"/>
      <c r="IMI58" s="18"/>
      <c r="IMJ58" s="18"/>
      <c r="IMK58" s="18"/>
      <c r="IML58" s="18"/>
      <c r="IMM58" s="18"/>
      <c r="IMN58" s="18"/>
      <c r="IMO58" s="18"/>
      <c r="IMP58" s="18"/>
      <c r="IMQ58" s="18"/>
      <c r="IMR58" s="18"/>
      <c r="IMS58" s="18"/>
      <c r="IMT58" s="18"/>
      <c r="IMU58" s="18"/>
      <c r="IMV58" s="18"/>
      <c r="IMW58" s="18"/>
      <c r="IMX58" s="18"/>
      <c r="IMY58" s="18"/>
      <c r="IMZ58" s="18"/>
      <c r="INA58" s="18"/>
      <c r="INB58" s="18"/>
      <c r="INC58" s="18"/>
      <c r="IND58" s="18"/>
      <c r="INE58" s="18"/>
      <c r="INF58" s="18"/>
      <c r="ING58" s="18"/>
      <c r="INH58" s="18"/>
      <c r="INI58" s="18"/>
      <c r="INJ58" s="18"/>
      <c r="INK58" s="18"/>
      <c r="INL58" s="18"/>
      <c r="INM58" s="18"/>
      <c r="INN58" s="18"/>
      <c r="INO58" s="18"/>
      <c r="INP58" s="18"/>
      <c r="INQ58" s="18"/>
      <c r="INR58" s="18"/>
      <c r="INS58" s="18"/>
      <c r="INT58" s="18"/>
      <c r="INU58" s="18"/>
      <c r="INV58" s="18"/>
      <c r="INW58" s="18"/>
      <c r="INX58" s="18"/>
      <c r="INY58" s="18"/>
      <c r="INZ58" s="18"/>
      <c r="IOA58" s="18"/>
      <c r="IOB58" s="18"/>
      <c r="IOC58" s="18"/>
      <c r="IOD58" s="18"/>
      <c r="IOE58" s="18"/>
      <c r="IOF58" s="18"/>
      <c r="IOG58" s="18"/>
      <c r="IOH58" s="18"/>
      <c r="IOI58" s="18"/>
      <c r="IOJ58" s="18"/>
      <c r="IOK58" s="18"/>
      <c r="IOL58" s="18"/>
      <c r="IOM58" s="18"/>
      <c r="ION58" s="18"/>
      <c r="IOO58" s="18"/>
      <c r="IOP58" s="18"/>
      <c r="IOQ58" s="18"/>
      <c r="IOR58" s="18"/>
      <c r="IOS58" s="18"/>
      <c r="IOT58" s="18"/>
      <c r="IOU58" s="18"/>
      <c r="IOV58" s="18"/>
      <c r="IOW58" s="18"/>
      <c r="IOX58" s="18"/>
      <c r="IOY58" s="18"/>
      <c r="IOZ58" s="18"/>
      <c r="IPA58" s="18"/>
      <c r="IPB58" s="18"/>
      <c r="IPC58" s="18"/>
      <c r="IPD58" s="18"/>
      <c r="IPE58" s="18"/>
      <c r="IPF58" s="18"/>
      <c r="IPG58" s="18"/>
      <c r="IPH58" s="18"/>
      <c r="IPI58" s="18"/>
      <c r="IPJ58" s="18"/>
      <c r="IPK58" s="18"/>
      <c r="IPL58" s="18"/>
      <c r="IPM58" s="18"/>
      <c r="IPN58" s="18"/>
      <c r="IPO58" s="18"/>
      <c r="IPP58" s="18"/>
      <c r="IPQ58" s="18"/>
      <c r="IPR58" s="18"/>
      <c r="IPS58" s="18"/>
      <c r="IPT58" s="18"/>
      <c r="IPU58" s="18"/>
      <c r="IPV58" s="18"/>
      <c r="IPW58" s="18"/>
      <c r="IPX58" s="18"/>
      <c r="IPY58" s="18"/>
      <c r="IPZ58" s="18"/>
      <c r="IQA58" s="18"/>
      <c r="IQB58" s="18"/>
      <c r="IQC58" s="18"/>
      <c r="IQD58" s="18"/>
      <c r="IQE58" s="18"/>
      <c r="IQF58" s="18"/>
      <c r="IQG58" s="18"/>
      <c r="IQH58" s="18"/>
      <c r="IQI58" s="18"/>
      <c r="IQJ58" s="18"/>
      <c r="IQK58" s="18"/>
      <c r="IQL58" s="18"/>
      <c r="IQM58" s="18"/>
      <c r="IQN58" s="18"/>
      <c r="IQO58" s="18"/>
      <c r="IQP58" s="18"/>
      <c r="IQQ58" s="18"/>
      <c r="IQR58" s="18"/>
      <c r="IQS58" s="18"/>
      <c r="IQT58" s="18"/>
      <c r="IQU58" s="18"/>
      <c r="IQV58" s="18"/>
      <c r="IQW58" s="18"/>
      <c r="IQX58" s="18"/>
      <c r="IQY58" s="18"/>
      <c r="IQZ58" s="18"/>
      <c r="IRA58" s="18"/>
      <c r="IRB58" s="18"/>
      <c r="IRC58" s="18"/>
      <c r="IRD58" s="18"/>
      <c r="IRE58" s="18"/>
      <c r="IRF58" s="18"/>
      <c r="IRG58" s="18"/>
      <c r="IRH58" s="18"/>
      <c r="IRI58" s="18"/>
      <c r="IRJ58" s="18"/>
      <c r="IRK58" s="18"/>
      <c r="IRL58" s="18"/>
      <c r="IRM58" s="18"/>
      <c r="IRN58" s="18"/>
      <c r="IRO58" s="18"/>
      <c r="IRP58" s="18"/>
      <c r="IRQ58" s="18"/>
      <c r="IRR58" s="18"/>
      <c r="IRS58" s="18"/>
      <c r="IRT58" s="18"/>
      <c r="IRU58" s="18"/>
      <c r="IRV58" s="18"/>
      <c r="IRW58" s="18"/>
      <c r="IRX58" s="18"/>
      <c r="IRY58" s="18"/>
      <c r="IRZ58" s="18"/>
      <c r="ISA58" s="18"/>
      <c r="ISB58" s="18"/>
      <c r="ISC58" s="18"/>
      <c r="ISD58" s="18"/>
      <c r="ISE58" s="18"/>
      <c r="ISF58" s="18"/>
      <c r="ISG58" s="18"/>
      <c r="ISH58" s="18"/>
      <c r="ISI58" s="18"/>
      <c r="ISJ58" s="18"/>
      <c r="ISK58" s="18"/>
      <c r="ISL58" s="18"/>
      <c r="ISM58" s="18"/>
      <c r="ISN58" s="18"/>
      <c r="ISO58" s="18"/>
      <c r="ISP58" s="18"/>
      <c r="ISQ58" s="18"/>
      <c r="ISR58" s="18"/>
      <c r="ISS58" s="18"/>
      <c r="IST58" s="18"/>
      <c r="ISU58" s="18"/>
      <c r="ISV58" s="18"/>
      <c r="ISW58" s="18"/>
      <c r="ISX58" s="18"/>
      <c r="ISY58" s="18"/>
      <c r="ISZ58" s="18"/>
      <c r="ITA58" s="18"/>
      <c r="ITB58" s="18"/>
      <c r="ITC58" s="18"/>
      <c r="ITD58" s="18"/>
      <c r="ITE58" s="18"/>
      <c r="ITF58" s="18"/>
      <c r="ITG58" s="18"/>
      <c r="ITH58" s="18"/>
      <c r="ITI58" s="18"/>
      <c r="ITJ58" s="18"/>
      <c r="ITK58" s="18"/>
      <c r="ITL58" s="18"/>
      <c r="ITM58" s="18"/>
      <c r="ITN58" s="18"/>
      <c r="ITO58" s="18"/>
      <c r="ITP58" s="18"/>
      <c r="ITQ58" s="18"/>
      <c r="ITR58" s="18"/>
      <c r="ITS58" s="18"/>
      <c r="ITT58" s="18"/>
      <c r="ITU58" s="18"/>
      <c r="ITV58" s="18"/>
      <c r="ITW58" s="18"/>
      <c r="ITX58" s="18"/>
      <c r="ITY58" s="18"/>
      <c r="ITZ58" s="18"/>
      <c r="IUA58" s="18"/>
      <c r="IUB58" s="18"/>
      <c r="IUC58" s="18"/>
      <c r="IUD58" s="18"/>
      <c r="IUE58" s="18"/>
      <c r="IUF58" s="18"/>
      <c r="IUG58" s="18"/>
      <c r="IUH58" s="18"/>
      <c r="IUI58" s="18"/>
      <c r="IUJ58" s="18"/>
      <c r="IUK58" s="18"/>
      <c r="IUL58" s="18"/>
      <c r="IUM58" s="18"/>
      <c r="IUN58" s="18"/>
      <c r="IUO58" s="18"/>
      <c r="IUP58" s="18"/>
      <c r="IUQ58" s="18"/>
      <c r="IUR58" s="18"/>
      <c r="IUS58" s="18"/>
      <c r="IUT58" s="18"/>
      <c r="IUU58" s="18"/>
      <c r="IUV58" s="18"/>
      <c r="IUW58" s="18"/>
      <c r="IUX58" s="18"/>
      <c r="IUY58" s="18"/>
      <c r="IUZ58" s="18"/>
      <c r="IVA58" s="18"/>
      <c r="IVB58" s="18"/>
      <c r="IVC58" s="18"/>
      <c r="IVD58" s="18"/>
      <c r="IVE58" s="18"/>
      <c r="IVF58" s="18"/>
      <c r="IVG58" s="18"/>
      <c r="IVH58" s="18"/>
      <c r="IVI58" s="18"/>
      <c r="IVJ58" s="18"/>
      <c r="IVK58" s="18"/>
      <c r="IVL58" s="18"/>
      <c r="IVM58" s="18"/>
      <c r="IVN58" s="18"/>
      <c r="IVO58" s="18"/>
      <c r="IVP58" s="18"/>
      <c r="IVQ58" s="18"/>
      <c r="IVR58" s="18"/>
      <c r="IVS58" s="18"/>
      <c r="IVT58" s="18"/>
      <c r="IVU58" s="18"/>
      <c r="IVV58" s="18"/>
      <c r="IVW58" s="18"/>
      <c r="IVX58" s="18"/>
      <c r="IVY58" s="18"/>
      <c r="IVZ58" s="18"/>
      <c r="IWA58" s="18"/>
      <c r="IWB58" s="18"/>
      <c r="IWC58" s="18"/>
      <c r="IWD58" s="18"/>
      <c r="IWE58" s="18"/>
      <c r="IWF58" s="18"/>
      <c r="IWG58" s="18"/>
      <c r="IWH58" s="18"/>
      <c r="IWI58" s="18"/>
      <c r="IWJ58" s="18"/>
      <c r="IWK58" s="18"/>
      <c r="IWL58" s="18"/>
      <c r="IWM58" s="18"/>
      <c r="IWN58" s="18"/>
      <c r="IWO58" s="18"/>
      <c r="IWP58" s="18"/>
      <c r="IWQ58" s="18"/>
      <c r="IWR58" s="18"/>
      <c r="IWS58" s="18"/>
      <c r="IWT58" s="18"/>
      <c r="IWU58" s="18"/>
      <c r="IWV58" s="18"/>
      <c r="IWW58" s="18"/>
      <c r="IWX58" s="18"/>
      <c r="IWY58" s="18"/>
      <c r="IWZ58" s="18"/>
      <c r="IXA58" s="18"/>
      <c r="IXB58" s="18"/>
      <c r="IXC58" s="18"/>
      <c r="IXD58" s="18"/>
      <c r="IXE58" s="18"/>
      <c r="IXF58" s="18"/>
      <c r="IXG58" s="18"/>
      <c r="IXH58" s="18"/>
      <c r="IXI58" s="18"/>
      <c r="IXJ58" s="18"/>
      <c r="IXK58" s="18"/>
      <c r="IXL58" s="18"/>
      <c r="IXM58" s="18"/>
      <c r="IXN58" s="18"/>
      <c r="IXO58" s="18"/>
      <c r="IXP58" s="18"/>
      <c r="IXQ58" s="18"/>
      <c r="IXR58" s="18"/>
      <c r="IXS58" s="18"/>
      <c r="IXT58" s="18"/>
      <c r="IXU58" s="18"/>
      <c r="IXV58" s="18"/>
      <c r="IXW58" s="18"/>
      <c r="IXX58" s="18"/>
      <c r="IXY58" s="18"/>
      <c r="IXZ58" s="18"/>
      <c r="IYA58" s="18"/>
      <c r="IYB58" s="18"/>
      <c r="IYC58" s="18"/>
      <c r="IYD58" s="18"/>
      <c r="IYE58" s="18"/>
      <c r="IYF58" s="18"/>
      <c r="IYG58" s="18"/>
      <c r="IYH58" s="18"/>
      <c r="IYI58" s="18"/>
      <c r="IYJ58" s="18"/>
      <c r="IYK58" s="18"/>
      <c r="IYL58" s="18"/>
      <c r="IYM58" s="18"/>
      <c r="IYN58" s="18"/>
      <c r="IYO58" s="18"/>
      <c r="IYP58" s="18"/>
      <c r="IYQ58" s="18"/>
      <c r="IYR58" s="18"/>
      <c r="IYS58" s="18"/>
      <c r="IYT58" s="18"/>
      <c r="IYU58" s="18"/>
      <c r="IYV58" s="18"/>
      <c r="IYW58" s="18"/>
      <c r="IYX58" s="18"/>
      <c r="IYY58" s="18"/>
      <c r="IYZ58" s="18"/>
      <c r="IZA58" s="18"/>
      <c r="IZB58" s="18"/>
      <c r="IZC58" s="18"/>
      <c r="IZD58" s="18"/>
      <c r="IZE58" s="18"/>
      <c r="IZF58" s="18"/>
      <c r="IZG58" s="18"/>
      <c r="IZH58" s="18"/>
      <c r="IZI58" s="18"/>
      <c r="IZJ58" s="18"/>
      <c r="IZK58" s="18"/>
      <c r="IZL58" s="18"/>
      <c r="IZM58" s="18"/>
      <c r="IZN58" s="18"/>
      <c r="IZO58" s="18"/>
      <c r="IZP58" s="18"/>
      <c r="IZQ58" s="18"/>
      <c r="IZR58" s="18"/>
      <c r="IZS58" s="18"/>
      <c r="IZT58" s="18"/>
      <c r="IZU58" s="18"/>
      <c r="IZV58" s="18"/>
      <c r="IZW58" s="18"/>
      <c r="IZX58" s="18"/>
      <c r="IZY58" s="18"/>
      <c r="IZZ58" s="18"/>
      <c r="JAA58" s="18"/>
      <c r="JAB58" s="18"/>
      <c r="JAC58" s="18"/>
      <c r="JAD58" s="18"/>
      <c r="JAE58" s="18"/>
      <c r="JAF58" s="18"/>
      <c r="JAG58" s="18"/>
      <c r="JAH58" s="18"/>
      <c r="JAI58" s="18"/>
      <c r="JAJ58" s="18"/>
      <c r="JAK58" s="18"/>
      <c r="JAL58" s="18"/>
      <c r="JAM58" s="18"/>
      <c r="JAN58" s="18"/>
      <c r="JAO58" s="18"/>
      <c r="JAP58" s="18"/>
      <c r="JAQ58" s="18"/>
      <c r="JAR58" s="18"/>
      <c r="JAS58" s="18"/>
      <c r="JAT58" s="18"/>
      <c r="JAU58" s="18"/>
      <c r="JAV58" s="18"/>
      <c r="JAW58" s="18"/>
      <c r="JAX58" s="18"/>
      <c r="JAY58" s="18"/>
      <c r="JAZ58" s="18"/>
      <c r="JBA58" s="18"/>
      <c r="JBB58" s="18"/>
      <c r="JBC58" s="18"/>
      <c r="JBD58" s="18"/>
      <c r="JBE58" s="18"/>
      <c r="JBF58" s="18"/>
      <c r="JBG58" s="18"/>
      <c r="JBH58" s="18"/>
      <c r="JBI58" s="18"/>
      <c r="JBJ58" s="18"/>
      <c r="JBK58" s="18"/>
      <c r="JBL58" s="18"/>
      <c r="JBM58" s="18"/>
      <c r="JBN58" s="18"/>
      <c r="JBO58" s="18"/>
      <c r="JBP58" s="18"/>
      <c r="JBQ58" s="18"/>
      <c r="JBR58" s="18"/>
      <c r="JBS58" s="18"/>
      <c r="JBT58" s="18"/>
      <c r="JBU58" s="18"/>
      <c r="JBV58" s="18"/>
      <c r="JBW58" s="18"/>
      <c r="JBX58" s="18"/>
      <c r="JBY58" s="18"/>
      <c r="JBZ58" s="18"/>
      <c r="JCA58" s="18"/>
      <c r="JCB58" s="18"/>
      <c r="JCC58" s="18"/>
      <c r="JCD58" s="18"/>
      <c r="JCE58" s="18"/>
      <c r="JCF58" s="18"/>
      <c r="JCG58" s="18"/>
      <c r="JCH58" s="18"/>
      <c r="JCI58" s="18"/>
      <c r="JCJ58" s="18"/>
      <c r="JCK58" s="18"/>
      <c r="JCL58" s="18"/>
      <c r="JCM58" s="18"/>
      <c r="JCN58" s="18"/>
      <c r="JCO58" s="18"/>
      <c r="JCP58" s="18"/>
      <c r="JCQ58" s="18"/>
      <c r="JCR58" s="18"/>
      <c r="JCS58" s="18"/>
      <c r="JCT58" s="18"/>
      <c r="JCU58" s="18"/>
      <c r="JCV58" s="18"/>
      <c r="JCW58" s="18"/>
      <c r="JCX58" s="18"/>
      <c r="JCY58" s="18"/>
      <c r="JCZ58" s="18"/>
      <c r="JDA58" s="18"/>
      <c r="JDB58" s="18"/>
      <c r="JDC58" s="18"/>
      <c r="JDD58" s="18"/>
      <c r="JDE58" s="18"/>
      <c r="JDF58" s="18"/>
      <c r="JDG58" s="18"/>
      <c r="JDH58" s="18"/>
      <c r="JDI58" s="18"/>
      <c r="JDJ58" s="18"/>
      <c r="JDK58" s="18"/>
      <c r="JDL58" s="18"/>
      <c r="JDM58" s="18"/>
      <c r="JDN58" s="18"/>
      <c r="JDO58" s="18"/>
      <c r="JDP58" s="18"/>
      <c r="JDQ58" s="18"/>
      <c r="JDR58" s="18"/>
      <c r="JDS58" s="18"/>
      <c r="JDT58" s="18"/>
      <c r="JDU58" s="18"/>
      <c r="JDV58" s="18"/>
      <c r="JDW58" s="18"/>
      <c r="JDX58" s="18"/>
      <c r="JDY58" s="18"/>
      <c r="JDZ58" s="18"/>
      <c r="JEA58" s="18"/>
      <c r="JEB58" s="18"/>
      <c r="JEC58" s="18"/>
      <c r="JED58" s="18"/>
      <c r="JEE58" s="18"/>
      <c r="JEF58" s="18"/>
      <c r="JEG58" s="18"/>
      <c r="JEH58" s="18"/>
      <c r="JEI58" s="18"/>
      <c r="JEJ58" s="18"/>
      <c r="JEK58" s="18"/>
      <c r="JEL58" s="18"/>
      <c r="JEM58" s="18"/>
      <c r="JEN58" s="18"/>
      <c r="JEO58" s="18"/>
      <c r="JEP58" s="18"/>
      <c r="JEQ58" s="18"/>
      <c r="JER58" s="18"/>
      <c r="JES58" s="18"/>
      <c r="JET58" s="18"/>
      <c r="JEU58" s="18"/>
      <c r="JEV58" s="18"/>
      <c r="JEW58" s="18"/>
      <c r="JEX58" s="18"/>
      <c r="JEY58" s="18"/>
      <c r="JEZ58" s="18"/>
      <c r="JFA58" s="18"/>
      <c r="JFB58" s="18"/>
      <c r="JFC58" s="18"/>
      <c r="JFD58" s="18"/>
      <c r="JFE58" s="18"/>
      <c r="JFF58" s="18"/>
      <c r="JFG58" s="18"/>
      <c r="JFH58" s="18"/>
      <c r="JFI58" s="18"/>
      <c r="JFJ58" s="18"/>
      <c r="JFK58" s="18"/>
      <c r="JFL58" s="18"/>
      <c r="JFM58" s="18"/>
      <c r="JFN58" s="18"/>
      <c r="JFO58" s="18"/>
      <c r="JFP58" s="18"/>
      <c r="JFQ58" s="18"/>
      <c r="JFR58" s="18"/>
      <c r="JFS58" s="18"/>
      <c r="JFT58" s="18"/>
      <c r="JFU58" s="18"/>
      <c r="JFV58" s="18"/>
      <c r="JFW58" s="18"/>
      <c r="JFX58" s="18"/>
      <c r="JFY58" s="18"/>
      <c r="JFZ58" s="18"/>
      <c r="JGA58" s="18"/>
      <c r="JGB58" s="18"/>
      <c r="JGC58" s="18"/>
      <c r="JGD58" s="18"/>
      <c r="JGE58" s="18"/>
      <c r="JGF58" s="18"/>
      <c r="JGG58" s="18"/>
      <c r="JGH58" s="18"/>
      <c r="JGI58" s="18"/>
      <c r="JGJ58" s="18"/>
      <c r="JGK58" s="18"/>
      <c r="JGL58" s="18"/>
      <c r="JGM58" s="18"/>
      <c r="JGN58" s="18"/>
      <c r="JGO58" s="18"/>
      <c r="JGP58" s="18"/>
      <c r="JGQ58" s="18"/>
      <c r="JGR58" s="18"/>
      <c r="JGS58" s="18"/>
      <c r="JGT58" s="18"/>
      <c r="JGU58" s="18"/>
      <c r="JGV58" s="18"/>
      <c r="JGW58" s="18"/>
      <c r="JGX58" s="18"/>
      <c r="JGY58" s="18"/>
      <c r="JGZ58" s="18"/>
      <c r="JHA58" s="18"/>
      <c r="JHB58" s="18"/>
      <c r="JHC58" s="18"/>
      <c r="JHD58" s="18"/>
      <c r="JHE58" s="18"/>
      <c r="JHF58" s="18"/>
      <c r="JHG58" s="18"/>
      <c r="JHH58" s="18"/>
      <c r="JHI58" s="18"/>
      <c r="JHJ58" s="18"/>
      <c r="JHK58" s="18"/>
      <c r="JHL58" s="18"/>
      <c r="JHM58" s="18"/>
      <c r="JHN58" s="18"/>
      <c r="JHO58" s="18"/>
      <c r="JHP58" s="18"/>
      <c r="JHQ58" s="18"/>
      <c r="JHR58" s="18"/>
      <c r="JHS58" s="18"/>
      <c r="JHT58" s="18"/>
      <c r="JHU58" s="18"/>
      <c r="JHV58" s="18"/>
      <c r="JHW58" s="18"/>
      <c r="JHX58" s="18"/>
      <c r="JHY58" s="18"/>
      <c r="JHZ58" s="18"/>
      <c r="JIA58" s="18"/>
      <c r="JIB58" s="18"/>
      <c r="JIC58" s="18"/>
      <c r="JID58" s="18"/>
      <c r="JIE58" s="18"/>
      <c r="JIF58" s="18"/>
      <c r="JIG58" s="18"/>
      <c r="JIH58" s="18"/>
      <c r="JII58" s="18"/>
      <c r="JIJ58" s="18"/>
      <c r="JIK58" s="18"/>
      <c r="JIL58" s="18"/>
      <c r="JIM58" s="18"/>
      <c r="JIN58" s="18"/>
      <c r="JIO58" s="18"/>
      <c r="JIP58" s="18"/>
      <c r="JIQ58" s="18"/>
      <c r="JIR58" s="18"/>
      <c r="JIS58" s="18"/>
      <c r="JIT58" s="18"/>
      <c r="JIU58" s="18"/>
      <c r="JIV58" s="18"/>
      <c r="JIW58" s="18"/>
      <c r="JIX58" s="18"/>
      <c r="JIY58" s="18"/>
      <c r="JIZ58" s="18"/>
      <c r="JJA58" s="18"/>
      <c r="JJB58" s="18"/>
      <c r="JJC58" s="18"/>
      <c r="JJD58" s="18"/>
      <c r="JJE58" s="18"/>
      <c r="JJF58" s="18"/>
      <c r="JJG58" s="18"/>
      <c r="JJH58" s="18"/>
      <c r="JJI58" s="18"/>
      <c r="JJJ58" s="18"/>
      <c r="JJK58" s="18"/>
      <c r="JJL58" s="18"/>
      <c r="JJM58" s="18"/>
      <c r="JJN58" s="18"/>
      <c r="JJO58" s="18"/>
      <c r="JJP58" s="18"/>
      <c r="JJQ58" s="18"/>
      <c r="JJR58" s="18"/>
      <c r="JJS58" s="18"/>
      <c r="JJT58" s="18"/>
      <c r="JJU58" s="18"/>
      <c r="JJV58" s="18"/>
      <c r="JJW58" s="18"/>
      <c r="JJX58" s="18"/>
      <c r="JJY58" s="18"/>
      <c r="JJZ58" s="18"/>
      <c r="JKA58" s="18"/>
      <c r="JKB58" s="18"/>
      <c r="JKC58" s="18"/>
      <c r="JKD58" s="18"/>
      <c r="JKE58" s="18"/>
      <c r="JKF58" s="18"/>
      <c r="JKG58" s="18"/>
      <c r="JKH58" s="18"/>
      <c r="JKI58" s="18"/>
      <c r="JKJ58" s="18"/>
      <c r="JKK58" s="18"/>
      <c r="JKL58" s="18"/>
      <c r="JKM58" s="18"/>
      <c r="JKN58" s="18"/>
      <c r="JKO58" s="18"/>
      <c r="JKP58" s="18"/>
      <c r="JKQ58" s="18"/>
      <c r="JKR58" s="18"/>
      <c r="JKS58" s="18"/>
      <c r="JKT58" s="18"/>
      <c r="JKU58" s="18"/>
      <c r="JKV58" s="18"/>
      <c r="JKW58" s="18"/>
      <c r="JKX58" s="18"/>
      <c r="JKY58" s="18"/>
      <c r="JKZ58" s="18"/>
      <c r="JLA58" s="18"/>
      <c r="JLB58" s="18"/>
      <c r="JLC58" s="18"/>
      <c r="JLD58" s="18"/>
      <c r="JLE58" s="18"/>
      <c r="JLF58" s="18"/>
      <c r="JLG58" s="18"/>
      <c r="JLH58" s="18"/>
      <c r="JLI58" s="18"/>
      <c r="JLJ58" s="18"/>
      <c r="JLK58" s="18"/>
      <c r="JLL58" s="18"/>
      <c r="JLM58" s="18"/>
      <c r="JLN58" s="18"/>
      <c r="JLO58" s="18"/>
      <c r="JLP58" s="18"/>
      <c r="JLQ58" s="18"/>
      <c r="JLR58" s="18"/>
      <c r="JLS58" s="18"/>
      <c r="JLT58" s="18"/>
      <c r="JLU58" s="18"/>
      <c r="JLV58" s="18"/>
      <c r="JLW58" s="18"/>
      <c r="JLX58" s="18"/>
      <c r="JLY58" s="18"/>
      <c r="JLZ58" s="18"/>
      <c r="JMA58" s="18"/>
      <c r="JMB58" s="18"/>
      <c r="JMC58" s="18"/>
      <c r="JMD58" s="18"/>
      <c r="JME58" s="18"/>
      <c r="JMF58" s="18"/>
      <c r="JMG58" s="18"/>
      <c r="JMH58" s="18"/>
      <c r="JMI58" s="18"/>
      <c r="JMJ58" s="18"/>
      <c r="JMK58" s="18"/>
      <c r="JML58" s="18"/>
      <c r="JMM58" s="18"/>
      <c r="JMN58" s="18"/>
      <c r="JMO58" s="18"/>
      <c r="JMP58" s="18"/>
      <c r="JMQ58" s="18"/>
      <c r="JMR58" s="18"/>
      <c r="JMS58" s="18"/>
      <c r="JMT58" s="18"/>
      <c r="JMU58" s="18"/>
      <c r="JMV58" s="18"/>
      <c r="JMW58" s="18"/>
      <c r="JMX58" s="18"/>
      <c r="JMY58" s="18"/>
      <c r="JMZ58" s="18"/>
      <c r="JNA58" s="18"/>
      <c r="JNB58" s="18"/>
      <c r="JNC58" s="18"/>
      <c r="JND58" s="18"/>
      <c r="JNE58" s="18"/>
      <c r="JNF58" s="18"/>
      <c r="JNG58" s="18"/>
      <c r="JNH58" s="18"/>
      <c r="JNI58" s="18"/>
      <c r="JNJ58" s="18"/>
      <c r="JNK58" s="18"/>
      <c r="JNL58" s="18"/>
      <c r="JNM58" s="18"/>
      <c r="JNN58" s="18"/>
      <c r="JNO58" s="18"/>
      <c r="JNP58" s="18"/>
      <c r="JNQ58" s="18"/>
      <c r="JNR58" s="18"/>
      <c r="JNS58" s="18"/>
      <c r="JNT58" s="18"/>
      <c r="JNU58" s="18"/>
      <c r="JNV58" s="18"/>
      <c r="JNW58" s="18"/>
      <c r="JNX58" s="18"/>
      <c r="JNY58" s="18"/>
      <c r="JNZ58" s="18"/>
      <c r="JOA58" s="18"/>
      <c r="JOB58" s="18"/>
      <c r="JOC58" s="18"/>
      <c r="JOD58" s="18"/>
      <c r="JOE58" s="18"/>
      <c r="JOF58" s="18"/>
      <c r="JOG58" s="18"/>
      <c r="JOH58" s="18"/>
      <c r="JOI58" s="18"/>
      <c r="JOJ58" s="18"/>
      <c r="JOK58" s="18"/>
      <c r="JOL58" s="18"/>
      <c r="JOM58" s="18"/>
      <c r="JON58" s="18"/>
      <c r="JOO58" s="18"/>
      <c r="JOP58" s="18"/>
      <c r="JOQ58" s="18"/>
      <c r="JOR58" s="18"/>
      <c r="JOS58" s="18"/>
      <c r="JOT58" s="18"/>
      <c r="JOU58" s="18"/>
      <c r="JOV58" s="18"/>
      <c r="JOW58" s="18"/>
      <c r="JOX58" s="18"/>
      <c r="JOY58" s="18"/>
      <c r="JOZ58" s="18"/>
      <c r="JPA58" s="18"/>
      <c r="JPB58" s="18"/>
      <c r="JPC58" s="18"/>
      <c r="JPD58" s="18"/>
      <c r="JPE58" s="18"/>
      <c r="JPF58" s="18"/>
      <c r="JPG58" s="18"/>
      <c r="JPH58" s="18"/>
      <c r="JPI58" s="18"/>
      <c r="JPJ58" s="18"/>
      <c r="JPK58" s="18"/>
      <c r="JPL58" s="18"/>
      <c r="JPM58" s="18"/>
      <c r="JPN58" s="18"/>
      <c r="JPO58" s="18"/>
      <c r="JPP58" s="18"/>
      <c r="JPQ58" s="18"/>
      <c r="JPR58" s="18"/>
      <c r="JPS58" s="18"/>
      <c r="JPT58" s="18"/>
      <c r="JPU58" s="18"/>
      <c r="JPV58" s="18"/>
      <c r="JPW58" s="18"/>
      <c r="JPX58" s="18"/>
      <c r="JPY58" s="18"/>
      <c r="JPZ58" s="18"/>
      <c r="JQA58" s="18"/>
      <c r="JQB58" s="18"/>
      <c r="JQC58" s="18"/>
      <c r="JQD58" s="18"/>
      <c r="JQE58" s="18"/>
      <c r="JQF58" s="18"/>
      <c r="JQG58" s="18"/>
      <c r="JQH58" s="18"/>
      <c r="JQI58" s="18"/>
      <c r="JQJ58" s="18"/>
      <c r="JQK58" s="18"/>
      <c r="JQL58" s="18"/>
      <c r="JQM58" s="18"/>
      <c r="JQN58" s="18"/>
      <c r="JQO58" s="18"/>
      <c r="JQP58" s="18"/>
      <c r="JQQ58" s="18"/>
      <c r="JQR58" s="18"/>
      <c r="JQS58" s="18"/>
      <c r="JQT58" s="18"/>
      <c r="JQU58" s="18"/>
      <c r="JQV58" s="18"/>
      <c r="JQW58" s="18"/>
      <c r="JQX58" s="18"/>
      <c r="JQY58" s="18"/>
      <c r="JQZ58" s="18"/>
      <c r="JRA58" s="18"/>
      <c r="JRB58" s="18"/>
      <c r="JRC58" s="18"/>
      <c r="JRD58" s="18"/>
      <c r="JRE58" s="18"/>
      <c r="JRF58" s="18"/>
      <c r="JRG58" s="18"/>
      <c r="JRH58" s="18"/>
      <c r="JRI58" s="18"/>
      <c r="JRJ58" s="18"/>
      <c r="JRK58" s="18"/>
      <c r="JRL58" s="18"/>
      <c r="JRM58" s="18"/>
      <c r="JRN58" s="18"/>
      <c r="JRO58" s="18"/>
      <c r="JRP58" s="18"/>
      <c r="JRQ58" s="18"/>
      <c r="JRR58" s="18"/>
      <c r="JRS58" s="18"/>
      <c r="JRT58" s="18"/>
      <c r="JRU58" s="18"/>
      <c r="JRV58" s="18"/>
      <c r="JRW58" s="18"/>
      <c r="JRX58" s="18"/>
      <c r="JRY58" s="18"/>
      <c r="JRZ58" s="18"/>
      <c r="JSA58" s="18"/>
      <c r="JSB58" s="18"/>
      <c r="JSC58" s="18"/>
      <c r="JSD58" s="18"/>
      <c r="JSE58" s="18"/>
      <c r="JSF58" s="18"/>
      <c r="JSG58" s="18"/>
      <c r="JSH58" s="18"/>
      <c r="JSI58" s="18"/>
      <c r="JSJ58" s="18"/>
      <c r="JSK58" s="18"/>
      <c r="JSL58" s="18"/>
      <c r="JSM58" s="18"/>
      <c r="JSN58" s="18"/>
      <c r="JSO58" s="18"/>
      <c r="JSP58" s="18"/>
      <c r="JSQ58" s="18"/>
      <c r="JSR58" s="18"/>
      <c r="JSS58" s="18"/>
      <c r="JST58" s="18"/>
      <c r="JSU58" s="18"/>
      <c r="JSV58" s="18"/>
      <c r="JSW58" s="18"/>
      <c r="JSX58" s="18"/>
      <c r="JSY58" s="18"/>
      <c r="JSZ58" s="18"/>
      <c r="JTA58" s="18"/>
      <c r="JTB58" s="18"/>
      <c r="JTC58" s="18"/>
      <c r="JTD58" s="18"/>
      <c r="JTE58" s="18"/>
      <c r="JTF58" s="18"/>
      <c r="JTG58" s="18"/>
      <c r="JTH58" s="18"/>
      <c r="JTI58" s="18"/>
      <c r="JTJ58" s="18"/>
      <c r="JTK58" s="18"/>
      <c r="JTL58" s="18"/>
      <c r="JTM58" s="18"/>
      <c r="JTN58" s="18"/>
      <c r="JTO58" s="18"/>
      <c r="JTP58" s="18"/>
      <c r="JTQ58" s="18"/>
      <c r="JTR58" s="18"/>
      <c r="JTS58" s="18"/>
      <c r="JTT58" s="18"/>
      <c r="JTU58" s="18"/>
      <c r="JTV58" s="18"/>
      <c r="JTW58" s="18"/>
      <c r="JTX58" s="18"/>
      <c r="JTY58" s="18"/>
      <c r="JTZ58" s="18"/>
      <c r="JUA58" s="18"/>
      <c r="JUB58" s="18"/>
      <c r="JUC58" s="18"/>
      <c r="JUD58" s="18"/>
      <c r="JUE58" s="18"/>
      <c r="JUF58" s="18"/>
      <c r="JUG58" s="18"/>
      <c r="JUH58" s="18"/>
      <c r="JUI58" s="18"/>
      <c r="JUJ58" s="18"/>
      <c r="JUK58" s="18"/>
      <c r="JUL58" s="18"/>
      <c r="JUM58" s="18"/>
      <c r="JUN58" s="18"/>
      <c r="JUO58" s="18"/>
      <c r="JUP58" s="18"/>
      <c r="JUQ58" s="18"/>
      <c r="JUR58" s="18"/>
      <c r="JUS58" s="18"/>
      <c r="JUT58" s="18"/>
      <c r="JUU58" s="18"/>
      <c r="JUV58" s="18"/>
      <c r="JUW58" s="18"/>
      <c r="JUX58" s="18"/>
      <c r="JUY58" s="18"/>
      <c r="JUZ58" s="18"/>
      <c r="JVA58" s="18"/>
      <c r="JVB58" s="18"/>
      <c r="JVC58" s="18"/>
      <c r="JVD58" s="18"/>
      <c r="JVE58" s="18"/>
      <c r="JVF58" s="18"/>
      <c r="JVG58" s="18"/>
      <c r="JVH58" s="18"/>
      <c r="JVI58" s="18"/>
      <c r="JVJ58" s="18"/>
      <c r="JVK58" s="18"/>
      <c r="JVL58" s="18"/>
      <c r="JVM58" s="18"/>
      <c r="JVN58" s="18"/>
      <c r="JVO58" s="18"/>
      <c r="JVP58" s="18"/>
      <c r="JVQ58" s="18"/>
      <c r="JVR58" s="18"/>
      <c r="JVS58" s="18"/>
      <c r="JVT58" s="18"/>
      <c r="JVU58" s="18"/>
      <c r="JVV58" s="18"/>
      <c r="JVW58" s="18"/>
      <c r="JVX58" s="18"/>
      <c r="JVY58" s="18"/>
      <c r="JVZ58" s="18"/>
      <c r="JWA58" s="18"/>
      <c r="JWB58" s="18"/>
      <c r="JWC58" s="18"/>
      <c r="JWD58" s="18"/>
      <c r="JWE58" s="18"/>
      <c r="JWF58" s="18"/>
      <c r="JWG58" s="18"/>
      <c r="JWH58" s="18"/>
      <c r="JWI58" s="18"/>
      <c r="JWJ58" s="18"/>
      <c r="JWK58" s="18"/>
      <c r="JWL58" s="18"/>
      <c r="JWM58" s="18"/>
      <c r="JWN58" s="18"/>
      <c r="JWO58" s="18"/>
      <c r="JWP58" s="18"/>
      <c r="JWQ58" s="18"/>
      <c r="JWR58" s="18"/>
      <c r="JWS58" s="18"/>
      <c r="JWT58" s="18"/>
      <c r="JWU58" s="18"/>
      <c r="JWV58" s="18"/>
      <c r="JWW58" s="18"/>
      <c r="JWX58" s="18"/>
      <c r="JWY58" s="18"/>
      <c r="JWZ58" s="18"/>
      <c r="JXA58" s="18"/>
      <c r="JXB58" s="18"/>
      <c r="JXC58" s="18"/>
      <c r="JXD58" s="18"/>
      <c r="JXE58" s="18"/>
      <c r="JXF58" s="18"/>
      <c r="JXG58" s="18"/>
      <c r="JXH58" s="18"/>
      <c r="JXI58" s="18"/>
      <c r="JXJ58" s="18"/>
      <c r="JXK58" s="18"/>
      <c r="JXL58" s="18"/>
      <c r="JXM58" s="18"/>
      <c r="JXN58" s="18"/>
      <c r="JXO58" s="18"/>
      <c r="JXP58" s="18"/>
      <c r="JXQ58" s="18"/>
      <c r="JXR58" s="18"/>
      <c r="JXS58" s="18"/>
      <c r="JXT58" s="18"/>
      <c r="JXU58" s="18"/>
      <c r="JXV58" s="18"/>
      <c r="JXW58" s="18"/>
      <c r="JXX58" s="18"/>
      <c r="JXY58" s="18"/>
      <c r="JXZ58" s="18"/>
      <c r="JYA58" s="18"/>
      <c r="JYB58" s="18"/>
      <c r="JYC58" s="18"/>
      <c r="JYD58" s="18"/>
      <c r="JYE58" s="18"/>
      <c r="JYF58" s="18"/>
      <c r="JYG58" s="18"/>
      <c r="JYH58" s="18"/>
      <c r="JYI58" s="18"/>
      <c r="JYJ58" s="18"/>
      <c r="JYK58" s="18"/>
      <c r="JYL58" s="18"/>
      <c r="JYM58" s="18"/>
      <c r="JYN58" s="18"/>
      <c r="JYO58" s="18"/>
      <c r="JYP58" s="18"/>
      <c r="JYQ58" s="18"/>
      <c r="JYR58" s="18"/>
      <c r="JYS58" s="18"/>
      <c r="JYT58" s="18"/>
      <c r="JYU58" s="18"/>
      <c r="JYV58" s="18"/>
      <c r="JYW58" s="18"/>
      <c r="JYX58" s="18"/>
      <c r="JYY58" s="18"/>
      <c r="JYZ58" s="18"/>
      <c r="JZA58" s="18"/>
      <c r="JZB58" s="18"/>
      <c r="JZC58" s="18"/>
      <c r="JZD58" s="18"/>
      <c r="JZE58" s="18"/>
      <c r="JZF58" s="18"/>
      <c r="JZG58" s="18"/>
      <c r="JZH58" s="18"/>
      <c r="JZI58" s="18"/>
      <c r="JZJ58" s="18"/>
      <c r="JZK58" s="18"/>
      <c r="JZL58" s="18"/>
      <c r="JZM58" s="18"/>
      <c r="JZN58" s="18"/>
      <c r="JZO58" s="18"/>
      <c r="JZP58" s="18"/>
      <c r="JZQ58" s="18"/>
      <c r="JZR58" s="18"/>
      <c r="JZS58" s="18"/>
      <c r="JZT58" s="18"/>
      <c r="JZU58" s="18"/>
      <c r="JZV58" s="18"/>
      <c r="JZW58" s="18"/>
      <c r="JZX58" s="18"/>
      <c r="JZY58" s="18"/>
      <c r="JZZ58" s="18"/>
      <c r="KAA58" s="18"/>
      <c r="KAB58" s="18"/>
      <c r="KAC58" s="18"/>
      <c r="KAD58" s="18"/>
      <c r="KAE58" s="18"/>
      <c r="KAF58" s="18"/>
      <c r="KAG58" s="18"/>
      <c r="KAH58" s="18"/>
      <c r="KAI58" s="18"/>
      <c r="KAJ58" s="18"/>
      <c r="KAK58" s="18"/>
      <c r="KAL58" s="18"/>
      <c r="KAM58" s="18"/>
      <c r="KAN58" s="18"/>
      <c r="KAO58" s="18"/>
      <c r="KAP58" s="18"/>
      <c r="KAQ58" s="18"/>
      <c r="KAR58" s="18"/>
      <c r="KAS58" s="18"/>
      <c r="KAT58" s="18"/>
      <c r="KAU58" s="18"/>
      <c r="KAV58" s="18"/>
      <c r="KAW58" s="18"/>
      <c r="KAX58" s="18"/>
      <c r="KAY58" s="18"/>
      <c r="KAZ58" s="18"/>
      <c r="KBA58" s="18"/>
      <c r="KBB58" s="18"/>
      <c r="KBC58" s="18"/>
      <c r="KBD58" s="18"/>
      <c r="KBE58" s="18"/>
      <c r="KBF58" s="18"/>
      <c r="KBG58" s="18"/>
      <c r="KBH58" s="18"/>
      <c r="KBI58" s="18"/>
      <c r="KBJ58" s="18"/>
      <c r="KBK58" s="18"/>
      <c r="KBL58" s="18"/>
      <c r="KBM58" s="18"/>
      <c r="KBN58" s="18"/>
      <c r="KBO58" s="18"/>
      <c r="KBP58" s="18"/>
      <c r="KBQ58" s="18"/>
      <c r="KBR58" s="18"/>
      <c r="KBS58" s="18"/>
      <c r="KBT58" s="18"/>
      <c r="KBU58" s="18"/>
      <c r="KBV58" s="18"/>
      <c r="KBW58" s="18"/>
      <c r="KBX58" s="18"/>
      <c r="KBY58" s="18"/>
      <c r="KBZ58" s="18"/>
      <c r="KCA58" s="18"/>
      <c r="KCB58" s="18"/>
      <c r="KCC58" s="18"/>
      <c r="KCD58" s="18"/>
      <c r="KCE58" s="18"/>
      <c r="KCF58" s="18"/>
      <c r="KCG58" s="18"/>
      <c r="KCH58" s="18"/>
      <c r="KCI58" s="18"/>
      <c r="KCJ58" s="18"/>
      <c r="KCK58" s="18"/>
      <c r="KCL58" s="18"/>
      <c r="KCM58" s="18"/>
      <c r="KCN58" s="18"/>
      <c r="KCO58" s="18"/>
      <c r="KCP58" s="18"/>
      <c r="KCQ58" s="18"/>
      <c r="KCR58" s="18"/>
      <c r="KCS58" s="18"/>
      <c r="KCT58" s="18"/>
      <c r="KCU58" s="18"/>
      <c r="KCV58" s="18"/>
      <c r="KCW58" s="18"/>
      <c r="KCX58" s="18"/>
      <c r="KCY58" s="18"/>
      <c r="KCZ58" s="18"/>
      <c r="KDA58" s="18"/>
      <c r="KDB58" s="18"/>
      <c r="KDC58" s="18"/>
      <c r="KDD58" s="18"/>
      <c r="KDE58" s="18"/>
      <c r="KDF58" s="18"/>
      <c r="KDG58" s="18"/>
      <c r="KDH58" s="18"/>
      <c r="KDI58" s="18"/>
      <c r="KDJ58" s="18"/>
      <c r="KDK58" s="18"/>
      <c r="KDL58" s="18"/>
      <c r="KDM58" s="18"/>
      <c r="KDN58" s="18"/>
      <c r="KDO58" s="18"/>
      <c r="KDP58" s="18"/>
      <c r="KDQ58" s="18"/>
      <c r="KDR58" s="18"/>
      <c r="KDS58" s="18"/>
      <c r="KDT58" s="18"/>
      <c r="KDU58" s="18"/>
      <c r="KDV58" s="18"/>
      <c r="KDW58" s="18"/>
      <c r="KDX58" s="18"/>
      <c r="KDY58" s="18"/>
      <c r="KDZ58" s="18"/>
      <c r="KEA58" s="18"/>
      <c r="KEB58" s="18"/>
      <c r="KEC58" s="18"/>
      <c r="KED58" s="18"/>
      <c r="KEE58" s="18"/>
      <c r="KEF58" s="18"/>
      <c r="KEG58" s="18"/>
      <c r="KEH58" s="18"/>
      <c r="KEI58" s="18"/>
      <c r="KEJ58" s="18"/>
      <c r="KEK58" s="18"/>
      <c r="KEL58" s="18"/>
      <c r="KEM58" s="18"/>
      <c r="KEN58" s="18"/>
      <c r="KEO58" s="18"/>
      <c r="KEP58" s="18"/>
      <c r="KEQ58" s="18"/>
      <c r="KER58" s="18"/>
      <c r="KES58" s="18"/>
      <c r="KET58" s="18"/>
      <c r="KEU58" s="18"/>
      <c r="KEV58" s="18"/>
      <c r="KEW58" s="18"/>
      <c r="KEX58" s="18"/>
      <c r="KEY58" s="18"/>
      <c r="KEZ58" s="18"/>
      <c r="KFA58" s="18"/>
      <c r="KFB58" s="18"/>
      <c r="KFC58" s="18"/>
      <c r="KFD58" s="18"/>
      <c r="KFE58" s="18"/>
      <c r="KFF58" s="18"/>
      <c r="KFG58" s="18"/>
      <c r="KFH58" s="18"/>
      <c r="KFI58" s="18"/>
      <c r="KFJ58" s="18"/>
      <c r="KFK58" s="18"/>
      <c r="KFL58" s="18"/>
      <c r="KFM58" s="18"/>
      <c r="KFN58" s="18"/>
      <c r="KFO58" s="18"/>
      <c r="KFP58" s="18"/>
      <c r="KFQ58" s="18"/>
      <c r="KFR58" s="18"/>
      <c r="KFS58" s="18"/>
      <c r="KFT58" s="18"/>
      <c r="KFU58" s="18"/>
      <c r="KFV58" s="18"/>
      <c r="KFW58" s="18"/>
      <c r="KFX58" s="18"/>
      <c r="KFY58" s="18"/>
      <c r="KFZ58" s="18"/>
      <c r="KGA58" s="18"/>
      <c r="KGB58" s="18"/>
      <c r="KGC58" s="18"/>
      <c r="KGD58" s="18"/>
      <c r="KGE58" s="18"/>
      <c r="KGF58" s="18"/>
      <c r="KGG58" s="18"/>
      <c r="KGH58" s="18"/>
      <c r="KGI58" s="18"/>
      <c r="KGJ58" s="18"/>
      <c r="KGK58" s="18"/>
      <c r="KGL58" s="18"/>
      <c r="KGM58" s="18"/>
      <c r="KGN58" s="18"/>
      <c r="KGO58" s="18"/>
      <c r="KGP58" s="18"/>
      <c r="KGQ58" s="18"/>
      <c r="KGR58" s="18"/>
      <c r="KGS58" s="18"/>
      <c r="KGT58" s="18"/>
      <c r="KGU58" s="18"/>
      <c r="KGV58" s="18"/>
      <c r="KGW58" s="18"/>
      <c r="KGX58" s="18"/>
      <c r="KGY58" s="18"/>
      <c r="KGZ58" s="18"/>
      <c r="KHA58" s="18"/>
      <c r="KHB58" s="18"/>
      <c r="KHC58" s="18"/>
      <c r="KHD58" s="18"/>
      <c r="KHE58" s="18"/>
      <c r="KHF58" s="18"/>
      <c r="KHG58" s="18"/>
      <c r="KHH58" s="18"/>
      <c r="KHI58" s="18"/>
      <c r="KHJ58" s="18"/>
      <c r="KHK58" s="18"/>
      <c r="KHL58" s="18"/>
      <c r="KHM58" s="18"/>
      <c r="KHN58" s="18"/>
      <c r="KHO58" s="18"/>
      <c r="KHP58" s="18"/>
      <c r="KHQ58" s="18"/>
      <c r="KHR58" s="18"/>
      <c r="KHS58" s="18"/>
      <c r="KHT58" s="18"/>
      <c r="KHU58" s="18"/>
      <c r="KHV58" s="18"/>
      <c r="KHW58" s="18"/>
      <c r="KHX58" s="18"/>
      <c r="KHY58" s="18"/>
      <c r="KHZ58" s="18"/>
      <c r="KIA58" s="18"/>
      <c r="KIB58" s="18"/>
      <c r="KIC58" s="18"/>
      <c r="KID58" s="18"/>
      <c r="KIE58" s="18"/>
      <c r="KIF58" s="18"/>
      <c r="KIG58" s="18"/>
      <c r="KIH58" s="18"/>
      <c r="KII58" s="18"/>
      <c r="KIJ58" s="18"/>
      <c r="KIK58" s="18"/>
      <c r="KIL58" s="18"/>
      <c r="KIM58" s="18"/>
      <c r="KIN58" s="18"/>
      <c r="KIO58" s="18"/>
      <c r="KIP58" s="18"/>
      <c r="KIQ58" s="18"/>
      <c r="KIR58" s="18"/>
      <c r="KIS58" s="18"/>
      <c r="KIT58" s="18"/>
      <c r="KIU58" s="18"/>
      <c r="KIV58" s="18"/>
      <c r="KIW58" s="18"/>
      <c r="KIX58" s="18"/>
      <c r="KIY58" s="18"/>
      <c r="KIZ58" s="18"/>
      <c r="KJA58" s="18"/>
      <c r="KJB58" s="18"/>
      <c r="KJC58" s="18"/>
      <c r="KJD58" s="18"/>
      <c r="KJE58" s="18"/>
      <c r="KJF58" s="18"/>
      <c r="KJG58" s="18"/>
      <c r="KJH58" s="18"/>
      <c r="KJI58" s="18"/>
      <c r="KJJ58" s="18"/>
      <c r="KJK58" s="18"/>
      <c r="KJL58" s="18"/>
      <c r="KJM58" s="18"/>
      <c r="KJN58" s="18"/>
      <c r="KJO58" s="18"/>
      <c r="KJP58" s="18"/>
      <c r="KJQ58" s="18"/>
      <c r="KJR58" s="18"/>
      <c r="KJS58" s="18"/>
      <c r="KJT58" s="18"/>
      <c r="KJU58" s="18"/>
      <c r="KJV58" s="18"/>
      <c r="KJW58" s="18"/>
      <c r="KJX58" s="18"/>
      <c r="KJY58" s="18"/>
      <c r="KJZ58" s="18"/>
      <c r="KKA58" s="18"/>
      <c r="KKB58" s="18"/>
      <c r="KKC58" s="18"/>
      <c r="KKD58" s="18"/>
      <c r="KKE58" s="18"/>
      <c r="KKF58" s="18"/>
      <c r="KKG58" s="18"/>
      <c r="KKH58" s="18"/>
      <c r="KKI58" s="18"/>
      <c r="KKJ58" s="18"/>
      <c r="KKK58" s="18"/>
      <c r="KKL58" s="18"/>
      <c r="KKM58" s="18"/>
      <c r="KKN58" s="18"/>
      <c r="KKO58" s="18"/>
      <c r="KKP58" s="18"/>
      <c r="KKQ58" s="18"/>
      <c r="KKR58" s="18"/>
      <c r="KKS58" s="18"/>
      <c r="KKT58" s="18"/>
      <c r="KKU58" s="18"/>
      <c r="KKV58" s="18"/>
      <c r="KKW58" s="18"/>
      <c r="KKX58" s="18"/>
      <c r="KKY58" s="18"/>
      <c r="KKZ58" s="18"/>
      <c r="KLA58" s="18"/>
      <c r="KLB58" s="18"/>
      <c r="KLC58" s="18"/>
      <c r="KLD58" s="18"/>
      <c r="KLE58" s="18"/>
      <c r="KLF58" s="18"/>
      <c r="KLG58" s="18"/>
      <c r="KLH58" s="18"/>
      <c r="KLI58" s="18"/>
      <c r="KLJ58" s="18"/>
      <c r="KLK58" s="18"/>
      <c r="KLL58" s="18"/>
      <c r="KLM58" s="18"/>
      <c r="KLN58" s="18"/>
      <c r="KLO58" s="18"/>
      <c r="KLP58" s="18"/>
      <c r="KLQ58" s="18"/>
      <c r="KLR58" s="18"/>
      <c r="KLS58" s="18"/>
      <c r="KLT58" s="18"/>
      <c r="KLU58" s="18"/>
      <c r="KLV58" s="18"/>
      <c r="KLW58" s="18"/>
      <c r="KLX58" s="18"/>
      <c r="KLY58" s="18"/>
      <c r="KLZ58" s="18"/>
      <c r="KMA58" s="18"/>
      <c r="KMB58" s="18"/>
      <c r="KMC58" s="18"/>
      <c r="KMD58" s="18"/>
      <c r="KME58" s="18"/>
      <c r="KMF58" s="18"/>
      <c r="KMG58" s="18"/>
      <c r="KMH58" s="18"/>
      <c r="KMI58" s="18"/>
      <c r="KMJ58" s="18"/>
      <c r="KMK58" s="18"/>
      <c r="KML58" s="18"/>
      <c r="KMM58" s="18"/>
      <c r="KMN58" s="18"/>
      <c r="KMO58" s="18"/>
      <c r="KMP58" s="18"/>
      <c r="KMQ58" s="18"/>
      <c r="KMR58" s="18"/>
      <c r="KMS58" s="18"/>
      <c r="KMT58" s="18"/>
      <c r="KMU58" s="18"/>
      <c r="KMV58" s="18"/>
      <c r="KMW58" s="18"/>
      <c r="KMX58" s="18"/>
      <c r="KMY58" s="18"/>
      <c r="KMZ58" s="18"/>
      <c r="KNA58" s="18"/>
      <c r="KNB58" s="18"/>
      <c r="KNC58" s="18"/>
      <c r="KND58" s="18"/>
      <c r="KNE58" s="18"/>
      <c r="KNF58" s="18"/>
      <c r="KNG58" s="18"/>
      <c r="KNH58" s="18"/>
      <c r="KNI58" s="18"/>
      <c r="KNJ58" s="18"/>
      <c r="KNK58" s="18"/>
      <c r="KNL58" s="18"/>
      <c r="KNM58" s="18"/>
      <c r="KNN58" s="18"/>
      <c r="KNO58" s="18"/>
      <c r="KNP58" s="18"/>
      <c r="KNQ58" s="18"/>
      <c r="KNR58" s="18"/>
      <c r="KNS58" s="18"/>
      <c r="KNT58" s="18"/>
      <c r="KNU58" s="18"/>
      <c r="KNV58" s="18"/>
      <c r="KNW58" s="18"/>
      <c r="KNX58" s="18"/>
      <c r="KNY58" s="18"/>
      <c r="KNZ58" s="18"/>
      <c r="KOA58" s="18"/>
      <c r="KOB58" s="18"/>
      <c r="KOC58" s="18"/>
      <c r="KOD58" s="18"/>
      <c r="KOE58" s="18"/>
      <c r="KOF58" s="18"/>
      <c r="KOG58" s="18"/>
      <c r="KOH58" s="18"/>
      <c r="KOI58" s="18"/>
      <c r="KOJ58" s="18"/>
      <c r="KOK58" s="18"/>
      <c r="KOL58" s="18"/>
      <c r="KOM58" s="18"/>
      <c r="KON58" s="18"/>
      <c r="KOO58" s="18"/>
      <c r="KOP58" s="18"/>
      <c r="KOQ58" s="18"/>
      <c r="KOR58" s="18"/>
      <c r="KOS58" s="18"/>
      <c r="KOT58" s="18"/>
      <c r="KOU58" s="18"/>
      <c r="KOV58" s="18"/>
      <c r="KOW58" s="18"/>
      <c r="KOX58" s="18"/>
      <c r="KOY58" s="18"/>
      <c r="KOZ58" s="18"/>
      <c r="KPA58" s="18"/>
      <c r="KPB58" s="18"/>
      <c r="KPC58" s="18"/>
      <c r="KPD58" s="18"/>
      <c r="KPE58" s="18"/>
      <c r="KPF58" s="18"/>
      <c r="KPG58" s="18"/>
      <c r="KPH58" s="18"/>
      <c r="KPI58" s="18"/>
      <c r="KPJ58" s="18"/>
      <c r="KPK58" s="18"/>
      <c r="KPL58" s="18"/>
      <c r="KPM58" s="18"/>
      <c r="KPN58" s="18"/>
      <c r="KPO58" s="18"/>
      <c r="KPP58" s="18"/>
      <c r="KPQ58" s="18"/>
      <c r="KPR58" s="18"/>
      <c r="KPS58" s="18"/>
      <c r="KPT58" s="18"/>
      <c r="KPU58" s="18"/>
      <c r="KPV58" s="18"/>
      <c r="KPW58" s="18"/>
      <c r="KPX58" s="18"/>
      <c r="KPY58" s="18"/>
      <c r="KPZ58" s="18"/>
      <c r="KQA58" s="18"/>
      <c r="KQB58" s="18"/>
      <c r="KQC58" s="18"/>
      <c r="KQD58" s="18"/>
      <c r="KQE58" s="18"/>
      <c r="KQF58" s="18"/>
      <c r="KQG58" s="18"/>
      <c r="KQH58" s="18"/>
      <c r="KQI58" s="18"/>
      <c r="KQJ58" s="18"/>
      <c r="KQK58" s="18"/>
      <c r="KQL58" s="18"/>
      <c r="KQM58" s="18"/>
      <c r="KQN58" s="18"/>
      <c r="KQO58" s="18"/>
      <c r="KQP58" s="18"/>
      <c r="KQQ58" s="18"/>
      <c r="KQR58" s="18"/>
      <c r="KQS58" s="18"/>
      <c r="KQT58" s="18"/>
      <c r="KQU58" s="18"/>
      <c r="KQV58" s="18"/>
      <c r="KQW58" s="18"/>
      <c r="KQX58" s="18"/>
      <c r="KQY58" s="18"/>
      <c r="KQZ58" s="18"/>
      <c r="KRA58" s="18"/>
      <c r="KRB58" s="18"/>
      <c r="KRC58" s="18"/>
      <c r="KRD58" s="18"/>
      <c r="KRE58" s="18"/>
      <c r="KRF58" s="18"/>
      <c r="KRG58" s="18"/>
      <c r="KRH58" s="18"/>
      <c r="KRI58" s="18"/>
      <c r="KRJ58" s="18"/>
      <c r="KRK58" s="18"/>
      <c r="KRL58" s="18"/>
      <c r="KRM58" s="18"/>
      <c r="KRN58" s="18"/>
      <c r="KRO58" s="18"/>
      <c r="KRP58" s="18"/>
      <c r="KRQ58" s="18"/>
      <c r="KRR58" s="18"/>
      <c r="KRS58" s="18"/>
      <c r="KRT58" s="18"/>
      <c r="KRU58" s="18"/>
      <c r="KRV58" s="18"/>
      <c r="KRW58" s="18"/>
      <c r="KRX58" s="18"/>
      <c r="KRY58" s="18"/>
      <c r="KRZ58" s="18"/>
      <c r="KSA58" s="18"/>
      <c r="KSB58" s="18"/>
      <c r="KSC58" s="18"/>
      <c r="KSD58" s="18"/>
      <c r="KSE58" s="18"/>
      <c r="KSF58" s="18"/>
      <c r="KSG58" s="18"/>
      <c r="KSH58" s="18"/>
      <c r="KSI58" s="18"/>
      <c r="KSJ58" s="18"/>
      <c r="KSK58" s="18"/>
      <c r="KSL58" s="18"/>
      <c r="KSM58" s="18"/>
      <c r="KSN58" s="18"/>
      <c r="KSO58" s="18"/>
      <c r="KSP58" s="18"/>
      <c r="KSQ58" s="18"/>
      <c r="KSR58" s="18"/>
      <c r="KSS58" s="18"/>
      <c r="KST58" s="18"/>
      <c r="KSU58" s="18"/>
      <c r="KSV58" s="18"/>
      <c r="KSW58" s="18"/>
      <c r="KSX58" s="18"/>
      <c r="KSY58" s="18"/>
      <c r="KSZ58" s="18"/>
      <c r="KTA58" s="18"/>
      <c r="KTB58" s="18"/>
      <c r="KTC58" s="18"/>
      <c r="KTD58" s="18"/>
      <c r="KTE58" s="18"/>
      <c r="KTF58" s="18"/>
      <c r="KTG58" s="18"/>
      <c r="KTH58" s="18"/>
      <c r="KTI58" s="18"/>
      <c r="KTJ58" s="18"/>
      <c r="KTK58" s="18"/>
      <c r="KTL58" s="18"/>
      <c r="KTM58" s="18"/>
      <c r="KTN58" s="18"/>
      <c r="KTO58" s="18"/>
      <c r="KTP58" s="18"/>
      <c r="KTQ58" s="18"/>
      <c r="KTR58" s="18"/>
      <c r="KTS58" s="18"/>
      <c r="KTT58" s="18"/>
      <c r="KTU58" s="18"/>
      <c r="KTV58" s="18"/>
      <c r="KTW58" s="18"/>
      <c r="KTX58" s="18"/>
      <c r="KTY58" s="18"/>
      <c r="KTZ58" s="18"/>
      <c r="KUA58" s="18"/>
      <c r="KUB58" s="18"/>
      <c r="KUC58" s="18"/>
      <c r="KUD58" s="18"/>
      <c r="KUE58" s="18"/>
      <c r="KUF58" s="18"/>
      <c r="KUG58" s="18"/>
      <c r="KUH58" s="18"/>
      <c r="KUI58" s="18"/>
      <c r="KUJ58" s="18"/>
      <c r="KUK58" s="18"/>
      <c r="KUL58" s="18"/>
      <c r="KUM58" s="18"/>
      <c r="KUN58" s="18"/>
      <c r="KUO58" s="18"/>
      <c r="KUP58" s="18"/>
      <c r="KUQ58" s="18"/>
      <c r="KUR58" s="18"/>
      <c r="KUS58" s="18"/>
      <c r="KUT58" s="18"/>
      <c r="KUU58" s="18"/>
      <c r="KUV58" s="18"/>
      <c r="KUW58" s="18"/>
      <c r="KUX58" s="18"/>
      <c r="KUY58" s="18"/>
      <c r="KUZ58" s="18"/>
      <c r="KVA58" s="18"/>
      <c r="KVB58" s="18"/>
      <c r="KVC58" s="18"/>
      <c r="KVD58" s="18"/>
      <c r="KVE58" s="18"/>
      <c r="KVF58" s="18"/>
      <c r="KVG58" s="18"/>
      <c r="KVH58" s="18"/>
      <c r="KVI58" s="18"/>
      <c r="KVJ58" s="18"/>
      <c r="KVK58" s="18"/>
      <c r="KVL58" s="18"/>
      <c r="KVM58" s="18"/>
      <c r="KVN58" s="18"/>
      <c r="KVO58" s="18"/>
      <c r="KVP58" s="18"/>
      <c r="KVQ58" s="18"/>
      <c r="KVR58" s="18"/>
      <c r="KVS58" s="18"/>
      <c r="KVT58" s="18"/>
      <c r="KVU58" s="18"/>
      <c r="KVV58" s="18"/>
      <c r="KVW58" s="18"/>
      <c r="KVX58" s="18"/>
      <c r="KVY58" s="18"/>
      <c r="KVZ58" s="18"/>
      <c r="KWA58" s="18"/>
      <c r="KWB58" s="18"/>
      <c r="KWC58" s="18"/>
      <c r="KWD58" s="18"/>
      <c r="KWE58" s="18"/>
      <c r="KWF58" s="18"/>
      <c r="KWG58" s="18"/>
      <c r="KWH58" s="18"/>
      <c r="KWI58" s="18"/>
      <c r="KWJ58" s="18"/>
      <c r="KWK58" s="18"/>
      <c r="KWL58" s="18"/>
      <c r="KWM58" s="18"/>
      <c r="KWN58" s="18"/>
      <c r="KWO58" s="18"/>
      <c r="KWP58" s="18"/>
      <c r="KWQ58" s="18"/>
      <c r="KWR58" s="18"/>
      <c r="KWS58" s="18"/>
      <c r="KWT58" s="18"/>
      <c r="KWU58" s="18"/>
      <c r="KWV58" s="18"/>
      <c r="KWW58" s="18"/>
      <c r="KWX58" s="18"/>
      <c r="KWY58" s="18"/>
      <c r="KWZ58" s="18"/>
      <c r="KXA58" s="18"/>
      <c r="KXB58" s="18"/>
      <c r="KXC58" s="18"/>
      <c r="KXD58" s="18"/>
      <c r="KXE58" s="18"/>
      <c r="KXF58" s="18"/>
      <c r="KXG58" s="18"/>
      <c r="KXH58" s="18"/>
      <c r="KXI58" s="18"/>
      <c r="KXJ58" s="18"/>
      <c r="KXK58" s="18"/>
      <c r="KXL58" s="18"/>
      <c r="KXM58" s="18"/>
      <c r="KXN58" s="18"/>
      <c r="KXO58" s="18"/>
      <c r="KXP58" s="18"/>
      <c r="KXQ58" s="18"/>
      <c r="KXR58" s="18"/>
      <c r="KXS58" s="18"/>
      <c r="KXT58" s="18"/>
      <c r="KXU58" s="18"/>
      <c r="KXV58" s="18"/>
      <c r="KXW58" s="18"/>
      <c r="KXX58" s="18"/>
      <c r="KXY58" s="18"/>
      <c r="KXZ58" s="18"/>
      <c r="KYA58" s="18"/>
      <c r="KYB58" s="18"/>
      <c r="KYC58" s="18"/>
      <c r="KYD58" s="18"/>
      <c r="KYE58" s="18"/>
      <c r="KYF58" s="18"/>
      <c r="KYG58" s="18"/>
      <c r="KYH58" s="18"/>
      <c r="KYI58" s="18"/>
      <c r="KYJ58" s="18"/>
      <c r="KYK58" s="18"/>
      <c r="KYL58" s="18"/>
      <c r="KYM58" s="18"/>
      <c r="KYN58" s="18"/>
      <c r="KYO58" s="18"/>
      <c r="KYP58" s="18"/>
      <c r="KYQ58" s="18"/>
      <c r="KYR58" s="18"/>
      <c r="KYS58" s="18"/>
      <c r="KYT58" s="18"/>
      <c r="KYU58" s="18"/>
      <c r="KYV58" s="18"/>
      <c r="KYW58" s="18"/>
      <c r="KYX58" s="18"/>
      <c r="KYY58" s="18"/>
      <c r="KYZ58" s="18"/>
      <c r="KZA58" s="18"/>
      <c r="KZB58" s="18"/>
      <c r="KZC58" s="18"/>
      <c r="KZD58" s="18"/>
      <c r="KZE58" s="18"/>
      <c r="KZF58" s="18"/>
      <c r="KZG58" s="18"/>
      <c r="KZH58" s="18"/>
      <c r="KZI58" s="18"/>
      <c r="KZJ58" s="18"/>
      <c r="KZK58" s="18"/>
      <c r="KZL58" s="18"/>
      <c r="KZM58" s="18"/>
      <c r="KZN58" s="18"/>
      <c r="KZO58" s="18"/>
      <c r="KZP58" s="18"/>
      <c r="KZQ58" s="18"/>
      <c r="KZR58" s="18"/>
      <c r="KZS58" s="18"/>
      <c r="KZT58" s="18"/>
      <c r="KZU58" s="18"/>
      <c r="KZV58" s="18"/>
      <c r="KZW58" s="18"/>
      <c r="KZX58" s="18"/>
      <c r="KZY58" s="18"/>
      <c r="KZZ58" s="18"/>
      <c r="LAA58" s="18"/>
      <c r="LAB58" s="18"/>
      <c r="LAC58" s="18"/>
      <c r="LAD58" s="18"/>
      <c r="LAE58" s="18"/>
      <c r="LAF58" s="18"/>
      <c r="LAG58" s="18"/>
      <c r="LAH58" s="18"/>
      <c r="LAI58" s="18"/>
      <c r="LAJ58" s="18"/>
      <c r="LAK58" s="18"/>
      <c r="LAL58" s="18"/>
      <c r="LAM58" s="18"/>
      <c r="LAN58" s="18"/>
      <c r="LAO58" s="18"/>
      <c r="LAP58" s="18"/>
      <c r="LAQ58" s="18"/>
      <c r="LAR58" s="18"/>
      <c r="LAS58" s="18"/>
      <c r="LAT58" s="18"/>
      <c r="LAU58" s="18"/>
      <c r="LAV58" s="18"/>
      <c r="LAW58" s="18"/>
      <c r="LAX58" s="18"/>
      <c r="LAY58" s="18"/>
      <c r="LAZ58" s="18"/>
      <c r="LBA58" s="18"/>
      <c r="LBB58" s="18"/>
      <c r="LBC58" s="18"/>
      <c r="LBD58" s="18"/>
      <c r="LBE58" s="18"/>
      <c r="LBF58" s="18"/>
      <c r="LBG58" s="18"/>
      <c r="LBH58" s="18"/>
      <c r="LBI58" s="18"/>
      <c r="LBJ58" s="18"/>
      <c r="LBK58" s="18"/>
      <c r="LBL58" s="18"/>
      <c r="LBM58" s="18"/>
      <c r="LBN58" s="18"/>
      <c r="LBO58" s="18"/>
      <c r="LBP58" s="18"/>
      <c r="LBQ58" s="18"/>
      <c r="LBR58" s="18"/>
      <c r="LBS58" s="18"/>
      <c r="LBT58" s="18"/>
      <c r="LBU58" s="18"/>
      <c r="LBV58" s="18"/>
      <c r="LBW58" s="18"/>
      <c r="LBX58" s="18"/>
      <c r="LBY58" s="18"/>
      <c r="LBZ58" s="18"/>
      <c r="LCA58" s="18"/>
      <c r="LCB58" s="18"/>
      <c r="LCC58" s="18"/>
      <c r="LCD58" s="18"/>
      <c r="LCE58" s="18"/>
      <c r="LCF58" s="18"/>
      <c r="LCG58" s="18"/>
      <c r="LCH58" s="18"/>
      <c r="LCI58" s="18"/>
      <c r="LCJ58" s="18"/>
      <c r="LCK58" s="18"/>
      <c r="LCL58" s="18"/>
      <c r="LCM58" s="18"/>
      <c r="LCN58" s="18"/>
      <c r="LCO58" s="18"/>
      <c r="LCP58" s="18"/>
      <c r="LCQ58" s="18"/>
      <c r="LCR58" s="18"/>
      <c r="LCS58" s="18"/>
      <c r="LCT58" s="18"/>
      <c r="LCU58" s="18"/>
      <c r="LCV58" s="18"/>
      <c r="LCW58" s="18"/>
      <c r="LCX58" s="18"/>
      <c r="LCY58" s="18"/>
      <c r="LCZ58" s="18"/>
      <c r="LDA58" s="18"/>
      <c r="LDB58" s="18"/>
      <c r="LDC58" s="18"/>
      <c r="LDD58" s="18"/>
      <c r="LDE58" s="18"/>
      <c r="LDF58" s="18"/>
      <c r="LDG58" s="18"/>
      <c r="LDH58" s="18"/>
      <c r="LDI58" s="18"/>
      <c r="LDJ58" s="18"/>
      <c r="LDK58" s="18"/>
      <c r="LDL58" s="18"/>
      <c r="LDM58" s="18"/>
      <c r="LDN58" s="18"/>
      <c r="LDO58" s="18"/>
      <c r="LDP58" s="18"/>
      <c r="LDQ58" s="18"/>
      <c r="LDR58" s="18"/>
      <c r="LDS58" s="18"/>
      <c r="LDT58" s="18"/>
      <c r="LDU58" s="18"/>
      <c r="LDV58" s="18"/>
      <c r="LDW58" s="18"/>
      <c r="LDX58" s="18"/>
      <c r="LDY58" s="18"/>
      <c r="LDZ58" s="18"/>
      <c r="LEA58" s="18"/>
      <c r="LEB58" s="18"/>
      <c r="LEC58" s="18"/>
      <c r="LED58" s="18"/>
      <c r="LEE58" s="18"/>
      <c r="LEF58" s="18"/>
      <c r="LEG58" s="18"/>
      <c r="LEH58" s="18"/>
      <c r="LEI58" s="18"/>
      <c r="LEJ58" s="18"/>
      <c r="LEK58" s="18"/>
      <c r="LEL58" s="18"/>
      <c r="LEM58" s="18"/>
      <c r="LEN58" s="18"/>
      <c r="LEO58" s="18"/>
      <c r="LEP58" s="18"/>
      <c r="LEQ58" s="18"/>
      <c r="LER58" s="18"/>
      <c r="LES58" s="18"/>
      <c r="LET58" s="18"/>
      <c r="LEU58" s="18"/>
      <c r="LEV58" s="18"/>
      <c r="LEW58" s="18"/>
      <c r="LEX58" s="18"/>
      <c r="LEY58" s="18"/>
      <c r="LEZ58" s="18"/>
      <c r="LFA58" s="18"/>
      <c r="LFB58" s="18"/>
      <c r="LFC58" s="18"/>
      <c r="LFD58" s="18"/>
      <c r="LFE58" s="18"/>
      <c r="LFF58" s="18"/>
      <c r="LFG58" s="18"/>
      <c r="LFH58" s="18"/>
      <c r="LFI58" s="18"/>
      <c r="LFJ58" s="18"/>
      <c r="LFK58" s="18"/>
      <c r="LFL58" s="18"/>
      <c r="LFM58" s="18"/>
      <c r="LFN58" s="18"/>
      <c r="LFO58" s="18"/>
      <c r="LFP58" s="18"/>
      <c r="LFQ58" s="18"/>
      <c r="LFR58" s="18"/>
      <c r="LFS58" s="18"/>
      <c r="LFT58" s="18"/>
      <c r="LFU58" s="18"/>
      <c r="LFV58" s="18"/>
      <c r="LFW58" s="18"/>
      <c r="LFX58" s="18"/>
      <c r="LFY58" s="18"/>
      <c r="LFZ58" s="18"/>
      <c r="LGA58" s="18"/>
      <c r="LGB58" s="18"/>
      <c r="LGC58" s="18"/>
      <c r="LGD58" s="18"/>
      <c r="LGE58" s="18"/>
      <c r="LGF58" s="18"/>
      <c r="LGG58" s="18"/>
      <c r="LGH58" s="18"/>
      <c r="LGI58" s="18"/>
      <c r="LGJ58" s="18"/>
      <c r="LGK58" s="18"/>
      <c r="LGL58" s="18"/>
      <c r="LGM58" s="18"/>
      <c r="LGN58" s="18"/>
      <c r="LGO58" s="18"/>
      <c r="LGP58" s="18"/>
      <c r="LGQ58" s="18"/>
      <c r="LGR58" s="18"/>
      <c r="LGS58" s="18"/>
      <c r="LGT58" s="18"/>
      <c r="LGU58" s="18"/>
      <c r="LGV58" s="18"/>
      <c r="LGW58" s="18"/>
      <c r="LGX58" s="18"/>
      <c r="LGY58" s="18"/>
      <c r="LGZ58" s="18"/>
      <c r="LHA58" s="18"/>
      <c r="LHB58" s="18"/>
      <c r="LHC58" s="18"/>
      <c r="LHD58" s="18"/>
      <c r="LHE58" s="18"/>
      <c r="LHF58" s="18"/>
      <c r="LHG58" s="18"/>
      <c r="LHH58" s="18"/>
      <c r="LHI58" s="18"/>
      <c r="LHJ58" s="18"/>
      <c r="LHK58" s="18"/>
      <c r="LHL58" s="18"/>
      <c r="LHM58" s="18"/>
      <c r="LHN58" s="18"/>
      <c r="LHO58" s="18"/>
      <c r="LHP58" s="18"/>
      <c r="LHQ58" s="18"/>
      <c r="LHR58" s="18"/>
      <c r="LHS58" s="18"/>
      <c r="LHT58" s="18"/>
      <c r="LHU58" s="18"/>
      <c r="LHV58" s="18"/>
      <c r="LHW58" s="18"/>
      <c r="LHX58" s="18"/>
      <c r="LHY58" s="18"/>
      <c r="LHZ58" s="18"/>
      <c r="LIA58" s="18"/>
      <c r="LIB58" s="18"/>
      <c r="LIC58" s="18"/>
      <c r="LID58" s="18"/>
      <c r="LIE58" s="18"/>
      <c r="LIF58" s="18"/>
      <c r="LIG58" s="18"/>
      <c r="LIH58" s="18"/>
      <c r="LII58" s="18"/>
      <c r="LIJ58" s="18"/>
      <c r="LIK58" s="18"/>
      <c r="LIL58" s="18"/>
      <c r="LIM58" s="18"/>
      <c r="LIN58" s="18"/>
      <c r="LIO58" s="18"/>
      <c r="LIP58" s="18"/>
      <c r="LIQ58" s="18"/>
      <c r="LIR58" s="18"/>
      <c r="LIS58" s="18"/>
      <c r="LIT58" s="18"/>
      <c r="LIU58" s="18"/>
      <c r="LIV58" s="18"/>
      <c r="LIW58" s="18"/>
      <c r="LIX58" s="18"/>
      <c r="LIY58" s="18"/>
      <c r="LIZ58" s="18"/>
      <c r="LJA58" s="18"/>
      <c r="LJB58" s="18"/>
      <c r="LJC58" s="18"/>
      <c r="LJD58" s="18"/>
      <c r="LJE58" s="18"/>
      <c r="LJF58" s="18"/>
      <c r="LJG58" s="18"/>
      <c r="LJH58" s="18"/>
      <c r="LJI58" s="18"/>
      <c r="LJJ58" s="18"/>
      <c r="LJK58" s="18"/>
      <c r="LJL58" s="18"/>
      <c r="LJM58" s="18"/>
      <c r="LJN58" s="18"/>
      <c r="LJO58" s="18"/>
      <c r="LJP58" s="18"/>
      <c r="LJQ58" s="18"/>
      <c r="LJR58" s="18"/>
      <c r="LJS58" s="18"/>
      <c r="LJT58" s="18"/>
      <c r="LJU58" s="18"/>
      <c r="LJV58" s="18"/>
      <c r="LJW58" s="18"/>
      <c r="LJX58" s="18"/>
      <c r="LJY58" s="18"/>
      <c r="LJZ58" s="18"/>
      <c r="LKA58" s="18"/>
      <c r="LKB58" s="18"/>
      <c r="LKC58" s="18"/>
      <c r="LKD58" s="18"/>
      <c r="LKE58" s="18"/>
      <c r="LKF58" s="18"/>
      <c r="LKG58" s="18"/>
      <c r="LKH58" s="18"/>
      <c r="LKI58" s="18"/>
      <c r="LKJ58" s="18"/>
      <c r="LKK58" s="18"/>
      <c r="LKL58" s="18"/>
      <c r="LKM58" s="18"/>
      <c r="LKN58" s="18"/>
      <c r="LKO58" s="18"/>
      <c r="LKP58" s="18"/>
      <c r="LKQ58" s="18"/>
      <c r="LKR58" s="18"/>
      <c r="LKS58" s="18"/>
      <c r="LKT58" s="18"/>
      <c r="LKU58" s="18"/>
      <c r="LKV58" s="18"/>
      <c r="LKW58" s="18"/>
      <c r="LKX58" s="18"/>
      <c r="LKY58" s="18"/>
      <c r="LKZ58" s="18"/>
      <c r="LLA58" s="18"/>
      <c r="LLB58" s="18"/>
      <c r="LLC58" s="18"/>
      <c r="LLD58" s="18"/>
      <c r="LLE58" s="18"/>
      <c r="LLF58" s="18"/>
      <c r="LLG58" s="18"/>
      <c r="LLH58" s="18"/>
      <c r="LLI58" s="18"/>
      <c r="LLJ58" s="18"/>
      <c r="LLK58" s="18"/>
      <c r="LLL58" s="18"/>
      <c r="LLM58" s="18"/>
      <c r="LLN58" s="18"/>
      <c r="LLO58" s="18"/>
      <c r="LLP58" s="18"/>
      <c r="LLQ58" s="18"/>
      <c r="LLR58" s="18"/>
      <c r="LLS58" s="18"/>
      <c r="LLT58" s="18"/>
      <c r="LLU58" s="18"/>
      <c r="LLV58" s="18"/>
      <c r="LLW58" s="18"/>
      <c r="LLX58" s="18"/>
      <c r="LLY58" s="18"/>
      <c r="LLZ58" s="18"/>
      <c r="LMA58" s="18"/>
      <c r="LMB58" s="18"/>
      <c r="LMC58" s="18"/>
      <c r="LMD58" s="18"/>
      <c r="LME58" s="18"/>
      <c r="LMF58" s="18"/>
      <c r="LMG58" s="18"/>
      <c r="LMH58" s="18"/>
      <c r="LMI58" s="18"/>
      <c r="LMJ58" s="18"/>
      <c r="LMK58" s="18"/>
      <c r="LML58" s="18"/>
      <c r="LMM58" s="18"/>
      <c r="LMN58" s="18"/>
      <c r="LMO58" s="18"/>
      <c r="LMP58" s="18"/>
      <c r="LMQ58" s="18"/>
      <c r="LMR58" s="18"/>
      <c r="LMS58" s="18"/>
      <c r="LMT58" s="18"/>
      <c r="LMU58" s="18"/>
      <c r="LMV58" s="18"/>
      <c r="LMW58" s="18"/>
      <c r="LMX58" s="18"/>
      <c r="LMY58" s="18"/>
      <c r="LMZ58" s="18"/>
      <c r="LNA58" s="18"/>
      <c r="LNB58" s="18"/>
      <c r="LNC58" s="18"/>
      <c r="LND58" s="18"/>
      <c r="LNE58" s="18"/>
      <c r="LNF58" s="18"/>
      <c r="LNG58" s="18"/>
      <c r="LNH58" s="18"/>
      <c r="LNI58" s="18"/>
      <c r="LNJ58" s="18"/>
      <c r="LNK58" s="18"/>
      <c r="LNL58" s="18"/>
      <c r="LNM58" s="18"/>
      <c r="LNN58" s="18"/>
      <c r="LNO58" s="18"/>
      <c r="LNP58" s="18"/>
      <c r="LNQ58" s="18"/>
      <c r="LNR58" s="18"/>
      <c r="LNS58" s="18"/>
      <c r="LNT58" s="18"/>
      <c r="LNU58" s="18"/>
      <c r="LNV58" s="18"/>
      <c r="LNW58" s="18"/>
      <c r="LNX58" s="18"/>
      <c r="LNY58" s="18"/>
      <c r="LNZ58" s="18"/>
      <c r="LOA58" s="18"/>
      <c r="LOB58" s="18"/>
      <c r="LOC58" s="18"/>
      <c r="LOD58" s="18"/>
      <c r="LOE58" s="18"/>
      <c r="LOF58" s="18"/>
      <c r="LOG58" s="18"/>
      <c r="LOH58" s="18"/>
      <c r="LOI58" s="18"/>
      <c r="LOJ58" s="18"/>
      <c r="LOK58" s="18"/>
      <c r="LOL58" s="18"/>
      <c r="LOM58" s="18"/>
      <c r="LON58" s="18"/>
      <c r="LOO58" s="18"/>
      <c r="LOP58" s="18"/>
      <c r="LOQ58" s="18"/>
      <c r="LOR58" s="18"/>
      <c r="LOS58" s="18"/>
      <c r="LOT58" s="18"/>
      <c r="LOU58" s="18"/>
      <c r="LOV58" s="18"/>
      <c r="LOW58" s="18"/>
      <c r="LOX58" s="18"/>
      <c r="LOY58" s="18"/>
      <c r="LOZ58" s="18"/>
      <c r="LPA58" s="18"/>
      <c r="LPB58" s="18"/>
      <c r="LPC58" s="18"/>
      <c r="LPD58" s="18"/>
      <c r="LPE58" s="18"/>
      <c r="LPF58" s="18"/>
      <c r="LPG58" s="18"/>
      <c r="LPH58" s="18"/>
      <c r="LPI58" s="18"/>
      <c r="LPJ58" s="18"/>
      <c r="LPK58" s="18"/>
      <c r="LPL58" s="18"/>
      <c r="LPM58" s="18"/>
      <c r="LPN58" s="18"/>
      <c r="LPO58" s="18"/>
      <c r="LPP58" s="18"/>
      <c r="LPQ58" s="18"/>
      <c r="LPR58" s="18"/>
      <c r="LPS58" s="18"/>
      <c r="LPT58" s="18"/>
      <c r="LPU58" s="18"/>
      <c r="LPV58" s="18"/>
      <c r="LPW58" s="18"/>
      <c r="LPX58" s="18"/>
      <c r="LPY58" s="18"/>
      <c r="LPZ58" s="18"/>
      <c r="LQA58" s="18"/>
      <c r="LQB58" s="18"/>
      <c r="LQC58" s="18"/>
      <c r="LQD58" s="18"/>
      <c r="LQE58" s="18"/>
      <c r="LQF58" s="18"/>
      <c r="LQG58" s="18"/>
      <c r="LQH58" s="18"/>
      <c r="LQI58" s="18"/>
      <c r="LQJ58" s="18"/>
      <c r="LQK58" s="18"/>
      <c r="LQL58" s="18"/>
      <c r="LQM58" s="18"/>
      <c r="LQN58" s="18"/>
      <c r="LQO58" s="18"/>
      <c r="LQP58" s="18"/>
      <c r="LQQ58" s="18"/>
      <c r="LQR58" s="18"/>
      <c r="LQS58" s="18"/>
      <c r="LQT58" s="18"/>
      <c r="LQU58" s="18"/>
      <c r="LQV58" s="18"/>
      <c r="LQW58" s="18"/>
      <c r="LQX58" s="18"/>
      <c r="LQY58" s="18"/>
      <c r="LQZ58" s="18"/>
      <c r="LRA58" s="18"/>
      <c r="LRB58" s="18"/>
      <c r="LRC58" s="18"/>
      <c r="LRD58" s="18"/>
      <c r="LRE58" s="18"/>
      <c r="LRF58" s="18"/>
      <c r="LRG58" s="18"/>
      <c r="LRH58" s="18"/>
      <c r="LRI58" s="18"/>
      <c r="LRJ58" s="18"/>
      <c r="LRK58" s="18"/>
      <c r="LRL58" s="18"/>
      <c r="LRM58" s="18"/>
      <c r="LRN58" s="18"/>
      <c r="LRO58" s="18"/>
      <c r="LRP58" s="18"/>
      <c r="LRQ58" s="18"/>
      <c r="LRR58" s="18"/>
      <c r="LRS58" s="18"/>
      <c r="LRT58" s="18"/>
      <c r="LRU58" s="18"/>
      <c r="LRV58" s="18"/>
      <c r="LRW58" s="18"/>
      <c r="LRX58" s="18"/>
      <c r="LRY58" s="18"/>
      <c r="LRZ58" s="18"/>
      <c r="LSA58" s="18"/>
      <c r="LSB58" s="18"/>
      <c r="LSC58" s="18"/>
      <c r="LSD58" s="18"/>
      <c r="LSE58" s="18"/>
      <c r="LSF58" s="18"/>
      <c r="LSG58" s="18"/>
      <c r="LSH58" s="18"/>
      <c r="LSI58" s="18"/>
      <c r="LSJ58" s="18"/>
      <c r="LSK58" s="18"/>
      <c r="LSL58" s="18"/>
      <c r="LSM58" s="18"/>
      <c r="LSN58" s="18"/>
      <c r="LSO58" s="18"/>
      <c r="LSP58" s="18"/>
      <c r="LSQ58" s="18"/>
      <c r="LSR58" s="18"/>
      <c r="LSS58" s="18"/>
      <c r="LST58" s="18"/>
      <c r="LSU58" s="18"/>
      <c r="LSV58" s="18"/>
      <c r="LSW58" s="18"/>
      <c r="LSX58" s="18"/>
      <c r="LSY58" s="18"/>
      <c r="LSZ58" s="18"/>
      <c r="LTA58" s="18"/>
      <c r="LTB58" s="18"/>
      <c r="LTC58" s="18"/>
      <c r="LTD58" s="18"/>
      <c r="LTE58" s="18"/>
      <c r="LTF58" s="18"/>
      <c r="LTG58" s="18"/>
      <c r="LTH58" s="18"/>
      <c r="LTI58" s="18"/>
      <c r="LTJ58" s="18"/>
      <c r="LTK58" s="18"/>
      <c r="LTL58" s="18"/>
      <c r="LTM58" s="18"/>
      <c r="LTN58" s="18"/>
      <c r="LTO58" s="18"/>
      <c r="LTP58" s="18"/>
      <c r="LTQ58" s="18"/>
      <c r="LTR58" s="18"/>
      <c r="LTS58" s="18"/>
      <c r="LTT58" s="18"/>
      <c r="LTU58" s="18"/>
      <c r="LTV58" s="18"/>
      <c r="LTW58" s="18"/>
      <c r="LTX58" s="18"/>
      <c r="LTY58" s="18"/>
      <c r="LTZ58" s="18"/>
      <c r="LUA58" s="18"/>
      <c r="LUB58" s="18"/>
      <c r="LUC58" s="18"/>
      <c r="LUD58" s="18"/>
      <c r="LUE58" s="18"/>
      <c r="LUF58" s="18"/>
      <c r="LUG58" s="18"/>
      <c r="LUH58" s="18"/>
      <c r="LUI58" s="18"/>
      <c r="LUJ58" s="18"/>
      <c r="LUK58" s="18"/>
      <c r="LUL58" s="18"/>
      <c r="LUM58" s="18"/>
      <c r="LUN58" s="18"/>
      <c r="LUO58" s="18"/>
      <c r="LUP58" s="18"/>
      <c r="LUQ58" s="18"/>
      <c r="LUR58" s="18"/>
      <c r="LUS58" s="18"/>
      <c r="LUT58" s="18"/>
      <c r="LUU58" s="18"/>
      <c r="LUV58" s="18"/>
      <c r="LUW58" s="18"/>
      <c r="LUX58" s="18"/>
      <c r="LUY58" s="18"/>
      <c r="LUZ58" s="18"/>
      <c r="LVA58" s="18"/>
      <c r="LVB58" s="18"/>
      <c r="LVC58" s="18"/>
      <c r="LVD58" s="18"/>
      <c r="LVE58" s="18"/>
      <c r="LVF58" s="18"/>
      <c r="LVG58" s="18"/>
      <c r="LVH58" s="18"/>
      <c r="LVI58" s="18"/>
      <c r="LVJ58" s="18"/>
      <c r="LVK58" s="18"/>
      <c r="LVL58" s="18"/>
      <c r="LVM58" s="18"/>
      <c r="LVN58" s="18"/>
      <c r="LVO58" s="18"/>
      <c r="LVP58" s="18"/>
      <c r="LVQ58" s="18"/>
      <c r="LVR58" s="18"/>
      <c r="LVS58" s="18"/>
      <c r="LVT58" s="18"/>
      <c r="LVU58" s="18"/>
      <c r="LVV58" s="18"/>
      <c r="LVW58" s="18"/>
      <c r="LVX58" s="18"/>
      <c r="LVY58" s="18"/>
      <c r="LVZ58" s="18"/>
      <c r="LWA58" s="18"/>
      <c r="LWB58" s="18"/>
      <c r="LWC58" s="18"/>
      <c r="LWD58" s="18"/>
      <c r="LWE58" s="18"/>
      <c r="LWF58" s="18"/>
      <c r="LWG58" s="18"/>
      <c r="LWH58" s="18"/>
      <c r="LWI58" s="18"/>
      <c r="LWJ58" s="18"/>
      <c r="LWK58" s="18"/>
      <c r="LWL58" s="18"/>
      <c r="LWM58" s="18"/>
      <c r="LWN58" s="18"/>
      <c r="LWO58" s="18"/>
      <c r="LWP58" s="18"/>
      <c r="LWQ58" s="18"/>
      <c r="LWR58" s="18"/>
      <c r="LWS58" s="18"/>
      <c r="LWT58" s="18"/>
      <c r="LWU58" s="18"/>
      <c r="LWV58" s="18"/>
      <c r="LWW58" s="18"/>
      <c r="LWX58" s="18"/>
      <c r="LWY58" s="18"/>
      <c r="LWZ58" s="18"/>
      <c r="LXA58" s="18"/>
      <c r="LXB58" s="18"/>
      <c r="LXC58" s="18"/>
      <c r="LXD58" s="18"/>
      <c r="LXE58" s="18"/>
      <c r="LXF58" s="18"/>
      <c r="LXG58" s="18"/>
      <c r="LXH58" s="18"/>
      <c r="LXI58" s="18"/>
      <c r="LXJ58" s="18"/>
      <c r="LXK58" s="18"/>
      <c r="LXL58" s="18"/>
      <c r="LXM58" s="18"/>
      <c r="LXN58" s="18"/>
      <c r="LXO58" s="18"/>
      <c r="LXP58" s="18"/>
      <c r="LXQ58" s="18"/>
      <c r="LXR58" s="18"/>
      <c r="LXS58" s="18"/>
      <c r="LXT58" s="18"/>
      <c r="LXU58" s="18"/>
      <c r="LXV58" s="18"/>
      <c r="LXW58" s="18"/>
      <c r="LXX58" s="18"/>
      <c r="LXY58" s="18"/>
      <c r="LXZ58" s="18"/>
      <c r="LYA58" s="18"/>
      <c r="LYB58" s="18"/>
      <c r="LYC58" s="18"/>
      <c r="LYD58" s="18"/>
      <c r="LYE58" s="18"/>
      <c r="LYF58" s="18"/>
      <c r="LYG58" s="18"/>
      <c r="LYH58" s="18"/>
      <c r="LYI58" s="18"/>
      <c r="LYJ58" s="18"/>
      <c r="LYK58" s="18"/>
      <c r="LYL58" s="18"/>
      <c r="LYM58" s="18"/>
      <c r="LYN58" s="18"/>
      <c r="LYO58" s="18"/>
      <c r="LYP58" s="18"/>
      <c r="LYQ58" s="18"/>
      <c r="LYR58" s="18"/>
      <c r="LYS58" s="18"/>
      <c r="LYT58" s="18"/>
      <c r="LYU58" s="18"/>
      <c r="LYV58" s="18"/>
      <c r="LYW58" s="18"/>
      <c r="LYX58" s="18"/>
      <c r="LYY58" s="18"/>
      <c r="LYZ58" s="18"/>
      <c r="LZA58" s="18"/>
      <c r="LZB58" s="18"/>
      <c r="LZC58" s="18"/>
      <c r="LZD58" s="18"/>
      <c r="LZE58" s="18"/>
      <c r="LZF58" s="18"/>
      <c r="LZG58" s="18"/>
      <c r="LZH58" s="18"/>
      <c r="LZI58" s="18"/>
      <c r="LZJ58" s="18"/>
      <c r="LZK58" s="18"/>
      <c r="LZL58" s="18"/>
      <c r="LZM58" s="18"/>
      <c r="LZN58" s="18"/>
      <c r="LZO58" s="18"/>
      <c r="LZP58" s="18"/>
      <c r="LZQ58" s="18"/>
      <c r="LZR58" s="18"/>
      <c r="LZS58" s="18"/>
      <c r="LZT58" s="18"/>
      <c r="LZU58" s="18"/>
      <c r="LZV58" s="18"/>
      <c r="LZW58" s="18"/>
      <c r="LZX58" s="18"/>
      <c r="LZY58" s="18"/>
      <c r="LZZ58" s="18"/>
      <c r="MAA58" s="18"/>
      <c r="MAB58" s="18"/>
      <c r="MAC58" s="18"/>
      <c r="MAD58" s="18"/>
      <c r="MAE58" s="18"/>
      <c r="MAF58" s="18"/>
      <c r="MAG58" s="18"/>
      <c r="MAH58" s="18"/>
      <c r="MAI58" s="18"/>
      <c r="MAJ58" s="18"/>
      <c r="MAK58" s="18"/>
      <c r="MAL58" s="18"/>
      <c r="MAM58" s="18"/>
      <c r="MAN58" s="18"/>
      <c r="MAO58" s="18"/>
      <c r="MAP58" s="18"/>
      <c r="MAQ58" s="18"/>
      <c r="MAR58" s="18"/>
      <c r="MAS58" s="18"/>
      <c r="MAT58" s="18"/>
      <c r="MAU58" s="18"/>
      <c r="MAV58" s="18"/>
      <c r="MAW58" s="18"/>
      <c r="MAX58" s="18"/>
      <c r="MAY58" s="18"/>
      <c r="MAZ58" s="18"/>
      <c r="MBA58" s="18"/>
      <c r="MBB58" s="18"/>
      <c r="MBC58" s="18"/>
      <c r="MBD58" s="18"/>
      <c r="MBE58" s="18"/>
      <c r="MBF58" s="18"/>
      <c r="MBG58" s="18"/>
      <c r="MBH58" s="18"/>
      <c r="MBI58" s="18"/>
      <c r="MBJ58" s="18"/>
      <c r="MBK58" s="18"/>
      <c r="MBL58" s="18"/>
      <c r="MBM58" s="18"/>
      <c r="MBN58" s="18"/>
      <c r="MBO58" s="18"/>
      <c r="MBP58" s="18"/>
      <c r="MBQ58" s="18"/>
      <c r="MBR58" s="18"/>
      <c r="MBS58" s="18"/>
      <c r="MBT58" s="18"/>
      <c r="MBU58" s="18"/>
      <c r="MBV58" s="18"/>
      <c r="MBW58" s="18"/>
      <c r="MBX58" s="18"/>
      <c r="MBY58" s="18"/>
      <c r="MBZ58" s="18"/>
      <c r="MCA58" s="18"/>
      <c r="MCB58" s="18"/>
      <c r="MCC58" s="18"/>
      <c r="MCD58" s="18"/>
      <c r="MCE58" s="18"/>
      <c r="MCF58" s="18"/>
      <c r="MCG58" s="18"/>
      <c r="MCH58" s="18"/>
      <c r="MCI58" s="18"/>
      <c r="MCJ58" s="18"/>
      <c r="MCK58" s="18"/>
      <c r="MCL58" s="18"/>
      <c r="MCM58" s="18"/>
      <c r="MCN58" s="18"/>
      <c r="MCO58" s="18"/>
      <c r="MCP58" s="18"/>
      <c r="MCQ58" s="18"/>
      <c r="MCR58" s="18"/>
      <c r="MCS58" s="18"/>
      <c r="MCT58" s="18"/>
      <c r="MCU58" s="18"/>
      <c r="MCV58" s="18"/>
      <c r="MCW58" s="18"/>
      <c r="MCX58" s="18"/>
      <c r="MCY58" s="18"/>
      <c r="MCZ58" s="18"/>
      <c r="MDA58" s="18"/>
      <c r="MDB58" s="18"/>
      <c r="MDC58" s="18"/>
      <c r="MDD58" s="18"/>
      <c r="MDE58" s="18"/>
      <c r="MDF58" s="18"/>
      <c r="MDG58" s="18"/>
      <c r="MDH58" s="18"/>
      <c r="MDI58" s="18"/>
      <c r="MDJ58" s="18"/>
      <c r="MDK58" s="18"/>
      <c r="MDL58" s="18"/>
      <c r="MDM58" s="18"/>
      <c r="MDN58" s="18"/>
      <c r="MDO58" s="18"/>
      <c r="MDP58" s="18"/>
      <c r="MDQ58" s="18"/>
      <c r="MDR58" s="18"/>
      <c r="MDS58" s="18"/>
      <c r="MDT58" s="18"/>
      <c r="MDU58" s="18"/>
      <c r="MDV58" s="18"/>
      <c r="MDW58" s="18"/>
      <c r="MDX58" s="18"/>
      <c r="MDY58" s="18"/>
      <c r="MDZ58" s="18"/>
      <c r="MEA58" s="18"/>
      <c r="MEB58" s="18"/>
      <c r="MEC58" s="18"/>
      <c r="MED58" s="18"/>
      <c r="MEE58" s="18"/>
      <c r="MEF58" s="18"/>
      <c r="MEG58" s="18"/>
      <c r="MEH58" s="18"/>
      <c r="MEI58" s="18"/>
      <c r="MEJ58" s="18"/>
      <c r="MEK58" s="18"/>
      <c r="MEL58" s="18"/>
      <c r="MEM58" s="18"/>
      <c r="MEN58" s="18"/>
      <c r="MEO58" s="18"/>
      <c r="MEP58" s="18"/>
      <c r="MEQ58" s="18"/>
      <c r="MER58" s="18"/>
      <c r="MES58" s="18"/>
      <c r="MET58" s="18"/>
      <c r="MEU58" s="18"/>
      <c r="MEV58" s="18"/>
      <c r="MEW58" s="18"/>
      <c r="MEX58" s="18"/>
      <c r="MEY58" s="18"/>
      <c r="MEZ58" s="18"/>
      <c r="MFA58" s="18"/>
      <c r="MFB58" s="18"/>
      <c r="MFC58" s="18"/>
      <c r="MFD58" s="18"/>
      <c r="MFE58" s="18"/>
      <c r="MFF58" s="18"/>
      <c r="MFG58" s="18"/>
      <c r="MFH58" s="18"/>
      <c r="MFI58" s="18"/>
      <c r="MFJ58" s="18"/>
      <c r="MFK58" s="18"/>
      <c r="MFL58" s="18"/>
      <c r="MFM58" s="18"/>
      <c r="MFN58" s="18"/>
      <c r="MFO58" s="18"/>
      <c r="MFP58" s="18"/>
      <c r="MFQ58" s="18"/>
      <c r="MFR58" s="18"/>
      <c r="MFS58" s="18"/>
      <c r="MFT58" s="18"/>
      <c r="MFU58" s="18"/>
      <c r="MFV58" s="18"/>
      <c r="MFW58" s="18"/>
      <c r="MFX58" s="18"/>
      <c r="MFY58" s="18"/>
      <c r="MFZ58" s="18"/>
      <c r="MGA58" s="18"/>
      <c r="MGB58" s="18"/>
      <c r="MGC58" s="18"/>
      <c r="MGD58" s="18"/>
      <c r="MGE58" s="18"/>
      <c r="MGF58" s="18"/>
      <c r="MGG58" s="18"/>
      <c r="MGH58" s="18"/>
      <c r="MGI58" s="18"/>
      <c r="MGJ58" s="18"/>
      <c r="MGK58" s="18"/>
      <c r="MGL58" s="18"/>
      <c r="MGM58" s="18"/>
      <c r="MGN58" s="18"/>
      <c r="MGO58" s="18"/>
      <c r="MGP58" s="18"/>
      <c r="MGQ58" s="18"/>
      <c r="MGR58" s="18"/>
      <c r="MGS58" s="18"/>
      <c r="MGT58" s="18"/>
      <c r="MGU58" s="18"/>
      <c r="MGV58" s="18"/>
      <c r="MGW58" s="18"/>
      <c r="MGX58" s="18"/>
      <c r="MGY58" s="18"/>
      <c r="MGZ58" s="18"/>
      <c r="MHA58" s="18"/>
      <c r="MHB58" s="18"/>
      <c r="MHC58" s="18"/>
      <c r="MHD58" s="18"/>
      <c r="MHE58" s="18"/>
      <c r="MHF58" s="18"/>
      <c r="MHG58" s="18"/>
      <c r="MHH58" s="18"/>
      <c r="MHI58" s="18"/>
      <c r="MHJ58" s="18"/>
      <c r="MHK58" s="18"/>
      <c r="MHL58" s="18"/>
      <c r="MHM58" s="18"/>
      <c r="MHN58" s="18"/>
      <c r="MHO58" s="18"/>
      <c r="MHP58" s="18"/>
      <c r="MHQ58" s="18"/>
      <c r="MHR58" s="18"/>
      <c r="MHS58" s="18"/>
      <c r="MHT58" s="18"/>
      <c r="MHU58" s="18"/>
      <c r="MHV58" s="18"/>
      <c r="MHW58" s="18"/>
      <c r="MHX58" s="18"/>
      <c r="MHY58" s="18"/>
      <c r="MHZ58" s="18"/>
      <c r="MIA58" s="18"/>
      <c r="MIB58" s="18"/>
      <c r="MIC58" s="18"/>
      <c r="MID58" s="18"/>
      <c r="MIE58" s="18"/>
      <c r="MIF58" s="18"/>
      <c r="MIG58" s="18"/>
      <c r="MIH58" s="18"/>
      <c r="MII58" s="18"/>
      <c r="MIJ58" s="18"/>
      <c r="MIK58" s="18"/>
      <c r="MIL58" s="18"/>
      <c r="MIM58" s="18"/>
      <c r="MIN58" s="18"/>
      <c r="MIO58" s="18"/>
      <c r="MIP58" s="18"/>
      <c r="MIQ58" s="18"/>
      <c r="MIR58" s="18"/>
      <c r="MIS58" s="18"/>
      <c r="MIT58" s="18"/>
      <c r="MIU58" s="18"/>
      <c r="MIV58" s="18"/>
      <c r="MIW58" s="18"/>
      <c r="MIX58" s="18"/>
      <c r="MIY58" s="18"/>
      <c r="MIZ58" s="18"/>
      <c r="MJA58" s="18"/>
      <c r="MJB58" s="18"/>
      <c r="MJC58" s="18"/>
      <c r="MJD58" s="18"/>
      <c r="MJE58" s="18"/>
      <c r="MJF58" s="18"/>
      <c r="MJG58" s="18"/>
      <c r="MJH58" s="18"/>
      <c r="MJI58" s="18"/>
      <c r="MJJ58" s="18"/>
      <c r="MJK58" s="18"/>
      <c r="MJL58" s="18"/>
      <c r="MJM58" s="18"/>
      <c r="MJN58" s="18"/>
      <c r="MJO58" s="18"/>
      <c r="MJP58" s="18"/>
      <c r="MJQ58" s="18"/>
      <c r="MJR58" s="18"/>
      <c r="MJS58" s="18"/>
      <c r="MJT58" s="18"/>
      <c r="MJU58" s="18"/>
      <c r="MJV58" s="18"/>
      <c r="MJW58" s="18"/>
      <c r="MJX58" s="18"/>
      <c r="MJY58" s="18"/>
      <c r="MJZ58" s="18"/>
      <c r="MKA58" s="18"/>
      <c r="MKB58" s="18"/>
      <c r="MKC58" s="18"/>
      <c r="MKD58" s="18"/>
      <c r="MKE58" s="18"/>
      <c r="MKF58" s="18"/>
      <c r="MKG58" s="18"/>
      <c r="MKH58" s="18"/>
      <c r="MKI58" s="18"/>
      <c r="MKJ58" s="18"/>
      <c r="MKK58" s="18"/>
      <c r="MKL58" s="18"/>
      <c r="MKM58" s="18"/>
      <c r="MKN58" s="18"/>
      <c r="MKO58" s="18"/>
      <c r="MKP58" s="18"/>
      <c r="MKQ58" s="18"/>
      <c r="MKR58" s="18"/>
      <c r="MKS58" s="18"/>
      <c r="MKT58" s="18"/>
      <c r="MKU58" s="18"/>
      <c r="MKV58" s="18"/>
      <c r="MKW58" s="18"/>
      <c r="MKX58" s="18"/>
      <c r="MKY58" s="18"/>
      <c r="MKZ58" s="18"/>
      <c r="MLA58" s="18"/>
      <c r="MLB58" s="18"/>
      <c r="MLC58" s="18"/>
      <c r="MLD58" s="18"/>
      <c r="MLE58" s="18"/>
      <c r="MLF58" s="18"/>
      <c r="MLG58" s="18"/>
      <c r="MLH58" s="18"/>
      <c r="MLI58" s="18"/>
      <c r="MLJ58" s="18"/>
      <c r="MLK58" s="18"/>
      <c r="MLL58" s="18"/>
      <c r="MLM58" s="18"/>
      <c r="MLN58" s="18"/>
      <c r="MLO58" s="18"/>
      <c r="MLP58" s="18"/>
      <c r="MLQ58" s="18"/>
      <c r="MLR58" s="18"/>
      <c r="MLS58" s="18"/>
      <c r="MLT58" s="18"/>
      <c r="MLU58" s="18"/>
      <c r="MLV58" s="18"/>
      <c r="MLW58" s="18"/>
      <c r="MLX58" s="18"/>
      <c r="MLY58" s="18"/>
      <c r="MLZ58" s="18"/>
      <c r="MMA58" s="18"/>
      <c r="MMB58" s="18"/>
      <c r="MMC58" s="18"/>
      <c r="MMD58" s="18"/>
      <c r="MME58" s="18"/>
      <c r="MMF58" s="18"/>
      <c r="MMG58" s="18"/>
      <c r="MMH58" s="18"/>
      <c r="MMI58" s="18"/>
      <c r="MMJ58" s="18"/>
      <c r="MMK58" s="18"/>
      <c r="MML58" s="18"/>
      <c r="MMM58" s="18"/>
      <c r="MMN58" s="18"/>
      <c r="MMO58" s="18"/>
      <c r="MMP58" s="18"/>
      <c r="MMQ58" s="18"/>
      <c r="MMR58" s="18"/>
      <c r="MMS58" s="18"/>
      <c r="MMT58" s="18"/>
      <c r="MMU58" s="18"/>
      <c r="MMV58" s="18"/>
      <c r="MMW58" s="18"/>
      <c r="MMX58" s="18"/>
      <c r="MMY58" s="18"/>
      <c r="MMZ58" s="18"/>
      <c r="MNA58" s="18"/>
      <c r="MNB58" s="18"/>
      <c r="MNC58" s="18"/>
      <c r="MND58" s="18"/>
      <c r="MNE58" s="18"/>
      <c r="MNF58" s="18"/>
      <c r="MNG58" s="18"/>
      <c r="MNH58" s="18"/>
      <c r="MNI58" s="18"/>
      <c r="MNJ58" s="18"/>
      <c r="MNK58" s="18"/>
      <c r="MNL58" s="18"/>
      <c r="MNM58" s="18"/>
      <c r="MNN58" s="18"/>
      <c r="MNO58" s="18"/>
      <c r="MNP58" s="18"/>
      <c r="MNQ58" s="18"/>
      <c r="MNR58" s="18"/>
      <c r="MNS58" s="18"/>
      <c r="MNT58" s="18"/>
      <c r="MNU58" s="18"/>
      <c r="MNV58" s="18"/>
      <c r="MNW58" s="18"/>
      <c r="MNX58" s="18"/>
      <c r="MNY58" s="18"/>
      <c r="MNZ58" s="18"/>
      <c r="MOA58" s="18"/>
      <c r="MOB58" s="18"/>
      <c r="MOC58" s="18"/>
      <c r="MOD58" s="18"/>
      <c r="MOE58" s="18"/>
      <c r="MOF58" s="18"/>
      <c r="MOG58" s="18"/>
      <c r="MOH58" s="18"/>
      <c r="MOI58" s="18"/>
      <c r="MOJ58" s="18"/>
      <c r="MOK58" s="18"/>
      <c r="MOL58" s="18"/>
      <c r="MOM58" s="18"/>
      <c r="MON58" s="18"/>
      <c r="MOO58" s="18"/>
      <c r="MOP58" s="18"/>
      <c r="MOQ58" s="18"/>
      <c r="MOR58" s="18"/>
      <c r="MOS58" s="18"/>
      <c r="MOT58" s="18"/>
      <c r="MOU58" s="18"/>
      <c r="MOV58" s="18"/>
      <c r="MOW58" s="18"/>
      <c r="MOX58" s="18"/>
      <c r="MOY58" s="18"/>
      <c r="MOZ58" s="18"/>
      <c r="MPA58" s="18"/>
      <c r="MPB58" s="18"/>
      <c r="MPC58" s="18"/>
      <c r="MPD58" s="18"/>
      <c r="MPE58" s="18"/>
      <c r="MPF58" s="18"/>
      <c r="MPG58" s="18"/>
      <c r="MPH58" s="18"/>
      <c r="MPI58" s="18"/>
      <c r="MPJ58" s="18"/>
      <c r="MPK58" s="18"/>
      <c r="MPL58" s="18"/>
      <c r="MPM58" s="18"/>
      <c r="MPN58" s="18"/>
      <c r="MPO58" s="18"/>
      <c r="MPP58" s="18"/>
      <c r="MPQ58" s="18"/>
      <c r="MPR58" s="18"/>
      <c r="MPS58" s="18"/>
      <c r="MPT58" s="18"/>
      <c r="MPU58" s="18"/>
      <c r="MPV58" s="18"/>
      <c r="MPW58" s="18"/>
      <c r="MPX58" s="18"/>
      <c r="MPY58" s="18"/>
      <c r="MPZ58" s="18"/>
      <c r="MQA58" s="18"/>
      <c r="MQB58" s="18"/>
      <c r="MQC58" s="18"/>
      <c r="MQD58" s="18"/>
      <c r="MQE58" s="18"/>
      <c r="MQF58" s="18"/>
      <c r="MQG58" s="18"/>
      <c r="MQH58" s="18"/>
      <c r="MQI58" s="18"/>
      <c r="MQJ58" s="18"/>
      <c r="MQK58" s="18"/>
      <c r="MQL58" s="18"/>
      <c r="MQM58" s="18"/>
      <c r="MQN58" s="18"/>
      <c r="MQO58" s="18"/>
      <c r="MQP58" s="18"/>
      <c r="MQQ58" s="18"/>
      <c r="MQR58" s="18"/>
      <c r="MQS58" s="18"/>
      <c r="MQT58" s="18"/>
      <c r="MQU58" s="18"/>
      <c r="MQV58" s="18"/>
      <c r="MQW58" s="18"/>
      <c r="MQX58" s="18"/>
      <c r="MQY58" s="18"/>
      <c r="MQZ58" s="18"/>
      <c r="MRA58" s="18"/>
      <c r="MRB58" s="18"/>
      <c r="MRC58" s="18"/>
      <c r="MRD58" s="18"/>
      <c r="MRE58" s="18"/>
      <c r="MRF58" s="18"/>
      <c r="MRG58" s="18"/>
      <c r="MRH58" s="18"/>
      <c r="MRI58" s="18"/>
      <c r="MRJ58" s="18"/>
      <c r="MRK58" s="18"/>
      <c r="MRL58" s="18"/>
      <c r="MRM58" s="18"/>
      <c r="MRN58" s="18"/>
      <c r="MRO58" s="18"/>
      <c r="MRP58" s="18"/>
      <c r="MRQ58" s="18"/>
      <c r="MRR58" s="18"/>
      <c r="MRS58" s="18"/>
      <c r="MRT58" s="18"/>
      <c r="MRU58" s="18"/>
      <c r="MRV58" s="18"/>
      <c r="MRW58" s="18"/>
      <c r="MRX58" s="18"/>
      <c r="MRY58" s="18"/>
      <c r="MRZ58" s="18"/>
      <c r="MSA58" s="18"/>
      <c r="MSB58" s="18"/>
      <c r="MSC58" s="18"/>
      <c r="MSD58" s="18"/>
      <c r="MSE58" s="18"/>
      <c r="MSF58" s="18"/>
      <c r="MSG58" s="18"/>
      <c r="MSH58" s="18"/>
      <c r="MSI58" s="18"/>
      <c r="MSJ58" s="18"/>
      <c r="MSK58" s="18"/>
      <c r="MSL58" s="18"/>
      <c r="MSM58" s="18"/>
      <c r="MSN58" s="18"/>
      <c r="MSO58" s="18"/>
      <c r="MSP58" s="18"/>
      <c r="MSQ58" s="18"/>
      <c r="MSR58" s="18"/>
      <c r="MSS58" s="18"/>
      <c r="MST58" s="18"/>
      <c r="MSU58" s="18"/>
      <c r="MSV58" s="18"/>
      <c r="MSW58" s="18"/>
      <c r="MSX58" s="18"/>
      <c r="MSY58" s="18"/>
      <c r="MSZ58" s="18"/>
      <c r="MTA58" s="18"/>
      <c r="MTB58" s="18"/>
      <c r="MTC58" s="18"/>
      <c r="MTD58" s="18"/>
      <c r="MTE58" s="18"/>
      <c r="MTF58" s="18"/>
      <c r="MTG58" s="18"/>
      <c r="MTH58" s="18"/>
      <c r="MTI58" s="18"/>
      <c r="MTJ58" s="18"/>
      <c r="MTK58" s="18"/>
      <c r="MTL58" s="18"/>
      <c r="MTM58" s="18"/>
      <c r="MTN58" s="18"/>
      <c r="MTO58" s="18"/>
      <c r="MTP58" s="18"/>
      <c r="MTQ58" s="18"/>
      <c r="MTR58" s="18"/>
      <c r="MTS58" s="18"/>
      <c r="MTT58" s="18"/>
      <c r="MTU58" s="18"/>
      <c r="MTV58" s="18"/>
      <c r="MTW58" s="18"/>
      <c r="MTX58" s="18"/>
      <c r="MTY58" s="18"/>
      <c r="MTZ58" s="18"/>
      <c r="MUA58" s="18"/>
      <c r="MUB58" s="18"/>
      <c r="MUC58" s="18"/>
      <c r="MUD58" s="18"/>
      <c r="MUE58" s="18"/>
      <c r="MUF58" s="18"/>
      <c r="MUG58" s="18"/>
      <c r="MUH58" s="18"/>
      <c r="MUI58" s="18"/>
      <c r="MUJ58" s="18"/>
      <c r="MUK58" s="18"/>
      <c r="MUL58" s="18"/>
      <c r="MUM58" s="18"/>
      <c r="MUN58" s="18"/>
      <c r="MUO58" s="18"/>
      <c r="MUP58" s="18"/>
      <c r="MUQ58" s="18"/>
      <c r="MUR58" s="18"/>
      <c r="MUS58" s="18"/>
      <c r="MUT58" s="18"/>
      <c r="MUU58" s="18"/>
      <c r="MUV58" s="18"/>
      <c r="MUW58" s="18"/>
      <c r="MUX58" s="18"/>
      <c r="MUY58" s="18"/>
      <c r="MUZ58" s="18"/>
      <c r="MVA58" s="18"/>
      <c r="MVB58" s="18"/>
      <c r="MVC58" s="18"/>
      <c r="MVD58" s="18"/>
      <c r="MVE58" s="18"/>
      <c r="MVF58" s="18"/>
      <c r="MVG58" s="18"/>
      <c r="MVH58" s="18"/>
      <c r="MVI58" s="18"/>
      <c r="MVJ58" s="18"/>
      <c r="MVK58" s="18"/>
      <c r="MVL58" s="18"/>
      <c r="MVM58" s="18"/>
      <c r="MVN58" s="18"/>
      <c r="MVO58" s="18"/>
      <c r="MVP58" s="18"/>
      <c r="MVQ58" s="18"/>
      <c r="MVR58" s="18"/>
      <c r="MVS58" s="18"/>
      <c r="MVT58" s="18"/>
      <c r="MVU58" s="18"/>
      <c r="MVV58" s="18"/>
      <c r="MVW58" s="18"/>
      <c r="MVX58" s="18"/>
      <c r="MVY58" s="18"/>
      <c r="MVZ58" s="18"/>
      <c r="MWA58" s="18"/>
      <c r="MWB58" s="18"/>
      <c r="MWC58" s="18"/>
      <c r="MWD58" s="18"/>
      <c r="MWE58" s="18"/>
      <c r="MWF58" s="18"/>
      <c r="MWG58" s="18"/>
      <c r="MWH58" s="18"/>
      <c r="MWI58" s="18"/>
      <c r="MWJ58" s="18"/>
      <c r="MWK58" s="18"/>
      <c r="MWL58" s="18"/>
      <c r="MWM58" s="18"/>
      <c r="MWN58" s="18"/>
      <c r="MWO58" s="18"/>
      <c r="MWP58" s="18"/>
      <c r="MWQ58" s="18"/>
      <c r="MWR58" s="18"/>
      <c r="MWS58" s="18"/>
      <c r="MWT58" s="18"/>
      <c r="MWU58" s="18"/>
      <c r="MWV58" s="18"/>
      <c r="MWW58" s="18"/>
      <c r="MWX58" s="18"/>
      <c r="MWY58" s="18"/>
      <c r="MWZ58" s="18"/>
      <c r="MXA58" s="18"/>
      <c r="MXB58" s="18"/>
      <c r="MXC58" s="18"/>
      <c r="MXD58" s="18"/>
      <c r="MXE58" s="18"/>
      <c r="MXF58" s="18"/>
      <c r="MXG58" s="18"/>
      <c r="MXH58" s="18"/>
      <c r="MXI58" s="18"/>
      <c r="MXJ58" s="18"/>
      <c r="MXK58" s="18"/>
      <c r="MXL58" s="18"/>
      <c r="MXM58" s="18"/>
      <c r="MXN58" s="18"/>
      <c r="MXO58" s="18"/>
      <c r="MXP58" s="18"/>
      <c r="MXQ58" s="18"/>
      <c r="MXR58" s="18"/>
      <c r="MXS58" s="18"/>
      <c r="MXT58" s="18"/>
      <c r="MXU58" s="18"/>
      <c r="MXV58" s="18"/>
      <c r="MXW58" s="18"/>
      <c r="MXX58" s="18"/>
      <c r="MXY58" s="18"/>
      <c r="MXZ58" s="18"/>
      <c r="MYA58" s="18"/>
      <c r="MYB58" s="18"/>
      <c r="MYC58" s="18"/>
      <c r="MYD58" s="18"/>
      <c r="MYE58" s="18"/>
      <c r="MYF58" s="18"/>
      <c r="MYG58" s="18"/>
      <c r="MYH58" s="18"/>
      <c r="MYI58" s="18"/>
      <c r="MYJ58" s="18"/>
      <c r="MYK58" s="18"/>
      <c r="MYL58" s="18"/>
      <c r="MYM58" s="18"/>
      <c r="MYN58" s="18"/>
      <c r="MYO58" s="18"/>
      <c r="MYP58" s="18"/>
      <c r="MYQ58" s="18"/>
      <c r="MYR58" s="18"/>
      <c r="MYS58" s="18"/>
      <c r="MYT58" s="18"/>
      <c r="MYU58" s="18"/>
      <c r="MYV58" s="18"/>
      <c r="MYW58" s="18"/>
      <c r="MYX58" s="18"/>
      <c r="MYY58" s="18"/>
      <c r="MYZ58" s="18"/>
      <c r="MZA58" s="18"/>
      <c r="MZB58" s="18"/>
      <c r="MZC58" s="18"/>
      <c r="MZD58" s="18"/>
      <c r="MZE58" s="18"/>
      <c r="MZF58" s="18"/>
      <c r="MZG58" s="18"/>
      <c r="MZH58" s="18"/>
      <c r="MZI58" s="18"/>
      <c r="MZJ58" s="18"/>
      <c r="MZK58" s="18"/>
      <c r="MZL58" s="18"/>
      <c r="MZM58" s="18"/>
      <c r="MZN58" s="18"/>
      <c r="MZO58" s="18"/>
      <c r="MZP58" s="18"/>
      <c r="MZQ58" s="18"/>
      <c r="MZR58" s="18"/>
      <c r="MZS58" s="18"/>
      <c r="MZT58" s="18"/>
      <c r="MZU58" s="18"/>
      <c r="MZV58" s="18"/>
      <c r="MZW58" s="18"/>
      <c r="MZX58" s="18"/>
      <c r="MZY58" s="18"/>
      <c r="MZZ58" s="18"/>
      <c r="NAA58" s="18"/>
      <c r="NAB58" s="18"/>
      <c r="NAC58" s="18"/>
      <c r="NAD58" s="18"/>
      <c r="NAE58" s="18"/>
      <c r="NAF58" s="18"/>
      <c r="NAG58" s="18"/>
      <c r="NAH58" s="18"/>
      <c r="NAI58" s="18"/>
      <c r="NAJ58" s="18"/>
      <c r="NAK58" s="18"/>
      <c r="NAL58" s="18"/>
      <c r="NAM58" s="18"/>
      <c r="NAN58" s="18"/>
      <c r="NAO58" s="18"/>
      <c r="NAP58" s="18"/>
      <c r="NAQ58" s="18"/>
      <c r="NAR58" s="18"/>
      <c r="NAS58" s="18"/>
      <c r="NAT58" s="18"/>
      <c r="NAU58" s="18"/>
      <c r="NAV58" s="18"/>
      <c r="NAW58" s="18"/>
      <c r="NAX58" s="18"/>
      <c r="NAY58" s="18"/>
      <c r="NAZ58" s="18"/>
      <c r="NBA58" s="18"/>
      <c r="NBB58" s="18"/>
      <c r="NBC58" s="18"/>
      <c r="NBD58" s="18"/>
      <c r="NBE58" s="18"/>
      <c r="NBF58" s="18"/>
      <c r="NBG58" s="18"/>
      <c r="NBH58" s="18"/>
      <c r="NBI58" s="18"/>
      <c r="NBJ58" s="18"/>
      <c r="NBK58" s="18"/>
      <c r="NBL58" s="18"/>
      <c r="NBM58" s="18"/>
      <c r="NBN58" s="18"/>
      <c r="NBO58" s="18"/>
      <c r="NBP58" s="18"/>
      <c r="NBQ58" s="18"/>
      <c r="NBR58" s="18"/>
      <c r="NBS58" s="18"/>
      <c r="NBT58" s="18"/>
      <c r="NBU58" s="18"/>
      <c r="NBV58" s="18"/>
      <c r="NBW58" s="18"/>
      <c r="NBX58" s="18"/>
      <c r="NBY58" s="18"/>
      <c r="NBZ58" s="18"/>
      <c r="NCA58" s="18"/>
      <c r="NCB58" s="18"/>
      <c r="NCC58" s="18"/>
      <c r="NCD58" s="18"/>
      <c r="NCE58" s="18"/>
      <c r="NCF58" s="18"/>
      <c r="NCG58" s="18"/>
      <c r="NCH58" s="18"/>
      <c r="NCI58" s="18"/>
      <c r="NCJ58" s="18"/>
      <c r="NCK58" s="18"/>
      <c r="NCL58" s="18"/>
      <c r="NCM58" s="18"/>
      <c r="NCN58" s="18"/>
      <c r="NCO58" s="18"/>
      <c r="NCP58" s="18"/>
      <c r="NCQ58" s="18"/>
      <c r="NCR58" s="18"/>
      <c r="NCS58" s="18"/>
      <c r="NCT58" s="18"/>
      <c r="NCU58" s="18"/>
      <c r="NCV58" s="18"/>
      <c r="NCW58" s="18"/>
      <c r="NCX58" s="18"/>
      <c r="NCY58" s="18"/>
      <c r="NCZ58" s="18"/>
      <c r="NDA58" s="18"/>
      <c r="NDB58" s="18"/>
      <c r="NDC58" s="18"/>
      <c r="NDD58" s="18"/>
      <c r="NDE58" s="18"/>
      <c r="NDF58" s="18"/>
      <c r="NDG58" s="18"/>
      <c r="NDH58" s="18"/>
      <c r="NDI58" s="18"/>
      <c r="NDJ58" s="18"/>
      <c r="NDK58" s="18"/>
      <c r="NDL58" s="18"/>
      <c r="NDM58" s="18"/>
      <c r="NDN58" s="18"/>
      <c r="NDO58" s="18"/>
      <c r="NDP58" s="18"/>
      <c r="NDQ58" s="18"/>
      <c r="NDR58" s="18"/>
      <c r="NDS58" s="18"/>
      <c r="NDT58" s="18"/>
      <c r="NDU58" s="18"/>
      <c r="NDV58" s="18"/>
      <c r="NDW58" s="18"/>
      <c r="NDX58" s="18"/>
      <c r="NDY58" s="18"/>
      <c r="NDZ58" s="18"/>
      <c r="NEA58" s="18"/>
      <c r="NEB58" s="18"/>
      <c r="NEC58" s="18"/>
      <c r="NED58" s="18"/>
      <c r="NEE58" s="18"/>
      <c r="NEF58" s="18"/>
      <c r="NEG58" s="18"/>
      <c r="NEH58" s="18"/>
      <c r="NEI58" s="18"/>
      <c r="NEJ58" s="18"/>
      <c r="NEK58" s="18"/>
      <c r="NEL58" s="18"/>
      <c r="NEM58" s="18"/>
      <c r="NEN58" s="18"/>
      <c r="NEO58" s="18"/>
      <c r="NEP58" s="18"/>
      <c r="NEQ58" s="18"/>
      <c r="NER58" s="18"/>
      <c r="NES58" s="18"/>
      <c r="NET58" s="18"/>
      <c r="NEU58" s="18"/>
      <c r="NEV58" s="18"/>
      <c r="NEW58" s="18"/>
      <c r="NEX58" s="18"/>
      <c r="NEY58" s="18"/>
      <c r="NEZ58" s="18"/>
      <c r="NFA58" s="18"/>
      <c r="NFB58" s="18"/>
      <c r="NFC58" s="18"/>
      <c r="NFD58" s="18"/>
      <c r="NFE58" s="18"/>
      <c r="NFF58" s="18"/>
      <c r="NFG58" s="18"/>
      <c r="NFH58" s="18"/>
      <c r="NFI58" s="18"/>
      <c r="NFJ58" s="18"/>
      <c r="NFK58" s="18"/>
      <c r="NFL58" s="18"/>
      <c r="NFM58" s="18"/>
      <c r="NFN58" s="18"/>
      <c r="NFO58" s="18"/>
      <c r="NFP58" s="18"/>
      <c r="NFQ58" s="18"/>
      <c r="NFR58" s="18"/>
      <c r="NFS58" s="18"/>
      <c r="NFT58" s="18"/>
      <c r="NFU58" s="18"/>
      <c r="NFV58" s="18"/>
      <c r="NFW58" s="18"/>
      <c r="NFX58" s="18"/>
      <c r="NFY58" s="18"/>
      <c r="NFZ58" s="18"/>
      <c r="NGA58" s="18"/>
      <c r="NGB58" s="18"/>
      <c r="NGC58" s="18"/>
      <c r="NGD58" s="18"/>
      <c r="NGE58" s="18"/>
      <c r="NGF58" s="18"/>
      <c r="NGG58" s="18"/>
      <c r="NGH58" s="18"/>
      <c r="NGI58" s="18"/>
      <c r="NGJ58" s="18"/>
      <c r="NGK58" s="18"/>
      <c r="NGL58" s="18"/>
      <c r="NGM58" s="18"/>
      <c r="NGN58" s="18"/>
      <c r="NGO58" s="18"/>
      <c r="NGP58" s="18"/>
      <c r="NGQ58" s="18"/>
      <c r="NGR58" s="18"/>
      <c r="NGS58" s="18"/>
      <c r="NGT58" s="18"/>
      <c r="NGU58" s="18"/>
      <c r="NGV58" s="18"/>
      <c r="NGW58" s="18"/>
      <c r="NGX58" s="18"/>
      <c r="NGY58" s="18"/>
      <c r="NGZ58" s="18"/>
      <c r="NHA58" s="18"/>
      <c r="NHB58" s="18"/>
      <c r="NHC58" s="18"/>
      <c r="NHD58" s="18"/>
      <c r="NHE58" s="18"/>
      <c r="NHF58" s="18"/>
      <c r="NHG58" s="18"/>
      <c r="NHH58" s="18"/>
      <c r="NHI58" s="18"/>
      <c r="NHJ58" s="18"/>
      <c r="NHK58" s="18"/>
      <c r="NHL58" s="18"/>
      <c r="NHM58" s="18"/>
      <c r="NHN58" s="18"/>
      <c r="NHO58" s="18"/>
      <c r="NHP58" s="18"/>
      <c r="NHQ58" s="18"/>
      <c r="NHR58" s="18"/>
      <c r="NHS58" s="18"/>
      <c r="NHT58" s="18"/>
      <c r="NHU58" s="18"/>
      <c r="NHV58" s="18"/>
      <c r="NHW58" s="18"/>
      <c r="NHX58" s="18"/>
      <c r="NHY58" s="18"/>
      <c r="NHZ58" s="18"/>
      <c r="NIA58" s="18"/>
      <c r="NIB58" s="18"/>
      <c r="NIC58" s="18"/>
      <c r="NID58" s="18"/>
      <c r="NIE58" s="18"/>
      <c r="NIF58" s="18"/>
      <c r="NIG58" s="18"/>
      <c r="NIH58" s="18"/>
      <c r="NII58" s="18"/>
      <c r="NIJ58" s="18"/>
      <c r="NIK58" s="18"/>
      <c r="NIL58" s="18"/>
      <c r="NIM58" s="18"/>
      <c r="NIN58" s="18"/>
      <c r="NIO58" s="18"/>
      <c r="NIP58" s="18"/>
      <c r="NIQ58" s="18"/>
      <c r="NIR58" s="18"/>
      <c r="NIS58" s="18"/>
      <c r="NIT58" s="18"/>
      <c r="NIU58" s="18"/>
      <c r="NIV58" s="18"/>
      <c r="NIW58" s="18"/>
      <c r="NIX58" s="18"/>
      <c r="NIY58" s="18"/>
      <c r="NIZ58" s="18"/>
      <c r="NJA58" s="18"/>
      <c r="NJB58" s="18"/>
      <c r="NJC58" s="18"/>
      <c r="NJD58" s="18"/>
      <c r="NJE58" s="18"/>
      <c r="NJF58" s="18"/>
      <c r="NJG58" s="18"/>
      <c r="NJH58" s="18"/>
      <c r="NJI58" s="18"/>
      <c r="NJJ58" s="18"/>
      <c r="NJK58" s="18"/>
      <c r="NJL58" s="18"/>
      <c r="NJM58" s="18"/>
      <c r="NJN58" s="18"/>
      <c r="NJO58" s="18"/>
      <c r="NJP58" s="18"/>
      <c r="NJQ58" s="18"/>
      <c r="NJR58" s="18"/>
      <c r="NJS58" s="18"/>
      <c r="NJT58" s="18"/>
      <c r="NJU58" s="18"/>
      <c r="NJV58" s="18"/>
      <c r="NJW58" s="18"/>
      <c r="NJX58" s="18"/>
      <c r="NJY58" s="18"/>
      <c r="NJZ58" s="18"/>
      <c r="NKA58" s="18"/>
      <c r="NKB58" s="18"/>
      <c r="NKC58" s="18"/>
      <c r="NKD58" s="18"/>
      <c r="NKE58" s="18"/>
      <c r="NKF58" s="18"/>
      <c r="NKG58" s="18"/>
      <c r="NKH58" s="18"/>
      <c r="NKI58" s="18"/>
      <c r="NKJ58" s="18"/>
      <c r="NKK58" s="18"/>
      <c r="NKL58" s="18"/>
      <c r="NKM58" s="18"/>
      <c r="NKN58" s="18"/>
      <c r="NKO58" s="18"/>
      <c r="NKP58" s="18"/>
      <c r="NKQ58" s="18"/>
      <c r="NKR58" s="18"/>
      <c r="NKS58" s="18"/>
      <c r="NKT58" s="18"/>
      <c r="NKU58" s="18"/>
      <c r="NKV58" s="18"/>
      <c r="NKW58" s="18"/>
      <c r="NKX58" s="18"/>
      <c r="NKY58" s="18"/>
      <c r="NKZ58" s="18"/>
      <c r="NLA58" s="18"/>
      <c r="NLB58" s="18"/>
      <c r="NLC58" s="18"/>
      <c r="NLD58" s="18"/>
      <c r="NLE58" s="18"/>
      <c r="NLF58" s="18"/>
      <c r="NLG58" s="18"/>
      <c r="NLH58" s="18"/>
      <c r="NLI58" s="18"/>
      <c r="NLJ58" s="18"/>
      <c r="NLK58" s="18"/>
      <c r="NLL58" s="18"/>
      <c r="NLM58" s="18"/>
      <c r="NLN58" s="18"/>
      <c r="NLO58" s="18"/>
      <c r="NLP58" s="18"/>
      <c r="NLQ58" s="18"/>
      <c r="NLR58" s="18"/>
      <c r="NLS58" s="18"/>
      <c r="NLT58" s="18"/>
      <c r="NLU58" s="18"/>
      <c r="NLV58" s="18"/>
      <c r="NLW58" s="18"/>
      <c r="NLX58" s="18"/>
      <c r="NLY58" s="18"/>
      <c r="NLZ58" s="18"/>
      <c r="NMA58" s="18"/>
      <c r="NMB58" s="18"/>
      <c r="NMC58" s="18"/>
      <c r="NMD58" s="18"/>
      <c r="NME58" s="18"/>
      <c r="NMF58" s="18"/>
      <c r="NMG58" s="18"/>
      <c r="NMH58" s="18"/>
      <c r="NMI58" s="18"/>
      <c r="NMJ58" s="18"/>
      <c r="NMK58" s="18"/>
      <c r="NML58" s="18"/>
      <c r="NMM58" s="18"/>
      <c r="NMN58" s="18"/>
      <c r="NMO58" s="18"/>
      <c r="NMP58" s="18"/>
      <c r="NMQ58" s="18"/>
      <c r="NMR58" s="18"/>
      <c r="NMS58" s="18"/>
      <c r="NMT58" s="18"/>
      <c r="NMU58" s="18"/>
      <c r="NMV58" s="18"/>
      <c r="NMW58" s="18"/>
      <c r="NMX58" s="18"/>
      <c r="NMY58" s="18"/>
      <c r="NMZ58" s="18"/>
      <c r="NNA58" s="18"/>
      <c r="NNB58" s="18"/>
      <c r="NNC58" s="18"/>
      <c r="NND58" s="18"/>
      <c r="NNE58" s="18"/>
      <c r="NNF58" s="18"/>
      <c r="NNG58" s="18"/>
      <c r="NNH58" s="18"/>
      <c r="NNI58" s="18"/>
      <c r="NNJ58" s="18"/>
      <c r="NNK58" s="18"/>
      <c r="NNL58" s="18"/>
      <c r="NNM58" s="18"/>
      <c r="NNN58" s="18"/>
      <c r="NNO58" s="18"/>
      <c r="NNP58" s="18"/>
      <c r="NNQ58" s="18"/>
      <c r="NNR58" s="18"/>
      <c r="NNS58" s="18"/>
      <c r="NNT58" s="18"/>
      <c r="NNU58" s="18"/>
      <c r="NNV58" s="18"/>
      <c r="NNW58" s="18"/>
      <c r="NNX58" s="18"/>
      <c r="NNY58" s="18"/>
      <c r="NNZ58" s="18"/>
      <c r="NOA58" s="18"/>
      <c r="NOB58" s="18"/>
      <c r="NOC58" s="18"/>
      <c r="NOD58" s="18"/>
      <c r="NOE58" s="18"/>
      <c r="NOF58" s="18"/>
      <c r="NOG58" s="18"/>
      <c r="NOH58" s="18"/>
      <c r="NOI58" s="18"/>
      <c r="NOJ58" s="18"/>
      <c r="NOK58" s="18"/>
      <c r="NOL58" s="18"/>
      <c r="NOM58" s="18"/>
      <c r="NON58" s="18"/>
      <c r="NOO58" s="18"/>
      <c r="NOP58" s="18"/>
      <c r="NOQ58" s="18"/>
      <c r="NOR58" s="18"/>
      <c r="NOS58" s="18"/>
      <c r="NOT58" s="18"/>
      <c r="NOU58" s="18"/>
      <c r="NOV58" s="18"/>
      <c r="NOW58" s="18"/>
      <c r="NOX58" s="18"/>
      <c r="NOY58" s="18"/>
      <c r="NOZ58" s="18"/>
      <c r="NPA58" s="18"/>
      <c r="NPB58" s="18"/>
      <c r="NPC58" s="18"/>
      <c r="NPD58" s="18"/>
      <c r="NPE58" s="18"/>
      <c r="NPF58" s="18"/>
      <c r="NPG58" s="18"/>
      <c r="NPH58" s="18"/>
      <c r="NPI58" s="18"/>
      <c r="NPJ58" s="18"/>
      <c r="NPK58" s="18"/>
      <c r="NPL58" s="18"/>
      <c r="NPM58" s="18"/>
      <c r="NPN58" s="18"/>
      <c r="NPO58" s="18"/>
      <c r="NPP58" s="18"/>
      <c r="NPQ58" s="18"/>
      <c r="NPR58" s="18"/>
      <c r="NPS58" s="18"/>
      <c r="NPT58" s="18"/>
      <c r="NPU58" s="18"/>
      <c r="NPV58" s="18"/>
      <c r="NPW58" s="18"/>
      <c r="NPX58" s="18"/>
      <c r="NPY58" s="18"/>
      <c r="NPZ58" s="18"/>
      <c r="NQA58" s="18"/>
      <c r="NQB58" s="18"/>
      <c r="NQC58" s="18"/>
      <c r="NQD58" s="18"/>
      <c r="NQE58" s="18"/>
      <c r="NQF58" s="18"/>
      <c r="NQG58" s="18"/>
      <c r="NQH58" s="18"/>
      <c r="NQI58" s="18"/>
      <c r="NQJ58" s="18"/>
      <c r="NQK58" s="18"/>
      <c r="NQL58" s="18"/>
      <c r="NQM58" s="18"/>
      <c r="NQN58" s="18"/>
      <c r="NQO58" s="18"/>
      <c r="NQP58" s="18"/>
      <c r="NQQ58" s="18"/>
      <c r="NQR58" s="18"/>
      <c r="NQS58" s="18"/>
      <c r="NQT58" s="18"/>
      <c r="NQU58" s="18"/>
      <c r="NQV58" s="18"/>
      <c r="NQW58" s="18"/>
      <c r="NQX58" s="18"/>
      <c r="NQY58" s="18"/>
      <c r="NQZ58" s="18"/>
      <c r="NRA58" s="18"/>
      <c r="NRB58" s="18"/>
      <c r="NRC58" s="18"/>
      <c r="NRD58" s="18"/>
      <c r="NRE58" s="18"/>
      <c r="NRF58" s="18"/>
      <c r="NRG58" s="18"/>
      <c r="NRH58" s="18"/>
      <c r="NRI58" s="18"/>
      <c r="NRJ58" s="18"/>
      <c r="NRK58" s="18"/>
      <c r="NRL58" s="18"/>
      <c r="NRM58" s="18"/>
      <c r="NRN58" s="18"/>
      <c r="NRO58" s="18"/>
      <c r="NRP58" s="18"/>
      <c r="NRQ58" s="18"/>
      <c r="NRR58" s="18"/>
      <c r="NRS58" s="18"/>
      <c r="NRT58" s="18"/>
      <c r="NRU58" s="18"/>
      <c r="NRV58" s="18"/>
      <c r="NRW58" s="18"/>
      <c r="NRX58" s="18"/>
      <c r="NRY58" s="18"/>
      <c r="NRZ58" s="18"/>
      <c r="NSA58" s="18"/>
      <c r="NSB58" s="18"/>
      <c r="NSC58" s="18"/>
      <c r="NSD58" s="18"/>
      <c r="NSE58" s="18"/>
      <c r="NSF58" s="18"/>
      <c r="NSG58" s="18"/>
      <c r="NSH58" s="18"/>
      <c r="NSI58" s="18"/>
      <c r="NSJ58" s="18"/>
      <c r="NSK58" s="18"/>
      <c r="NSL58" s="18"/>
      <c r="NSM58" s="18"/>
      <c r="NSN58" s="18"/>
      <c r="NSO58" s="18"/>
      <c r="NSP58" s="18"/>
      <c r="NSQ58" s="18"/>
      <c r="NSR58" s="18"/>
      <c r="NSS58" s="18"/>
      <c r="NST58" s="18"/>
      <c r="NSU58" s="18"/>
      <c r="NSV58" s="18"/>
      <c r="NSW58" s="18"/>
      <c r="NSX58" s="18"/>
      <c r="NSY58" s="18"/>
      <c r="NSZ58" s="18"/>
      <c r="NTA58" s="18"/>
      <c r="NTB58" s="18"/>
      <c r="NTC58" s="18"/>
      <c r="NTD58" s="18"/>
      <c r="NTE58" s="18"/>
      <c r="NTF58" s="18"/>
      <c r="NTG58" s="18"/>
      <c r="NTH58" s="18"/>
      <c r="NTI58" s="18"/>
      <c r="NTJ58" s="18"/>
      <c r="NTK58" s="18"/>
      <c r="NTL58" s="18"/>
      <c r="NTM58" s="18"/>
      <c r="NTN58" s="18"/>
      <c r="NTO58" s="18"/>
      <c r="NTP58" s="18"/>
      <c r="NTQ58" s="18"/>
      <c r="NTR58" s="18"/>
      <c r="NTS58" s="18"/>
      <c r="NTT58" s="18"/>
      <c r="NTU58" s="18"/>
      <c r="NTV58" s="18"/>
      <c r="NTW58" s="18"/>
      <c r="NTX58" s="18"/>
      <c r="NTY58" s="18"/>
      <c r="NTZ58" s="18"/>
      <c r="NUA58" s="18"/>
      <c r="NUB58" s="18"/>
      <c r="NUC58" s="18"/>
      <c r="NUD58" s="18"/>
      <c r="NUE58" s="18"/>
      <c r="NUF58" s="18"/>
      <c r="NUG58" s="18"/>
      <c r="NUH58" s="18"/>
      <c r="NUI58" s="18"/>
      <c r="NUJ58" s="18"/>
      <c r="NUK58" s="18"/>
      <c r="NUL58" s="18"/>
      <c r="NUM58" s="18"/>
      <c r="NUN58" s="18"/>
      <c r="NUO58" s="18"/>
      <c r="NUP58" s="18"/>
      <c r="NUQ58" s="18"/>
      <c r="NUR58" s="18"/>
      <c r="NUS58" s="18"/>
      <c r="NUT58" s="18"/>
      <c r="NUU58" s="18"/>
      <c r="NUV58" s="18"/>
      <c r="NUW58" s="18"/>
      <c r="NUX58" s="18"/>
      <c r="NUY58" s="18"/>
      <c r="NUZ58" s="18"/>
      <c r="NVA58" s="18"/>
      <c r="NVB58" s="18"/>
      <c r="NVC58" s="18"/>
      <c r="NVD58" s="18"/>
      <c r="NVE58" s="18"/>
      <c r="NVF58" s="18"/>
      <c r="NVG58" s="18"/>
      <c r="NVH58" s="18"/>
      <c r="NVI58" s="18"/>
      <c r="NVJ58" s="18"/>
      <c r="NVK58" s="18"/>
      <c r="NVL58" s="18"/>
      <c r="NVM58" s="18"/>
      <c r="NVN58" s="18"/>
      <c r="NVO58" s="18"/>
      <c r="NVP58" s="18"/>
      <c r="NVQ58" s="18"/>
      <c r="NVR58" s="18"/>
      <c r="NVS58" s="18"/>
      <c r="NVT58" s="18"/>
      <c r="NVU58" s="18"/>
      <c r="NVV58" s="18"/>
      <c r="NVW58" s="18"/>
      <c r="NVX58" s="18"/>
      <c r="NVY58" s="18"/>
      <c r="NVZ58" s="18"/>
      <c r="NWA58" s="18"/>
      <c r="NWB58" s="18"/>
      <c r="NWC58" s="18"/>
      <c r="NWD58" s="18"/>
      <c r="NWE58" s="18"/>
      <c r="NWF58" s="18"/>
      <c r="NWG58" s="18"/>
      <c r="NWH58" s="18"/>
      <c r="NWI58" s="18"/>
      <c r="NWJ58" s="18"/>
      <c r="NWK58" s="18"/>
      <c r="NWL58" s="18"/>
      <c r="NWM58" s="18"/>
      <c r="NWN58" s="18"/>
      <c r="NWO58" s="18"/>
      <c r="NWP58" s="18"/>
      <c r="NWQ58" s="18"/>
      <c r="NWR58" s="18"/>
      <c r="NWS58" s="18"/>
      <c r="NWT58" s="18"/>
      <c r="NWU58" s="18"/>
      <c r="NWV58" s="18"/>
      <c r="NWW58" s="18"/>
      <c r="NWX58" s="18"/>
      <c r="NWY58" s="18"/>
      <c r="NWZ58" s="18"/>
      <c r="NXA58" s="18"/>
      <c r="NXB58" s="18"/>
      <c r="NXC58" s="18"/>
      <c r="NXD58" s="18"/>
      <c r="NXE58" s="18"/>
      <c r="NXF58" s="18"/>
      <c r="NXG58" s="18"/>
      <c r="NXH58" s="18"/>
      <c r="NXI58" s="18"/>
      <c r="NXJ58" s="18"/>
      <c r="NXK58" s="18"/>
      <c r="NXL58" s="18"/>
      <c r="NXM58" s="18"/>
      <c r="NXN58" s="18"/>
      <c r="NXO58" s="18"/>
      <c r="NXP58" s="18"/>
      <c r="NXQ58" s="18"/>
      <c r="NXR58" s="18"/>
      <c r="NXS58" s="18"/>
      <c r="NXT58" s="18"/>
      <c r="NXU58" s="18"/>
      <c r="NXV58" s="18"/>
      <c r="NXW58" s="18"/>
      <c r="NXX58" s="18"/>
      <c r="NXY58" s="18"/>
      <c r="NXZ58" s="18"/>
      <c r="NYA58" s="18"/>
      <c r="NYB58" s="18"/>
      <c r="NYC58" s="18"/>
      <c r="NYD58" s="18"/>
      <c r="NYE58" s="18"/>
      <c r="NYF58" s="18"/>
      <c r="NYG58" s="18"/>
      <c r="NYH58" s="18"/>
      <c r="NYI58" s="18"/>
      <c r="NYJ58" s="18"/>
      <c r="NYK58" s="18"/>
      <c r="NYL58" s="18"/>
      <c r="NYM58" s="18"/>
      <c r="NYN58" s="18"/>
      <c r="NYO58" s="18"/>
      <c r="NYP58" s="18"/>
      <c r="NYQ58" s="18"/>
      <c r="NYR58" s="18"/>
      <c r="NYS58" s="18"/>
      <c r="NYT58" s="18"/>
      <c r="NYU58" s="18"/>
      <c r="NYV58" s="18"/>
      <c r="NYW58" s="18"/>
      <c r="NYX58" s="18"/>
      <c r="NYY58" s="18"/>
      <c r="NYZ58" s="18"/>
      <c r="NZA58" s="18"/>
      <c r="NZB58" s="18"/>
      <c r="NZC58" s="18"/>
      <c r="NZD58" s="18"/>
      <c r="NZE58" s="18"/>
      <c r="NZF58" s="18"/>
      <c r="NZG58" s="18"/>
      <c r="NZH58" s="18"/>
      <c r="NZI58" s="18"/>
      <c r="NZJ58" s="18"/>
      <c r="NZK58" s="18"/>
      <c r="NZL58" s="18"/>
      <c r="NZM58" s="18"/>
      <c r="NZN58" s="18"/>
      <c r="NZO58" s="18"/>
      <c r="NZP58" s="18"/>
      <c r="NZQ58" s="18"/>
      <c r="NZR58" s="18"/>
      <c r="NZS58" s="18"/>
      <c r="NZT58" s="18"/>
      <c r="NZU58" s="18"/>
      <c r="NZV58" s="18"/>
      <c r="NZW58" s="18"/>
      <c r="NZX58" s="18"/>
      <c r="NZY58" s="18"/>
      <c r="NZZ58" s="18"/>
      <c r="OAA58" s="18"/>
      <c r="OAB58" s="18"/>
      <c r="OAC58" s="18"/>
      <c r="OAD58" s="18"/>
      <c r="OAE58" s="18"/>
      <c r="OAF58" s="18"/>
      <c r="OAG58" s="18"/>
      <c r="OAH58" s="18"/>
      <c r="OAI58" s="18"/>
      <c r="OAJ58" s="18"/>
      <c r="OAK58" s="18"/>
      <c r="OAL58" s="18"/>
      <c r="OAM58" s="18"/>
      <c r="OAN58" s="18"/>
      <c r="OAO58" s="18"/>
      <c r="OAP58" s="18"/>
      <c r="OAQ58" s="18"/>
      <c r="OAR58" s="18"/>
      <c r="OAS58" s="18"/>
      <c r="OAT58" s="18"/>
      <c r="OAU58" s="18"/>
      <c r="OAV58" s="18"/>
      <c r="OAW58" s="18"/>
      <c r="OAX58" s="18"/>
      <c r="OAY58" s="18"/>
      <c r="OAZ58" s="18"/>
      <c r="OBA58" s="18"/>
      <c r="OBB58" s="18"/>
      <c r="OBC58" s="18"/>
      <c r="OBD58" s="18"/>
      <c r="OBE58" s="18"/>
      <c r="OBF58" s="18"/>
      <c r="OBG58" s="18"/>
      <c r="OBH58" s="18"/>
      <c r="OBI58" s="18"/>
      <c r="OBJ58" s="18"/>
      <c r="OBK58" s="18"/>
      <c r="OBL58" s="18"/>
      <c r="OBM58" s="18"/>
      <c r="OBN58" s="18"/>
      <c r="OBO58" s="18"/>
      <c r="OBP58" s="18"/>
      <c r="OBQ58" s="18"/>
      <c r="OBR58" s="18"/>
      <c r="OBS58" s="18"/>
      <c r="OBT58" s="18"/>
      <c r="OBU58" s="18"/>
      <c r="OBV58" s="18"/>
      <c r="OBW58" s="18"/>
      <c r="OBX58" s="18"/>
      <c r="OBY58" s="18"/>
      <c r="OBZ58" s="18"/>
      <c r="OCA58" s="18"/>
      <c r="OCB58" s="18"/>
      <c r="OCC58" s="18"/>
      <c r="OCD58" s="18"/>
      <c r="OCE58" s="18"/>
      <c r="OCF58" s="18"/>
      <c r="OCG58" s="18"/>
      <c r="OCH58" s="18"/>
      <c r="OCI58" s="18"/>
      <c r="OCJ58" s="18"/>
      <c r="OCK58" s="18"/>
      <c r="OCL58" s="18"/>
      <c r="OCM58" s="18"/>
      <c r="OCN58" s="18"/>
      <c r="OCO58" s="18"/>
      <c r="OCP58" s="18"/>
      <c r="OCQ58" s="18"/>
      <c r="OCR58" s="18"/>
      <c r="OCS58" s="18"/>
      <c r="OCT58" s="18"/>
      <c r="OCU58" s="18"/>
      <c r="OCV58" s="18"/>
      <c r="OCW58" s="18"/>
      <c r="OCX58" s="18"/>
      <c r="OCY58" s="18"/>
      <c r="OCZ58" s="18"/>
      <c r="ODA58" s="18"/>
      <c r="ODB58" s="18"/>
      <c r="ODC58" s="18"/>
      <c r="ODD58" s="18"/>
      <c r="ODE58" s="18"/>
      <c r="ODF58" s="18"/>
      <c r="ODG58" s="18"/>
      <c r="ODH58" s="18"/>
      <c r="ODI58" s="18"/>
      <c r="ODJ58" s="18"/>
      <c r="ODK58" s="18"/>
      <c r="ODL58" s="18"/>
      <c r="ODM58" s="18"/>
      <c r="ODN58" s="18"/>
      <c r="ODO58" s="18"/>
      <c r="ODP58" s="18"/>
      <c r="ODQ58" s="18"/>
      <c r="ODR58" s="18"/>
      <c r="ODS58" s="18"/>
      <c r="ODT58" s="18"/>
      <c r="ODU58" s="18"/>
      <c r="ODV58" s="18"/>
      <c r="ODW58" s="18"/>
      <c r="ODX58" s="18"/>
      <c r="ODY58" s="18"/>
      <c r="ODZ58" s="18"/>
      <c r="OEA58" s="18"/>
      <c r="OEB58" s="18"/>
      <c r="OEC58" s="18"/>
      <c r="OED58" s="18"/>
      <c r="OEE58" s="18"/>
      <c r="OEF58" s="18"/>
      <c r="OEG58" s="18"/>
      <c r="OEH58" s="18"/>
      <c r="OEI58" s="18"/>
      <c r="OEJ58" s="18"/>
      <c r="OEK58" s="18"/>
      <c r="OEL58" s="18"/>
      <c r="OEM58" s="18"/>
      <c r="OEN58" s="18"/>
      <c r="OEO58" s="18"/>
      <c r="OEP58" s="18"/>
      <c r="OEQ58" s="18"/>
      <c r="OER58" s="18"/>
      <c r="OES58" s="18"/>
      <c r="OET58" s="18"/>
      <c r="OEU58" s="18"/>
      <c r="OEV58" s="18"/>
      <c r="OEW58" s="18"/>
      <c r="OEX58" s="18"/>
      <c r="OEY58" s="18"/>
      <c r="OEZ58" s="18"/>
      <c r="OFA58" s="18"/>
      <c r="OFB58" s="18"/>
      <c r="OFC58" s="18"/>
      <c r="OFD58" s="18"/>
      <c r="OFE58" s="18"/>
      <c r="OFF58" s="18"/>
      <c r="OFG58" s="18"/>
      <c r="OFH58" s="18"/>
      <c r="OFI58" s="18"/>
      <c r="OFJ58" s="18"/>
      <c r="OFK58" s="18"/>
      <c r="OFL58" s="18"/>
      <c r="OFM58" s="18"/>
      <c r="OFN58" s="18"/>
      <c r="OFO58" s="18"/>
      <c r="OFP58" s="18"/>
      <c r="OFQ58" s="18"/>
      <c r="OFR58" s="18"/>
      <c r="OFS58" s="18"/>
      <c r="OFT58" s="18"/>
      <c r="OFU58" s="18"/>
      <c r="OFV58" s="18"/>
      <c r="OFW58" s="18"/>
      <c r="OFX58" s="18"/>
      <c r="OFY58" s="18"/>
      <c r="OFZ58" s="18"/>
      <c r="OGA58" s="18"/>
      <c r="OGB58" s="18"/>
      <c r="OGC58" s="18"/>
      <c r="OGD58" s="18"/>
      <c r="OGE58" s="18"/>
      <c r="OGF58" s="18"/>
      <c r="OGG58" s="18"/>
      <c r="OGH58" s="18"/>
      <c r="OGI58" s="18"/>
      <c r="OGJ58" s="18"/>
      <c r="OGK58" s="18"/>
      <c r="OGL58" s="18"/>
      <c r="OGM58" s="18"/>
      <c r="OGN58" s="18"/>
      <c r="OGO58" s="18"/>
      <c r="OGP58" s="18"/>
      <c r="OGQ58" s="18"/>
      <c r="OGR58" s="18"/>
      <c r="OGS58" s="18"/>
      <c r="OGT58" s="18"/>
      <c r="OGU58" s="18"/>
      <c r="OGV58" s="18"/>
      <c r="OGW58" s="18"/>
      <c r="OGX58" s="18"/>
      <c r="OGY58" s="18"/>
      <c r="OGZ58" s="18"/>
      <c r="OHA58" s="18"/>
      <c r="OHB58" s="18"/>
      <c r="OHC58" s="18"/>
      <c r="OHD58" s="18"/>
      <c r="OHE58" s="18"/>
      <c r="OHF58" s="18"/>
      <c r="OHG58" s="18"/>
      <c r="OHH58" s="18"/>
      <c r="OHI58" s="18"/>
      <c r="OHJ58" s="18"/>
      <c r="OHK58" s="18"/>
      <c r="OHL58" s="18"/>
      <c r="OHM58" s="18"/>
      <c r="OHN58" s="18"/>
      <c r="OHO58" s="18"/>
      <c r="OHP58" s="18"/>
      <c r="OHQ58" s="18"/>
      <c r="OHR58" s="18"/>
      <c r="OHS58" s="18"/>
      <c r="OHT58" s="18"/>
      <c r="OHU58" s="18"/>
      <c r="OHV58" s="18"/>
      <c r="OHW58" s="18"/>
      <c r="OHX58" s="18"/>
      <c r="OHY58" s="18"/>
      <c r="OHZ58" s="18"/>
      <c r="OIA58" s="18"/>
      <c r="OIB58" s="18"/>
      <c r="OIC58" s="18"/>
      <c r="OID58" s="18"/>
      <c r="OIE58" s="18"/>
      <c r="OIF58" s="18"/>
      <c r="OIG58" s="18"/>
      <c r="OIH58" s="18"/>
      <c r="OII58" s="18"/>
      <c r="OIJ58" s="18"/>
      <c r="OIK58" s="18"/>
      <c r="OIL58" s="18"/>
      <c r="OIM58" s="18"/>
      <c r="OIN58" s="18"/>
      <c r="OIO58" s="18"/>
      <c r="OIP58" s="18"/>
      <c r="OIQ58" s="18"/>
      <c r="OIR58" s="18"/>
      <c r="OIS58" s="18"/>
      <c r="OIT58" s="18"/>
      <c r="OIU58" s="18"/>
      <c r="OIV58" s="18"/>
      <c r="OIW58" s="18"/>
      <c r="OIX58" s="18"/>
      <c r="OIY58" s="18"/>
      <c r="OIZ58" s="18"/>
      <c r="OJA58" s="18"/>
      <c r="OJB58" s="18"/>
      <c r="OJC58" s="18"/>
      <c r="OJD58" s="18"/>
      <c r="OJE58" s="18"/>
      <c r="OJF58" s="18"/>
      <c r="OJG58" s="18"/>
      <c r="OJH58" s="18"/>
      <c r="OJI58" s="18"/>
      <c r="OJJ58" s="18"/>
      <c r="OJK58" s="18"/>
      <c r="OJL58" s="18"/>
      <c r="OJM58" s="18"/>
      <c r="OJN58" s="18"/>
      <c r="OJO58" s="18"/>
      <c r="OJP58" s="18"/>
      <c r="OJQ58" s="18"/>
      <c r="OJR58" s="18"/>
      <c r="OJS58" s="18"/>
      <c r="OJT58" s="18"/>
      <c r="OJU58" s="18"/>
      <c r="OJV58" s="18"/>
      <c r="OJW58" s="18"/>
      <c r="OJX58" s="18"/>
      <c r="OJY58" s="18"/>
      <c r="OJZ58" s="18"/>
      <c r="OKA58" s="18"/>
      <c r="OKB58" s="18"/>
      <c r="OKC58" s="18"/>
      <c r="OKD58" s="18"/>
      <c r="OKE58" s="18"/>
      <c r="OKF58" s="18"/>
      <c r="OKG58" s="18"/>
      <c r="OKH58" s="18"/>
      <c r="OKI58" s="18"/>
      <c r="OKJ58" s="18"/>
      <c r="OKK58" s="18"/>
      <c r="OKL58" s="18"/>
      <c r="OKM58" s="18"/>
      <c r="OKN58" s="18"/>
      <c r="OKO58" s="18"/>
      <c r="OKP58" s="18"/>
      <c r="OKQ58" s="18"/>
      <c r="OKR58" s="18"/>
      <c r="OKS58" s="18"/>
      <c r="OKT58" s="18"/>
      <c r="OKU58" s="18"/>
      <c r="OKV58" s="18"/>
      <c r="OKW58" s="18"/>
      <c r="OKX58" s="18"/>
      <c r="OKY58" s="18"/>
      <c r="OKZ58" s="18"/>
      <c r="OLA58" s="18"/>
      <c r="OLB58" s="18"/>
      <c r="OLC58" s="18"/>
      <c r="OLD58" s="18"/>
      <c r="OLE58" s="18"/>
      <c r="OLF58" s="18"/>
      <c r="OLG58" s="18"/>
      <c r="OLH58" s="18"/>
      <c r="OLI58" s="18"/>
      <c r="OLJ58" s="18"/>
      <c r="OLK58" s="18"/>
      <c r="OLL58" s="18"/>
      <c r="OLM58" s="18"/>
      <c r="OLN58" s="18"/>
      <c r="OLO58" s="18"/>
      <c r="OLP58" s="18"/>
      <c r="OLQ58" s="18"/>
      <c r="OLR58" s="18"/>
      <c r="OLS58" s="18"/>
      <c r="OLT58" s="18"/>
      <c r="OLU58" s="18"/>
      <c r="OLV58" s="18"/>
      <c r="OLW58" s="18"/>
      <c r="OLX58" s="18"/>
      <c r="OLY58" s="18"/>
      <c r="OLZ58" s="18"/>
      <c r="OMA58" s="18"/>
      <c r="OMB58" s="18"/>
      <c r="OMC58" s="18"/>
      <c r="OMD58" s="18"/>
      <c r="OME58" s="18"/>
      <c r="OMF58" s="18"/>
      <c r="OMG58" s="18"/>
      <c r="OMH58" s="18"/>
      <c r="OMI58" s="18"/>
      <c r="OMJ58" s="18"/>
      <c r="OMK58" s="18"/>
      <c r="OML58" s="18"/>
      <c r="OMM58" s="18"/>
      <c r="OMN58" s="18"/>
      <c r="OMO58" s="18"/>
      <c r="OMP58" s="18"/>
      <c r="OMQ58" s="18"/>
      <c r="OMR58" s="18"/>
      <c r="OMS58" s="18"/>
      <c r="OMT58" s="18"/>
      <c r="OMU58" s="18"/>
      <c r="OMV58" s="18"/>
      <c r="OMW58" s="18"/>
      <c r="OMX58" s="18"/>
      <c r="OMY58" s="18"/>
      <c r="OMZ58" s="18"/>
      <c r="ONA58" s="18"/>
      <c r="ONB58" s="18"/>
      <c r="ONC58" s="18"/>
      <c r="OND58" s="18"/>
      <c r="ONE58" s="18"/>
      <c r="ONF58" s="18"/>
      <c r="ONG58" s="18"/>
      <c r="ONH58" s="18"/>
      <c r="ONI58" s="18"/>
      <c r="ONJ58" s="18"/>
      <c r="ONK58" s="18"/>
      <c r="ONL58" s="18"/>
      <c r="ONM58" s="18"/>
      <c r="ONN58" s="18"/>
      <c r="ONO58" s="18"/>
      <c r="ONP58" s="18"/>
      <c r="ONQ58" s="18"/>
      <c r="ONR58" s="18"/>
      <c r="ONS58" s="18"/>
      <c r="ONT58" s="18"/>
      <c r="ONU58" s="18"/>
      <c r="ONV58" s="18"/>
      <c r="ONW58" s="18"/>
      <c r="ONX58" s="18"/>
      <c r="ONY58" s="18"/>
      <c r="ONZ58" s="18"/>
      <c r="OOA58" s="18"/>
      <c r="OOB58" s="18"/>
      <c r="OOC58" s="18"/>
      <c r="OOD58" s="18"/>
      <c r="OOE58" s="18"/>
      <c r="OOF58" s="18"/>
      <c r="OOG58" s="18"/>
      <c r="OOH58" s="18"/>
      <c r="OOI58" s="18"/>
      <c r="OOJ58" s="18"/>
      <c r="OOK58" s="18"/>
      <c r="OOL58" s="18"/>
      <c r="OOM58" s="18"/>
      <c r="OON58" s="18"/>
      <c r="OOO58" s="18"/>
      <c r="OOP58" s="18"/>
      <c r="OOQ58" s="18"/>
      <c r="OOR58" s="18"/>
      <c r="OOS58" s="18"/>
      <c r="OOT58" s="18"/>
      <c r="OOU58" s="18"/>
      <c r="OOV58" s="18"/>
      <c r="OOW58" s="18"/>
      <c r="OOX58" s="18"/>
      <c r="OOY58" s="18"/>
      <c r="OOZ58" s="18"/>
      <c r="OPA58" s="18"/>
      <c r="OPB58" s="18"/>
      <c r="OPC58" s="18"/>
      <c r="OPD58" s="18"/>
      <c r="OPE58" s="18"/>
      <c r="OPF58" s="18"/>
      <c r="OPG58" s="18"/>
      <c r="OPH58" s="18"/>
      <c r="OPI58" s="18"/>
      <c r="OPJ58" s="18"/>
      <c r="OPK58" s="18"/>
      <c r="OPL58" s="18"/>
      <c r="OPM58" s="18"/>
      <c r="OPN58" s="18"/>
      <c r="OPO58" s="18"/>
      <c r="OPP58" s="18"/>
      <c r="OPQ58" s="18"/>
      <c r="OPR58" s="18"/>
      <c r="OPS58" s="18"/>
      <c r="OPT58" s="18"/>
      <c r="OPU58" s="18"/>
      <c r="OPV58" s="18"/>
      <c r="OPW58" s="18"/>
      <c r="OPX58" s="18"/>
      <c r="OPY58" s="18"/>
      <c r="OPZ58" s="18"/>
      <c r="OQA58" s="18"/>
      <c r="OQB58" s="18"/>
      <c r="OQC58" s="18"/>
      <c r="OQD58" s="18"/>
      <c r="OQE58" s="18"/>
      <c r="OQF58" s="18"/>
      <c r="OQG58" s="18"/>
      <c r="OQH58" s="18"/>
      <c r="OQI58" s="18"/>
      <c r="OQJ58" s="18"/>
      <c r="OQK58" s="18"/>
      <c r="OQL58" s="18"/>
      <c r="OQM58" s="18"/>
      <c r="OQN58" s="18"/>
      <c r="OQO58" s="18"/>
      <c r="OQP58" s="18"/>
      <c r="OQQ58" s="18"/>
      <c r="OQR58" s="18"/>
      <c r="OQS58" s="18"/>
      <c r="OQT58" s="18"/>
      <c r="OQU58" s="18"/>
      <c r="OQV58" s="18"/>
      <c r="OQW58" s="18"/>
      <c r="OQX58" s="18"/>
      <c r="OQY58" s="18"/>
      <c r="OQZ58" s="18"/>
      <c r="ORA58" s="18"/>
      <c r="ORB58" s="18"/>
      <c r="ORC58" s="18"/>
      <c r="ORD58" s="18"/>
      <c r="ORE58" s="18"/>
      <c r="ORF58" s="18"/>
      <c r="ORG58" s="18"/>
      <c r="ORH58" s="18"/>
      <c r="ORI58" s="18"/>
      <c r="ORJ58" s="18"/>
      <c r="ORK58" s="18"/>
      <c r="ORL58" s="18"/>
      <c r="ORM58" s="18"/>
      <c r="ORN58" s="18"/>
      <c r="ORO58" s="18"/>
      <c r="ORP58" s="18"/>
      <c r="ORQ58" s="18"/>
      <c r="ORR58" s="18"/>
      <c r="ORS58" s="18"/>
      <c r="ORT58" s="18"/>
      <c r="ORU58" s="18"/>
      <c r="ORV58" s="18"/>
      <c r="ORW58" s="18"/>
      <c r="ORX58" s="18"/>
      <c r="ORY58" s="18"/>
      <c r="ORZ58" s="18"/>
      <c r="OSA58" s="18"/>
      <c r="OSB58" s="18"/>
      <c r="OSC58" s="18"/>
      <c r="OSD58" s="18"/>
      <c r="OSE58" s="18"/>
      <c r="OSF58" s="18"/>
      <c r="OSG58" s="18"/>
      <c r="OSH58" s="18"/>
      <c r="OSI58" s="18"/>
      <c r="OSJ58" s="18"/>
      <c r="OSK58" s="18"/>
      <c r="OSL58" s="18"/>
      <c r="OSM58" s="18"/>
      <c r="OSN58" s="18"/>
      <c r="OSO58" s="18"/>
      <c r="OSP58" s="18"/>
      <c r="OSQ58" s="18"/>
      <c r="OSR58" s="18"/>
      <c r="OSS58" s="18"/>
      <c r="OST58" s="18"/>
      <c r="OSU58" s="18"/>
      <c r="OSV58" s="18"/>
      <c r="OSW58" s="18"/>
      <c r="OSX58" s="18"/>
      <c r="OSY58" s="18"/>
      <c r="OSZ58" s="18"/>
      <c r="OTA58" s="18"/>
      <c r="OTB58" s="18"/>
      <c r="OTC58" s="18"/>
      <c r="OTD58" s="18"/>
      <c r="OTE58" s="18"/>
      <c r="OTF58" s="18"/>
      <c r="OTG58" s="18"/>
      <c r="OTH58" s="18"/>
      <c r="OTI58" s="18"/>
      <c r="OTJ58" s="18"/>
      <c r="OTK58" s="18"/>
      <c r="OTL58" s="18"/>
      <c r="OTM58" s="18"/>
      <c r="OTN58" s="18"/>
      <c r="OTO58" s="18"/>
      <c r="OTP58" s="18"/>
      <c r="OTQ58" s="18"/>
      <c r="OTR58" s="18"/>
      <c r="OTS58" s="18"/>
      <c r="OTT58" s="18"/>
      <c r="OTU58" s="18"/>
      <c r="OTV58" s="18"/>
      <c r="OTW58" s="18"/>
      <c r="OTX58" s="18"/>
      <c r="OTY58" s="18"/>
      <c r="OTZ58" s="18"/>
      <c r="OUA58" s="18"/>
      <c r="OUB58" s="18"/>
      <c r="OUC58" s="18"/>
      <c r="OUD58" s="18"/>
      <c r="OUE58" s="18"/>
      <c r="OUF58" s="18"/>
      <c r="OUG58" s="18"/>
      <c r="OUH58" s="18"/>
      <c r="OUI58" s="18"/>
      <c r="OUJ58" s="18"/>
      <c r="OUK58" s="18"/>
      <c r="OUL58" s="18"/>
      <c r="OUM58" s="18"/>
      <c r="OUN58" s="18"/>
      <c r="OUO58" s="18"/>
      <c r="OUP58" s="18"/>
      <c r="OUQ58" s="18"/>
      <c r="OUR58" s="18"/>
      <c r="OUS58" s="18"/>
      <c r="OUT58" s="18"/>
      <c r="OUU58" s="18"/>
      <c r="OUV58" s="18"/>
      <c r="OUW58" s="18"/>
      <c r="OUX58" s="18"/>
      <c r="OUY58" s="18"/>
      <c r="OUZ58" s="18"/>
      <c r="OVA58" s="18"/>
      <c r="OVB58" s="18"/>
      <c r="OVC58" s="18"/>
      <c r="OVD58" s="18"/>
      <c r="OVE58" s="18"/>
      <c r="OVF58" s="18"/>
      <c r="OVG58" s="18"/>
      <c r="OVH58" s="18"/>
      <c r="OVI58" s="18"/>
      <c r="OVJ58" s="18"/>
      <c r="OVK58" s="18"/>
      <c r="OVL58" s="18"/>
      <c r="OVM58" s="18"/>
      <c r="OVN58" s="18"/>
      <c r="OVO58" s="18"/>
      <c r="OVP58" s="18"/>
      <c r="OVQ58" s="18"/>
      <c r="OVR58" s="18"/>
      <c r="OVS58" s="18"/>
      <c r="OVT58" s="18"/>
      <c r="OVU58" s="18"/>
      <c r="OVV58" s="18"/>
      <c r="OVW58" s="18"/>
      <c r="OVX58" s="18"/>
      <c r="OVY58" s="18"/>
      <c r="OVZ58" s="18"/>
      <c r="OWA58" s="18"/>
      <c r="OWB58" s="18"/>
      <c r="OWC58" s="18"/>
      <c r="OWD58" s="18"/>
      <c r="OWE58" s="18"/>
      <c r="OWF58" s="18"/>
      <c r="OWG58" s="18"/>
      <c r="OWH58" s="18"/>
      <c r="OWI58" s="18"/>
      <c r="OWJ58" s="18"/>
      <c r="OWK58" s="18"/>
      <c r="OWL58" s="18"/>
      <c r="OWM58" s="18"/>
      <c r="OWN58" s="18"/>
      <c r="OWO58" s="18"/>
      <c r="OWP58" s="18"/>
      <c r="OWQ58" s="18"/>
      <c r="OWR58" s="18"/>
      <c r="OWS58" s="18"/>
      <c r="OWT58" s="18"/>
      <c r="OWU58" s="18"/>
      <c r="OWV58" s="18"/>
      <c r="OWW58" s="18"/>
      <c r="OWX58" s="18"/>
      <c r="OWY58" s="18"/>
      <c r="OWZ58" s="18"/>
      <c r="OXA58" s="18"/>
      <c r="OXB58" s="18"/>
      <c r="OXC58" s="18"/>
      <c r="OXD58" s="18"/>
      <c r="OXE58" s="18"/>
      <c r="OXF58" s="18"/>
      <c r="OXG58" s="18"/>
      <c r="OXH58" s="18"/>
      <c r="OXI58" s="18"/>
      <c r="OXJ58" s="18"/>
      <c r="OXK58" s="18"/>
      <c r="OXL58" s="18"/>
      <c r="OXM58" s="18"/>
      <c r="OXN58" s="18"/>
      <c r="OXO58" s="18"/>
      <c r="OXP58" s="18"/>
      <c r="OXQ58" s="18"/>
      <c r="OXR58" s="18"/>
      <c r="OXS58" s="18"/>
      <c r="OXT58" s="18"/>
      <c r="OXU58" s="18"/>
      <c r="OXV58" s="18"/>
      <c r="OXW58" s="18"/>
      <c r="OXX58" s="18"/>
      <c r="OXY58" s="18"/>
      <c r="OXZ58" s="18"/>
      <c r="OYA58" s="18"/>
      <c r="OYB58" s="18"/>
      <c r="OYC58" s="18"/>
      <c r="OYD58" s="18"/>
      <c r="OYE58" s="18"/>
      <c r="OYF58" s="18"/>
      <c r="OYG58" s="18"/>
      <c r="OYH58" s="18"/>
      <c r="OYI58" s="18"/>
      <c r="OYJ58" s="18"/>
      <c r="OYK58" s="18"/>
      <c r="OYL58" s="18"/>
      <c r="OYM58" s="18"/>
      <c r="OYN58" s="18"/>
      <c r="OYO58" s="18"/>
      <c r="OYP58" s="18"/>
      <c r="OYQ58" s="18"/>
      <c r="OYR58" s="18"/>
      <c r="OYS58" s="18"/>
      <c r="OYT58" s="18"/>
      <c r="OYU58" s="18"/>
      <c r="OYV58" s="18"/>
      <c r="OYW58" s="18"/>
      <c r="OYX58" s="18"/>
      <c r="OYY58" s="18"/>
      <c r="OYZ58" s="18"/>
      <c r="OZA58" s="18"/>
      <c r="OZB58" s="18"/>
      <c r="OZC58" s="18"/>
      <c r="OZD58" s="18"/>
      <c r="OZE58" s="18"/>
      <c r="OZF58" s="18"/>
      <c r="OZG58" s="18"/>
      <c r="OZH58" s="18"/>
      <c r="OZI58" s="18"/>
      <c r="OZJ58" s="18"/>
      <c r="OZK58" s="18"/>
      <c r="OZL58" s="18"/>
      <c r="OZM58" s="18"/>
      <c r="OZN58" s="18"/>
      <c r="OZO58" s="18"/>
      <c r="OZP58" s="18"/>
      <c r="OZQ58" s="18"/>
      <c r="OZR58" s="18"/>
      <c r="OZS58" s="18"/>
      <c r="OZT58" s="18"/>
      <c r="OZU58" s="18"/>
      <c r="OZV58" s="18"/>
      <c r="OZW58" s="18"/>
      <c r="OZX58" s="18"/>
      <c r="OZY58" s="18"/>
      <c r="OZZ58" s="18"/>
      <c r="PAA58" s="18"/>
      <c r="PAB58" s="18"/>
      <c r="PAC58" s="18"/>
      <c r="PAD58" s="18"/>
      <c r="PAE58" s="18"/>
      <c r="PAF58" s="18"/>
      <c r="PAG58" s="18"/>
      <c r="PAH58" s="18"/>
      <c r="PAI58" s="18"/>
      <c r="PAJ58" s="18"/>
      <c r="PAK58" s="18"/>
      <c r="PAL58" s="18"/>
      <c r="PAM58" s="18"/>
      <c r="PAN58" s="18"/>
      <c r="PAO58" s="18"/>
      <c r="PAP58" s="18"/>
      <c r="PAQ58" s="18"/>
      <c r="PAR58" s="18"/>
      <c r="PAS58" s="18"/>
      <c r="PAT58" s="18"/>
      <c r="PAU58" s="18"/>
      <c r="PAV58" s="18"/>
      <c r="PAW58" s="18"/>
      <c r="PAX58" s="18"/>
      <c r="PAY58" s="18"/>
      <c r="PAZ58" s="18"/>
      <c r="PBA58" s="18"/>
      <c r="PBB58" s="18"/>
      <c r="PBC58" s="18"/>
      <c r="PBD58" s="18"/>
      <c r="PBE58" s="18"/>
      <c r="PBF58" s="18"/>
      <c r="PBG58" s="18"/>
      <c r="PBH58" s="18"/>
      <c r="PBI58" s="18"/>
      <c r="PBJ58" s="18"/>
      <c r="PBK58" s="18"/>
      <c r="PBL58" s="18"/>
      <c r="PBM58" s="18"/>
      <c r="PBN58" s="18"/>
      <c r="PBO58" s="18"/>
      <c r="PBP58" s="18"/>
      <c r="PBQ58" s="18"/>
      <c r="PBR58" s="18"/>
      <c r="PBS58" s="18"/>
      <c r="PBT58" s="18"/>
      <c r="PBU58" s="18"/>
      <c r="PBV58" s="18"/>
      <c r="PBW58" s="18"/>
      <c r="PBX58" s="18"/>
      <c r="PBY58" s="18"/>
      <c r="PBZ58" s="18"/>
      <c r="PCA58" s="18"/>
      <c r="PCB58" s="18"/>
      <c r="PCC58" s="18"/>
      <c r="PCD58" s="18"/>
      <c r="PCE58" s="18"/>
      <c r="PCF58" s="18"/>
      <c r="PCG58" s="18"/>
      <c r="PCH58" s="18"/>
      <c r="PCI58" s="18"/>
      <c r="PCJ58" s="18"/>
      <c r="PCK58" s="18"/>
      <c r="PCL58" s="18"/>
      <c r="PCM58" s="18"/>
      <c r="PCN58" s="18"/>
      <c r="PCO58" s="18"/>
      <c r="PCP58" s="18"/>
      <c r="PCQ58" s="18"/>
      <c r="PCR58" s="18"/>
      <c r="PCS58" s="18"/>
      <c r="PCT58" s="18"/>
      <c r="PCU58" s="18"/>
      <c r="PCV58" s="18"/>
      <c r="PCW58" s="18"/>
      <c r="PCX58" s="18"/>
      <c r="PCY58" s="18"/>
      <c r="PCZ58" s="18"/>
      <c r="PDA58" s="18"/>
      <c r="PDB58" s="18"/>
      <c r="PDC58" s="18"/>
      <c r="PDD58" s="18"/>
      <c r="PDE58" s="18"/>
      <c r="PDF58" s="18"/>
      <c r="PDG58" s="18"/>
      <c r="PDH58" s="18"/>
      <c r="PDI58" s="18"/>
      <c r="PDJ58" s="18"/>
      <c r="PDK58" s="18"/>
      <c r="PDL58" s="18"/>
      <c r="PDM58" s="18"/>
      <c r="PDN58" s="18"/>
      <c r="PDO58" s="18"/>
      <c r="PDP58" s="18"/>
      <c r="PDQ58" s="18"/>
      <c r="PDR58" s="18"/>
      <c r="PDS58" s="18"/>
      <c r="PDT58" s="18"/>
      <c r="PDU58" s="18"/>
      <c r="PDV58" s="18"/>
      <c r="PDW58" s="18"/>
      <c r="PDX58" s="18"/>
      <c r="PDY58" s="18"/>
      <c r="PDZ58" s="18"/>
      <c r="PEA58" s="18"/>
      <c r="PEB58" s="18"/>
      <c r="PEC58" s="18"/>
      <c r="PED58" s="18"/>
      <c r="PEE58" s="18"/>
      <c r="PEF58" s="18"/>
      <c r="PEG58" s="18"/>
      <c r="PEH58" s="18"/>
      <c r="PEI58" s="18"/>
      <c r="PEJ58" s="18"/>
      <c r="PEK58" s="18"/>
      <c r="PEL58" s="18"/>
      <c r="PEM58" s="18"/>
      <c r="PEN58" s="18"/>
      <c r="PEO58" s="18"/>
      <c r="PEP58" s="18"/>
      <c r="PEQ58" s="18"/>
      <c r="PER58" s="18"/>
      <c r="PES58" s="18"/>
      <c r="PET58" s="18"/>
      <c r="PEU58" s="18"/>
      <c r="PEV58" s="18"/>
      <c r="PEW58" s="18"/>
      <c r="PEX58" s="18"/>
      <c r="PEY58" s="18"/>
      <c r="PEZ58" s="18"/>
      <c r="PFA58" s="18"/>
      <c r="PFB58" s="18"/>
      <c r="PFC58" s="18"/>
      <c r="PFD58" s="18"/>
      <c r="PFE58" s="18"/>
      <c r="PFF58" s="18"/>
      <c r="PFG58" s="18"/>
      <c r="PFH58" s="18"/>
      <c r="PFI58" s="18"/>
      <c r="PFJ58" s="18"/>
      <c r="PFK58" s="18"/>
      <c r="PFL58" s="18"/>
      <c r="PFM58" s="18"/>
      <c r="PFN58" s="18"/>
      <c r="PFO58" s="18"/>
      <c r="PFP58" s="18"/>
      <c r="PFQ58" s="18"/>
      <c r="PFR58" s="18"/>
      <c r="PFS58" s="18"/>
      <c r="PFT58" s="18"/>
      <c r="PFU58" s="18"/>
      <c r="PFV58" s="18"/>
      <c r="PFW58" s="18"/>
      <c r="PFX58" s="18"/>
      <c r="PFY58" s="18"/>
      <c r="PFZ58" s="18"/>
      <c r="PGA58" s="18"/>
      <c r="PGB58" s="18"/>
      <c r="PGC58" s="18"/>
      <c r="PGD58" s="18"/>
      <c r="PGE58" s="18"/>
      <c r="PGF58" s="18"/>
      <c r="PGG58" s="18"/>
      <c r="PGH58" s="18"/>
      <c r="PGI58" s="18"/>
      <c r="PGJ58" s="18"/>
      <c r="PGK58" s="18"/>
      <c r="PGL58" s="18"/>
      <c r="PGM58" s="18"/>
      <c r="PGN58" s="18"/>
      <c r="PGO58" s="18"/>
      <c r="PGP58" s="18"/>
      <c r="PGQ58" s="18"/>
      <c r="PGR58" s="18"/>
      <c r="PGS58" s="18"/>
      <c r="PGT58" s="18"/>
      <c r="PGU58" s="18"/>
      <c r="PGV58" s="18"/>
      <c r="PGW58" s="18"/>
      <c r="PGX58" s="18"/>
      <c r="PGY58" s="18"/>
      <c r="PGZ58" s="18"/>
      <c r="PHA58" s="18"/>
      <c r="PHB58" s="18"/>
      <c r="PHC58" s="18"/>
      <c r="PHD58" s="18"/>
      <c r="PHE58" s="18"/>
      <c r="PHF58" s="18"/>
      <c r="PHG58" s="18"/>
      <c r="PHH58" s="18"/>
      <c r="PHI58" s="18"/>
      <c r="PHJ58" s="18"/>
      <c r="PHK58" s="18"/>
      <c r="PHL58" s="18"/>
      <c r="PHM58" s="18"/>
      <c r="PHN58" s="18"/>
      <c r="PHO58" s="18"/>
      <c r="PHP58" s="18"/>
      <c r="PHQ58" s="18"/>
      <c r="PHR58" s="18"/>
      <c r="PHS58" s="18"/>
      <c r="PHT58" s="18"/>
      <c r="PHU58" s="18"/>
      <c r="PHV58" s="18"/>
      <c r="PHW58" s="18"/>
      <c r="PHX58" s="18"/>
      <c r="PHY58" s="18"/>
      <c r="PHZ58" s="18"/>
      <c r="PIA58" s="18"/>
      <c r="PIB58" s="18"/>
      <c r="PIC58" s="18"/>
      <c r="PID58" s="18"/>
      <c r="PIE58" s="18"/>
      <c r="PIF58" s="18"/>
      <c r="PIG58" s="18"/>
      <c r="PIH58" s="18"/>
      <c r="PII58" s="18"/>
      <c r="PIJ58" s="18"/>
      <c r="PIK58" s="18"/>
      <c r="PIL58" s="18"/>
      <c r="PIM58" s="18"/>
      <c r="PIN58" s="18"/>
      <c r="PIO58" s="18"/>
      <c r="PIP58" s="18"/>
      <c r="PIQ58" s="18"/>
      <c r="PIR58" s="18"/>
      <c r="PIS58" s="18"/>
      <c r="PIT58" s="18"/>
      <c r="PIU58" s="18"/>
      <c r="PIV58" s="18"/>
      <c r="PIW58" s="18"/>
      <c r="PIX58" s="18"/>
      <c r="PIY58" s="18"/>
      <c r="PIZ58" s="18"/>
      <c r="PJA58" s="18"/>
      <c r="PJB58" s="18"/>
      <c r="PJC58" s="18"/>
      <c r="PJD58" s="18"/>
      <c r="PJE58" s="18"/>
      <c r="PJF58" s="18"/>
      <c r="PJG58" s="18"/>
      <c r="PJH58" s="18"/>
      <c r="PJI58" s="18"/>
      <c r="PJJ58" s="18"/>
      <c r="PJK58" s="18"/>
      <c r="PJL58" s="18"/>
      <c r="PJM58" s="18"/>
      <c r="PJN58" s="18"/>
      <c r="PJO58" s="18"/>
      <c r="PJP58" s="18"/>
      <c r="PJQ58" s="18"/>
      <c r="PJR58" s="18"/>
      <c r="PJS58" s="18"/>
      <c r="PJT58" s="18"/>
      <c r="PJU58" s="18"/>
      <c r="PJV58" s="18"/>
      <c r="PJW58" s="18"/>
      <c r="PJX58" s="18"/>
      <c r="PJY58" s="18"/>
      <c r="PJZ58" s="18"/>
      <c r="PKA58" s="18"/>
      <c r="PKB58" s="18"/>
      <c r="PKC58" s="18"/>
      <c r="PKD58" s="18"/>
      <c r="PKE58" s="18"/>
      <c r="PKF58" s="18"/>
      <c r="PKG58" s="18"/>
      <c r="PKH58" s="18"/>
      <c r="PKI58" s="18"/>
      <c r="PKJ58" s="18"/>
      <c r="PKK58" s="18"/>
      <c r="PKL58" s="18"/>
      <c r="PKM58" s="18"/>
      <c r="PKN58" s="18"/>
      <c r="PKO58" s="18"/>
      <c r="PKP58" s="18"/>
      <c r="PKQ58" s="18"/>
      <c r="PKR58" s="18"/>
      <c r="PKS58" s="18"/>
      <c r="PKT58" s="18"/>
      <c r="PKU58" s="18"/>
      <c r="PKV58" s="18"/>
      <c r="PKW58" s="18"/>
      <c r="PKX58" s="18"/>
      <c r="PKY58" s="18"/>
      <c r="PKZ58" s="18"/>
      <c r="PLA58" s="18"/>
      <c r="PLB58" s="18"/>
      <c r="PLC58" s="18"/>
      <c r="PLD58" s="18"/>
      <c r="PLE58" s="18"/>
      <c r="PLF58" s="18"/>
      <c r="PLG58" s="18"/>
      <c r="PLH58" s="18"/>
      <c r="PLI58" s="18"/>
      <c r="PLJ58" s="18"/>
      <c r="PLK58" s="18"/>
      <c r="PLL58" s="18"/>
      <c r="PLM58" s="18"/>
      <c r="PLN58" s="18"/>
      <c r="PLO58" s="18"/>
      <c r="PLP58" s="18"/>
      <c r="PLQ58" s="18"/>
      <c r="PLR58" s="18"/>
      <c r="PLS58" s="18"/>
      <c r="PLT58" s="18"/>
      <c r="PLU58" s="18"/>
      <c r="PLV58" s="18"/>
      <c r="PLW58" s="18"/>
      <c r="PLX58" s="18"/>
      <c r="PLY58" s="18"/>
      <c r="PLZ58" s="18"/>
      <c r="PMA58" s="18"/>
      <c r="PMB58" s="18"/>
      <c r="PMC58" s="18"/>
      <c r="PMD58" s="18"/>
      <c r="PME58" s="18"/>
      <c r="PMF58" s="18"/>
      <c r="PMG58" s="18"/>
      <c r="PMH58" s="18"/>
      <c r="PMI58" s="18"/>
      <c r="PMJ58" s="18"/>
      <c r="PMK58" s="18"/>
      <c r="PML58" s="18"/>
      <c r="PMM58" s="18"/>
      <c r="PMN58" s="18"/>
      <c r="PMO58" s="18"/>
      <c r="PMP58" s="18"/>
      <c r="PMQ58" s="18"/>
      <c r="PMR58" s="18"/>
      <c r="PMS58" s="18"/>
      <c r="PMT58" s="18"/>
      <c r="PMU58" s="18"/>
      <c r="PMV58" s="18"/>
      <c r="PMW58" s="18"/>
      <c r="PMX58" s="18"/>
      <c r="PMY58" s="18"/>
      <c r="PMZ58" s="18"/>
      <c r="PNA58" s="18"/>
      <c r="PNB58" s="18"/>
      <c r="PNC58" s="18"/>
      <c r="PND58" s="18"/>
      <c r="PNE58" s="18"/>
      <c r="PNF58" s="18"/>
      <c r="PNG58" s="18"/>
      <c r="PNH58" s="18"/>
      <c r="PNI58" s="18"/>
      <c r="PNJ58" s="18"/>
      <c r="PNK58" s="18"/>
      <c r="PNL58" s="18"/>
      <c r="PNM58" s="18"/>
      <c r="PNN58" s="18"/>
      <c r="PNO58" s="18"/>
      <c r="PNP58" s="18"/>
      <c r="PNQ58" s="18"/>
      <c r="PNR58" s="18"/>
      <c r="PNS58" s="18"/>
      <c r="PNT58" s="18"/>
      <c r="PNU58" s="18"/>
      <c r="PNV58" s="18"/>
      <c r="PNW58" s="18"/>
      <c r="PNX58" s="18"/>
      <c r="PNY58" s="18"/>
      <c r="PNZ58" s="18"/>
      <c r="POA58" s="18"/>
      <c r="POB58" s="18"/>
      <c r="POC58" s="18"/>
      <c r="POD58" s="18"/>
      <c r="POE58" s="18"/>
      <c r="POF58" s="18"/>
      <c r="POG58" s="18"/>
      <c r="POH58" s="18"/>
      <c r="POI58" s="18"/>
      <c r="POJ58" s="18"/>
      <c r="POK58" s="18"/>
      <c r="POL58" s="18"/>
      <c r="POM58" s="18"/>
      <c r="PON58" s="18"/>
      <c r="POO58" s="18"/>
      <c r="POP58" s="18"/>
      <c r="POQ58" s="18"/>
      <c r="POR58" s="18"/>
      <c r="POS58" s="18"/>
      <c r="POT58" s="18"/>
      <c r="POU58" s="18"/>
      <c r="POV58" s="18"/>
      <c r="POW58" s="18"/>
      <c r="POX58" s="18"/>
      <c r="POY58" s="18"/>
      <c r="POZ58" s="18"/>
      <c r="PPA58" s="18"/>
      <c r="PPB58" s="18"/>
      <c r="PPC58" s="18"/>
      <c r="PPD58" s="18"/>
      <c r="PPE58" s="18"/>
      <c r="PPF58" s="18"/>
      <c r="PPG58" s="18"/>
      <c r="PPH58" s="18"/>
      <c r="PPI58" s="18"/>
      <c r="PPJ58" s="18"/>
      <c r="PPK58" s="18"/>
      <c r="PPL58" s="18"/>
      <c r="PPM58" s="18"/>
      <c r="PPN58" s="18"/>
      <c r="PPO58" s="18"/>
      <c r="PPP58" s="18"/>
      <c r="PPQ58" s="18"/>
      <c r="PPR58" s="18"/>
      <c r="PPS58" s="18"/>
      <c r="PPT58" s="18"/>
      <c r="PPU58" s="18"/>
      <c r="PPV58" s="18"/>
      <c r="PPW58" s="18"/>
      <c r="PPX58" s="18"/>
      <c r="PPY58" s="18"/>
      <c r="PPZ58" s="18"/>
      <c r="PQA58" s="18"/>
      <c r="PQB58" s="18"/>
      <c r="PQC58" s="18"/>
      <c r="PQD58" s="18"/>
      <c r="PQE58" s="18"/>
      <c r="PQF58" s="18"/>
      <c r="PQG58" s="18"/>
      <c r="PQH58" s="18"/>
      <c r="PQI58" s="18"/>
      <c r="PQJ58" s="18"/>
      <c r="PQK58" s="18"/>
      <c r="PQL58" s="18"/>
      <c r="PQM58" s="18"/>
      <c r="PQN58" s="18"/>
      <c r="PQO58" s="18"/>
      <c r="PQP58" s="18"/>
      <c r="PQQ58" s="18"/>
      <c r="PQR58" s="18"/>
      <c r="PQS58" s="18"/>
      <c r="PQT58" s="18"/>
      <c r="PQU58" s="18"/>
      <c r="PQV58" s="18"/>
      <c r="PQW58" s="18"/>
      <c r="PQX58" s="18"/>
      <c r="PQY58" s="18"/>
      <c r="PQZ58" s="18"/>
      <c r="PRA58" s="18"/>
      <c r="PRB58" s="18"/>
      <c r="PRC58" s="18"/>
      <c r="PRD58" s="18"/>
      <c r="PRE58" s="18"/>
      <c r="PRF58" s="18"/>
      <c r="PRG58" s="18"/>
      <c r="PRH58" s="18"/>
      <c r="PRI58" s="18"/>
      <c r="PRJ58" s="18"/>
      <c r="PRK58" s="18"/>
      <c r="PRL58" s="18"/>
      <c r="PRM58" s="18"/>
      <c r="PRN58" s="18"/>
      <c r="PRO58" s="18"/>
      <c r="PRP58" s="18"/>
      <c r="PRQ58" s="18"/>
      <c r="PRR58" s="18"/>
      <c r="PRS58" s="18"/>
      <c r="PRT58" s="18"/>
      <c r="PRU58" s="18"/>
      <c r="PRV58" s="18"/>
      <c r="PRW58" s="18"/>
      <c r="PRX58" s="18"/>
      <c r="PRY58" s="18"/>
      <c r="PRZ58" s="18"/>
      <c r="PSA58" s="18"/>
      <c r="PSB58" s="18"/>
      <c r="PSC58" s="18"/>
      <c r="PSD58" s="18"/>
      <c r="PSE58" s="18"/>
      <c r="PSF58" s="18"/>
      <c r="PSG58" s="18"/>
      <c r="PSH58" s="18"/>
      <c r="PSI58" s="18"/>
      <c r="PSJ58" s="18"/>
      <c r="PSK58" s="18"/>
      <c r="PSL58" s="18"/>
      <c r="PSM58" s="18"/>
      <c r="PSN58" s="18"/>
      <c r="PSO58" s="18"/>
      <c r="PSP58" s="18"/>
      <c r="PSQ58" s="18"/>
      <c r="PSR58" s="18"/>
      <c r="PSS58" s="18"/>
      <c r="PST58" s="18"/>
      <c r="PSU58" s="18"/>
      <c r="PSV58" s="18"/>
      <c r="PSW58" s="18"/>
      <c r="PSX58" s="18"/>
      <c r="PSY58" s="18"/>
      <c r="PSZ58" s="18"/>
      <c r="PTA58" s="18"/>
      <c r="PTB58" s="18"/>
      <c r="PTC58" s="18"/>
      <c r="PTD58" s="18"/>
      <c r="PTE58" s="18"/>
      <c r="PTF58" s="18"/>
      <c r="PTG58" s="18"/>
      <c r="PTH58" s="18"/>
      <c r="PTI58" s="18"/>
      <c r="PTJ58" s="18"/>
      <c r="PTK58" s="18"/>
      <c r="PTL58" s="18"/>
      <c r="PTM58" s="18"/>
      <c r="PTN58" s="18"/>
      <c r="PTO58" s="18"/>
      <c r="PTP58" s="18"/>
      <c r="PTQ58" s="18"/>
      <c r="PTR58" s="18"/>
      <c r="PTS58" s="18"/>
      <c r="PTT58" s="18"/>
      <c r="PTU58" s="18"/>
      <c r="PTV58" s="18"/>
      <c r="PTW58" s="18"/>
      <c r="PTX58" s="18"/>
      <c r="PTY58" s="18"/>
      <c r="PTZ58" s="18"/>
      <c r="PUA58" s="18"/>
      <c r="PUB58" s="18"/>
      <c r="PUC58" s="18"/>
      <c r="PUD58" s="18"/>
      <c r="PUE58" s="18"/>
      <c r="PUF58" s="18"/>
      <c r="PUG58" s="18"/>
      <c r="PUH58" s="18"/>
      <c r="PUI58" s="18"/>
      <c r="PUJ58" s="18"/>
      <c r="PUK58" s="18"/>
      <c r="PUL58" s="18"/>
      <c r="PUM58" s="18"/>
      <c r="PUN58" s="18"/>
      <c r="PUO58" s="18"/>
      <c r="PUP58" s="18"/>
      <c r="PUQ58" s="18"/>
      <c r="PUR58" s="18"/>
      <c r="PUS58" s="18"/>
      <c r="PUT58" s="18"/>
      <c r="PUU58" s="18"/>
      <c r="PUV58" s="18"/>
      <c r="PUW58" s="18"/>
      <c r="PUX58" s="18"/>
      <c r="PUY58" s="18"/>
      <c r="PUZ58" s="18"/>
      <c r="PVA58" s="18"/>
      <c r="PVB58" s="18"/>
      <c r="PVC58" s="18"/>
      <c r="PVD58" s="18"/>
      <c r="PVE58" s="18"/>
      <c r="PVF58" s="18"/>
      <c r="PVG58" s="18"/>
      <c r="PVH58" s="18"/>
      <c r="PVI58" s="18"/>
      <c r="PVJ58" s="18"/>
      <c r="PVK58" s="18"/>
      <c r="PVL58" s="18"/>
      <c r="PVM58" s="18"/>
      <c r="PVN58" s="18"/>
      <c r="PVO58" s="18"/>
      <c r="PVP58" s="18"/>
      <c r="PVQ58" s="18"/>
      <c r="PVR58" s="18"/>
      <c r="PVS58" s="18"/>
      <c r="PVT58" s="18"/>
      <c r="PVU58" s="18"/>
      <c r="PVV58" s="18"/>
      <c r="PVW58" s="18"/>
      <c r="PVX58" s="18"/>
      <c r="PVY58" s="18"/>
      <c r="PVZ58" s="18"/>
      <c r="PWA58" s="18"/>
      <c r="PWB58" s="18"/>
      <c r="PWC58" s="18"/>
      <c r="PWD58" s="18"/>
      <c r="PWE58" s="18"/>
      <c r="PWF58" s="18"/>
      <c r="PWG58" s="18"/>
      <c r="PWH58" s="18"/>
      <c r="PWI58" s="18"/>
      <c r="PWJ58" s="18"/>
      <c r="PWK58" s="18"/>
      <c r="PWL58" s="18"/>
      <c r="PWM58" s="18"/>
      <c r="PWN58" s="18"/>
      <c r="PWO58" s="18"/>
      <c r="PWP58" s="18"/>
      <c r="PWQ58" s="18"/>
      <c r="PWR58" s="18"/>
      <c r="PWS58" s="18"/>
      <c r="PWT58" s="18"/>
      <c r="PWU58" s="18"/>
      <c r="PWV58" s="18"/>
      <c r="PWW58" s="18"/>
      <c r="PWX58" s="18"/>
      <c r="PWY58" s="18"/>
      <c r="PWZ58" s="18"/>
      <c r="PXA58" s="18"/>
      <c r="PXB58" s="18"/>
      <c r="PXC58" s="18"/>
      <c r="PXD58" s="18"/>
      <c r="PXE58" s="18"/>
      <c r="PXF58" s="18"/>
      <c r="PXG58" s="18"/>
      <c r="PXH58" s="18"/>
      <c r="PXI58" s="18"/>
      <c r="PXJ58" s="18"/>
      <c r="PXK58" s="18"/>
      <c r="PXL58" s="18"/>
      <c r="PXM58" s="18"/>
      <c r="PXN58" s="18"/>
      <c r="PXO58" s="18"/>
      <c r="PXP58" s="18"/>
      <c r="PXQ58" s="18"/>
      <c r="PXR58" s="18"/>
      <c r="PXS58" s="18"/>
      <c r="PXT58" s="18"/>
      <c r="PXU58" s="18"/>
      <c r="PXV58" s="18"/>
      <c r="PXW58" s="18"/>
      <c r="PXX58" s="18"/>
      <c r="PXY58" s="18"/>
      <c r="PXZ58" s="18"/>
      <c r="PYA58" s="18"/>
      <c r="PYB58" s="18"/>
      <c r="PYC58" s="18"/>
      <c r="PYD58" s="18"/>
      <c r="PYE58" s="18"/>
      <c r="PYF58" s="18"/>
      <c r="PYG58" s="18"/>
      <c r="PYH58" s="18"/>
      <c r="PYI58" s="18"/>
      <c r="PYJ58" s="18"/>
      <c r="PYK58" s="18"/>
      <c r="PYL58" s="18"/>
      <c r="PYM58" s="18"/>
      <c r="PYN58" s="18"/>
      <c r="PYO58" s="18"/>
      <c r="PYP58" s="18"/>
      <c r="PYQ58" s="18"/>
      <c r="PYR58" s="18"/>
      <c r="PYS58" s="18"/>
      <c r="PYT58" s="18"/>
      <c r="PYU58" s="18"/>
      <c r="PYV58" s="18"/>
      <c r="PYW58" s="18"/>
      <c r="PYX58" s="18"/>
      <c r="PYY58" s="18"/>
      <c r="PYZ58" s="18"/>
      <c r="PZA58" s="18"/>
      <c r="PZB58" s="18"/>
      <c r="PZC58" s="18"/>
      <c r="PZD58" s="18"/>
      <c r="PZE58" s="18"/>
      <c r="PZF58" s="18"/>
      <c r="PZG58" s="18"/>
      <c r="PZH58" s="18"/>
      <c r="PZI58" s="18"/>
      <c r="PZJ58" s="18"/>
      <c r="PZK58" s="18"/>
      <c r="PZL58" s="18"/>
      <c r="PZM58" s="18"/>
      <c r="PZN58" s="18"/>
      <c r="PZO58" s="18"/>
      <c r="PZP58" s="18"/>
      <c r="PZQ58" s="18"/>
      <c r="PZR58" s="18"/>
      <c r="PZS58" s="18"/>
      <c r="PZT58" s="18"/>
      <c r="PZU58" s="18"/>
      <c r="PZV58" s="18"/>
      <c r="PZW58" s="18"/>
      <c r="PZX58" s="18"/>
      <c r="PZY58" s="18"/>
      <c r="PZZ58" s="18"/>
      <c r="QAA58" s="18"/>
      <c r="QAB58" s="18"/>
      <c r="QAC58" s="18"/>
      <c r="QAD58" s="18"/>
      <c r="QAE58" s="18"/>
      <c r="QAF58" s="18"/>
      <c r="QAG58" s="18"/>
      <c r="QAH58" s="18"/>
      <c r="QAI58" s="18"/>
      <c r="QAJ58" s="18"/>
      <c r="QAK58" s="18"/>
      <c r="QAL58" s="18"/>
      <c r="QAM58" s="18"/>
      <c r="QAN58" s="18"/>
      <c r="QAO58" s="18"/>
      <c r="QAP58" s="18"/>
      <c r="QAQ58" s="18"/>
      <c r="QAR58" s="18"/>
      <c r="QAS58" s="18"/>
      <c r="QAT58" s="18"/>
      <c r="QAU58" s="18"/>
      <c r="QAV58" s="18"/>
      <c r="QAW58" s="18"/>
      <c r="QAX58" s="18"/>
      <c r="QAY58" s="18"/>
      <c r="QAZ58" s="18"/>
      <c r="QBA58" s="18"/>
      <c r="QBB58" s="18"/>
      <c r="QBC58" s="18"/>
      <c r="QBD58" s="18"/>
      <c r="QBE58" s="18"/>
      <c r="QBF58" s="18"/>
      <c r="QBG58" s="18"/>
      <c r="QBH58" s="18"/>
      <c r="QBI58" s="18"/>
      <c r="QBJ58" s="18"/>
      <c r="QBK58" s="18"/>
      <c r="QBL58" s="18"/>
      <c r="QBM58" s="18"/>
      <c r="QBN58" s="18"/>
      <c r="QBO58" s="18"/>
      <c r="QBP58" s="18"/>
      <c r="QBQ58" s="18"/>
      <c r="QBR58" s="18"/>
      <c r="QBS58" s="18"/>
      <c r="QBT58" s="18"/>
      <c r="QBU58" s="18"/>
      <c r="QBV58" s="18"/>
      <c r="QBW58" s="18"/>
      <c r="QBX58" s="18"/>
      <c r="QBY58" s="18"/>
      <c r="QBZ58" s="18"/>
      <c r="QCA58" s="18"/>
      <c r="QCB58" s="18"/>
      <c r="QCC58" s="18"/>
      <c r="QCD58" s="18"/>
      <c r="QCE58" s="18"/>
      <c r="QCF58" s="18"/>
      <c r="QCG58" s="18"/>
      <c r="QCH58" s="18"/>
      <c r="QCI58" s="18"/>
      <c r="QCJ58" s="18"/>
      <c r="QCK58" s="18"/>
      <c r="QCL58" s="18"/>
      <c r="QCM58" s="18"/>
      <c r="QCN58" s="18"/>
      <c r="QCO58" s="18"/>
      <c r="QCP58" s="18"/>
      <c r="QCQ58" s="18"/>
      <c r="QCR58" s="18"/>
      <c r="QCS58" s="18"/>
      <c r="QCT58" s="18"/>
      <c r="QCU58" s="18"/>
      <c r="QCV58" s="18"/>
      <c r="QCW58" s="18"/>
      <c r="QCX58" s="18"/>
      <c r="QCY58" s="18"/>
      <c r="QCZ58" s="18"/>
      <c r="QDA58" s="18"/>
      <c r="QDB58" s="18"/>
      <c r="QDC58" s="18"/>
      <c r="QDD58" s="18"/>
      <c r="QDE58" s="18"/>
      <c r="QDF58" s="18"/>
      <c r="QDG58" s="18"/>
      <c r="QDH58" s="18"/>
      <c r="QDI58" s="18"/>
      <c r="QDJ58" s="18"/>
      <c r="QDK58" s="18"/>
      <c r="QDL58" s="18"/>
      <c r="QDM58" s="18"/>
      <c r="QDN58" s="18"/>
      <c r="QDO58" s="18"/>
      <c r="QDP58" s="18"/>
      <c r="QDQ58" s="18"/>
      <c r="QDR58" s="18"/>
      <c r="QDS58" s="18"/>
      <c r="QDT58" s="18"/>
      <c r="QDU58" s="18"/>
      <c r="QDV58" s="18"/>
      <c r="QDW58" s="18"/>
      <c r="QDX58" s="18"/>
      <c r="QDY58" s="18"/>
      <c r="QDZ58" s="18"/>
      <c r="QEA58" s="18"/>
      <c r="QEB58" s="18"/>
      <c r="QEC58" s="18"/>
      <c r="QED58" s="18"/>
      <c r="QEE58" s="18"/>
      <c r="QEF58" s="18"/>
      <c r="QEG58" s="18"/>
      <c r="QEH58" s="18"/>
      <c r="QEI58" s="18"/>
      <c r="QEJ58" s="18"/>
      <c r="QEK58" s="18"/>
      <c r="QEL58" s="18"/>
      <c r="QEM58" s="18"/>
      <c r="QEN58" s="18"/>
      <c r="QEO58" s="18"/>
      <c r="QEP58" s="18"/>
      <c r="QEQ58" s="18"/>
      <c r="QER58" s="18"/>
      <c r="QES58" s="18"/>
      <c r="QET58" s="18"/>
      <c r="QEU58" s="18"/>
      <c r="QEV58" s="18"/>
      <c r="QEW58" s="18"/>
      <c r="QEX58" s="18"/>
      <c r="QEY58" s="18"/>
      <c r="QEZ58" s="18"/>
      <c r="QFA58" s="18"/>
      <c r="QFB58" s="18"/>
      <c r="QFC58" s="18"/>
      <c r="QFD58" s="18"/>
      <c r="QFE58" s="18"/>
      <c r="QFF58" s="18"/>
      <c r="QFG58" s="18"/>
      <c r="QFH58" s="18"/>
      <c r="QFI58" s="18"/>
      <c r="QFJ58" s="18"/>
      <c r="QFK58" s="18"/>
      <c r="QFL58" s="18"/>
      <c r="QFM58" s="18"/>
      <c r="QFN58" s="18"/>
      <c r="QFO58" s="18"/>
      <c r="QFP58" s="18"/>
      <c r="QFQ58" s="18"/>
      <c r="QFR58" s="18"/>
      <c r="QFS58" s="18"/>
      <c r="QFT58" s="18"/>
      <c r="QFU58" s="18"/>
      <c r="QFV58" s="18"/>
      <c r="QFW58" s="18"/>
      <c r="QFX58" s="18"/>
      <c r="QFY58" s="18"/>
      <c r="QFZ58" s="18"/>
      <c r="QGA58" s="18"/>
      <c r="QGB58" s="18"/>
      <c r="QGC58" s="18"/>
      <c r="QGD58" s="18"/>
      <c r="QGE58" s="18"/>
      <c r="QGF58" s="18"/>
      <c r="QGG58" s="18"/>
      <c r="QGH58" s="18"/>
      <c r="QGI58" s="18"/>
      <c r="QGJ58" s="18"/>
      <c r="QGK58" s="18"/>
      <c r="QGL58" s="18"/>
      <c r="QGM58" s="18"/>
      <c r="QGN58" s="18"/>
      <c r="QGO58" s="18"/>
      <c r="QGP58" s="18"/>
      <c r="QGQ58" s="18"/>
      <c r="QGR58" s="18"/>
      <c r="QGS58" s="18"/>
      <c r="QGT58" s="18"/>
      <c r="QGU58" s="18"/>
      <c r="QGV58" s="18"/>
      <c r="QGW58" s="18"/>
      <c r="QGX58" s="18"/>
      <c r="QGY58" s="18"/>
      <c r="QGZ58" s="18"/>
      <c r="QHA58" s="18"/>
      <c r="QHB58" s="18"/>
      <c r="QHC58" s="18"/>
      <c r="QHD58" s="18"/>
      <c r="QHE58" s="18"/>
      <c r="QHF58" s="18"/>
      <c r="QHG58" s="18"/>
      <c r="QHH58" s="18"/>
      <c r="QHI58" s="18"/>
      <c r="QHJ58" s="18"/>
      <c r="QHK58" s="18"/>
      <c r="QHL58" s="18"/>
      <c r="QHM58" s="18"/>
      <c r="QHN58" s="18"/>
      <c r="QHO58" s="18"/>
      <c r="QHP58" s="18"/>
      <c r="QHQ58" s="18"/>
      <c r="QHR58" s="18"/>
      <c r="QHS58" s="18"/>
      <c r="QHT58" s="18"/>
      <c r="QHU58" s="18"/>
      <c r="QHV58" s="18"/>
      <c r="QHW58" s="18"/>
      <c r="QHX58" s="18"/>
      <c r="QHY58" s="18"/>
      <c r="QHZ58" s="18"/>
      <c r="QIA58" s="18"/>
      <c r="QIB58" s="18"/>
      <c r="QIC58" s="18"/>
      <c r="QID58" s="18"/>
      <c r="QIE58" s="18"/>
      <c r="QIF58" s="18"/>
      <c r="QIG58" s="18"/>
      <c r="QIH58" s="18"/>
      <c r="QII58" s="18"/>
      <c r="QIJ58" s="18"/>
      <c r="QIK58" s="18"/>
      <c r="QIL58" s="18"/>
      <c r="QIM58" s="18"/>
      <c r="QIN58" s="18"/>
      <c r="QIO58" s="18"/>
      <c r="QIP58" s="18"/>
      <c r="QIQ58" s="18"/>
      <c r="QIR58" s="18"/>
      <c r="QIS58" s="18"/>
      <c r="QIT58" s="18"/>
      <c r="QIU58" s="18"/>
      <c r="QIV58" s="18"/>
      <c r="QIW58" s="18"/>
      <c r="QIX58" s="18"/>
      <c r="QIY58" s="18"/>
      <c r="QIZ58" s="18"/>
      <c r="QJA58" s="18"/>
      <c r="QJB58" s="18"/>
      <c r="QJC58" s="18"/>
      <c r="QJD58" s="18"/>
      <c r="QJE58" s="18"/>
      <c r="QJF58" s="18"/>
      <c r="QJG58" s="18"/>
      <c r="QJH58" s="18"/>
      <c r="QJI58" s="18"/>
      <c r="QJJ58" s="18"/>
      <c r="QJK58" s="18"/>
      <c r="QJL58" s="18"/>
      <c r="QJM58" s="18"/>
      <c r="QJN58" s="18"/>
      <c r="QJO58" s="18"/>
      <c r="QJP58" s="18"/>
      <c r="QJQ58" s="18"/>
      <c r="QJR58" s="18"/>
      <c r="QJS58" s="18"/>
      <c r="QJT58" s="18"/>
      <c r="QJU58" s="18"/>
      <c r="QJV58" s="18"/>
      <c r="QJW58" s="18"/>
      <c r="QJX58" s="18"/>
      <c r="QJY58" s="18"/>
      <c r="QJZ58" s="18"/>
      <c r="QKA58" s="18"/>
      <c r="QKB58" s="18"/>
      <c r="QKC58" s="18"/>
      <c r="QKD58" s="18"/>
      <c r="QKE58" s="18"/>
      <c r="QKF58" s="18"/>
      <c r="QKG58" s="18"/>
      <c r="QKH58" s="18"/>
      <c r="QKI58" s="18"/>
      <c r="QKJ58" s="18"/>
      <c r="QKK58" s="18"/>
      <c r="QKL58" s="18"/>
      <c r="QKM58" s="18"/>
      <c r="QKN58" s="18"/>
      <c r="QKO58" s="18"/>
      <c r="QKP58" s="18"/>
      <c r="QKQ58" s="18"/>
      <c r="QKR58" s="18"/>
      <c r="QKS58" s="18"/>
      <c r="QKT58" s="18"/>
      <c r="QKU58" s="18"/>
      <c r="QKV58" s="18"/>
      <c r="QKW58" s="18"/>
      <c r="QKX58" s="18"/>
      <c r="QKY58" s="18"/>
      <c r="QKZ58" s="18"/>
      <c r="QLA58" s="18"/>
      <c r="QLB58" s="18"/>
      <c r="QLC58" s="18"/>
      <c r="QLD58" s="18"/>
      <c r="QLE58" s="18"/>
      <c r="QLF58" s="18"/>
      <c r="QLG58" s="18"/>
      <c r="QLH58" s="18"/>
      <c r="QLI58" s="18"/>
      <c r="QLJ58" s="18"/>
      <c r="QLK58" s="18"/>
      <c r="QLL58" s="18"/>
      <c r="QLM58" s="18"/>
      <c r="QLN58" s="18"/>
      <c r="QLO58" s="18"/>
      <c r="QLP58" s="18"/>
      <c r="QLQ58" s="18"/>
      <c r="QLR58" s="18"/>
      <c r="QLS58" s="18"/>
      <c r="QLT58" s="18"/>
      <c r="QLU58" s="18"/>
      <c r="QLV58" s="18"/>
      <c r="QLW58" s="18"/>
      <c r="QLX58" s="18"/>
      <c r="QLY58" s="18"/>
      <c r="QLZ58" s="18"/>
      <c r="QMA58" s="18"/>
      <c r="QMB58" s="18"/>
      <c r="QMC58" s="18"/>
      <c r="QMD58" s="18"/>
      <c r="QME58" s="18"/>
      <c r="QMF58" s="18"/>
      <c r="QMG58" s="18"/>
      <c r="QMH58" s="18"/>
      <c r="QMI58" s="18"/>
      <c r="QMJ58" s="18"/>
      <c r="QMK58" s="18"/>
      <c r="QML58" s="18"/>
      <c r="QMM58" s="18"/>
      <c r="QMN58" s="18"/>
      <c r="QMO58" s="18"/>
      <c r="QMP58" s="18"/>
      <c r="QMQ58" s="18"/>
      <c r="QMR58" s="18"/>
      <c r="QMS58" s="18"/>
      <c r="QMT58" s="18"/>
      <c r="QMU58" s="18"/>
      <c r="QMV58" s="18"/>
      <c r="QMW58" s="18"/>
      <c r="QMX58" s="18"/>
      <c r="QMY58" s="18"/>
      <c r="QMZ58" s="18"/>
      <c r="QNA58" s="18"/>
      <c r="QNB58" s="18"/>
      <c r="QNC58" s="18"/>
      <c r="QND58" s="18"/>
      <c r="QNE58" s="18"/>
      <c r="QNF58" s="18"/>
      <c r="QNG58" s="18"/>
      <c r="QNH58" s="18"/>
      <c r="QNI58" s="18"/>
      <c r="QNJ58" s="18"/>
      <c r="QNK58" s="18"/>
      <c r="QNL58" s="18"/>
      <c r="QNM58" s="18"/>
      <c r="QNN58" s="18"/>
      <c r="QNO58" s="18"/>
      <c r="QNP58" s="18"/>
      <c r="QNQ58" s="18"/>
      <c r="QNR58" s="18"/>
      <c r="QNS58" s="18"/>
      <c r="QNT58" s="18"/>
      <c r="QNU58" s="18"/>
      <c r="QNV58" s="18"/>
      <c r="QNW58" s="18"/>
      <c r="QNX58" s="18"/>
      <c r="QNY58" s="18"/>
      <c r="QNZ58" s="18"/>
      <c r="QOA58" s="18"/>
      <c r="QOB58" s="18"/>
      <c r="QOC58" s="18"/>
      <c r="QOD58" s="18"/>
      <c r="QOE58" s="18"/>
      <c r="QOF58" s="18"/>
      <c r="QOG58" s="18"/>
      <c r="QOH58" s="18"/>
      <c r="QOI58" s="18"/>
      <c r="QOJ58" s="18"/>
      <c r="QOK58" s="18"/>
      <c r="QOL58" s="18"/>
      <c r="QOM58" s="18"/>
      <c r="QON58" s="18"/>
      <c r="QOO58" s="18"/>
      <c r="QOP58" s="18"/>
      <c r="QOQ58" s="18"/>
      <c r="QOR58" s="18"/>
      <c r="QOS58" s="18"/>
      <c r="QOT58" s="18"/>
      <c r="QOU58" s="18"/>
      <c r="QOV58" s="18"/>
      <c r="QOW58" s="18"/>
      <c r="QOX58" s="18"/>
      <c r="QOY58" s="18"/>
      <c r="QOZ58" s="18"/>
      <c r="QPA58" s="18"/>
      <c r="QPB58" s="18"/>
      <c r="QPC58" s="18"/>
      <c r="QPD58" s="18"/>
      <c r="QPE58" s="18"/>
      <c r="QPF58" s="18"/>
      <c r="QPG58" s="18"/>
      <c r="QPH58" s="18"/>
      <c r="QPI58" s="18"/>
      <c r="QPJ58" s="18"/>
      <c r="QPK58" s="18"/>
      <c r="QPL58" s="18"/>
      <c r="QPM58" s="18"/>
      <c r="QPN58" s="18"/>
      <c r="QPO58" s="18"/>
      <c r="QPP58" s="18"/>
      <c r="QPQ58" s="18"/>
      <c r="QPR58" s="18"/>
      <c r="QPS58" s="18"/>
      <c r="QPT58" s="18"/>
      <c r="QPU58" s="18"/>
      <c r="QPV58" s="18"/>
      <c r="QPW58" s="18"/>
      <c r="QPX58" s="18"/>
      <c r="QPY58" s="18"/>
      <c r="QPZ58" s="18"/>
      <c r="QQA58" s="18"/>
      <c r="QQB58" s="18"/>
      <c r="QQC58" s="18"/>
      <c r="QQD58" s="18"/>
      <c r="QQE58" s="18"/>
      <c r="QQF58" s="18"/>
      <c r="QQG58" s="18"/>
      <c r="QQH58" s="18"/>
      <c r="QQI58" s="18"/>
      <c r="QQJ58" s="18"/>
      <c r="QQK58" s="18"/>
      <c r="QQL58" s="18"/>
      <c r="QQM58" s="18"/>
      <c r="QQN58" s="18"/>
      <c r="QQO58" s="18"/>
      <c r="QQP58" s="18"/>
      <c r="QQQ58" s="18"/>
      <c r="QQR58" s="18"/>
      <c r="QQS58" s="18"/>
      <c r="QQT58" s="18"/>
      <c r="QQU58" s="18"/>
      <c r="QQV58" s="18"/>
      <c r="QQW58" s="18"/>
      <c r="QQX58" s="18"/>
      <c r="QQY58" s="18"/>
      <c r="QQZ58" s="18"/>
      <c r="QRA58" s="18"/>
      <c r="QRB58" s="18"/>
      <c r="QRC58" s="18"/>
      <c r="QRD58" s="18"/>
      <c r="QRE58" s="18"/>
      <c r="QRF58" s="18"/>
      <c r="QRG58" s="18"/>
      <c r="QRH58" s="18"/>
      <c r="QRI58" s="18"/>
      <c r="QRJ58" s="18"/>
      <c r="QRK58" s="18"/>
      <c r="QRL58" s="18"/>
      <c r="QRM58" s="18"/>
      <c r="QRN58" s="18"/>
      <c r="QRO58" s="18"/>
      <c r="QRP58" s="18"/>
      <c r="QRQ58" s="18"/>
      <c r="QRR58" s="18"/>
      <c r="QRS58" s="18"/>
      <c r="QRT58" s="18"/>
      <c r="QRU58" s="18"/>
      <c r="QRV58" s="18"/>
      <c r="QRW58" s="18"/>
      <c r="QRX58" s="18"/>
      <c r="QRY58" s="18"/>
      <c r="QRZ58" s="18"/>
      <c r="QSA58" s="18"/>
      <c r="QSB58" s="18"/>
      <c r="QSC58" s="18"/>
      <c r="QSD58" s="18"/>
      <c r="QSE58" s="18"/>
      <c r="QSF58" s="18"/>
      <c r="QSG58" s="18"/>
      <c r="QSH58" s="18"/>
      <c r="QSI58" s="18"/>
      <c r="QSJ58" s="18"/>
      <c r="QSK58" s="18"/>
      <c r="QSL58" s="18"/>
      <c r="QSM58" s="18"/>
      <c r="QSN58" s="18"/>
      <c r="QSO58" s="18"/>
      <c r="QSP58" s="18"/>
      <c r="QSQ58" s="18"/>
      <c r="QSR58" s="18"/>
      <c r="QSS58" s="18"/>
      <c r="QST58" s="18"/>
      <c r="QSU58" s="18"/>
      <c r="QSV58" s="18"/>
      <c r="QSW58" s="18"/>
      <c r="QSX58" s="18"/>
      <c r="QSY58" s="18"/>
      <c r="QSZ58" s="18"/>
      <c r="QTA58" s="18"/>
      <c r="QTB58" s="18"/>
      <c r="QTC58" s="18"/>
      <c r="QTD58" s="18"/>
      <c r="QTE58" s="18"/>
      <c r="QTF58" s="18"/>
      <c r="QTG58" s="18"/>
      <c r="QTH58" s="18"/>
      <c r="QTI58" s="18"/>
      <c r="QTJ58" s="18"/>
      <c r="QTK58" s="18"/>
      <c r="QTL58" s="18"/>
      <c r="QTM58" s="18"/>
      <c r="QTN58" s="18"/>
      <c r="QTO58" s="18"/>
      <c r="QTP58" s="18"/>
      <c r="QTQ58" s="18"/>
      <c r="QTR58" s="18"/>
      <c r="QTS58" s="18"/>
      <c r="QTT58" s="18"/>
      <c r="QTU58" s="18"/>
      <c r="QTV58" s="18"/>
      <c r="QTW58" s="18"/>
      <c r="QTX58" s="18"/>
      <c r="QTY58" s="18"/>
      <c r="QTZ58" s="18"/>
      <c r="QUA58" s="18"/>
      <c r="QUB58" s="18"/>
      <c r="QUC58" s="18"/>
      <c r="QUD58" s="18"/>
      <c r="QUE58" s="18"/>
      <c r="QUF58" s="18"/>
      <c r="QUG58" s="18"/>
      <c r="QUH58" s="18"/>
      <c r="QUI58" s="18"/>
      <c r="QUJ58" s="18"/>
      <c r="QUK58" s="18"/>
      <c r="QUL58" s="18"/>
      <c r="QUM58" s="18"/>
      <c r="QUN58" s="18"/>
      <c r="QUO58" s="18"/>
      <c r="QUP58" s="18"/>
      <c r="QUQ58" s="18"/>
      <c r="QUR58" s="18"/>
      <c r="QUS58" s="18"/>
      <c r="QUT58" s="18"/>
      <c r="QUU58" s="18"/>
      <c r="QUV58" s="18"/>
      <c r="QUW58" s="18"/>
      <c r="QUX58" s="18"/>
      <c r="QUY58" s="18"/>
      <c r="QUZ58" s="18"/>
      <c r="QVA58" s="18"/>
      <c r="QVB58" s="18"/>
      <c r="QVC58" s="18"/>
      <c r="QVD58" s="18"/>
      <c r="QVE58" s="18"/>
      <c r="QVF58" s="18"/>
      <c r="QVG58" s="18"/>
      <c r="QVH58" s="18"/>
      <c r="QVI58" s="18"/>
      <c r="QVJ58" s="18"/>
      <c r="QVK58" s="18"/>
      <c r="QVL58" s="18"/>
      <c r="QVM58" s="18"/>
      <c r="QVN58" s="18"/>
      <c r="QVO58" s="18"/>
      <c r="QVP58" s="18"/>
      <c r="QVQ58" s="18"/>
      <c r="QVR58" s="18"/>
      <c r="QVS58" s="18"/>
      <c r="QVT58" s="18"/>
      <c r="QVU58" s="18"/>
      <c r="QVV58" s="18"/>
      <c r="QVW58" s="18"/>
      <c r="QVX58" s="18"/>
      <c r="QVY58" s="18"/>
      <c r="QVZ58" s="18"/>
      <c r="QWA58" s="18"/>
      <c r="QWB58" s="18"/>
      <c r="QWC58" s="18"/>
      <c r="QWD58" s="18"/>
      <c r="QWE58" s="18"/>
      <c r="QWF58" s="18"/>
      <c r="QWG58" s="18"/>
      <c r="QWH58" s="18"/>
      <c r="QWI58" s="18"/>
      <c r="QWJ58" s="18"/>
      <c r="QWK58" s="18"/>
      <c r="QWL58" s="18"/>
      <c r="QWM58" s="18"/>
      <c r="QWN58" s="18"/>
      <c r="QWO58" s="18"/>
      <c r="QWP58" s="18"/>
      <c r="QWQ58" s="18"/>
      <c r="QWR58" s="18"/>
      <c r="QWS58" s="18"/>
      <c r="QWT58" s="18"/>
      <c r="QWU58" s="18"/>
      <c r="QWV58" s="18"/>
      <c r="QWW58" s="18"/>
      <c r="QWX58" s="18"/>
      <c r="QWY58" s="18"/>
      <c r="QWZ58" s="18"/>
      <c r="QXA58" s="18"/>
      <c r="QXB58" s="18"/>
      <c r="QXC58" s="18"/>
      <c r="QXD58" s="18"/>
      <c r="QXE58" s="18"/>
      <c r="QXF58" s="18"/>
      <c r="QXG58" s="18"/>
      <c r="QXH58" s="18"/>
      <c r="QXI58" s="18"/>
      <c r="QXJ58" s="18"/>
      <c r="QXK58" s="18"/>
      <c r="QXL58" s="18"/>
      <c r="QXM58" s="18"/>
      <c r="QXN58" s="18"/>
      <c r="QXO58" s="18"/>
      <c r="QXP58" s="18"/>
      <c r="QXQ58" s="18"/>
      <c r="QXR58" s="18"/>
      <c r="QXS58" s="18"/>
      <c r="QXT58" s="18"/>
      <c r="QXU58" s="18"/>
      <c r="QXV58" s="18"/>
      <c r="QXW58" s="18"/>
      <c r="QXX58" s="18"/>
      <c r="QXY58" s="18"/>
      <c r="QXZ58" s="18"/>
      <c r="QYA58" s="18"/>
      <c r="QYB58" s="18"/>
      <c r="QYC58" s="18"/>
      <c r="QYD58" s="18"/>
      <c r="QYE58" s="18"/>
      <c r="QYF58" s="18"/>
      <c r="QYG58" s="18"/>
      <c r="QYH58" s="18"/>
      <c r="QYI58" s="18"/>
      <c r="QYJ58" s="18"/>
      <c r="QYK58" s="18"/>
      <c r="QYL58" s="18"/>
      <c r="QYM58" s="18"/>
      <c r="QYN58" s="18"/>
      <c r="QYO58" s="18"/>
      <c r="QYP58" s="18"/>
      <c r="QYQ58" s="18"/>
      <c r="QYR58" s="18"/>
      <c r="QYS58" s="18"/>
      <c r="QYT58" s="18"/>
      <c r="QYU58" s="18"/>
      <c r="QYV58" s="18"/>
      <c r="QYW58" s="18"/>
      <c r="QYX58" s="18"/>
      <c r="QYY58" s="18"/>
      <c r="QYZ58" s="18"/>
      <c r="QZA58" s="18"/>
      <c r="QZB58" s="18"/>
      <c r="QZC58" s="18"/>
      <c r="QZD58" s="18"/>
      <c r="QZE58" s="18"/>
      <c r="QZF58" s="18"/>
      <c r="QZG58" s="18"/>
      <c r="QZH58" s="18"/>
      <c r="QZI58" s="18"/>
      <c r="QZJ58" s="18"/>
      <c r="QZK58" s="18"/>
      <c r="QZL58" s="18"/>
      <c r="QZM58" s="18"/>
      <c r="QZN58" s="18"/>
      <c r="QZO58" s="18"/>
      <c r="QZP58" s="18"/>
      <c r="QZQ58" s="18"/>
      <c r="QZR58" s="18"/>
      <c r="QZS58" s="18"/>
      <c r="QZT58" s="18"/>
      <c r="QZU58" s="18"/>
      <c r="QZV58" s="18"/>
      <c r="QZW58" s="18"/>
      <c r="QZX58" s="18"/>
      <c r="QZY58" s="18"/>
      <c r="QZZ58" s="18"/>
      <c r="RAA58" s="18"/>
      <c r="RAB58" s="18"/>
      <c r="RAC58" s="18"/>
      <c r="RAD58" s="18"/>
      <c r="RAE58" s="18"/>
      <c r="RAF58" s="18"/>
      <c r="RAG58" s="18"/>
      <c r="RAH58" s="18"/>
      <c r="RAI58" s="18"/>
      <c r="RAJ58" s="18"/>
      <c r="RAK58" s="18"/>
      <c r="RAL58" s="18"/>
      <c r="RAM58" s="18"/>
      <c r="RAN58" s="18"/>
      <c r="RAO58" s="18"/>
      <c r="RAP58" s="18"/>
      <c r="RAQ58" s="18"/>
      <c r="RAR58" s="18"/>
      <c r="RAS58" s="18"/>
      <c r="RAT58" s="18"/>
      <c r="RAU58" s="18"/>
      <c r="RAV58" s="18"/>
      <c r="RAW58" s="18"/>
      <c r="RAX58" s="18"/>
      <c r="RAY58" s="18"/>
      <c r="RAZ58" s="18"/>
      <c r="RBA58" s="18"/>
      <c r="RBB58" s="18"/>
      <c r="RBC58" s="18"/>
      <c r="RBD58" s="18"/>
      <c r="RBE58" s="18"/>
      <c r="RBF58" s="18"/>
      <c r="RBG58" s="18"/>
      <c r="RBH58" s="18"/>
      <c r="RBI58" s="18"/>
      <c r="RBJ58" s="18"/>
      <c r="RBK58" s="18"/>
      <c r="RBL58" s="18"/>
      <c r="RBM58" s="18"/>
      <c r="RBN58" s="18"/>
      <c r="RBO58" s="18"/>
      <c r="RBP58" s="18"/>
      <c r="RBQ58" s="18"/>
      <c r="RBR58" s="18"/>
      <c r="RBS58" s="18"/>
      <c r="RBT58" s="18"/>
      <c r="RBU58" s="18"/>
      <c r="RBV58" s="18"/>
      <c r="RBW58" s="18"/>
      <c r="RBX58" s="18"/>
      <c r="RBY58" s="18"/>
      <c r="RBZ58" s="18"/>
      <c r="RCA58" s="18"/>
      <c r="RCB58" s="18"/>
      <c r="RCC58" s="18"/>
      <c r="RCD58" s="18"/>
      <c r="RCE58" s="18"/>
      <c r="RCF58" s="18"/>
      <c r="RCG58" s="18"/>
      <c r="RCH58" s="18"/>
      <c r="RCI58" s="18"/>
      <c r="RCJ58" s="18"/>
      <c r="RCK58" s="18"/>
      <c r="RCL58" s="18"/>
      <c r="RCM58" s="18"/>
      <c r="RCN58" s="18"/>
      <c r="RCO58" s="18"/>
      <c r="RCP58" s="18"/>
      <c r="RCQ58" s="18"/>
      <c r="RCR58" s="18"/>
      <c r="RCS58" s="18"/>
      <c r="RCT58" s="18"/>
      <c r="RCU58" s="18"/>
      <c r="RCV58" s="18"/>
      <c r="RCW58" s="18"/>
      <c r="RCX58" s="18"/>
      <c r="RCY58" s="18"/>
      <c r="RCZ58" s="18"/>
      <c r="RDA58" s="18"/>
      <c r="RDB58" s="18"/>
      <c r="RDC58" s="18"/>
      <c r="RDD58" s="18"/>
      <c r="RDE58" s="18"/>
      <c r="RDF58" s="18"/>
      <c r="RDG58" s="18"/>
      <c r="RDH58" s="18"/>
      <c r="RDI58" s="18"/>
      <c r="RDJ58" s="18"/>
      <c r="RDK58" s="18"/>
      <c r="RDL58" s="18"/>
      <c r="RDM58" s="18"/>
      <c r="RDN58" s="18"/>
      <c r="RDO58" s="18"/>
      <c r="RDP58" s="18"/>
      <c r="RDQ58" s="18"/>
      <c r="RDR58" s="18"/>
      <c r="RDS58" s="18"/>
      <c r="RDT58" s="18"/>
      <c r="RDU58" s="18"/>
      <c r="RDV58" s="18"/>
      <c r="RDW58" s="18"/>
      <c r="RDX58" s="18"/>
      <c r="RDY58" s="18"/>
      <c r="RDZ58" s="18"/>
      <c r="REA58" s="18"/>
      <c r="REB58" s="18"/>
      <c r="REC58" s="18"/>
      <c r="RED58" s="18"/>
      <c r="REE58" s="18"/>
      <c r="REF58" s="18"/>
      <c r="REG58" s="18"/>
      <c r="REH58" s="18"/>
      <c r="REI58" s="18"/>
      <c r="REJ58" s="18"/>
      <c r="REK58" s="18"/>
      <c r="REL58" s="18"/>
      <c r="REM58" s="18"/>
      <c r="REN58" s="18"/>
      <c r="REO58" s="18"/>
      <c r="REP58" s="18"/>
      <c r="REQ58" s="18"/>
      <c r="RER58" s="18"/>
      <c r="RES58" s="18"/>
      <c r="RET58" s="18"/>
      <c r="REU58" s="18"/>
      <c r="REV58" s="18"/>
      <c r="REW58" s="18"/>
      <c r="REX58" s="18"/>
      <c r="REY58" s="18"/>
      <c r="REZ58" s="18"/>
      <c r="RFA58" s="18"/>
      <c r="RFB58" s="18"/>
      <c r="RFC58" s="18"/>
      <c r="RFD58" s="18"/>
      <c r="RFE58" s="18"/>
      <c r="RFF58" s="18"/>
      <c r="RFG58" s="18"/>
      <c r="RFH58" s="18"/>
      <c r="RFI58" s="18"/>
      <c r="RFJ58" s="18"/>
      <c r="RFK58" s="18"/>
      <c r="RFL58" s="18"/>
      <c r="RFM58" s="18"/>
      <c r="RFN58" s="18"/>
      <c r="RFO58" s="18"/>
      <c r="RFP58" s="18"/>
      <c r="RFQ58" s="18"/>
      <c r="RFR58" s="18"/>
      <c r="RFS58" s="18"/>
      <c r="RFT58" s="18"/>
      <c r="RFU58" s="18"/>
      <c r="RFV58" s="18"/>
      <c r="RFW58" s="18"/>
      <c r="RFX58" s="18"/>
      <c r="RFY58" s="18"/>
      <c r="RFZ58" s="18"/>
      <c r="RGA58" s="18"/>
      <c r="RGB58" s="18"/>
      <c r="RGC58" s="18"/>
      <c r="RGD58" s="18"/>
      <c r="RGE58" s="18"/>
      <c r="RGF58" s="18"/>
      <c r="RGG58" s="18"/>
      <c r="RGH58" s="18"/>
      <c r="RGI58" s="18"/>
      <c r="RGJ58" s="18"/>
      <c r="RGK58" s="18"/>
      <c r="RGL58" s="18"/>
      <c r="RGM58" s="18"/>
      <c r="RGN58" s="18"/>
      <c r="RGO58" s="18"/>
      <c r="RGP58" s="18"/>
      <c r="RGQ58" s="18"/>
      <c r="RGR58" s="18"/>
      <c r="RGS58" s="18"/>
      <c r="RGT58" s="18"/>
      <c r="RGU58" s="18"/>
      <c r="RGV58" s="18"/>
      <c r="RGW58" s="18"/>
      <c r="RGX58" s="18"/>
      <c r="RGY58" s="18"/>
      <c r="RGZ58" s="18"/>
      <c r="RHA58" s="18"/>
      <c r="RHB58" s="18"/>
      <c r="RHC58" s="18"/>
      <c r="RHD58" s="18"/>
      <c r="RHE58" s="18"/>
      <c r="RHF58" s="18"/>
      <c r="RHG58" s="18"/>
      <c r="RHH58" s="18"/>
      <c r="RHI58" s="18"/>
      <c r="RHJ58" s="18"/>
      <c r="RHK58" s="18"/>
      <c r="RHL58" s="18"/>
      <c r="RHM58" s="18"/>
      <c r="RHN58" s="18"/>
      <c r="RHO58" s="18"/>
      <c r="RHP58" s="18"/>
      <c r="RHQ58" s="18"/>
      <c r="RHR58" s="18"/>
      <c r="RHS58" s="18"/>
      <c r="RHT58" s="18"/>
      <c r="RHU58" s="18"/>
      <c r="RHV58" s="18"/>
      <c r="RHW58" s="18"/>
      <c r="RHX58" s="18"/>
      <c r="RHY58" s="18"/>
      <c r="RHZ58" s="18"/>
      <c r="RIA58" s="18"/>
      <c r="RIB58" s="18"/>
      <c r="RIC58" s="18"/>
      <c r="RID58" s="18"/>
      <c r="RIE58" s="18"/>
      <c r="RIF58" s="18"/>
      <c r="RIG58" s="18"/>
      <c r="RIH58" s="18"/>
      <c r="RII58" s="18"/>
      <c r="RIJ58" s="18"/>
      <c r="RIK58" s="18"/>
      <c r="RIL58" s="18"/>
      <c r="RIM58" s="18"/>
      <c r="RIN58" s="18"/>
      <c r="RIO58" s="18"/>
      <c r="RIP58" s="18"/>
      <c r="RIQ58" s="18"/>
      <c r="RIR58" s="18"/>
      <c r="RIS58" s="18"/>
      <c r="RIT58" s="18"/>
      <c r="RIU58" s="18"/>
      <c r="RIV58" s="18"/>
      <c r="RIW58" s="18"/>
      <c r="RIX58" s="18"/>
      <c r="RIY58" s="18"/>
      <c r="RIZ58" s="18"/>
      <c r="RJA58" s="18"/>
      <c r="RJB58" s="18"/>
      <c r="RJC58" s="18"/>
      <c r="RJD58" s="18"/>
      <c r="RJE58" s="18"/>
      <c r="RJF58" s="18"/>
      <c r="RJG58" s="18"/>
      <c r="RJH58" s="18"/>
      <c r="RJI58" s="18"/>
      <c r="RJJ58" s="18"/>
      <c r="RJK58" s="18"/>
      <c r="RJL58" s="18"/>
      <c r="RJM58" s="18"/>
      <c r="RJN58" s="18"/>
      <c r="RJO58" s="18"/>
      <c r="RJP58" s="18"/>
      <c r="RJQ58" s="18"/>
      <c r="RJR58" s="18"/>
      <c r="RJS58" s="18"/>
      <c r="RJT58" s="18"/>
      <c r="RJU58" s="18"/>
      <c r="RJV58" s="18"/>
      <c r="RJW58" s="18"/>
      <c r="RJX58" s="18"/>
      <c r="RJY58" s="18"/>
      <c r="RJZ58" s="18"/>
      <c r="RKA58" s="18"/>
      <c r="RKB58" s="18"/>
      <c r="RKC58" s="18"/>
      <c r="RKD58" s="18"/>
      <c r="RKE58" s="18"/>
      <c r="RKF58" s="18"/>
      <c r="RKG58" s="18"/>
      <c r="RKH58" s="18"/>
      <c r="RKI58" s="18"/>
      <c r="RKJ58" s="18"/>
      <c r="RKK58" s="18"/>
      <c r="RKL58" s="18"/>
      <c r="RKM58" s="18"/>
      <c r="RKN58" s="18"/>
      <c r="RKO58" s="18"/>
      <c r="RKP58" s="18"/>
      <c r="RKQ58" s="18"/>
      <c r="RKR58" s="18"/>
      <c r="RKS58" s="18"/>
      <c r="RKT58" s="18"/>
      <c r="RKU58" s="18"/>
      <c r="RKV58" s="18"/>
      <c r="RKW58" s="18"/>
      <c r="RKX58" s="18"/>
      <c r="RKY58" s="18"/>
      <c r="RKZ58" s="18"/>
      <c r="RLA58" s="18"/>
      <c r="RLB58" s="18"/>
      <c r="RLC58" s="18"/>
      <c r="RLD58" s="18"/>
      <c r="RLE58" s="18"/>
      <c r="RLF58" s="18"/>
      <c r="RLG58" s="18"/>
      <c r="RLH58" s="18"/>
      <c r="RLI58" s="18"/>
      <c r="RLJ58" s="18"/>
      <c r="RLK58" s="18"/>
      <c r="RLL58" s="18"/>
      <c r="RLM58" s="18"/>
      <c r="RLN58" s="18"/>
      <c r="RLO58" s="18"/>
      <c r="RLP58" s="18"/>
      <c r="RLQ58" s="18"/>
      <c r="RLR58" s="18"/>
      <c r="RLS58" s="18"/>
      <c r="RLT58" s="18"/>
      <c r="RLU58" s="18"/>
      <c r="RLV58" s="18"/>
      <c r="RLW58" s="18"/>
      <c r="RLX58" s="18"/>
      <c r="RLY58" s="18"/>
      <c r="RLZ58" s="18"/>
      <c r="RMA58" s="18"/>
      <c r="RMB58" s="18"/>
      <c r="RMC58" s="18"/>
      <c r="RMD58" s="18"/>
      <c r="RME58" s="18"/>
      <c r="RMF58" s="18"/>
      <c r="RMG58" s="18"/>
      <c r="RMH58" s="18"/>
      <c r="RMI58" s="18"/>
      <c r="RMJ58" s="18"/>
      <c r="RMK58" s="18"/>
      <c r="RML58" s="18"/>
      <c r="RMM58" s="18"/>
      <c r="RMN58" s="18"/>
      <c r="RMO58" s="18"/>
      <c r="RMP58" s="18"/>
      <c r="RMQ58" s="18"/>
      <c r="RMR58" s="18"/>
      <c r="RMS58" s="18"/>
      <c r="RMT58" s="18"/>
      <c r="RMU58" s="18"/>
      <c r="RMV58" s="18"/>
      <c r="RMW58" s="18"/>
      <c r="RMX58" s="18"/>
      <c r="RMY58" s="18"/>
      <c r="RMZ58" s="18"/>
      <c r="RNA58" s="18"/>
      <c r="RNB58" s="18"/>
      <c r="RNC58" s="18"/>
      <c r="RND58" s="18"/>
      <c r="RNE58" s="18"/>
      <c r="RNF58" s="18"/>
      <c r="RNG58" s="18"/>
      <c r="RNH58" s="18"/>
      <c r="RNI58" s="18"/>
      <c r="RNJ58" s="18"/>
      <c r="RNK58" s="18"/>
      <c r="RNL58" s="18"/>
      <c r="RNM58" s="18"/>
      <c r="RNN58" s="18"/>
      <c r="RNO58" s="18"/>
      <c r="RNP58" s="18"/>
      <c r="RNQ58" s="18"/>
      <c r="RNR58" s="18"/>
      <c r="RNS58" s="18"/>
      <c r="RNT58" s="18"/>
      <c r="RNU58" s="18"/>
      <c r="RNV58" s="18"/>
      <c r="RNW58" s="18"/>
      <c r="RNX58" s="18"/>
      <c r="RNY58" s="18"/>
      <c r="RNZ58" s="18"/>
      <c r="ROA58" s="18"/>
      <c r="ROB58" s="18"/>
      <c r="ROC58" s="18"/>
      <c r="ROD58" s="18"/>
      <c r="ROE58" s="18"/>
      <c r="ROF58" s="18"/>
      <c r="ROG58" s="18"/>
      <c r="ROH58" s="18"/>
      <c r="ROI58" s="18"/>
      <c r="ROJ58" s="18"/>
      <c r="ROK58" s="18"/>
      <c r="ROL58" s="18"/>
      <c r="ROM58" s="18"/>
      <c r="RON58" s="18"/>
      <c r="ROO58" s="18"/>
      <c r="ROP58" s="18"/>
      <c r="ROQ58" s="18"/>
      <c r="ROR58" s="18"/>
      <c r="ROS58" s="18"/>
      <c r="ROT58" s="18"/>
      <c r="ROU58" s="18"/>
      <c r="ROV58" s="18"/>
      <c r="ROW58" s="18"/>
      <c r="ROX58" s="18"/>
      <c r="ROY58" s="18"/>
      <c r="ROZ58" s="18"/>
      <c r="RPA58" s="18"/>
      <c r="RPB58" s="18"/>
      <c r="RPC58" s="18"/>
      <c r="RPD58" s="18"/>
      <c r="RPE58" s="18"/>
      <c r="RPF58" s="18"/>
      <c r="RPG58" s="18"/>
      <c r="RPH58" s="18"/>
      <c r="RPI58" s="18"/>
      <c r="RPJ58" s="18"/>
      <c r="RPK58" s="18"/>
      <c r="RPL58" s="18"/>
      <c r="RPM58" s="18"/>
      <c r="RPN58" s="18"/>
      <c r="RPO58" s="18"/>
      <c r="RPP58" s="18"/>
      <c r="RPQ58" s="18"/>
      <c r="RPR58" s="18"/>
      <c r="RPS58" s="18"/>
      <c r="RPT58" s="18"/>
      <c r="RPU58" s="18"/>
      <c r="RPV58" s="18"/>
      <c r="RPW58" s="18"/>
      <c r="RPX58" s="18"/>
      <c r="RPY58" s="18"/>
      <c r="RPZ58" s="18"/>
      <c r="RQA58" s="18"/>
      <c r="RQB58" s="18"/>
      <c r="RQC58" s="18"/>
      <c r="RQD58" s="18"/>
      <c r="RQE58" s="18"/>
      <c r="RQF58" s="18"/>
      <c r="RQG58" s="18"/>
      <c r="RQH58" s="18"/>
      <c r="RQI58" s="18"/>
      <c r="RQJ58" s="18"/>
      <c r="RQK58" s="18"/>
      <c r="RQL58" s="18"/>
      <c r="RQM58" s="18"/>
      <c r="RQN58" s="18"/>
      <c r="RQO58" s="18"/>
      <c r="RQP58" s="18"/>
      <c r="RQQ58" s="18"/>
      <c r="RQR58" s="18"/>
      <c r="RQS58" s="18"/>
      <c r="RQT58" s="18"/>
      <c r="RQU58" s="18"/>
      <c r="RQV58" s="18"/>
      <c r="RQW58" s="18"/>
      <c r="RQX58" s="18"/>
      <c r="RQY58" s="18"/>
      <c r="RQZ58" s="18"/>
      <c r="RRA58" s="18"/>
      <c r="RRB58" s="18"/>
      <c r="RRC58" s="18"/>
      <c r="RRD58" s="18"/>
      <c r="RRE58" s="18"/>
      <c r="RRF58" s="18"/>
      <c r="RRG58" s="18"/>
      <c r="RRH58" s="18"/>
      <c r="RRI58" s="18"/>
      <c r="RRJ58" s="18"/>
      <c r="RRK58" s="18"/>
      <c r="RRL58" s="18"/>
      <c r="RRM58" s="18"/>
      <c r="RRN58" s="18"/>
      <c r="RRO58" s="18"/>
      <c r="RRP58" s="18"/>
      <c r="RRQ58" s="18"/>
      <c r="RRR58" s="18"/>
      <c r="RRS58" s="18"/>
      <c r="RRT58" s="18"/>
      <c r="RRU58" s="18"/>
      <c r="RRV58" s="18"/>
      <c r="RRW58" s="18"/>
      <c r="RRX58" s="18"/>
      <c r="RRY58" s="18"/>
      <c r="RRZ58" s="18"/>
      <c r="RSA58" s="18"/>
      <c r="RSB58" s="18"/>
      <c r="RSC58" s="18"/>
      <c r="RSD58" s="18"/>
      <c r="RSE58" s="18"/>
      <c r="RSF58" s="18"/>
      <c r="RSG58" s="18"/>
      <c r="RSH58" s="18"/>
      <c r="RSI58" s="18"/>
      <c r="RSJ58" s="18"/>
      <c r="RSK58" s="18"/>
      <c r="RSL58" s="18"/>
      <c r="RSM58" s="18"/>
      <c r="RSN58" s="18"/>
      <c r="RSO58" s="18"/>
      <c r="RSP58" s="18"/>
      <c r="RSQ58" s="18"/>
      <c r="RSR58" s="18"/>
      <c r="RSS58" s="18"/>
      <c r="RST58" s="18"/>
      <c r="RSU58" s="18"/>
      <c r="RSV58" s="18"/>
      <c r="RSW58" s="18"/>
      <c r="RSX58" s="18"/>
      <c r="RSY58" s="18"/>
      <c r="RSZ58" s="18"/>
      <c r="RTA58" s="18"/>
      <c r="RTB58" s="18"/>
      <c r="RTC58" s="18"/>
      <c r="RTD58" s="18"/>
      <c r="RTE58" s="18"/>
      <c r="RTF58" s="18"/>
      <c r="RTG58" s="18"/>
      <c r="RTH58" s="18"/>
      <c r="RTI58" s="18"/>
      <c r="RTJ58" s="18"/>
      <c r="RTK58" s="18"/>
      <c r="RTL58" s="18"/>
      <c r="RTM58" s="18"/>
      <c r="RTN58" s="18"/>
      <c r="RTO58" s="18"/>
      <c r="RTP58" s="18"/>
      <c r="RTQ58" s="18"/>
      <c r="RTR58" s="18"/>
      <c r="RTS58" s="18"/>
      <c r="RTT58" s="18"/>
      <c r="RTU58" s="18"/>
      <c r="RTV58" s="18"/>
      <c r="RTW58" s="18"/>
      <c r="RTX58" s="18"/>
      <c r="RTY58" s="18"/>
      <c r="RTZ58" s="18"/>
      <c r="RUA58" s="18"/>
      <c r="RUB58" s="18"/>
      <c r="RUC58" s="18"/>
      <c r="RUD58" s="18"/>
      <c r="RUE58" s="18"/>
      <c r="RUF58" s="18"/>
      <c r="RUG58" s="18"/>
      <c r="RUH58" s="18"/>
      <c r="RUI58" s="18"/>
      <c r="RUJ58" s="18"/>
      <c r="RUK58" s="18"/>
      <c r="RUL58" s="18"/>
      <c r="RUM58" s="18"/>
      <c r="RUN58" s="18"/>
      <c r="RUO58" s="18"/>
      <c r="RUP58" s="18"/>
      <c r="RUQ58" s="18"/>
      <c r="RUR58" s="18"/>
      <c r="RUS58" s="18"/>
      <c r="RUT58" s="18"/>
      <c r="RUU58" s="18"/>
      <c r="RUV58" s="18"/>
      <c r="RUW58" s="18"/>
      <c r="RUX58" s="18"/>
      <c r="RUY58" s="18"/>
      <c r="RUZ58" s="18"/>
      <c r="RVA58" s="18"/>
      <c r="RVB58" s="18"/>
      <c r="RVC58" s="18"/>
      <c r="RVD58" s="18"/>
      <c r="RVE58" s="18"/>
      <c r="RVF58" s="18"/>
      <c r="RVG58" s="18"/>
      <c r="RVH58" s="18"/>
      <c r="RVI58" s="18"/>
      <c r="RVJ58" s="18"/>
      <c r="RVK58" s="18"/>
      <c r="RVL58" s="18"/>
      <c r="RVM58" s="18"/>
      <c r="RVN58" s="18"/>
      <c r="RVO58" s="18"/>
      <c r="RVP58" s="18"/>
      <c r="RVQ58" s="18"/>
      <c r="RVR58" s="18"/>
      <c r="RVS58" s="18"/>
      <c r="RVT58" s="18"/>
      <c r="RVU58" s="18"/>
      <c r="RVV58" s="18"/>
      <c r="RVW58" s="18"/>
      <c r="RVX58" s="18"/>
      <c r="RVY58" s="18"/>
      <c r="RVZ58" s="18"/>
      <c r="RWA58" s="18"/>
      <c r="RWB58" s="18"/>
      <c r="RWC58" s="18"/>
      <c r="RWD58" s="18"/>
      <c r="RWE58" s="18"/>
      <c r="RWF58" s="18"/>
      <c r="RWG58" s="18"/>
      <c r="RWH58" s="18"/>
      <c r="RWI58" s="18"/>
      <c r="RWJ58" s="18"/>
      <c r="RWK58" s="18"/>
      <c r="RWL58" s="18"/>
      <c r="RWM58" s="18"/>
      <c r="RWN58" s="18"/>
      <c r="RWO58" s="18"/>
      <c r="RWP58" s="18"/>
      <c r="RWQ58" s="18"/>
      <c r="RWR58" s="18"/>
      <c r="RWS58" s="18"/>
      <c r="RWT58" s="18"/>
      <c r="RWU58" s="18"/>
      <c r="RWV58" s="18"/>
      <c r="RWW58" s="18"/>
      <c r="RWX58" s="18"/>
      <c r="RWY58" s="18"/>
      <c r="RWZ58" s="18"/>
      <c r="RXA58" s="18"/>
      <c r="RXB58" s="18"/>
      <c r="RXC58" s="18"/>
      <c r="RXD58" s="18"/>
      <c r="RXE58" s="18"/>
      <c r="RXF58" s="18"/>
      <c r="RXG58" s="18"/>
      <c r="RXH58" s="18"/>
      <c r="RXI58" s="18"/>
      <c r="RXJ58" s="18"/>
      <c r="RXK58" s="18"/>
      <c r="RXL58" s="18"/>
      <c r="RXM58" s="18"/>
      <c r="RXN58" s="18"/>
      <c r="RXO58" s="18"/>
      <c r="RXP58" s="18"/>
      <c r="RXQ58" s="18"/>
      <c r="RXR58" s="18"/>
      <c r="RXS58" s="18"/>
      <c r="RXT58" s="18"/>
      <c r="RXU58" s="18"/>
      <c r="RXV58" s="18"/>
      <c r="RXW58" s="18"/>
      <c r="RXX58" s="18"/>
      <c r="RXY58" s="18"/>
      <c r="RXZ58" s="18"/>
      <c r="RYA58" s="18"/>
      <c r="RYB58" s="18"/>
      <c r="RYC58" s="18"/>
      <c r="RYD58" s="18"/>
      <c r="RYE58" s="18"/>
      <c r="RYF58" s="18"/>
      <c r="RYG58" s="18"/>
      <c r="RYH58" s="18"/>
      <c r="RYI58" s="18"/>
      <c r="RYJ58" s="18"/>
      <c r="RYK58" s="18"/>
      <c r="RYL58" s="18"/>
      <c r="RYM58" s="18"/>
      <c r="RYN58" s="18"/>
      <c r="RYO58" s="18"/>
      <c r="RYP58" s="18"/>
      <c r="RYQ58" s="18"/>
      <c r="RYR58" s="18"/>
      <c r="RYS58" s="18"/>
      <c r="RYT58" s="18"/>
      <c r="RYU58" s="18"/>
      <c r="RYV58" s="18"/>
      <c r="RYW58" s="18"/>
      <c r="RYX58" s="18"/>
      <c r="RYY58" s="18"/>
      <c r="RYZ58" s="18"/>
      <c r="RZA58" s="18"/>
      <c r="RZB58" s="18"/>
      <c r="RZC58" s="18"/>
      <c r="RZD58" s="18"/>
      <c r="RZE58" s="18"/>
      <c r="RZF58" s="18"/>
      <c r="RZG58" s="18"/>
      <c r="RZH58" s="18"/>
      <c r="RZI58" s="18"/>
      <c r="RZJ58" s="18"/>
      <c r="RZK58" s="18"/>
      <c r="RZL58" s="18"/>
      <c r="RZM58" s="18"/>
      <c r="RZN58" s="18"/>
      <c r="RZO58" s="18"/>
      <c r="RZP58" s="18"/>
      <c r="RZQ58" s="18"/>
      <c r="RZR58" s="18"/>
      <c r="RZS58" s="18"/>
      <c r="RZT58" s="18"/>
      <c r="RZU58" s="18"/>
      <c r="RZV58" s="18"/>
      <c r="RZW58" s="18"/>
      <c r="RZX58" s="18"/>
      <c r="RZY58" s="18"/>
      <c r="RZZ58" s="18"/>
      <c r="SAA58" s="18"/>
      <c r="SAB58" s="18"/>
      <c r="SAC58" s="18"/>
      <c r="SAD58" s="18"/>
      <c r="SAE58" s="18"/>
      <c r="SAF58" s="18"/>
      <c r="SAG58" s="18"/>
      <c r="SAH58" s="18"/>
      <c r="SAI58" s="18"/>
      <c r="SAJ58" s="18"/>
      <c r="SAK58" s="18"/>
      <c r="SAL58" s="18"/>
      <c r="SAM58" s="18"/>
      <c r="SAN58" s="18"/>
      <c r="SAO58" s="18"/>
      <c r="SAP58" s="18"/>
      <c r="SAQ58" s="18"/>
      <c r="SAR58" s="18"/>
      <c r="SAS58" s="18"/>
      <c r="SAT58" s="18"/>
      <c r="SAU58" s="18"/>
      <c r="SAV58" s="18"/>
      <c r="SAW58" s="18"/>
      <c r="SAX58" s="18"/>
      <c r="SAY58" s="18"/>
      <c r="SAZ58" s="18"/>
      <c r="SBA58" s="18"/>
      <c r="SBB58" s="18"/>
      <c r="SBC58" s="18"/>
      <c r="SBD58" s="18"/>
      <c r="SBE58" s="18"/>
      <c r="SBF58" s="18"/>
      <c r="SBG58" s="18"/>
      <c r="SBH58" s="18"/>
      <c r="SBI58" s="18"/>
      <c r="SBJ58" s="18"/>
      <c r="SBK58" s="18"/>
      <c r="SBL58" s="18"/>
      <c r="SBM58" s="18"/>
      <c r="SBN58" s="18"/>
      <c r="SBO58" s="18"/>
      <c r="SBP58" s="18"/>
      <c r="SBQ58" s="18"/>
      <c r="SBR58" s="18"/>
      <c r="SBS58" s="18"/>
      <c r="SBT58" s="18"/>
      <c r="SBU58" s="18"/>
      <c r="SBV58" s="18"/>
      <c r="SBW58" s="18"/>
      <c r="SBX58" s="18"/>
      <c r="SBY58" s="18"/>
      <c r="SBZ58" s="18"/>
      <c r="SCA58" s="18"/>
      <c r="SCB58" s="18"/>
      <c r="SCC58" s="18"/>
      <c r="SCD58" s="18"/>
      <c r="SCE58" s="18"/>
      <c r="SCF58" s="18"/>
      <c r="SCG58" s="18"/>
      <c r="SCH58" s="18"/>
      <c r="SCI58" s="18"/>
      <c r="SCJ58" s="18"/>
      <c r="SCK58" s="18"/>
      <c r="SCL58" s="18"/>
      <c r="SCM58" s="18"/>
      <c r="SCN58" s="18"/>
      <c r="SCO58" s="18"/>
      <c r="SCP58" s="18"/>
      <c r="SCQ58" s="18"/>
      <c r="SCR58" s="18"/>
      <c r="SCS58" s="18"/>
      <c r="SCT58" s="18"/>
      <c r="SCU58" s="18"/>
      <c r="SCV58" s="18"/>
      <c r="SCW58" s="18"/>
      <c r="SCX58" s="18"/>
      <c r="SCY58" s="18"/>
      <c r="SCZ58" s="18"/>
      <c r="SDA58" s="18"/>
      <c r="SDB58" s="18"/>
      <c r="SDC58" s="18"/>
      <c r="SDD58" s="18"/>
      <c r="SDE58" s="18"/>
      <c r="SDF58" s="18"/>
      <c r="SDG58" s="18"/>
      <c r="SDH58" s="18"/>
      <c r="SDI58" s="18"/>
      <c r="SDJ58" s="18"/>
      <c r="SDK58" s="18"/>
      <c r="SDL58" s="18"/>
      <c r="SDM58" s="18"/>
      <c r="SDN58" s="18"/>
      <c r="SDO58" s="18"/>
      <c r="SDP58" s="18"/>
      <c r="SDQ58" s="18"/>
      <c r="SDR58" s="18"/>
      <c r="SDS58" s="18"/>
      <c r="SDT58" s="18"/>
      <c r="SDU58" s="18"/>
      <c r="SDV58" s="18"/>
      <c r="SDW58" s="18"/>
      <c r="SDX58" s="18"/>
      <c r="SDY58" s="18"/>
      <c r="SDZ58" s="18"/>
      <c r="SEA58" s="18"/>
      <c r="SEB58" s="18"/>
      <c r="SEC58" s="18"/>
      <c r="SED58" s="18"/>
      <c r="SEE58" s="18"/>
      <c r="SEF58" s="18"/>
      <c r="SEG58" s="18"/>
      <c r="SEH58" s="18"/>
      <c r="SEI58" s="18"/>
      <c r="SEJ58" s="18"/>
      <c r="SEK58" s="18"/>
      <c r="SEL58" s="18"/>
      <c r="SEM58" s="18"/>
      <c r="SEN58" s="18"/>
      <c r="SEO58" s="18"/>
      <c r="SEP58" s="18"/>
      <c r="SEQ58" s="18"/>
      <c r="SER58" s="18"/>
      <c r="SES58" s="18"/>
      <c r="SET58" s="18"/>
      <c r="SEU58" s="18"/>
      <c r="SEV58" s="18"/>
      <c r="SEW58" s="18"/>
      <c r="SEX58" s="18"/>
      <c r="SEY58" s="18"/>
      <c r="SEZ58" s="18"/>
      <c r="SFA58" s="18"/>
      <c r="SFB58" s="18"/>
      <c r="SFC58" s="18"/>
      <c r="SFD58" s="18"/>
      <c r="SFE58" s="18"/>
      <c r="SFF58" s="18"/>
      <c r="SFG58" s="18"/>
      <c r="SFH58" s="18"/>
      <c r="SFI58" s="18"/>
      <c r="SFJ58" s="18"/>
      <c r="SFK58" s="18"/>
      <c r="SFL58" s="18"/>
      <c r="SFM58" s="18"/>
      <c r="SFN58" s="18"/>
      <c r="SFO58" s="18"/>
      <c r="SFP58" s="18"/>
      <c r="SFQ58" s="18"/>
      <c r="SFR58" s="18"/>
      <c r="SFS58" s="18"/>
      <c r="SFT58" s="18"/>
      <c r="SFU58" s="18"/>
      <c r="SFV58" s="18"/>
      <c r="SFW58" s="18"/>
      <c r="SFX58" s="18"/>
      <c r="SFY58" s="18"/>
      <c r="SFZ58" s="18"/>
      <c r="SGA58" s="18"/>
      <c r="SGB58" s="18"/>
      <c r="SGC58" s="18"/>
      <c r="SGD58" s="18"/>
      <c r="SGE58" s="18"/>
      <c r="SGF58" s="18"/>
      <c r="SGG58" s="18"/>
      <c r="SGH58" s="18"/>
      <c r="SGI58" s="18"/>
      <c r="SGJ58" s="18"/>
      <c r="SGK58" s="18"/>
      <c r="SGL58" s="18"/>
      <c r="SGM58" s="18"/>
      <c r="SGN58" s="18"/>
      <c r="SGO58" s="18"/>
      <c r="SGP58" s="18"/>
      <c r="SGQ58" s="18"/>
      <c r="SGR58" s="18"/>
      <c r="SGS58" s="18"/>
      <c r="SGT58" s="18"/>
      <c r="SGU58" s="18"/>
      <c r="SGV58" s="18"/>
      <c r="SGW58" s="18"/>
      <c r="SGX58" s="18"/>
      <c r="SGY58" s="18"/>
      <c r="SGZ58" s="18"/>
      <c r="SHA58" s="18"/>
      <c r="SHB58" s="18"/>
      <c r="SHC58" s="18"/>
      <c r="SHD58" s="18"/>
      <c r="SHE58" s="18"/>
      <c r="SHF58" s="18"/>
      <c r="SHG58" s="18"/>
      <c r="SHH58" s="18"/>
      <c r="SHI58" s="18"/>
      <c r="SHJ58" s="18"/>
      <c r="SHK58" s="18"/>
      <c r="SHL58" s="18"/>
      <c r="SHM58" s="18"/>
      <c r="SHN58" s="18"/>
      <c r="SHO58" s="18"/>
      <c r="SHP58" s="18"/>
      <c r="SHQ58" s="18"/>
      <c r="SHR58" s="18"/>
      <c r="SHS58" s="18"/>
      <c r="SHT58" s="18"/>
      <c r="SHU58" s="18"/>
      <c r="SHV58" s="18"/>
      <c r="SHW58" s="18"/>
      <c r="SHX58" s="18"/>
      <c r="SHY58" s="18"/>
      <c r="SHZ58" s="18"/>
      <c r="SIA58" s="18"/>
      <c r="SIB58" s="18"/>
      <c r="SIC58" s="18"/>
      <c r="SID58" s="18"/>
      <c r="SIE58" s="18"/>
      <c r="SIF58" s="18"/>
      <c r="SIG58" s="18"/>
      <c r="SIH58" s="18"/>
      <c r="SII58" s="18"/>
      <c r="SIJ58" s="18"/>
      <c r="SIK58" s="18"/>
      <c r="SIL58" s="18"/>
      <c r="SIM58" s="18"/>
      <c r="SIN58" s="18"/>
      <c r="SIO58" s="18"/>
      <c r="SIP58" s="18"/>
      <c r="SIQ58" s="18"/>
      <c r="SIR58" s="18"/>
      <c r="SIS58" s="18"/>
      <c r="SIT58" s="18"/>
      <c r="SIU58" s="18"/>
      <c r="SIV58" s="18"/>
      <c r="SIW58" s="18"/>
      <c r="SIX58" s="18"/>
      <c r="SIY58" s="18"/>
      <c r="SIZ58" s="18"/>
      <c r="SJA58" s="18"/>
      <c r="SJB58" s="18"/>
      <c r="SJC58" s="18"/>
      <c r="SJD58" s="18"/>
      <c r="SJE58" s="18"/>
      <c r="SJF58" s="18"/>
      <c r="SJG58" s="18"/>
      <c r="SJH58" s="18"/>
      <c r="SJI58" s="18"/>
      <c r="SJJ58" s="18"/>
      <c r="SJK58" s="18"/>
      <c r="SJL58" s="18"/>
      <c r="SJM58" s="18"/>
      <c r="SJN58" s="18"/>
      <c r="SJO58" s="18"/>
      <c r="SJP58" s="18"/>
      <c r="SJQ58" s="18"/>
      <c r="SJR58" s="18"/>
      <c r="SJS58" s="18"/>
      <c r="SJT58" s="18"/>
      <c r="SJU58" s="18"/>
      <c r="SJV58" s="18"/>
      <c r="SJW58" s="18"/>
      <c r="SJX58" s="18"/>
      <c r="SJY58" s="18"/>
      <c r="SJZ58" s="18"/>
      <c r="SKA58" s="18"/>
      <c r="SKB58" s="18"/>
      <c r="SKC58" s="18"/>
      <c r="SKD58" s="18"/>
      <c r="SKE58" s="18"/>
      <c r="SKF58" s="18"/>
      <c r="SKG58" s="18"/>
      <c r="SKH58" s="18"/>
      <c r="SKI58" s="18"/>
      <c r="SKJ58" s="18"/>
      <c r="SKK58" s="18"/>
      <c r="SKL58" s="18"/>
      <c r="SKM58" s="18"/>
      <c r="SKN58" s="18"/>
      <c r="SKO58" s="18"/>
      <c r="SKP58" s="18"/>
      <c r="SKQ58" s="18"/>
      <c r="SKR58" s="18"/>
      <c r="SKS58" s="18"/>
      <c r="SKT58" s="18"/>
      <c r="SKU58" s="18"/>
      <c r="SKV58" s="18"/>
      <c r="SKW58" s="18"/>
      <c r="SKX58" s="18"/>
      <c r="SKY58" s="18"/>
      <c r="SKZ58" s="18"/>
      <c r="SLA58" s="18"/>
      <c r="SLB58" s="18"/>
      <c r="SLC58" s="18"/>
      <c r="SLD58" s="18"/>
      <c r="SLE58" s="18"/>
      <c r="SLF58" s="18"/>
      <c r="SLG58" s="18"/>
      <c r="SLH58" s="18"/>
      <c r="SLI58" s="18"/>
      <c r="SLJ58" s="18"/>
      <c r="SLK58" s="18"/>
      <c r="SLL58" s="18"/>
      <c r="SLM58" s="18"/>
      <c r="SLN58" s="18"/>
      <c r="SLO58" s="18"/>
      <c r="SLP58" s="18"/>
      <c r="SLQ58" s="18"/>
      <c r="SLR58" s="18"/>
      <c r="SLS58" s="18"/>
      <c r="SLT58" s="18"/>
      <c r="SLU58" s="18"/>
      <c r="SLV58" s="18"/>
      <c r="SLW58" s="18"/>
      <c r="SLX58" s="18"/>
      <c r="SLY58" s="18"/>
      <c r="SLZ58" s="18"/>
      <c r="SMA58" s="18"/>
      <c r="SMB58" s="18"/>
      <c r="SMC58" s="18"/>
      <c r="SMD58" s="18"/>
      <c r="SME58" s="18"/>
      <c r="SMF58" s="18"/>
      <c r="SMG58" s="18"/>
      <c r="SMH58" s="18"/>
      <c r="SMI58" s="18"/>
      <c r="SMJ58" s="18"/>
      <c r="SMK58" s="18"/>
      <c r="SML58" s="18"/>
      <c r="SMM58" s="18"/>
      <c r="SMN58" s="18"/>
      <c r="SMO58" s="18"/>
      <c r="SMP58" s="18"/>
      <c r="SMQ58" s="18"/>
      <c r="SMR58" s="18"/>
      <c r="SMS58" s="18"/>
      <c r="SMT58" s="18"/>
      <c r="SMU58" s="18"/>
      <c r="SMV58" s="18"/>
      <c r="SMW58" s="18"/>
      <c r="SMX58" s="18"/>
      <c r="SMY58" s="18"/>
      <c r="SMZ58" s="18"/>
      <c r="SNA58" s="18"/>
      <c r="SNB58" s="18"/>
      <c r="SNC58" s="18"/>
      <c r="SND58" s="18"/>
      <c r="SNE58" s="18"/>
      <c r="SNF58" s="18"/>
      <c r="SNG58" s="18"/>
      <c r="SNH58" s="18"/>
      <c r="SNI58" s="18"/>
      <c r="SNJ58" s="18"/>
      <c r="SNK58" s="18"/>
      <c r="SNL58" s="18"/>
      <c r="SNM58" s="18"/>
      <c r="SNN58" s="18"/>
      <c r="SNO58" s="18"/>
      <c r="SNP58" s="18"/>
      <c r="SNQ58" s="18"/>
      <c r="SNR58" s="18"/>
      <c r="SNS58" s="18"/>
      <c r="SNT58" s="18"/>
      <c r="SNU58" s="18"/>
      <c r="SNV58" s="18"/>
      <c r="SNW58" s="18"/>
      <c r="SNX58" s="18"/>
      <c r="SNY58" s="18"/>
      <c r="SNZ58" s="18"/>
      <c r="SOA58" s="18"/>
      <c r="SOB58" s="18"/>
      <c r="SOC58" s="18"/>
      <c r="SOD58" s="18"/>
      <c r="SOE58" s="18"/>
      <c r="SOF58" s="18"/>
      <c r="SOG58" s="18"/>
      <c r="SOH58" s="18"/>
      <c r="SOI58" s="18"/>
      <c r="SOJ58" s="18"/>
      <c r="SOK58" s="18"/>
      <c r="SOL58" s="18"/>
      <c r="SOM58" s="18"/>
      <c r="SON58" s="18"/>
      <c r="SOO58" s="18"/>
      <c r="SOP58" s="18"/>
      <c r="SOQ58" s="18"/>
      <c r="SOR58" s="18"/>
      <c r="SOS58" s="18"/>
      <c r="SOT58" s="18"/>
      <c r="SOU58" s="18"/>
      <c r="SOV58" s="18"/>
      <c r="SOW58" s="18"/>
      <c r="SOX58" s="18"/>
      <c r="SOY58" s="18"/>
      <c r="SOZ58" s="18"/>
      <c r="SPA58" s="18"/>
      <c r="SPB58" s="18"/>
      <c r="SPC58" s="18"/>
      <c r="SPD58" s="18"/>
      <c r="SPE58" s="18"/>
      <c r="SPF58" s="18"/>
      <c r="SPG58" s="18"/>
      <c r="SPH58" s="18"/>
      <c r="SPI58" s="18"/>
      <c r="SPJ58" s="18"/>
      <c r="SPK58" s="18"/>
      <c r="SPL58" s="18"/>
      <c r="SPM58" s="18"/>
      <c r="SPN58" s="18"/>
      <c r="SPO58" s="18"/>
      <c r="SPP58" s="18"/>
      <c r="SPQ58" s="18"/>
      <c r="SPR58" s="18"/>
      <c r="SPS58" s="18"/>
      <c r="SPT58" s="18"/>
      <c r="SPU58" s="18"/>
      <c r="SPV58" s="18"/>
      <c r="SPW58" s="18"/>
      <c r="SPX58" s="18"/>
      <c r="SPY58" s="18"/>
      <c r="SPZ58" s="18"/>
      <c r="SQA58" s="18"/>
      <c r="SQB58" s="18"/>
      <c r="SQC58" s="18"/>
      <c r="SQD58" s="18"/>
      <c r="SQE58" s="18"/>
      <c r="SQF58" s="18"/>
      <c r="SQG58" s="18"/>
      <c r="SQH58" s="18"/>
      <c r="SQI58" s="18"/>
      <c r="SQJ58" s="18"/>
      <c r="SQK58" s="18"/>
      <c r="SQL58" s="18"/>
      <c r="SQM58" s="18"/>
      <c r="SQN58" s="18"/>
      <c r="SQO58" s="18"/>
      <c r="SQP58" s="18"/>
      <c r="SQQ58" s="18"/>
      <c r="SQR58" s="18"/>
      <c r="SQS58" s="18"/>
      <c r="SQT58" s="18"/>
      <c r="SQU58" s="18"/>
      <c r="SQV58" s="18"/>
      <c r="SQW58" s="18"/>
      <c r="SQX58" s="18"/>
      <c r="SQY58" s="18"/>
      <c r="SQZ58" s="18"/>
      <c r="SRA58" s="18"/>
      <c r="SRB58" s="18"/>
      <c r="SRC58" s="18"/>
      <c r="SRD58" s="18"/>
      <c r="SRE58" s="18"/>
      <c r="SRF58" s="18"/>
      <c r="SRG58" s="18"/>
      <c r="SRH58" s="18"/>
      <c r="SRI58" s="18"/>
      <c r="SRJ58" s="18"/>
      <c r="SRK58" s="18"/>
      <c r="SRL58" s="18"/>
      <c r="SRM58" s="18"/>
      <c r="SRN58" s="18"/>
      <c r="SRO58" s="18"/>
      <c r="SRP58" s="18"/>
      <c r="SRQ58" s="18"/>
      <c r="SRR58" s="18"/>
      <c r="SRS58" s="18"/>
      <c r="SRT58" s="18"/>
      <c r="SRU58" s="18"/>
      <c r="SRV58" s="18"/>
      <c r="SRW58" s="18"/>
      <c r="SRX58" s="18"/>
      <c r="SRY58" s="18"/>
      <c r="SRZ58" s="18"/>
      <c r="SSA58" s="18"/>
      <c r="SSB58" s="18"/>
      <c r="SSC58" s="18"/>
      <c r="SSD58" s="18"/>
      <c r="SSE58" s="18"/>
      <c r="SSF58" s="18"/>
      <c r="SSG58" s="18"/>
      <c r="SSH58" s="18"/>
      <c r="SSI58" s="18"/>
      <c r="SSJ58" s="18"/>
      <c r="SSK58" s="18"/>
      <c r="SSL58" s="18"/>
      <c r="SSM58" s="18"/>
      <c r="SSN58" s="18"/>
      <c r="SSO58" s="18"/>
      <c r="SSP58" s="18"/>
      <c r="SSQ58" s="18"/>
      <c r="SSR58" s="18"/>
      <c r="SSS58" s="18"/>
      <c r="SST58" s="18"/>
      <c r="SSU58" s="18"/>
      <c r="SSV58" s="18"/>
      <c r="SSW58" s="18"/>
      <c r="SSX58" s="18"/>
      <c r="SSY58" s="18"/>
      <c r="SSZ58" s="18"/>
      <c r="STA58" s="18"/>
      <c r="STB58" s="18"/>
      <c r="STC58" s="18"/>
      <c r="STD58" s="18"/>
      <c r="STE58" s="18"/>
      <c r="STF58" s="18"/>
      <c r="STG58" s="18"/>
      <c r="STH58" s="18"/>
      <c r="STI58" s="18"/>
      <c r="STJ58" s="18"/>
      <c r="STK58" s="18"/>
      <c r="STL58" s="18"/>
      <c r="STM58" s="18"/>
      <c r="STN58" s="18"/>
      <c r="STO58" s="18"/>
      <c r="STP58" s="18"/>
      <c r="STQ58" s="18"/>
      <c r="STR58" s="18"/>
      <c r="STS58" s="18"/>
      <c r="STT58" s="18"/>
      <c r="STU58" s="18"/>
      <c r="STV58" s="18"/>
      <c r="STW58" s="18"/>
      <c r="STX58" s="18"/>
      <c r="STY58" s="18"/>
      <c r="STZ58" s="18"/>
      <c r="SUA58" s="18"/>
      <c r="SUB58" s="18"/>
      <c r="SUC58" s="18"/>
      <c r="SUD58" s="18"/>
      <c r="SUE58" s="18"/>
      <c r="SUF58" s="18"/>
      <c r="SUG58" s="18"/>
      <c r="SUH58" s="18"/>
      <c r="SUI58" s="18"/>
      <c r="SUJ58" s="18"/>
      <c r="SUK58" s="18"/>
      <c r="SUL58" s="18"/>
      <c r="SUM58" s="18"/>
      <c r="SUN58" s="18"/>
      <c r="SUO58" s="18"/>
      <c r="SUP58" s="18"/>
      <c r="SUQ58" s="18"/>
      <c r="SUR58" s="18"/>
      <c r="SUS58" s="18"/>
      <c r="SUT58" s="18"/>
      <c r="SUU58" s="18"/>
      <c r="SUV58" s="18"/>
      <c r="SUW58" s="18"/>
      <c r="SUX58" s="18"/>
      <c r="SUY58" s="18"/>
      <c r="SUZ58" s="18"/>
      <c r="SVA58" s="18"/>
      <c r="SVB58" s="18"/>
      <c r="SVC58" s="18"/>
      <c r="SVD58" s="18"/>
      <c r="SVE58" s="18"/>
      <c r="SVF58" s="18"/>
      <c r="SVG58" s="18"/>
      <c r="SVH58" s="18"/>
      <c r="SVI58" s="18"/>
      <c r="SVJ58" s="18"/>
      <c r="SVK58" s="18"/>
      <c r="SVL58" s="18"/>
      <c r="SVM58" s="18"/>
      <c r="SVN58" s="18"/>
      <c r="SVO58" s="18"/>
      <c r="SVP58" s="18"/>
      <c r="SVQ58" s="18"/>
      <c r="SVR58" s="18"/>
      <c r="SVS58" s="18"/>
      <c r="SVT58" s="18"/>
      <c r="SVU58" s="18"/>
      <c r="SVV58" s="18"/>
      <c r="SVW58" s="18"/>
      <c r="SVX58" s="18"/>
      <c r="SVY58" s="18"/>
      <c r="SVZ58" s="18"/>
      <c r="SWA58" s="18"/>
      <c r="SWB58" s="18"/>
      <c r="SWC58" s="18"/>
      <c r="SWD58" s="18"/>
      <c r="SWE58" s="18"/>
      <c r="SWF58" s="18"/>
      <c r="SWG58" s="18"/>
      <c r="SWH58" s="18"/>
      <c r="SWI58" s="18"/>
      <c r="SWJ58" s="18"/>
      <c r="SWK58" s="18"/>
      <c r="SWL58" s="18"/>
      <c r="SWM58" s="18"/>
      <c r="SWN58" s="18"/>
      <c r="SWO58" s="18"/>
      <c r="SWP58" s="18"/>
      <c r="SWQ58" s="18"/>
      <c r="SWR58" s="18"/>
      <c r="SWS58" s="18"/>
      <c r="SWT58" s="18"/>
      <c r="SWU58" s="18"/>
      <c r="SWV58" s="18"/>
      <c r="SWW58" s="18"/>
      <c r="SWX58" s="18"/>
      <c r="SWY58" s="18"/>
      <c r="SWZ58" s="18"/>
      <c r="SXA58" s="18"/>
      <c r="SXB58" s="18"/>
      <c r="SXC58" s="18"/>
      <c r="SXD58" s="18"/>
      <c r="SXE58" s="18"/>
      <c r="SXF58" s="18"/>
      <c r="SXG58" s="18"/>
      <c r="SXH58" s="18"/>
      <c r="SXI58" s="18"/>
      <c r="SXJ58" s="18"/>
      <c r="SXK58" s="18"/>
      <c r="SXL58" s="18"/>
      <c r="SXM58" s="18"/>
      <c r="SXN58" s="18"/>
      <c r="SXO58" s="18"/>
      <c r="SXP58" s="18"/>
      <c r="SXQ58" s="18"/>
      <c r="SXR58" s="18"/>
      <c r="SXS58" s="18"/>
      <c r="SXT58" s="18"/>
      <c r="SXU58" s="18"/>
      <c r="SXV58" s="18"/>
      <c r="SXW58" s="18"/>
      <c r="SXX58" s="18"/>
      <c r="SXY58" s="18"/>
      <c r="SXZ58" s="18"/>
      <c r="SYA58" s="18"/>
      <c r="SYB58" s="18"/>
      <c r="SYC58" s="18"/>
      <c r="SYD58" s="18"/>
      <c r="SYE58" s="18"/>
      <c r="SYF58" s="18"/>
      <c r="SYG58" s="18"/>
      <c r="SYH58" s="18"/>
      <c r="SYI58" s="18"/>
      <c r="SYJ58" s="18"/>
      <c r="SYK58" s="18"/>
      <c r="SYL58" s="18"/>
      <c r="SYM58" s="18"/>
      <c r="SYN58" s="18"/>
      <c r="SYO58" s="18"/>
      <c r="SYP58" s="18"/>
      <c r="SYQ58" s="18"/>
      <c r="SYR58" s="18"/>
      <c r="SYS58" s="18"/>
      <c r="SYT58" s="18"/>
      <c r="SYU58" s="18"/>
      <c r="SYV58" s="18"/>
      <c r="SYW58" s="18"/>
      <c r="SYX58" s="18"/>
      <c r="SYY58" s="18"/>
      <c r="SYZ58" s="18"/>
      <c r="SZA58" s="18"/>
      <c r="SZB58" s="18"/>
      <c r="SZC58" s="18"/>
      <c r="SZD58" s="18"/>
      <c r="SZE58" s="18"/>
      <c r="SZF58" s="18"/>
      <c r="SZG58" s="18"/>
      <c r="SZH58" s="18"/>
      <c r="SZI58" s="18"/>
      <c r="SZJ58" s="18"/>
      <c r="SZK58" s="18"/>
      <c r="SZL58" s="18"/>
      <c r="SZM58" s="18"/>
      <c r="SZN58" s="18"/>
      <c r="SZO58" s="18"/>
      <c r="SZP58" s="18"/>
      <c r="SZQ58" s="18"/>
      <c r="SZR58" s="18"/>
      <c r="SZS58" s="18"/>
      <c r="SZT58" s="18"/>
      <c r="SZU58" s="18"/>
      <c r="SZV58" s="18"/>
      <c r="SZW58" s="18"/>
      <c r="SZX58" s="18"/>
      <c r="SZY58" s="18"/>
      <c r="SZZ58" s="18"/>
      <c r="TAA58" s="18"/>
      <c r="TAB58" s="18"/>
      <c r="TAC58" s="18"/>
      <c r="TAD58" s="18"/>
      <c r="TAE58" s="18"/>
      <c r="TAF58" s="18"/>
      <c r="TAG58" s="18"/>
      <c r="TAH58" s="18"/>
      <c r="TAI58" s="18"/>
      <c r="TAJ58" s="18"/>
      <c r="TAK58" s="18"/>
      <c r="TAL58" s="18"/>
      <c r="TAM58" s="18"/>
      <c r="TAN58" s="18"/>
      <c r="TAO58" s="18"/>
      <c r="TAP58" s="18"/>
      <c r="TAQ58" s="18"/>
      <c r="TAR58" s="18"/>
      <c r="TAS58" s="18"/>
      <c r="TAT58" s="18"/>
      <c r="TAU58" s="18"/>
      <c r="TAV58" s="18"/>
      <c r="TAW58" s="18"/>
      <c r="TAX58" s="18"/>
      <c r="TAY58" s="18"/>
      <c r="TAZ58" s="18"/>
      <c r="TBA58" s="18"/>
      <c r="TBB58" s="18"/>
      <c r="TBC58" s="18"/>
      <c r="TBD58" s="18"/>
      <c r="TBE58" s="18"/>
      <c r="TBF58" s="18"/>
      <c r="TBG58" s="18"/>
      <c r="TBH58" s="18"/>
      <c r="TBI58" s="18"/>
      <c r="TBJ58" s="18"/>
      <c r="TBK58" s="18"/>
      <c r="TBL58" s="18"/>
      <c r="TBM58" s="18"/>
      <c r="TBN58" s="18"/>
      <c r="TBO58" s="18"/>
      <c r="TBP58" s="18"/>
      <c r="TBQ58" s="18"/>
      <c r="TBR58" s="18"/>
      <c r="TBS58" s="18"/>
      <c r="TBT58" s="18"/>
      <c r="TBU58" s="18"/>
      <c r="TBV58" s="18"/>
      <c r="TBW58" s="18"/>
      <c r="TBX58" s="18"/>
      <c r="TBY58" s="18"/>
      <c r="TBZ58" s="18"/>
      <c r="TCA58" s="18"/>
      <c r="TCB58" s="18"/>
      <c r="TCC58" s="18"/>
      <c r="TCD58" s="18"/>
      <c r="TCE58" s="18"/>
      <c r="TCF58" s="18"/>
      <c r="TCG58" s="18"/>
      <c r="TCH58" s="18"/>
      <c r="TCI58" s="18"/>
      <c r="TCJ58" s="18"/>
      <c r="TCK58" s="18"/>
      <c r="TCL58" s="18"/>
      <c r="TCM58" s="18"/>
      <c r="TCN58" s="18"/>
      <c r="TCO58" s="18"/>
      <c r="TCP58" s="18"/>
      <c r="TCQ58" s="18"/>
      <c r="TCR58" s="18"/>
      <c r="TCS58" s="18"/>
      <c r="TCT58" s="18"/>
      <c r="TCU58" s="18"/>
      <c r="TCV58" s="18"/>
      <c r="TCW58" s="18"/>
      <c r="TCX58" s="18"/>
      <c r="TCY58" s="18"/>
      <c r="TCZ58" s="18"/>
      <c r="TDA58" s="18"/>
      <c r="TDB58" s="18"/>
      <c r="TDC58" s="18"/>
      <c r="TDD58" s="18"/>
      <c r="TDE58" s="18"/>
      <c r="TDF58" s="18"/>
      <c r="TDG58" s="18"/>
      <c r="TDH58" s="18"/>
      <c r="TDI58" s="18"/>
      <c r="TDJ58" s="18"/>
      <c r="TDK58" s="18"/>
      <c r="TDL58" s="18"/>
      <c r="TDM58" s="18"/>
      <c r="TDN58" s="18"/>
      <c r="TDO58" s="18"/>
      <c r="TDP58" s="18"/>
      <c r="TDQ58" s="18"/>
      <c r="TDR58" s="18"/>
      <c r="TDS58" s="18"/>
      <c r="TDT58" s="18"/>
      <c r="TDU58" s="18"/>
      <c r="TDV58" s="18"/>
      <c r="TDW58" s="18"/>
      <c r="TDX58" s="18"/>
      <c r="TDY58" s="18"/>
      <c r="TDZ58" s="18"/>
      <c r="TEA58" s="18"/>
      <c r="TEB58" s="18"/>
      <c r="TEC58" s="18"/>
      <c r="TED58" s="18"/>
      <c r="TEE58" s="18"/>
      <c r="TEF58" s="18"/>
      <c r="TEG58" s="18"/>
      <c r="TEH58" s="18"/>
      <c r="TEI58" s="18"/>
      <c r="TEJ58" s="18"/>
      <c r="TEK58" s="18"/>
      <c r="TEL58" s="18"/>
      <c r="TEM58" s="18"/>
      <c r="TEN58" s="18"/>
      <c r="TEO58" s="18"/>
      <c r="TEP58" s="18"/>
      <c r="TEQ58" s="18"/>
      <c r="TER58" s="18"/>
      <c r="TES58" s="18"/>
      <c r="TET58" s="18"/>
      <c r="TEU58" s="18"/>
      <c r="TEV58" s="18"/>
      <c r="TEW58" s="18"/>
      <c r="TEX58" s="18"/>
      <c r="TEY58" s="18"/>
      <c r="TEZ58" s="18"/>
      <c r="TFA58" s="18"/>
      <c r="TFB58" s="18"/>
      <c r="TFC58" s="18"/>
      <c r="TFD58" s="18"/>
      <c r="TFE58" s="18"/>
      <c r="TFF58" s="18"/>
      <c r="TFG58" s="18"/>
      <c r="TFH58" s="18"/>
      <c r="TFI58" s="18"/>
      <c r="TFJ58" s="18"/>
      <c r="TFK58" s="18"/>
      <c r="TFL58" s="18"/>
      <c r="TFM58" s="18"/>
      <c r="TFN58" s="18"/>
      <c r="TFO58" s="18"/>
      <c r="TFP58" s="18"/>
      <c r="TFQ58" s="18"/>
      <c r="TFR58" s="18"/>
      <c r="TFS58" s="18"/>
      <c r="TFT58" s="18"/>
      <c r="TFU58" s="18"/>
      <c r="TFV58" s="18"/>
      <c r="TFW58" s="18"/>
      <c r="TFX58" s="18"/>
      <c r="TFY58" s="18"/>
      <c r="TFZ58" s="18"/>
      <c r="TGA58" s="18"/>
      <c r="TGB58" s="18"/>
      <c r="TGC58" s="18"/>
      <c r="TGD58" s="18"/>
      <c r="TGE58" s="18"/>
      <c r="TGF58" s="18"/>
      <c r="TGG58" s="18"/>
      <c r="TGH58" s="18"/>
      <c r="TGI58" s="18"/>
      <c r="TGJ58" s="18"/>
      <c r="TGK58" s="18"/>
      <c r="TGL58" s="18"/>
      <c r="TGM58" s="18"/>
      <c r="TGN58" s="18"/>
      <c r="TGO58" s="18"/>
      <c r="TGP58" s="18"/>
      <c r="TGQ58" s="18"/>
      <c r="TGR58" s="18"/>
      <c r="TGS58" s="18"/>
      <c r="TGT58" s="18"/>
      <c r="TGU58" s="18"/>
      <c r="TGV58" s="18"/>
      <c r="TGW58" s="18"/>
      <c r="TGX58" s="18"/>
      <c r="TGY58" s="18"/>
      <c r="TGZ58" s="18"/>
      <c r="THA58" s="18"/>
      <c r="THB58" s="18"/>
      <c r="THC58" s="18"/>
      <c r="THD58" s="18"/>
      <c r="THE58" s="18"/>
      <c r="THF58" s="18"/>
      <c r="THG58" s="18"/>
      <c r="THH58" s="18"/>
      <c r="THI58" s="18"/>
      <c r="THJ58" s="18"/>
      <c r="THK58" s="18"/>
      <c r="THL58" s="18"/>
      <c r="THM58" s="18"/>
      <c r="THN58" s="18"/>
      <c r="THO58" s="18"/>
      <c r="THP58" s="18"/>
      <c r="THQ58" s="18"/>
      <c r="THR58" s="18"/>
      <c r="THS58" s="18"/>
      <c r="THT58" s="18"/>
      <c r="THU58" s="18"/>
      <c r="THV58" s="18"/>
      <c r="THW58" s="18"/>
      <c r="THX58" s="18"/>
      <c r="THY58" s="18"/>
      <c r="THZ58" s="18"/>
      <c r="TIA58" s="18"/>
      <c r="TIB58" s="18"/>
      <c r="TIC58" s="18"/>
      <c r="TID58" s="18"/>
      <c r="TIE58" s="18"/>
      <c r="TIF58" s="18"/>
      <c r="TIG58" s="18"/>
      <c r="TIH58" s="18"/>
      <c r="TII58" s="18"/>
      <c r="TIJ58" s="18"/>
      <c r="TIK58" s="18"/>
      <c r="TIL58" s="18"/>
      <c r="TIM58" s="18"/>
      <c r="TIN58" s="18"/>
      <c r="TIO58" s="18"/>
      <c r="TIP58" s="18"/>
      <c r="TIQ58" s="18"/>
      <c r="TIR58" s="18"/>
      <c r="TIS58" s="18"/>
      <c r="TIT58" s="18"/>
      <c r="TIU58" s="18"/>
      <c r="TIV58" s="18"/>
      <c r="TIW58" s="18"/>
      <c r="TIX58" s="18"/>
      <c r="TIY58" s="18"/>
      <c r="TIZ58" s="18"/>
      <c r="TJA58" s="18"/>
      <c r="TJB58" s="18"/>
      <c r="TJC58" s="18"/>
      <c r="TJD58" s="18"/>
      <c r="TJE58" s="18"/>
      <c r="TJF58" s="18"/>
      <c r="TJG58" s="18"/>
      <c r="TJH58" s="18"/>
      <c r="TJI58" s="18"/>
      <c r="TJJ58" s="18"/>
      <c r="TJK58" s="18"/>
      <c r="TJL58" s="18"/>
      <c r="TJM58" s="18"/>
      <c r="TJN58" s="18"/>
      <c r="TJO58" s="18"/>
      <c r="TJP58" s="18"/>
      <c r="TJQ58" s="18"/>
      <c r="TJR58" s="18"/>
      <c r="TJS58" s="18"/>
      <c r="TJT58" s="18"/>
      <c r="TJU58" s="18"/>
      <c r="TJV58" s="18"/>
      <c r="TJW58" s="18"/>
      <c r="TJX58" s="18"/>
      <c r="TJY58" s="18"/>
      <c r="TJZ58" s="18"/>
      <c r="TKA58" s="18"/>
      <c r="TKB58" s="18"/>
      <c r="TKC58" s="18"/>
      <c r="TKD58" s="18"/>
      <c r="TKE58" s="18"/>
      <c r="TKF58" s="18"/>
      <c r="TKG58" s="18"/>
      <c r="TKH58" s="18"/>
      <c r="TKI58" s="18"/>
      <c r="TKJ58" s="18"/>
      <c r="TKK58" s="18"/>
      <c r="TKL58" s="18"/>
      <c r="TKM58" s="18"/>
      <c r="TKN58" s="18"/>
      <c r="TKO58" s="18"/>
      <c r="TKP58" s="18"/>
      <c r="TKQ58" s="18"/>
      <c r="TKR58" s="18"/>
      <c r="TKS58" s="18"/>
      <c r="TKT58" s="18"/>
      <c r="TKU58" s="18"/>
      <c r="TKV58" s="18"/>
      <c r="TKW58" s="18"/>
      <c r="TKX58" s="18"/>
      <c r="TKY58" s="18"/>
      <c r="TKZ58" s="18"/>
      <c r="TLA58" s="18"/>
      <c r="TLB58" s="18"/>
      <c r="TLC58" s="18"/>
      <c r="TLD58" s="18"/>
      <c r="TLE58" s="18"/>
      <c r="TLF58" s="18"/>
      <c r="TLG58" s="18"/>
      <c r="TLH58" s="18"/>
      <c r="TLI58" s="18"/>
      <c r="TLJ58" s="18"/>
      <c r="TLK58" s="18"/>
      <c r="TLL58" s="18"/>
      <c r="TLM58" s="18"/>
      <c r="TLN58" s="18"/>
      <c r="TLO58" s="18"/>
      <c r="TLP58" s="18"/>
      <c r="TLQ58" s="18"/>
      <c r="TLR58" s="18"/>
      <c r="TLS58" s="18"/>
      <c r="TLT58" s="18"/>
      <c r="TLU58" s="18"/>
      <c r="TLV58" s="18"/>
      <c r="TLW58" s="18"/>
      <c r="TLX58" s="18"/>
      <c r="TLY58" s="18"/>
      <c r="TLZ58" s="18"/>
      <c r="TMA58" s="18"/>
      <c r="TMB58" s="18"/>
      <c r="TMC58" s="18"/>
      <c r="TMD58" s="18"/>
      <c r="TME58" s="18"/>
      <c r="TMF58" s="18"/>
      <c r="TMG58" s="18"/>
      <c r="TMH58" s="18"/>
      <c r="TMI58" s="18"/>
      <c r="TMJ58" s="18"/>
      <c r="TMK58" s="18"/>
      <c r="TML58" s="18"/>
      <c r="TMM58" s="18"/>
      <c r="TMN58" s="18"/>
      <c r="TMO58" s="18"/>
      <c r="TMP58" s="18"/>
      <c r="TMQ58" s="18"/>
      <c r="TMR58" s="18"/>
      <c r="TMS58" s="18"/>
      <c r="TMT58" s="18"/>
      <c r="TMU58" s="18"/>
      <c r="TMV58" s="18"/>
      <c r="TMW58" s="18"/>
      <c r="TMX58" s="18"/>
      <c r="TMY58" s="18"/>
      <c r="TMZ58" s="18"/>
      <c r="TNA58" s="18"/>
      <c r="TNB58" s="18"/>
      <c r="TNC58" s="18"/>
      <c r="TND58" s="18"/>
      <c r="TNE58" s="18"/>
      <c r="TNF58" s="18"/>
      <c r="TNG58" s="18"/>
      <c r="TNH58" s="18"/>
      <c r="TNI58" s="18"/>
      <c r="TNJ58" s="18"/>
      <c r="TNK58" s="18"/>
      <c r="TNL58" s="18"/>
      <c r="TNM58" s="18"/>
      <c r="TNN58" s="18"/>
      <c r="TNO58" s="18"/>
      <c r="TNP58" s="18"/>
      <c r="TNQ58" s="18"/>
      <c r="TNR58" s="18"/>
      <c r="TNS58" s="18"/>
      <c r="TNT58" s="18"/>
      <c r="TNU58" s="18"/>
      <c r="TNV58" s="18"/>
      <c r="TNW58" s="18"/>
      <c r="TNX58" s="18"/>
      <c r="TNY58" s="18"/>
      <c r="TNZ58" s="18"/>
      <c r="TOA58" s="18"/>
      <c r="TOB58" s="18"/>
      <c r="TOC58" s="18"/>
      <c r="TOD58" s="18"/>
      <c r="TOE58" s="18"/>
      <c r="TOF58" s="18"/>
      <c r="TOG58" s="18"/>
      <c r="TOH58" s="18"/>
      <c r="TOI58" s="18"/>
      <c r="TOJ58" s="18"/>
      <c r="TOK58" s="18"/>
      <c r="TOL58" s="18"/>
      <c r="TOM58" s="18"/>
      <c r="TON58" s="18"/>
      <c r="TOO58" s="18"/>
      <c r="TOP58" s="18"/>
      <c r="TOQ58" s="18"/>
      <c r="TOR58" s="18"/>
      <c r="TOS58" s="18"/>
      <c r="TOT58" s="18"/>
      <c r="TOU58" s="18"/>
      <c r="TOV58" s="18"/>
      <c r="TOW58" s="18"/>
      <c r="TOX58" s="18"/>
      <c r="TOY58" s="18"/>
      <c r="TOZ58" s="18"/>
      <c r="TPA58" s="18"/>
      <c r="TPB58" s="18"/>
      <c r="TPC58" s="18"/>
      <c r="TPD58" s="18"/>
      <c r="TPE58" s="18"/>
      <c r="TPF58" s="18"/>
      <c r="TPG58" s="18"/>
      <c r="TPH58" s="18"/>
      <c r="TPI58" s="18"/>
      <c r="TPJ58" s="18"/>
      <c r="TPK58" s="18"/>
      <c r="TPL58" s="18"/>
      <c r="TPM58" s="18"/>
      <c r="TPN58" s="18"/>
      <c r="TPO58" s="18"/>
      <c r="TPP58" s="18"/>
      <c r="TPQ58" s="18"/>
      <c r="TPR58" s="18"/>
      <c r="TPS58" s="18"/>
      <c r="TPT58" s="18"/>
      <c r="TPU58" s="18"/>
      <c r="TPV58" s="18"/>
      <c r="TPW58" s="18"/>
      <c r="TPX58" s="18"/>
      <c r="TPY58" s="18"/>
      <c r="TPZ58" s="18"/>
      <c r="TQA58" s="18"/>
      <c r="TQB58" s="18"/>
      <c r="TQC58" s="18"/>
      <c r="TQD58" s="18"/>
      <c r="TQE58" s="18"/>
      <c r="TQF58" s="18"/>
      <c r="TQG58" s="18"/>
      <c r="TQH58" s="18"/>
      <c r="TQI58" s="18"/>
      <c r="TQJ58" s="18"/>
      <c r="TQK58" s="18"/>
      <c r="TQL58" s="18"/>
      <c r="TQM58" s="18"/>
      <c r="TQN58" s="18"/>
      <c r="TQO58" s="18"/>
      <c r="TQP58" s="18"/>
      <c r="TQQ58" s="18"/>
      <c r="TQR58" s="18"/>
      <c r="TQS58" s="18"/>
      <c r="TQT58" s="18"/>
      <c r="TQU58" s="18"/>
      <c r="TQV58" s="18"/>
      <c r="TQW58" s="18"/>
      <c r="TQX58" s="18"/>
      <c r="TQY58" s="18"/>
      <c r="TQZ58" s="18"/>
      <c r="TRA58" s="18"/>
      <c r="TRB58" s="18"/>
      <c r="TRC58" s="18"/>
      <c r="TRD58" s="18"/>
      <c r="TRE58" s="18"/>
      <c r="TRF58" s="18"/>
      <c r="TRG58" s="18"/>
      <c r="TRH58" s="18"/>
      <c r="TRI58" s="18"/>
      <c r="TRJ58" s="18"/>
      <c r="TRK58" s="18"/>
      <c r="TRL58" s="18"/>
      <c r="TRM58" s="18"/>
      <c r="TRN58" s="18"/>
      <c r="TRO58" s="18"/>
      <c r="TRP58" s="18"/>
      <c r="TRQ58" s="18"/>
      <c r="TRR58" s="18"/>
      <c r="TRS58" s="18"/>
      <c r="TRT58" s="18"/>
      <c r="TRU58" s="18"/>
      <c r="TRV58" s="18"/>
      <c r="TRW58" s="18"/>
      <c r="TRX58" s="18"/>
      <c r="TRY58" s="18"/>
      <c r="TRZ58" s="18"/>
      <c r="TSA58" s="18"/>
      <c r="TSB58" s="18"/>
      <c r="TSC58" s="18"/>
      <c r="TSD58" s="18"/>
      <c r="TSE58" s="18"/>
      <c r="TSF58" s="18"/>
      <c r="TSG58" s="18"/>
      <c r="TSH58" s="18"/>
      <c r="TSI58" s="18"/>
      <c r="TSJ58" s="18"/>
      <c r="TSK58" s="18"/>
      <c r="TSL58" s="18"/>
      <c r="TSM58" s="18"/>
      <c r="TSN58" s="18"/>
      <c r="TSO58" s="18"/>
      <c r="TSP58" s="18"/>
      <c r="TSQ58" s="18"/>
      <c r="TSR58" s="18"/>
      <c r="TSS58" s="18"/>
      <c r="TST58" s="18"/>
      <c r="TSU58" s="18"/>
      <c r="TSV58" s="18"/>
      <c r="TSW58" s="18"/>
      <c r="TSX58" s="18"/>
      <c r="TSY58" s="18"/>
      <c r="TSZ58" s="18"/>
      <c r="TTA58" s="18"/>
      <c r="TTB58" s="18"/>
      <c r="TTC58" s="18"/>
      <c r="TTD58" s="18"/>
      <c r="TTE58" s="18"/>
      <c r="TTF58" s="18"/>
      <c r="TTG58" s="18"/>
      <c r="TTH58" s="18"/>
      <c r="TTI58" s="18"/>
      <c r="TTJ58" s="18"/>
      <c r="TTK58" s="18"/>
      <c r="TTL58" s="18"/>
      <c r="TTM58" s="18"/>
      <c r="TTN58" s="18"/>
      <c r="TTO58" s="18"/>
      <c r="TTP58" s="18"/>
      <c r="TTQ58" s="18"/>
      <c r="TTR58" s="18"/>
      <c r="TTS58" s="18"/>
      <c r="TTT58" s="18"/>
      <c r="TTU58" s="18"/>
      <c r="TTV58" s="18"/>
      <c r="TTW58" s="18"/>
      <c r="TTX58" s="18"/>
      <c r="TTY58" s="18"/>
      <c r="TTZ58" s="18"/>
      <c r="TUA58" s="18"/>
      <c r="TUB58" s="18"/>
      <c r="TUC58" s="18"/>
      <c r="TUD58" s="18"/>
      <c r="TUE58" s="18"/>
      <c r="TUF58" s="18"/>
      <c r="TUG58" s="18"/>
      <c r="TUH58" s="18"/>
      <c r="TUI58" s="18"/>
      <c r="TUJ58" s="18"/>
      <c r="TUK58" s="18"/>
      <c r="TUL58" s="18"/>
      <c r="TUM58" s="18"/>
      <c r="TUN58" s="18"/>
      <c r="TUO58" s="18"/>
      <c r="TUP58" s="18"/>
      <c r="TUQ58" s="18"/>
      <c r="TUR58" s="18"/>
      <c r="TUS58" s="18"/>
      <c r="TUT58" s="18"/>
      <c r="TUU58" s="18"/>
      <c r="TUV58" s="18"/>
      <c r="TUW58" s="18"/>
      <c r="TUX58" s="18"/>
      <c r="TUY58" s="18"/>
      <c r="TUZ58" s="18"/>
      <c r="TVA58" s="18"/>
      <c r="TVB58" s="18"/>
      <c r="TVC58" s="18"/>
      <c r="TVD58" s="18"/>
      <c r="TVE58" s="18"/>
      <c r="TVF58" s="18"/>
      <c r="TVG58" s="18"/>
      <c r="TVH58" s="18"/>
      <c r="TVI58" s="18"/>
      <c r="TVJ58" s="18"/>
      <c r="TVK58" s="18"/>
      <c r="TVL58" s="18"/>
      <c r="TVM58" s="18"/>
      <c r="TVN58" s="18"/>
      <c r="TVO58" s="18"/>
      <c r="TVP58" s="18"/>
      <c r="TVQ58" s="18"/>
      <c r="TVR58" s="18"/>
      <c r="TVS58" s="18"/>
      <c r="TVT58" s="18"/>
      <c r="TVU58" s="18"/>
      <c r="TVV58" s="18"/>
      <c r="TVW58" s="18"/>
      <c r="TVX58" s="18"/>
      <c r="TVY58" s="18"/>
      <c r="TVZ58" s="18"/>
      <c r="TWA58" s="18"/>
      <c r="TWB58" s="18"/>
      <c r="TWC58" s="18"/>
      <c r="TWD58" s="18"/>
      <c r="TWE58" s="18"/>
      <c r="TWF58" s="18"/>
      <c r="TWG58" s="18"/>
      <c r="TWH58" s="18"/>
      <c r="TWI58" s="18"/>
      <c r="TWJ58" s="18"/>
      <c r="TWK58" s="18"/>
      <c r="TWL58" s="18"/>
      <c r="TWM58" s="18"/>
      <c r="TWN58" s="18"/>
      <c r="TWO58" s="18"/>
      <c r="TWP58" s="18"/>
      <c r="TWQ58" s="18"/>
      <c r="TWR58" s="18"/>
      <c r="TWS58" s="18"/>
      <c r="TWT58" s="18"/>
      <c r="TWU58" s="18"/>
      <c r="TWV58" s="18"/>
      <c r="TWW58" s="18"/>
      <c r="TWX58" s="18"/>
      <c r="TWY58" s="18"/>
      <c r="TWZ58" s="18"/>
      <c r="TXA58" s="18"/>
      <c r="TXB58" s="18"/>
      <c r="TXC58" s="18"/>
      <c r="TXD58" s="18"/>
      <c r="TXE58" s="18"/>
      <c r="TXF58" s="18"/>
      <c r="TXG58" s="18"/>
      <c r="TXH58" s="18"/>
      <c r="TXI58" s="18"/>
      <c r="TXJ58" s="18"/>
      <c r="TXK58" s="18"/>
      <c r="TXL58" s="18"/>
      <c r="TXM58" s="18"/>
      <c r="TXN58" s="18"/>
      <c r="TXO58" s="18"/>
      <c r="TXP58" s="18"/>
      <c r="TXQ58" s="18"/>
      <c r="TXR58" s="18"/>
      <c r="TXS58" s="18"/>
      <c r="TXT58" s="18"/>
      <c r="TXU58" s="18"/>
      <c r="TXV58" s="18"/>
      <c r="TXW58" s="18"/>
      <c r="TXX58" s="18"/>
      <c r="TXY58" s="18"/>
      <c r="TXZ58" s="18"/>
      <c r="TYA58" s="18"/>
      <c r="TYB58" s="18"/>
      <c r="TYC58" s="18"/>
      <c r="TYD58" s="18"/>
      <c r="TYE58" s="18"/>
      <c r="TYF58" s="18"/>
      <c r="TYG58" s="18"/>
      <c r="TYH58" s="18"/>
      <c r="TYI58" s="18"/>
      <c r="TYJ58" s="18"/>
      <c r="TYK58" s="18"/>
      <c r="TYL58" s="18"/>
      <c r="TYM58" s="18"/>
      <c r="TYN58" s="18"/>
      <c r="TYO58" s="18"/>
      <c r="TYP58" s="18"/>
      <c r="TYQ58" s="18"/>
      <c r="TYR58" s="18"/>
      <c r="TYS58" s="18"/>
      <c r="TYT58" s="18"/>
      <c r="TYU58" s="18"/>
      <c r="TYV58" s="18"/>
      <c r="TYW58" s="18"/>
      <c r="TYX58" s="18"/>
      <c r="TYY58" s="18"/>
      <c r="TYZ58" s="18"/>
      <c r="TZA58" s="18"/>
      <c r="TZB58" s="18"/>
      <c r="TZC58" s="18"/>
      <c r="TZD58" s="18"/>
      <c r="TZE58" s="18"/>
      <c r="TZF58" s="18"/>
      <c r="TZG58" s="18"/>
      <c r="TZH58" s="18"/>
      <c r="TZI58" s="18"/>
      <c r="TZJ58" s="18"/>
      <c r="TZK58" s="18"/>
      <c r="TZL58" s="18"/>
      <c r="TZM58" s="18"/>
      <c r="TZN58" s="18"/>
      <c r="TZO58" s="18"/>
      <c r="TZP58" s="18"/>
      <c r="TZQ58" s="18"/>
      <c r="TZR58" s="18"/>
      <c r="TZS58" s="18"/>
      <c r="TZT58" s="18"/>
      <c r="TZU58" s="18"/>
      <c r="TZV58" s="18"/>
      <c r="TZW58" s="18"/>
      <c r="TZX58" s="18"/>
      <c r="TZY58" s="18"/>
      <c r="TZZ58" s="18"/>
      <c r="UAA58" s="18"/>
      <c r="UAB58" s="18"/>
      <c r="UAC58" s="18"/>
      <c r="UAD58" s="18"/>
      <c r="UAE58" s="18"/>
      <c r="UAF58" s="18"/>
      <c r="UAG58" s="18"/>
      <c r="UAH58" s="18"/>
      <c r="UAI58" s="18"/>
      <c r="UAJ58" s="18"/>
      <c r="UAK58" s="18"/>
      <c r="UAL58" s="18"/>
      <c r="UAM58" s="18"/>
      <c r="UAN58" s="18"/>
      <c r="UAO58" s="18"/>
      <c r="UAP58" s="18"/>
      <c r="UAQ58" s="18"/>
      <c r="UAR58" s="18"/>
      <c r="UAS58" s="18"/>
      <c r="UAT58" s="18"/>
      <c r="UAU58" s="18"/>
      <c r="UAV58" s="18"/>
      <c r="UAW58" s="18"/>
      <c r="UAX58" s="18"/>
      <c r="UAY58" s="18"/>
      <c r="UAZ58" s="18"/>
      <c r="UBA58" s="18"/>
      <c r="UBB58" s="18"/>
      <c r="UBC58" s="18"/>
      <c r="UBD58" s="18"/>
      <c r="UBE58" s="18"/>
      <c r="UBF58" s="18"/>
      <c r="UBG58" s="18"/>
      <c r="UBH58" s="18"/>
      <c r="UBI58" s="18"/>
      <c r="UBJ58" s="18"/>
      <c r="UBK58" s="18"/>
      <c r="UBL58" s="18"/>
      <c r="UBM58" s="18"/>
      <c r="UBN58" s="18"/>
      <c r="UBO58" s="18"/>
      <c r="UBP58" s="18"/>
      <c r="UBQ58" s="18"/>
      <c r="UBR58" s="18"/>
      <c r="UBS58" s="18"/>
      <c r="UBT58" s="18"/>
      <c r="UBU58" s="18"/>
      <c r="UBV58" s="18"/>
      <c r="UBW58" s="18"/>
      <c r="UBX58" s="18"/>
      <c r="UBY58" s="18"/>
      <c r="UBZ58" s="18"/>
      <c r="UCA58" s="18"/>
      <c r="UCB58" s="18"/>
      <c r="UCC58" s="18"/>
      <c r="UCD58" s="18"/>
      <c r="UCE58" s="18"/>
      <c r="UCF58" s="18"/>
      <c r="UCG58" s="18"/>
      <c r="UCH58" s="18"/>
      <c r="UCI58" s="18"/>
      <c r="UCJ58" s="18"/>
      <c r="UCK58" s="18"/>
      <c r="UCL58" s="18"/>
      <c r="UCM58" s="18"/>
      <c r="UCN58" s="18"/>
      <c r="UCO58" s="18"/>
      <c r="UCP58" s="18"/>
      <c r="UCQ58" s="18"/>
      <c r="UCR58" s="18"/>
      <c r="UCS58" s="18"/>
      <c r="UCT58" s="18"/>
      <c r="UCU58" s="18"/>
      <c r="UCV58" s="18"/>
      <c r="UCW58" s="18"/>
      <c r="UCX58" s="18"/>
      <c r="UCY58" s="18"/>
      <c r="UCZ58" s="18"/>
      <c r="UDA58" s="18"/>
      <c r="UDB58" s="18"/>
      <c r="UDC58" s="18"/>
      <c r="UDD58" s="18"/>
      <c r="UDE58" s="18"/>
      <c r="UDF58" s="18"/>
      <c r="UDG58" s="18"/>
      <c r="UDH58" s="18"/>
      <c r="UDI58" s="18"/>
      <c r="UDJ58" s="18"/>
      <c r="UDK58" s="18"/>
      <c r="UDL58" s="18"/>
      <c r="UDM58" s="18"/>
      <c r="UDN58" s="18"/>
      <c r="UDO58" s="18"/>
      <c r="UDP58" s="18"/>
      <c r="UDQ58" s="18"/>
      <c r="UDR58" s="18"/>
      <c r="UDS58" s="18"/>
      <c r="UDT58" s="18"/>
      <c r="UDU58" s="18"/>
      <c r="UDV58" s="18"/>
      <c r="UDW58" s="18"/>
      <c r="UDX58" s="18"/>
      <c r="UDY58" s="18"/>
      <c r="UDZ58" s="18"/>
      <c r="UEA58" s="18"/>
      <c r="UEB58" s="18"/>
      <c r="UEC58" s="18"/>
      <c r="UED58" s="18"/>
      <c r="UEE58" s="18"/>
      <c r="UEF58" s="18"/>
      <c r="UEG58" s="18"/>
      <c r="UEH58" s="18"/>
      <c r="UEI58" s="18"/>
      <c r="UEJ58" s="18"/>
      <c r="UEK58" s="18"/>
      <c r="UEL58" s="18"/>
      <c r="UEM58" s="18"/>
      <c r="UEN58" s="18"/>
      <c r="UEO58" s="18"/>
      <c r="UEP58" s="18"/>
      <c r="UEQ58" s="18"/>
      <c r="UER58" s="18"/>
      <c r="UES58" s="18"/>
      <c r="UET58" s="18"/>
      <c r="UEU58" s="18"/>
      <c r="UEV58" s="18"/>
      <c r="UEW58" s="18"/>
      <c r="UEX58" s="18"/>
      <c r="UEY58" s="18"/>
      <c r="UEZ58" s="18"/>
      <c r="UFA58" s="18"/>
      <c r="UFB58" s="18"/>
      <c r="UFC58" s="18"/>
      <c r="UFD58" s="18"/>
      <c r="UFE58" s="18"/>
      <c r="UFF58" s="18"/>
      <c r="UFG58" s="18"/>
      <c r="UFH58" s="18"/>
      <c r="UFI58" s="18"/>
      <c r="UFJ58" s="18"/>
      <c r="UFK58" s="18"/>
      <c r="UFL58" s="18"/>
      <c r="UFM58" s="18"/>
      <c r="UFN58" s="18"/>
      <c r="UFO58" s="18"/>
      <c r="UFP58" s="18"/>
      <c r="UFQ58" s="18"/>
      <c r="UFR58" s="18"/>
      <c r="UFS58" s="18"/>
      <c r="UFT58" s="18"/>
      <c r="UFU58" s="18"/>
      <c r="UFV58" s="18"/>
      <c r="UFW58" s="18"/>
      <c r="UFX58" s="18"/>
      <c r="UFY58" s="18"/>
      <c r="UFZ58" s="18"/>
      <c r="UGA58" s="18"/>
      <c r="UGB58" s="18"/>
      <c r="UGC58" s="18"/>
      <c r="UGD58" s="18"/>
      <c r="UGE58" s="18"/>
      <c r="UGF58" s="18"/>
      <c r="UGG58" s="18"/>
      <c r="UGH58" s="18"/>
      <c r="UGI58" s="18"/>
      <c r="UGJ58" s="18"/>
      <c r="UGK58" s="18"/>
      <c r="UGL58" s="18"/>
      <c r="UGM58" s="18"/>
      <c r="UGN58" s="18"/>
      <c r="UGO58" s="18"/>
      <c r="UGP58" s="18"/>
      <c r="UGQ58" s="18"/>
      <c r="UGR58" s="18"/>
      <c r="UGS58" s="18"/>
      <c r="UGT58" s="18"/>
      <c r="UGU58" s="18"/>
      <c r="UGV58" s="18"/>
      <c r="UGW58" s="18"/>
      <c r="UGX58" s="18"/>
      <c r="UGY58" s="18"/>
      <c r="UGZ58" s="18"/>
      <c r="UHA58" s="18"/>
      <c r="UHB58" s="18"/>
      <c r="UHC58" s="18"/>
      <c r="UHD58" s="18"/>
      <c r="UHE58" s="18"/>
      <c r="UHF58" s="18"/>
      <c r="UHG58" s="18"/>
      <c r="UHH58" s="18"/>
      <c r="UHI58" s="18"/>
      <c r="UHJ58" s="18"/>
      <c r="UHK58" s="18"/>
      <c r="UHL58" s="18"/>
      <c r="UHM58" s="18"/>
      <c r="UHN58" s="18"/>
      <c r="UHO58" s="18"/>
      <c r="UHP58" s="18"/>
      <c r="UHQ58" s="18"/>
      <c r="UHR58" s="18"/>
      <c r="UHS58" s="18"/>
      <c r="UHT58" s="18"/>
      <c r="UHU58" s="18"/>
      <c r="UHV58" s="18"/>
      <c r="UHW58" s="18"/>
      <c r="UHX58" s="18"/>
      <c r="UHY58" s="18"/>
      <c r="UHZ58" s="18"/>
      <c r="UIA58" s="18"/>
      <c r="UIB58" s="18"/>
      <c r="UIC58" s="18"/>
      <c r="UID58" s="18"/>
      <c r="UIE58" s="18"/>
      <c r="UIF58" s="18"/>
      <c r="UIG58" s="18"/>
      <c r="UIH58" s="18"/>
      <c r="UII58" s="18"/>
      <c r="UIJ58" s="18"/>
      <c r="UIK58" s="18"/>
      <c r="UIL58" s="18"/>
      <c r="UIM58" s="18"/>
      <c r="UIN58" s="18"/>
      <c r="UIO58" s="18"/>
      <c r="UIP58" s="18"/>
      <c r="UIQ58" s="18"/>
      <c r="UIR58" s="18"/>
      <c r="UIS58" s="18"/>
      <c r="UIT58" s="18"/>
      <c r="UIU58" s="18"/>
      <c r="UIV58" s="18"/>
      <c r="UIW58" s="18"/>
      <c r="UIX58" s="18"/>
      <c r="UIY58" s="18"/>
      <c r="UIZ58" s="18"/>
      <c r="UJA58" s="18"/>
      <c r="UJB58" s="18"/>
      <c r="UJC58" s="18"/>
      <c r="UJD58" s="18"/>
      <c r="UJE58" s="18"/>
      <c r="UJF58" s="18"/>
      <c r="UJG58" s="18"/>
      <c r="UJH58" s="18"/>
      <c r="UJI58" s="18"/>
      <c r="UJJ58" s="18"/>
      <c r="UJK58" s="18"/>
      <c r="UJL58" s="18"/>
      <c r="UJM58" s="18"/>
      <c r="UJN58" s="18"/>
      <c r="UJO58" s="18"/>
      <c r="UJP58" s="18"/>
      <c r="UJQ58" s="18"/>
      <c r="UJR58" s="18"/>
      <c r="UJS58" s="18"/>
      <c r="UJT58" s="18"/>
      <c r="UJU58" s="18"/>
      <c r="UJV58" s="18"/>
      <c r="UJW58" s="18"/>
      <c r="UJX58" s="18"/>
      <c r="UJY58" s="18"/>
      <c r="UJZ58" s="18"/>
      <c r="UKA58" s="18"/>
      <c r="UKB58" s="18"/>
      <c r="UKC58" s="18"/>
      <c r="UKD58" s="18"/>
      <c r="UKE58" s="18"/>
      <c r="UKF58" s="18"/>
      <c r="UKG58" s="18"/>
      <c r="UKH58" s="18"/>
      <c r="UKI58" s="18"/>
      <c r="UKJ58" s="18"/>
      <c r="UKK58" s="18"/>
      <c r="UKL58" s="18"/>
      <c r="UKM58" s="18"/>
      <c r="UKN58" s="18"/>
      <c r="UKO58" s="18"/>
      <c r="UKP58" s="18"/>
      <c r="UKQ58" s="18"/>
      <c r="UKR58" s="18"/>
      <c r="UKS58" s="18"/>
      <c r="UKT58" s="18"/>
      <c r="UKU58" s="18"/>
      <c r="UKV58" s="18"/>
      <c r="UKW58" s="18"/>
      <c r="UKX58" s="18"/>
      <c r="UKY58" s="18"/>
      <c r="UKZ58" s="18"/>
      <c r="ULA58" s="18"/>
      <c r="ULB58" s="18"/>
      <c r="ULC58" s="18"/>
      <c r="ULD58" s="18"/>
      <c r="ULE58" s="18"/>
      <c r="ULF58" s="18"/>
      <c r="ULG58" s="18"/>
      <c r="ULH58" s="18"/>
      <c r="ULI58" s="18"/>
      <c r="ULJ58" s="18"/>
      <c r="ULK58" s="18"/>
      <c r="ULL58" s="18"/>
      <c r="ULM58" s="18"/>
      <c r="ULN58" s="18"/>
      <c r="ULO58" s="18"/>
      <c r="ULP58" s="18"/>
      <c r="ULQ58" s="18"/>
      <c r="ULR58" s="18"/>
      <c r="ULS58" s="18"/>
      <c r="ULT58" s="18"/>
      <c r="ULU58" s="18"/>
      <c r="ULV58" s="18"/>
      <c r="ULW58" s="18"/>
      <c r="ULX58" s="18"/>
      <c r="ULY58" s="18"/>
      <c r="ULZ58" s="18"/>
      <c r="UMA58" s="18"/>
      <c r="UMB58" s="18"/>
      <c r="UMC58" s="18"/>
      <c r="UMD58" s="18"/>
      <c r="UME58" s="18"/>
      <c r="UMF58" s="18"/>
      <c r="UMG58" s="18"/>
      <c r="UMH58" s="18"/>
      <c r="UMI58" s="18"/>
      <c r="UMJ58" s="18"/>
      <c r="UMK58" s="18"/>
      <c r="UML58" s="18"/>
      <c r="UMM58" s="18"/>
      <c r="UMN58" s="18"/>
      <c r="UMO58" s="18"/>
      <c r="UMP58" s="18"/>
      <c r="UMQ58" s="18"/>
      <c r="UMR58" s="18"/>
      <c r="UMS58" s="18"/>
      <c r="UMT58" s="18"/>
      <c r="UMU58" s="18"/>
      <c r="UMV58" s="18"/>
      <c r="UMW58" s="18"/>
      <c r="UMX58" s="18"/>
      <c r="UMY58" s="18"/>
      <c r="UMZ58" s="18"/>
      <c r="UNA58" s="18"/>
      <c r="UNB58" s="18"/>
      <c r="UNC58" s="18"/>
      <c r="UND58" s="18"/>
      <c r="UNE58" s="18"/>
      <c r="UNF58" s="18"/>
      <c r="UNG58" s="18"/>
      <c r="UNH58" s="18"/>
      <c r="UNI58" s="18"/>
      <c r="UNJ58" s="18"/>
      <c r="UNK58" s="18"/>
      <c r="UNL58" s="18"/>
      <c r="UNM58" s="18"/>
      <c r="UNN58" s="18"/>
      <c r="UNO58" s="18"/>
      <c r="UNP58" s="18"/>
      <c r="UNQ58" s="18"/>
      <c r="UNR58" s="18"/>
      <c r="UNS58" s="18"/>
      <c r="UNT58" s="18"/>
      <c r="UNU58" s="18"/>
      <c r="UNV58" s="18"/>
      <c r="UNW58" s="18"/>
      <c r="UNX58" s="18"/>
      <c r="UNY58" s="18"/>
      <c r="UNZ58" s="18"/>
      <c r="UOA58" s="18"/>
      <c r="UOB58" s="18"/>
      <c r="UOC58" s="18"/>
      <c r="UOD58" s="18"/>
      <c r="UOE58" s="18"/>
      <c r="UOF58" s="18"/>
      <c r="UOG58" s="18"/>
      <c r="UOH58" s="18"/>
      <c r="UOI58" s="18"/>
      <c r="UOJ58" s="18"/>
      <c r="UOK58" s="18"/>
      <c r="UOL58" s="18"/>
      <c r="UOM58" s="18"/>
      <c r="UON58" s="18"/>
      <c r="UOO58" s="18"/>
      <c r="UOP58" s="18"/>
      <c r="UOQ58" s="18"/>
      <c r="UOR58" s="18"/>
      <c r="UOS58" s="18"/>
      <c r="UOT58" s="18"/>
      <c r="UOU58" s="18"/>
      <c r="UOV58" s="18"/>
      <c r="UOW58" s="18"/>
      <c r="UOX58" s="18"/>
      <c r="UOY58" s="18"/>
      <c r="UOZ58" s="18"/>
      <c r="UPA58" s="18"/>
      <c r="UPB58" s="18"/>
      <c r="UPC58" s="18"/>
      <c r="UPD58" s="18"/>
      <c r="UPE58" s="18"/>
      <c r="UPF58" s="18"/>
      <c r="UPG58" s="18"/>
      <c r="UPH58" s="18"/>
      <c r="UPI58" s="18"/>
      <c r="UPJ58" s="18"/>
      <c r="UPK58" s="18"/>
      <c r="UPL58" s="18"/>
      <c r="UPM58" s="18"/>
      <c r="UPN58" s="18"/>
      <c r="UPO58" s="18"/>
      <c r="UPP58" s="18"/>
      <c r="UPQ58" s="18"/>
      <c r="UPR58" s="18"/>
      <c r="UPS58" s="18"/>
      <c r="UPT58" s="18"/>
      <c r="UPU58" s="18"/>
      <c r="UPV58" s="18"/>
      <c r="UPW58" s="18"/>
      <c r="UPX58" s="18"/>
      <c r="UPY58" s="18"/>
      <c r="UPZ58" s="18"/>
      <c r="UQA58" s="18"/>
      <c r="UQB58" s="18"/>
      <c r="UQC58" s="18"/>
      <c r="UQD58" s="18"/>
      <c r="UQE58" s="18"/>
      <c r="UQF58" s="18"/>
      <c r="UQG58" s="18"/>
      <c r="UQH58" s="18"/>
      <c r="UQI58" s="18"/>
      <c r="UQJ58" s="18"/>
      <c r="UQK58" s="18"/>
      <c r="UQL58" s="18"/>
      <c r="UQM58" s="18"/>
      <c r="UQN58" s="18"/>
      <c r="UQO58" s="18"/>
      <c r="UQP58" s="18"/>
      <c r="UQQ58" s="18"/>
      <c r="UQR58" s="18"/>
      <c r="UQS58" s="18"/>
      <c r="UQT58" s="18"/>
      <c r="UQU58" s="18"/>
      <c r="UQV58" s="18"/>
      <c r="UQW58" s="18"/>
      <c r="UQX58" s="18"/>
      <c r="UQY58" s="18"/>
      <c r="UQZ58" s="18"/>
      <c r="URA58" s="18"/>
      <c r="URB58" s="18"/>
      <c r="URC58" s="18"/>
      <c r="URD58" s="18"/>
      <c r="URE58" s="18"/>
      <c r="URF58" s="18"/>
      <c r="URG58" s="18"/>
      <c r="URH58" s="18"/>
      <c r="URI58" s="18"/>
      <c r="URJ58" s="18"/>
      <c r="URK58" s="18"/>
      <c r="URL58" s="18"/>
      <c r="URM58" s="18"/>
      <c r="URN58" s="18"/>
      <c r="URO58" s="18"/>
      <c r="URP58" s="18"/>
      <c r="URQ58" s="18"/>
      <c r="URR58" s="18"/>
      <c r="URS58" s="18"/>
      <c r="URT58" s="18"/>
      <c r="URU58" s="18"/>
      <c r="URV58" s="18"/>
      <c r="URW58" s="18"/>
      <c r="URX58" s="18"/>
      <c r="URY58" s="18"/>
      <c r="URZ58" s="18"/>
      <c r="USA58" s="18"/>
      <c r="USB58" s="18"/>
      <c r="USC58" s="18"/>
      <c r="USD58" s="18"/>
      <c r="USE58" s="18"/>
      <c r="USF58" s="18"/>
      <c r="USG58" s="18"/>
      <c r="USH58" s="18"/>
      <c r="USI58" s="18"/>
      <c r="USJ58" s="18"/>
      <c r="USK58" s="18"/>
      <c r="USL58" s="18"/>
      <c r="USM58" s="18"/>
      <c r="USN58" s="18"/>
      <c r="USO58" s="18"/>
      <c r="USP58" s="18"/>
      <c r="USQ58" s="18"/>
      <c r="USR58" s="18"/>
      <c r="USS58" s="18"/>
      <c r="UST58" s="18"/>
      <c r="USU58" s="18"/>
      <c r="USV58" s="18"/>
      <c r="USW58" s="18"/>
      <c r="USX58" s="18"/>
      <c r="USY58" s="18"/>
      <c r="USZ58" s="18"/>
      <c r="UTA58" s="18"/>
      <c r="UTB58" s="18"/>
      <c r="UTC58" s="18"/>
      <c r="UTD58" s="18"/>
      <c r="UTE58" s="18"/>
      <c r="UTF58" s="18"/>
      <c r="UTG58" s="18"/>
      <c r="UTH58" s="18"/>
      <c r="UTI58" s="18"/>
      <c r="UTJ58" s="18"/>
      <c r="UTK58" s="18"/>
      <c r="UTL58" s="18"/>
      <c r="UTM58" s="18"/>
      <c r="UTN58" s="18"/>
      <c r="UTO58" s="18"/>
      <c r="UTP58" s="18"/>
      <c r="UTQ58" s="18"/>
      <c r="UTR58" s="18"/>
      <c r="UTS58" s="18"/>
      <c r="UTT58" s="18"/>
      <c r="UTU58" s="18"/>
      <c r="UTV58" s="18"/>
      <c r="UTW58" s="18"/>
      <c r="UTX58" s="18"/>
      <c r="UTY58" s="18"/>
      <c r="UTZ58" s="18"/>
      <c r="UUA58" s="18"/>
      <c r="UUB58" s="18"/>
      <c r="UUC58" s="18"/>
      <c r="UUD58" s="18"/>
      <c r="UUE58" s="18"/>
      <c r="UUF58" s="18"/>
      <c r="UUG58" s="18"/>
      <c r="UUH58" s="18"/>
      <c r="UUI58" s="18"/>
      <c r="UUJ58" s="18"/>
      <c r="UUK58" s="18"/>
      <c r="UUL58" s="18"/>
      <c r="UUM58" s="18"/>
      <c r="UUN58" s="18"/>
      <c r="UUO58" s="18"/>
      <c r="UUP58" s="18"/>
      <c r="UUQ58" s="18"/>
      <c r="UUR58" s="18"/>
      <c r="UUS58" s="18"/>
      <c r="UUT58" s="18"/>
      <c r="UUU58" s="18"/>
      <c r="UUV58" s="18"/>
      <c r="UUW58" s="18"/>
      <c r="UUX58" s="18"/>
      <c r="UUY58" s="18"/>
      <c r="UUZ58" s="18"/>
      <c r="UVA58" s="18"/>
      <c r="UVB58" s="18"/>
      <c r="UVC58" s="18"/>
      <c r="UVD58" s="18"/>
      <c r="UVE58" s="18"/>
      <c r="UVF58" s="18"/>
      <c r="UVG58" s="18"/>
      <c r="UVH58" s="18"/>
      <c r="UVI58" s="18"/>
      <c r="UVJ58" s="18"/>
      <c r="UVK58" s="18"/>
      <c r="UVL58" s="18"/>
      <c r="UVM58" s="18"/>
      <c r="UVN58" s="18"/>
      <c r="UVO58" s="18"/>
      <c r="UVP58" s="18"/>
      <c r="UVQ58" s="18"/>
      <c r="UVR58" s="18"/>
      <c r="UVS58" s="18"/>
      <c r="UVT58" s="18"/>
      <c r="UVU58" s="18"/>
      <c r="UVV58" s="18"/>
      <c r="UVW58" s="18"/>
      <c r="UVX58" s="18"/>
      <c r="UVY58" s="18"/>
      <c r="UVZ58" s="18"/>
      <c r="UWA58" s="18"/>
      <c r="UWB58" s="18"/>
      <c r="UWC58" s="18"/>
      <c r="UWD58" s="18"/>
      <c r="UWE58" s="18"/>
      <c r="UWF58" s="18"/>
      <c r="UWG58" s="18"/>
      <c r="UWH58" s="18"/>
      <c r="UWI58" s="18"/>
      <c r="UWJ58" s="18"/>
      <c r="UWK58" s="18"/>
      <c r="UWL58" s="18"/>
      <c r="UWM58" s="18"/>
      <c r="UWN58" s="18"/>
      <c r="UWO58" s="18"/>
      <c r="UWP58" s="18"/>
      <c r="UWQ58" s="18"/>
      <c r="UWR58" s="18"/>
      <c r="UWS58" s="18"/>
      <c r="UWT58" s="18"/>
      <c r="UWU58" s="18"/>
      <c r="UWV58" s="18"/>
      <c r="UWW58" s="18"/>
      <c r="UWX58" s="18"/>
      <c r="UWY58" s="18"/>
      <c r="UWZ58" s="18"/>
      <c r="UXA58" s="18"/>
      <c r="UXB58" s="18"/>
      <c r="UXC58" s="18"/>
      <c r="UXD58" s="18"/>
      <c r="UXE58" s="18"/>
      <c r="UXF58" s="18"/>
      <c r="UXG58" s="18"/>
      <c r="UXH58" s="18"/>
      <c r="UXI58" s="18"/>
      <c r="UXJ58" s="18"/>
      <c r="UXK58" s="18"/>
      <c r="UXL58" s="18"/>
      <c r="UXM58" s="18"/>
      <c r="UXN58" s="18"/>
      <c r="UXO58" s="18"/>
      <c r="UXP58" s="18"/>
      <c r="UXQ58" s="18"/>
      <c r="UXR58" s="18"/>
      <c r="UXS58" s="18"/>
      <c r="UXT58" s="18"/>
      <c r="UXU58" s="18"/>
      <c r="UXV58" s="18"/>
      <c r="UXW58" s="18"/>
      <c r="UXX58" s="18"/>
      <c r="UXY58" s="18"/>
      <c r="UXZ58" s="18"/>
      <c r="UYA58" s="18"/>
      <c r="UYB58" s="18"/>
      <c r="UYC58" s="18"/>
      <c r="UYD58" s="18"/>
      <c r="UYE58" s="18"/>
      <c r="UYF58" s="18"/>
      <c r="UYG58" s="18"/>
      <c r="UYH58" s="18"/>
      <c r="UYI58" s="18"/>
      <c r="UYJ58" s="18"/>
      <c r="UYK58" s="18"/>
      <c r="UYL58" s="18"/>
      <c r="UYM58" s="18"/>
      <c r="UYN58" s="18"/>
      <c r="UYO58" s="18"/>
      <c r="UYP58" s="18"/>
      <c r="UYQ58" s="18"/>
      <c r="UYR58" s="18"/>
      <c r="UYS58" s="18"/>
      <c r="UYT58" s="18"/>
      <c r="UYU58" s="18"/>
      <c r="UYV58" s="18"/>
      <c r="UYW58" s="18"/>
      <c r="UYX58" s="18"/>
      <c r="UYY58" s="18"/>
      <c r="UYZ58" s="18"/>
      <c r="UZA58" s="18"/>
      <c r="UZB58" s="18"/>
      <c r="UZC58" s="18"/>
      <c r="UZD58" s="18"/>
      <c r="UZE58" s="18"/>
      <c r="UZF58" s="18"/>
      <c r="UZG58" s="18"/>
      <c r="UZH58" s="18"/>
      <c r="UZI58" s="18"/>
      <c r="UZJ58" s="18"/>
      <c r="UZK58" s="18"/>
      <c r="UZL58" s="18"/>
      <c r="UZM58" s="18"/>
      <c r="UZN58" s="18"/>
      <c r="UZO58" s="18"/>
      <c r="UZP58" s="18"/>
      <c r="UZQ58" s="18"/>
      <c r="UZR58" s="18"/>
      <c r="UZS58" s="18"/>
      <c r="UZT58" s="18"/>
      <c r="UZU58" s="18"/>
      <c r="UZV58" s="18"/>
      <c r="UZW58" s="18"/>
      <c r="UZX58" s="18"/>
      <c r="UZY58" s="18"/>
      <c r="UZZ58" s="18"/>
      <c r="VAA58" s="18"/>
      <c r="VAB58" s="18"/>
      <c r="VAC58" s="18"/>
      <c r="VAD58" s="18"/>
      <c r="VAE58" s="18"/>
      <c r="VAF58" s="18"/>
      <c r="VAG58" s="18"/>
      <c r="VAH58" s="18"/>
      <c r="VAI58" s="18"/>
      <c r="VAJ58" s="18"/>
      <c r="VAK58" s="18"/>
      <c r="VAL58" s="18"/>
      <c r="VAM58" s="18"/>
      <c r="VAN58" s="18"/>
      <c r="VAO58" s="18"/>
      <c r="VAP58" s="18"/>
      <c r="VAQ58" s="18"/>
      <c r="VAR58" s="18"/>
      <c r="VAS58" s="18"/>
      <c r="VAT58" s="18"/>
      <c r="VAU58" s="18"/>
      <c r="VAV58" s="18"/>
      <c r="VAW58" s="18"/>
      <c r="VAX58" s="18"/>
      <c r="VAY58" s="18"/>
      <c r="VAZ58" s="18"/>
      <c r="VBA58" s="18"/>
      <c r="VBB58" s="18"/>
      <c r="VBC58" s="18"/>
      <c r="VBD58" s="18"/>
      <c r="VBE58" s="18"/>
      <c r="VBF58" s="18"/>
      <c r="VBG58" s="18"/>
      <c r="VBH58" s="18"/>
      <c r="VBI58" s="18"/>
      <c r="VBJ58" s="18"/>
      <c r="VBK58" s="18"/>
      <c r="VBL58" s="18"/>
      <c r="VBM58" s="18"/>
      <c r="VBN58" s="18"/>
      <c r="VBO58" s="18"/>
      <c r="VBP58" s="18"/>
      <c r="VBQ58" s="18"/>
      <c r="VBR58" s="18"/>
      <c r="VBS58" s="18"/>
      <c r="VBT58" s="18"/>
      <c r="VBU58" s="18"/>
      <c r="VBV58" s="18"/>
      <c r="VBW58" s="18"/>
      <c r="VBX58" s="18"/>
      <c r="VBY58" s="18"/>
      <c r="VBZ58" s="18"/>
      <c r="VCA58" s="18"/>
      <c r="VCB58" s="18"/>
      <c r="VCC58" s="18"/>
      <c r="VCD58" s="18"/>
      <c r="VCE58" s="18"/>
      <c r="VCF58" s="18"/>
      <c r="VCG58" s="18"/>
      <c r="VCH58" s="18"/>
      <c r="VCI58" s="18"/>
      <c r="VCJ58" s="18"/>
      <c r="VCK58" s="18"/>
      <c r="VCL58" s="18"/>
      <c r="VCM58" s="18"/>
      <c r="VCN58" s="18"/>
      <c r="VCO58" s="18"/>
      <c r="VCP58" s="18"/>
      <c r="VCQ58" s="18"/>
      <c r="VCR58" s="18"/>
      <c r="VCS58" s="18"/>
      <c r="VCT58" s="18"/>
      <c r="VCU58" s="18"/>
      <c r="VCV58" s="18"/>
      <c r="VCW58" s="18"/>
      <c r="VCX58" s="18"/>
      <c r="VCY58" s="18"/>
      <c r="VCZ58" s="18"/>
      <c r="VDA58" s="18"/>
      <c r="VDB58" s="18"/>
      <c r="VDC58" s="18"/>
      <c r="VDD58" s="18"/>
      <c r="VDE58" s="18"/>
      <c r="VDF58" s="18"/>
      <c r="VDG58" s="18"/>
      <c r="VDH58" s="18"/>
      <c r="VDI58" s="18"/>
      <c r="VDJ58" s="18"/>
      <c r="VDK58" s="18"/>
      <c r="VDL58" s="18"/>
      <c r="VDM58" s="18"/>
      <c r="VDN58" s="18"/>
      <c r="VDO58" s="18"/>
      <c r="VDP58" s="18"/>
      <c r="VDQ58" s="18"/>
      <c r="VDR58" s="18"/>
      <c r="VDS58" s="18"/>
      <c r="VDT58" s="18"/>
      <c r="VDU58" s="18"/>
      <c r="VDV58" s="18"/>
      <c r="VDW58" s="18"/>
      <c r="VDX58" s="18"/>
      <c r="VDY58" s="18"/>
      <c r="VDZ58" s="18"/>
      <c r="VEA58" s="18"/>
      <c r="VEB58" s="18"/>
      <c r="VEC58" s="18"/>
      <c r="VED58" s="18"/>
      <c r="VEE58" s="18"/>
      <c r="VEF58" s="18"/>
      <c r="VEG58" s="18"/>
      <c r="VEH58" s="18"/>
      <c r="VEI58" s="18"/>
      <c r="VEJ58" s="18"/>
      <c r="VEK58" s="18"/>
      <c r="VEL58" s="18"/>
      <c r="VEM58" s="18"/>
      <c r="VEN58" s="18"/>
      <c r="VEO58" s="18"/>
      <c r="VEP58" s="18"/>
      <c r="VEQ58" s="18"/>
      <c r="VER58" s="18"/>
      <c r="VES58" s="18"/>
      <c r="VET58" s="18"/>
      <c r="VEU58" s="18"/>
      <c r="VEV58" s="18"/>
      <c r="VEW58" s="18"/>
      <c r="VEX58" s="18"/>
      <c r="VEY58" s="18"/>
      <c r="VEZ58" s="18"/>
      <c r="VFA58" s="18"/>
      <c r="VFB58" s="18"/>
      <c r="VFC58" s="18"/>
      <c r="VFD58" s="18"/>
      <c r="VFE58" s="18"/>
      <c r="VFF58" s="18"/>
      <c r="VFG58" s="18"/>
      <c r="VFH58" s="18"/>
      <c r="VFI58" s="18"/>
      <c r="VFJ58" s="18"/>
      <c r="VFK58" s="18"/>
      <c r="VFL58" s="18"/>
      <c r="VFM58" s="18"/>
      <c r="VFN58" s="18"/>
      <c r="VFO58" s="18"/>
      <c r="VFP58" s="18"/>
      <c r="VFQ58" s="18"/>
      <c r="VFR58" s="18"/>
      <c r="VFS58" s="18"/>
      <c r="VFT58" s="18"/>
      <c r="VFU58" s="18"/>
      <c r="VFV58" s="18"/>
      <c r="VFW58" s="18"/>
      <c r="VFX58" s="18"/>
      <c r="VFY58" s="18"/>
      <c r="VFZ58" s="18"/>
      <c r="VGA58" s="18"/>
      <c r="VGB58" s="18"/>
      <c r="VGC58" s="18"/>
      <c r="VGD58" s="18"/>
      <c r="VGE58" s="18"/>
      <c r="VGF58" s="18"/>
      <c r="VGG58" s="18"/>
      <c r="VGH58" s="18"/>
      <c r="VGI58" s="18"/>
      <c r="VGJ58" s="18"/>
      <c r="VGK58" s="18"/>
      <c r="VGL58" s="18"/>
      <c r="VGM58" s="18"/>
      <c r="VGN58" s="18"/>
      <c r="VGO58" s="18"/>
      <c r="VGP58" s="18"/>
      <c r="VGQ58" s="18"/>
      <c r="VGR58" s="18"/>
      <c r="VGS58" s="18"/>
      <c r="VGT58" s="18"/>
      <c r="VGU58" s="18"/>
      <c r="VGV58" s="18"/>
      <c r="VGW58" s="18"/>
      <c r="VGX58" s="18"/>
      <c r="VGY58" s="18"/>
      <c r="VGZ58" s="18"/>
      <c r="VHA58" s="18"/>
      <c r="VHB58" s="18"/>
      <c r="VHC58" s="18"/>
      <c r="VHD58" s="18"/>
      <c r="VHE58" s="18"/>
      <c r="VHF58" s="18"/>
      <c r="VHG58" s="18"/>
      <c r="VHH58" s="18"/>
      <c r="VHI58" s="18"/>
      <c r="VHJ58" s="18"/>
      <c r="VHK58" s="18"/>
      <c r="VHL58" s="18"/>
      <c r="VHM58" s="18"/>
      <c r="VHN58" s="18"/>
      <c r="VHO58" s="18"/>
      <c r="VHP58" s="18"/>
      <c r="VHQ58" s="18"/>
      <c r="VHR58" s="18"/>
      <c r="VHS58" s="18"/>
      <c r="VHT58" s="18"/>
      <c r="VHU58" s="18"/>
      <c r="VHV58" s="18"/>
      <c r="VHW58" s="18"/>
      <c r="VHX58" s="18"/>
      <c r="VHY58" s="18"/>
      <c r="VHZ58" s="18"/>
      <c r="VIA58" s="18"/>
      <c r="VIB58" s="18"/>
      <c r="VIC58" s="18"/>
      <c r="VID58" s="18"/>
      <c r="VIE58" s="18"/>
      <c r="VIF58" s="18"/>
      <c r="VIG58" s="18"/>
      <c r="VIH58" s="18"/>
      <c r="VII58" s="18"/>
      <c r="VIJ58" s="18"/>
      <c r="VIK58" s="18"/>
      <c r="VIL58" s="18"/>
      <c r="VIM58" s="18"/>
      <c r="VIN58" s="18"/>
      <c r="VIO58" s="18"/>
      <c r="VIP58" s="18"/>
      <c r="VIQ58" s="18"/>
      <c r="VIR58" s="18"/>
      <c r="VIS58" s="18"/>
      <c r="VIT58" s="18"/>
      <c r="VIU58" s="18"/>
      <c r="VIV58" s="18"/>
      <c r="VIW58" s="18"/>
      <c r="VIX58" s="18"/>
      <c r="VIY58" s="18"/>
      <c r="VIZ58" s="18"/>
      <c r="VJA58" s="18"/>
      <c r="VJB58" s="18"/>
      <c r="VJC58" s="18"/>
      <c r="VJD58" s="18"/>
      <c r="VJE58" s="18"/>
      <c r="VJF58" s="18"/>
      <c r="VJG58" s="18"/>
      <c r="VJH58" s="18"/>
      <c r="VJI58" s="18"/>
      <c r="VJJ58" s="18"/>
      <c r="VJK58" s="18"/>
      <c r="VJL58" s="18"/>
      <c r="VJM58" s="18"/>
      <c r="VJN58" s="18"/>
      <c r="VJO58" s="18"/>
      <c r="VJP58" s="18"/>
      <c r="VJQ58" s="18"/>
      <c r="VJR58" s="18"/>
      <c r="VJS58" s="18"/>
      <c r="VJT58" s="18"/>
      <c r="VJU58" s="18"/>
      <c r="VJV58" s="18"/>
      <c r="VJW58" s="18"/>
      <c r="VJX58" s="18"/>
      <c r="VJY58" s="18"/>
      <c r="VJZ58" s="18"/>
      <c r="VKA58" s="18"/>
      <c r="VKB58" s="18"/>
      <c r="VKC58" s="18"/>
      <c r="VKD58" s="18"/>
      <c r="VKE58" s="18"/>
      <c r="VKF58" s="18"/>
      <c r="VKG58" s="18"/>
      <c r="VKH58" s="18"/>
      <c r="VKI58" s="18"/>
      <c r="VKJ58" s="18"/>
      <c r="VKK58" s="18"/>
      <c r="VKL58" s="18"/>
      <c r="VKM58" s="18"/>
      <c r="VKN58" s="18"/>
      <c r="VKO58" s="18"/>
      <c r="VKP58" s="18"/>
      <c r="VKQ58" s="18"/>
      <c r="VKR58" s="18"/>
      <c r="VKS58" s="18"/>
      <c r="VKT58" s="18"/>
      <c r="VKU58" s="18"/>
      <c r="VKV58" s="18"/>
      <c r="VKW58" s="18"/>
      <c r="VKX58" s="18"/>
      <c r="VKY58" s="18"/>
      <c r="VKZ58" s="18"/>
      <c r="VLA58" s="18"/>
      <c r="VLB58" s="18"/>
      <c r="VLC58" s="18"/>
      <c r="VLD58" s="18"/>
      <c r="VLE58" s="18"/>
      <c r="VLF58" s="18"/>
      <c r="VLG58" s="18"/>
      <c r="VLH58" s="18"/>
      <c r="VLI58" s="18"/>
      <c r="VLJ58" s="18"/>
      <c r="VLK58" s="18"/>
      <c r="VLL58" s="18"/>
      <c r="VLM58" s="18"/>
      <c r="VLN58" s="18"/>
      <c r="VLO58" s="18"/>
      <c r="VLP58" s="18"/>
      <c r="VLQ58" s="18"/>
      <c r="VLR58" s="18"/>
      <c r="VLS58" s="18"/>
      <c r="VLT58" s="18"/>
      <c r="VLU58" s="18"/>
      <c r="VLV58" s="18"/>
      <c r="VLW58" s="18"/>
      <c r="VLX58" s="18"/>
      <c r="VLY58" s="18"/>
      <c r="VLZ58" s="18"/>
      <c r="VMA58" s="18"/>
      <c r="VMB58" s="18"/>
      <c r="VMC58" s="18"/>
      <c r="VMD58" s="18"/>
      <c r="VME58" s="18"/>
      <c r="VMF58" s="18"/>
      <c r="VMG58" s="18"/>
      <c r="VMH58" s="18"/>
      <c r="VMI58" s="18"/>
      <c r="VMJ58" s="18"/>
      <c r="VMK58" s="18"/>
      <c r="VML58" s="18"/>
      <c r="VMM58" s="18"/>
      <c r="VMN58" s="18"/>
      <c r="VMO58" s="18"/>
      <c r="VMP58" s="18"/>
      <c r="VMQ58" s="18"/>
      <c r="VMR58" s="18"/>
      <c r="VMS58" s="18"/>
      <c r="VMT58" s="18"/>
      <c r="VMU58" s="18"/>
      <c r="VMV58" s="18"/>
      <c r="VMW58" s="18"/>
      <c r="VMX58" s="18"/>
      <c r="VMY58" s="18"/>
      <c r="VMZ58" s="18"/>
      <c r="VNA58" s="18"/>
      <c r="VNB58" s="18"/>
      <c r="VNC58" s="18"/>
      <c r="VND58" s="18"/>
      <c r="VNE58" s="18"/>
      <c r="VNF58" s="18"/>
      <c r="VNG58" s="18"/>
      <c r="VNH58" s="18"/>
      <c r="VNI58" s="18"/>
      <c r="VNJ58" s="18"/>
      <c r="VNK58" s="18"/>
      <c r="VNL58" s="18"/>
      <c r="VNM58" s="18"/>
      <c r="VNN58" s="18"/>
      <c r="VNO58" s="18"/>
      <c r="VNP58" s="18"/>
      <c r="VNQ58" s="18"/>
      <c r="VNR58" s="18"/>
      <c r="VNS58" s="18"/>
      <c r="VNT58" s="18"/>
      <c r="VNU58" s="18"/>
      <c r="VNV58" s="18"/>
      <c r="VNW58" s="18"/>
      <c r="VNX58" s="18"/>
      <c r="VNY58" s="18"/>
      <c r="VNZ58" s="18"/>
      <c r="VOA58" s="18"/>
      <c r="VOB58" s="18"/>
      <c r="VOC58" s="18"/>
      <c r="VOD58" s="18"/>
      <c r="VOE58" s="18"/>
      <c r="VOF58" s="18"/>
      <c r="VOG58" s="18"/>
      <c r="VOH58" s="18"/>
      <c r="VOI58" s="18"/>
      <c r="VOJ58" s="18"/>
      <c r="VOK58" s="18"/>
      <c r="VOL58" s="18"/>
      <c r="VOM58" s="18"/>
      <c r="VON58" s="18"/>
      <c r="VOO58" s="18"/>
      <c r="VOP58" s="18"/>
      <c r="VOQ58" s="18"/>
      <c r="VOR58" s="18"/>
      <c r="VOS58" s="18"/>
      <c r="VOT58" s="18"/>
      <c r="VOU58" s="18"/>
      <c r="VOV58" s="18"/>
      <c r="VOW58" s="18"/>
      <c r="VOX58" s="18"/>
      <c r="VOY58" s="18"/>
      <c r="VOZ58" s="18"/>
      <c r="VPA58" s="18"/>
      <c r="VPB58" s="18"/>
      <c r="VPC58" s="18"/>
      <c r="VPD58" s="18"/>
      <c r="VPE58" s="18"/>
      <c r="VPF58" s="18"/>
      <c r="VPG58" s="18"/>
      <c r="VPH58" s="18"/>
      <c r="VPI58" s="18"/>
      <c r="VPJ58" s="18"/>
      <c r="VPK58" s="18"/>
      <c r="VPL58" s="18"/>
      <c r="VPM58" s="18"/>
      <c r="VPN58" s="18"/>
      <c r="VPO58" s="18"/>
      <c r="VPP58" s="18"/>
      <c r="VPQ58" s="18"/>
      <c r="VPR58" s="18"/>
      <c r="VPS58" s="18"/>
      <c r="VPT58" s="18"/>
      <c r="VPU58" s="18"/>
      <c r="VPV58" s="18"/>
      <c r="VPW58" s="18"/>
      <c r="VPX58" s="18"/>
      <c r="VPY58" s="18"/>
      <c r="VPZ58" s="18"/>
      <c r="VQA58" s="18"/>
      <c r="VQB58" s="18"/>
      <c r="VQC58" s="18"/>
      <c r="VQD58" s="18"/>
      <c r="VQE58" s="18"/>
      <c r="VQF58" s="18"/>
      <c r="VQG58" s="18"/>
      <c r="VQH58" s="18"/>
      <c r="VQI58" s="18"/>
      <c r="VQJ58" s="18"/>
      <c r="VQK58" s="18"/>
      <c r="VQL58" s="18"/>
      <c r="VQM58" s="18"/>
      <c r="VQN58" s="18"/>
      <c r="VQO58" s="18"/>
      <c r="VQP58" s="18"/>
      <c r="VQQ58" s="18"/>
      <c r="VQR58" s="18"/>
      <c r="VQS58" s="18"/>
      <c r="VQT58" s="18"/>
      <c r="VQU58" s="18"/>
      <c r="VQV58" s="18"/>
      <c r="VQW58" s="18"/>
      <c r="VQX58" s="18"/>
      <c r="VQY58" s="18"/>
      <c r="VQZ58" s="18"/>
      <c r="VRA58" s="18"/>
      <c r="VRB58" s="18"/>
      <c r="VRC58" s="18"/>
      <c r="VRD58" s="18"/>
      <c r="VRE58" s="18"/>
      <c r="VRF58" s="18"/>
      <c r="VRG58" s="18"/>
      <c r="VRH58" s="18"/>
      <c r="VRI58" s="18"/>
      <c r="VRJ58" s="18"/>
      <c r="VRK58" s="18"/>
      <c r="VRL58" s="18"/>
      <c r="VRM58" s="18"/>
      <c r="VRN58" s="18"/>
      <c r="VRO58" s="18"/>
      <c r="VRP58" s="18"/>
      <c r="VRQ58" s="18"/>
      <c r="VRR58" s="18"/>
      <c r="VRS58" s="18"/>
      <c r="VRT58" s="18"/>
      <c r="VRU58" s="18"/>
      <c r="VRV58" s="18"/>
      <c r="VRW58" s="18"/>
      <c r="VRX58" s="18"/>
      <c r="VRY58" s="18"/>
      <c r="VRZ58" s="18"/>
      <c r="VSA58" s="18"/>
      <c r="VSB58" s="18"/>
      <c r="VSC58" s="18"/>
      <c r="VSD58" s="18"/>
      <c r="VSE58" s="18"/>
      <c r="VSF58" s="18"/>
      <c r="VSG58" s="18"/>
      <c r="VSH58" s="18"/>
      <c r="VSI58" s="18"/>
      <c r="VSJ58" s="18"/>
      <c r="VSK58" s="18"/>
      <c r="VSL58" s="18"/>
      <c r="VSM58" s="18"/>
      <c r="VSN58" s="18"/>
      <c r="VSO58" s="18"/>
      <c r="VSP58" s="18"/>
      <c r="VSQ58" s="18"/>
      <c r="VSR58" s="18"/>
      <c r="VSS58" s="18"/>
      <c r="VST58" s="18"/>
      <c r="VSU58" s="18"/>
      <c r="VSV58" s="18"/>
      <c r="VSW58" s="18"/>
      <c r="VSX58" s="18"/>
      <c r="VSY58" s="18"/>
      <c r="VSZ58" s="18"/>
      <c r="VTA58" s="18"/>
      <c r="VTB58" s="18"/>
      <c r="VTC58" s="18"/>
      <c r="VTD58" s="18"/>
      <c r="VTE58" s="18"/>
      <c r="VTF58" s="18"/>
      <c r="VTG58" s="18"/>
      <c r="VTH58" s="18"/>
      <c r="VTI58" s="18"/>
      <c r="VTJ58" s="18"/>
      <c r="VTK58" s="18"/>
      <c r="VTL58" s="18"/>
      <c r="VTM58" s="18"/>
      <c r="VTN58" s="18"/>
      <c r="VTO58" s="18"/>
      <c r="VTP58" s="18"/>
      <c r="VTQ58" s="18"/>
      <c r="VTR58" s="18"/>
      <c r="VTS58" s="18"/>
      <c r="VTT58" s="18"/>
      <c r="VTU58" s="18"/>
      <c r="VTV58" s="18"/>
      <c r="VTW58" s="18"/>
      <c r="VTX58" s="18"/>
      <c r="VTY58" s="18"/>
      <c r="VTZ58" s="18"/>
      <c r="VUA58" s="18"/>
      <c r="VUB58" s="18"/>
      <c r="VUC58" s="18"/>
      <c r="VUD58" s="18"/>
      <c r="VUE58" s="18"/>
      <c r="VUF58" s="18"/>
      <c r="VUG58" s="18"/>
      <c r="VUH58" s="18"/>
      <c r="VUI58" s="18"/>
      <c r="VUJ58" s="18"/>
      <c r="VUK58" s="18"/>
      <c r="VUL58" s="18"/>
      <c r="VUM58" s="18"/>
      <c r="VUN58" s="18"/>
      <c r="VUO58" s="18"/>
      <c r="VUP58" s="18"/>
      <c r="VUQ58" s="18"/>
      <c r="VUR58" s="18"/>
      <c r="VUS58" s="18"/>
      <c r="VUT58" s="18"/>
      <c r="VUU58" s="18"/>
      <c r="VUV58" s="18"/>
      <c r="VUW58" s="18"/>
      <c r="VUX58" s="18"/>
      <c r="VUY58" s="18"/>
      <c r="VUZ58" s="18"/>
      <c r="VVA58" s="18"/>
      <c r="VVB58" s="18"/>
      <c r="VVC58" s="18"/>
      <c r="VVD58" s="18"/>
      <c r="VVE58" s="18"/>
      <c r="VVF58" s="18"/>
      <c r="VVG58" s="18"/>
      <c r="VVH58" s="18"/>
      <c r="VVI58" s="18"/>
      <c r="VVJ58" s="18"/>
      <c r="VVK58" s="18"/>
      <c r="VVL58" s="18"/>
      <c r="VVM58" s="18"/>
      <c r="VVN58" s="18"/>
      <c r="VVO58" s="18"/>
      <c r="VVP58" s="18"/>
      <c r="VVQ58" s="18"/>
      <c r="VVR58" s="18"/>
      <c r="VVS58" s="18"/>
      <c r="VVT58" s="18"/>
      <c r="VVU58" s="18"/>
      <c r="VVV58" s="18"/>
      <c r="VVW58" s="18"/>
      <c r="VVX58" s="18"/>
      <c r="VVY58" s="18"/>
      <c r="VVZ58" s="18"/>
      <c r="VWA58" s="18"/>
      <c r="VWB58" s="18"/>
      <c r="VWC58" s="18"/>
      <c r="VWD58" s="18"/>
      <c r="VWE58" s="18"/>
      <c r="VWF58" s="18"/>
      <c r="VWG58" s="18"/>
      <c r="VWH58" s="18"/>
      <c r="VWI58" s="18"/>
      <c r="VWJ58" s="18"/>
      <c r="VWK58" s="18"/>
      <c r="VWL58" s="18"/>
      <c r="VWM58" s="18"/>
      <c r="VWN58" s="18"/>
      <c r="VWO58" s="18"/>
      <c r="VWP58" s="18"/>
      <c r="VWQ58" s="18"/>
      <c r="VWR58" s="18"/>
      <c r="VWS58" s="18"/>
      <c r="VWT58" s="18"/>
      <c r="VWU58" s="18"/>
      <c r="VWV58" s="18"/>
      <c r="VWW58" s="18"/>
      <c r="VWX58" s="18"/>
      <c r="VWY58" s="18"/>
      <c r="VWZ58" s="18"/>
      <c r="VXA58" s="18"/>
      <c r="VXB58" s="18"/>
      <c r="VXC58" s="18"/>
      <c r="VXD58" s="18"/>
      <c r="VXE58" s="18"/>
      <c r="VXF58" s="18"/>
      <c r="VXG58" s="18"/>
      <c r="VXH58" s="18"/>
      <c r="VXI58" s="18"/>
      <c r="VXJ58" s="18"/>
      <c r="VXK58" s="18"/>
      <c r="VXL58" s="18"/>
      <c r="VXM58" s="18"/>
      <c r="VXN58" s="18"/>
      <c r="VXO58" s="18"/>
      <c r="VXP58" s="18"/>
      <c r="VXQ58" s="18"/>
      <c r="VXR58" s="18"/>
      <c r="VXS58" s="18"/>
      <c r="VXT58" s="18"/>
      <c r="VXU58" s="18"/>
      <c r="VXV58" s="18"/>
      <c r="VXW58" s="18"/>
      <c r="VXX58" s="18"/>
      <c r="VXY58" s="18"/>
      <c r="VXZ58" s="18"/>
      <c r="VYA58" s="18"/>
      <c r="VYB58" s="18"/>
      <c r="VYC58" s="18"/>
      <c r="VYD58" s="18"/>
      <c r="VYE58" s="18"/>
      <c r="VYF58" s="18"/>
      <c r="VYG58" s="18"/>
      <c r="VYH58" s="18"/>
      <c r="VYI58" s="18"/>
      <c r="VYJ58" s="18"/>
      <c r="VYK58" s="18"/>
      <c r="VYL58" s="18"/>
      <c r="VYM58" s="18"/>
      <c r="VYN58" s="18"/>
      <c r="VYO58" s="18"/>
      <c r="VYP58" s="18"/>
      <c r="VYQ58" s="18"/>
      <c r="VYR58" s="18"/>
      <c r="VYS58" s="18"/>
      <c r="VYT58" s="18"/>
      <c r="VYU58" s="18"/>
      <c r="VYV58" s="18"/>
      <c r="VYW58" s="18"/>
      <c r="VYX58" s="18"/>
      <c r="VYY58" s="18"/>
      <c r="VYZ58" s="18"/>
      <c r="VZA58" s="18"/>
      <c r="VZB58" s="18"/>
      <c r="VZC58" s="18"/>
      <c r="VZD58" s="18"/>
      <c r="VZE58" s="18"/>
      <c r="VZF58" s="18"/>
      <c r="VZG58" s="18"/>
      <c r="VZH58" s="18"/>
      <c r="VZI58" s="18"/>
      <c r="VZJ58" s="18"/>
      <c r="VZK58" s="18"/>
      <c r="VZL58" s="18"/>
      <c r="VZM58" s="18"/>
      <c r="VZN58" s="18"/>
      <c r="VZO58" s="18"/>
      <c r="VZP58" s="18"/>
      <c r="VZQ58" s="18"/>
      <c r="VZR58" s="18"/>
      <c r="VZS58" s="18"/>
      <c r="VZT58" s="18"/>
      <c r="VZU58" s="18"/>
      <c r="VZV58" s="18"/>
      <c r="VZW58" s="18"/>
      <c r="VZX58" s="18"/>
      <c r="VZY58" s="18"/>
      <c r="VZZ58" s="18"/>
      <c r="WAA58" s="18"/>
      <c r="WAB58" s="18"/>
      <c r="WAC58" s="18"/>
      <c r="WAD58" s="18"/>
      <c r="WAE58" s="18"/>
      <c r="WAF58" s="18"/>
      <c r="WAG58" s="18"/>
      <c r="WAH58" s="18"/>
      <c r="WAI58" s="18"/>
      <c r="WAJ58" s="18"/>
      <c r="WAK58" s="18"/>
      <c r="WAL58" s="18"/>
      <c r="WAM58" s="18"/>
      <c r="WAN58" s="18"/>
      <c r="WAO58" s="18"/>
      <c r="WAP58" s="18"/>
      <c r="WAQ58" s="18"/>
      <c r="WAR58" s="18"/>
      <c r="WAS58" s="18"/>
      <c r="WAT58" s="18"/>
      <c r="WAU58" s="18"/>
      <c r="WAV58" s="18"/>
      <c r="WAW58" s="18"/>
      <c r="WAX58" s="18"/>
      <c r="WAY58" s="18"/>
      <c r="WAZ58" s="18"/>
      <c r="WBA58" s="18"/>
      <c r="WBB58" s="18"/>
      <c r="WBC58" s="18"/>
      <c r="WBD58" s="18"/>
      <c r="WBE58" s="18"/>
      <c r="WBF58" s="18"/>
      <c r="WBG58" s="18"/>
      <c r="WBH58" s="18"/>
      <c r="WBI58" s="18"/>
      <c r="WBJ58" s="18"/>
      <c r="WBK58" s="18"/>
      <c r="WBL58" s="18"/>
      <c r="WBM58" s="18"/>
      <c r="WBN58" s="18"/>
      <c r="WBO58" s="18"/>
      <c r="WBP58" s="18"/>
      <c r="WBQ58" s="18"/>
      <c r="WBR58" s="18"/>
      <c r="WBS58" s="18"/>
      <c r="WBT58" s="18"/>
      <c r="WBU58" s="18"/>
      <c r="WBV58" s="18"/>
      <c r="WBW58" s="18"/>
      <c r="WBX58" s="18"/>
      <c r="WBY58" s="18"/>
      <c r="WBZ58" s="18"/>
      <c r="WCA58" s="18"/>
      <c r="WCB58" s="18"/>
      <c r="WCC58" s="18"/>
      <c r="WCD58" s="18"/>
      <c r="WCE58" s="18"/>
      <c r="WCF58" s="18"/>
      <c r="WCG58" s="18"/>
      <c r="WCH58" s="18"/>
      <c r="WCI58" s="18"/>
      <c r="WCJ58" s="18"/>
      <c r="WCK58" s="18"/>
      <c r="WCL58" s="18"/>
      <c r="WCM58" s="18"/>
      <c r="WCN58" s="18"/>
      <c r="WCO58" s="18"/>
      <c r="WCP58" s="18"/>
      <c r="WCQ58" s="18"/>
      <c r="WCR58" s="18"/>
      <c r="WCS58" s="18"/>
      <c r="WCT58" s="18"/>
      <c r="WCU58" s="18"/>
      <c r="WCV58" s="18"/>
      <c r="WCW58" s="18"/>
      <c r="WCX58" s="18"/>
      <c r="WCY58" s="18"/>
      <c r="WCZ58" s="18"/>
      <c r="WDA58" s="18"/>
      <c r="WDB58" s="18"/>
      <c r="WDC58" s="18"/>
      <c r="WDD58" s="18"/>
      <c r="WDE58" s="18"/>
      <c r="WDF58" s="18"/>
      <c r="WDG58" s="18"/>
      <c r="WDH58" s="18"/>
      <c r="WDI58" s="18"/>
      <c r="WDJ58" s="18"/>
      <c r="WDK58" s="18"/>
      <c r="WDL58" s="18"/>
      <c r="WDM58" s="18"/>
      <c r="WDN58" s="18"/>
      <c r="WDO58" s="18"/>
      <c r="WDP58" s="18"/>
      <c r="WDQ58" s="18"/>
      <c r="WDR58" s="18"/>
      <c r="WDS58" s="18"/>
      <c r="WDT58" s="18"/>
      <c r="WDU58" s="18"/>
      <c r="WDV58" s="18"/>
      <c r="WDW58" s="18"/>
      <c r="WDX58" s="18"/>
      <c r="WDY58" s="18"/>
      <c r="WDZ58" s="18"/>
      <c r="WEA58" s="18"/>
      <c r="WEB58" s="18"/>
      <c r="WEC58" s="18"/>
      <c r="WED58" s="18"/>
      <c r="WEE58" s="18"/>
      <c r="WEF58" s="18"/>
      <c r="WEG58" s="18"/>
      <c r="WEH58" s="18"/>
      <c r="WEI58" s="18"/>
      <c r="WEJ58" s="18"/>
      <c r="WEK58" s="18"/>
      <c r="WEL58" s="18"/>
      <c r="WEM58" s="18"/>
      <c r="WEN58" s="18"/>
      <c r="WEO58" s="18"/>
      <c r="WEP58" s="18"/>
      <c r="WEQ58" s="18"/>
      <c r="WER58" s="18"/>
      <c r="WES58" s="18"/>
      <c r="WET58" s="18"/>
      <c r="WEU58" s="18"/>
      <c r="WEV58" s="18"/>
      <c r="WEW58" s="18"/>
      <c r="WEX58" s="18"/>
      <c r="WEY58" s="18"/>
      <c r="WEZ58" s="18"/>
      <c r="WFA58" s="18"/>
      <c r="WFB58" s="18"/>
      <c r="WFC58" s="18"/>
      <c r="WFD58" s="18"/>
      <c r="WFE58" s="18"/>
      <c r="WFF58" s="18"/>
      <c r="WFG58" s="18"/>
      <c r="WFH58" s="18"/>
      <c r="WFI58" s="18"/>
      <c r="WFJ58" s="18"/>
      <c r="WFK58" s="18"/>
      <c r="WFL58" s="18"/>
      <c r="WFM58" s="18"/>
      <c r="WFN58" s="18"/>
      <c r="WFO58" s="18"/>
      <c r="WFP58" s="18"/>
      <c r="WFQ58" s="18"/>
      <c r="WFR58" s="18"/>
      <c r="WFS58" s="18"/>
      <c r="WFT58" s="18"/>
      <c r="WFU58" s="18"/>
      <c r="WFV58" s="18"/>
      <c r="WFW58" s="18"/>
      <c r="WFX58" s="18"/>
      <c r="WFY58" s="18"/>
      <c r="WFZ58" s="18"/>
      <c r="WGA58" s="18"/>
      <c r="WGB58" s="18"/>
      <c r="WGC58" s="18"/>
      <c r="WGD58" s="18"/>
      <c r="WGE58" s="18"/>
      <c r="WGF58" s="18"/>
      <c r="WGG58" s="18"/>
      <c r="WGH58" s="18"/>
      <c r="WGI58" s="18"/>
      <c r="WGJ58" s="18"/>
      <c r="WGK58" s="18"/>
      <c r="WGL58" s="18"/>
      <c r="WGM58" s="18"/>
      <c r="WGN58" s="18"/>
      <c r="WGO58" s="18"/>
      <c r="WGP58" s="18"/>
      <c r="WGQ58" s="18"/>
      <c r="WGR58" s="18"/>
      <c r="WGS58" s="18"/>
      <c r="WGT58" s="18"/>
      <c r="WGU58" s="18"/>
      <c r="WGV58" s="18"/>
      <c r="WGW58" s="18"/>
      <c r="WGX58" s="18"/>
      <c r="WGY58" s="18"/>
      <c r="WGZ58" s="18"/>
      <c r="WHA58" s="18"/>
      <c r="WHB58" s="18"/>
      <c r="WHC58" s="18"/>
      <c r="WHD58" s="18"/>
      <c r="WHE58" s="18"/>
      <c r="WHF58" s="18"/>
      <c r="WHG58" s="18"/>
      <c r="WHH58" s="18"/>
      <c r="WHI58" s="18"/>
      <c r="WHJ58" s="18"/>
      <c r="WHK58" s="18"/>
      <c r="WHL58" s="18"/>
      <c r="WHM58" s="18"/>
      <c r="WHN58" s="18"/>
      <c r="WHO58" s="18"/>
      <c r="WHP58" s="18"/>
      <c r="WHQ58" s="18"/>
      <c r="WHR58" s="18"/>
      <c r="WHS58" s="18"/>
      <c r="WHT58" s="18"/>
      <c r="WHU58" s="18"/>
      <c r="WHV58" s="18"/>
      <c r="WHW58" s="18"/>
      <c r="WHX58" s="18"/>
      <c r="WHY58" s="18"/>
      <c r="WHZ58" s="18"/>
      <c r="WIA58" s="18"/>
      <c r="WIB58" s="18"/>
      <c r="WIC58" s="18"/>
      <c r="WID58" s="18"/>
      <c r="WIE58" s="18"/>
      <c r="WIF58" s="18"/>
      <c r="WIG58" s="18"/>
      <c r="WIH58" s="18"/>
      <c r="WII58" s="18"/>
      <c r="WIJ58" s="18"/>
      <c r="WIK58" s="18"/>
      <c r="WIL58" s="18"/>
      <c r="WIM58" s="18"/>
      <c r="WIN58" s="18"/>
      <c r="WIO58" s="18"/>
      <c r="WIP58" s="18"/>
      <c r="WIQ58" s="18"/>
      <c r="WIR58" s="18"/>
      <c r="WIS58" s="18"/>
      <c r="WIT58" s="18"/>
      <c r="WIU58" s="18"/>
      <c r="WIV58" s="18"/>
      <c r="WIW58" s="18"/>
      <c r="WIX58" s="18"/>
      <c r="WIY58" s="18"/>
      <c r="WIZ58" s="18"/>
      <c r="WJA58" s="18"/>
      <c r="WJB58" s="18"/>
      <c r="WJC58" s="18"/>
      <c r="WJD58" s="18"/>
      <c r="WJE58" s="18"/>
      <c r="WJF58" s="18"/>
      <c r="WJG58" s="18"/>
      <c r="WJH58" s="18"/>
      <c r="WJI58" s="18"/>
      <c r="WJJ58" s="18"/>
      <c r="WJK58" s="18"/>
      <c r="WJL58" s="18"/>
      <c r="WJM58" s="18"/>
      <c r="WJN58" s="18"/>
      <c r="WJO58" s="18"/>
      <c r="WJP58" s="18"/>
      <c r="WJQ58" s="18"/>
      <c r="WJR58" s="18"/>
      <c r="WJS58" s="18"/>
      <c r="WJT58" s="18"/>
      <c r="WJU58" s="18"/>
      <c r="WJV58" s="18"/>
      <c r="WJW58" s="18"/>
      <c r="WJX58" s="18"/>
      <c r="WJY58" s="18"/>
      <c r="WJZ58" s="18"/>
      <c r="WKA58" s="18"/>
      <c r="WKB58" s="18"/>
      <c r="WKC58" s="18"/>
      <c r="WKD58" s="18"/>
      <c r="WKE58" s="18"/>
      <c r="WKF58" s="18"/>
      <c r="WKG58" s="18"/>
      <c r="WKH58" s="18"/>
      <c r="WKI58" s="18"/>
      <c r="WKJ58" s="18"/>
      <c r="WKK58" s="18"/>
      <c r="WKL58" s="18"/>
      <c r="WKM58" s="18"/>
      <c r="WKN58" s="18"/>
      <c r="WKO58" s="18"/>
      <c r="WKP58" s="18"/>
      <c r="WKQ58" s="18"/>
      <c r="WKR58" s="18"/>
      <c r="WKS58" s="18"/>
      <c r="WKT58" s="18"/>
      <c r="WKU58" s="18"/>
      <c r="WKV58" s="18"/>
      <c r="WKW58" s="18"/>
      <c r="WKX58" s="18"/>
      <c r="WKY58" s="18"/>
      <c r="WKZ58" s="18"/>
      <c r="WLA58" s="18"/>
      <c r="WLB58" s="18"/>
      <c r="WLC58" s="18"/>
      <c r="WLD58" s="18"/>
      <c r="WLE58" s="18"/>
      <c r="WLF58" s="18"/>
      <c r="WLG58" s="18"/>
      <c r="WLH58" s="18"/>
      <c r="WLI58" s="18"/>
      <c r="WLJ58" s="18"/>
      <c r="WLK58" s="18"/>
      <c r="WLL58" s="18"/>
      <c r="WLM58" s="18"/>
      <c r="WLN58" s="18"/>
      <c r="WLO58" s="18"/>
      <c r="WLP58" s="18"/>
      <c r="WLQ58" s="18"/>
      <c r="WLR58" s="18"/>
      <c r="WLS58" s="18"/>
      <c r="WLT58" s="18"/>
      <c r="WLU58" s="18"/>
      <c r="WLV58" s="18"/>
      <c r="WLW58" s="18"/>
      <c r="WLX58" s="18"/>
      <c r="WLY58" s="18"/>
      <c r="WLZ58" s="18"/>
      <c r="WMA58" s="18"/>
      <c r="WMB58" s="18"/>
      <c r="WMC58" s="18"/>
      <c r="WMD58" s="18"/>
      <c r="WME58" s="18"/>
      <c r="WMF58" s="18"/>
      <c r="WMG58" s="18"/>
      <c r="WMH58" s="18"/>
      <c r="WMI58" s="18"/>
      <c r="WMJ58" s="18"/>
      <c r="WMK58" s="18"/>
      <c r="WML58" s="18"/>
      <c r="WMM58" s="18"/>
      <c r="WMN58" s="18"/>
      <c r="WMO58" s="18"/>
      <c r="WMP58" s="18"/>
      <c r="WMQ58" s="18"/>
      <c r="WMR58" s="18"/>
      <c r="WMS58" s="18"/>
      <c r="WMT58" s="18"/>
      <c r="WMU58" s="18"/>
      <c r="WMV58" s="18"/>
      <c r="WMW58" s="18"/>
      <c r="WMX58" s="18"/>
      <c r="WMY58" s="18"/>
      <c r="WMZ58" s="18"/>
      <c r="WNA58" s="18"/>
      <c r="WNB58" s="18"/>
      <c r="WNC58" s="18"/>
      <c r="WND58" s="18"/>
      <c r="WNE58" s="18"/>
      <c r="WNF58" s="18"/>
      <c r="WNG58" s="18"/>
      <c r="WNH58" s="18"/>
      <c r="WNI58" s="18"/>
      <c r="WNJ58" s="18"/>
      <c r="WNK58" s="18"/>
      <c r="WNL58" s="18"/>
      <c r="WNM58" s="18"/>
      <c r="WNN58" s="18"/>
      <c r="WNO58" s="18"/>
      <c r="WNP58" s="18"/>
      <c r="WNQ58" s="18"/>
      <c r="WNR58" s="18"/>
      <c r="WNS58" s="18"/>
      <c r="WNT58" s="18"/>
      <c r="WNU58" s="18"/>
      <c r="WNV58" s="18"/>
      <c r="WNW58" s="18"/>
      <c r="WNX58" s="18"/>
      <c r="WNY58" s="18"/>
      <c r="WNZ58" s="18"/>
      <c r="WOA58" s="18"/>
      <c r="WOB58" s="18"/>
      <c r="WOC58" s="18"/>
      <c r="WOD58" s="18"/>
      <c r="WOE58" s="18"/>
      <c r="WOF58" s="18"/>
      <c r="WOG58" s="18"/>
      <c r="WOH58" s="18"/>
      <c r="WOI58" s="18"/>
      <c r="WOJ58" s="18"/>
      <c r="WOK58" s="18"/>
      <c r="WOL58" s="18"/>
      <c r="WOM58" s="18"/>
      <c r="WON58" s="18"/>
      <c r="WOO58" s="18"/>
      <c r="WOP58" s="18"/>
      <c r="WOQ58" s="18"/>
      <c r="WOR58" s="18"/>
      <c r="WOS58" s="18"/>
      <c r="WOT58" s="18"/>
      <c r="WOU58" s="18"/>
      <c r="WOV58" s="18"/>
      <c r="WOW58" s="18"/>
      <c r="WOX58" s="18"/>
      <c r="WOY58" s="18"/>
      <c r="WOZ58" s="18"/>
      <c r="WPA58" s="18"/>
      <c r="WPB58" s="18"/>
      <c r="WPC58" s="18"/>
      <c r="WPD58" s="18"/>
      <c r="WPE58" s="18"/>
      <c r="WPF58" s="18"/>
      <c r="WPG58" s="18"/>
      <c r="WPH58" s="18"/>
      <c r="WPI58" s="18"/>
      <c r="WPJ58" s="18"/>
      <c r="WPK58" s="18"/>
      <c r="WPL58" s="18"/>
      <c r="WPM58" s="18"/>
      <c r="WPN58" s="18"/>
      <c r="WPO58" s="18"/>
      <c r="WPP58" s="18"/>
      <c r="WPQ58" s="18"/>
      <c r="WPR58" s="18"/>
      <c r="WPS58" s="18"/>
      <c r="WPT58" s="18"/>
      <c r="WPU58" s="18"/>
      <c r="WPV58" s="18"/>
      <c r="WPW58" s="18"/>
      <c r="WPX58" s="18"/>
      <c r="WPY58" s="18"/>
      <c r="WPZ58" s="18"/>
      <c r="WQA58" s="18"/>
      <c r="WQB58" s="18"/>
      <c r="WQC58" s="18"/>
      <c r="WQD58" s="18"/>
      <c r="WQE58" s="18"/>
      <c r="WQF58" s="18"/>
      <c r="WQG58" s="18"/>
      <c r="WQH58" s="18"/>
      <c r="WQI58" s="18"/>
      <c r="WQJ58" s="18"/>
      <c r="WQK58" s="18"/>
      <c r="WQL58" s="18"/>
      <c r="WQM58" s="18"/>
      <c r="WQN58" s="18"/>
      <c r="WQO58" s="18"/>
      <c r="WQP58" s="18"/>
      <c r="WQQ58" s="18"/>
      <c r="WQR58" s="18"/>
      <c r="WQS58" s="18"/>
      <c r="WQT58" s="18"/>
      <c r="WQU58" s="18"/>
      <c r="WQV58" s="18"/>
      <c r="WQW58" s="18"/>
      <c r="WQX58" s="18"/>
      <c r="WQY58" s="18"/>
      <c r="WQZ58" s="18"/>
      <c r="WRA58" s="18"/>
      <c r="WRB58" s="18"/>
      <c r="WRC58" s="18"/>
      <c r="WRD58" s="18"/>
      <c r="WRE58" s="18"/>
      <c r="WRF58" s="18"/>
      <c r="WRG58" s="18"/>
      <c r="WRH58" s="18"/>
      <c r="WRI58" s="18"/>
      <c r="WRJ58" s="18"/>
      <c r="WRK58" s="18"/>
      <c r="WRL58" s="18"/>
      <c r="WRM58" s="18"/>
      <c r="WRN58" s="18"/>
      <c r="WRO58" s="18"/>
      <c r="WRP58" s="18"/>
      <c r="WRQ58" s="18"/>
      <c r="WRR58" s="18"/>
      <c r="WRS58" s="18"/>
      <c r="WRT58" s="18"/>
      <c r="WRU58" s="18"/>
      <c r="WRV58" s="18"/>
      <c r="WRW58" s="18"/>
      <c r="WRX58" s="18"/>
      <c r="WRY58" s="18"/>
      <c r="WRZ58" s="18"/>
      <c r="WSA58" s="18"/>
      <c r="WSB58" s="18"/>
      <c r="WSC58" s="18"/>
      <c r="WSD58" s="18"/>
      <c r="WSE58" s="18"/>
      <c r="WSF58" s="18"/>
      <c r="WSG58" s="18"/>
      <c r="WSH58" s="18"/>
      <c r="WSI58" s="18"/>
      <c r="WSJ58" s="18"/>
      <c r="WSK58" s="18"/>
      <c r="WSL58" s="18"/>
      <c r="WSM58" s="18"/>
      <c r="WSN58" s="18"/>
      <c r="WSO58" s="18"/>
      <c r="WSP58" s="18"/>
      <c r="WSQ58" s="18"/>
      <c r="WSR58" s="18"/>
      <c r="WSS58" s="18"/>
      <c r="WST58" s="18"/>
      <c r="WSU58" s="18"/>
      <c r="WSV58" s="18"/>
      <c r="WSW58" s="18"/>
      <c r="WSX58" s="18"/>
      <c r="WSY58" s="18"/>
      <c r="WSZ58" s="18"/>
      <c r="WTA58" s="18"/>
      <c r="WTB58" s="18"/>
      <c r="WTC58" s="18"/>
      <c r="WTD58" s="18"/>
      <c r="WTE58" s="18"/>
      <c r="WTF58" s="18"/>
      <c r="WTG58" s="18"/>
      <c r="WTH58" s="18"/>
      <c r="WTI58" s="18"/>
      <c r="WTJ58" s="18"/>
      <c r="WTK58" s="18"/>
      <c r="WTL58" s="18"/>
      <c r="WTM58" s="18"/>
      <c r="WTN58" s="18"/>
      <c r="WTO58" s="18"/>
      <c r="WTP58" s="18"/>
      <c r="WTQ58" s="18"/>
      <c r="WTR58" s="18"/>
      <c r="WTS58" s="18"/>
      <c r="WTT58" s="18"/>
      <c r="WTU58" s="18"/>
      <c r="WTV58" s="18"/>
      <c r="WTW58" s="18"/>
      <c r="WTX58" s="18"/>
      <c r="WTY58" s="18"/>
      <c r="WTZ58" s="18"/>
      <c r="WUA58" s="18"/>
      <c r="WUB58" s="18"/>
      <c r="WUC58" s="18"/>
      <c r="WUD58" s="18"/>
      <c r="WUE58" s="18"/>
      <c r="WUF58" s="18"/>
      <c r="WUG58" s="18"/>
      <c r="WUH58" s="18"/>
      <c r="WUI58" s="18"/>
      <c r="WUJ58" s="18"/>
      <c r="WUK58" s="18"/>
      <c r="WUL58" s="18"/>
      <c r="WUM58" s="18"/>
      <c r="WUN58" s="18"/>
      <c r="WUO58" s="18"/>
      <c r="WUP58" s="18"/>
      <c r="WUQ58" s="18"/>
      <c r="WUR58" s="18"/>
      <c r="WUS58" s="18"/>
      <c r="WUT58" s="18"/>
      <c r="WUU58" s="18"/>
      <c r="WUV58" s="18"/>
      <c r="WUW58" s="18"/>
      <c r="WUX58" s="18"/>
      <c r="WUY58" s="18"/>
      <c r="WUZ58" s="18"/>
      <c r="WVA58" s="18"/>
      <c r="WVB58" s="18"/>
      <c r="WVC58" s="18"/>
      <c r="WVD58" s="18"/>
      <c r="WVE58" s="18"/>
      <c r="WVF58" s="18"/>
      <c r="WVG58" s="18"/>
      <c r="WVH58" s="18"/>
      <c r="WVI58" s="18"/>
      <c r="WVJ58" s="18"/>
      <c r="WVK58" s="18"/>
      <c r="WVL58" s="18"/>
      <c r="WVM58" s="18"/>
      <c r="WVN58" s="18"/>
      <c r="WVO58" s="18"/>
      <c r="WVP58" s="18"/>
      <c r="WVQ58" s="18"/>
      <c r="WVR58" s="18"/>
      <c r="WVS58" s="18"/>
      <c r="WVT58" s="18"/>
      <c r="WVU58" s="18"/>
      <c r="WVV58" s="18"/>
      <c r="WVW58" s="18"/>
      <c r="WVX58" s="18"/>
      <c r="WVY58" s="18"/>
      <c r="WVZ58" s="18"/>
      <c r="WWA58" s="18"/>
      <c r="WWB58" s="18"/>
      <c r="WWC58" s="18"/>
      <c r="WWD58" s="18"/>
      <c r="WWE58" s="18"/>
      <c r="WWF58" s="18"/>
      <c r="WWG58" s="18"/>
      <c r="WWH58" s="18"/>
      <c r="WWI58" s="18"/>
      <c r="WWJ58" s="18"/>
      <c r="WWK58" s="18"/>
      <c r="WWL58" s="18"/>
      <c r="WWM58" s="18"/>
      <c r="WWN58" s="18"/>
      <c r="WWO58" s="18"/>
      <c r="WWP58" s="18"/>
      <c r="WWQ58" s="18"/>
      <c r="WWR58" s="18"/>
      <c r="WWS58" s="18"/>
      <c r="WWT58" s="18"/>
      <c r="WWU58" s="18"/>
      <c r="WWV58" s="18"/>
      <c r="WWW58" s="18"/>
      <c r="WWX58" s="18"/>
      <c r="WWY58" s="18"/>
      <c r="WWZ58" s="18"/>
      <c r="WXA58" s="18"/>
      <c r="WXB58" s="18"/>
      <c r="WXC58" s="18"/>
      <c r="WXD58" s="18"/>
      <c r="WXE58" s="18"/>
      <c r="WXF58" s="18"/>
      <c r="WXG58" s="18"/>
      <c r="WXH58" s="18"/>
      <c r="WXI58" s="18"/>
      <c r="WXJ58" s="18"/>
      <c r="WXK58" s="18"/>
      <c r="WXL58" s="18"/>
      <c r="WXM58" s="18"/>
      <c r="WXN58" s="18"/>
      <c r="WXO58" s="18"/>
      <c r="WXP58" s="18"/>
      <c r="WXQ58" s="18"/>
      <c r="WXR58" s="18"/>
      <c r="WXS58" s="18"/>
      <c r="WXT58" s="18"/>
      <c r="WXU58" s="18"/>
      <c r="WXV58" s="18"/>
      <c r="WXW58" s="18"/>
      <c r="WXX58" s="18"/>
      <c r="WXY58" s="18"/>
      <c r="WXZ58" s="18"/>
      <c r="WYA58" s="18"/>
      <c r="WYB58" s="18"/>
      <c r="WYC58" s="18"/>
      <c r="WYD58" s="18"/>
      <c r="WYE58" s="18"/>
      <c r="WYF58" s="18"/>
      <c r="WYG58" s="18"/>
      <c r="WYH58" s="18"/>
      <c r="WYI58" s="18"/>
      <c r="WYJ58" s="18"/>
      <c r="WYK58" s="18"/>
      <c r="WYL58" s="18"/>
      <c r="WYM58" s="18"/>
      <c r="WYN58" s="18"/>
      <c r="WYO58" s="18"/>
      <c r="WYP58" s="18"/>
      <c r="WYQ58" s="18"/>
      <c r="WYR58" s="18"/>
      <c r="WYS58" s="18"/>
      <c r="WYT58" s="18"/>
      <c r="WYU58" s="18"/>
      <c r="WYV58" s="18"/>
      <c r="WYW58" s="18"/>
      <c r="WYX58" s="18"/>
      <c r="WYY58" s="18"/>
      <c r="WYZ58" s="18"/>
      <c r="WZA58" s="18"/>
      <c r="WZB58" s="18"/>
      <c r="WZC58" s="18"/>
      <c r="WZD58" s="18"/>
      <c r="WZE58" s="18"/>
      <c r="WZF58" s="18"/>
      <c r="WZG58" s="18"/>
      <c r="WZH58" s="18"/>
      <c r="WZI58" s="18"/>
      <c r="WZJ58" s="18"/>
      <c r="WZK58" s="18"/>
      <c r="WZL58" s="18"/>
      <c r="WZM58" s="18"/>
      <c r="WZN58" s="18"/>
      <c r="WZO58" s="18"/>
      <c r="WZP58" s="18"/>
      <c r="WZQ58" s="18"/>
      <c r="WZR58" s="18"/>
      <c r="WZS58" s="18"/>
      <c r="WZT58" s="18"/>
      <c r="WZU58" s="18"/>
      <c r="WZV58" s="18"/>
      <c r="WZW58" s="18"/>
      <c r="WZX58" s="18"/>
      <c r="WZY58" s="18"/>
      <c r="WZZ58" s="18"/>
      <c r="XAA58" s="18"/>
      <c r="XAB58" s="18"/>
      <c r="XAC58" s="18"/>
      <c r="XAD58" s="18"/>
      <c r="XAE58" s="18"/>
      <c r="XAF58" s="18"/>
      <c r="XAG58" s="18"/>
      <c r="XAH58" s="18"/>
      <c r="XAI58" s="18"/>
      <c r="XAJ58" s="18"/>
      <c r="XAK58" s="18"/>
      <c r="XAL58" s="18"/>
      <c r="XAM58" s="18"/>
      <c r="XAN58" s="18"/>
      <c r="XAO58" s="18"/>
      <c r="XAP58" s="18"/>
      <c r="XAQ58" s="18"/>
      <c r="XAR58" s="18"/>
      <c r="XAS58" s="18"/>
      <c r="XAT58" s="18"/>
      <c r="XAU58" s="18"/>
      <c r="XAV58" s="18"/>
      <c r="XAW58" s="18"/>
      <c r="XAX58" s="18"/>
      <c r="XAY58" s="18"/>
      <c r="XAZ58" s="18"/>
      <c r="XBA58" s="18"/>
      <c r="XBB58" s="18"/>
      <c r="XBC58" s="18"/>
      <c r="XBD58" s="18"/>
      <c r="XBE58" s="18"/>
      <c r="XBF58" s="18"/>
      <c r="XBG58" s="18"/>
      <c r="XBH58" s="18"/>
      <c r="XBI58" s="18"/>
      <c r="XBJ58" s="18"/>
      <c r="XBK58" s="18"/>
      <c r="XBL58" s="18"/>
      <c r="XBM58" s="18"/>
      <c r="XBN58" s="18"/>
      <c r="XBO58" s="18"/>
      <c r="XBP58" s="18"/>
      <c r="XBQ58" s="18"/>
      <c r="XBR58" s="18"/>
      <c r="XBS58" s="18"/>
      <c r="XBT58" s="18"/>
      <c r="XBU58" s="18"/>
      <c r="XBV58" s="18"/>
      <c r="XBW58" s="18"/>
      <c r="XBX58" s="18"/>
      <c r="XBY58" s="18"/>
      <c r="XBZ58" s="18"/>
      <c r="XCA58" s="18"/>
      <c r="XCB58" s="18"/>
      <c r="XCC58" s="18"/>
      <c r="XCD58" s="18"/>
      <c r="XCE58" s="18"/>
      <c r="XCF58" s="18"/>
      <c r="XCG58" s="18"/>
      <c r="XCH58" s="18"/>
      <c r="XCI58" s="18"/>
      <c r="XCJ58" s="18"/>
      <c r="XCK58" s="18"/>
      <c r="XCL58" s="18"/>
      <c r="XCM58" s="18"/>
      <c r="XCN58" s="18"/>
      <c r="XCO58" s="18"/>
      <c r="XCP58" s="18"/>
      <c r="XCQ58" s="18"/>
      <c r="XCR58" s="18"/>
      <c r="XCS58" s="18"/>
      <c r="XCT58" s="18"/>
      <c r="XCU58" s="18"/>
      <c r="XCV58" s="18"/>
      <c r="XCW58" s="18"/>
      <c r="XCX58" s="18"/>
      <c r="XCY58" s="18"/>
      <c r="XCZ58" s="18"/>
      <c r="XDA58" s="18"/>
      <c r="XDB58" s="18"/>
      <c r="XDC58" s="18"/>
      <c r="XDD58" s="18"/>
      <c r="XDE58" s="18"/>
      <c r="XDF58" s="18"/>
      <c r="XDG58" s="18"/>
      <c r="XDH58" s="18"/>
      <c r="XDI58" s="18"/>
      <c r="XDJ58" s="18"/>
      <c r="XDK58" s="18"/>
      <c r="XDL58" s="18"/>
      <c r="XDM58" s="18"/>
      <c r="XDN58" s="18"/>
      <c r="XDO58" s="18"/>
      <c r="XDP58" s="18"/>
      <c r="XDQ58" s="18"/>
      <c r="XDR58" s="18"/>
      <c r="XDS58" s="18"/>
      <c r="XDT58" s="18"/>
      <c r="XDU58" s="18"/>
      <c r="XDV58" s="18"/>
      <c r="XDW58" s="18"/>
      <c r="XDX58" s="18"/>
      <c r="XDY58" s="18"/>
      <c r="XDZ58" s="18"/>
      <c r="XEA58" s="18"/>
      <c r="XEB58" s="18"/>
      <c r="XEC58" s="18"/>
      <c r="XED58" s="18"/>
      <c r="XEE58" s="18"/>
      <c r="XEF58" s="18"/>
      <c r="XEG58" s="18"/>
      <c r="XEH58" s="18"/>
      <c r="XEI58" s="18"/>
      <c r="XEJ58" s="18"/>
      <c r="XEK58" s="18"/>
      <c r="XEL58" s="18"/>
      <c r="XEM58" s="18"/>
      <c r="XEN58" s="18"/>
      <c r="XEO58" s="18"/>
      <c r="XEP58" s="18"/>
      <c r="XEQ58" s="18"/>
      <c r="XER58" s="18"/>
      <c r="XES58" s="18"/>
      <c r="XET58" s="18"/>
      <c r="XEU58" s="18"/>
      <c r="XEV58" s="18"/>
      <c r="XEW58" s="18"/>
      <c r="XEX58" s="18"/>
    </row>
    <row r="59" spans="1:16378">
      <c r="A59" s="28" t="s">
        <v>82</v>
      </c>
      <c r="B59" s="215" t="s">
        <v>126</v>
      </c>
      <c r="C59" s="28" t="s">
        <v>0</v>
      </c>
      <c r="D59" s="18" t="s">
        <v>14</v>
      </c>
      <c r="E59" s="28" t="s">
        <v>127</v>
      </c>
      <c r="F59" s="28" t="s">
        <v>2</v>
      </c>
      <c r="G59" s="166"/>
      <c r="H59" s="36"/>
      <c r="I59" s="36"/>
      <c r="J59" s="18" t="s">
        <v>87</v>
      </c>
      <c r="K59" s="18"/>
      <c r="L59" s="18"/>
      <c r="M59" s="18" t="s">
        <v>87</v>
      </c>
      <c r="N59" s="18" t="s">
        <v>87</v>
      </c>
      <c r="O59" s="18" t="s">
        <v>87</v>
      </c>
      <c r="P59" s="76" t="s">
        <v>87</v>
      </c>
      <c r="Q59" s="4" t="s">
        <v>128</v>
      </c>
      <c r="R59" s="70" t="s">
        <v>87</v>
      </c>
      <c r="S59" s="18">
        <v>3</v>
      </c>
      <c r="T59" s="135">
        <v>46171</v>
      </c>
      <c r="U59" s="135" t="s">
        <v>87</v>
      </c>
      <c r="V59" s="135" t="s">
        <v>87</v>
      </c>
      <c r="W59" s="135">
        <v>46174</v>
      </c>
      <c r="X59" s="135">
        <v>46185</v>
      </c>
      <c r="Y59" s="135">
        <v>46188</v>
      </c>
      <c r="Z59" s="135">
        <v>46199</v>
      </c>
      <c r="AA59" s="135">
        <v>46202</v>
      </c>
      <c r="AB59" s="135">
        <v>46213</v>
      </c>
      <c r="AC59" s="135">
        <v>46216</v>
      </c>
      <c r="AD59" s="18" t="s">
        <v>87</v>
      </c>
      <c r="AE59" s="18" t="s">
        <v>129</v>
      </c>
      <c r="AF59" s="18" t="s">
        <v>130</v>
      </c>
      <c r="AG59" s="18" t="s">
        <v>87</v>
      </c>
      <c r="AH59" s="18" t="s">
        <v>87</v>
      </c>
      <c r="AI59" s="18" t="s">
        <v>87</v>
      </c>
      <c r="AJ59" s="18" t="s">
        <v>88</v>
      </c>
      <c r="AK59" s="18" t="s">
        <v>87</v>
      </c>
      <c r="AL59" s="18" t="s">
        <v>87</v>
      </c>
      <c r="AM59" s="77" t="s">
        <v>88</v>
      </c>
      <c r="AN59" s="18" t="s">
        <v>99</v>
      </c>
      <c r="AO59" s="77" t="s">
        <v>131</v>
      </c>
      <c r="AP59" s="18" t="s">
        <v>4</v>
      </c>
      <c r="AQ59" s="4" t="s">
        <v>132</v>
      </c>
      <c r="AR59" s="18"/>
      <c r="BE59" s="267"/>
      <c r="BF59" s="267"/>
      <c r="BG59" s="267"/>
      <c r="BH59" s="273"/>
      <c r="BI59" s="273"/>
      <c r="BJ59" s="273"/>
      <c r="BK59" s="273"/>
      <c r="BL59" s="273"/>
      <c r="BM59" s="272" t="s">
        <v>125</v>
      </c>
      <c r="BN59" s="270">
        <v>1</v>
      </c>
      <c r="BO59" s="270">
        <v>2</v>
      </c>
      <c r="BP59" s="271" t="s">
        <v>104</v>
      </c>
      <c r="BQ59" s="271" t="s">
        <v>104</v>
      </c>
      <c r="BR59" s="275" t="s">
        <v>105</v>
      </c>
      <c r="BS59" s="275" t="s">
        <v>105</v>
      </c>
      <c r="BT59" s="33" t="s">
        <v>106</v>
      </c>
      <c r="BU59" s="168"/>
      <c r="BV59" s="168"/>
      <c r="BW59" s="168"/>
      <c r="BX59" s="77"/>
      <c r="BY59" s="77"/>
      <c r="BZ59" s="77"/>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c r="SG59" s="18"/>
      <c r="SH59" s="18"/>
      <c r="SI59" s="18"/>
      <c r="SJ59" s="18"/>
      <c r="SK59" s="18"/>
      <c r="SL59" s="18"/>
      <c r="SM59" s="18"/>
      <c r="SN59" s="18"/>
      <c r="SO59" s="18"/>
      <c r="SP59" s="18"/>
      <c r="SQ59" s="18"/>
      <c r="SR59" s="18"/>
      <c r="SS59" s="18"/>
      <c r="ST59" s="18"/>
      <c r="SU59" s="18"/>
      <c r="SV59" s="18"/>
      <c r="SW59" s="18"/>
      <c r="SX59" s="18"/>
      <c r="SY59" s="18"/>
      <c r="SZ59" s="18"/>
      <c r="TA59" s="18"/>
      <c r="TB59" s="18"/>
      <c r="TC59" s="18"/>
      <c r="TD59" s="18"/>
      <c r="TE59" s="18"/>
      <c r="TF59" s="18"/>
      <c r="TG59" s="18"/>
      <c r="TH59" s="18"/>
      <c r="TI59" s="18"/>
      <c r="TJ59" s="18"/>
      <c r="TK59" s="18"/>
      <c r="TL59" s="18"/>
      <c r="TM59" s="18"/>
      <c r="TN59" s="18"/>
      <c r="TO59" s="18"/>
      <c r="TP59" s="18"/>
      <c r="TQ59" s="18"/>
      <c r="TR59" s="18"/>
      <c r="TS59" s="18"/>
      <c r="TT59" s="18"/>
      <c r="TU59" s="18"/>
      <c r="TV59" s="18"/>
      <c r="TW59" s="18"/>
      <c r="TX59" s="18"/>
      <c r="TY59" s="18"/>
      <c r="TZ59" s="18"/>
      <c r="UA59" s="18"/>
      <c r="UB59" s="18"/>
      <c r="UC59" s="18"/>
      <c r="UD59" s="18"/>
      <c r="UE59" s="18"/>
      <c r="UF59" s="18"/>
      <c r="UG59" s="18"/>
      <c r="UH59" s="18"/>
      <c r="UI59" s="18"/>
      <c r="UJ59" s="18"/>
      <c r="UK59" s="18"/>
      <c r="UL59" s="18"/>
      <c r="UM59" s="18"/>
      <c r="UN59" s="18"/>
      <c r="UO59" s="18"/>
      <c r="UP59" s="18"/>
      <c r="UQ59" s="18"/>
      <c r="UR59" s="18"/>
      <c r="US59" s="18"/>
      <c r="UT59" s="18"/>
      <c r="UU59" s="18"/>
      <c r="UV59" s="18"/>
      <c r="UW59" s="18"/>
      <c r="UX59" s="18"/>
      <c r="UY59" s="18"/>
      <c r="UZ59" s="18"/>
      <c r="VA59" s="18"/>
      <c r="VB59" s="18"/>
      <c r="VC59" s="18"/>
      <c r="VD59" s="18"/>
      <c r="VE59" s="18"/>
      <c r="VF59" s="18"/>
      <c r="VG59" s="18"/>
      <c r="VH59" s="18"/>
      <c r="VI59" s="18"/>
      <c r="VJ59" s="18"/>
      <c r="VK59" s="18"/>
      <c r="VL59" s="18"/>
      <c r="VM59" s="18"/>
      <c r="VN59" s="18"/>
      <c r="VO59" s="18"/>
      <c r="VP59" s="18"/>
      <c r="VQ59" s="18"/>
      <c r="VR59" s="18"/>
      <c r="VS59" s="18"/>
      <c r="VT59" s="18"/>
      <c r="VU59" s="18"/>
      <c r="VV59" s="18"/>
      <c r="VW59" s="18"/>
      <c r="VX59" s="18"/>
      <c r="VY59" s="18"/>
      <c r="VZ59" s="18"/>
      <c r="WA59" s="18"/>
      <c r="WB59" s="18"/>
      <c r="WC59" s="18"/>
      <c r="WD59" s="18"/>
      <c r="WE59" s="18"/>
      <c r="WF59" s="18"/>
      <c r="WG59" s="18"/>
      <c r="WH59" s="18"/>
      <c r="WI59" s="18"/>
      <c r="WJ59" s="18"/>
      <c r="WK59" s="18"/>
      <c r="WL59" s="18"/>
      <c r="WM59" s="18"/>
      <c r="WN59" s="18"/>
      <c r="WO59" s="18"/>
      <c r="WP59" s="18"/>
      <c r="WQ59" s="18"/>
      <c r="WR59" s="18"/>
      <c r="WS59" s="18"/>
      <c r="WT59" s="18"/>
      <c r="WU59" s="18"/>
      <c r="WV59" s="18"/>
      <c r="WW59" s="18"/>
      <c r="WX59" s="18"/>
      <c r="WY59" s="18"/>
      <c r="WZ59" s="18"/>
      <c r="XA59" s="18"/>
      <c r="XB59" s="18"/>
      <c r="XC59" s="18"/>
      <c r="XD59" s="18"/>
      <c r="XE59" s="18"/>
      <c r="XF59" s="18"/>
      <c r="XG59" s="18"/>
      <c r="XH59" s="18"/>
      <c r="XI59" s="18"/>
      <c r="XJ59" s="18"/>
      <c r="XK59" s="18"/>
      <c r="XL59" s="18"/>
      <c r="XM59" s="18"/>
      <c r="XN59" s="18"/>
      <c r="XO59" s="18"/>
      <c r="XP59" s="18"/>
      <c r="XQ59" s="18"/>
      <c r="XR59" s="18"/>
      <c r="XS59" s="18"/>
      <c r="XT59" s="18"/>
      <c r="XU59" s="18"/>
      <c r="XV59" s="18"/>
      <c r="XW59" s="18"/>
      <c r="XX59" s="18"/>
      <c r="XY59" s="18"/>
      <c r="XZ59" s="18"/>
      <c r="YA59" s="18"/>
      <c r="YB59" s="18"/>
      <c r="YC59" s="18"/>
      <c r="YD59" s="18"/>
      <c r="YE59" s="18"/>
      <c r="YF59" s="18"/>
      <c r="YG59" s="18"/>
      <c r="YH59" s="18"/>
      <c r="YI59" s="18"/>
      <c r="YJ59" s="18"/>
      <c r="YK59" s="18"/>
      <c r="YL59" s="18"/>
      <c r="YM59" s="18"/>
      <c r="YN59" s="18"/>
      <c r="YO59" s="18"/>
      <c r="YP59" s="18"/>
      <c r="YQ59" s="18"/>
      <c r="YR59" s="18"/>
      <c r="YS59" s="18"/>
      <c r="YT59" s="18"/>
      <c r="YU59" s="18"/>
      <c r="YV59" s="18"/>
      <c r="YW59" s="18"/>
      <c r="YX59" s="18"/>
      <c r="YY59" s="18"/>
      <c r="YZ59" s="18"/>
      <c r="ZA59" s="18"/>
      <c r="ZB59" s="18"/>
      <c r="ZC59" s="18"/>
      <c r="ZD59" s="18"/>
      <c r="ZE59" s="18"/>
      <c r="ZF59" s="18"/>
      <c r="ZG59" s="18"/>
      <c r="ZH59" s="18"/>
      <c r="ZI59" s="18"/>
      <c r="ZJ59" s="18"/>
      <c r="ZK59" s="18"/>
      <c r="ZL59" s="18"/>
      <c r="ZM59" s="18"/>
      <c r="ZN59" s="18"/>
      <c r="ZO59" s="18"/>
      <c r="ZP59" s="18"/>
      <c r="ZQ59" s="18"/>
      <c r="ZR59" s="18"/>
      <c r="ZS59" s="18"/>
      <c r="ZT59" s="18"/>
      <c r="ZU59" s="18"/>
      <c r="ZV59" s="18"/>
      <c r="ZW59" s="18"/>
      <c r="ZX59" s="18"/>
      <c r="ZY59" s="18"/>
      <c r="ZZ59" s="18"/>
      <c r="AAA59" s="18"/>
      <c r="AAB59" s="18"/>
      <c r="AAC59" s="18"/>
      <c r="AAD59" s="18"/>
      <c r="AAE59" s="18"/>
      <c r="AAF59" s="18"/>
      <c r="AAG59" s="18"/>
      <c r="AAH59" s="18"/>
      <c r="AAI59" s="18"/>
      <c r="AAJ59" s="18"/>
      <c r="AAK59" s="18"/>
      <c r="AAL59" s="18"/>
      <c r="AAM59" s="18"/>
      <c r="AAN59" s="18"/>
      <c r="AAO59" s="18"/>
      <c r="AAP59" s="18"/>
      <c r="AAQ59" s="18"/>
      <c r="AAR59" s="18"/>
      <c r="AAS59" s="18"/>
      <c r="AAT59" s="18"/>
      <c r="AAU59" s="18"/>
      <c r="AAV59" s="18"/>
      <c r="AAW59" s="18"/>
      <c r="AAX59" s="18"/>
      <c r="AAY59" s="18"/>
      <c r="AAZ59" s="18"/>
      <c r="ABA59" s="18"/>
      <c r="ABB59" s="18"/>
      <c r="ABC59" s="18"/>
      <c r="ABD59" s="18"/>
      <c r="ABE59" s="18"/>
      <c r="ABF59" s="18"/>
      <c r="ABG59" s="18"/>
      <c r="ABH59" s="18"/>
      <c r="ABI59" s="18"/>
      <c r="ABJ59" s="18"/>
      <c r="ABK59" s="18"/>
      <c r="ABL59" s="18"/>
      <c r="ABM59" s="18"/>
      <c r="ABN59" s="18"/>
      <c r="ABO59" s="18"/>
      <c r="ABP59" s="18"/>
      <c r="ABQ59" s="18"/>
      <c r="ABR59" s="18"/>
      <c r="ABS59" s="18"/>
      <c r="ABT59" s="18"/>
      <c r="ABU59" s="18"/>
      <c r="ABV59" s="18"/>
      <c r="ABW59" s="18"/>
      <c r="ABX59" s="18"/>
      <c r="ABY59" s="18"/>
      <c r="ABZ59" s="18"/>
      <c r="ACA59" s="18"/>
      <c r="ACB59" s="18"/>
      <c r="ACC59" s="18"/>
      <c r="ACD59" s="18"/>
      <c r="ACE59" s="18"/>
      <c r="ACF59" s="18"/>
      <c r="ACG59" s="18"/>
      <c r="ACH59" s="18"/>
      <c r="ACI59" s="18"/>
      <c r="ACJ59" s="18"/>
      <c r="ACK59" s="18"/>
      <c r="ACL59" s="18"/>
      <c r="ACM59" s="18"/>
      <c r="ACN59" s="18"/>
      <c r="ACO59" s="18"/>
      <c r="ACP59" s="18"/>
      <c r="ACQ59" s="18"/>
      <c r="ACR59" s="18"/>
      <c r="ACS59" s="18"/>
      <c r="ACT59" s="18"/>
      <c r="ACU59" s="18"/>
      <c r="ACV59" s="18"/>
      <c r="ACW59" s="18"/>
      <c r="ACX59" s="18"/>
      <c r="ACY59" s="18"/>
      <c r="ACZ59" s="18"/>
      <c r="ADA59" s="18"/>
      <c r="ADB59" s="18"/>
      <c r="ADC59" s="18"/>
      <c r="ADD59" s="18"/>
      <c r="ADE59" s="18"/>
      <c r="ADF59" s="18"/>
      <c r="ADG59" s="18"/>
      <c r="ADH59" s="18"/>
      <c r="ADI59" s="18"/>
      <c r="ADJ59" s="18"/>
      <c r="ADK59" s="18"/>
      <c r="ADL59" s="18"/>
      <c r="ADM59" s="18"/>
      <c r="ADN59" s="18"/>
      <c r="ADO59" s="18"/>
      <c r="ADP59" s="18"/>
      <c r="ADQ59" s="18"/>
      <c r="ADR59" s="18"/>
      <c r="ADS59" s="18"/>
      <c r="ADT59" s="18"/>
      <c r="ADU59" s="18"/>
      <c r="ADV59" s="18"/>
      <c r="ADW59" s="18"/>
      <c r="ADX59" s="18"/>
      <c r="ADY59" s="18"/>
      <c r="ADZ59" s="18"/>
      <c r="AEA59" s="18"/>
      <c r="AEB59" s="18"/>
      <c r="AEC59" s="18"/>
      <c r="AED59" s="18"/>
      <c r="AEE59" s="18"/>
      <c r="AEF59" s="18"/>
      <c r="AEG59" s="18"/>
      <c r="AEH59" s="18"/>
      <c r="AEI59" s="18"/>
      <c r="AEJ59" s="18"/>
      <c r="AEK59" s="18"/>
      <c r="AEL59" s="18"/>
      <c r="AEM59" s="18"/>
      <c r="AEN59" s="18"/>
      <c r="AEO59" s="18"/>
      <c r="AEP59" s="18"/>
      <c r="AEQ59" s="18"/>
      <c r="AER59" s="18"/>
      <c r="AES59" s="18"/>
      <c r="AET59" s="18"/>
      <c r="AEU59" s="18"/>
      <c r="AEV59" s="18"/>
      <c r="AEW59" s="18"/>
      <c r="AEX59" s="18"/>
      <c r="AEY59" s="18"/>
      <c r="AEZ59" s="18"/>
      <c r="AFA59" s="18"/>
      <c r="AFB59" s="18"/>
      <c r="AFC59" s="18"/>
      <c r="AFD59" s="18"/>
      <c r="AFE59" s="18"/>
      <c r="AFF59" s="18"/>
      <c r="AFG59" s="18"/>
      <c r="AFH59" s="18"/>
      <c r="AFI59" s="18"/>
      <c r="AFJ59" s="18"/>
      <c r="AFK59" s="18"/>
      <c r="AFL59" s="18"/>
      <c r="AFM59" s="18"/>
      <c r="AFN59" s="18"/>
      <c r="AFO59" s="18"/>
      <c r="AFP59" s="18"/>
      <c r="AFQ59" s="18"/>
      <c r="AFR59" s="18"/>
      <c r="AFS59" s="18"/>
      <c r="AFT59" s="18"/>
      <c r="AFU59" s="18"/>
      <c r="AFV59" s="18"/>
      <c r="AFW59" s="18"/>
      <c r="AFX59" s="18"/>
      <c r="AFY59" s="18"/>
      <c r="AFZ59" s="18"/>
      <c r="AGA59" s="18"/>
      <c r="AGB59" s="18"/>
      <c r="AGC59" s="18"/>
      <c r="AGD59" s="18"/>
      <c r="AGE59" s="18"/>
      <c r="AGF59" s="18"/>
      <c r="AGG59" s="18"/>
      <c r="AGH59" s="18"/>
      <c r="AGI59" s="18"/>
      <c r="AGJ59" s="18"/>
      <c r="AGK59" s="18"/>
      <c r="AGL59" s="18"/>
      <c r="AGM59" s="18"/>
      <c r="AGN59" s="18"/>
      <c r="AGO59" s="18"/>
      <c r="AGP59" s="18"/>
      <c r="AGQ59" s="18"/>
      <c r="AGR59" s="18"/>
      <c r="AGS59" s="18"/>
      <c r="AGT59" s="18"/>
      <c r="AGU59" s="18"/>
      <c r="AGV59" s="18"/>
      <c r="AGW59" s="18"/>
      <c r="AGX59" s="18"/>
      <c r="AGY59" s="18"/>
      <c r="AGZ59" s="18"/>
      <c r="AHA59" s="18"/>
      <c r="AHB59" s="18"/>
      <c r="AHC59" s="18"/>
      <c r="AHD59" s="18"/>
      <c r="AHE59" s="18"/>
      <c r="AHF59" s="18"/>
      <c r="AHG59" s="18"/>
      <c r="AHH59" s="18"/>
      <c r="AHI59" s="18"/>
      <c r="AHJ59" s="18"/>
      <c r="AHK59" s="18"/>
      <c r="AHL59" s="18"/>
      <c r="AHM59" s="18"/>
      <c r="AHN59" s="18"/>
      <c r="AHO59" s="18"/>
      <c r="AHP59" s="18"/>
      <c r="AHQ59" s="18"/>
      <c r="AHR59" s="18"/>
      <c r="AHS59" s="18"/>
      <c r="AHT59" s="18"/>
      <c r="AHU59" s="18"/>
      <c r="AHV59" s="18"/>
      <c r="AHW59" s="18"/>
      <c r="AHX59" s="18"/>
      <c r="AHY59" s="18"/>
      <c r="AHZ59" s="18"/>
      <c r="AIA59" s="18"/>
      <c r="AIB59" s="18"/>
      <c r="AIC59" s="18"/>
      <c r="AID59" s="18"/>
      <c r="AIE59" s="18"/>
      <c r="AIF59" s="18"/>
      <c r="AIG59" s="18"/>
      <c r="AIH59" s="18"/>
      <c r="AII59" s="18"/>
      <c r="AIJ59" s="18"/>
      <c r="AIK59" s="18"/>
      <c r="AIL59" s="18"/>
      <c r="AIM59" s="18"/>
      <c r="AIN59" s="18"/>
      <c r="AIO59" s="18"/>
      <c r="AIP59" s="18"/>
      <c r="AIQ59" s="18"/>
      <c r="AIR59" s="18"/>
      <c r="AIS59" s="18"/>
      <c r="AIT59" s="18"/>
      <c r="AIU59" s="18"/>
      <c r="AIV59" s="18"/>
      <c r="AIW59" s="18"/>
      <c r="AIX59" s="18"/>
      <c r="AIY59" s="18"/>
      <c r="AIZ59" s="18"/>
      <c r="AJA59" s="18"/>
      <c r="AJB59" s="18"/>
      <c r="AJC59" s="18"/>
      <c r="AJD59" s="18"/>
      <c r="AJE59" s="18"/>
      <c r="AJF59" s="18"/>
      <c r="AJG59" s="18"/>
      <c r="AJH59" s="18"/>
      <c r="AJI59" s="18"/>
      <c r="AJJ59" s="18"/>
      <c r="AJK59" s="18"/>
      <c r="AJL59" s="18"/>
      <c r="AJM59" s="18"/>
      <c r="AJN59" s="18"/>
      <c r="AJO59" s="18"/>
      <c r="AJP59" s="18"/>
      <c r="AJQ59" s="18"/>
      <c r="AJR59" s="18"/>
      <c r="AJS59" s="18"/>
      <c r="AJT59" s="18"/>
      <c r="AJU59" s="18"/>
      <c r="AJV59" s="18"/>
      <c r="AJW59" s="18"/>
      <c r="AJX59" s="18"/>
      <c r="AJY59" s="18"/>
      <c r="AJZ59" s="18"/>
      <c r="AKA59" s="18"/>
      <c r="AKB59" s="18"/>
      <c r="AKC59" s="18"/>
      <c r="AKD59" s="18"/>
      <c r="AKE59" s="18"/>
      <c r="AKF59" s="18"/>
      <c r="AKG59" s="18"/>
      <c r="AKH59" s="18"/>
      <c r="AKI59" s="18"/>
      <c r="AKJ59" s="18"/>
      <c r="AKK59" s="18"/>
      <c r="AKL59" s="18"/>
      <c r="AKM59" s="18"/>
      <c r="AKN59" s="18"/>
      <c r="AKO59" s="18"/>
      <c r="AKP59" s="18"/>
      <c r="AKQ59" s="18"/>
      <c r="AKR59" s="18"/>
      <c r="AKS59" s="18"/>
      <c r="AKT59" s="18"/>
      <c r="AKU59" s="18"/>
      <c r="AKV59" s="18"/>
      <c r="AKW59" s="18"/>
      <c r="AKX59" s="18"/>
      <c r="AKY59" s="18"/>
      <c r="AKZ59" s="18"/>
      <c r="ALA59" s="18"/>
      <c r="ALB59" s="18"/>
      <c r="ALC59" s="18"/>
      <c r="ALD59" s="18"/>
      <c r="ALE59" s="18"/>
      <c r="ALF59" s="18"/>
      <c r="ALG59" s="18"/>
      <c r="ALH59" s="18"/>
      <c r="ALI59" s="18"/>
      <c r="ALJ59" s="18"/>
      <c r="ALK59" s="18"/>
      <c r="ALL59" s="18"/>
      <c r="ALM59" s="18"/>
      <c r="ALN59" s="18"/>
      <c r="ALO59" s="18"/>
      <c r="ALP59" s="18"/>
      <c r="ALQ59" s="18"/>
      <c r="ALR59" s="18"/>
      <c r="ALS59" s="18"/>
      <c r="ALT59" s="18"/>
      <c r="ALU59" s="18"/>
      <c r="ALV59" s="18"/>
      <c r="ALW59" s="18"/>
      <c r="ALX59" s="18"/>
      <c r="ALY59" s="18"/>
      <c r="ALZ59" s="18"/>
      <c r="AMA59" s="18"/>
      <c r="AMB59" s="18"/>
      <c r="AMC59" s="18"/>
      <c r="AMD59" s="18"/>
      <c r="AME59" s="18"/>
      <c r="AMF59" s="18"/>
      <c r="AMG59" s="18"/>
      <c r="AMH59" s="18"/>
      <c r="AMI59" s="18"/>
      <c r="AMJ59" s="18"/>
      <c r="AMK59" s="18"/>
      <c r="AML59" s="18"/>
      <c r="AMM59" s="18"/>
      <c r="AMN59" s="18"/>
      <c r="AMO59" s="18"/>
      <c r="AMP59" s="18"/>
      <c r="AMQ59" s="18"/>
      <c r="AMR59" s="18"/>
      <c r="AMS59" s="18"/>
      <c r="AMT59" s="18"/>
      <c r="AMU59" s="18"/>
      <c r="AMV59" s="18"/>
      <c r="AMW59" s="18"/>
      <c r="AMX59" s="18"/>
      <c r="AMY59" s="18"/>
      <c r="AMZ59" s="18"/>
      <c r="ANA59" s="18"/>
      <c r="ANB59" s="18"/>
      <c r="ANC59" s="18"/>
      <c r="AND59" s="18"/>
      <c r="ANE59" s="18"/>
      <c r="ANF59" s="18"/>
      <c r="ANG59" s="18"/>
      <c r="ANH59" s="18"/>
      <c r="ANI59" s="18"/>
      <c r="ANJ59" s="18"/>
      <c r="ANK59" s="18"/>
      <c r="ANL59" s="18"/>
      <c r="ANM59" s="18"/>
      <c r="ANN59" s="18"/>
      <c r="ANO59" s="18"/>
      <c r="ANP59" s="18"/>
      <c r="ANQ59" s="18"/>
      <c r="ANR59" s="18"/>
      <c r="ANS59" s="18"/>
      <c r="ANT59" s="18"/>
      <c r="ANU59" s="18"/>
      <c r="ANV59" s="18"/>
      <c r="ANW59" s="18"/>
      <c r="ANX59" s="18"/>
      <c r="ANY59" s="18"/>
      <c r="ANZ59" s="18"/>
      <c r="AOA59" s="18"/>
      <c r="AOB59" s="18"/>
      <c r="AOC59" s="18"/>
      <c r="AOD59" s="18"/>
      <c r="AOE59" s="18"/>
      <c r="AOF59" s="18"/>
      <c r="AOG59" s="18"/>
      <c r="AOH59" s="18"/>
      <c r="AOI59" s="18"/>
      <c r="AOJ59" s="18"/>
      <c r="AOK59" s="18"/>
      <c r="AOL59" s="18"/>
      <c r="AOM59" s="18"/>
      <c r="AON59" s="18"/>
      <c r="AOO59" s="18"/>
      <c r="AOP59" s="18"/>
      <c r="AOQ59" s="18"/>
      <c r="AOR59" s="18"/>
      <c r="AOS59" s="18"/>
      <c r="AOT59" s="18"/>
      <c r="AOU59" s="18"/>
      <c r="AOV59" s="18"/>
      <c r="AOW59" s="18"/>
      <c r="AOX59" s="18"/>
      <c r="AOY59" s="18"/>
      <c r="AOZ59" s="18"/>
      <c r="APA59" s="18"/>
      <c r="APB59" s="18"/>
      <c r="APC59" s="18"/>
      <c r="APD59" s="18"/>
      <c r="APE59" s="18"/>
      <c r="APF59" s="18"/>
      <c r="APG59" s="18"/>
      <c r="APH59" s="18"/>
      <c r="API59" s="18"/>
      <c r="APJ59" s="18"/>
      <c r="APK59" s="18"/>
      <c r="APL59" s="18"/>
      <c r="APM59" s="18"/>
      <c r="APN59" s="18"/>
      <c r="APO59" s="18"/>
      <c r="APP59" s="18"/>
      <c r="APQ59" s="18"/>
      <c r="APR59" s="18"/>
      <c r="APS59" s="18"/>
      <c r="APT59" s="18"/>
      <c r="APU59" s="18"/>
      <c r="APV59" s="18"/>
      <c r="APW59" s="18"/>
      <c r="APX59" s="18"/>
      <c r="APY59" s="18"/>
      <c r="APZ59" s="18"/>
      <c r="AQA59" s="18"/>
      <c r="AQB59" s="18"/>
      <c r="AQC59" s="18"/>
      <c r="AQD59" s="18"/>
      <c r="AQE59" s="18"/>
      <c r="AQF59" s="18"/>
      <c r="AQG59" s="18"/>
      <c r="AQH59" s="18"/>
      <c r="AQI59" s="18"/>
      <c r="AQJ59" s="18"/>
      <c r="AQK59" s="18"/>
      <c r="AQL59" s="18"/>
      <c r="AQM59" s="18"/>
      <c r="AQN59" s="18"/>
      <c r="AQO59" s="18"/>
      <c r="AQP59" s="18"/>
      <c r="AQQ59" s="18"/>
      <c r="AQR59" s="18"/>
      <c r="AQS59" s="18"/>
      <c r="AQT59" s="18"/>
      <c r="AQU59" s="18"/>
      <c r="AQV59" s="18"/>
      <c r="AQW59" s="18"/>
      <c r="AQX59" s="18"/>
      <c r="AQY59" s="18"/>
      <c r="AQZ59" s="18"/>
      <c r="ARA59" s="18"/>
      <c r="ARB59" s="18"/>
      <c r="ARC59" s="18"/>
      <c r="ARD59" s="18"/>
      <c r="ARE59" s="18"/>
      <c r="ARF59" s="18"/>
      <c r="ARG59" s="18"/>
      <c r="ARH59" s="18"/>
      <c r="ARI59" s="18"/>
      <c r="ARJ59" s="18"/>
      <c r="ARK59" s="18"/>
      <c r="ARL59" s="18"/>
      <c r="ARM59" s="18"/>
      <c r="ARN59" s="18"/>
      <c r="ARO59" s="18"/>
      <c r="ARP59" s="18"/>
      <c r="ARQ59" s="18"/>
      <c r="ARR59" s="18"/>
      <c r="ARS59" s="18"/>
      <c r="ART59" s="18"/>
      <c r="ARU59" s="18"/>
      <c r="ARV59" s="18"/>
      <c r="ARW59" s="18"/>
      <c r="ARX59" s="18"/>
      <c r="ARY59" s="18"/>
      <c r="ARZ59" s="18"/>
      <c r="ASA59" s="18"/>
      <c r="ASB59" s="18"/>
      <c r="ASC59" s="18"/>
      <c r="ASD59" s="18"/>
      <c r="ASE59" s="18"/>
      <c r="ASF59" s="18"/>
      <c r="ASG59" s="18"/>
      <c r="ASH59" s="18"/>
      <c r="ASI59" s="18"/>
      <c r="ASJ59" s="18"/>
      <c r="ASK59" s="18"/>
      <c r="ASL59" s="18"/>
      <c r="ASM59" s="18"/>
      <c r="ASN59" s="18"/>
      <c r="ASO59" s="18"/>
      <c r="ASP59" s="18"/>
      <c r="ASQ59" s="18"/>
      <c r="ASR59" s="18"/>
      <c r="ASS59" s="18"/>
      <c r="AST59" s="18"/>
      <c r="ASU59" s="18"/>
      <c r="ASV59" s="18"/>
      <c r="ASW59" s="18"/>
      <c r="ASX59" s="18"/>
      <c r="ASY59" s="18"/>
      <c r="ASZ59" s="18"/>
      <c r="ATA59" s="18"/>
      <c r="ATB59" s="18"/>
      <c r="ATC59" s="18"/>
      <c r="ATD59" s="18"/>
      <c r="ATE59" s="18"/>
      <c r="ATF59" s="18"/>
      <c r="ATG59" s="18"/>
      <c r="ATH59" s="18"/>
      <c r="ATI59" s="18"/>
      <c r="ATJ59" s="18"/>
      <c r="ATK59" s="18"/>
      <c r="ATL59" s="18"/>
      <c r="ATM59" s="18"/>
      <c r="ATN59" s="18"/>
      <c r="ATO59" s="18"/>
      <c r="ATP59" s="18"/>
      <c r="ATQ59" s="18"/>
      <c r="ATR59" s="18"/>
      <c r="ATS59" s="18"/>
      <c r="ATT59" s="18"/>
      <c r="ATU59" s="18"/>
      <c r="ATV59" s="18"/>
      <c r="ATW59" s="18"/>
      <c r="ATX59" s="18"/>
      <c r="ATY59" s="18"/>
      <c r="ATZ59" s="18"/>
      <c r="AUA59" s="18"/>
      <c r="AUB59" s="18"/>
      <c r="AUC59" s="18"/>
      <c r="AUD59" s="18"/>
      <c r="AUE59" s="18"/>
      <c r="AUF59" s="18"/>
      <c r="AUG59" s="18"/>
      <c r="AUH59" s="18"/>
      <c r="AUI59" s="18"/>
      <c r="AUJ59" s="18"/>
      <c r="AUK59" s="18"/>
      <c r="AUL59" s="18"/>
      <c r="AUM59" s="18"/>
      <c r="AUN59" s="18"/>
      <c r="AUO59" s="18"/>
      <c r="AUP59" s="18"/>
      <c r="AUQ59" s="18"/>
      <c r="AUR59" s="18"/>
      <c r="AUS59" s="18"/>
      <c r="AUT59" s="18"/>
      <c r="AUU59" s="18"/>
      <c r="AUV59" s="18"/>
      <c r="AUW59" s="18"/>
      <c r="AUX59" s="18"/>
      <c r="AUY59" s="18"/>
      <c r="AUZ59" s="18"/>
      <c r="AVA59" s="18"/>
      <c r="AVB59" s="18"/>
      <c r="AVC59" s="18"/>
      <c r="AVD59" s="18"/>
      <c r="AVE59" s="18"/>
      <c r="AVF59" s="18"/>
      <c r="AVG59" s="18"/>
      <c r="AVH59" s="18"/>
      <c r="AVI59" s="18"/>
      <c r="AVJ59" s="18"/>
      <c r="AVK59" s="18"/>
      <c r="AVL59" s="18"/>
      <c r="AVM59" s="18"/>
      <c r="AVN59" s="18"/>
      <c r="AVO59" s="18"/>
      <c r="AVP59" s="18"/>
      <c r="AVQ59" s="18"/>
      <c r="AVR59" s="18"/>
      <c r="AVS59" s="18"/>
      <c r="AVT59" s="18"/>
      <c r="AVU59" s="18"/>
      <c r="AVV59" s="18"/>
      <c r="AVW59" s="18"/>
      <c r="AVX59" s="18"/>
      <c r="AVY59" s="18"/>
      <c r="AVZ59" s="18"/>
      <c r="AWA59" s="18"/>
      <c r="AWB59" s="18"/>
      <c r="AWC59" s="18"/>
      <c r="AWD59" s="18"/>
      <c r="AWE59" s="18"/>
      <c r="AWF59" s="18"/>
      <c r="AWG59" s="18"/>
      <c r="AWH59" s="18"/>
      <c r="AWI59" s="18"/>
      <c r="AWJ59" s="18"/>
      <c r="AWK59" s="18"/>
      <c r="AWL59" s="18"/>
      <c r="AWM59" s="18"/>
      <c r="AWN59" s="18"/>
      <c r="AWO59" s="18"/>
      <c r="AWP59" s="18"/>
      <c r="AWQ59" s="18"/>
      <c r="AWR59" s="18"/>
      <c r="AWS59" s="18"/>
      <c r="AWT59" s="18"/>
      <c r="AWU59" s="18"/>
      <c r="AWV59" s="18"/>
      <c r="AWW59" s="18"/>
      <c r="AWX59" s="18"/>
      <c r="AWY59" s="18"/>
      <c r="AWZ59" s="18"/>
      <c r="AXA59" s="18"/>
      <c r="AXB59" s="18"/>
      <c r="AXC59" s="18"/>
      <c r="AXD59" s="18"/>
      <c r="AXE59" s="18"/>
      <c r="AXF59" s="18"/>
      <c r="AXG59" s="18"/>
      <c r="AXH59" s="18"/>
      <c r="AXI59" s="18"/>
      <c r="AXJ59" s="18"/>
      <c r="AXK59" s="18"/>
      <c r="AXL59" s="18"/>
      <c r="AXM59" s="18"/>
      <c r="AXN59" s="18"/>
      <c r="AXO59" s="18"/>
      <c r="AXP59" s="18"/>
      <c r="AXQ59" s="18"/>
      <c r="AXR59" s="18"/>
      <c r="AXS59" s="18"/>
      <c r="AXT59" s="18"/>
      <c r="AXU59" s="18"/>
      <c r="AXV59" s="18"/>
      <c r="AXW59" s="18"/>
      <c r="AXX59" s="18"/>
      <c r="AXY59" s="18"/>
      <c r="AXZ59" s="18"/>
      <c r="AYA59" s="18"/>
      <c r="AYB59" s="18"/>
      <c r="AYC59" s="18"/>
      <c r="AYD59" s="18"/>
      <c r="AYE59" s="18"/>
      <c r="AYF59" s="18"/>
      <c r="AYG59" s="18"/>
      <c r="AYH59" s="18"/>
      <c r="AYI59" s="18"/>
      <c r="AYJ59" s="18"/>
      <c r="AYK59" s="18"/>
      <c r="AYL59" s="18"/>
      <c r="AYM59" s="18"/>
      <c r="AYN59" s="18"/>
      <c r="AYO59" s="18"/>
      <c r="AYP59" s="18"/>
      <c r="AYQ59" s="18"/>
      <c r="AYR59" s="18"/>
      <c r="AYS59" s="18"/>
      <c r="AYT59" s="18"/>
      <c r="AYU59" s="18"/>
      <c r="AYV59" s="18"/>
      <c r="AYW59" s="18"/>
      <c r="AYX59" s="18"/>
      <c r="AYY59" s="18"/>
      <c r="AYZ59" s="18"/>
      <c r="AZA59" s="18"/>
      <c r="AZB59" s="18"/>
      <c r="AZC59" s="18"/>
      <c r="AZD59" s="18"/>
      <c r="AZE59" s="18"/>
      <c r="AZF59" s="18"/>
      <c r="AZG59" s="18"/>
      <c r="AZH59" s="18"/>
      <c r="AZI59" s="18"/>
      <c r="AZJ59" s="18"/>
      <c r="AZK59" s="18"/>
      <c r="AZL59" s="18"/>
      <c r="AZM59" s="18"/>
      <c r="AZN59" s="18"/>
      <c r="AZO59" s="18"/>
      <c r="AZP59" s="18"/>
      <c r="AZQ59" s="18"/>
      <c r="AZR59" s="18"/>
      <c r="AZS59" s="18"/>
      <c r="AZT59" s="18"/>
      <c r="AZU59" s="18"/>
      <c r="AZV59" s="18"/>
      <c r="AZW59" s="18"/>
      <c r="AZX59" s="18"/>
      <c r="AZY59" s="18"/>
      <c r="AZZ59" s="18"/>
      <c r="BAA59" s="18"/>
      <c r="BAB59" s="18"/>
      <c r="BAC59" s="18"/>
      <c r="BAD59" s="18"/>
      <c r="BAE59" s="18"/>
      <c r="BAF59" s="18"/>
      <c r="BAG59" s="18"/>
      <c r="BAH59" s="18"/>
      <c r="BAI59" s="18"/>
      <c r="BAJ59" s="18"/>
      <c r="BAK59" s="18"/>
      <c r="BAL59" s="18"/>
      <c r="BAM59" s="18"/>
      <c r="BAN59" s="18"/>
      <c r="BAO59" s="18"/>
      <c r="BAP59" s="18"/>
      <c r="BAQ59" s="18"/>
      <c r="BAR59" s="18"/>
      <c r="BAS59" s="18"/>
      <c r="BAT59" s="18"/>
      <c r="BAU59" s="18"/>
      <c r="BAV59" s="18"/>
      <c r="BAW59" s="18"/>
      <c r="BAX59" s="18"/>
      <c r="BAY59" s="18"/>
      <c r="BAZ59" s="18"/>
      <c r="BBA59" s="18"/>
      <c r="BBB59" s="18"/>
      <c r="BBC59" s="18"/>
      <c r="BBD59" s="18"/>
      <c r="BBE59" s="18"/>
      <c r="BBF59" s="18"/>
      <c r="BBG59" s="18"/>
      <c r="BBH59" s="18"/>
      <c r="BBI59" s="18"/>
      <c r="BBJ59" s="18"/>
      <c r="BBK59" s="18"/>
      <c r="BBL59" s="18"/>
      <c r="BBM59" s="18"/>
      <c r="BBN59" s="18"/>
      <c r="BBO59" s="18"/>
      <c r="BBP59" s="18"/>
      <c r="BBQ59" s="18"/>
      <c r="BBR59" s="18"/>
      <c r="BBS59" s="18"/>
      <c r="BBT59" s="18"/>
      <c r="BBU59" s="18"/>
      <c r="BBV59" s="18"/>
      <c r="BBW59" s="18"/>
      <c r="BBX59" s="18"/>
      <c r="BBY59" s="18"/>
      <c r="BBZ59" s="18"/>
      <c r="BCA59" s="18"/>
      <c r="BCB59" s="18"/>
      <c r="BCC59" s="18"/>
      <c r="BCD59" s="18"/>
      <c r="BCE59" s="18"/>
      <c r="BCF59" s="18"/>
      <c r="BCG59" s="18"/>
      <c r="BCH59" s="18"/>
      <c r="BCI59" s="18"/>
      <c r="BCJ59" s="18"/>
      <c r="BCK59" s="18"/>
      <c r="BCL59" s="18"/>
      <c r="BCM59" s="18"/>
      <c r="BCN59" s="18"/>
      <c r="BCO59" s="18"/>
      <c r="BCP59" s="18"/>
      <c r="BCQ59" s="18"/>
      <c r="BCR59" s="18"/>
      <c r="BCS59" s="18"/>
      <c r="BCT59" s="18"/>
      <c r="BCU59" s="18"/>
      <c r="BCV59" s="18"/>
      <c r="BCW59" s="18"/>
      <c r="BCX59" s="18"/>
      <c r="BCY59" s="18"/>
      <c r="BCZ59" s="18"/>
      <c r="BDA59" s="18"/>
      <c r="BDB59" s="18"/>
      <c r="BDC59" s="18"/>
      <c r="BDD59" s="18"/>
      <c r="BDE59" s="18"/>
      <c r="BDF59" s="18"/>
      <c r="BDG59" s="18"/>
      <c r="BDH59" s="18"/>
      <c r="BDI59" s="18"/>
      <c r="BDJ59" s="18"/>
      <c r="BDK59" s="18"/>
      <c r="BDL59" s="18"/>
      <c r="BDM59" s="18"/>
      <c r="BDN59" s="18"/>
      <c r="BDO59" s="18"/>
      <c r="BDP59" s="18"/>
      <c r="BDQ59" s="18"/>
      <c r="BDR59" s="18"/>
      <c r="BDS59" s="18"/>
      <c r="BDT59" s="18"/>
      <c r="BDU59" s="18"/>
      <c r="BDV59" s="18"/>
      <c r="BDW59" s="18"/>
      <c r="BDX59" s="18"/>
      <c r="BDY59" s="18"/>
      <c r="BDZ59" s="18"/>
      <c r="BEA59" s="18"/>
      <c r="BEB59" s="18"/>
      <c r="BEC59" s="18"/>
      <c r="BED59" s="18"/>
      <c r="BEE59" s="18"/>
      <c r="BEF59" s="18"/>
      <c r="BEG59" s="18"/>
      <c r="BEH59" s="18"/>
      <c r="BEI59" s="18"/>
      <c r="BEJ59" s="18"/>
      <c r="BEK59" s="18"/>
      <c r="BEL59" s="18"/>
      <c r="BEM59" s="18"/>
      <c r="BEN59" s="18"/>
      <c r="BEO59" s="18"/>
      <c r="BEP59" s="18"/>
      <c r="BEQ59" s="18"/>
      <c r="BER59" s="18"/>
      <c r="BES59" s="18"/>
      <c r="BET59" s="18"/>
      <c r="BEU59" s="18"/>
      <c r="BEV59" s="18"/>
      <c r="BEW59" s="18"/>
      <c r="BEX59" s="18"/>
      <c r="BEY59" s="18"/>
      <c r="BEZ59" s="18"/>
      <c r="BFA59" s="18"/>
      <c r="BFB59" s="18"/>
      <c r="BFC59" s="18"/>
      <c r="BFD59" s="18"/>
      <c r="BFE59" s="18"/>
      <c r="BFF59" s="18"/>
      <c r="BFG59" s="18"/>
      <c r="BFH59" s="18"/>
      <c r="BFI59" s="18"/>
      <c r="BFJ59" s="18"/>
      <c r="BFK59" s="18"/>
      <c r="BFL59" s="18"/>
      <c r="BFM59" s="18"/>
      <c r="BFN59" s="18"/>
      <c r="BFO59" s="18"/>
      <c r="BFP59" s="18"/>
      <c r="BFQ59" s="18"/>
      <c r="BFR59" s="18"/>
      <c r="BFS59" s="18"/>
      <c r="BFT59" s="18"/>
      <c r="BFU59" s="18"/>
      <c r="BFV59" s="18"/>
      <c r="BFW59" s="18"/>
      <c r="BFX59" s="18"/>
      <c r="BFY59" s="18"/>
      <c r="BFZ59" s="18"/>
      <c r="BGA59" s="18"/>
      <c r="BGB59" s="18"/>
      <c r="BGC59" s="18"/>
      <c r="BGD59" s="18"/>
      <c r="BGE59" s="18"/>
      <c r="BGF59" s="18"/>
      <c r="BGG59" s="18"/>
      <c r="BGH59" s="18"/>
      <c r="BGI59" s="18"/>
      <c r="BGJ59" s="18"/>
      <c r="BGK59" s="18"/>
      <c r="BGL59" s="18"/>
      <c r="BGM59" s="18"/>
      <c r="BGN59" s="18"/>
      <c r="BGO59" s="18"/>
      <c r="BGP59" s="18"/>
      <c r="BGQ59" s="18"/>
      <c r="BGR59" s="18"/>
      <c r="BGS59" s="18"/>
      <c r="BGT59" s="18"/>
      <c r="BGU59" s="18"/>
      <c r="BGV59" s="18"/>
      <c r="BGW59" s="18"/>
      <c r="BGX59" s="18"/>
      <c r="BGY59" s="18"/>
      <c r="BGZ59" s="18"/>
      <c r="BHA59" s="18"/>
      <c r="BHB59" s="18"/>
      <c r="BHC59" s="18"/>
      <c r="BHD59" s="18"/>
      <c r="BHE59" s="18"/>
      <c r="BHF59" s="18"/>
      <c r="BHG59" s="18"/>
      <c r="BHH59" s="18"/>
      <c r="BHI59" s="18"/>
      <c r="BHJ59" s="18"/>
      <c r="BHK59" s="18"/>
      <c r="BHL59" s="18"/>
      <c r="BHM59" s="18"/>
      <c r="BHN59" s="18"/>
      <c r="BHO59" s="18"/>
      <c r="BHP59" s="18"/>
      <c r="BHQ59" s="18"/>
      <c r="BHR59" s="18"/>
      <c r="BHS59" s="18"/>
      <c r="BHT59" s="18"/>
      <c r="BHU59" s="18"/>
      <c r="BHV59" s="18"/>
      <c r="BHW59" s="18"/>
      <c r="BHX59" s="18"/>
      <c r="BHY59" s="18"/>
      <c r="BHZ59" s="18"/>
      <c r="BIA59" s="18"/>
      <c r="BIB59" s="18"/>
      <c r="BIC59" s="18"/>
      <c r="BID59" s="18"/>
      <c r="BIE59" s="18"/>
      <c r="BIF59" s="18"/>
      <c r="BIG59" s="18"/>
      <c r="BIH59" s="18"/>
      <c r="BII59" s="18"/>
      <c r="BIJ59" s="18"/>
      <c r="BIK59" s="18"/>
      <c r="BIL59" s="18"/>
      <c r="BIM59" s="18"/>
      <c r="BIN59" s="18"/>
      <c r="BIO59" s="18"/>
      <c r="BIP59" s="18"/>
      <c r="BIQ59" s="18"/>
      <c r="BIR59" s="18"/>
      <c r="BIS59" s="18"/>
      <c r="BIT59" s="18"/>
      <c r="BIU59" s="18"/>
      <c r="BIV59" s="18"/>
      <c r="BIW59" s="18"/>
      <c r="BIX59" s="18"/>
      <c r="BIY59" s="18"/>
      <c r="BIZ59" s="18"/>
      <c r="BJA59" s="18"/>
      <c r="BJB59" s="18"/>
      <c r="BJC59" s="18"/>
      <c r="BJD59" s="18"/>
      <c r="BJE59" s="18"/>
      <c r="BJF59" s="18"/>
      <c r="BJG59" s="18"/>
      <c r="BJH59" s="18"/>
      <c r="BJI59" s="18"/>
      <c r="BJJ59" s="18"/>
      <c r="BJK59" s="18"/>
      <c r="BJL59" s="18"/>
      <c r="BJM59" s="18"/>
      <c r="BJN59" s="18"/>
      <c r="BJO59" s="18"/>
      <c r="BJP59" s="18"/>
      <c r="BJQ59" s="18"/>
      <c r="BJR59" s="18"/>
      <c r="BJS59" s="18"/>
      <c r="BJT59" s="18"/>
      <c r="BJU59" s="18"/>
      <c r="BJV59" s="18"/>
      <c r="BJW59" s="18"/>
      <c r="BJX59" s="18"/>
      <c r="BJY59" s="18"/>
      <c r="BJZ59" s="18"/>
      <c r="BKA59" s="18"/>
      <c r="BKB59" s="18"/>
      <c r="BKC59" s="18"/>
      <c r="BKD59" s="18"/>
      <c r="BKE59" s="18"/>
      <c r="BKF59" s="18"/>
      <c r="BKG59" s="18"/>
      <c r="BKH59" s="18"/>
      <c r="BKI59" s="18"/>
      <c r="BKJ59" s="18"/>
      <c r="BKK59" s="18"/>
      <c r="BKL59" s="18"/>
      <c r="BKM59" s="18"/>
      <c r="BKN59" s="18"/>
      <c r="BKO59" s="18"/>
      <c r="BKP59" s="18"/>
      <c r="BKQ59" s="18"/>
      <c r="BKR59" s="18"/>
      <c r="BKS59" s="18"/>
      <c r="BKT59" s="18"/>
      <c r="BKU59" s="18"/>
      <c r="BKV59" s="18"/>
      <c r="BKW59" s="18"/>
      <c r="BKX59" s="18"/>
      <c r="BKY59" s="18"/>
      <c r="BKZ59" s="18"/>
      <c r="BLA59" s="18"/>
      <c r="BLB59" s="18"/>
      <c r="BLC59" s="18"/>
      <c r="BLD59" s="18"/>
      <c r="BLE59" s="18"/>
      <c r="BLF59" s="18"/>
      <c r="BLG59" s="18"/>
      <c r="BLH59" s="18"/>
      <c r="BLI59" s="18"/>
      <c r="BLJ59" s="18"/>
      <c r="BLK59" s="18"/>
      <c r="BLL59" s="18"/>
      <c r="BLM59" s="18"/>
      <c r="BLN59" s="18"/>
      <c r="BLO59" s="18"/>
      <c r="BLP59" s="18"/>
      <c r="BLQ59" s="18"/>
      <c r="BLR59" s="18"/>
      <c r="BLS59" s="18"/>
      <c r="BLT59" s="18"/>
      <c r="BLU59" s="18"/>
      <c r="BLV59" s="18"/>
      <c r="BLW59" s="18"/>
      <c r="BLX59" s="18"/>
      <c r="BLY59" s="18"/>
      <c r="BLZ59" s="18"/>
      <c r="BMA59" s="18"/>
      <c r="BMB59" s="18"/>
      <c r="BMC59" s="18"/>
      <c r="BMD59" s="18"/>
      <c r="BME59" s="18"/>
      <c r="BMF59" s="18"/>
      <c r="BMG59" s="18"/>
      <c r="BMH59" s="18"/>
      <c r="BMI59" s="18"/>
      <c r="BMJ59" s="18"/>
      <c r="BMK59" s="18"/>
      <c r="BML59" s="18"/>
      <c r="BMM59" s="18"/>
      <c r="BMN59" s="18"/>
      <c r="BMO59" s="18"/>
      <c r="BMP59" s="18"/>
      <c r="BMQ59" s="18"/>
      <c r="BMR59" s="18"/>
      <c r="BMS59" s="18"/>
      <c r="BMT59" s="18"/>
      <c r="BMU59" s="18"/>
      <c r="BMV59" s="18"/>
      <c r="BMW59" s="18"/>
      <c r="BMX59" s="18"/>
      <c r="BMY59" s="18"/>
      <c r="BMZ59" s="18"/>
      <c r="BNA59" s="18"/>
      <c r="BNB59" s="18"/>
      <c r="BNC59" s="18"/>
      <c r="BND59" s="18"/>
      <c r="BNE59" s="18"/>
      <c r="BNF59" s="18"/>
      <c r="BNG59" s="18"/>
      <c r="BNH59" s="18"/>
      <c r="BNI59" s="18"/>
      <c r="BNJ59" s="18"/>
      <c r="BNK59" s="18"/>
      <c r="BNL59" s="18"/>
      <c r="BNM59" s="18"/>
      <c r="BNN59" s="18"/>
      <c r="BNO59" s="18"/>
      <c r="BNP59" s="18"/>
      <c r="BNQ59" s="18"/>
      <c r="BNR59" s="18"/>
      <c r="BNS59" s="18"/>
      <c r="BNT59" s="18"/>
      <c r="BNU59" s="18"/>
      <c r="BNV59" s="18"/>
      <c r="BNW59" s="18"/>
      <c r="BNX59" s="18"/>
      <c r="BNY59" s="18"/>
      <c r="BNZ59" s="18"/>
      <c r="BOA59" s="18"/>
      <c r="BOB59" s="18"/>
      <c r="BOC59" s="18"/>
      <c r="BOD59" s="18"/>
      <c r="BOE59" s="18"/>
      <c r="BOF59" s="18"/>
      <c r="BOG59" s="18"/>
      <c r="BOH59" s="18"/>
      <c r="BOI59" s="18"/>
      <c r="BOJ59" s="18"/>
      <c r="BOK59" s="18"/>
      <c r="BOL59" s="18"/>
      <c r="BOM59" s="18"/>
      <c r="BON59" s="18"/>
      <c r="BOO59" s="18"/>
      <c r="BOP59" s="18"/>
      <c r="BOQ59" s="18"/>
      <c r="BOR59" s="18"/>
      <c r="BOS59" s="18"/>
      <c r="BOT59" s="18"/>
      <c r="BOU59" s="18"/>
      <c r="BOV59" s="18"/>
      <c r="BOW59" s="18"/>
      <c r="BOX59" s="18"/>
      <c r="BOY59" s="18"/>
      <c r="BOZ59" s="18"/>
      <c r="BPA59" s="18"/>
      <c r="BPB59" s="18"/>
      <c r="BPC59" s="18"/>
      <c r="BPD59" s="18"/>
      <c r="BPE59" s="18"/>
      <c r="BPF59" s="18"/>
      <c r="BPG59" s="18"/>
      <c r="BPH59" s="18"/>
      <c r="BPI59" s="18"/>
      <c r="BPJ59" s="18"/>
      <c r="BPK59" s="18"/>
      <c r="BPL59" s="18"/>
      <c r="BPM59" s="18"/>
      <c r="BPN59" s="18"/>
      <c r="BPO59" s="18"/>
      <c r="BPP59" s="18"/>
      <c r="BPQ59" s="18"/>
      <c r="BPR59" s="18"/>
      <c r="BPS59" s="18"/>
      <c r="BPT59" s="18"/>
      <c r="BPU59" s="18"/>
      <c r="BPV59" s="18"/>
      <c r="BPW59" s="18"/>
      <c r="BPX59" s="18"/>
      <c r="BPY59" s="18"/>
      <c r="BPZ59" s="18"/>
      <c r="BQA59" s="18"/>
      <c r="BQB59" s="18"/>
      <c r="BQC59" s="18"/>
      <c r="BQD59" s="18"/>
      <c r="BQE59" s="18"/>
      <c r="BQF59" s="18"/>
      <c r="BQG59" s="18"/>
      <c r="BQH59" s="18"/>
      <c r="BQI59" s="18"/>
      <c r="BQJ59" s="18"/>
      <c r="BQK59" s="18"/>
      <c r="BQL59" s="18"/>
      <c r="BQM59" s="18"/>
      <c r="BQN59" s="18"/>
      <c r="BQO59" s="18"/>
      <c r="BQP59" s="18"/>
      <c r="BQQ59" s="18"/>
      <c r="BQR59" s="18"/>
      <c r="BQS59" s="18"/>
      <c r="BQT59" s="18"/>
      <c r="BQU59" s="18"/>
      <c r="BQV59" s="18"/>
      <c r="BQW59" s="18"/>
      <c r="BQX59" s="18"/>
      <c r="BQY59" s="18"/>
      <c r="BQZ59" s="18"/>
      <c r="BRA59" s="18"/>
      <c r="BRB59" s="18"/>
      <c r="BRC59" s="18"/>
      <c r="BRD59" s="18"/>
      <c r="BRE59" s="18"/>
      <c r="BRF59" s="18"/>
      <c r="BRG59" s="18"/>
      <c r="BRH59" s="18"/>
      <c r="BRI59" s="18"/>
      <c r="BRJ59" s="18"/>
      <c r="BRK59" s="18"/>
      <c r="BRL59" s="18"/>
      <c r="BRM59" s="18"/>
      <c r="BRN59" s="18"/>
      <c r="BRO59" s="18"/>
      <c r="BRP59" s="18"/>
      <c r="BRQ59" s="18"/>
      <c r="BRR59" s="18"/>
      <c r="BRS59" s="18"/>
      <c r="BRT59" s="18"/>
      <c r="BRU59" s="18"/>
      <c r="BRV59" s="18"/>
      <c r="BRW59" s="18"/>
      <c r="BRX59" s="18"/>
      <c r="BRY59" s="18"/>
      <c r="BRZ59" s="18"/>
      <c r="BSA59" s="18"/>
      <c r="BSB59" s="18"/>
      <c r="BSC59" s="18"/>
      <c r="BSD59" s="18"/>
      <c r="BSE59" s="18"/>
      <c r="BSF59" s="18"/>
      <c r="BSG59" s="18"/>
      <c r="BSH59" s="18"/>
      <c r="BSI59" s="18"/>
      <c r="BSJ59" s="18"/>
      <c r="BSK59" s="18"/>
      <c r="BSL59" s="18"/>
      <c r="BSM59" s="18"/>
      <c r="BSN59" s="18"/>
      <c r="BSO59" s="18"/>
      <c r="BSP59" s="18"/>
      <c r="BSQ59" s="18"/>
      <c r="BSR59" s="18"/>
      <c r="BSS59" s="18"/>
      <c r="BST59" s="18"/>
      <c r="BSU59" s="18"/>
      <c r="BSV59" s="18"/>
      <c r="BSW59" s="18"/>
      <c r="BSX59" s="18"/>
      <c r="BSY59" s="18"/>
      <c r="BSZ59" s="18"/>
      <c r="BTA59" s="18"/>
      <c r="BTB59" s="18"/>
      <c r="BTC59" s="18"/>
      <c r="BTD59" s="18"/>
      <c r="BTE59" s="18"/>
      <c r="BTF59" s="18"/>
      <c r="BTG59" s="18"/>
      <c r="BTH59" s="18"/>
      <c r="BTI59" s="18"/>
      <c r="BTJ59" s="18"/>
      <c r="BTK59" s="18"/>
      <c r="BTL59" s="18"/>
      <c r="BTM59" s="18"/>
      <c r="BTN59" s="18"/>
      <c r="BTO59" s="18"/>
      <c r="BTP59" s="18"/>
      <c r="BTQ59" s="18"/>
      <c r="BTR59" s="18"/>
      <c r="BTS59" s="18"/>
      <c r="BTT59" s="18"/>
      <c r="BTU59" s="18"/>
      <c r="BTV59" s="18"/>
      <c r="BTW59" s="18"/>
      <c r="BTX59" s="18"/>
      <c r="BTY59" s="18"/>
      <c r="BTZ59" s="18"/>
      <c r="BUA59" s="18"/>
      <c r="BUB59" s="18"/>
      <c r="BUC59" s="18"/>
      <c r="BUD59" s="18"/>
      <c r="BUE59" s="18"/>
      <c r="BUF59" s="18"/>
      <c r="BUG59" s="18"/>
      <c r="BUH59" s="18"/>
      <c r="BUI59" s="18"/>
      <c r="BUJ59" s="18"/>
      <c r="BUK59" s="18"/>
      <c r="BUL59" s="18"/>
      <c r="BUM59" s="18"/>
      <c r="BUN59" s="18"/>
      <c r="BUO59" s="18"/>
      <c r="BUP59" s="18"/>
      <c r="BUQ59" s="18"/>
      <c r="BUR59" s="18"/>
      <c r="BUS59" s="18"/>
      <c r="BUT59" s="18"/>
      <c r="BUU59" s="18"/>
      <c r="BUV59" s="18"/>
      <c r="BUW59" s="18"/>
      <c r="BUX59" s="18"/>
      <c r="BUY59" s="18"/>
      <c r="BUZ59" s="18"/>
      <c r="BVA59" s="18"/>
      <c r="BVB59" s="18"/>
      <c r="BVC59" s="18"/>
      <c r="BVD59" s="18"/>
      <c r="BVE59" s="18"/>
      <c r="BVF59" s="18"/>
      <c r="BVG59" s="18"/>
      <c r="BVH59" s="18"/>
      <c r="BVI59" s="18"/>
      <c r="BVJ59" s="18"/>
      <c r="BVK59" s="18"/>
      <c r="BVL59" s="18"/>
      <c r="BVM59" s="18"/>
      <c r="BVN59" s="18"/>
      <c r="BVO59" s="18"/>
      <c r="BVP59" s="18"/>
      <c r="BVQ59" s="18"/>
      <c r="BVR59" s="18"/>
      <c r="BVS59" s="18"/>
      <c r="BVT59" s="18"/>
      <c r="BVU59" s="18"/>
      <c r="BVV59" s="18"/>
      <c r="BVW59" s="18"/>
      <c r="BVX59" s="18"/>
      <c r="BVY59" s="18"/>
      <c r="BVZ59" s="18"/>
      <c r="BWA59" s="18"/>
      <c r="BWB59" s="18"/>
      <c r="BWC59" s="18"/>
      <c r="BWD59" s="18"/>
      <c r="BWE59" s="18"/>
      <c r="BWF59" s="18"/>
      <c r="BWG59" s="18"/>
      <c r="BWH59" s="18"/>
      <c r="BWI59" s="18"/>
      <c r="BWJ59" s="18"/>
      <c r="BWK59" s="18"/>
      <c r="BWL59" s="18"/>
      <c r="BWM59" s="18"/>
      <c r="BWN59" s="18"/>
      <c r="BWO59" s="18"/>
      <c r="BWP59" s="18"/>
      <c r="BWQ59" s="18"/>
      <c r="BWR59" s="18"/>
      <c r="BWS59" s="18"/>
      <c r="BWT59" s="18"/>
      <c r="BWU59" s="18"/>
      <c r="BWV59" s="18"/>
      <c r="BWW59" s="18"/>
      <c r="BWX59" s="18"/>
      <c r="BWY59" s="18"/>
      <c r="BWZ59" s="18"/>
      <c r="BXA59" s="18"/>
      <c r="BXB59" s="18"/>
      <c r="BXC59" s="18"/>
      <c r="BXD59" s="18"/>
      <c r="BXE59" s="18"/>
      <c r="BXF59" s="18"/>
      <c r="BXG59" s="18"/>
      <c r="BXH59" s="18"/>
      <c r="BXI59" s="18"/>
      <c r="BXJ59" s="18"/>
      <c r="BXK59" s="18"/>
      <c r="BXL59" s="18"/>
      <c r="BXM59" s="18"/>
      <c r="BXN59" s="18"/>
      <c r="BXO59" s="18"/>
      <c r="BXP59" s="18"/>
      <c r="BXQ59" s="18"/>
      <c r="BXR59" s="18"/>
      <c r="BXS59" s="18"/>
      <c r="BXT59" s="18"/>
      <c r="BXU59" s="18"/>
      <c r="BXV59" s="18"/>
      <c r="BXW59" s="18"/>
      <c r="BXX59" s="18"/>
      <c r="BXY59" s="18"/>
      <c r="BXZ59" s="18"/>
      <c r="BYA59" s="18"/>
      <c r="BYB59" s="18"/>
      <c r="BYC59" s="18"/>
      <c r="BYD59" s="18"/>
      <c r="BYE59" s="18"/>
      <c r="BYF59" s="18"/>
      <c r="BYG59" s="18"/>
      <c r="BYH59" s="18"/>
      <c r="BYI59" s="18"/>
      <c r="BYJ59" s="18"/>
      <c r="BYK59" s="18"/>
      <c r="BYL59" s="18"/>
      <c r="BYM59" s="18"/>
      <c r="BYN59" s="18"/>
      <c r="BYO59" s="18"/>
      <c r="BYP59" s="18"/>
      <c r="BYQ59" s="18"/>
      <c r="BYR59" s="18"/>
      <c r="BYS59" s="18"/>
      <c r="BYT59" s="18"/>
      <c r="BYU59" s="18"/>
      <c r="BYV59" s="18"/>
      <c r="BYW59" s="18"/>
      <c r="BYX59" s="18"/>
      <c r="BYY59" s="18"/>
      <c r="BYZ59" s="18"/>
      <c r="BZA59" s="18"/>
      <c r="BZB59" s="18"/>
      <c r="BZC59" s="18"/>
      <c r="BZD59" s="18"/>
      <c r="BZE59" s="18"/>
      <c r="BZF59" s="18"/>
      <c r="BZG59" s="18"/>
      <c r="BZH59" s="18"/>
      <c r="BZI59" s="18"/>
      <c r="BZJ59" s="18"/>
      <c r="BZK59" s="18"/>
      <c r="BZL59" s="18"/>
      <c r="BZM59" s="18"/>
      <c r="BZN59" s="18"/>
      <c r="BZO59" s="18"/>
      <c r="BZP59" s="18"/>
      <c r="BZQ59" s="18"/>
      <c r="BZR59" s="18"/>
      <c r="BZS59" s="18"/>
      <c r="BZT59" s="18"/>
      <c r="BZU59" s="18"/>
      <c r="BZV59" s="18"/>
      <c r="BZW59" s="18"/>
      <c r="BZX59" s="18"/>
      <c r="BZY59" s="18"/>
      <c r="BZZ59" s="18"/>
      <c r="CAA59" s="18"/>
      <c r="CAB59" s="18"/>
      <c r="CAC59" s="18"/>
      <c r="CAD59" s="18"/>
      <c r="CAE59" s="18"/>
      <c r="CAF59" s="18"/>
      <c r="CAG59" s="18"/>
      <c r="CAH59" s="18"/>
      <c r="CAI59" s="18"/>
      <c r="CAJ59" s="18"/>
      <c r="CAK59" s="18"/>
      <c r="CAL59" s="18"/>
      <c r="CAM59" s="18"/>
      <c r="CAN59" s="18"/>
      <c r="CAO59" s="18"/>
      <c r="CAP59" s="18"/>
      <c r="CAQ59" s="18"/>
      <c r="CAR59" s="18"/>
      <c r="CAS59" s="18"/>
      <c r="CAT59" s="18"/>
      <c r="CAU59" s="18"/>
      <c r="CAV59" s="18"/>
      <c r="CAW59" s="18"/>
      <c r="CAX59" s="18"/>
      <c r="CAY59" s="18"/>
      <c r="CAZ59" s="18"/>
      <c r="CBA59" s="18"/>
      <c r="CBB59" s="18"/>
      <c r="CBC59" s="18"/>
      <c r="CBD59" s="18"/>
      <c r="CBE59" s="18"/>
      <c r="CBF59" s="18"/>
      <c r="CBG59" s="18"/>
      <c r="CBH59" s="18"/>
      <c r="CBI59" s="18"/>
      <c r="CBJ59" s="18"/>
      <c r="CBK59" s="18"/>
      <c r="CBL59" s="18"/>
      <c r="CBM59" s="18"/>
      <c r="CBN59" s="18"/>
      <c r="CBO59" s="18"/>
      <c r="CBP59" s="18"/>
      <c r="CBQ59" s="18"/>
      <c r="CBR59" s="18"/>
      <c r="CBS59" s="18"/>
      <c r="CBT59" s="18"/>
      <c r="CBU59" s="18"/>
      <c r="CBV59" s="18"/>
      <c r="CBW59" s="18"/>
      <c r="CBX59" s="18"/>
      <c r="CBY59" s="18"/>
      <c r="CBZ59" s="18"/>
      <c r="CCA59" s="18"/>
      <c r="CCB59" s="18"/>
      <c r="CCC59" s="18"/>
      <c r="CCD59" s="18"/>
      <c r="CCE59" s="18"/>
      <c r="CCF59" s="18"/>
      <c r="CCG59" s="18"/>
      <c r="CCH59" s="18"/>
      <c r="CCI59" s="18"/>
      <c r="CCJ59" s="18"/>
      <c r="CCK59" s="18"/>
      <c r="CCL59" s="18"/>
      <c r="CCM59" s="18"/>
      <c r="CCN59" s="18"/>
      <c r="CCO59" s="18"/>
      <c r="CCP59" s="18"/>
      <c r="CCQ59" s="18"/>
      <c r="CCR59" s="18"/>
      <c r="CCS59" s="18"/>
      <c r="CCT59" s="18"/>
      <c r="CCU59" s="18"/>
      <c r="CCV59" s="18"/>
      <c r="CCW59" s="18"/>
      <c r="CCX59" s="18"/>
      <c r="CCY59" s="18"/>
      <c r="CCZ59" s="18"/>
      <c r="CDA59" s="18"/>
      <c r="CDB59" s="18"/>
      <c r="CDC59" s="18"/>
      <c r="CDD59" s="18"/>
      <c r="CDE59" s="18"/>
      <c r="CDF59" s="18"/>
      <c r="CDG59" s="18"/>
      <c r="CDH59" s="18"/>
      <c r="CDI59" s="18"/>
      <c r="CDJ59" s="18"/>
      <c r="CDK59" s="18"/>
      <c r="CDL59" s="18"/>
      <c r="CDM59" s="18"/>
      <c r="CDN59" s="18"/>
      <c r="CDO59" s="18"/>
      <c r="CDP59" s="18"/>
      <c r="CDQ59" s="18"/>
      <c r="CDR59" s="18"/>
      <c r="CDS59" s="18"/>
      <c r="CDT59" s="18"/>
      <c r="CDU59" s="18"/>
      <c r="CDV59" s="18"/>
      <c r="CDW59" s="18"/>
      <c r="CDX59" s="18"/>
      <c r="CDY59" s="18"/>
      <c r="CDZ59" s="18"/>
      <c r="CEA59" s="18"/>
      <c r="CEB59" s="18"/>
      <c r="CEC59" s="18"/>
      <c r="CED59" s="18"/>
      <c r="CEE59" s="18"/>
      <c r="CEF59" s="18"/>
      <c r="CEG59" s="18"/>
      <c r="CEH59" s="18"/>
      <c r="CEI59" s="18"/>
      <c r="CEJ59" s="18"/>
      <c r="CEK59" s="18"/>
      <c r="CEL59" s="18"/>
      <c r="CEM59" s="18"/>
      <c r="CEN59" s="18"/>
      <c r="CEO59" s="18"/>
      <c r="CEP59" s="18"/>
      <c r="CEQ59" s="18"/>
      <c r="CER59" s="18"/>
      <c r="CES59" s="18"/>
      <c r="CET59" s="18"/>
      <c r="CEU59" s="18"/>
      <c r="CEV59" s="18"/>
      <c r="CEW59" s="18"/>
      <c r="CEX59" s="18"/>
      <c r="CEY59" s="18"/>
      <c r="CEZ59" s="18"/>
      <c r="CFA59" s="18"/>
      <c r="CFB59" s="18"/>
      <c r="CFC59" s="18"/>
      <c r="CFD59" s="18"/>
      <c r="CFE59" s="18"/>
      <c r="CFF59" s="18"/>
      <c r="CFG59" s="18"/>
      <c r="CFH59" s="18"/>
      <c r="CFI59" s="18"/>
      <c r="CFJ59" s="18"/>
      <c r="CFK59" s="18"/>
      <c r="CFL59" s="18"/>
      <c r="CFM59" s="18"/>
      <c r="CFN59" s="18"/>
      <c r="CFO59" s="18"/>
      <c r="CFP59" s="18"/>
      <c r="CFQ59" s="18"/>
      <c r="CFR59" s="18"/>
      <c r="CFS59" s="18"/>
      <c r="CFT59" s="18"/>
      <c r="CFU59" s="18"/>
      <c r="CFV59" s="18"/>
      <c r="CFW59" s="18"/>
      <c r="CFX59" s="18"/>
      <c r="CFY59" s="18"/>
      <c r="CFZ59" s="18"/>
      <c r="CGA59" s="18"/>
      <c r="CGB59" s="18"/>
      <c r="CGC59" s="18"/>
      <c r="CGD59" s="18"/>
      <c r="CGE59" s="18"/>
      <c r="CGF59" s="18"/>
      <c r="CGG59" s="18"/>
      <c r="CGH59" s="18"/>
      <c r="CGI59" s="18"/>
      <c r="CGJ59" s="18"/>
      <c r="CGK59" s="18"/>
      <c r="CGL59" s="18"/>
      <c r="CGM59" s="18"/>
      <c r="CGN59" s="18"/>
      <c r="CGO59" s="18"/>
      <c r="CGP59" s="18"/>
      <c r="CGQ59" s="18"/>
      <c r="CGR59" s="18"/>
      <c r="CGS59" s="18"/>
      <c r="CGT59" s="18"/>
      <c r="CGU59" s="18"/>
      <c r="CGV59" s="18"/>
      <c r="CGW59" s="18"/>
      <c r="CGX59" s="18"/>
      <c r="CGY59" s="18"/>
      <c r="CGZ59" s="18"/>
      <c r="CHA59" s="18"/>
      <c r="CHB59" s="18"/>
      <c r="CHC59" s="18"/>
      <c r="CHD59" s="18"/>
      <c r="CHE59" s="18"/>
      <c r="CHF59" s="18"/>
      <c r="CHG59" s="18"/>
      <c r="CHH59" s="18"/>
      <c r="CHI59" s="18"/>
      <c r="CHJ59" s="18"/>
      <c r="CHK59" s="18"/>
      <c r="CHL59" s="18"/>
      <c r="CHM59" s="18"/>
      <c r="CHN59" s="18"/>
      <c r="CHO59" s="18"/>
      <c r="CHP59" s="18"/>
      <c r="CHQ59" s="18"/>
      <c r="CHR59" s="18"/>
      <c r="CHS59" s="18"/>
      <c r="CHT59" s="18"/>
      <c r="CHU59" s="18"/>
      <c r="CHV59" s="18"/>
      <c r="CHW59" s="18"/>
      <c r="CHX59" s="18"/>
      <c r="CHY59" s="18"/>
      <c r="CHZ59" s="18"/>
      <c r="CIA59" s="18"/>
      <c r="CIB59" s="18"/>
      <c r="CIC59" s="18"/>
      <c r="CID59" s="18"/>
      <c r="CIE59" s="18"/>
      <c r="CIF59" s="18"/>
      <c r="CIG59" s="18"/>
      <c r="CIH59" s="18"/>
      <c r="CII59" s="18"/>
      <c r="CIJ59" s="18"/>
      <c r="CIK59" s="18"/>
      <c r="CIL59" s="18"/>
      <c r="CIM59" s="18"/>
      <c r="CIN59" s="18"/>
      <c r="CIO59" s="18"/>
      <c r="CIP59" s="18"/>
      <c r="CIQ59" s="18"/>
      <c r="CIR59" s="18"/>
      <c r="CIS59" s="18"/>
      <c r="CIT59" s="18"/>
      <c r="CIU59" s="18"/>
      <c r="CIV59" s="18"/>
      <c r="CIW59" s="18"/>
      <c r="CIX59" s="18"/>
      <c r="CIY59" s="18"/>
      <c r="CIZ59" s="18"/>
      <c r="CJA59" s="18"/>
      <c r="CJB59" s="18"/>
      <c r="CJC59" s="18"/>
      <c r="CJD59" s="18"/>
      <c r="CJE59" s="18"/>
      <c r="CJF59" s="18"/>
      <c r="CJG59" s="18"/>
      <c r="CJH59" s="18"/>
      <c r="CJI59" s="18"/>
      <c r="CJJ59" s="18"/>
      <c r="CJK59" s="18"/>
      <c r="CJL59" s="18"/>
      <c r="CJM59" s="18"/>
      <c r="CJN59" s="18"/>
      <c r="CJO59" s="18"/>
      <c r="CJP59" s="18"/>
      <c r="CJQ59" s="18"/>
      <c r="CJR59" s="18"/>
      <c r="CJS59" s="18"/>
      <c r="CJT59" s="18"/>
      <c r="CJU59" s="18"/>
      <c r="CJV59" s="18"/>
      <c r="CJW59" s="18"/>
      <c r="CJX59" s="18"/>
      <c r="CJY59" s="18"/>
      <c r="CJZ59" s="18"/>
      <c r="CKA59" s="18"/>
      <c r="CKB59" s="18"/>
      <c r="CKC59" s="18"/>
      <c r="CKD59" s="18"/>
      <c r="CKE59" s="18"/>
      <c r="CKF59" s="18"/>
      <c r="CKG59" s="18"/>
      <c r="CKH59" s="18"/>
      <c r="CKI59" s="18"/>
      <c r="CKJ59" s="18"/>
      <c r="CKK59" s="18"/>
      <c r="CKL59" s="18"/>
      <c r="CKM59" s="18"/>
      <c r="CKN59" s="18"/>
      <c r="CKO59" s="18"/>
      <c r="CKP59" s="18"/>
      <c r="CKQ59" s="18"/>
      <c r="CKR59" s="18"/>
      <c r="CKS59" s="18"/>
      <c r="CKT59" s="18"/>
      <c r="CKU59" s="18"/>
      <c r="CKV59" s="18"/>
      <c r="CKW59" s="18"/>
      <c r="CKX59" s="18"/>
      <c r="CKY59" s="18"/>
      <c r="CKZ59" s="18"/>
      <c r="CLA59" s="18"/>
      <c r="CLB59" s="18"/>
      <c r="CLC59" s="18"/>
      <c r="CLD59" s="18"/>
      <c r="CLE59" s="18"/>
      <c r="CLF59" s="18"/>
      <c r="CLG59" s="18"/>
      <c r="CLH59" s="18"/>
      <c r="CLI59" s="18"/>
      <c r="CLJ59" s="18"/>
      <c r="CLK59" s="18"/>
      <c r="CLL59" s="18"/>
      <c r="CLM59" s="18"/>
      <c r="CLN59" s="18"/>
      <c r="CLO59" s="18"/>
      <c r="CLP59" s="18"/>
      <c r="CLQ59" s="18"/>
      <c r="CLR59" s="18"/>
      <c r="CLS59" s="18"/>
      <c r="CLT59" s="18"/>
      <c r="CLU59" s="18"/>
      <c r="CLV59" s="18"/>
      <c r="CLW59" s="18"/>
      <c r="CLX59" s="18"/>
      <c r="CLY59" s="18"/>
      <c r="CLZ59" s="18"/>
      <c r="CMA59" s="18"/>
      <c r="CMB59" s="18"/>
      <c r="CMC59" s="18"/>
      <c r="CMD59" s="18"/>
      <c r="CME59" s="18"/>
      <c r="CMF59" s="18"/>
      <c r="CMG59" s="18"/>
      <c r="CMH59" s="18"/>
      <c r="CMI59" s="18"/>
      <c r="CMJ59" s="18"/>
      <c r="CMK59" s="18"/>
      <c r="CML59" s="18"/>
      <c r="CMM59" s="18"/>
      <c r="CMN59" s="18"/>
      <c r="CMO59" s="18"/>
      <c r="CMP59" s="18"/>
      <c r="CMQ59" s="18"/>
      <c r="CMR59" s="18"/>
      <c r="CMS59" s="18"/>
      <c r="CMT59" s="18"/>
      <c r="CMU59" s="18"/>
      <c r="CMV59" s="18"/>
      <c r="CMW59" s="18"/>
      <c r="CMX59" s="18"/>
      <c r="CMY59" s="18"/>
      <c r="CMZ59" s="18"/>
      <c r="CNA59" s="18"/>
      <c r="CNB59" s="18"/>
      <c r="CNC59" s="18"/>
      <c r="CND59" s="18"/>
      <c r="CNE59" s="18"/>
      <c r="CNF59" s="18"/>
      <c r="CNG59" s="18"/>
      <c r="CNH59" s="18"/>
      <c r="CNI59" s="18"/>
      <c r="CNJ59" s="18"/>
      <c r="CNK59" s="18"/>
      <c r="CNL59" s="18"/>
      <c r="CNM59" s="18"/>
      <c r="CNN59" s="18"/>
      <c r="CNO59" s="18"/>
      <c r="CNP59" s="18"/>
      <c r="CNQ59" s="18"/>
      <c r="CNR59" s="18"/>
      <c r="CNS59" s="18"/>
      <c r="CNT59" s="18"/>
      <c r="CNU59" s="18"/>
      <c r="CNV59" s="18"/>
      <c r="CNW59" s="18"/>
      <c r="CNX59" s="18"/>
      <c r="CNY59" s="18"/>
      <c r="CNZ59" s="18"/>
      <c r="COA59" s="18"/>
      <c r="COB59" s="18"/>
      <c r="COC59" s="18"/>
      <c r="COD59" s="18"/>
      <c r="COE59" s="18"/>
      <c r="COF59" s="18"/>
      <c r="COG59" s="18"/>
      <c r="COH59" s="18"/>
      <c r="COI59" s="18"/>
      <c r="COJ59" s="18"/>
      <c r="COK59" s="18"/>
      <c r="COL59" s="18"/>
      <c r="COM59" s="18"/>
      <c r="CON59" s="18"/>
      <c r="COO59" s="18"/>
      <c r="COP59" s="18"/>
      <c r="COQ59" s="18"/>
      <c r="COR59" s="18"/>
      <c r="COS59" s="18"/>
      <c r="COT59" s="18"/>
      <c r="COU59" s="18"/>
      <c r="COV59" s="18"/>
      <c r="COW59" s="18"/>
      <c r="COX59" s="18"/>
      <c r="COY59" s="18"/>
      <c r="COZ59" s="18"/>
      <c r="CPA59" s="18"/>
      <c r="CPB59" s="18"/>
      <c r="CPC59" s="18"/>
      <c r="CPD59" s="18"/>
      <c r="CPE59" s="18"/>
      <c r="CPF59" s="18"/>
      <c r="CPG59" s="18"/>
      <c r="CPH59" s="18"/>
      <c r="CPI59" s="18"/>
      <c r="CPJ59" s="18"/>
      <c r="CPK59" s="18"/>
      <c r="CPL59" s="18"/>
      <c r="CPM59" s="18"/>
      <c r="CPN59" s="18"/>
      <c r="CPO59" s="18"/>
      <c r="CPP59" s="18"/>
      <c r="CPQ59" s="18"/>
      <c r="CPR59" s="18"/>
      <c r="CPS59" s="18"/>
      <c r="CPT59" s="18"/>
      <c r="CPU59" s="18"/>
      <c r="CPV59" s="18"/>
      <c r="CPW59" s="18"/>
      <c r="CPX59" s="18"/>
      <c r="CPY59" s="18"/>
      <c r="CPZ59" s="18"/>
      <c r="CQA59" s="18"/>
      <c r="CQB59" s="18"/>
      <c r="CQC59" s="18"/>
      <c r="CQD59" s="18"/>
      <c r="CQE59" s="18"/>
      <c r="CQF59" s="18"/>
      <c r="CQG59" s="18"/>
      <c r="CQH59" s="18"/>
      <c r="CQI59" s="18"/>
      <c r="CQJ59" s="18"/>
      <c r="CQK59" s="18"/>
      <c r="CQL59" s="18"/>
      <c r="CQM59" s="18"/>
      <c r="CQN59" s="18"/>
      <c r="CQO59" s="18"/>
      <c r="CQP59" s="18"/>
      <c r="CQQ59" s="18"/>
      <c r="CQR59" s="18"/>
      <c r="CQS59" s="18"/>
      <c r="CQT59" s="18"/>
      <c r="CQU59" s="18"/>
      <c r="CQV59" s="18"/>
      <c r="CQW59" s="18"/>
      <c r="CQX59" s="18"/>
      <c r="CQY59" s="18"/>
      <c r="CQZ59" s="18"/>
      <c r="CRA59" s="18"/>
      <c r="CRB59" s="18"/>
      <c r="CRC59" s="18"/>
      <c r="CRD59" s="18"/>
      <c r="CRE59" s="18"/>
      <c r="CRF59" s="18"/>
      <c r="CRG59" s="18"/>
      <c r="CRH59" s="18"/>
      <c r="CRI59" s="18"/>
      <c r="CRJ59" s="18"/>
      <c r="CRK59" s="18"/>
      <c r="CRL59" s="18"/>
      <c r="CRM59" s="18"/>
      <c r="CRN59" s="18"/>
      <c r="CRO59" s="18"/>
      <c r="CRP59" s="18"/>
      <c r="CRQ59" s="18"/>
      <c r="CRR59" s="18"/>
      <c r="CRS59" s="18"/>
      <c r="CRT59" s="18"/>
      <c r="CRU59" s="18"/>
      <c r="CRV59" s="18"/>
      <c r="CRW59" s="18"/>
      <c r="CRX59" s="18"/>
      <c r="CRY59" s="18"/>
      <c r="CRZ59" s="18"/>
      <c r="CSA59" s="18"/>
      <c r="CSB59" s="18"/>
      <c r="CSC59" s="18"/>
      <c r="CSD59" s="18"/>
      <c r="CSE59" s="18"/>
      <c r="CSF59" s="18"/>
      <c r="CSG59" s="18"/>
      <c r="CSH59" s="18"/>
      <c r="CSI59" s="18"/>
      <c r="CSJ59" s="18"/>
      <c r="CSK59" s="18"/>
      <c r="CSL59" s="18"/>
      <c r="CSM59" s="18"/>
      <c r="CSN59" s="18"/>
      <c r="CSO59" s="18"/>
      <c r="CSP59" s="18"/>
      <c r="CSQ59" s="18"/>
      <c r="CSR59" s="18"/>
      <c r="CSS59" s="18"/>
      <c r="CST59" s="18"/>
      <c r="CSU59" s="18"/>
      <c r="CSV59" s="18"/>
      <c r="CSW59" s="18"/>
      <c r="CSX59" s="18"/>
      <c r="CSY59" s="18"/>
      <c r="CSZ59" s="18"/>
      <c r="CTA59" s="18"/>
      <c r="CTB59" s="18"/>
      <c r="CTC59" s="18"/>
      <c r="CTD59" s="18"/>
      <c r="CTE59" s="18"/>
      <c r="CTF59" s="18"/>
      <c r="CTG59" s="18"/>
      <c r="CTH59" s="18"/>
      <c r="CTI59" s="18"/>
      <c r="CTJ59" s="18"/>
      <c r="CTK59" s="18"/>
      <c r="CTL59" s="18"/>
      <c r="CTM59" s="18"/>
      <c r="CTN59" s="18"/>
      <c r="CTO59" s="18"/>
      <c r="CTP59" s="18"/>
      <c r="CTQ59" s="18"/>
      <c r="CTR59" s="18"/>
      <c r="CTS59" s="18"/>
      <c r="CTT59" s="18"/>
      <c r="CTU59" s="18"/>
      <c r="CTV59" s="18"/>
      <c r="CTW59" s="18"/>
      <c r="CTX59" s="18"/>
      <c r="CTY59" s="18"/>
      <c r="CTZ59" s="18"/>
      <c r="CUA59" s="18"/>
      <c r="CUB59" s="18"/>
      <c r="CUC59" s="18"/>
      <c r="CUD59" s="18"/>
      <c r="CUE59" s="18"/>
      <c r="CUF59" s="18"/>
      <c r="CUG59" s="18"/>
      <c r="CUH59" s="18"/>
      <c r="CUI59" s="18"/>
      <c r="CUJ59" s="18"/>
      <c r="CUK59" s="18"/>
      <c r="CUL59" s="18"/>
      <c r="CUM59" s="18"/>
      <c r="CUN59" s="18"/>
      <c r="CUO59" s="18"/>
      <c r="CUP59" s="18"/>
      <c r="CUQ59" s="18"/>
      <c r="CUR59" s="18"/>
      <c r="CUS59" s="18"/>
      <c r="CUT59" s="18"/>
      <c r="CUU59" s="18"/>
      <c r="CUV59" s="18"/>
      <c r="CUW59" s="18"/>
      <c r="CUX59" s="18"/>
      <c r="CUY59" s="18"/>
      <c r="CUZ59" s="18"/>
      <c r="CVA59" s="18"/>
      <c r="CVB59" s="18"/>
      <c r="CVC59" s="18"/>
      <c r="CVD59" s="18"/>
      <c r="CVE59" s="18"/>
      <c r="CVF59" s="18"/>
      <c r="CVG59" s="18"/>
      <c r="CVH59" s="18"/>
      <c r="CVI59" s="18"/>
      <c r="CVJ59" s="18"/>
      <c r="CVK59" s="18"/>
      <c r="CVL59" s="18"/>
      <c r="CVM59" s="18"/>
      <c r="CVN59" s="18"/>
      <c r="CVO59" s="18"/>
      <c r="CVP59" s="18"/>
      <c r="CVQ59" s="18"/>
      <c r="CVR59" s="18"/>
      <c r="CVS59" s="18"/>
      <c r="CVT59" s="18"/>
      <c r="CVU59" s="18"/>
      <c r="CVV59" s="18"/>
      <c r="CVW59" s="18"/>
      <c r="CVX59" s="18"/>
      <c r="CVY59" s="18"/>
      <c r="CVZ59" s="18"/>
      <c r="CWA59" s="18"/>
      <c r="CWB59" s="18"/>
      <c r="CWC59" s="18"/>
      <c r="CWD59" s="18"/>
      <c r="CWE59" s="18"/>
      <c r="CWF59" s="18"/>
      <c r="CWG59" s="18"/>
      <c r="CWH59" s="18"/>
      <c r="CWI59" s="18"/>
      <c r="CWJ59" s="18"/>
      <c r="CWK59" s="18"/>
      <c r="CWL59" s="18"/>
      <c r="CWM59" s="18"/>
      <c r="CWN59" s="18"/>
      <c r="CWO59" s="18"/>
      <c r="CWP59" s="18"/>
      <c r="CWQ59" s="18"/>
      <c r="CWR59" s="18"/>
      <c r="CWS59" s="18"/>
      <c r="CWT59" s="18"/>
      <c r="CWU59" s="18"/>
      <c r="CWV59" s="18"/>
      <c r="CWW59" s="18"/>
      <c r="CWX59" s="18"/>
      <c r="CWY59" s="18"/>
      <c r="CWZ59" s="18"/>
      <c r="CXA59" s="18"/>
      <c r="CXB59" s="18"/>
      <c r="CXC59" s="18"/>
      <c r="CXD59" s="18"/>
      <c r="CXE59" s="18"/>
      <c r="CXF59" s="18"/>
      <c r="CXG59" s="18"/>
      <c r="CXH59" s="18"/>
      <c r="CXI59" s="18"/>
      <c r="CXJ59" s="18"/>
      <c r="CXK59" s="18"/>
      <c r="CXL59" s="18"/>
      <c r="CXM59" s="18"/>
      <c r="CXN59" s="18"/>
      <c r="CXO59" s="18"/>
      <c r="CXP59" s="18"/>
      <c r="CXQ59" s="18"/>
      <c r="CXR59" s="18"/>
      <c r="CXS59" s="18"/>
      <c r="CXT59" s="18"/>
      <c r="CXU59" s="18"/>
      <c r="CXV59" s="18"/>
      <c r="CXW59" s="18"/>
      <c r="CXX59" s="18"/>
      <c r="CXY59" s="18"/>
      <c r="CXZ59" s="18"/>
      <c r="CYA59" s="18"/>
      <c r="CYB59" s="18"/>
      <c r="CYC59" s="18"/>
      <c r="CYD59" s="18"/>
      <c r="CYE59" s="18"/>
      <c r="CYF59" s="18"/>
      <c r="CYG59" s="18"/>
      <c r="CYH59" s="18"/>
      <c r="CYI59" s="18"/>
      <c r="CYJ59" s="18"/>
      <c r="CYK59" s="18"/>
      <c r="CYL59" s="18"/>
      <c r="CYM59" s="18"/>
      <c r="CYN59" s="18"/>
      <c r="CYO59" s="18"/>
      <c r="CYP59" s="18"/>
      <c r="CYQ59" s="18"/>
      <c r="CYR59" s="18"/>
      <c r="CYS59" s="18"/>
      <c r="CYT59" s="18"/>
      <c r="CYU59" s="18"/>
      <c r="CYV59" s="18"/>
      <c r="CYW59" s="18"/>
      <c r="CYX59" s="18"/>
      <c r="CYY59" s="18"/>
      <c r="CYZ59" s="18"/>
      <c r="CZA59" s="18"/>
      <c r="CZB59" s="18"/>
      <c r="CZC59" s="18"/>
      <c r="CZD59" s="18"/>
      <c r="CZE59" s="18"/>
      <c r="CZF59" s="18"/>
      <c r="CZG59" s="18"/>
      <c r="CZH59" s="18"/>
      <c r="CZI59" s="18"/>
      <c r="CZJ59" s="18"/>
      <c r="CZK59" s="18"/>
      <c r="CZL59" s="18"/>
      <c r="CZM59" s="18"/>
      <c r="CZN59" s="18"/>
      <c r="CZO59" s="18"/>
      <c r="CZP59" s="18"/>
      <c r="CZQ59" s="18"/>
      <c r="CZR59" s="18"/>
      <c r="CZS59" s="18"/>
      <c r="CZT59" s="18"/>
      <c r="CZU59" s="18"/>
      <c r="CZV59" s="18"/>
      <c r="CZW59" s="18"/>
      <c r="CZX59" s="18"/>
      <c r="CZY59" s="18"/>
      <c r="CZZ59" s="18"/>
      <c r="DAA59" s="18"/>
      <c r="DAB59" s="18"/>
      <c r="DAC59" s="18"/>
      <c r="DAD59" s="18"/>
      <c r="DAE59" s="18"/>
      <c r="DAF59" s="18"/>
      <c r="DAG59" s="18"/>
      <c r="DAH59" s="18"/>
      <c r="DAI59" s="18"/>
      <c r="DAJ59" s="18"/>
      <c r="DAK59" s="18"/>
      <c r="DAL59" s="18"/>
      <c r="DAM59" s="18"/>
      <c r="DAN59" s="18"/>
      <c r="DAO59" s="18"/>
      <c r="DAP59" s="18"/>
      <c r="DAQ59" s="18"/>
      <c r="DAR59" s="18"/>
      <c r="DAS59" s="18"/>
      <c r="DAT59" s="18"/>
      <c r="DAU59" s="18"/>
      <c r="DAV59" s="18"/>
      <c r="DAW59" s="18"/>
      <c r="DAX59" s="18"/>
      <c r="DAY59" s="18"/>
      <c r="DAZ59" s="18"/>
      <c r="DBA59" s="18"/>
      <c r="DBB59" s="18"/>
      <c r="DBC59" s="18"/>
      <c r="DBD59" s="18"/>
      <c r="DBE59" s="18"/>
      <c r="DBF59" s="18"/>
      <c r="DBG59" s="18"/>
      <c r="DBH59" s="18"/>
      <c r="DBI59" s="18"/>
      <c r="DBJ59" s="18"/>
      <c r="DBK59" s="18"/>
      <c r="DBL59" s="18"/>
      <c r="DBM59" s="18"/>
      <c r="DBN59" s="18"/>
      <c r="DBO59" s="18"/>
      <c r="DBP59" s="18"/>
      <c r="DBQ59" s="18"/>
      <c r="DBR59" s="18"/>
      <c r="DBS59" s="18"/>
      <c r="DBT59" s="18"/>
      <c r="DBU59" s="18"/>
      <c r="DBV59" s="18"/>
      <c r="DBW59" s="18"/>
      <c r="DBX59" s="18"/>
      <c r="DBY59" s="18"/>
      <c r="DBZ59" s="18"/>
      <c r="DCA59" s="18"/>
      <c r="DCB59" s="18"/>
      <c r="DCC59" s="18"/>
      <c r="DCD59" s="18"/>
      <c r="DCE59" s="18"/>
      <c r="DCF59" s="18"/>
      <c r="DCG59" s="18"/>
      <c r="DCH59" s="18"/>
      <c r="DCI59" s="18"/>
      <c r="DCJ59" s="18"/>
      <c r="DCK59" s="18"/>
      <c r="DCL59" s="18"/>
      <c r="DCM59" s="18"/>
      <c r="DCN59" s="18"/>
      <c r="DCO59" s="18"/>
      <c r="DCP59" s="18"/>
      <c r="DCQ59" s="18"/>
      <c r="DCR59" s="18"/>
      <c r="DCS59" s="18"/>
      <c r="DCT59" s="18"/>
      <c r="DCU59" s="18"/>
      <c r="DCV59" s="18"/>
      <c r="DCW59" s="18"/>
      <c r="DCX59" s="18"/>
      <c r="DCY59" s="18"/>
      <c r="DCZ59" s="18"/>
      <c r="DDA59" s="18"/>
      <c r="DDB59" s="18"/>
      <c r="DDC59" s="18"/>
      <c r="DDD59" s="18"/>
      <c r="DDE59" s="18"/>
      <c r="DDF59" s="18"/>
      <c r="DDG59" s="18"/>
      <c r="DDH59" s="18"/>
      <c r="DDI59" s="18"/>
      <c r="DDJ59" s="18"/>
      <c r="DDK59" s="18"/>
      <c r="DDL59" s="18"/>
      <c r="DDM59" s="18"/>
      <c r="DDN59" s="18"/>
      <c r="DDO59" s="18"/>
      <c r="DDP59" s="18"/>
      <c r="DDQ59" s="18"/>
      <c r="DDR59" s="18"/>
      <c r="DDS59" s="18"/>
      <c r="DDT59" s="18"/>
      <c r="DDU59" s="18"/>
      <c r="DDV59" s="18"/>
      <c r="DDW59" s="18"/>
      <c r="DDX59" s="18"/>
      <c r="DDY59" s="18"/>
      <c r="DDZ59" s="18"/>
      <c r="DEA59" s="18"/>
      <c r="DEB59" s="18"/>
      <c r="DEC59" s="18"/>
      <c r="DED59" s="18"/>
      <c r="DEE59" s="18"/>
      <c r="DEF59" s="18"/>
      <c r="DEG59" s="18"/>
      <c r="DEH59" s="18"/>
      <c r="DEI59" s="18"/>
      <c r="DEJ59" s="18"/>
      <c r="DEK59" s="18"/>
      <c r="DEL59" s="18"/>
      <c r="DEM59" s="18"/>
      <c r="DEN59" s="18"/>
      <c r="DEO59" s="18"/>
      <c r="DEP59" s="18"/>
      <c r="DEQ59" s="18"/>
      <c r="DER59" s="18"/>
      <c r="DES59" s="18"/>
      <c r="DET59" s="18"/>
      <c r="DEU59" s="18"/>
      <c r="DEV59" s="18"/>
      <c r="DEW59" s="18"/>
      <c r="DEX59" s="18"/>
      <c r="DEY59" s="18"/>
      <c r="DEZ59" s="18"/>
      <c r="DFA59" s="18"/>
      <c r="DFB59" s="18"/>
      <c r="DFC59" s="18"/>
      <c r="DFD59" s="18"/>
      <c r="DFE59" s="18"/>
      <c r="DFF59" s="18"/>
      <c r="DFG59" s="18"/>
      <c r="DFH59" s="18"/>
      <c r="DFI59" s="18"/>
      <c r="DFJ59" s="18"/>
      <c r="DFK59" s="18"/>
      <c r="DFL59" s="18"/>
      <c r="DFM59" s="18"/>
      <c r="DFN59" s="18"/>
      <c r="DFO59" s="18"/>
      <c r="DFP59" s="18"/>
      <c r="DFQ59" s="18"/>
      <c r="DFR59" s="18"/>
      <c r="DFS59" s="18"/>
      <c r="DFT59" s="18"/>
      <c r="DFU59" s="18"/>
      <c r="DFV59" s="18"/>
      <c r="DFW59" s="18"/>
      <c r="DFX59" s="18"/>
      <c r="DFY59" s="18"/>
      <c r="DFZ59" s="18"/>
      <c r="DGA59" s="18"/>
      <c r="DGB59" s="18"/>
      <c r="DGC59" s="18"/>
      <c r="DGD59" s="18"/>
      <c r="DGE59" s="18"/>
      <c r="DGF59" s="18"/>
      <c r="DGG59" s="18"/>
      <c r="DGH59" s="18"/>
      <c r="DGI59" s="18"/>
      <c r="DGJ59" s="18"/>
      <c r="DGK59" s="18"/>
      <c r="DGL59" s="18"/>
      <c r="DGM59" s="18"/>
      <c r="DGN59" s="18"/>
      <c r="DGO59" s="18"/>
      <c r="DGP59" s="18"/>
      <c r="DGQ59" s="18"/>
      <c r="DGR59" s="18"/>
      <c r="DGS59" s="18"/>
      <c r="DGT59" s="18"/>
      <c r="DGU59" s="18"/>
      <c r="DGV59" s="18"/>
      <c r="DGW59" s="18"/>
      <c r="DGX59" s="18"/>
      <c r="DGY59" s="18"/>
      <c r="DGZ59" s="18"/>
      <c r="DHA59" s="18"/>
      <c r="DHB59" s="18"/>
      <c r="DHC59" s="18"/>
      <c r="DHD59" s="18"/>
      <c r="DHE59" s="18"/>
      <c r="DHF59" s="18"/>
      <c r="DHG59" s="18"/>
      <c r="DHH59" s="18"/>
      <c r="DHI59" s="18"/>
      <c r="DHJ59" s="18"/>
      <c r="DHK59" s="18"/>
      <c r="DHL59" s="18"/>
      <c r="DHM59" s="18"/>
      <c r="DHN59" s="18"/>
      <c r="DHO59" s="18"/>
      <c r="DHP59" s="18"/>
      <c r="DHQ59" s="18"/>
      <c r="DHR59" s="18"/>
      <c r="DHS59" s="18"/>
      <c r="DHT59" s="18"/>
      <c r="DHU59" s="18"/>
      <c r="DHV59" s="18"/>
      <c r="DHW59" s="18"/>
      <c r="DHX59" s="18"/>
      <c r="DHY59" s="18"/>
      <c r="DHZ59" s="18"/>
      <c r="DIA59" s="18"/>
      <c r="DIB59" s="18"/>
      <c r="DIC59" s="18"/>
      <c r="DID59" s="18"/>
      <c r="DIE59" s="18"/>
      <c r="DIF59" s="18"/>
      <c r="DIG59" s="18"/>
      <c r="DIH59" s="18"/>
      <c r="DII59" s="18"/>
      <c r="DIJ59" s="18"/>
      <c r="DIK59" s="18"/>
      <c r="DIL59" s="18"/>
      <c r="DIM59" s="18"/>
      <c r="DIN59" s="18"/>
      <c r="DIO59" s="18"/>
      <c r="DIP59" s="18"/>
      <c r="DIQ59" s="18"/>
      <c r="DIR59" s="18"/>
      <c r="DIS59" s="18"/>
      <c r="DIT59" s="18"/>
      <c r="DIU59" s="18"/>
      <c r="DIV59" s="18"/>
      <c r="DIW59" s="18"/>
      <c r="DIX59" s="18"/>
      <c r="DIY59" s="18"/>
      <c r="DIZ59" s="18"/>
      <c r="DJA59" s="18"/>
      <c r="DJB59" s="18"/>
      <c r="DJC59" s="18"/>
      <c r="DJD59" s="18"/>
      <c r="DJE59" s="18"/>
      <c r="DJF59" s="18"/>
      <c r="DJG59" s="18"/>
      <c r="DJH59" s="18"/>
      <c r="DJI59" s="18"/>
      <c r="DJJ59" s="18"/>
      <c r="DJK59" s="18"/>
      <c r="DJL59" s="18"/>
      <c r="DJM59" s="18"/>
      <c r="DJN59" s="18"/>
      <c r="DJO59" s="18"/>
      <c r="DJP59" s="18"/>
      <c r="DJQ59" s="18"/>
      <c r="DJR59" s="18"/>
      <c r="DJS59" s="18"/>
      <c r="DJT59" s="18"/>
      <c r="DJU59" s="18"/>
      <c r="DJV59" s="18"/>
      <c r="DJW59" s="18"/>
      <c r="DJX59" s="18"/>
      <c r="DJY59" s="18"/>
      <c r="DJZ59" s="18"/>
      <c r="DKA59" s="18"/>
      <c r="DKB59" s="18"/>
      <c r="DKC59" s="18"/>
      <c r="DKD59" s="18"/>
      <c r="DKE59" s="18"/>
      <c r="DKF59" s="18"/>
      <c r="DKG59" s="18"/>
      <c r="DKH59" s="18"/>
      <c r="DKI59" s="18"/>
      <c r="DKJ59" s="18"/>
      <c r="DKK59" s="18"/>
      <c r="DKL59" s="18"/>
      <c r="DKM59" s="18"/>
      <c r="DKN59" s="18"/>
      <c r="DKO59" s="18"/>
      <c r="DKP59" s="18"/>
      <c r="DKQ59" s="18"/>
      <c r="DKR59" s="18"/>
      <c r="DKS59" s="18"/>
      <c r="DKT59" s="18"/>
      <c r="DKU59" s="18"/>
      <c r="DKV59" s="18"/>
      <c r="DKW59" s="18"/>
      <c r="DKX59" s="18"/>
      <c r="DKY59" s="18"/>
      <c r="DKZ59" s="18"/>
      <c r="DLA59" s="18"/>
      <c r="DLB59" s="18"/>
      <c r="DLC59" s="18"/>
      <c r="DLD59" s="18"/>
      <c r="DLE59" s="18"/>
      <c r="DLF59" s="18"/>
      <c r="DLG59" s="18"/>
      <c r="DLH59" s="18"/>
      <c r="DLI59" s="18"/>
      <c r="DLJ59" s="18"/>
      <c r="DLK59" s="18"/>
      <c r="DLL59" s="18"/>
      <c r="DLM59" s="18"/>
      <c r="DLN59" s="18"/>
      <c r="DLO59" s="18"/>
      <c r="DLP59" s="18"/>
      <c r="DLQ59" s="18"/>
      <c r="DLR59" s="18"/>
      <c r="DLS59" s="18"/>
      <c r="DLT59" s="18"/>
      <c r="DLU59" s="18"/>
      <c r="DLV59" s="18"/>
      <c r="DLW59" s="18"/>
      <c r="DLX59" s="18"/>
      <c r="DLY59" s="18"/>
      <c r="DLZ59" s="18"/>
      <c r="DMA59" s="18"/>
      <c r="DMB59" s="18"/>
      <c r="DMC59" s="18"/>
      <c r="DMD59" s="18"/>
      <c r="DME59" s="18"/>
      <c r="DMF59" s="18"/>
      <c r="DMG59" s="18"/>
      <c r="DMH59" s="18"/>
      <c r="DMI59" s="18"/>
      <c r="DMJ59" s="18"/>
      <c r="DMK59" s="18"/>
      <c r="DML59" s="18"/>
      <c r="DMM59" s="18"/>
      <c r="DMN59" s="18"/>
      <c r="DMO59" s="18"/>
      <c r="DMP59" s="18"/>
      <c r="DMQ59" s="18"/>
      <c r="DMR59" s="18"/>
      <c r="DMS59" s="18"/>
      <c r="DMT59" s="18"/>
      <c r="DMU59" s="18"/>
      <c r="DMV59" s="18"/>
      <c r="DMW59" s="18"/>
      <c r="DMX59" s="18"/>
      <c r="DMY59" s="18"/>
      <c r="DMZ59" s="18"/>
      <c r="DNA59" s="18"/>
      <c r="DNB59" s="18"/>
      <c r="DNC59" s="18"/>
      <c r="DND59" s="18"/>
      <c r="DNE59" s="18"/>
      <c r="DNF59" s="18"/>
      <c r="DNG59" s="18"/>
      <c r="DNH59" s="18"/>
      <c r="DNI59" s="18"/>
      <c r="DNJ59" s="18"/>
      <c r="DNK59" s="18"/>
      <c r="DNL59" s="18"/>
      <c r="DNM59" s="18"/>
      <c r="DNN59" s="18"/>
      <c r="DNO59" s="18"/>
      <c r="DNP59" s="18"/>
      <c r="DNQ59" s="18"/>
      <c r="DNR59" s="18"/>
      <c r="DNS59" s="18"/>
      <c r="DNT59" s="18"/>
      <c r="DNU59" s="18"/>
      <c r="DNV59" s="18"/>
      <c r="DNW59" s="18"/>
      <c r="DNX59" s="18"/>
      <c r="DNY59" s="18"/>
      <c r="DNZ59" s="18"/>
      <c r="DOA59" s="18"/>
      <c r="DOB59" s="18"/>
      <c r="DOC59" s="18"/>
      <c r="DOD59" s="18"/>
      <c r="DOE59" s="18"/>
      <c r="DOF59" s="18"/>
      <c r="DOG59" s="18"/>
      <c r="DOH59" s="18"/>
      <c r="DOI59" s="18"/>
      <c r="DOJ59" s="18"/>
      <c r="DOK59" s="18"/>
      <c r="DOL59" s="18"/>
      <c r="DOM59" s="18"/>
      <c r="DON59" s="18"/>
      <c r="DOO59" s="18"/>
      <c r="DOP59" s="18"/>
      <c r="DOQ59" s="18"/>
      <c r="DOR59" s="18"/>
      <c r="DOS59" s="18"/>
      <c r="DOT59" s="18"/>
      <c r="DOU59" s="18"/>
      <c r="DOV59" s="18"/>
      <c r="DOW59" s="18"/>
      <c r="DOX59" s="18"/>
      <c r="DOY59" s="18"/>
      <c r="DOZ59" s="18"/>
      <c r="DPA59" s="18"/>
      <c r="DPB59" s="18"/>
      <c r="DPC59" s="18"/>
      <c r="DPD59" s="18"/>
      <c r="DPE59" s="18"/>
      <c r="DPF59" s="18"/>
      <c r="DPG59" s="18"/>
      <c r="DPH59" s="18"/>
      <c r="DPI59" s="18"/>
      <c r="DPJ59" s="18"/>
      <c r="DPK59" s="18"/>
      <c r="DPL59" s="18"/>
      <c r="DPM59" s="18"/>
      <c r="DPN59" s="18"/>
      <c r="DPO59" s="18"/>
      <c r="DPP59" s="18"/>
      <c r="DPQ59" s="18"/>
      <c r="DPR59" s="18"/>
      <c r="DPS59" s="18"/>
      <c r="DPT59" s="18"/>
      <c r="DPU59" s="18"/>
      <c r="DPV59" s="18"/>
      <c r="DPW59" s="18"/>
      <c r="DPX59" s="18"/>
      <c r="DPY59" s="18"/>
      <c r="DPZ59" s="18"/>
      <c r="DQA59" s="18"/>
      <c r="DQB59" s="18"/>
      <c r="DQC59" s="18"/>
      <c r="DQD59" s="18"/>
      <c r="DQE59" s="18"/>
      <c r="DQF59" s="18"/>
      <c r="DQG59" s="18"/>
      <c r="DQH59" s="18"/>
      <c r="DQI59" s="18"/>
      <c r="DQJ59" s="18"/>
      <c r="DQK59" s="18"/>
      <c r="DQL59" s="18"/>
      <c r="DQM59" s="18"/>
      <c r="DQN59" s="18"/>
      <c r="DQO59" s="18"/>
      <c r="DQP59" s="18"/>
      <c r="DQQ59" s="18"/>
      <c r="DQR59" s="18"/>
      <c r="DQS59" s="18"/>
      <c r="DQT59" s="18"/>
      <c r="DQU59" s="18"/>
      <c r="DQV59" s="18"/>
      <c r="DQW59" s="18"/>
      <c r="DQX59" s="18"/>
      <c r="DQY59" s="18"/>
      <c r="DQZ59" s="18"/>
      <c r="DRA59" s="18"/>
      <c r="DRB59" s="18"/>
      <c r="DRC59" s="18"/>
      <c r="DRD59" s="18"/>
      <c r="DRE59" s="18"/>
      <c r="DRF59" s="18"/>
      <c r="DRG59" s="18"/>
      <c r="DRH59" s="18"/>
      <c r="DRI59" s="18"/>
      <c r="DRJ59" s="18"/>
      <c r="DRK59" s="18"/>
      <c r="DRL59" s="18"/>
      <c r="DRM59" s="18"/>
      <c r="DRN59" s="18"/>
      <c r="DRO59" s="18"/>
      <c r="DRP59" s="18"/>
      <c r="DRQ59" s="18"/>
      <c r="DRR59" s="18"/>
      <c r="DRS59" s="18"/>
      <c r="DRT59" s="18"/>
      <c r="DRU59" s="18"/>
      <c r="DRV59" s="18"/>
      <c r="DRW59" s="18"/>
      <c r="DRX59" s="18"/>
      <c r="DRY59" s="18"/>
      <c r="DRZ59" s="18"/>
      <c r="DSA59" s="18"/>
      <c r="DSB59" s="18"/>
      <c r="DSC59" s="18"/>
      <c r="DSD59" s="18"/>
      <c r="DSE59" s="18"/>
      <c r="DSF59" s="18"/>
      <c r="DSG59" s="18"/>
      <c r="DSH59" s="18"/>
      <c r="DSI59" s="18"/>
      <c r="DSJ59" s="18"/>
      <c r="DSK59" s="18"/>
      <c r="DSL59" s="18"/>
      <c r="DSM59" s="18"/>
      <c r="DSN59" s="18"/>
      <c r="DSO59" s="18"/>
      <c r="DSP59" s="18"/>
      <c r="DSQ59" s="18"/>
      <c r="DSR59" s="18"/>
      <c r="DSS59" s="18"/>
      <c r="DST59" s="18"/>
      <c r="DSU59" s="18"/>
      <c r="DSV59" s="18"/>
      <c r="DSW59" s="18"/>
      <c r="DSX59" s="18"/>
      <c r="DSY59" s="18"/>
      <c r="DSZ59" s="18"/>
      <c r="DTA59" s="18"/>
      <c r="DTB59" s="18"/>
      <c r="DTC59" s="18"/>
      <c r="DTD59" s="18"/>
      <c r="DTE59" s="18"/>
      <c r="DTF59" s="18"/>
      <c r="DTG59" s="18"/>
      <c r="DTH59" s="18"/>
      <c r="DTI59" s="18"/>
      <c r="DTJ59" s="18"/>
      <c r="DTK59" s="18"/>
      <c r="DTL59" s="18"/>
      <c r="DTM59" s="18"/>
      <c r="DTN59" s="18"/>
      <c r="DTO59" s="18"/>
      <c r="DTP59" s="18"/>
      <c r="DTQ59" s="18"/>
      <c r="DTR59" s="18"/>
      <c r="DTS59" s="18"/>
      <c r="DTT59" s="18"/>
      <c r="DTU59" s="18"/>
      <c r="DTV59" s="18"/>
      <c r="DTW59" s="18"/>
      <c r="DTX59" s="18"/>
      <c r="DTY59" s="18"/>
      <c r="DTZ59" s="18"/>
      <c r="DUA59" s="18"/>
      <c r="DUB59" s="18"/>
      <c r="DUC59" s="18"/>
      <c r="DUD59" s="18"/>
      <c r="DUE59" s="18"/>
      <c r="DUF59" s="18"/>
      <c r="DUG59" s="18"/>
      <c r="DUH59" s="18"/>
      <c r="DUI59" s="18"/>
      <c r="DUJ59" s="18"/>
      <c r="DUK59" s="18"/>
      <c r="DUL59" s="18"/>
      <c r="DUM59" s="18"/>
      <c r="DUN59" s="18"/>
      <c r="DUO59" s="18"/>
      <c r="DUP59" s="18"/>
      <c r="DUQ59" s="18"/>
      <c r="DUR59" s="18"/>
      <c r="DUS59" s="18"/>
      <c r="DUT59" s="18"/>
      <c r="DUU59" s="18"/>
      <c r="DUV59" s="18"/>
      <c r="DUW59" s="18"/>
      <c r="DUX59" s="18"/>
      <c r="DUY59" s="18"/>
      <c r="DUZ59" s="18"/>
      <c r="DVA59" s="18"/>
      <c r="DVB59" s="18"/>
      <c r="DVC59" s="18"/>
      <c r="DVD59" s="18"/>
      <c r="DVE59" s="18"/>
      <c r="DVF59" s="18"/>
      <c r="DVG59" s="18"/>
      <c r="DVH59" s="18"/>
      <c r="DVI59" s="18"/>
      <c r="DVJ59" s="18"/>
      <c r="DVK59" s="18"/>
      <c r="DVL59" s="18"/>
      <c r="DVM59" s="18"/>
      <c r="DVN59" s="18"/>
      <c r="DVO59" s="18"/>
      <c r="DVP59" s="18"/>
      <c r="DVQ59" s="18"/>
      <c r="DVR59" s="18"/>
      <c r="DVS59" s="18"/>
      <c r="DVT59" s="18"/>
      <c r="DVU59" s="18"/>
      <c r="DVV59" s="18"/>
      <c r="DVW59" s="18"/>
      <c r="DVX59" s="18"/>
      <c r="DVY59" s="18"/>
      <c r="DVZ59" s="18"/>
      <c r="DWA59" s="18"/>
      <c r="DWB59" s="18"/>
      <c r="DWC59" s="18"/>
      <c r="DWD59" s="18"/>
      <c r="DWE59" s="18"/>
      <c r="DWF59" s="18"/>
      <c r="DWG59" s="18"/>
      <c r="DWH59" s="18"/>
      <c r="DWI59" s="18"/>
      <c r="DWJ59" s="18"/>
      <c r="DWK59" s="18"/>
      <c r="DWL59" s="18"/>
      <c r="DWM59" s="18"/>
      <c r="DWN59" s="18"/>
      <c r="DWO59" s="18"/>
      <c r="DWP59" s="18"/>
      <c r="DWQ59" s="18"/>
      <c r="DWR59" s="18"/>
      <c r="DWS59" s="18"/>
      <c r="DWT59" s="18"/>
      <c r="DWU59" s="18"/>
      <c r="DWV59" s="18"/>
      <c r="DWW59" s="18"/>
      <c r="DWX59" s="18"/>
      <c r="DWY59" s="18"/>
      <c r="DWZ59" s="18"/>
      <c r="DXA59" s="18"/>
      <c r="DXB59" s="18"/>
      <c r="DXC59" s="18"/>
      <c r="DXD59" s="18"/>
      <c r="DXE59" s="18"/>
      <c r="DXF59" s="18"/>
      <c r="DXG59" s="18"/>
      <c r="DXH59" s="18"/>
      <c r="DXI59" s="18"/>
      <c r="DXJ59" s="18"/>
      <c r="DXK59" s="18"/>
      <c r="DXL59" s="18"/>
      <c r="DXM59" s="18"/>
      <c r="DXN59" s="18"/>
      <c r="DXO59" s="18"/>
      <c r="DXP59" s="18"/>
      <c r="DXQ59" s="18"/>
      <c r="DXR59" s="18"/>
      <c r="DXS59" s="18"/>
      <c r="DXT59" s="18"/>
      <c r="DXU59" s="18"/>
      <c r="DXV59" s="18"/>
      <c r="DXW59" s="18"/>
      <c r="DXX59" s="18"/>
      <c r="DXY59" s="18"/>
      <c r="DXZ59" s="18"/>
      <c r="DYA59" s="18"/>
      <c r="DYB59" s="18"/>
      <c r="DYC59" s="18"/>
      <c r="DYD59" s="18"/>
      <c r="DYE59" s="18"/>
      <c r="DYF59" s="18"/>
      <c r="DYG59" s="18"/>
      <c r="DYH59" s="18"/>
      <c r="DYI59" s="18"/>
      <c r="DYJ59" s="18"/>
      <c r="DYK59" s="18"/>
      <c r="DYL59" s="18"/>
      <c r="DYM59" s="18"/>
      <c r="DYN59" s="18"/>
      <c r="DYO59" s="18"/>
      <c r="DYP59" s="18"/>
      <c r="DYQ59" s="18"/>
      <c r="DYR59" s="18"/>
      <c r="DYS59" s="18"/>
      <c r="DYT59" s="18"/>
      <c r="DYU59" s="18"/>
      <c r="DYV59" s="18"/>
      <c r="DYW59" s="18"/>
      <c r="DYX59" s="18"/>
      <c r="DYY59" s="18"/>
      <c r="DYZ59" s="18"/>
      <c r="DZA59" s="18"/>
      <c r="DZB59" s="18"/>
      <c r="DZC59" s="18"/>
      <c r="DZD59" s="18"/>
      <c r="DZE59" s="18"/>
      <c r="DZF59" s="18"/>
      <c r="DZG59" s="18"/>
      <c r="DZH59" s="18"/>
      <c r="DZI59" s="18"/>
      <c r="DZJ59" s="18"/>
      <c r="DZK59" s="18"/>
      <c r="DZL59" s="18"/>
      <c r="DZM59" s="18"/>
      <c r="DZN59" s="18"/>
      <c r="DZO59" s="18"/>
      <c r="DZP59" s="18"/>
      <c r="DZQ59" s="18"/>
      <c r="DZR59" s="18"/>
      <c r="DZS59" s="18"/>
      <c r="DZT59" s="18"/>
      <c r="DZU59" s="18"/>
      <c r="DZV59" s="18"/>
      <c r="DZW59" s="18"/>
      <c r="DZX59" s="18"/>
      <c r="DZY59" s="18"/>
      <c r="DZZ59" s="18"/>
      <c r="EAA59" s="18"/>
      <c r="EAB59" s="18"/>
      <c r="EAC59" s="18"/>
      <c r="EAD59" s="18"/>
      <c r="EAE59" s="18"/>
      <c r="EAF59" s="18"/>
      <c r="EAG59" s="18"/>
      <c r="EAH59" s="18"/>
      <c r="EAI59" s="18"/>
      <c r="EAJ59" s="18"/>
      <c r="EAK59" s="18"/>
      <c r="EAL59" s="18"/>
      <c r="EAM59" s="18"/>
      <c r="EAN59" s="18"/>
      <c r="EAO59" s="18"/>
      <c r="EAP59" s="18"/>
      <c r="EAQ59" s="18"/>
      <c r="EAR59" s="18"/>
      <c r="EAS59" s="18"/>
      <c r="EAT59" s="18"/>
      <c r="EAU59" s="18"/>
      <c r="EAV59" s="18"/>
      <c r="EAW59" s="18"/>
      <c r="EAX59" s="18"/>
      <c r="EAY59" s="18"/>
      <c r="EAZ59" s="18"/>
      <c r="EBA59" s="18"/>
      <c r="EBB59" s="18"/>
      <c r="EBC59" s="18"/>
      <c r="EBD59" s="18"/>
      <c r="EBE59" s="18"/>
      <c r="EBF59" s="18"/>
      <c r="EBG59" s="18"/>
      <c r="EBH59" s="18"/>
      <c r="EBI59" s="18"/>
      <c r="EBJ59" s="18"/>
      <c r="EBK59" s="18"/>
      <c r="EBL59" s="18"/>
      <c r="EBM59" s="18"/>
      <c r="EBN59" s="18"/>
      <c r="EBO59" s="18"/>
      <c r="EBP59" s="18"/>
      <c r="EBQ59" s="18"/>
      <c r="EBR59" s="18"/>
      <c r="EBS59" s="18"/>
      <c r="EBT59" s="18"/>
      <c r="EBU59" s="18"/>
      <c r="EBV59" s="18"/>
      <c r="EBW59" s="18"/>
      <c r="EBX59" s="18"/>
      <c r="EBY59" s="18"/>
      <c r="EBZ59" s="18"/>
      <c r="ECA59" s="18"/>
      <c r="ECB59" s="18"/>
      <c r="ECC59" s="18"/>
      <c r="ECD59" s="18"/>
      <c r="ECE59" s="18"/>
      <c r="ECF59" s="18"/>
      <c r="ECG59" s="18"/>
      <c r="ECH59" s="18"/>
      <c r="ECI59" s="18"/>
      <c r="ECJ59" s="18"/>
      <c r="ECK59" s="18"/>
      <c r="ECL59" s="18"/>
      <c r="ECM59" s="18"/>
      <c r="ECN59" s="18"/>
      <c r="ECO59" s="18"/>
      <c r="ECP59" s="18"/>
      <c r="ECQ59" s="18"/>
      <c r="ECR59" s="18"/>
      <c r="ECS59" s="18"/>
      <c r="ECT59" s="18"/>
      <c r="ECU59" s="18"/>
      <c r="ECV59" s="18"/>
      <c r="ECW59" s="18"/>
      <c r="ECX59" s="18"/>
      <c r="ECY59" s="18"/>
      <c r="ECZ59" s="18"/>
      <c r="EDA59" s="18"/>
      <c r="EDB59" s="18"/>
      <c r="EDC59" s="18"/>
      <c r="EDD59" s="18"/>
      <c r="EDE59" s="18"/>
      <c r="EDF59" s="18"/>
      <c r="EDG59" s="18"/>
      <c r="EDH59" s="18"/>
      <c r="EDI59" s="18"/>
      <c r="EDJ59" s="18"/>
      <c r="EDK59" s="18"/>
      <c r="EDL59" s="18"/>
      <c r="EDM59" s="18"/>
      <c r="EDN59" s="18"/>
      <c r="EDO59" s="18"/>
      <c r="EDP59" s="18"/>
      <c r="EDQ59" s="18"/>
      <c r="EDR59" s="18"/>
      <c r="EDS59" s="18"/>
      <c r="EDT59" s="18"/>
      <c r="EDU59" s="18"/>
      <c r="EDV59" s="18"/>
      <c r="EDW59" s="18"/>
      <c r="EDX59" s="18"/>
      <c r="EDY59" s="18"/>
      <c r="EDZ59" s="18"/>
      <c r="EEA59" s="18"/>
      <c r="EEB59" s="18"/>
      <c r="EEC59" s="18"/>
      <c r="EED59" s="18"/>
      <c r="EEE59" s="18"/>
      <c r="EEF59" s="18"/>
      <c r="EEG59" s="18"/>
      <c r="EEH59" s="18"/>
      <c r="EEI59" s="18"/>
      <c r="EEJ59" s="18"/>
      <c r="EEK59" s="18"/>
      <c r="EEL59" s="18"/>
      <c r="EEM59" s="18"/>
      <c r="EEN59" s="18"/>
      <c r="EEO59" s="18"/>
      <c r="EEP59" s="18"/>
      <c r="EEQ59" s="18"/>
      <c r="EER59" s="18"/>
      <c r="EES59" s="18"/>
      <c r="EET59" s="18"/>
      <c r="EEU59" s="18"/>
      <c r="EEV59" s="18"/>
      <c r="EEW59" s="18"/>
      <c r="EEX59" s="18"/>
      <c r="EEY59" s="18"/>
      <c r="EEZ59" s="18"/>
      <c r="EFA59" s="18"/>
      <c r="EFB59" s="18"/>
      <c r="EFC59" s="18"/>
      <c r="EFD59" s="18"/>
      <c r="EFE59" s="18"/>
      <c r="EFF59" s="18"/>
      <c r="EFG59" s="18"/>
      <c r="EFH59" s="18"/>
      <c r="EFI59" s="18"/>
      <c r="EFJ59" s="18"/>
      <c r="EFK59" s="18"/>
      <c r="EFL59" s="18"/>
      <c r="EFM59" s="18"/>
      <c r="EFN59" s="18"/>
      <c r="EFO59" s="18"/>
      <c r="EFP59" s="18"/>
      <c r="EFQ59" s="18"/>
      <c r="EFR59" s="18"/>
      <c r="EFS59" s="18"/>
      <c r="EFT59" s="18"/>
      <c r="EFU59" s="18"/>
      <c r="EFV59" s="18"/>
      <c r="EFW59" s="18"/>
      <c r="EFX59" s="18"/>
      <c r="EFY59" s="18"/>
      <c r="EFZ59" s="18"/>
      <c r="EGA59" s="18"/>
      <c r="EGB59" s="18"/>
      <c r="EGC59" s="18"/>
      <c r="EGD59" s="18"/>
      <c r="EGE59" s="18"/>
      <c r="EGF59" s="18"/>
      <c r="EGG59" s="18"/>
      <c r="EGH59" s="18"/>
      <c r="EGI59" s="18"/>
      <c r="EGJ59" s="18"/>
      <c r="EGK59" s="18"/>
      <c r="EGL59" s="18"/>
      <c r="EGM59" s="18"/>
      <c r="EGN59" s="18"/>
      <c r="EGO59" s="18"/>
      <c r="EGP59" s="18"/>
      <c r="EGQ59" s="18"/>
      <c r="EGR59" s="18"/>
      <c r="EGS59" s="18"/>
      <c r="EGT59" s="18"/>
      <c r="EGU59" s="18"/>
      <c r="EGV59" s="18"/>
      <c r="EGW59" s="18"/>
      <c r="EGX59" s="18"/>
      <c r="EGY59" s="18"/>
      <c r="EGZ59" s="18"/>
      <c r="EHA59" s="18"/>
      <c r="EHB59" s="18"/>
      <c r="EHC59" s="18"/>
      <c r="EHD59" s="18"/>
      <c r="EHE59" s="18"/>
      <c r="EHF59" s="18"/>
      <c r="EHG59" s="18"/>
      <c r="EHH59" s="18"/>
      <c r="EHI59" s="18"/>
      <c r="EHJ59" s="18"/>
      <c r="EHK59" s="18"/>
      <c r="EHL59" s="18"/>
      <c r="EHM59" s="18"/>
      <c r="EHN59" s="18"/>
      <c r="EHO59" s="18"/>
      <c r="EHP59" s="18"/>
      <c r="EHQ59" s="18"/>
      <c r="EHR59" s="18"/>
      <c r="EHS59" s="18"/>
      <c r="EHT59" s="18"/>
      <c r="EHU59" s="18"/>
      <c r="EHV59" s="18"/>
      <c r="EHW59" s="18"/>
      <c r="EHX59" s="18"/>
      <c r="EHY59" s="18"/>
      <c r="EHZ59" s="18"/>
      <c r="EIA59" s="18"/>
      <c r="EIB59" s="18"/>
      <c r="EIC59" s="18"/>
      <c r="EID59" s="18"/>
      <c r="EIE59" s="18"/>
      <c r="EIF59" s="18"/>
      <c r="EIG59" s="18"/>
      <c r="EIH59" s="18"/>
      <c r="EII59" s="18"/>
      <c r="EIJ59" s="18"/>
      <c r="EIK59" s="18"/>
      <c r="EIL59" s="18"/>
      <c r="EIM59" s="18"/>
      <c r="EIN59" s="18"/>
      <c r="EIO59" s="18"/>
      <c r="EIP59" s="18"/>
      <c r="EIQ59" s="18"/>
      <c r="EIR59" s="18"/>
      <c r="EIS59" s="18"/>
      <c r="EIT59" s="18"/>
      <c r="EIU59" s="18"/>
      <c r="EIV59" s="18"/>
      <c r="EIW59" s="18"/>
      <c r="EIX59" s="18"/>
      <c r="EIY59" s="18"/>
      <c r="EIZ59" s="18"/>
      <c r="EJA59" s="18"/>
      <c r="EJB59" s="18"/>
      <c r="EJC59" s="18"/>
      <c r="EJD59" s="18"/>
      <c r="EJE59" s="18"/>
      <c r="EJF59" s="18"/>
      <c r="EJG59" s="18"/>
      <c r="EJH59" s="18"/>
      <c r="EJI59" s="18"/>
      <c r="EJJ59" s="18"/>
      <c r="EJK59" s="18"/>
      <c r="EJL59" s="18"/>
      <c r="EJM59" s="18"/>
      <c r="EJN59" s="18"/>
      <c r="EJO59" s="18"/>
      <c r="EJP59" s="18"/>
      <c r="EJQ59" s="18"/>
      <c r="EJR59" s="18"/>
      <c r="EJS59" s="18"/>
      <c r="EJT59" s="18"/>
      <c r="EJU59" s="18"/>
      <c r="EJV59" s="18"/>
      <c r="EJW59" s="18"/>
      <c r="EJX59" s="18"/>
      <c r="EJY59" s="18"/>
      <c r="EJZ59" s="18"/>
      <c r="EKA59" s="18"/>
      <c r="EKB59" s="18"/>
      <c r="EKC59" s="18"/>
      <c r="EKD59" s="18"/>
      <c r="EKE59" s="18"/>
      <c r="EKF59" s="18"/>
      <c r="EKG59" s="18"/>
      <c r="EKH59" s="18"/>
      <c r="EKI59" s="18"/>
      <c r="EKJ59" s="18"/>
      <c r="EKK59" s="18"/>
      <c r="EKL59" s="18"/>
      <c r="EKM59" s="18"/>
      <c r="EKN59" s="18"/>
      <c r="EKO59" s="18"/>
      <c r="EKP59" s="18"/>
      <c r="EKQ59" s="18"/>
      <c r="EKR59" s="18"/>
      <c r="EKS59" s="18"/>
      <c r="EKT59" s="18"/>
      <c r="EKU59" s="18"/>
      <c r="EKV59" s="18"/>
      <c r="EKW59" s="18"/>
      <c r="EKX59" s="18"/>
      <c r="EKY59" s="18"/>
      <c r="EKZ59" s="18"/>
      <c r="ELA59" s="18"/>
      <c r="ELB59" s="18"/>
      <c r="ELC59" s="18"/>
      <c r="ELD59" s="18"/>
      <c r="ELE59" s="18"/>
      <c r="ELF59" s="18"/>
      <c r="ELG59" s="18"/>
      <c r="ELH59" s="18"/>
      <c r="ELI59" s="18"/>
      <c r="ELJ59" s="18"/>
      <c r="ELK59" s="18"/>
      <c r="ELL59" s="18"/>
      <c r="ELM59" s="18"/>
      <c r="ELN59" s="18"/>
      <c r="ELO59" s="18"/>
      <c r="ELP59" s="18"/>
      <c r="ELQ59" s="18"/>
      <c r="ELR59" s="18"/>
      <c r="ELS59" s="18"/>
      <c r="ELT59" s="18"/>
      <c r="ELU59" s="18"/>
      <c r="ELV59" s="18"/>
      <c r="ELW59" s="18"/>
      <c r="ELX59" s="18"/>
      <c r="ELY59" s="18"/>
      <c r="ELZ59" s="18"/>
      <c r="EMA59" s="18"/>
      <c r="EMB59" s="18"/>
      <c r="EMC59" s="18"/>
      <c r="EMD59" s="18"/>
      <c r="EME59" s="18"/>
      <c r="EMF59" s="18"/>
      <c r="EMG59" s="18"/>
      <c r="EMH59" s="18"/>
      <c r="EMI59" s="18"/>
      <c r="EMJ59" s="18"/>
      <c r="EMK59" s="18"/>
      <c r="EML59" s="18"/>
      <c r="EMM59" s="18"/>
      <c r="EMN59" s="18"/>
      <c r="EMO59" s="18"/>
      <c r="EMP59" s="18"/>
      <c r="EMQ59" s="18"/>
      <c r="EMR59" s="18"/>
      <c r="EMS59" s="18"/>
      <c r="EMT59" s="18"/>
      <c r="EMU59" s="18"/>
      <c r="EMV59" s="18"/>
      <c r="EMW59" s="18"/>
      <c r="EMX59" s="18"/>
      <c r="EMY59" s="18"/>
      <c r="EMZ59" s="18"/>
      <c r="ENA59" s="18"/>
      <c r="ENB59" s="18"/>
      <c r="ENC59" s="18"/>
      <c r="END59" s="18"/>
      <c r="ENE59" s="18"/>
      <c r="ENF59" s="18"/>
      <c r="ENG59" s="18"/>
      <c r="ENH59" s="18"/>
      <c r="ENI59" s="18"/>
      <c r="ENJ59" s="18"/>
      <c r="ENK59" s="18"/>
      <c r="ENL59" s="18"/>
      <c r="ENM59" s="18"/>
      <c r="ENN59" s="18"/>
      <c r="ENO59" s="18"/>
      <c r="ENP59" s="18"/>
      <c r="ENQ59" s="18"/>
      <c r="ENR59" s="18"/>
      <c r="ENS59" s="18"/>
      <c r="ENT59" s="18"/>
      <c r="ENU59" s="18"/>
      <c r="ENV59" s="18"/>
      <c r="ENW59" s="18"/>
      <c r="ENX59" s="18"/>
      <c r="ENY59" s="18"/>
      <c r="ENZ59" s="18"/>
      <c r="EOA59" s="18"/>
      <c r="EOB59" s="18"/>
      <c r="EOC59" s="18"/>
      <c r="EOD59" s="18"/>
      <c r="EOE59" s="18"/>
      <c r="EOF59" s="18"/>
      <c r="EOG59" s="18"/>
      <c r="EOH59" s="18"/>
      <c r="EOI59" s="18"/>
      <c r="EOJ59" s="18"/>
      <c r="EOK59" s="18"/>
      <c r="EOL59" s="18"/>
      <c r="EOM59" s="18"/>
      <c r="EON59" s="18"/>
      <c r="EOO59" s="18"/>
      <c r="EOP59" s="18"/>
      <c r="EOQ59" s="18"/>
      <c r="EOR59" s="18"/>
      <c r="EOS59" s="18"/>
      <c r="EOT59" s="18"/>
      <c r="EOU59" s="18"/>
      <c r="EOV59" s="18"/>
      <c r="EOW59" s="18"/>
      <c r="EOX59" s="18"/>
      <c r="EOY59" s="18"/>
      <c r="EOZ59" s="18"/>
      <c r="EPA59" s="18"/>
      <c r="EPB59" s="18"/>
      <c r="EPC59" s="18"/>
      <c r="EPD59" s="18"/>
      <c r="EPE59" s="18"/>
      <c r="EPF59" s="18"/>
      <c r="EPG59" s="18"/>
      <c r="EPH59" s="18"/>
      <c r="EPI59" s="18"/>
      <c r="EPJ59" s="18"/>
      <c r="EPK59" s="18"/>
      <c r="EPL59" s="18"/>
      <c r="EPM59" s="18"/>
      <c r="EPN59" s="18"/>
      <c r="EPO59" s="18"/>
      <c r="EPP59" s="18"/>
      <c r="EPQ59" s="18"/>
      <c r="EPR59" s="18"/>
      <c r="EPS59" s="18"/>
      <c r="EPT59" s="18"/>
      <c r="EPU59" s="18"/>
      <c r="EPV59" s="18"/>
      <c r="EPW59" s="18"/>
      <c r="EPX59" s="18"/>
      <c r="EPY59" s="18"/>
      <c r="EPZ59" s="18"/>
      <c r="EQA59" s="18"/>
      <c r="EQB59" s="18"/>
      <c r="EQC59" s="18"/>
      <c r="EQD59" s="18"/>
      <c r="EQE59" s="18"/>
      <c r="EQF59" s="18"/>
      <c r="EQG59" s="18"/>
      <c r="EQH59" s="18"/>
      <c r="EQI59" s="18"/>
      <c r="EQJ59" s="18"/>
      <c r="EQK59" s="18"/>
      <c r="EQL59" s="18"/>
      <c r="EQM59" s="18"/>
      <c r="EQN59" s="18"/>
      <c r="EQO59" s="18"/>
      <c r="EQP59" s="18"/>
      <c r="EQQ59" s="18"/>
      <c r="EQR59" s="18"/>
      <c r="EQS59" s="18"/>
      <c r="EQT59" s="18"/>
      <c r="EQU59" s="18"/>
      <c r="EQV59" s="18"/>
      <c r="EQW59" s="18"/>
      <c r="EQX59" s="18"/>
      <c r="EQY59" s="18"/>
      <c r="EQZ59" s="18"/>
      <c r="ERA59" s="18"/>
      <c r="ERB59" s="18"/>
      <c r="ERC59" s="18"/>
      <c r="ERD59" s="18"/>
      <c r="ERE59" s="18"/>
      <c r="ERF59" s="18"/>
      <c r="ERG59" s="18"/>
      <c r="ERH59" s="18"/>
      <c r="ERI59" s="18"/>
      <c r="ERJ59" s="18"/>
      <c r="ERK59" s="18"/>
      <c r="ERL59" s="18"/>
      <c r="ERM59" s="18"/>
      <c r="ERN59" s="18"/>
      <c r="ERO59" s="18"/>
      <c r="ERP59" s="18"/>
      <c r="ERQ59" s="18"/>
      <c r="ERR59" s="18"/>
      <c r="ERS59" s="18"/>
      <c r="ERT59" s="18"/>
      <c r="ERU59" s="18"/>
      <c r="ERV59" s="18"/>
      <c r="ERW59" s="18"/>
      <c r="ERX59" s="18"/>
      <c r="ERY59" s="18"/>
      <c r="ERZ59" s="18"/>
      <c r="ESA59" s="18"/>
      <c r="ESB59" s="18"/>
      <c r="ESC59" s="18"/>
      <c r="ESD59" s="18"/>
      <c r="ESE59" s="18"/>
      <c r="ESF59" s="18"/>
      <c r="ESG59" s="18"/>
      <c r="ESH59" s="18"/>
      <c r="ESI59" s="18"/>
      <c r="ESJ59" s="18"/>
      <c r="ESK59" s="18"/>
      <c r="ESL59" s="18"/>
      <c r="ESM59" s="18"/>
      <c r="ESN59" s="18"/>
      <c r="ESO59" s="18"/>
      <c r="ESP59" s="18"/>
      <c r="ESQ59" s="18"/>
      <c r="ESR59" s="18"/>
      <c r="ESS59" s="18"/>
      <c r="EST59" s="18"/>
      <c r="ESU59" s="18"/>
      <c r="ESV59" s="18"/>
      <c r="ESW59" s="18"/>
      <c r="ESX59" s="18"/>
      <c r="ESY59" s="18"/>
      <c r="ESZ59" s="18"/>
      <c r="ETA59" s="18"/>
      <c r="ETB59" s="18"/>
      <c r="ETC59" s="18"/>
      <c r="ETD59" s="18"/>
      <c r="ETE59" s="18"/>
      <c r="ETF59" s="18"/>
      <c r="ETG59" s="18"/>
      <c r="ETH59" s="18"/>
      <c r="ETI59" s="18"/>
      <c r="ETJ59" s="18"/>
      <c r="ETK59" s="18"/>
      <c r="ETL59" s="18"/>
      <c r="ETM59" s="18"/>
      <c r="ETN59" s="18"/>
      <c r="ETO59" s="18"/>
      <c r="ETP59" s="18"/>
      <c r="ETQ59" s="18"/>
      <c r="ETR59" s="18"/>
      <c r="ETS59" s="18"/>
      <c r="ETT59" s="18"/>
      <c r="ETU59" s="18"/>
      <c r="ETV59" s="18"/>
      <c r="ETW59" s="18"/>
      <c r="ETX59" s="18"/>
      <c r="ETY59" s="18"/>
      <c r="ETZ59" s="18"/>
      <c r="EUA59" s="18"/>
      <c r="EUB59" s="18"/>
      <c r="EUC59" s="18"/>
      <c r="EUD59" s="18"/>
      <c r="EUE59" s="18"/>
      <c r="EUF59" s="18"/>
      <c r="EUG59" s="18"/>
      <c r="EUH59" s="18"/>
      <c r="EUI59" s="18"/>
      <c r="EUJ59" s="18"/>
      <c r="EUK59" s="18"/>
      <c r="EUL59" s="18"/>
      <c r="EUM59" s="18"/>
      <c r="EUN59" s="18"/>
      <c r="EUO59" s="18"/>
      <c r="EUP59" s="18"/>
      <c r="EUQ59" s="18"/>
      <c r="EUR59" s="18"/>
      <c r="EUS59" s="18"/>
      <c r="EUT59" s="18"/>
      <c r="EUU59" s="18"/>
      <c r="EUV59" s="18"/>
      <c r="EUW59" s="18"/>
      <c r="EUX59" s="18"/>
      <c r="EUY59" s="18"/>
      <c r="EUZ59" s="18"/>
      <c r="EVA59" s="18"/>
      <c r="EVB59" s="18"/>
      <c r="EVC59" s="18"/>
      <c r="EVD59" s="18"/>
      <c r="EVE59" s="18"/>
      <c r="EVF59" s="18"/>
      <c r="EVG59" s="18"/>
      <c r="EVH59" s="18"/>
      <c r="EVI59" s="18"/>
      <c r="EVJ59" s="18"/>
      <c r="EVK59" s="18"/>
      <c r="EVL59" s="18"/>
      <c r="EVM59" s="18"/>
      <c r="EVN59" s="18"/>
      <c r="EVO59" s="18"/>
      <c r="EVP59" s="18"/>
      <c r="EVQ59" s="18"/>
      <c r="EVR59" s="18"/>
      <c r="EVS59" s="18"/>
      <c r="EVT59" s="18"/>
      <c r="EVU59" s="18"/>
      <c r="EVV59" s="18"/>
      <c r="EVW59" s="18"/>
      <c r="EVX59" s="18"/>
      <c r="EVY59" s="18"/>
      <c r="EVZ59" s="18"/>
      <c r="EWA59" s="18"/>
      <c r="EWB59" s="18"/>
      <c r="EWC59" s="18"/>
      <c r="EWD59" s="18"/>
      <c r="EWE59" s="18"/>
      <c r="EWF59" s="18"/>
      <c r="EWG59" s="18"/>
      <c r="EWH59" s="18"/>
      <c r="EWI59" s="18"/>
      <c r="EWJ59" s="18"/>
      <c r="EWK59" s="18"/>
      <c r="EWL59" s="18"/>
      <c r="EWM59" s="18"/>
      <c r="EWN59" s="18"/>
      <c r="EWO59" s="18"/>
      <c r="EWP59" s="18"/>
      <c r="EWQ59" s="18"/>
      <c r="EWR59" s="18"/>
      <c r="EWS59" s="18"/>
      <c r="EWT59" s="18"/>
      <c r="EWU59" s="18"/>
      <c r="EWV59" s="18"/>
      <c r="EWW59" s="18"/>
      <c r="EWX59" s="18"/>
      <c r="EWY59" s="18"/>
      <c r="EWZ59" s="18"/>
      <c r="EXA59" s="18"/>
      <c r="EXB59" s="18"/>
      <c r="EXC59" s="18"/>
      <c r="EXD59" s="18"/>
      <c r="EXE59" s="18"/>
      <c r="EXF59" s="18"/>
      <c r="EXG59" s="18"/>
      <c r="EXH59" s="18"/>
      <c r="EXI59" s="18"/>
      <c r="EXJ59" s="18"/>
      <c r="EXK59" s="18"/>
      <c r="EXL59" s="18"/>
      <c r="EXM59" s="18"/>
      <c r="EXN59" s="18"/>
      <c r="EXO59" s="18"/>
      <c r="EXP59" s="18"/>
      <c r="EXQ59" s="18"/>
      <c r="EXR59" s="18"/>
      <c r="EXS59" s="18"/>
      <c r="EXT59" s="18"/>
      <c r="EXU59" s="18"/>
      <c r="EXV59" s="18"/>
      <c r="EXW59" s="18"/>
      <c r="EXX59" s="18"/>
      <c r="EXY59" s="18"/>
      <c r="EXZ59" s="18"/>
      <c r="EYA59" s="18"/>
      <c r="EYB59" s="18"/>
      <c r="EYC59" s="18"/>
      <c r="EYD59" s="18"/>
      <c r="EYE59" s="18"/>
      <c r="EYF59" s="18"/>
      <c r="EYG59" s="18"/>
      <c r="EYH59" s="18"/>
      <c r="EYI59" s="18"/>
      <c r="EYJ59" s="18"/>
      <c r="EYK59" s="18"/>
      <c r="EYL59" s="18"/>
      <c r="EYM59" s="18"/>
      <c r="EYN59" s="18"/>
      <c r="EYO59" s="18"/>
      <c r="EYP59" s="18"/>
      <c r="EYQ59" s="18"/>
      <c r="EYR59" s="18"/>
      <c r="EYS59" s="18"/>
      <c r="EYT59" s="18"/>
      <c r="EYU59" s="18"/>
      <c r="EYV59" s="18"/>
      <c r="EYW59" s="18"/>
      <c r="EYX59" s="18"/>
      <c r="EYY59" s="18"/>
      <c r="EYZ59" s="18"/>
      <c r="EZA59" s="18"/>
      <c r="EZB59" s="18"/>
      <c r="EZC59" s="18"/>
      <c r="EZD59" s="18"/>
      <c r="EZE59" s="18"/>
      <c r="EZF59" s="18"/>
      <c r="EZG59" s="18"/>
      <c r="EZH59" s="18"/>
      <c r="EZI59" s="18"/>
      <c r="EZJ59" s="18"/>
      <c r="EZK59" s="18"/>
      <c r="EZL59" s="18"/>
      <c r="EZM59" s="18"/>
      <c r="EZN59" s="18"/>
      <c r="EZO59" s="18"/>
      <c r="EZP59" s="18"/>
      <c r="EZQ59" s="18"/>
      <c r="EZR59" s="18"/>
      <c r="EZS59" s="18"/>
      <c r="EZT59" s="18"/>
      <c r="EZU59" s="18"/>
      <c r="EZV59" s="18"/>
      <c r="EZW59" s="18"/>
      <c r="EZX59" s="18"/>
      <c r="EZY59" s="18"/>
      <c r="EZZ59" s="18"/>
      <c r="FAA59" s="18"/>
      <c r="FAB59" s="18"/>
      <c r="FAC59" s="18"/>
      <c r="FAD59" s="18"/>
      <c r="FAE59" s="18"/>
      <c r="FAF59" s="18"/>
      <c r="FAG59" s="18"/>
      <c r="FAH59" s="18"/>
      <c r="FAI59" s="18"/>
      <c r="FAJ59" s="18"/>
      <c r="FAK59" s="18"/>
      <c r="FAL59" s="18"/>
      <c r="FAM59" s="18"/>
      <c r="FAN59" s="18"/>
      <c r="FAO59" s="18"/>
      <c r="FAP59" s="18"/>
      <c r="FAQ59" s="18"/>
      <c r="FAR59" s="18"/>
      <c r="FAS59" s="18"/>
      <c r="FAT59" s="18"/>
      <c r="FAU59" s="18"/>
      <c r="FAV59" s="18"/>
      <c r="FAW59" s="18"/>
      <c r="FAX59" s="18"/>
      <c r="FAY59" s="18"/>
      <c r="FAZ59" s="18"/>
      <c r="FBA59" s="18"/>
      <c r="FBB59" s="18"/>
      <c r="FBC59" s="18"/>
      <c r="FBD59" s="18"/>
      <c r="FBE59" s="18"/>
      <c r="FBF59" s="18"/>
      <c r="FBG59" s="18"/>
      <c r="FBH59" s="18"/>
      <c r="FBI59" s="18"/>
      <c r="FBJ59" s="18"/>
      <c r="FBK59" s="18"/>
      <c r="FBL59" s="18"/>
      <c r="FBM59" s="18"/>
      <c r="FBN59" s="18"/>
      <c r="FBO59" s="18"/>
      <c r="FBP59" s="18"/>
      <c r="FBQ59" s="18"/>
      <c r="FBR59" s="18"/>
      <c r="FBS59" s="18"/>
      <c r="FBT59" s="18"/>
      <c r="FBU59" s="18"/>
      <c r="FBV59" s="18"/>
      <c r="FBW59" s="18"/>
      <c r="FBX59" s="18"/>
      <c r="FBY59" s="18"/>
      <c r="FBZ59" s="18"/>
      <c r="FCA59" s="18"/>
      <c r="FCB59" s="18"/>
      <c r="FCC59" s="18"/>
      <c r="FCD59" s="18"/>
      <c r="FCE59" s="18"/>
      <c r="FCF59" s="18"/>
      <c r="FCG59" s="18"/>
      <c r="FCH59" s="18"/>
      <c r="FCI59" s="18"/>
      <c r="FCJ59" s="18"/>
      <c r="FCK59" s="18"/>
      <c r="FCL59" s="18"/>
      <c r="FCM59" s="18"/>
      <c r="FCN59" s="18"/>
      <c r="FCO59" s="18"/>
      <c r="FCP59" s="18"/>
      <c r="FCQ59" s="18"/>
      <c r="FCR59" s="18"/>
      <c r="FCS59" s="18"/>
      <c r="FCT59" s="18"/>
      <c r="FCU59" s="18"/>
      <c r="FCV59" s="18"/>
      <c r="FCW59" s="18"/>
      <c r="FCX59" s="18"/>
      <c r="FCY59" s="18"/>
      <c r="FCZ59" s="18"/>
      <c r="FDA59" s="18"/>
      <c r="FDB59" s="18"/>
      <c r="FDC59" s="18"/>
      <c r="FDD59" s="18"/>
      <c r="FDE59" s="18"/>
      <c r="FDF59" s="18"/>
      <c r="FDG59" s="18"/>
      <c r="FDH59" s="18"/>
      <c r="FDI59" s="18"/>
      <c r="FDJ59" s="18"/>
      <c r="FDK59" s="18"/>
      <c r="FDL59" s="18"/>
      <c r="FDM59" s="18"/>
      <c r="FDN59" s="18"/>
      <c r="FDO59" s="18"/>
      <c r="FDP59" s="18"/>
      <c r="FDQ59" s="18"/>
      <c r="FDR59" s="18"/>
      <c r="FDS59" s="18"/>
      <c r="FDT59" s="18"/>
      <c r="FDU59" s="18"/>
      <c r="FDV59" s="18"/>
      <c r="FDW59" s="18"/>
      <c r="FDX59" s="18"/>
      <c r="FDY59" s="18"/>
      <c r="FDZ59" s="18"/>
      <c r="FEA59" s="18"/>
      <c r="FEB59" s="18"/>
      <c r="FEC59" s="18"/>
      <c r="FED59" s="18"/>
      <c r="FEE59" s="18"/>
      <c r="FEF59" s="18"/>
      <c r="FEG59" s="18"/>
      <c r="FEH59" s="18"/>
      <c r="FEI59" s="18"/>
      <c r="FEJ59" s="18"/>
      <c r="FEK59" s="18"/>
      <c r="FEL59" s="18"/>
      <c r="FEM59" s="18"/>
      <c r="FEN59" s="18"/>
      <c r="FEO59" s="18"/>
      <c r="FEP59" s="18"/>
      <c r="FEQ59" s="18"/>
      <c r="FER59" s="18"/>
      <c r="FES59" s="18"/>
      <c r="FET59" s="18"/>
      <c r="FEU59" s="18"/>
      <c r="FEV59" s="18"/>
      <c r="FEW59" s="18"/>
      <c r="FEX59" s="18"/>
      <c r="FEY59" s="18"/>
      <c r="FEZ59" s="18"/>
      <c r="FFA59" s="18"/>
      <c r="FFB59" s="18"/>
      <c r="FFC59" s="18"/>
      <c r="FFD59" s="18"/>
      <c r="FFE59" s="18"/>
      <c r="FFF59" s="18"/>
      <c r="FFG59" s="18"/>
      <c r="FFH59" s="18"/>
      <c r="FFI59" s="18"/>
      <c r="FFJ59" s="18"/>
      <c r="FFK59" s="18"/>
      <c r="FFL59" s="18"/>
      <c r="FFM59" s="18"/>
      <c r="FFN59" s="18"/>
      <c r="FFO59" s="18"/>
      <c r="FFP59" s="18"/>
      <c r="FFQ59" s="18"/>
      <c r="FFR59" s="18"/>
      <c r="FFS59" s="18"/>
      <c r="FFT59" s="18"/>
      <c r="FFU59" s="18"/>
      <c r="FFV59" s="18"/>
      <c r="FFW59" s="18"/>
      <c r="FFX59" s="18"/>
      <c r="FFY59" s="18"/>
      <c r="FFZ59" s="18"/>
      <c r="FGA59" s="18"/>
      <c r="FGB59" s="18"/>
      <c r="FGC59" s="18"/>
      <c r="FGD59" s="18"/>
      <c r="FGE59" s="18"/>
      <c r="FGF59" s="18"/>
      <c r="FGG59" s="18"/>
      <c r="FGH59" s="18"/>
      <c r="FGI59" s="18"/>
      <c r="FGJ59" s="18"/>
      <c r="FGK59" s="18"/>
      <c r="FGL59" s="18"/>
      <c r="FGM59" s="18"/>
      <c r="FGN59" s="18"/>
      <c r="FGO59" s="18"/>
      <c r="FGP59" s="18"/>
      <c r="FGQ59" s="18"/>
      <c r="FGR59" s="18"/>
      <c r="FGS59" s="18"/>
      <c r="FGT59" s="18"/>
      <c r="FGU59" s="18"/>
      <c r="FGV59" s="18"/>
      <c r="FGW59" s="18"/>
      <c r="FGX59" s="18"/>
      <c r="FGY59" s="18"/>
      <c r="FGZ59" s="18"/>
      <c r="FHA59" s="18"/>
      <c r="FHB59" s="18"/>
      <c r="FHC59" s="18"/>
      <c r="FHD59" s="18"/>
      <c r="FHE59" s="18"/>
      <c r="FHF59" s="18"/>
      <c r="FHG59" s="18"/>
      <c r="FHH59" s="18"/>
      <c r="FHI59" s="18"/>
      <c r="FHJ59" s="18"/>
      <c r="FHK59" s="18"/>
      <c r="FHL59" s="18"/>
      <c r="FHM59" s="18"/>
      <c r="FHN59" s="18"/>
      <c r="FHO59" s="18"/>
      <c r="FHP59" s="18"/>
      <c r="FHQ59" s="18"/>
      <c r="FHR59" s="18"/>
      <c r="FHS59" s="18"/>
      <c r="FHT59" s="18"/>
      <c r="FHU59" s="18"/>
      <c r="FHV59" s="18"/>
      <c r="FHW59" s="18"/>
      <c r="FHX59" s="18"/>
      <c r="FHY59" s="18"/>
      <c r="FHZ59" s="18"/>
      <c r="FIA59" s="18"/>
      <c r="FIB59" s="18"/>
      <c r="FIC59" s="18"/>
      <c r="FID59" s="18"/>
      <c r="FIE59" s="18"/>
      <c r="FIF59" s="18"/>
      <c r="FIG59" s="18"/>
      <c r="FIH59" s="18"/>
      <c r="FII59" s="18"/>
      <c r="FIJ59" s="18"/>
      <c r="FIK59" s="18"/>
      <c r="FIL59" s="18"/>
      <c r="FIM59" s="18"/>
      <c r="FIN59" s="18"/>
      <c r="FIO59" s="18"/>
      <c r="FIP59" s="18"/>
      <c r="FIQ59" s="18"/>
      <c r="FIR59" s="18"/>
      <c r="FIS59" s="18"/>
      <c r="FIT59" s="18"/>
      <c r="FIU59" s="18"/>
      <c r="FIV59" s="18"/>
      <c r="FIW59" s="18"/>
      <c r="FIX59" s="18"/>
      <c r="FIY59" s="18"/>
      <c r="FIZ59" s="18"/>
      <c r="FJA59" s="18"/>
      <c r="FJB59" s="18"/>
      <c r="FJC59" s="18"/>
      <c r="FJD59" s="18"/>
      <c r="FJE59" s="18"/>
      <c r="FJF59" s="18"/>
      <c r="FJG59" s="18"/>
      <c r="FJH59" s="18"/>
      <c r="FJI59" s="18"/>
      <c r="FJJ59" s="18"/>
      <c r="FJK59" s="18"/>
      <c r="FJL59" s="18"/>
      <c r="FJM59" s="18"/>
      <c r="FJN59" s="18"/>
      <c r="FJO59" s="18"/>
      <c r="FJP59" s="18"/>
      <c r="FJQ59" s="18"/>
      <c r="FJR59" s="18"/>
      <c r="FJS59" s="18"/>
      <c r="FJT59" s="18"/>
      <c r="FJU59" s="18"/>
      <c r="FJV59" s="18"/>
      <c r="FJW59" s="18"/>
      <c r="FJX59" s="18"/>
      <c r="FJY59" s="18"/>
      <c r="FJZ59" s="18"/>
      <c r="FKA59" s="18"/>
      <c r="FKB59" s="18"/>
      <c r="FKC59" s="18"/>
      <c r="FKD59" s="18"/>
      <c r="FKE59" s="18"/>
      <c r="FKF59" s="18"/>
      <c r="FKG59" s="18"/>
      <c r="FKH59" s="18"/>
      <c r="FKI59" s="18"/>
      <c r="FKJ59" s="18"/>
      <c r="FKK59" s="18"/>
      <c r="FKL59" s="18"/>
      <c r="FKM59" s="18"/>
      <c r="FKN59" s="18"/>
      <c r="FKO59" s="18"/>
      <c r="FKP59" s="18"/>
      <c r="FKQ59" s="18"/>
      <c r="FKR59" s="18"/>
      <c r="FKS59" s="18"/>
      <c r="FKT59" s="18"/>
      <c r="FKU59" s="18"/>
      <c r="FKV59" s="18"/>
      <c r="FKW59" s="18"/>
      <c r="FKX59" s="18"/>
      <c r="FKY59" s="18"/>
      <c r="FKZ59" s="18"/>
      <c r="FLA59" s="18"/>
      <c r="FLB59" s="18"/>
      <c r="FLC59" s="18"/>
      <c r="FLD59" s="18"/>
      <c r="FLE59" s="18"/>
      <c r="FLF59" s="18"/>
      <c r="FLG59" s="18"/>
      <c r="FLH59" s="18"/>
      <c r="FLI59" s="18"/>
      <c r="FLJ59" s="18"/>
      <c r="FLK59" s="18"/>
      <c r="FLL59" s="18"/>
      <c r="FLM59" s="18"/>
      <c r="FLN59" s="18"/>
      <c r="FLO59" s="18"/>
      <c r="FLP59" s="18"/>
      <c r="FLQ59" s="18"/>
      <c r="FLR59" s="18"/>
      <c r="FLS59" s="18"/>
      <c r="FLT59" s="18"/>
      <c r="FLU59" s="18"/>
      <c r="FLV59" s="18"/>
      <c r="FLW59" s="18"/>
      <c r="FLX59" s="18"/>
      <c r="FLY59" s="18"/>
      <c r="FLZ59" s="18"/>
      <c r="FMA59" s="18"/>
      <c r="FMB59" s="18"/>
      <c r="FMC59" s="18"/>
      <c r="FMD59" s="18"/>
      <c r="FME59" s="18"/>
      <c r="FMF59" s="18"/>
      <c r="FMG59" s="18"/>
      <c r="FMH59" s="18"/>
      <c r="FMI59" s="18"/>
      <c r="FMJ59" s="18"/>
      <c r="FMK59" s="18"/>
      <c r="FML59" s="18"/>
      <c r="FMM59" s="18"/>
      <c r="FMN59" s="18"/>
      <c r="FMO59" s="18"/>
      <c r="FMP59" s="18"/>
      <c r="FMQ59" s="18"/>
      <c r="FMR59" s="18"/>
      <c r="FMS59" s="18"/>
      <c r="FMT59" s="18"/>
      <c r="FMU59" s="18"/>
      <c r="FMV59" s="18"/>
      <c r="FMW59" s="18"/>
      <c r="FMX59" s="18"/>
      <c r="FMY59" s="18"/>
      <c r="FMZ59" s="18"/>
      <c r="FNA59" s="18"/>
      <c r="FNB59" s="18"/>
      <c r="FNC59" s="18"/>
      <c r="FND59" s="18"/>
      <c r="FNE59" s="18"/>
      <c r="FNF59" s="18"/>
      <c r="FNG59" s="18"/>
      <c r="FNH59" s="18"/>
      <c r="FNI59" s="18"/>
      <c r="FNJ59" s="18"/>
      <c r="FNK59" s="18"/>
      <c r="FNL59" s="18"/>
      <c r="FNM59" s="18"/>
      <c r="FNN59" s="18"/>
      <c r="FNO59" s="18"/>
      <c r="FNP59" s="18"/>
      <c r="FNQ59" s="18"/>
      <c r="FNR59" s="18"/>
      <c r="FNS59" s="18"/>
      <c r="FNT59" s="18"/>
      <c r="FNU59" s="18"/>
      <c r="FNV59" s="18"/>
      <c r="FNW59" s="18"/>
      <c r="FNX59" s="18"/>
      <c r="FNY59" s="18"/>
      <c r="FNZ59" s="18"/>
      <c r="FOA59" s="18"/>
      <c r="FOB59" s="18"/>
      <c r="FOC59" s="18"/>
      <c r="FOD59" s="18"/>
      <c r="FOE59" s="18"/>
      <c r="FOF59" s="18"/>
      <c r="FOG59" s="18"/>
      <c r="FOH59" s="18"/>
      <c r="FOI59" s="18"/>
      <c r="FOJ59" s="18"/>
      <c r="FOK59" s="18"/>
      <c r="FOL59" s="18"/>
      <c r="FOM59" s="18"/>
      <c r="FON59" s="18"/>
      <c r="FOO59" s="18"/>
      <c r="FOP59" s="18"/>
      <c r="FOQ59" s="18"/>
      <c r="FOR59" s="18"/>
      <c r="FOS59" s="18"/>
      <c r="FOT59" s="18"/>
      <c r="FOU59" s="18"/>
      <c r="FOV59" s="18"/>
      <c r="FOW59" s="18"/>
      <c r="FOX59" s="18"/>
      <c r="FOY59" s="18"/>
      <c r="FOZ59" s="18"/>
      <c r="FPA59" s="18"/>
      <c r="FPB59" s="18"/>
      <c r="FPC59" s="18"/>
      <c r="FPD59" s="18"/>
      <c r="FPE59" s="18"/>
      <c r="FPF59" s="18"/>
      <c r="FPG59" s="18"/>
      <c r="FPH59" s="18"/>
      <c r="FPI59" s="18"/>
      <c r="FPJ59" s="18"/>
      <c r="FPK59" s="18"/>
      <c r="FPL59" s="18"/>
      <c r="FPM59" s="18"/>
      <c r="FPN59" s="18"/>
      <c r="FPO59" s="18"/>
      <c r="FPP59" s="18"/>
      <c r="FPQ59" s="18"/>
      <c r="FPR59" s="18"/>
      <c r="FPS59" s="18"/>
      <c r="FPT59" s="18"/>
      <c r="FPU59" s="18"/>
      <c r="FPV59" s="18"/>
      <c r="FPW59" s="18"/>
      <c r="FPX59" s="18"/>
      <c r="FPY59" s="18"/>
      <c r="FPZ59" s="18"/>
      <c r="FQA59" s="18"/>
      <c r="FQB59" s="18"/>
      <c r="FQC59" s="18"/>
      <c r="FQD59" s="18"/>
      <c r="FQE59" s="18"/>
      <c r="FQF59" s="18"/>
      <c r="FQG59" s="18"/>
      <c r="FQH59" s="18"/>
      <c r="FQI59" s="18"/>
      <c r="FQJ59" s="18"/>
      <c r="FQK59" s="18"/>
      <c r="FQL59" s="18"/>
      <c r="FQM59" s="18"/>
      <c r="FQN59" s="18"/>
      <c r="FQO59" s="18"/>
      <c r="FQP59" s="18"/>
      <c r="FQQ59" s="18"/>
      <c r="FQR59" s="18"/>
      <c r="FQS59" s="18"/>
      <c r="FQT59" s="18"/>
      <c r="FQU59" s="18"/>
      <c r="FQV59" s="18"/>
      <c r="FQW59" s="18"/>
      <c r="FQX59" s="18"/>
      <c r="FQY59" s="18"/>
      <c r="FQZ59" s="18"/>
      <c r="FRA59" s="18"/>
      <c r="FRB59" s="18"/>
      <c r="FRC59" s="18"/>
      <c r="FRD59" s="18"/>
      <c r="FRE59" s="18"/>
      <c r="FRF59" s="18"/>
      <c r="FRG59" s="18"/>
      <c r="FRH59" s="18"/>
      <c r="FRI59" s="18"/>
      <c r="FRJ59" s="18"/>
      <c r="FRK59" s="18"/>
      <c r="FRL59" s="18"/>
      <c r="FRM59" s="18"/>
      <c r="FRN59" s="18"/>
      <c r="FRO59" s="18"/>
      <c r="FRP59" s="18"/>
      <c r="FRQ59" s="18"/>
      <c r="FRR59" s="18"/>
      <c r="FRS59" s="18"/>
      <c r="FRT59" s="18"/>
      <c r="FRU59" s="18"/>
      <c r="FRV59" s="18"/>
      <c r="FRW59" s="18"/>
      <c r="FRX59" s="18"/>
      <c r="FRY59" s="18"/>
      <c r="FRZ59" s="18"/>
      <c r="FSA59" s="18"/>
      <c r="FSB59" s="18"/>
      <c r="FSC59" s="18"/>
      <c r="FSD59" s="18"/>
      <c r="FSE59" s="18"/>
      <c r="FSF59" s="18"/>
      <c r="FSG59" s="18"/>
      <c r="FSH59" s="18"/>
      <c r="FSI59" s="18"/>
      <c r="FSJ59" s="18"/>
      <c r="FSK59" s="18"/>
      <c r="FSL59" s="18"/>
      <c r="FSM59" s="18"/>
      <c r="FSN59" s="18"/>
      <c r="FSO59" s="18"/>
      <c r="FSP59" s="18"/>
      <c r="FSQ59" s="18"/>
      <c r="FSR59" s="18"/>
      <c r="FSS59" s="18"/>
      <c r="FST59" s="18"/>
      <c r="FSU59" s="18"/>
      <c r="FSV59" s="18"/>
      <c r="FSW59" s="18"/>
      <c r="FSX59" s="18"/>
      <c r="FSY59" s="18"/>
      <c r="FSZ59" s="18"/>
      <c r="FTA59" s="18"/>
      <c r="FTB59" s="18"/>
      <c r="FTC59" s="18"/>
      <c r="FTD59" s="18"/>
      <c r="FTE59" s="18"/>
      <c r="FTF59" s="18"/>
      <c r="FTG59" s="18"/>
      <c r="FTH59" s="18"/>
      <c r="FTI59" s="18"/>
      <c r="FTJ59" s="18"/>
      <c r="FTK59" s="18"/>
      <c r="FTL59" s="18"/>
      <c r="FTM59" s="18"/>
      <c r="FTN59" s="18"/>
      <c r="FTO59" s="18"/>
      <c r="FTP59" s="18"/>
      <c r="FTQ59" s="18"/>
      <c r="FTR59" s="18"/>
      <c r="FTS59" s="18"/>
      <c r="FTT59" s="18"/>
      <c r="FTU59" s="18"/>
      <c r="FTV59" s="18"/>
      <c r="FTW59" s="18"/>
      <c r="FTX59" s="18"/>
      <c r="FTY59" s="18"/>
      <c r="FTZ59" s="18"/>
      <c r="FUA59" s="18"/>
      <c r="FUB59" s="18"/>
      <c r="FUC59" s="18"/>
      <c r="FUD59" s="18"/>
      <c r="FUE59" s="18"/>
      <c r="FUF59" s="18"/>
      <c r="FUG59" s="18"/>
      <c r="FUH59" s="18"/>
      <c r="FUI59" s="18"/>
      <c r="FUJ59" s="18"/>
      <c r="FUK59" s="18"/>
      <c r="FUL59" s="18"/>
      <c r="FUM59" s="18"/>
      <c r="FUN59" s="18"/>
      <c r="FUO59" s="18"/>
      <c r="FUP59" s="18"/>
      <c r="FUQ59" s="18"/>
      <c r="FUR59" s="18"/>
      <c r="FUS59" s="18"/>
      <c r="FUT59" s="18"/>
      <c r="FUU59" s="18"/>
      <c r="FUV59" s="18"/>
      <c r="FUW59" s="18"/>
      <c r="FUX59" s="18"/>
      <c r="FUY59" s="18"/>
      <c r="FUZ59" s="18"/>
      <c r="FVA59" s="18"/>
      <c r="FVB59" s="18"/>
      <c r="FVC59" s="18"/>
      <c r="FVD59" s="18"/>
      <c r="FVE59" s="18"/>
      <c r="FVF59" s="18"/>
      <c r="FVG59" s="18"/>
      <c r="FVH59" s="18"/>
      <c r="FVI59" s="18"/>
      <c r="FVJ59" s="18"/>
      <c r="FVK59" s="18"/>
      <c r="FVL59" s="18"/>
      <c r="FVM59" s="18"/>
      <c r="FVN59" s="18"/>
      <c r="FVO59" s="18"/>
      <c r="FVP59" s="18"/>
      <c r="FVQ59" s="18"/>
      <c r="FVR59" s="18"/>
      <c r="FVS59" s="18"/>
      <c r="FVT59" s="18"/>
      <c r="FVU59" s="18"/>
      <c r="FVV59" s="18"/>
      <c r="FVW59" s="18"/>
      <c r="FVX59" s="18"/>
      <c r="FVY59" s="18"/>
      <c r="FVZ59" s="18"/>
      <c r="FWA59" s="18"/>
      <c r="FWB59" s="18"/>
      <c r="FWC59" s="18"/>
      <c r="FWD59" s="18"/>
      <c r="FWE59" s="18"/>
      <c r="FWF59" s="18"/>
      <c r="FWG59" s="18"/>
      <c r="FWH59" s="18"/>
      <c r="FWI59" s="18"/>
      <c r="FWJ59" s="18"/>
      <c r="FWK59" s="18"/>
      <c r="FWL59" s="18"/>
      <c r="FWM59" s="18"/>
      <c r="FWN59" s="18"/>
      <c r="FWO59" s="18"/>
      <c r="FWP59" s="18"/>
      <c r="FWQ59" s="18"/>
      <c r="FWR59" s="18"/>
      <c r="FWS59" s="18"/>
      <c r="FWT59" s="18"/>
      <c r="FWU59" s="18"/>
      <c r="FWV59" s="18"/>
      <c r="FWW59" s="18"/>
      <c r="FWX59" s="18"/>
      <c r="FWY59" s="18"/>
      <c r="FWZ59" s="18"/>
      <c r="FXA59" s="18"/>
      <c r="FXB59" s="18"/>
      <c r="FXC59" s="18"/>
      <c r="FXD59" s="18"/>
      <c r="FXE59" s="18"/>
      <c r="FXF59" s="18"/>
      <c r="FXG59" s="18"/>
      <c r="FXH59" s="18"/>
      <c r="FXI59" s="18"/>
      <c r="FXJ59" s="18"/>
      <c r="FXK59" s="18"/>
      <c r="FXL59" s="18"/>
      <c r="FXM59" s="18"/>
      <c r="FXN59" s="18"/>
      <c r="FXO59" s="18"/>
      <c r="FXP59" s="18"/>
      <c r="FXQ59" s="18"/>
      <c r="FXR59" s="18"/>
      <c r="FXS59" s="18"/>
      <c r="FXT59" s="18"/>
      <c r="FXU59" s="18"/>
      <c r="FXV59" s="18"/>
      <c r="FXW59" s="18"/>
      <c r="FXX59" s="18"/>
      <c r="FXY59" s="18"/>
      <c r="FXZ59" s="18"/>
      <c r="FYA59" s="18"/>
      <c r="FYB59" s="18"/>
      <c r="FYC59" s="18"/>
      <c r="FYD59" s="18"/>
      <c r="FYE59" s="18"/>
      <c r="FYF59" s="18"/>
      <c r="FYG59" s="18"/>
      <c r="FYH59" s="18"/>
      <c r="FYI59" s="18"/>
      <c r="FYJ59" s="18"/>
      <c r="FYK59" s="18"/>
      <c r="FYL59" s="18"/>
      <c r="FYM59" s="18"/>
      <c r="FYN59" s="18"/>
      <c r="FYO59" s="18"/>
      <c r="FYP59" s="18"/>
      <c r="FYQ59" s="18"/>
      <c r="FYR59" s="18"/>
      <c r="FYS59" s="18"/>
      <c r="FYT59" s="18"/>
      <c r="FYU59" s="18"/>
      <c r="FYV59" s="18"/>
      <c r="FYW59" s="18"/>
      <c r="FYX59" s="18"/>
      <c r="FYY59" s="18"/>
      <c r="FYZ59" s="18"/>
      <c r="FZA59" s="18"/>
      <c r="FZB59" s="18"/>
      <c r="FZC59" s="18"/>
      <c r="FZD59" s="18"/>
      <c r="FZE59" s="18"/>
      <c r="FZF59" s="18"/>
      <c r="FZG59" s="18"/>
      <c r="FZH59" s="18"/>
      <c r="FZI59" s="18"/>
      <c r="FZJ59" s="18"/>
      <c r="FZK59" s="18"/>
      <c r="FZL59" s="18"/>
      <c r="FZM59" s="18"/>
      <c r="FZN59" s="18"/>
      <c r="FZO59" s="18"/>
      <c r="FZP59" s="18"/>
      <c r="FZQ59" s="18"/>
      <c r="FZR59" s="18"/>
      <c r="FZS59" s="18"/>
      <c r="FZT59" s="18"/>
      <c r="FZU59" s="18"/>
      <c r="FZV59" s="18"/>
      <c r="FZW59" s="18"/>
      <c r="FZX59" s="18"/>
      <c r="FZY59" s="18"/>
      <c r="FZZ59" s="18"/>
      <c r="GAA59" s="18"/>
      <c r="GAB59" s="18"/>
      <c r="GAC59" s="18"/>
      <c r="GAD59" s="18"/>
      <c r="GAE59" s="18"/>
      <c r="GAF59" s="18"/>
      <c r="GAG59" s="18"/>
      <c r="GAH59" s="18"/>
      <c r="GAI59" s="18"/>
      <c r="GAJ59" s="18"/>
      <c r="GAK59" s="18"/>
      <c r="GAL59" s="18"/>
      <c r="GAM59" s="18"/>
      <c r="GAN59" s="18"/>
      <c r="GAO59" s="18"/>
      <c r="GAP59" s="18"/>
      <c r="GAQ59" s="18"/>
      <c r="GAR59" s="18"/>
      <c r="GAS59" s="18"/>
      <c r="GAT59" s="18"/>
      <c r="GAU59" s="18"/>
      <c r="GAV59" s="18"/>
      <c r="GAW59" s="18"/>
      <c r="GAX59" s="18"/>
      <c r="GAY59" s="18"/>
      <c r="GAZ59" s="18"/>
      <c r="GBA59" s="18"/>
      <c r="GBB59" s="18"/>
      <c r="GBC59" s="18"/>
      <c r="GBD59" s="18"/>
      <c r="GBE59" s="18"/>
      <c r="GBF59" s="18"/>
      <c r="GBG59" s="18"/>
      <c r="GBH59" s="18"/>
      <c r="GBI59" s="18"/>
      <c r="GBJ59" s="18"/>
      <c r="GBK59" s="18"/>
      <c r="GBL59" s="18"/>
      <c r="GBM59" s="18"/>
      <c r="GBN59" s="18"/>
      <c r="GBO59" s="18"/>
      <c r="GBP59" s="18"/>
      <c r="GBQ59" s="18"/>
      <c r="GBR59" s="18"/>
      <c r="GBS59" s="18"/>
      <c r="GBT59" s="18"/>
      <c r="GBU59" s="18"/>
      <c r="GBV59" s="18"/>
      <c r="GBW59" s="18"/>
      <c r="GBX59" s="18"/>
      <c r="GBY59" s="18"/>
      <c r="GBZ59" s="18"/>
      <c r="GCA59" s="18"/>
      <c r="GCB59" s="18"/>
      <c r="GCC59" s="18"/>
      <c r="GCD59" s="18"/>
      <c r="GCE59" s="18"/>
      <c r="GCF59" s="18"/>
      <c r="GCG59" s="18"/>
      <c r="GCH59" s="18"/>
      <c r="GCI59" s="18"/>
      <c r="GCJ59" s="18"/>
      <c r="GCK59" s="18"/>
      <c r="GCL59" s="18"/>
      <c r="GCM59" s="18"/>
      <c r="GCN59" s="18"/>
      <c r="GCO59" s="18"/>
      <c r="GCP59" s="18"/>
      <c r="GCQ59" s="18"/>
      <c r="GCR59" s="18"/>
      <c r="GCS59" s="18"/>
      <c r="GCT59" s="18"/>
      <c r="GCU59" s="18"/>
      <c r="GCV59" s="18"/>
      <c r="GCW59" s="18"/>
      <c r="GCX59" s="18"/>
      <c r="GCY59" s="18"/>
      <c r="GCZ59" s="18"/>
      <c r="GDA59" s="18"/>
      <c r="GDB59" s="18"/>
      <c r="GDC59" s="18"/>
      <c r="GDD59" s="18"/>
      <c r="GDE59" s="18"/>
      <c r="GDF59" s="18"/>
      <c r="GDG59" s="18"/>
      <c r="GDH59" s="18"/>
      <c r="GDI59" s="18"/>
      <c r="GDJ59" s="18"/>
      <c r="GDK59" s="18"/>
      <c r="GDL59" s="18"/>
      <c r="GDM59" s="18"/>
      <c r="GDN59" s="18"/>
      <c r="GDO59" s="18"/>
      <c r="GDP59" s="18"/>
      <c r="GDQ59" s="18"/>
      <c r="GDR59" s="18"/>
      <c r="GDS59" s="18"/>
      <c r="GDT59" s="18"/>
      <c r="GDU59" s="18"/>
      <c r="GDV59" s="18"/>
      <c r="GDW59" s="18"/>
      <c r="GDX59" s="18"/>
      <c r="GDY59" s="18"/>
      <c r="GDZ59" s="18"/>
      <c r="GEA59" s="18"/>
      <c r="GEB59" s="18"/>
      <c r="GEC59" s="18"/>
      <c r="GED59" s="18"/>
      <c r="GEE59" s="18"/>
      <c r="GEF59" s="18"/>
      <c r="GEG59" s="18"/>
      <c r="GEH59" s="18"/>
      <c r="GEI59" s="18"/>
      <c r="GEJ59" s="18"/>
      <c r="GEK59" s="18"/>
      <c r="GEL59" s="18"/>
      <c r="GEM59" s="18"/>
      <c r="GEN59" s="18"/>
      <c r="GEO59" s="18"/>
      <c r="GEP59" s="18"/>
      <c r="GEQ59" s="18"/>
      <c r="GER59" s="18"/>
      <c r="GES59" s="18"/>
      <c r="GET59" s="18"/>
      <c r="GEU59" s="18"/>
      <c r="GEV59" s="18"/>
      <c r="GEW59" s="18"/>
      <c r="GEX59" s="18"/>
      <c r="GEY59" s="18"/>
      <c r="GEZ59" s="18"/>
      <c r="GFA59" s="18"/>
      <c r="GFB59" s="18"/>
      <c r="GFC59" s="18"/>
      <c r="GFD59" s="18"/>
      <c r="GFE59" s="18"/>
      <c r="GFF59" s="18"/>
      <c r="GFG59" s="18"/>
      <c r="GFH59" s="18"/>
      <c r="GFI59" s="18"/>
      <c r="GFJ59" s="18"/>
      <c r="GFK59" s="18"/>
      <c r="GFL59" s="18"/>
      <c r="GFM59" s="18"/>
      <c r="GFN59" s="18"/>
      <c r="GFO59" s="18"/>
      <c r="GFP59" s="18"/>
      <c r="GFQ59" s="18"/>
      <c r="GFR59" s="18"/>
      <c r="GFS59" s="18"/>
      <c r="GFT59" s="18"/>
      <c r="GFU59" s="18"/>
      <c r="GFV59" s="18"/>
      <c r="GFW59" s="18"/>
      <c r="GFX59" s="18"/>
      <c r="GFY59" s="18"/>
      <c r="GFZ59" s="18"/>
      <c r="GGA59" s="18"/>
      <c r="GGB59" s="18"/>
      <c r="GGC59" s="18"/>
      <c r="GGD59" s="18"/>
      <c r="GGE59" s="18"/>
      <c r="GGF59" s="18"/>
      <c r="GGG59" s="18"/>
      <c r="GGH59" s="18"/>
      <c r="GGI59" s="18"/>
      <c r="GGJ59" s="18"/>
      <c r="GGK59" s="18"/>
      <c r="GGL59" s="18"/>
      <c r="GGM59" s="18"/>
      <c r="GGN59" s="18"/>
      <c r="GGO59" s="18"/>
      <c r="GGP59" s="18"/>
      <c r="GGQ59" s="18"/>
      <c r="GGR59" s="18"/>
      <c r="GGS59" s="18"/>
      <c r="GGT59" s="18"/>
      <c r="GGU59" s="18"/>
      <c r="GGV59" s="18"/>
      <c r="GGW59" s="18"/>
      <c r="GGX59" s="18"/>
      <c r="GGY59" s="18"/>
      <c r="GGZ59" s="18"/>
      <c r="GHA59" s="18"/>
      <c r="GHB59" s="18"/>
      <c r="GHC59" s="18"/>
      <c r="GHD59" s="18"/>
      <c r="GHE59" s="18"/>
      <c r="GHF59" s="18"/>
      <c r="GHG59" s="18"/>
      <c r="GHH59" s="18"/>
      <c r="GHI59" s="18"/>
      <c r="GHJ59" s="18"/>
      <c r="GHK59" s="18"/>
      <c r="GHL59" s="18"/>
      <c r="GHM59" s="18"/>
      <c r="GHN59" s="18"/>
      <c r="GHO59" s="18"/>
      <c r="GHP59" s="18"/>
      <c r="GHQ59" s="18"/>
      <c r="GHR59" s="18"/>
      <c r="GHS59" s="18"/>
      <c r="GHT59" s="18"/>
      <c r="GHU59" s="18"/>
      <c r="GHV59" s="18"/>
      <c r="GHW59" s="18"/>
      <c r="GHX59" s="18"/>
      <c r="GHY59" s="18"/>
      <c r="GHZ59" s="18"/>
      <c r="GIA59" s="18"/>
      <c r="GIB59" s="18"/>
      <c r="GIC59" s="18"/>
      <c r="GID59" s="18"/>
      <c r="GIE59" s="18"/>
      <c r="GIF59" s="18"/>
      <c r="GIG59" s="18"/>
      <c r="GIH59" s="18"/>
      <c r="GII59" s="18"/>
      <c r="GIJ59" s="18"/>
      <c r="GIK59" s="18"/>
      <c r="GIL59" s="18"/>
      <c r="GIM59" s="18"/>
      <c r="GIN59" s="18"/>
      <c r="GIO59" s="18"/>
      <c r="GIP59" s="18"/>
      <c r="GIQ59" s="18"/>
      <c r="GIR59" s="18"/>
      <c r="GIS59" s="18"/>
      <c r="GIT59" s="18"/>
      <c r="GIU59" s="18"/>
      <c r="GIV59" s="18"/>
      <c r="GIW59" s="18"/>
      <c r="GIX59" s="18"/>
      <c r="GIY59" s="18"/>
      <c r="GIZ59" s="18"/>
      <c r="GJA59" s="18"/>
      <c r="GJB59" s="18"/>
      <c r="GJC59" s="18"/>
      <c r="GJD59" s="18"/>
      <c r="GJE59" s="18"/>
      <c r="GJF59" s="18"/>
      <c r="GJG59" s="18"/>
      <c r="GJH59" s="18"/>
      <c r="GJI59" s="18"/>
      <c r="GJJ59" s="18"/>
      <c r="GJK59" s="18"/>
      <c r="GJL59" s="18"/>
      <c r="GJM59" s="18"/>
      <c r="GJN59" s="18"/>
      <c r="GJO59" s="18"/>
      <c r="GJP59" s="18"/>
      <c r="GJQ59" s="18"/>
      <c r="GJR59" s="18"/>
      <c r="GJS59" s="18"/>
      <c r="GJT59" s="18"/>
      <c r="GJU59" s="18"/>
      <c r="GJV59" s="18"/>
      <c r="GJW59" s="18"/>
      <c r="GJX59" s="18"/>
      <c r="GJY59" s="18"/>
      <c r="GJZ59" s="18"/>
      <c r="GKA59" s="18"/>
      <c r="GKB59" s="18"/>
      <c r="GKC59" s="18"/>
      <c r="GKD59" s="18"/>
      <c r="GKE59" s="18"/>
      <c r="GKF59" s="18"/>
      <c r="GKG59" s="18"/>
      <c r="GKH59" s="18"/>
      <c r="GKI59" s="18"/>
      <c r="GKJ59" s="18"/>
      <c r="GKK59" s="18"/>
      <c r="GKL59" s="18"/>
      <c r="GKM59" s="18"/>
      <c r="GKN59" s="18"/>
      <c r="GKO59" s="18"/>
      <c r="GKP59" s="18"/>
      <c r="GKQ59" s="18"/>
      <c r="GKR59" s="18"/>
      <c r="GKS59" s="18"/>
      <c r="GKT59" s="18"/>
      <c r="GKU59" s="18"/>
      <c r="GKV59" s="18"/>
      <c r="GKW59" s="18"/>
      <c r="GKX59" s="18"/>
      <c r="GKY59" s="18"/>
      <c r="GKZ59" s="18"/>
      <c r="GLA59" s="18"/>
      <c r="GLB59" s="18"/>
      <c r="GLC59" s="18"/>
      <c r="GLD59" s="18"/>
      <c r="GLE59" s="18"/>
      <c r="GLF59" s="18"/>
      <c r="GLG59" s="18"/>
      <c r="GLH59" s="18"/>
      <c r="GLI59" s="18"/>
      <c r="GLJ59" s="18"/>
      <c r="GLK59" s="18"/>
      <c r="GLL59" s="18"/>
      <c r="GLM59" s="18"/>
      <c r="GLN59" s="18"/>
      <c r="GLO59" s="18"/>
      <c r="GLP59" s="18"/>
      <c r="GLQ59" s="18"/>
      <c r="GLR59" s="18"/>
      <c r="GLS59" s="18"/>
      <c r="GLT59" s="18"/>
      <c r="GLU59" s="18"/>
      <c r="GLV59" s="18"/>
      <c r="GLW59" s="18"/>
      <c r="GLX59" s="18"/>
      <c r="GLY59" s="18"/>
      <c r="GLZ59" s="18"/>
      <c r="GMA59" s="18"/>
      <c r="GMB59" s="18"/>
      <c r="GMC59" s="18"/>
      <c r="GMD59" s="18"/>
      <c r="GME59" s="18"/>
      <c r="GMF59" s="18"/>
      <c r="GMG59" s="18"/>
      <c r="GMH59" s="18"/>
      <c r="GMI59" s="18"/>
      <c r="GMJ59" s="18"/>
      <c r="GMK59" s="18"/>
      <c r="GML59" s="18"/>
      <c r="GMM59" s="18"/>
      <c r="GMN59" s="18"/>
      <c r="GMO59" s="18"/>
      <c r="GMP59" s="18"/>
      <c r="GMQ59" s="18"/>
      <c r="GMR59" s="18"/>
      <c r="GMS59" s="18"/>
      <c r="GMT59" s="18"/>
      <c r="GMU59" s="18"/>
      <c r="GMV59" s="18"/>
      <c r="GMW59" s="18"/>
      <c r="GMX59" s="18"/>
      <c r="GMY59" s="18"/>
      <c r="GMZ59" s="18"/>
      <c r="GNA59" s="18"/>
      <c r="GNB59" s="18"/>
      <c r="GNC59" s="18"/>
      <c r="GND59" s="18"/>
      <c r="GNE59" s="18"/>
      <c r="GNF59" s="18"/>
      <c r="GNG59" s="18"/>
      <c r="GNH59" s="18"/>
      <c r="GNI59" s="18"/>
      <c r="GNJ59" s="18"/>
      <c r="GNK59" s="18"/>
      <c r="GNL59" s="18"/>
      <c r="GNM59" s="18"/>
      <c r="GNN59" s="18"/>
      <c r="GNO59" s="18"/>
      <c r="GNP59" s="18"/>
      <c r="GNQ59" s="18"/>
      <c r="GNR59" s="18"/>
      <c r="GNS59" s="18"/>
      <c r="GNT59" s="18"/>
      <c r="GNU59" s="18"/>
      <c r="GNV59" s="18"/>
      <c r="GNW59" s="18"/>
      <c r="GNX59" s="18"/>
      <c r="GNY59" s="18"/>
      <c r="GNZ59" s="18"/>
      <c r="GOA59" s="18"/>
      <c r="GOB59" s="18"/>
      <c r="GOC59" s="18"/>
      <c r="GOD59" s="18"/>
      <c r="GOE59" s="18"/>
      <c r="GOF59" s="18"/>
      <c r="GOG59" s="18"/>
      <c r="GOH59" s="18"/>
      <c r="GOI59" s="18"/>
      <c r="GOJ59" s="18"/>
      <c r="GOK59" s="18"/>
      <c r="GOL59" s="18"/>
      <c r="GOM59" s="18"/>
      <c r="GON59" s="18"/>
      <c r="GOO59" s="18"/>
      <c r="GOP59" s="18"/>
      <c r="GOQ59" s="18"/>
      <c r="GOR59" s="18"/>
      <c r="GOS59" s="18"/>
      <c r="GOT59" s="18"/>
      <c r="GOU59" s="18"/>
      <c r="GOV59" s="18"/>
      <c r="GOW59" s="18"/>
      <c r="GOX59" s="18"/>
      <c r="GOY59" s="18"/>
      <c r="GOZ59" s="18"/>
      <c r="GPA59" s="18"/>
      <c r="GPB59" s="18"/>
      <c r="GPC59" s="18"/>
      <c r="GPD59" s="18"/>
      <c r="GPE59" s="18"/>
      <c r="GPF59" s="18"/>
      <c r="GPG59" s="18"/>
      <c r="GPH59" s="18"/>
      <c r="GPI59" s="18"/>
      <c r="GPJ59" s="18"/>
      <c r="GPK59" s="18"/>
      <c r="GPL59" s="18"/>
      <c r="GPM59" s="18"/>
      <c r="GPN59" s="18"/>
      <c r="GPO59" s="18"/>
      <c r="GPP59" s="18"/>
      <c r="GPQ59" s="18"/>
      <c r="GPR59" s="18"/>
      <c r="GPS59" s="18"/>
      <c r="GPT59" s="18"/>
      <c r="GPU59" s="18"/>
      <c r="GPV59" s="18"/>
      <c r="GPW59" s="18"/>
      <c r="GPX59" s="18"/>
      <c r="GPY59" s="18"/>
      <c r="GPZ59" s="18"/>
      <c r="GQA59" s="18"/>
      <c r="GQB59" s="18"/>
      <c r="GQC59" s="18"/>
      <c r="GQD59" s="18"/>
      <c r="GQE59" s="18"/>
      <c r="GQF59" s="18"/>
      <c r="GQG59" s="18"/>
      <c r="GQH59" s="18"/>
      <c r="GQI59" s="18"/>
      <c r="GQJ59" s="18"/>
      <c r="GQK59" s="18"/>
      <c r="GQL59" s="18"/>
      <c r="GQM59" s="18"/>
      <c r="GQN59" s="18"/>
      <c r="GQO59" s="18"/>
      <c r="GQP59" s="18"/>
      <c r="GQQ59" s="18"/>
      <c r="GQR59" s="18"/>
      <c r="GQS59" s="18"/>
      <c r="GQT59" s="18"/>
      <c r="GQU59" s="18"/>
      <c r="GQV59" s="18"/>
      <c r="GQW59" s="18"/>
      <c r="GQX59" s="18"/>
      <c r="GQY59" s="18"/>
      <c r="GQZ59" s="18"/>
      <c r="GRA59" s="18"/>
      <c r="GRB59" s="18"/>
      <c r="GRC59" s="18"/>
      <c r="GRD59" s="18"/>
      <c r="GRE59" s="18"/>
      <c r="GRF59" s="18"/>
      <c r="GRG59" s="18"/>
      <c r="GRH59" s="18"/>
      <c r="GRI59" s="18"/>
      <c r="GRJ59" s="18"/>
      <c r="GRK59" s="18"/>
      <c r="GRL59" s="18"/>
      <c r="GRM59" s="18"/>
      <c r="GRN59" s="18"/>
      <c r="GRO59" s="18"/>
      <c r="GRP59" s="18"/>
      <c r="GRQ59" s="18"/>
      <c r="GRR59" s="18"/>
      <c r="GRS59" s="18"/>
      <c r="GRT59" s="18"/>
      <c r="GRU59" s="18"/>
      <c r="GRV59" s="18"/>
      <c r="GRW59" s="18"/>
      <c r="GRX59" s="18"/>
      <c r="GRY59" s="18"/>
      <c r="GRZ59" s="18"/>
      <c r="GSA59" s="18"/>
      <c r="GSB59" s="18"/>
      <c r="GSC59" s="18"/>
      <c r="GSD59" s="18"/>
      <c r="GSE59" s="18"/>
      <c r="GSF59" s="18"/>
      <c r="GSG59" s="18"/>
      <c r="GSH59" s="18"/>
      <c r="GSI59" s="18"/>
      <c r="GSJ59" s="18"/>
      <c r="GSK59" s="18"/>
      <c r="GSL59" s="18"/>
      <c r="GSM59" s="18"/>
      <c r="GSN59" s="18"/>
      <c r="GSO59" s="18"/>
      <c r="GSP59" s="18"/>
      <c r="GSQ59" s="18"/>
      <c r="GSR59" s="18"/>
      <c r="GSS59" s="18"/>
      <c r="GST59" s="18"/>
      <c r="GSU59" s="18"/>
      <c r="GSV59" s="18"/>
      <c r="GSW59" s="18"/>
      <c r="GSX59" s="18"/>
      <c r="GSY59" s="18"/>
      <c r="GSZ59" s="18"/>
      <c r="GTA59" s="18"/>
      <c r="GTB59" s="18"/>
      <c r="GTC59" s="18"/>
      <c r="GTD59" s="18"/>
      <c r="GTE59" s="18"/>
      <c r="GTF59" s="18"/>
      <c r="GTG59" s="18"/>
      <c r="GTH59" s="18"/>
      <c r="GTI59" s="18"/>
      <c r="GTJ59" s="18"/>
      <c r="GTK59" s="18"/>
      <c r="GTL59" s="18"/>
      <c r="GTM59" s="18"/>
      <c r="GTN59" s="18"/>
      <c r="GTO59" s="18"/>
      <c r="GTP59" s="18"/>
      <c r="GTQ59" s="18"/>
      <c r="GTR59" s="18"/>
      <c r="GTS59" s="18"/>
      <c r="GTT59" s="18"/>
      <c r="GTU59" s="18"/>
      <c r="GTV59" s="18"/>
      <c r="GTW59" s="18"/>
      <c r="GTX59" s="18"/>
      <c r="GTY59" s="18"/>
      <c r="GTZ59" s="18"/>
      <c r="GUA59" s="18"/>
      <c r="GUB59" s="18"/>
      <c r="GUC59" s="18"/>
      <c r="GUD59" s="18"/>
      <c r="GUE59" s="18"/>
      <c r="GUF59" s="18"/>
      <c r="GUG59" s="18"/>
      <c r="GUH59" s="18"/>
      <c r="GUI59" s="18"/>
      <c r="GUJ59" s="18"/>
      <c r="GUK59" s="18"/>
      <c r="GUL59" s="18"/>
      <c r="GUM59" s="18"/>
      <c r="GUN59" s="18"/>
      <c r="GUO59" s="18"/>
      <c r="GUP59" s="18"/>
      <c r="GUQ59" s="18"/>
      <c r="GUR59" s="18"/>
      <c r="GUS59" s="18"/>
      <c r="GUT59" s="18"/>
      <c r="GUU59" s="18"/>
      <c r="GUV59" s="18"/>
      <c r="GUW59" s="18"/>
      <c r="GUX59" s="18"/>
      <c r="GUY59" s="18"/>
      <c r="GUZ59" s="18"/>
      <c r="GVA59" s="18"/>
      <c r="GVB59" s="18"/>
      <c r="GVC59" s="18"/>
      <c r="GVD59" s="18"/>
      <c r="GVE59" s="18"/>
      <c r="GVF59" s="18"/>
      <c r="GVG59" s="18"/>
      <c r="GVH59" s="18"/>
      <c r="GVI59" s="18"/>
      <c r="GVJ59" s="18"/>
      <c r="GVK59" s="18"/>
      <c r="GVL59" s="18"/>
      <c r="GVM59" s="18"/>
      <c r="GVN59" s="18"/>
      <c r="GVO59" s="18"/>
      <c r="GVP59" s="18"/>
      <c r="GVQ59" s="18"/>
      <c r="GVR59" s="18"/>
      <c r="GVS59" s="18"/>
      <c r="GVT59" s="18"/>
      <c r="GVU59" s="18"/>
      <c r="GVV59" s="18"/>
      <c r="GVW59" s="18"/>
      <c r="GVX59" s="18"/>
      <c r="GVY59" s="18"/>
      <c r="GVZ59" s="18"/>
      <c r="GWA59" s="18"/>
      <c r="GWB59" s="18"/>
      <c r="GWC59" s="18"/>
      <c r="GWD59" s="18"/>
      <c r="GWE59" s="18"/>
      <c r="GWF59" s="18"/>
      <c r="GWG59" s="18"/>
      <c r="GWH59" s="18"/>
      <c r="GWI59" s="18"/>
      <c r="GWJ59" s="18"/>
      <c r="GWK59" s="18"/>
      <c r="GWL59" s="18"/>
      <c r="GWM59" s="18"/>
      <c r="GWN59" s="18"/>
      <c r="GWO59" s="18"/>
      <c r="GWP59" s="18"/>
      <c r="GWQ59" s="18"/>
      <c r="GWR59" s="18"/>
      <c r="GWS59" s="18"/>
      <c r="GWT59" s="18"/>
      <c r="GWU59" s="18"/>
      <c r="GWV59" s="18"/>
      <c r="GWW59" s="18"/>
      <c r="GWX59" s="18"/>
      <c r="GWY59" s="18"/>
      <c r="GWZ59" s="18"/>
      <c r="GXA59" s="18"/>
      <c r="GXB59" s="18"/>
      <c r="GXC59" s="18"/>
      <c r="GXD59" s="18"/>
      <c r="GXE59" s="18"/>
      <c r="GXF59" s="18"/>
      <c r="GXG59" s="18"/>
      <c r="GXH59" s="18"/>
      <c r="GXI59" s="18"/>
      <c r="GXJ59" s="18"/>
      <c r="GXK59" s="18"/>
      <c r="GXL59" s="18"/>
      <c r="GXM59" s="18"/>
      <c r="GXN59" s="18"/>
      <c r="GXO59" s="18"/>
      <c r="GXP59" s="18"/>
      <c r="GXQ59" s="18"/>
      <c r="GXR59" s="18"/>
      <c r="GXS59" s="18"/>
      <c r="GXT59" s="18"/>
      <c r="GXU59" s="18"/>
      <c r="GXV59" s="18"/>
      <c r="GXW59" s="18"/>
      <c r="GXX59" s="18"/>
      <c r="GXY59" s="18"/>
      <c r="GXZ59" s="18"/>
      <c r="GYA59" s="18"/>
      <c r="GYB59" s="18"/>
      <c r="GYC59" s="18"/>
      <c r="GYD59" s="18"/>
      <c r="GYE59" s="18"/>
      <c r="GYF59" s="18"/>
      <c r="GYG59" s="18"/>
      <c r="GYH59" s="18"/>
      <c r="GYI59" s="18"/>
      <c r="GYJ59" s="18"/>
      <c r="GYK59" s="18"/>
      <c r="GYL59" s="18"/>
      <c r="GYM59" s="18"/>
      <c r="GYN59" s="18"/>
      <c r="GYO59" s="18"/>
      <c r="GYP59" s="18"/>
      <c r="GYQ59" s="18"/>
      <c r="GYR59" s="18"/>
      <c r="GYS59" s="18"/>
      <c r="GYT59" s="18"/>
      <c r="GYU59" s="18"/>
      <c r="GYV59" s="18"/>
      <c r="GYW59" s="18"/>
      <c r="GYX59" s="18"/>
      <c r="GYY59" s="18"/>
      <c r="GYZ59" s="18"/>
      <c r="GZA59" s="18"/>
      <c r="GZB59" s="18"/>
      <c r="GZC59" s="18"/>
      <c r="GZD59" s="18"/>
      <c r="GZE59" s="18"/>
      <c r="GZF59" s="18"/>
      <c r="GZG59" s="18"/>
      <c r="GZH59" s="18"/>
      <c r="GZI59" s="18"/>
      <c r="GZJ59" s="18"/>
      <c r="GZK59" s="18"/>
      <c r="GZL59" s="18"/>
      <c r="GZM59" s="18"/>
      <c r="GZN59" s="18"/>
      <c r="GZO59" s="18"/>
      <c r="GZP59" s="18"/>
      <c r="GZQ59" s="18"/>
      <c r="GZR59" s="18"/>
      <c r="GZS59" s="18"/>
      <c r="GZT59" s="18"/>
      <c r="GZU59" s="18"/>
      <c r="GZV59" s="18"/>
      <c r="GZW59" s="18"/>
      <c r="GZX59" s="18"/>
      <c r="GZY59" s="18"/>
      <c r="GZZ59" s="18"/>
      <c r="HAA59" s="18"/>
      <c r="HAB59" s="18"/>
      <c r="HAC59" s="18"/>
      <c r="HAD59" s="18"/>
      <c r="HAE59" s="18"/>
      <c r="HAF59" s="18"/>
      <c r="HAG59" s="18"/>
      <c r="HAH59" s="18"/>
      <c r="HAI59" s="18"/>
      <c r="HAJ59" s="18"/>
      <c r="HAK59" s="18"/>
      <c r="HAL59" s="18"/>
      <c r="HAM59" s="18"/>
      <c r="HAN59" s="18"/>
      <c r="HAO59" s="18"/>
      <c r="HAP59" s="18"/>
      <c r="HAQ59" s="18"/>
      <c r="HAR59" s="18"/>
      <c r="HAS59" s="18"/>
      <c r="HAT59" s="18"/>
      <c r="HAU59" s="18"/>
      <c r="HAV59" s="18"/>
      <c r="HAW59" s="18"/>
      <c r="HAX59" s="18"/>
      <c r="HAY59" s="18"/>
      <c r="HAZ59" s="18"/>
      <c r="HBA59" s="18"/>
      <c r="HBB59" s="18"/>
      <c r="HBC59" s="18"/>
      <c r="HBD59" s="18"/>
      <c r="HBE59" s="18"/>
      <c r="HBF59" s="18"/>
      <c r="HBG59" s="18"/>
      <c r="HBH59" s="18"/>
      <c r="HBI59" s="18"/>
      <c r="HBJ59" s="18"/>
      <c r="HBK59" s="18"/>
      <c r="HBL59" s="18"/>
      <c r="HBM59" s="18"/>
      <c r="HBN59" s="18"/>
      <c r="HBO59" s="18"/>
      <c r="HBP59" s="18"/>
      <c r="HBQ59" s="18"/>
      <c r="HBR59" s="18"/>
      <c r="HBS59" s="18"/>
      <c r="HBT59" s="18"/>
      <c r="HBU59" s="18"/>
      <c r="HBV59" s="18"/>
      <c r="HBW59" s="18"/>
      <c r="HBX59" s="18"/>
      <c r="HBY59" s="18"/>
      <c r="HBZ59" s="18"/>
      <c r="HCA59" s="18"/>
      <c r="HCB59" s="18"/>
      <c r="HCC59" s="18"/>
      <c r="HCD59" s="18"/>
      <c r="HCE59" s="18"/>
      <c r="HCF59" s="18"/>
      <c r="HCG59" s="18"/>
      <c r="HCH59" s="18"/>
      <c r="HCI59" s="18"/>
      <c r="HCJ59" s="18"/>
      <c r="HCK59" s="18"/>
      <c r="HCL59" s="18"/>
      <c r="HCM59" s="18"/>
      <c r="HCN59" s="18"/>
      <c r="HCO59" s="18"/>
      <c r="HCP59" s="18"/>
      <c r="HCQ59" s="18"/>
      <c r="HCR59" s="18"/>
      <c r="HCS59" s="18"/>
      <c r="HCT59" s="18"/>
      <c r="HCU59" s="18"/>
      <c r="HCV59" s="18"/>
      <c r="HCW59" s="18"/>
      <c r="HCX59" s="18"/>
      <c r="HCY59" s="18"/>
      <c r="HCZ59" s="18"/>
      <c r="HDA59" s="18"/>
      <c r="HDB59" s="18"/>
      <c r="HDC59" s="18"/>
      <c r="HDD59" s="18"/>
      <c r="HDE59" s="18"/>
      <c r="HDF59" s="18"/>
      <c r="HDG59" s="18"/>
      <c r="HDH59" s="18"/>
      <c r="HDI59" s="18"/>
      <c r="HDJ59" s="18"/>
      <c r="HDK59" s="18"/>
      <c r="HDL59" s="18"/>
      <c r="HDM59" s="18"/>
      <c r="HDN59" s="18"/>
      <c r="HDO59" s="18"/>
      <c r="HDP59" s="18"/>
      <c r="HDQ59" s="18"/>
      <c r="HDR59" s="18"/>
      <c r="HDS59" s="18"/>
      <c r="HDT59" s="18"/>
      <c r="HDU59" s="18"/>
      <c r="HDV59" s="18"/>
      <c r="HDW59" s="18"/>
      <c r="HDX59" s="18"/>
      <c r="HDY59" s="18"/>
      <c r="HDZ59" s="18"/>
      <c r="HEA59" s="18"/>
      <c r="HEB59" s="18"/>
      <c r="HEC59" s="18"/>
      <c r="HED59" s="18"/>
      <c r="HEE59" s="18"/>
      <c r="HEF59" s="18"/>
      <c r="HEG59" s="18"/>
      <c r="HEH59" s="18"/>
      <c r="HEI59" s="18"/>
      <c r="HEJ59" s="18"/>
      <c r="HEK59" s="18"/>
      <c r="HEL59" s="18"/>
      <c r="HEM59" s="18"/>
      <c r="HEN59" s="18"/>
      <c r="HEO59" s="18"/>
      <c r="HEP59" s="18"/>
      <c r="HEQ59" s="18"/>
      <c r="HER59" s="18"/>
      <c r="HES59" s="18"/>
      <c r="HET59" s="18"/>
      <c r="HEU59" s="18"/>
      <c r="HEV59" s="18"/>
      <c r="HEW59" s="18"/>
      <c r="HEX59" s="18"/>
      <c r="HEY59" s="18"/>
      <c r="HEZ59" s="18"/>
      <c r="HFA59" s="18"/>
      <c r="HFB59" s="18"/>
      <c r="HFC59" s="18"/>
      <c r="HFD59" s="18"/>
      <c r="HFE59" s="18"/>
      <c r="HFF59" s="18"/>
      <c r="HFG59" s="18"/>
      <c r="HFH59" s="18"/>
      <c r="HFI59" s="18"/>
      <c r="HFJ59" s="18"/>
      <c r="HFK59" s="18"/>
      <c r="HFL59" s="18"/>
      <c r="HFM59" s="18"/>
      <c r="HFN59" s="18"/>
      <c r="HFO59" s="18"/>
      <c r="HFP59" s="18"/>
      <c r="HFQ59" s="18"/>
      <c r="HFR59" s="18"/>
      <c r="HFS59" s="18"/>
      <c r="HFT59" s="18"/>
      <c r="HFU59" s="18"/>
      <c r="HFV59" s="18"/>
      <c r="HFW59" s="18"/>
      <c r="HFX59" s="18"/>
      <c r="HFY59" s="18"/>
      <c r="HFZ59" s="18"/>
      <c r="HGA59" s="18"/>
      <c r="HGB59" s="18"/>
      <c r="HGC59" s="18"/>
      <c r="HGD59" s="18"/>
      <c r="HGE59" s="18"/>
      <c r="HGF59" s="18"/>
      <c r="HGG59" s="18"/>
      <c r="HGH59" s="18"/>
      <c r="HGI59" s="18"/>
      <c r="HGJ59" s="18"/>
      <c r="HGK59" s="18"/>
      <c r="HGL59" s="18"/>
      <c r="HGM59" s="18"/>
      <c r="HGN59" s="18"/>
      <c r="HGO59" s="18"/>
      <c r="HGP59" s="18"/>
      <c r="HGQ59" s="18"/>
      <c r="HGR59" s="18"/>
      <c r="HGS59" s="18"/>
      <c r="HGT59" s="18"/>
      <c r="HGU59" s="18"/>
      <c r="HGV59" s="18"/>
      <c r="HGW59" s="18"/>
      <c r="HGX59" s="18"/>
      <c r="HGY59" s="18"/>
      <c r="HGZ59" s="18"/>
      <c r="HHA59" s="18"/>
      <c r="HHB59" s="18"/>
      <c r="HHC59" s="18"/>
      <c r="HHD59" s="18"/>
      <c r="HHE59" s="18"/>
      <c r="HHF59" s="18"/>
      <c r="HHG59" s="18"/>
      <c r="HHH59" s="18"/>
      <c r="HHI59" s="18"/>
      <c r="HHJ59" s="18"/>
      <c r="HHK59" s="18"/>
      <c r="HHL59" s="18"/>
      <c r="HHM59" s="18"/>
      <c r="HHN59" s="18"/>
      <c r="HHO59" s="18"/>
      <c r="HHP59" s="18"/>
      <c r="HHQ59" s="18"/>
      <c r="HHR59" s="18"/>
      <c r="HHS59" s="18"/>
      <c r="HHT59" s="18"/>
      <c r="HHU59" s="18"/>
      <c r="HHV59" s="18"/>
      <c r="HHW59" s="18"/>
      <c r="HHX59" s="18"/>
      <c r="HHY59" s="18"/>
      <c r="HHZ59" s="18"/>
      <c r="HIA59" s="18"/>
      <c r="HIB59" s="18"/>
      <c r="HIC59" s="18"/>
      <c r="HID59" s="18"/>
      <c r="HIE59" s="18"/>
      <c r="HIF59" s="18"/>
      <c r="HIG59" s="18"/>
      <c r="HIH59" s="18"/>
      <c r="HII59" s="18"/>
      <c r="HIJ59" s="18"/>
      <c r="HIK59" s="18"/>
      <c r="HIL59" s="18"/>
      <c r="HIM59" s="18"/>
      <c r="HIN59" s="18"/>
      <c r="HIO59" s="18"/>
      <c r="HIP59" s="18"/>
      <c r="HIQ59" s="18"/>
      <c r="HIR59" s="18"/>
      <c r="HIS59" s="18"/>
      <c r="HIT59" s="18"/>
      <c r="HIU59" s="18"/>
      <c r="HIV59" s="18"/>
      <c r="HIW59" s="18"/>
      <c r="HIX59" s="18"/>
      <c r="HIY59" s="18"/>
      <c r="HIZ59" s="18"/>
      <c r="HJA59" s="18"/>
      <c r="HJB59" s="18"/>
      <c r="HJC59" s="18"/>
      <c r="HJD59" s="18"/>
      <c r="HJE59" s="18"/>
      <c r="HJF59" s="18"/>
      <c r="HJG59" s="18"/>
      <c r="HJH59" s="18"/>
      <c r="HJI59" s="18"/>
      <c r="HJJ59" s="18"/>
      <c r="HJK59" s="18"/>
      <c r="HJL59" s="18"/>
      <c r="HJM59" s="18"/>
      <c r="HJN59" s="18"/>
      <c r="HJO59" s="18"/>
      <c r="HJP59" s="18"/>
      <c r="HJQ59" s="18"/>
      <c r="HJR59" s="18"/>
      <c r="HJS59" s="18"/>
      <c r="HJT59" s="18"/>
      <c r="HJU59" s="18"/>
      <c r="HJV59" s="18"/>
      <c r="HJW59" s="18"/>
      <c r="HJX59" s="18"/>
      <c r="HJY59" s="18"/>
      <c r="HJZ59" s="18"/>
      <c r="HKA59" s="18"/>
      <c r="HKB59" s="18"/>
      <c r="HKC59" s="18"/>
      <c r="HKD59" s="18"/>
      <c r="HKE59" s="18"/>
      <c r="HKF59" s="18"/>
      <c r="HKG59" s="18"/>
      <c r="HKH59" s="18"/>
      <c r="HKI59" s="18"/>
      <c r="HKJ59" s="18"/>
      <c r="HKK59" s="18"/>
      <c r="HKL59" s="18"/>
      <c r="HKM59" s="18"/>
      <c r="HKN59" s="18"/>
      <c r="HKO59" s="18"/>
      <c r="HKP59" s="18"/>
      <c r="HKQ59" s="18"/>
      <c r="HKR59" s="18"/>
      <c r="HKS59" s="18"/>
      <c r="HKT59" s="18"/>
      <c r="HKU59" s="18"/>
      <c r="HKV59" s="18"/>
      <c r="HKW59" s="18"/>
      <c r="HKX59" s="18"/>
      <c r="HKY59" s="18"/>
      <c r="HKZ59" s="18"/>
      <c r="HLA59" s="18"/>
      <c r="HLB59" s="18"/>
      <c r="HLC59" s="18"/>
      <c r="HLD59" s="18"/>
      <c r="HLE59" s="18"/>
      <c r="HLF59" s="18"/>
      <c r="HLG59" s="18"/>
      <c r="HLH59" s="18"/>
      <c r="HLI59" s="18"/>
      <c r="HLJ59" s="18"/>
      <c r="HLK59" s="18"/>
      <c r="HLL59" s="18"/>
      <c r="HLM59" s="18"/>
      <c r="HLN59" s="18"/>
      <c r="HLO59" s="18"/>
      <c r="HLP59" s="18"/>
      <c r="HLQ59" s="18"/>
      <c r="HLR59" s="18"/>
      <c r="HLS59" s="18"/>
      <c r="HLT59" s="18"/>
      <c r="HLU59" s="18"/>
      <c r="HLV59" s="18"/>
      <c r="HLW59" s="18"/>
      <c r="HLX59" s="18"/>
      <c r="HLY59" s="18"/>
      <c r="HLZ59" s="18"/>
      <c r="HMA59" s="18"/>
      <c r="HMB59" s="18"/>
      <c r="HMC59" s="18"/>
      <c r="HMD59" s="18"/>
      <c r="HME59" s="18"/>
      <c r="HMF59" s="18"/>
      <c r="HMG59" s="18"/>
      <c r="HMH59" s="18"/>
      <c r="HMI59" s="18"/>
      <c r="HMJ59" s="18"/>
      <c r="HMK59" s="18"/>
      <c r="HML59" s="18"/>
      <c r="HMM59" s="18"/>
      <c r="HMN59" s="18"/>
      <c r="HMO59" s="18"/>
      <c r="HMP59" s="18"/>
      <c r="HMQ59" s="18"/>
      <c r="HMR59" s="18"/>
      <c r="HMS59" s="18"/>
      <c r="HMT59" s="18"/>
      <c r="HMU59" s="18"/>
      <c r="HMV59" s="18"/>
      <c r="HMW59" s="18"/>
      <c r="HMX59" s="18"/>
      <c r="HMY59" s="18"/>
      <c r="HMZ59" s="18"/>
      <c r="HNA59" s="18"/>
      <c r="HNB59" s="18"/>
      <c r="HNC59" s="18"/>
      <c r="HND59" s="18"/>
      <c r="HNE59" s="18"/>
      <c r="HNF59" s="18"/>
      <c r="HNG59" s="18"/>
      <c r="HNH59" s="18"/>
      <c r="HNI59" s="18"/>
      <c r="HNJ59" s="18"/>
      <c r="HNK59" s="18"/>
      <c r="HNL59" s="18"/>
      <c r="HNM59" s="18"/>
      <c r="HNN59" s="18"/>
      <c r="HNO59" s="18"/>
      <c r="HNP59" s="18"/>
      <c r="HNQ59" s="18"/>
      <c r="HNR59" s="18"/>
      <c r="HNS59" s="18"/>
      <c r="HNT59" s="18"/>
      <c r="HNU59" s="18"/>
      <c r="HNV59" s="18"/>
      <c r="HNW59" s="18"/>
      <c r="HNX59" s="18"/>
      <c r="HNY59" s="18"/>
      <c r="HNZ59" s="18"/>
      <c r="HOA59" s="18"/>
      <c r="HOB59" s="18"/>
      <c r="HOC59" s="18"/>
      <c r="HOD59" s="18"/>
      <c r="HOE59" s="18"/>
      <c r="HOF59" s="18"/>
      <c r="HOG59" s="18"/>
      <c r="HOH59" s="18"/>
      <c r="HOI59" s="18"/>
      <c r="HOJ59" s="18"/>
      <c r="HOK59" s="18"/>
      <c r="HOL59" s="18"/>
      <c r="HOM59" s="18"/>
      <c r="HON59" s="18"/>
      <c r="HOO59" s="18"/>
      <c r="HOP59" s="18"/>
      <c r="HOQ59" s="18"/>
      <c r="HOR59" s="18"/>
      <c r="HOS59" s="18"/>
      <c r="HOT59" s="18"/>
      <c r="HOU59" s="18"/>
      <c r="HOV59" s="18"/>
      <c r="HOW59" s="18"/>
      <c r="HOX59" s="18"/>
      <c r="HOY59" s="18"/>
      <c r="HOZ59" s="18"/>
      <c r="HPA59" s="18"/>
      <c r="HPB59" s="18"/>
      <c r="HPC59" s="18"/>
      <c r="HPD59" s="18"/>
      <c r="HPE59" s="18"/>
      <c r="HPF59" s="18"/>
      <c r="HPG59" s="18"/>
      <c r="HPH59" s="18"/>
      <c r="HPI59" s="18"/>
      <c r="HPJ59" s="18"/>
      <c r="HPK59" s="18"/>
      <c r="HPL59" s="18"/>
      <c r="HPM59" s="18"/>
      <c r="HPN59" s="18"/>
      <c r="HPO59" s="18"/>
      <c r="HPP59" s="18"/>
      <c r="HPQ59" s="18"/>
      <c r="HPR59" s="18"/>
      <c r="HPS59" s="18"/>
      <c r="HPT59" s="18"/>
      <c r="HPU59" s="18"/>
      <c r="HPV59" s="18"/>
      <c r="HPW59" s="18"/>
      <c r="HPX59" s="18"/>
      <c r="HPY59" s="18"/>
      <c r="HPZ59" s="18"/>
      <c r="HQA59" s="18"/>
      <c r="HQB59" s="18"/>
      <c r="HQC59" s="18"/>
      <c r="HQD59" s="18"/>
      <c r="HQE59" s="18"/>
      <c r="HQF59" s="18"/>
      <c r="HQG59" s="18"/>
      <c r="HQH59" s="18"/>
      <c r="HQI59" s="18"/>
      <c r="HQJ59" s="18"/>
      <c r="HQK59" s="18"/>
      <c r="HQL59" s="18"/>
      <c r="HQM59" s="18"/>
      <c r="HQN59" s="18"/>
      <c r="HQO59" s="18"/>
      <c r="HQP59" s="18"/>
      <c r="HQQ59" s="18"/>
      <c r="HQR59" s="18"/>
      <c r="HQS59" s="18"/>
      <c r="HQT59" s="18"/>
      <c r="HQU59" s="18"/>
      <c r="HQV59" s="18"/>
      <c r="HQW59" s="18"/>
      <c r="HQX59" s="18"/>
      <c r="HQY59" s="18"/>
      <c r="HQZ59" s="18"/>
      <c r="HRA59" s="18"/>
      <c r="HRB59" s="18"/>
      <c r="HRC59" s="18"/>
      <c r="HRD59" s="18"/>
      <c r="HRE59" s="18"/>
      <c r="HRF59" s="18"/>
      <c r="HRG59" s="18"/>
      <c r="HRH59" s="18"/>
      <c r="HRI59" s="18"/>
      <c r="HRJ59" s="18"/>
      <c r="HRK59" s="18"/>
      <c r="HRL59" s="18"/>
      <c r="HRM59" s="18"/>
      <c r="HRN59" s="18"/>
      <c r="HRO59" s="18"/>
      <c r="HRP59" s="18"/>
      <c r="HRQ59" s="18"/>
      <c r="HRR59" s="18"/>
      <c r="HRS59" s="18"/>
      <c r="HRT59" s="18"/>
      <c r="HRU59" s="18"/>
      <c r="HRV59" s="18"/>
      <c r="HRW59" s="18"/>
      <c r="HRX59" s="18"/>
      <c r="HRY59" s="18"/>
      <c r="HRZ59" s="18"/>
      <c r="HSA59" s="18"/>
      <c r="HSB59" s="18"/>
      <c r="HSC59" s="18"/>
      <c r="HSD59" s="18"/>
      <c r="HSE59" s="18"/>
      <c r="HSF59" s="18"/>
      <c r="HSG59" s="18"/>
      <c r="HSH59" s="18"/>
      <c r="HSI59" s="18"/>
      <c r="HSJ59" s="18"/>
      <c r="HSK59" s="18"/>
      <c r="HSL59" s="18"/>
      <c r="HSM59" s="18"/>
      <c r="HSN59" s="18"/>
      <c r="HSO59" s="18"/>
      <c r="HSP59" s="18"/>
      <c r="HSQ59" s="18"/>
      <c r="HSR59" s="18"/>
      <c r="HSS59" s="18"/>
      <c r="HST59" s="18"/>
      <c r="HSU59" s="18"/>
      <c r="HSV59" s="18"/>
      <c r="HSW59" s="18"/>
      <c r="HSX59" s="18"/>
      <c r="HSY59" s="18"/>
      <c r="HSZ59" s="18"/>
      <c r="HTA59" s="18"/>
      <c r="HTB59" s="18"/>
      <c r="HTC59" s="18"/>
      <c r="HTD59" s="18"/>
      <c r="HTE59" s="18"/>
      <c r="HTF59" s="18"/>
      <c r="HTG59" s="18"/>
      <c r="HTH59" s="18"/>
      <c r="HTI59" s="18"/>
      <c r="HTJ59" s="18"/>
      <c r="HTK59" s="18"/>
      <c r="HTL59" s="18"/>
      <c r="HTM59" s="18"/>
      <c r="HTN59" s="18"/>
      <c r="HTO59" s="18"/>
      <c r="HTP59" s="18"/>
      <c r="HTQ59" s="18"/>
      <c r="HTR59" s="18"/>
      <c r="HTS59" s="18"/>
      <c r="HTT59" s="18"/>
      <c r="HTU59" s="18"/>
      <c r="HTV59" s="18"/>
      <c r="HTW59" s="18"/>
      <c r="HTX59" s="18"/>
      <c r="HTY59" s="18"/>
      <c r="HTZ59" s="18"/>
      <c r="HUA59" s="18"/>
      <c r="HUB59" s="18"/>
      <c r="HUC59" s="18"/>
      <c r="HUD59" s="18"/>
      <c r="HUE59" s="18"/>
      <c r="HUF59" s="18"/>
      <c r="HUG59" s="18"/>
      <c r="HUH59" s="18"/>
      <c r="HUI59" s="18"/>
      <c r="HUJ59" s="18"/>
      <c r="HUK59" s="18"/>
      <c r="HUL59" s="18"/>
      <c r="HUM59" s="18"/>
      <c r="HUN59" s="18"/>
      <c r="HUO59" s="18"/>
      <c r="HUP59" s="18"/>
      <c r="HUQ59" s="18"/>
      <c r="HUR59" s="18"/>
      <c r="HUS59" s="18"/>
      <c r="HUT59" s="18"/>
      <c r="HUU59" s="18"/>
      <c r="HUV59" s="18"/>
      <c r="HUW59" s="18"/>
      <c r="HUX59" s="18"/>
      <c r="HUY59" s="18"/>
      <c r="HUZ59" s="18"/>
      <c r="HVA59" s="18"/>
      <c r="HVB59" s="18"/>
      <c r="HVC59" s="18"/>
      <c r="HVD59" s="18"/>
      <c r="HVE59" s="18"/>
      <c r="HVF59" s="18"/>
      <c r="HVG59" s="18"/>
      <c r="HVH59" s="18"/>
      <c r="HVI59" s="18"/>
      <c r="HVJ59" s="18"/>
      <c r="HVK59" s="18"/>
      <c r="HVL59" s="18"/>
      <c r="HVM59" s="18"/>
      <c r="HVN59" s="18"/>
      <c r="HVO59" s="18"/>
      <c r="HVP59" s="18"/>
      <c r="HVQ59" s="18"/>
      <c r="HVR59" s="18"/>
      <c r="HVS59" s="18"/>
      <c r="HVT59" s="18"/>
      <c r="HVU59" s="18"/>
      <c r="HVV59" s="18"/>
      <c r="HVW59" s="18"/>
      <c r="HVX59" s="18"/>
      <c r="HVY59" s="18"/>
      <c r="HVZ59" s="18"/>
      <c r="HWA59" s="18"/>
      <c r="HWB59" s="18"/>
      <c r="HWC59" s="18"/>
      <c r="HWD59" s="18"/>
      <c r="HWE59" s="18"/>
      <c r="HWF59" s="18"/>
      <c r="HWG59" s="18"/>
      <c r="HWH59" s="18"/>
      <c r="HWI59" s="18"/>
      <c r="HWJ59" s="18"/>
      <c r="HWK59" s="18"/>
      <c r="HWL59" s="18"/>
      <c r="HWM59" s="18"/>
      <c r="HWN59" s="18"/>
      <c r="HWO59" s="18"/>
      <c r="HWP59" s="18"/>
      <c r="HWQ59" s="18"/>
      <c r="HWR59" s="18"/>
      <c r="HWS59" s="18"/>
      <c r="HWT59" s="18"/>
      <c r="HWU59" s="18"/>
      <c r="HWV59" s="18"/>
      <c r="HWW59" s="18"/>
      <c r="HWX59" s="18"/>
      <c r="HWY59" s="18"/>
      <c r="HWZ59" s="18"/>
      <c r="HXA59" s="18"/>
      <c r="HXB59" s="18"/>
      <c r="HXC59" s="18"/>
      <c r="HXD59" s="18"/>
      <c r="HXE59" s="18"/>
      <c r="HXF59" s="18"/>
      <c r="HXG59" s="18"/>
      <c r="HXH59" s="18"/>
      <c r="HXI59" s="18"/>
      <c r="HXJ59" s="18"/>
      <c r="HXK59" s="18"/>
      <c r="HXL59" s="18"/>
      <c r="HXM59" s="18"/>
      <c r="HXN59" s="18"/>
      <c r="HXO59" s="18"/>
      <c r="HXP59" s="18"/>
      <c r="HXQ59" s="18"/>
      <c r="HXR59" s="18"/>
      <c r="HXS59" s="18"/>
      <c r="HXT59" s="18"/>
      <c r="HXU59" s="18"/>
      <c r="HXV59" s="18"/>
      <c r="HXW59" s="18"/>
      <c r="HXX59" s="18"/>
      <c r="HXY59" s="18"/>
      <c r="HXZ59" s="18"/>
      <c r="HYA59" s="18"/>
      <c r="HYB59" s="18"/>
      <c r="HYC59" s="18"/>
      <c r="HYD59" s="18"/>
      <c r="HYE59" s="18"/>
      <c r="HYF59" s="18"/>
      <c r="HYG59" s="18"/>
      <c r="HYH59" s="18"/>
      <c r="HYI59" s="18"/>
      <c r="HYJ59" s="18"/>
      <c r="HYK59" s="18"/>
      <c r="HYL59" s="18"/>
      <c r="HYM59" s="18"/>
      <c r="HYN59" s="18"/>
      <c r="HYO59" s="18"/>
      <c r="HYP59" s="18"/>
      <c r="HYQ59" s="18"/>
      <c r="HYR59" s="18"/>
      <c r="HYS59" s="18"/>
      <c r="HYT59" s="18"/>
      <c r="HYU59" s="18"/>
      <c r="HYV59" s="18"/>
      <c r="HYW59" s="18"/>
      <c r="HYX59" s="18"/>
      <c r="HYY59" s="18"/>
      <c r="HYZ59" s="18"/>
      <c r="HZA59" s="18"/>
      <c r="HZB59" s="18"/>
      <c r="HZC59" s="18"/>
      <c r="HZD59" s="18"/>
      <c r="HZE59" s="18"/>
      <c r="HZF59" s="18"/>
      <c r="HZG59" s="18"/>
      <c r="HZH59" s="18"/>
      <c r="HZI59" s="18"/>
      <c r="HZJ59" s="18"/>
      <c r="HZK59" s="18"/>
      <c r="HZL59" s="18"/>
      <c r="HZM59" s="18"/>
      <c r="HZN59" s="18"/>
      <c r="HZO59" s="18"/>
      <c r="HZP59" s="18"/>
      <c r="HZQ59" s="18"/>
      <c r="HZR59" s="18"/>
      <c r="HZS59" s="18"/>
      <c r="HZT59" s="18"/>
      <c r="HZU59" s="18"/>
      <c r="HZV59" s="18"/>
      <c r="HZW59" s="18"/>
      <c r="HZX59" s="18"/>
      <c r="HZY59" s="18"/>
      <c r="HZZ59" s="18"/>
      <c r="IAA59" s="18"/>
      <c r="IAB59" s="18"/>
      <c r="IAC59" s="18"/>
      <c r="IAD59" s="18"/>
      <c r="IAE59" s="18"/>
      <c r="IAF59" s="18"/>
      <c r="IAG59" s="18"/>
      <c r="IAH59" s="18"/>
      <c r="IAI59" s="18"/>
      <c r="IAJ59" s="18"/>
      <c r="IAK59" s="18"/>
      <c r="IAL59" s="18"/>
      <c r="IAM59" s="18"/>
      <c r="IAN59" s="18"/>
      <c r="IAO59" s="18"/>
      <c r="IAP59" s="18"/>
      <c r="IAQ59" s="18"/>
      <c r="IAR59" s="18"/>
      <c r="IAS59" s="18"/>
      <c r="IAT59" s="18"/>
      <c r="IAU59" s="18"/>
      <c r="IAV59" s="18"/>
      <c r="IAW59" s="18"/>
      <c r="IAX59" s="18"/>
      <c r="IAY59" s="18"/>
      <c r="IAZ59" s="18"/>
      <c r="IBA59" s="18"/>
      <c r="IBB59" s="18"/>
      <c r="IBC59" s="18"/>
      <c r="IBD59" s="18"/>
      <c r="IBE59" s="18"/>
      <c r="IBF59" s="18"/>
      <c r="IBG59" s="18"/>
      <c r="IBH59" s="18"/>
      <c r="IBI59" s="18"/>
      <c r="IBJ59" s="18"/>
      <c r="IBK59" s="18"/>
      <c r="IBL59" s="18"/>
      <c r="IBM59" s="18"/>
      <c r="IBN59" s="18"/>
      <c r="IBO59" s="18"/>
      <c r="IBP59" s="18"/>
      <c r="IBQ59" s="18"/>
      <c r="IBR59" s="18"/>
      <c r="IBS59" s="18"/>
      <c r="IBT59" s="18"/>
      <c r="IBU59" s="18"/>
      <c r="IBV59" s="18"/>
      <c r="IBW59" s="18"/>
      <c r="IBX59" s="18"/>
      <c r="IBY59" s="18"/>
      <c r="IBZ59" s="18"/>
      <c r="ICA59" s="18"/>
      <c r="ICB59" s="18"/>
      <c r="ICC59" s="18"/>
      <c r="ICD59" s="18"/>
      <c r="ICE59" s="18"/>
      <c r="ICF59" s="18"/>
      <c r="ICG59" s="18"/>
      <c r="ICH59" s="18"/>
      <c r="ICI59" s="18"/>
      <c r="ICJ59" s="18"/>
      <c r="ICK59" s="18"/>
      <c r="ICL59" s="18"/>
      <c r="ICM59" s="18"/>
      <c r="ICN59" s="18"/>
      <c r="ICO59" s="18"/>
      <c r="ICP59" s="18"/>
      <c r="ICQ59" s="18"/>
      <c r="ICR59" s="18"/>
      <c r="ICS59" s="18"/>
      <c r="ICT59" s="18"/>
      <c r="ICU59" s="18"/>
      <c r="ICV59" s="18"/>
      <c r="ICW59" s="18"/>
      <c r="ICX59" s="18"/>
      <c r="ICY59" s="18"/>
      <c r="ICZ59" s="18"/>
      <c r="IDA59" s="18"/>
      <c r="IDB59" s="18"/>
      <c r="IDC59" s="18"/>
      <c r="IDD59" s="18"/>
      <c r="IDE59" s="18"/>
      <c r="IDF59" s="18"/>
      <c r="IDG59" s="18"/>
      <c r="IDH59" s="18"/>
      <c r="IDI59" s="18"/>
      <c r="IDJ59" s="18"/>
      <c r="IDK59" s="18"/>
      <c r="IDL59" s="18"/>
      <c r="IDM59" s="18"/>
      <c r="IDN59" s="18"/>
      <c r="IDO59" s="18"/>
      <c r="IDP59" s="18"/>
      <c r="IDQ59" s="18"/>
      <c r="IDR59" s="18"/>
      <c r="IDS59" s="18"/>
      <c r="IDT59" s="18"/>
      <c r="IDU59" s="18"/>
      <c r="IDV59" s="18"/>
      <c r="IDW59" s="18"/>
      <c r="IDX59" s="18"/>
      <c r="IDY59" s="18"/>
      <c r="IDZ59" s="18"/>
      <c r="IEA59" s="18"/>
      <c r="IEB59" s="18"/>
      <c r="IEC59" s="18"/>
      <c r="IED59" s="18"/>
      <c r="IEE59" s="18"/>
      <c r="IEF59" s="18"/>
      <c r="IEG59" s="18"/>
      <c r="IEH59" s="18"/>
      <c r="IEI59" s="18"/>
      <c r="IEJ59" s="18"/>
      <c r="IEK59" s="18"/>
      <c r="IEL59" s="18"/>
      <c r="IEM59" s="18"/>
      <c r="IEN59" s="18"/>
      <c r="IEO59" s="18"/>
      <c r="IEP59" s="18"/>
      <c r="IEQ59" s="18"/>
      <c r="IER59" s="18"/>
      <c r="IES59" s="18"/>
      <c r="IET59" s="18"/>
      <c r="IEU59" s="18"/>
      <c r="IEV59" s="18"/>
      <c r="IEW59" s="18"/>
      <c r="IEX59" s="18"/>
      <c r="IEY59" s="18"/>
      <c r="IEZ59" s="18"/>
      <c r="IFA59" s="18"/>
      <c r="IFB59" s="18"/>
      <c r="IFC59" s="18"/>
      <c r="IFD59" s="18"/>
      <c r="IFE59" s="18"/>
      <c r="IFF59" s="18"/>
      <c r="IFG59" s="18"/>
      <c r="IFH59" s="18"/>
      <c r="IFI59" s="18"/>
      <c r="IFJ59" s="18"/>
      <c r="IFK59" s="18"/>
      <c r="IFL59" s="18"/>
      <c r="IFM59" s="18"/>
      <c r="IFN59" s="18"/>
      <c r="IFO59" s="18"/>
      <c r="IFP59" s="18"/>
      <c r="IFQ59" s="18"/>
      <c r="IFR59" s="18"/>
      <c r="IFS59" s="18"/>
      <c r="IFT59" s="18"/>
      <c r="IFU59" s="18"/>
      <c r="IFV59" s="18"/>
      <c r="IFW59" s="18"/>
      <c r="IFX59" s="18"/>
      <c r="IFY59" s="18"/>
      <c r="IFZ59" s="18"/>
      <c r="IGA59" s="18"/>
      <c r="IGB59" s="18"/>
      <c r="IGC59" s="18"/>
      <c r="IGD59" s="18"/>
      <c r="IGE59" s="18"/>
      <c r="IGF59" s="18"/>
      <c r="IGG59" s="18"/>
      <c r="IGH59" s="18"/>
      <c r="IGI59" s="18"/>
      <c r="IGJ59" s="18"/>
      <c r="IGK59" s="18"/>
      <c r="IGL59" s="18"/>
      <c r="IGM59" s="18"/>
      <c r="IGN59" s="18"/>
      <c r="IGO59" s="18"/>
      <c r="IGP59" s="18"/>
      <c r="IGQ59" s="18"/>
      <c r="IGR59" s="18"/>
      <c r="IGS59" s="18"/>
      <c r="IGT59" s="18"/>
      <c r="IGU59" s="18"/>
      <c r="IGV59" s="18"/>
      <c r="IGW59" s="18"/>
      <c r="IGX59" s="18"/>
      <c r="IGY59" s="18"/>
      <c r="IGZ59" s="18"/>
      <c r="IHA59" s="18"/>
      <c r="IHB59" s="18"/>
      <c r="IHC59" s="18"/>
      <c r="IHD59" s="18"/>
      <c r="IHE59" s="18"/>
      <c r="IHF59" s="18"/>
      <c r="IHG59" s="18"/>
      <c r="IHH59" s="18"/>
      <c r="IHI59" s="18"/>
      <c r="IHJ59" s="18"/>
      <c r="IHK59" s="18"/>
      <c r="IHL59" s="18"/>
      <c r="IHM59" s="18"/>
      <c r="IHN59" s="18"/>
      <c r="IHO59" s="18"/>
      <c r="IHP59" s="18"/>
      <c r="IHQ59" s="18"/>
      <c r="IHR59" s="18"/>
      <c r="IHS59" s="18"/>
      <c r="IHT59" s="18"/>
      <c r="IHU59" s="18"/>
      <c r="IHV59" s="18"/>
      <c r="IHW59" s="18"/>
      <c r="IHX59" s="18"/>
      <c r="IHY59" s="18"/>
      <c r="IHZ59" s="18"/>
      <c r="IIA59" s="18"/>
      <c r="IIB59" s="18"/>
      <c r="IIC59" s="18"/>
      <c r="IID59" s="18"/>
      <c r="IIE59" s="18"/>
      <c r="IIF59" s="18"/>
      <c r="IIG59" s="18"/>
      <c r="IIH59" s="18"/>
      <c r="III59" s="18"/>
      <c r="IIJ59" s="18"/>
      <c r="IIK59" s="18"/>
      <c r="IIL59" s="18"/>
      <c r="IIM59" s="18"/>
      <c r="IIN59" s="18"/>
      <c r="IIO59" s="18"/>
      <c r="IIP59" s="18"/>
      <c r="IIQ59" s="18"/>
      <c r="IIR59" s="18"/>
      <c r="IIS59" s="18"/>
      <c r="IIT59" s="18"/>
      <c r="IIU59" s="18"/>
      <c r="IIV59" s="18"/>
      <c r="IIW59" s="18"/>
      <c r="IIX59" s="18"/>
      <c r="IIY59" s="18"/>
      <c r="IIZ59" s="18"/>
      <c r="IJA59" s="18"/>
      <c r="IJB59" s="18"/>
      <c r="IJC59" s="18"/>
      <c r="IJD59" s="18"/>
      <c r="IJE59" s="18"/>
      <c r="IJF59" s="18"/>
      <c r="IJG59" s="18"/>
      <c r="IJH59" s="18"/>
      <c r="IJI59" s="18"/>
      <c r="IJJ59" s="18"/>
      <c r="IJK59" s="18"/>
      <c r="IJL59" s="18"/>
      <c r="IJM59" s="18"/>
      <c r="IJN59" s="18"/>
      <c r="IJO59" s="18"/>
      <c r="IJP59" s="18"/>
      <c r="IJQ59" s="18"/>
      <c r="IJR59" s="18"/>
      <c r="IJS59" s="18"/>
      <c r="IJT59" s="18"/>
      <c r="IJU59" s="18"/>
      <c r="IJV59" s="18"/>
      <c r="IJW59" s="18"/>
      <c r="IJX59" s="18"/>
      <c r="IJY59" s="18"/>
      <c r="IJZ59" s="18"/>
      <c r="IKA59" s="18"/>
      <c r="IKB59" s="18"/>
      <c r="IKC59" s="18"/>
      <c r="IKD59" s="18"/>
      <c r="IKE59" s="18"/>
      <c r="IKF59" s="18"/>
      <c r="IKG59" s="18"/>
      <c r="IKH59" s="18"/>
      <c r="IKI59" s="18"/>
      <c r="IKJ59" s="18"/>
      <c r="IKK59" s="18"/>
      <c r="IKL59" s="18"/>
      <c r="IKM59" s="18"/>
      <c r="IKN59" s="18"/>
      <c r="IKO59" s="18"/>
      <c r="IKP59" s="18"/>
      <c r="IKQ59" s="18"/>
      <c r="IKR59" s="18"/>
      <c r="IKS59" s="18"/>
      <c r="IKT59" s="18"/>
      <c r="IKU59" s="18"/>
      <c r="IKV59" s="18"/>
      <c r="IKW59" s="18"/>
      <c r="IKX59" s="18"/>
      <c r="IKY59" s="18"/>
      <c r="IKZ59" s="18"/>
      <c r="ILA59" s="18"/>
      <c r="ILB59" s="18"/>
      <c r="ILC59" s="18"/>
      <c r="ILD59" s="18"/>
      <c r="ILE59" s="18"/>
      <c r="ILF59" s="18"/>
      <c r="ILG59" s="18"/>
      <c r="ILH59" s="18"/>
      <c r="ILI59" s="18"/>
      <c r="ILJ59" s="18"/>
      <c r="ILK59" s="18"/>
      <c r="ILL59" s="18"/>
      <c r="ILM59" s="18"/>
      <c r="ILN59" s="18"/>
      <c r="ILO59" s="18"/>
      <c r="ILP59" s="18"/>
      <c r="ILQ59" s="18"/>
      <c r="ILR59" s="18"/>
      <c r="ILS59" s="18"/>
      <c r="ILT59" s="18"/>
      <c r="ILU59" s="18"/>
      <c r="ILV59" s="18"/>
      <c r="ILW59" s="18"/>
      <c r="ILX59" s="18"/>
      <c r="ILY59" s="18"/>
      <c r="ILZ59" s="18"/>
      <c r="IMA59" s="18"/>
      <c r="IMB59" s="18"/>
      <c r="IMC59" s="18"/>
      <c r="IMD59" s="18"/>
      <c r="IME59" s="18"/>
      <c r="IMF59" s="18"/>
      <c r="IMG59" s="18"/>
      <c r="IMH59" s="18"/>
      <c r="IMI59" s="18"/>
      <c r="IMJ59" s="18"/>
      <c r="IMK59" s="18"/>
      <c r="IML59" s="18"/>
      <c r="IMM59" s="18"/>
      <c r="IMN59" s="18"/>
      <c r="IMO59" s="18"/>
      <c r="IMP59" s="18"/>
      <c r="IMQ59" s="18"/>
      <c r="IMR59" s="18"/>
      <c r="IMS59" s="18"/>
      <c r="IMT59" s="18"/>
      <c r="IMU59" s="18"/>
      <c r="IMV59" s="18"/>
      <c r="IMW59" s="18"/>
      <c r="IMX59" s="18"/>
      <c r="IMY59" s="18"/>
      <c r="IMZ59" s="18"/>
      <c r="INA59" s="18"/>
      <c r="INB59" s="18"/>
      <c r="INC59" s="18"/>
      <c r="IND59" s="18"/>
      <c r="INE59" s="18"/>
      <c r="INF59" s="18"/>
      <c r="ING59" s="18"/>
      <c r="INH59" s="18"/>
      <c r="INI59" s="18"/>
      <c r="INJ59" s="18"/>
      <c r="INK59" s="18"/>
      <c r="INL59" s="18"/>
      <c r="INM59" s="18"/>
      <c r="INN59" s="18"/>
      <c r="INO59" s="18"/>
      <c r="INP59" s="18"/>
      <c r="INQ59" s="18"/>
      <c r="INR59" s="18"/>
      <c r="INS59" s="18"/>
      <c r="INT59" s="18"/>
      <c r="INU59" s="18"/>
      <c r="INV59" s="18"/>
      <c r="INW59" s="18"/>
      <c r="INX59" s="18"/>
      <c r="INY59" s="18"/>
      <c r="INZ59" s="18"/>
      <c r="IOA59" s="18"/>
      <c r="IOB59" s="18"/>
      <c r="IOC59" s="18"/>
      <c r="IOD59" s="18"/>
      <c r="IOE59" s="18"/>
      <c r="IOF59" s="18"/>
      <c r="IOG59" s="18"/>
      <c r="IOH59" s="18"/>
      <c r="IOI59" s="18"/>
      <c r="IOJ59" s="18"/>
      <c r="IOK59" s="18"/>
      <c r="IOL59" s="18"/>
      <c r="IOM59" s="18"/>
      <c r="ION59" s="18"/>
      <c r="IOO59" s="18"/>
      <c r="IOP59" s="18"/>
      <c r="IOQ59" s="18"/>
      <c r="IOR59" s="18"/>
      <c r="IOS59" s="18"/>
      <c r="IOT59" s="18"/>
      <c r="IOU59" s="18"/>
      <c r="IOV59" s="18"/>
      <c r="IOW59" s="18"/>
      <c r="IOX59" s="18"/>
      <c r="IOY59" s="18"/>
      <c r="IOZ59" s="18"/>
      <c r="IPA59" s="18"/>
      <c r="IPB59" s="18"/>
      <c r="IPC59" s="18"/>
      <c r="IPD59" s="18"/>
      <c r="IPE59" s="18"/>
      <c r="IPF59" s="18"/>
      <c r="IPG59" s="18"/>
      <c r="IPH59" s="18"/>
      <c r="IPI59" s="18"/>
      <c r="IPJ59" s="18"/>
      <c r="IPK59" s="18"/>
      <c r="IPL59" s="18"/>
      <c r="IPM59" s="18"/>
      <c r="IPN59" s="18"/>
      <c r="IPO59" s="18"/>
      <c r="IPP59" s="18"/>
      <c r="IPQ59" s="18"/>
      <c r="IPR59" s="18"/>
      <c r="IPS59" s="18"/>
      <c r="IPT59" s="18"/>
      <c r="IPU59" s="18"/>
      <c r="IPV59" s="18"/>
      <c r="IPW59" s="18"/>
      <c r="IPX59" s="18"/>
      <c r="IPY59" s="18"/>
      <c r="IPZ59" s="18"/>
      <c r="IQA59" s="18"/>
      <c r="IQB59" s="18"/>
      <c r="IQC59" s="18"/>
      <c r="IQD59" s="18"/>
      <c r="IQE59" s="18"/>
      <c r="IQF59" s="18"/>
      <c r="IQG59" s="18"/>
      <c r="IQH59" s="18"/>
      <c r="IQI59" s="18"/>
      <c r="IQJ59" s="18"/>
      <c r="IQK59" s="18"/>
      <c r="IQL59" s="18"/>
      <c r="IQM59" s="18"/>
      <c r="IQN59" s="18"/>
      <c r="IQO59" s="18"/>
      <c r="IQP59" s="18"/>
      <c r="IQQ59" s="18"/>
      <c r="IQR59" s="18"/>
      <c r="IQS59" s="18"/>
      <c r="IQT59" s="18"/>
      <c r="IQU59" s="18"/>
      <c r="IQV59" s="18"/>
      <c r="IQW59" s="18"/>
      <c r="IQX59" s="18"/>
      <c r="IQY59" s="18"/>
      <c r="IQZ59" s="18"/>
      <c r="IRA59" s="18"/>
      <c r="IRB59" s="18"/>
      <c r="IRC59" s="18"/>
      <c r="IRD59" s="18"/>
      <c r="IRE59" s="18"/>
      <c r="IRF59" s="18"/>
      <c r="IRG59" s="18"/>
      <c r="IRH59" s="18"/>
      <c r="IRI59" s="18"/>
      <c r="IRJ59" s="18"/>
      <c r="IRK59" s="18"/>
      <c r="IRL59" s="18"/>
      <c r="IRM59" s="18"/>
      <c r="IRN59" s="18"/>
      <c r="IRO59" s="18"/>
      <c r="IRP59" s="18"/>
      <c r="IRQ59" s="18"/>
      <c r="IRR59" s="18"/>
      <c r="IRS59" s="18"/>
      <c r="IRT59" s="18"/>
      <c r="IRU59" s="18"/>
      <c r="IRV59" s="18"/>
      <c r="IRW59" s="18"/>
      <c r="IRX59" s="18"/>
      <c r="IRY59" s="18"/>
      <c r="IRZ59" s="18"/>
      <c r="ISA59" s="18"/>
      <c r="ISB59" s="18"/>
      <c r="ISC59" s="18"/>
      <c r="ISD59" s="18"/>
      <c r="ISE59" s="18"/>
      <c r="ISF59" s="18"/>
      <c r="ISG59" s="18"/>
      <c r="ISH59" s="18"/>
      <c r="ISI59" s="18"/>
      <c r="ISJ59" s="18"/>
      <c r="ISK59" s="18"/>
      <c r="ISL59" s="18"/>
      <c r="ISM59" s="18"/>
      <c r="ISN59" s="18"/>
      <c r="ISO59" s="18"/>
      <c r="ISP59" s="18"/>
      <c r="ISQ59" s="18"/>
      <c r="ISR59" s="18"/>
      <c r="ISS59" s="18"/>
      <c r="IST59" s="18"/>
      <c r="ISU59" s="18"/>
      <c r="ISV59" s="18"/>
      <c r="ISW59" s="18"/>
      <c r="ISX59" s="18"/>
      <c r="ISY59" s="18"/>
      <c r="ISZ59" s="18"/>
      <c r="ITA59" s="18"/>
      <c r="ITB59" s="18"/>
      <c r="ITC59" s="18"/>
      <c r="ITD59" s="18"/>
      <c r="ITE59" s="18"/>
      <c r="ITF59" s="18"/>
      <c r="ITG59" s="18"/>
      <c r="ITH59" s="18"/>
      <c r="ITI59" s="18"/>
      <c r="ITJ59" s="18"/>
      <c r="ITK59" s="18"/>
      <c r="ITL59" s="18"/>
      <c r="ITM59" s="18"/>
      <c r="ITN59" s="18"/>
      <c r="ITO59" s="18"/>
      <c r="ITP59" s="18"/>
      <c r="ITQ59" s="18"/>
      <c r="ITR59" s="18"/>
      <c r="ITS59" s="18"/>
      <c r="ITT59" s="18"/>
      <c r="ITU59" s="18"/>
      <c r="ITV59" s="18"/>
      <c r="ITW59" s="18"/>
      <c r="ITX59" s="18"/>
      <c r="ITY59" s="18"/>
      <c r="ITZ59" s="18"/>
      <c r="IUA59" s="18"/>
      <c r="IUB59" s="18"/>
      <c r="IUC59" s="18"/>
      <c r="IUD59" s="18"/>
      <c r="IUE59" s="18"/>
      <c r="IUF59" s="18"/>
      <c r="IUG59" s="18"/>
      <c r="IUH59" s="18"/>
      <c r="IUI59" s="18"/>
      <c r="IUJ59" s="18"/>
      <c r="IUK59" s="18"/>
      <c r="IUL59" s="18"/>
      <c r="IUM59" s="18"/>
      <c r="IUN59" s="18"/>
      <c r="IUO59" s="18"/>
      <c r="IUP59" s="18"/>
      <c r="IUQ59" s="18"/>
      <c r="IUR59" s="18"/>
      <c r="IUS59" s="18"/>
      <c r="IUT59" s="18"/>
      <c r="IUU59" s="18"/>
      <c r="IUV59" s="18"/>
      <c r="IUW59" s="18"/>
      <c r="IUX59" s="18"/>
      <c r="IUY59" s="18"/>
      <c r="IUZ59" s="18"/>
      <c r="IVA59" s="18"/>
      <c r="IVB59" s="18"/>
      <c r="IVC59" s="18"/>
      <c r="IVD59" s="18"/>
      <c r="IVE59" s="18"/>
      <c r="IVF59" s="18"/>
      <c r="IVG59" s="18"/>
      <c r="IVH59" s="18"/>
      <c r="IVI59" s="18"/>
      <c r="IVJ59" s="18"/>
      <c r="IVK59" s="18"/>
      <c r="IVL59" s="18"/>
      <c r="IVM59" s="18"/>
      <c r="IVN59" s="18"/>
      <c r="IVO59" s="18"/>
      <c r="IVP59" s="18"/>
      <c r="IVQ59" s="18"/>
      <c r="IVR59" s="18"/>
      <c r="IVS59" s="18"/>
      <c r="IVT59" s="18"/>
      <c r="IVU59" s="18"/>
      <c r="IVV59" s="18"/>
      <c r="IVW59" s="18"/>
      <c r="IVX59" s="18"/>
      <c r="IVY59" s="18"/>
      <c r="IVZ59" s="18"/>
      <c r="IWA59" s="18"/>
      <c r="IWB59" s="18"/>
      <c r="IWC59" s="18"/>
      <c r="IWD59" s="18"/>
      <c r="IWE59" s="18"/>
      <c r="IWF59" s="18"/>
      <c r="IWG59" s="18"/>
      <c r="IWH59" s="18"/>
      <c r="IWI59" s="18"/>
      <c r="IWJ59" s="18"/>
      <c r="IWK59" s="18"/>
      <c r="IWL59" s="18"/>
      <c r="IWM59" s="18"/>
      <c r="IWN59" s="18"/>
      <c r="IWO59" s="18"/>
      <c r="IWP59" s="18"/>
      <c r="IWQ59" s="18"/>
      <c r="IWR59" s="18"/>
      <c r="IWS59" s="18"/>
      <c r="IWT59" s="18"/>
      <c r="IWU59" s="18"/>
      <c r="IWV59" s="18"/>
      <c r="IWW59" s="18"/>
      <c r="IWX59" s="18"/>
      <c r="IWY59" s="18"/>
      <c r="IWZ59" s="18"/>
      <c r="IXA59" s="18"/>
      <c r="IXB59" s="18"/>
      <c r="IXC59" s="18"/>
      <c r="IXD59" s="18"/>
      <c r="IXE59" s="18"/>
      <c r="IXF59" s="18"/>
      <c r="IXG59" s="18"/>
      <c r="IXH59" s="18"/>
      <c r="IXI59" s="18"/>
      <c r="IXJ59" s="18"/>
      <c r="IXK59" s="18"/>
      <c r="IXL59" s="18"/>
      <c r="IXM59" s="18"/>
      <c r="IXN59" s="18"/>
      <c r="IXO59" s="18"/>
      <c r="IXP59" s="18"/>
      <c r="IXQ59" s="18"/>
      <c r="IXR59" s="18"/>
      <c r="IXS59" s="18"/>
      <c r="IXT59" s="18"/>
      <c r="IXU59" s="18"/>
      <c r="IXV59" s="18"/>
      <c r="IXW59" s="18"/>
      <c r="IXX59" s="18"/>
      <c r="IXY59" s="18"/>
      <c r="IXZ59" s="18"/>
      <c r="IYA59" s="18"/>
      <c r="IYB59" s="18"/>
      <c r="IYC59" s="18"/>
      <c r="IYD59" s="18"/>
      <c r="IYE59" s="18"/>
      <c r="IYF59" s="18"/>
      <c r="IYG59" s="18"/>
      <c r="IYH59" s="18"/>
      <c r="IYI59" s="18"/>
      <c r="IYJ59" s="18"/>
      <c r="IYK59" s="18"/>
      <c r="IYL59" s="18"/>
      <c r="IYM59" s="18"/>
      <c r="IYN59" s="18"/>
      <c r="IYO59" s="18"/>
      <c r="IYP59" s="18"/>
      <c r="IYQ59" s="18"/>
      <c r="IYR59" s="18"/>
      <c r="IYS59" s="18"/>
      <c r="IYT59" s="18"/>
      <c r="IYU59" s="18"/>
      <c r="IYV59" s="18"/>
      <c r="IYW59" s="18"/>
      <c r="IYX59" s="18"/>
      <c r="IYY59" s="18"/>
      <c r="IYZ59" s="18"/>
      <c r="IZA59" s="18"/>
      <c r="IZB59" s="18"/>
      <c r="IZC59" s="18"/>
      <c r="IZD59" s="18"/>
      <c r="IZE59" s="18"/>
      <c r="IZF59" s="18"/>
      <c r="IZG59" s="18"/>
      <c r="IZH59" s="18"/>
      <c r="IZI59" s="18"/>
      <c r="IZJ59" s="18"/>
      <c r="IZK59" s="18"/>
      <c r="IZL59" s="18"/>
      <c r="IZM59" s="18"/>
      <c r="IZN59" s="18"/>
      <c r="IZO59" s="18"/>
      <c r="IZP59" s="18"/>
      <c r="IZQ59" s="18"/>
      <c r="IZR59" s="18"/>
      <c r="IZS59" s="18"/>
      <c r="IZT59" s="18"/>
      <c r="IZU59" s="18"/>
      <c r="IZV59" s="18"/>
      <c r="IZW59" s="18"/>
      <c r="IZX59" s="18"/>
      <c r="IZY59" s="18"/>
      <c r="IZZ59" s="18"/>
      <c r="JAA59" s="18"/>
      <c r="JAB59" s="18"/>
      <c r="JAC59" s="18"/>
      <c r="JAD59" s="18"/>
      <c r="JAE59" s="18"/>
      <c r="JAF59" s="18"/>
      <c r="JAG59" s="18"/>
      <c r="JAH59" s="18"/>
      <c r="JAI59" s="18"/>
      <c r="JAJ59" s="18"/>
      <c r="JAK59" s="18"/>
      <c r="JAL59" s="18"/>
      <c r="JAM59" s="18"/>
      <c r="JAN59" s="18"/>
      <c r="JAO59" s="18"/>
      <c r="JAP59" s="18"/>
      <c r="JAQ59" s="18"/>
      <c r="JAR59" s="18"/>
      <c r="JAS59" s="18"/>
      <c r="JAT59" s="18"/>
      <c r="JAU59" s="18"/>
      <c r="JAV59" s="18"/>
      <c r="JAW59" s="18"/>
      <c r="JAX59" s="18"/>
      <c r="JAY59" s="18"/>
      <c r="JAZ59" s="18"/>
      <c r="JBA59" s="18"/>
      <c r="JBB59" s="18"/>
      <c r="JBC59" s="18"/>
      <c r="JBD59" s="18"/>
      <c r="JBE59" s="18"/>
      <c r="JBF59" s="18"/>
      <c r="JBG59" s="18"/>
      <c r="JBH59" s="18"/>
      <c r="JBI59" s="18"/>
      <c r="JBJ59" s="18"/>
      <c r="JBK59" s="18"/>
      <c r="JBL59" s="18"/>
      <c r="JBM59" s="18"/>
      <c r="JBN59" s="18"/>
      <c r="JBO59" s="18"/>
      <c r="JBP59" s="18"/>
      <c r="JBQ59" s="18"/>
      <c r="JBR59" s="18"/>
      <c r="JBS59" s="18"/>
      <c r="JBT59" s="18"/>
      <c r="JBU59" s="18"/>
      <c r="JBV59" s="18"/>
      <c r="JBW59" s="18"/>
      <c r="JBX59" s="18"/>
      <c r="JBY59" s="18"/>
      <c r="JBZ59" s="18"/>
      <c r="JCA59" s="18"/>
      <c r="JCB59" s="18"/>
      <c r="JCC59" s="18"/>
      <c r="JCD59" s="18"/>
      <c r="JCE59" s="18"/>
      <c r="JCF59" s="18"/>
      <c r="JCG59" s="18"/>
      <c r="JCH59" s="18"/>
      <c r="JCI59" s="18"/>
      <c r="JCJ59" s="18"/>
      <c r="JCK59" s="18"/>
      <c r="JCL59" s="18"/>
      <c r="JCM59" s="18"/>
      <c r="JCN59" s="18"/>
      <c r="JCO59" s="18"/>
      <c r="JCP59" s="18"/>
      <c r="JCQ59" s="18"/>
      <c r="JCR59" s="18"/>
      <c r="JCS59" s="18"/>
      <c r="JCT59" s="18"/>
      <c r="JCU59" s="18"/>
      <c r="JCV59" s="18"/>
      <c r="JCW59" s="18"/>
      <c r="JCX59" s="18"/>
      <c r="JCY59" s="18"/>
      <c r="JCZ59" s="18"/>
      <c r="JDA59" s="18"/>
      <c r="JDB59" s="18"/>
      <c r="JDC59" s="18"/>
      <c r="JDD59" s="18"/>
      <c r="JDE59" s="18"/>
      <c r="JDF59" s="18"/>
      <c r="JDG59" s="18"/>
      <c r="JDH59" s="18"/>
      <c r="JDI59" s="18"/>
      <c r="JDJ59" s="18"/>
      <c r="JDK59" s="18"/>
      <c r="JDL59" s="18"/>
      <c r="JDM59" s="18"/>
      <c r="JDN59" s="18"/>
      <c r="JDO59" s="18"/>
      <c r="JDP59" s="18"/>
      <c r="JDQ59" s="18"/>
      <c r="JDR59" s="18"/>
      <c r="JDS59" s="18"/>
      <c r="JDT59" s="18"/>
      <c r="JDU59" s="18"/>
      <c r="JDV59" s="18"/>
      <c r="JDW59" s="18"/>
      <c r="JDX59" s="18"/>
      <c r="JDY59" s="18"/>
      <c r="JDZ59" s="18"/>
      <c r="JEA59" s="18"/>
      <c r="JEB59" s="18"/>
      <c r="JEC59" s="18"/>
      <c r="JED59" s="18"/>
      <c r="JEE59" s="18"/>
      <c r="JEF59" s="18"/>
      <c r="JEG59" s="18"/>
      <c r="JEH59" s="18"/>
      <c r="JEI59" s="18"/>
      <c r="JEJ59" s="18"/>
      <c r="JEK59" s="18"/>
      <c r="JEL59" s="18"/>
      <c r="JEM59" s="18"/>
      <c r="JEN59" s="18"/>
      <c r="JEO59" s="18"/>
      <c r="JEP59" s="18"/>
      <c r="JEQ59" s="18"/>
      <c r="JER59" s="18"/>
      <c r="JES59" s="18"/>
      <c r="JET59" s="18"/>
      <c r="JEU59" s="18"/>
      <c r="JEV59" s="18"/>
      <c r="JEW59" s="18"/>
      <c r="JEX59" s="18"/>
      <c r="JEY59" s="18"/>
      <c r="JEZ59" s="18"/>
      <c r="JFA59" s="18"/>
      <c r="JFB59" s="18"/>
      <c r="JFC59" s="18"/>
      <c r="JFD59" s="18"/>
      <c r="JFE59" s="18"/>
      <c r="JFF59" s="18"/>
      <c r="JFG59" s="18"/>
      <c r="JFH59" s="18"/>
      <c r="JFI59" s="18"/>
      <c r="JFJ59" s="18"/>
      <c r="JFK59" s="18"/>
      <c r="JFL59" s="18"/>
      <c r="JFM59" s="18"/>
      <c r="JFN59" s="18"/>
      <c r="JFO59" s="18"/>
      <c r="JFP59" s="18"/>
      <c r="JFQ59" s="18"/>
      <c r="JFR59" s="18"/>
      <c r="JFS59" s="18"/>
      <c r="JFT59" s="18"/>
      <c r="JFU59" s="18"/>
      <c r="JFV59" s="18"/>
      <c r="JFW59" s="18"/>
      <c r="JFX59" s="18"/>
      <c r="JFY59" s="18"/>
      <c r="JFZ59" s="18"/>
      <c r="JGA59" s="18"/>
      <c r="JGB59" s="18"/>
      <c r="JGC59" s="18"/>
      <c r="JGD59" s="18"/>
      <c r="JGE59" s="18"/>
      <c r="JGF59" s="18"/>
      <c r="JGG59" s="18"/>
      <c r="JGH59" s="18"/>
      <c r="JGI59" s="18"/>
      <c r="JGJ59" s="18"/>
      <c r="JGK59" s="18"/>
      <c r="JGL59" s="18"/>
      <c r="JGM59" s="18"/>
      <c r="JGN59" s="18"/>
      <c r="JGO59" s="18"/>
      <c r="JGP59" s="18"/>
      <c r="JGQ59" s="18"/>
      <c r="JGR59" s="18"/>
      <c r="JGS59" s="18"/>
      <c r="JGT59" s="18"/>
      <c r="JGU59" s="18"/>
      <c r="JGV59" s="18"/>
      <c r="JGW59" s="18"/>
      <c r="JGX59" s="18"/>
      <c r="JGY59" s="18"/>
      <c r="JGZ59" s="18"/>
      <c r="JHA59" s="18"/>
      <c r="JHB59" s="18"/>
      <c r="JHC59" s="18"/>
      <c r="JHD59" s="18"/>
      <c r="JHE59" s="18"/>
      <c r="JHF59" s="18"/>
      <c r="JHG59" s="18"/>
      <c r="JHH59" s="18"/>
      <c r="JHI59" s="18"/>
      <c r="JHJ59" s="18"/>
      <c r="JHK59" s="18"/>
      <c r="JHL59" s="18"/>
      <c r="JHM59" s="18"/>
      <c r="JHN59" s="18"/>
      <c r="JHO59" s="18"/>
      <c r="JHP59" s="18"/>
      <c r="JHQ59" s="18"/>
      <c r="JHR59" s="18"/>
      <c r="JHS59" s="18"/>
      <c r="JHT59" s="18"/>
      <c r="JHU59" s="18"/>
      <c r="JHV59" s="18"/>
      <c r="JHW59" s="18"/>
      <c r="JHX59" s="18"/>
      <c r="JHY59" s="18"/>
      <c r="JHZ59" s="18"/>
      <c r="JIA59" s="18"/>
      <c r="JIB59" s="18"/>
      <c r="JIC59" s="18"/>
      <c r="JID59" s="18"/>
      <c r="JIE59" s="18"/>
      <c r="JIF59" s="18"/>
      <c r="JIG59" s="18"/>
      <c r="JIH59" s="18"/>
      <c r="JII59" s="18"/>
      <c r="JIJ59" s="18"/>
      <c r="JIK59" s="18"/>
      <c r="JIL59" s="18"/>
      <c r="JIM59" s="18"/>
      <c r="JIN59" s="18"/>
      <c r="JIO59" s="18"/>
      <c r="JIP59" s="18"/>
      <c r="JIQ59" s="18"/>
      <c r="JIR59" s="18"/>
      <c r="JIS59" s="18"/>
      <c r="JIT59" s="18"/>
      <c r="JIU59" s="18"/>
      <c r="JIV59" s="18"/>
      <c r="JIW59" s="18"/>
      <c r="JIX59" s="18"/>
      <c r="JIY59" s="18"/>
      <c r="JIZ59" s="18"/>
      <c r="JJA59" s="18"/>
      <c r="JJB59" s="18"/>
      <c r="JJC59" s="18"/>
      <c r="JJD59" s="18"/>
      <c r="JJE59" s="18"/>
      <c r="JJF59" s="18"/>
      <c r="JJG59" s="18"/>
      <c r="JJH59" s="18"/>
      <c r="JJI59" s="18"/>
      <c r="JJJ59" s="18"/>
      <c r="JJK59" s="18"/>
      <c r="JJL59" s="18"/>
      <c r="JJM59" s="18"/>
      <c r="JJN59" s="18"/>
      <c r="JJO59" s="18"/>
      <c r="JJP59" s="18"/>
      <c r="JJQ59" s="18"/>
      <c r="JJR59" s="18"/>
      <c r="JJS59" s="18"/>
      <c r="JJT59" s="18"/>
      <c r="JJU59" s="18"/>
      <c r="JJV59" s="18"/>
      <c r="JJW59" s="18"/>
      <c r="JJX59" s="18"/>
      <c r="JJY59" s="18"/>
      <c r="JJZ59" s="18"/>
      <c r="JKA59" s="18"/>
      <c r="JKB59" s="18"/>
      <c r="JKC59" s="18"/>
      <c r="JKD59" s="18"/>
      <c r="JKE59" s="18"/>
      <c r="JKF59" s="18"/>
      <c r="JKG59" s="18"/>
      <c r="JKH59" s="18"/>
      <c r="JKI59" s="18"/>
      <c r="JKJ59" s="18"/>
      <c r="JKK59" s="18"/>
      <c r="JKL59" s="18"/>
      <c r="JKM59" s="18"/>
      <c r="JKN59" s="18"/>
      <c r="JKO59" s="18"/>
      <c r="JKP59" s="18"/>
      <c r="JKQ59" s="18"/>
      <c r="JKR59" s="18"/>
      <c r="JKS59" s="18"/>
      <c r="JKT59" s="18"/>
      <c r="JKU59" s="18"/>
      <c r="JKV59" s="18"/>
      <c r="JKW59" s="18"/>
      <c r="JKX59" s="18"/>
      <c r="JKY59" s="18"/>
      <c r="JKZ59" s="18"/>
      <c r="JLA59" s="18"/>
      <c r="JLB59" s="18"/>
      <c r="JLC59" s="18"/>
      <c r="JLD59" s="18"/>
      <c r="JLE59" s="18"/>
      <c r="JLF59" s="18"/>
      <c r="JLG59" s="18"/>
      <c r="JLH59" s="18"/>
      <c r="JLI59" s="18"/>
      <c r="JLJ59" s="18"/>
      <c r="JLK59" s="18"/>
      <c r="JLL59" s="18"/>
      <c r="JLM59" s="18"/>
      <c r="JLN59" s="18"/>
      <c r="JLO59" s="18"/>
      <c r="JLP59" s="18"/>
      <c r="JLQ59" s="18"/>
      <c r="JLR59" s="18"/>
      <c r="JLS59" s="18"/>
      <c r="JLT59" s="18"/>
      <c r="JLU59" s="18"/>
      <c r="JLV59" s="18"/>
      <c r="JLW59" s="18"/>
      <c r="JLX59" s="18"/>
      <c r="JLY59" s="18"/>
      <c r="JLZ59" s="18"/>
      <c r="JMA59" s="18"/>
      <c r="JMB59" s="18"/>
      <c r="JMC59" s="18"/>
      <c r="JMD59" s="18"/>
      <c r="JME59" s="18"/>
      <c r="JMF59" s="18"/>
      <c r="JMG59" s="18"/>
      <c r="JMH59" s="18"/>
      <c r="JMI59" s="18"/>
      <c r="JMJ59" s="18"/>
      <c r="JMK59" s="18"/>
      <c r="JML59" s="18"/>
      <c r="JMM59" s="18"/>
      <c r="JMN59" s="18"/>
      <c r="JMO59" s="18"/>
      <c r="JMP59" s="18"/>
      <c r="JMQ59" s="18"/>
      <c r="JMR59" s="18"/>
      <c r="JMS59" s="18"/>
      <c r="JMT59" s="18"/>
      <c r="JMU59" s="18"/>
      <c r="JMV59" s="18"/>
      <c r="JMW59" s="18"/>
      <c r="JMX59" s="18"/>
      <c r="JMY59" s="18"/>
      <c r="JMZ59" s="18"/>
      <c r="JNA59" s="18"/>
      <c r="JNB59" s="18"/>
      <c r="JNC59" s="18"/>
      <c r="JND59" s="18"/>
      <c r="JNE59" s="18"/>
      <c r="JNF59" s="18"/>
      <c r="JNG59" s="18"/>
      <c r="JNH59" s="18"/>
      <c r="JNI59" s="18"/>
      <c r="JNJ59" s="18"/>
      <c r="JNK59" s="18"/>
      <c r="JNL59" s="18"/>
      <c r="JNM59" s="18"/>
      <c r="JNN59" s="18"/>
      <c r="JNO59" s="18"/>
      <c r="JNP59" s="18"/>
      <c r="JNQ59" s="18"/>
      <c r="JNR59" s="18"/>
      <c r="JNS59" s="18"/>
      <c r="JNT59" s="18"/>
      <c r="JNU59" s="18"/>
      <c r="JNV59" s="18"/>
      <c r="JNW59" s="18"/>
      <c r="JNX59" s="18"/>
      <c r="JNY59" s="18"/>
      <c r="JNZ59" s="18"/>
      <c r="JOA59" s="18"/>
      <c r="JOB59" s="18"/>
      <c r="JOC59" s="18"/>
      <c r="JOD59" s="18"/>
      <c r="JOE59" s="18"/>
      <c r="JOF59" s="18"/>
      <c r="JOG59" s="18"/>
      <c r="JOH59" s="18"/>
      <c r="JOI59" s="18"/>
      <c r="JOJ59" s="18"/>
      <c r="JOK59" s="18"/>
      <c r="JOL59" s="18"/>
      <c r="JOM59" s="18"/>
      <c r="JON59" s="18"/>
      <c r="JOO59" s="18"/>
      <c r="JOP59" s="18"/>
      <c r="JOQ59" s="18"/>
      <c r="JOR59" s="18"/>
      <c r="JOS59" s="18"/>
      <c r="JOT59" s="18"/>
      <c r="JOU59" s="18"/>
      <c r="JOV59" s="18"/>
      <c r="JOW59" s="18"/>
      <c r="JOX59" s="18"/>
      <c r="JOY59" s="18"/>
      <c r="JOZ59" s="18"/>
      <c r="JPA59" s="18"/>
      <c r="JPB59" s="18"/>
      <c r="JPC59" s="18"/>
      <c r="JPD59" s="18"/>
      <c r="JPE59" s="18"/>
      <c r="JPF59" s="18"/>
      <c r="JPG59" s="18"/>
      <c r="JPH59" s="18"/>
      <c r="JPI59" s="18"/>
      <c r="JPJ59" s="18"/>
      <c r="JPK59" s="18"/>
      <c r="JPL59" s="18"/>
      <c r="JPM59" s="18"/>
      <c r="JPN59" s="18"/>
      <c r="JPO59" s="18"/>
      <c r="JPP59" s="18"/>
      <c r="JPQ59" s="18"/>
      <c r="JPR59" s="18"/>
      <c r="JPS59" s="18"/>
      <c r="JPT59" s="18"/>
      <c r="JPU59" s="18"/>
      <c r="JPV59" s="18"/>
      <c r="JPW59" s="18"/>
      <c r="JPX59" s="18"/>
      <c r="JPY59" s="18"/>
      <c r="JPZ59" s="18"/>
      <c r="JQA59" s="18"/>
      <c r="JQB59" s="18"/>
      <c r="JQC59" s="18"/>
      <c r="JQD59" s="18"/>
      <c r="JQE59" s="18"/>
      <c r="JQF59" s="18"/>
      <c r="JQG59" s="18"/>
      <c r="JQH59" s="18"/>
      <c r="JQI59" s="18"/>
      <c r="JQJ59" s="18"/>
      <c r="JQK59" s="18"/>
      <c r="JQL59" s="18"/>
      <c r="JQM59" s="18"/>
      <c r="JQN59" s="18"/>
      <c r="JQO59" s="18"/>
      <c r="JQP59" s="18"/>
      <c r="JQQ59" s="18"/>
      <c r="JQR59" s="18"/>
      <c r="JQS59" s="18"/>
      <c r="JQT59" s="18"/>
      <c r="JQU59" s="18"/>
      <c r="JQV59" s="18"/>
      <c r="JQW59" s="18"/>
      <c r="JQX59" s="18"/>
      <c r="JQY59" s="18"/>
      <c r="JQZ59" s="18"/>
      <c r="JRA59" s="18"/>
      <c r="JRB59" s="18"/>
      <c r="JRC59" s="18"/>
      <c r="JRD59" s="18"/>
      <c r="JRE59" s="18"/>
      <c r="JRF59" s="18"/>
      <c r="JRG59" s="18"/>
      <c r="JRH59" s="18"/>
      <c r="JRI59" s="18"/>
      <c r="JRJ59" s="18"/>
      <c r="JRK59" s="18"/>
      <c r="JRL59" s="18"/>
      <c r="JRM59" s="18"/>
      <c r="JRN59" s="18"/>
      <c r="JRO59" s="18"/>
      <c r="JRP59" s="18"/>
      <c r="JRQ59" s="18"/>
      <c r="JRR59" s="18"/>
      <c r="JRS59" s="18"/>
      <c r="JRT59" s="18"/>
      <c r="JRU59" s="18"/>
      <c r="JRV59" s="18"/>
      <c r="JRW59" s="18"/>
      <c r="JRX59" s="18"/>
      <c r="JRY59" s="18"/>
      <c r="JRZ59" s="18"/>
      <c r="JSA59" s="18"/>
      <c r="JSB59" s="18"/>
      <c r="JSC59" s="18"/>
      <c r="JSD59" s="18"/>
      <c r="JSE59" s="18"/>
      <c r="JSF59" s="18"/>
      <c r="JSG59" s="18"/>
      <c r="JSH59" s="18"/>
      <c r="JSI59" s="18"/>
      <c r="JSJ59" s="18"/>
      <c r="JSK59" s="18"/>
      <c r="JSL59" s="18"/>
      <c r="JSM59" s="18"/>
      <c r="JSN59" s="18"/>
      <c r="JSO59" s="18"/>
      <c r="JSP59" s="18"/>
      <c r="JSQ59" s="18"/>
      <c r="JSR59" s="18"/>
      <c r="JSS59" s="18"/>
      <c r="JST59" s="18"/>
      <c r="JSU59" s="18"/>
      <c r="JSV59" s="18"/>
      <c r="JSW59" s="18"/>
      <c r="JSX59" s="18"/>
      <c r="JSY59" s="18"/>
      <c r="JSZ59" s="18"/>
      <c r="JTA59" s="18"/>
      <c r="JTB59" s="18"/>
      <c r="JTC59" s="18"/>
      <c r="JTD59" s="18"/>
      <c r="JTE59" s="18"/>
      <c r="JTF59" s="18"/>
      <c r="JTG59" s="18"/>
      <c r="JTH59" s="18"/>
      <c r="JTI59" s="18"/>
      <c r="JTJ59" s="18"/>
      <c r="JTK59" s="18"/>
      <c r="JTL59" s="18"/>
      <c r="JTM59" s="18"/>
      <c r="JTN59" s="18"/>
      <c r="JTO59" s="18"/>
      <c r="JTP59" s="18"/>
      <c r="JTQ59" s="18"/>
      <c r="JTR59" s="18"/>
      <c r="JTS59" s="18"/>
      <c r="JTT59" s="18"/>
      <c r="JTU59" s="18"/>
      <c r="JTV59" s="18"/>
      <c r="JTW59" s="18"/>
      <c r="JTX59" s="18"/>
      <c r="JTY59" s="18"/>
      <c r="JTZ59" s="18"/>
      <c r="JUA59" s="18"/>
      <c r="JUB59" s="18"/>
      <c r="JUC59" s="18"/>
      <c r="JUD59" s="18"/>
      <c r="JUE59" s="18"/>
      <c r="JUF59" s="18"/>
      <c r="JUG59" s="18"/>
      <c r="JUH59" s="18"/>
      <c r="JUI59" s="18"/>
      <c r="JUJ59" s="18"/>
      <c r="JUK59" s="18"/>
      <c r="JUL59" s="18"/>
      <c r="JUM59" s="18"/>
      <c r="JUN59" s="18"/>
      <c r="JUO59" s="18"/>
      <c r="JUP59" s="18"/>
      <c r="JUQ59" s="18"/>
      <c r="JUR59" s="18"/>
      <c r="JUS59" s="18"/>
      <c r="JUT59" s="18"/>
      <c r="JUU59" s="18"/>
      <c r="JUV59" s="18"/>
      <c r="JUW59" s="18"/>
      <c r="JUX59" s="18"/>
      <c r="JUY59" s="18"/>
      <c r="JUZ59" s="18"/>
      <c r="JVA59" s="18"/>
      <c r="JVB59" s="18"/>
      <c r="JVC59" s="18"/>
      <c r="JVD59" s="18"/>
      <c r="JVE59" s="18"/>
      <c r="JVF59" s="18"/>
      <c r="JVG59" s="18"/>
      <c r="JVH59" s="18"/>
      <c r="JVI59" s="18"/>
      <c r="JVJ59" s="18"/>
      <c r="JVK59" s="18"/>
      <c r="JVL59" s="18"/>
      <c r="JVM59" s="18"/>
      <c r="JVN59" s="18"/>
      <c r="JVO59" s="18"/>
      <c r="JVP59" s="18"/>
      <c r="JVQ59" s="18"/>
      <c r="JVR59" s="18"/>
      <c r="JVS59" s="18"/>
      <c r="JVT59" s="18"/>
      <c r="JVU59" s="18"/>
      <c r="JVV59" s="18"/>
      <c r="JVW59" s="18"/>
      <c r="JVX59" s="18"/>
      <c r="JVY59" s="18"/>
      <c r="JVZ59" s="18"/>
      <c r="JWA59" s="18"/>
      <c r="JWB59" s="18"/>
      <c r="JWC59" s="18"/>
      <c r="JWD59" s="18"/>
      <c r="JWE59" s="18"/>
      <c r="JWF59" s="18"/>
      <c r="JWG59" s="18"/>
      <c r="JWH59" s="18"/>
      <c r="JWI59" s="18"/>
      <c r="JWJ59" s="18"/>
      <c r="JWK59" s="18"/>
      <c r="JWL59" s="18"/>
      <c r="JWM59" s="18"/>
      <c r="JWN59" s="18"/>
      <c r="JWO59" s="18"/>
      <c r="JWP59" s="18"/>
      <c r="JWQ59" s="18"/>
      <c r="JWR59" s="18"/>
      <c r="JWS59" s="18"/>
      <c r="JWT59" s="18"/>
      <c r="JWU59" s="18"/>
      <c r="JWV59" s="18"/>
      <c r="JWW59" s="18"/>
      <c r="JWX59" s="18"/>
      <c r="JWY59" s="18"/>
      <c r="JWZ59" s="18"/>
      <c r="JXA59" s="18"/>
      <c r="JXB59" s="18"/>
      <c r="JXC59" s="18"/>
      <c r="JXD59" s="18"/>
      <c r="JXE59" s="18"/>
      <c r="JXF59" s="18"/>
      <c r="JXG59" s="18"/>
      <c r="JXH59" s="18"/>
      <c r="JXI59" s="18"/>
      <c r="JXJ59" s="18"/>
      <c r="JXK59" s="18"/>
      <c r="JXL59" s="18"/>
      <c r="JXM59" s="18"/>
      <c r="JXN59" s="18"/>
      <c r="JXO59" s="18"/>
      <c r="JXP59" s="18"/>
      <c r="JXQ59" s="18"/>
      <c r="JXR59" s="18"/>
      <c r="JXS59" s="18"/>
      <c r="JXT59" s="18"/>
      <c r="JXU59" s="18"/>
      <c r="JXV59" s="18"/>
      <c r="JXW59" s="18"/>
      <c r="JXX59" s="18"/>
      <c r="JXY59" s="18"/>
      <c r="JXZ59" s="18"/>
      <c r="JYA59" s="18"/>
      <c r="JYB59" s="18"/>
      <c r="JYC59" s="18"/>
      <c r="JYD59" s="18"/>
      <c r="JYE59" s="18"/>
      <c r="JYF59" s="18"/>
      <c r="JYG59" s="18"/>
      <c r="JYH59" s="18"/>
      <c r="JYI59" s="18"/>
      <c r="JYJ59" s="18"/>
      <c r="JYK59" s="18"/>
      <c r="JYL59" s="18"/>
      <c r="JYM59" s="18"/>
      <c r="JYN59" s="18"/>
      <c r="JYO59" s="18"/>
      <c r="JYP59" s="18"/>
      <c r="JYQ59" s="18"/>
      <c r="JYR59" s="18"/>
      <c r="JYS59" s="18"/>
      <c r="JYT59" s="18"/>
      <c r="JYU59" s="18"/>
      <c r="JYV59" s="18"/>
      <c r="JYW59" s="18"/>
      <c r="JYX59" s="18"/>
      <c r="JYY59" s="18"/>
      <c r="JYZ59" s="18"/>
      <c r="JZA59" s="18"/>
      <c r="JZB59" s="18"/>
      <c r="JZC59" s="18"/>
      <c r="JZD59" s="18"/>
      <c r="JZE59" s="18"/>
      <c r="JZF59" s="18"/>
      <c r="JZG59" s="18"/>
      <c r="JZH59" s="18"/>
      <c r="JZI59" s="18"/>
      <c r="JZJ59" s="18"/>
      <c r="JZK59" s="18"/>
      <c r="JZL59" s="18"/>
      <c r="JZM59" s="18"/>
      <c r="JZN59" s="18"/>
      <c r="JZO59" s="18"/>
      <c r="JZP59" s="18"/>
      <c r="JZQ59" s="18"/>
      <c r="JZR59" s="18"/>
      <c r="JZS59" s="18"/>
      <c r="JZT59" s="18"/>
      <c r="JZU59" s="18"/>
      <c r="JZV59" s="18"/>
      <c r="JZW59" s="18"/>
      <c r="JZX59" s="18"/>
      <c r="JZY59" s="18"/>
      <c r="JZZ59" s="18"/>
      <c r="KAA59" s="18"/>
      <c r="KAB59" s="18"/>
      <c r="KAC59" s="18"/>
      <c r="KAD59" s="18"/>
      <c r="KAE59" s="18"/>
      <c r="KAF59" s="18"/>
      <c r="KAG59" s="18"/>
      <c r="KAH59" s="18"/>
      <c r="KAI59" s="18"/>
      <c r="KAJ59" s="18"/>
      <c r="KAK59" s="18"/>
      <c r="KAL59" s="18"/>
      <c r="KAM59" s="18"/>
      <c r="KAN59" s="18"/>
      <c r="KAO59" s="18"/>
      <c r="KAP59" s="18"/>
      <c r="KAQ59" s="18"/>
      <c r="KAR59" s="18"/>
      <c r="KAS59" s="18"/>
      <c r="KAT59" s="18"/>
      <c r="KAU59" s="18"/>
      <c r="KAV59" s="18"/>
      <c r="KAW59" s="18"/>
      <c r="KAX59" s="18"/>
      <c r="KAY59" s="18"/>
      <c r="KAZ59" s="18"/>
      <c r="KBA59" s="18"/>
      <c r="KBB59" s="18"/>
      <c r="KBC59" s="18"/>
      <c r="KBD59" s="18"/>
      <c r="KBE59" s="18"/>
      <c r="KBF59" s="18"/>
      <c r="KBG59" s="18"/>
      <c r="KBH59" s="18"/>
      <c r="KBI59" s="18"/>
      <c r="KBJ59" s="18"/>
      <c r="KBK59" s="18"/>
      <c r="KBL59" s="18"/>
      <c r="KBM59" s="18"/>
      <c r="KBN59" s="18"/>
      <c r="KBO59" s="18"/>
      <c r="KBP59" s="18"/>
      <c r="KBQ59" s="18"/>
      <c r="KBR59" s="18"/>
      <c r="KBS59" s="18"/>
      <c r="KBT59" s="18"/>
      <c r="KBU59" s="18"/>
      <c r="KBV59" s="18"/>
      <c r="KBW59" s="18"/>
      <c r="KBX59" s="18"/>
      <c r="KBY59" s="18"/>
      <c r="KBZ59" s="18"/>
      <c r="KCA59" s="18"/>
      <c r="KCB59" s="18"/>
      <c r="KCC59" s="18"/>
      <c r="KCD59" s="18"/>
      <c r="KCE59" s="18"/>
      <c r="KCF59" s="18"/>
      <c r="KCG59" s="18"/>
      <c r="KCH59" s="18"/>
      <c r="KCI59" s="18"/>
      <c r="KCJ59" s="18"/>
      <c r="KCK59" s="18"/>
      <c r="KCL59" s="18"/>
      <c r="KCM59" s="18"/>
      <c r="KCN59" s="18"/>
      <c r="KCO59" s="18"/>
      <c r="KCP59" s="18"/>
      <c r="KCQ59" s="18"/>
      <c r="KCR59" s="18"/>
      <c r="KCS59" s="18"/>
      <c r="KCT59" s="18"/>
      <c r="KCU59" s="18"/>
      <c r="KCV59" s="18"/>
      <c r="KCW59" s="18"/>
      <c r="KCX59" s="18"/>
      <c r="KCY59" s="18"/>
      <c r="KCZ59" s="18"/>
      <c r="KDA59" s="18"/>
      <c r="KDB59" s="18"/>
      <c r="KDC59" s="18"/>
      <c r="KDD59" s="18"/>
      <c r="KDE59" s="18"/>
      <c r="KDF59" s="18"/>
      <c r="KDG59" s="18"/>
      <c r="KDH59" s="18"/>
      <c r="KDI59" s="18"/>
      <c r="KDJ59" s="18"/>
      <c r="KDK59" s="18"/>
      <c r="KDL59" s="18"/>
      <c r="KDM59" s="18"/>
      <c r="KDN59" s="18"/>
      <c r="KDO59" s="18"/>
      <c r="KDP59" s="18"/>
      <c r="KDQ59" s="18"/>
      <c r="KDR59" s="18"/>
      <c r="KDS59" s="18"/>
      <c r="KDT59" s="18"/>
      <c r="KDU59" s="18"/>
      <c r="KDV59" s="18"/>
      <c r="KDW59" s="18"/>
      <c r="KDX59" s="18"/>
      <c r="KDY59" s="18"/>
      <c r="KDZ59" s="18"/>
      <c r="KEA59" s="18"/>
      <c r="KEB59" s="18"/>
      <c r="KEC59" s="18"/>
      <c r="KED59" s="18"/>
      <c r="KEE59" s="18"/>
      <c r="KEF59" s="18"/>
      <c r="KEG59" s="18"/>
      <c r="KEH59" s="18"/>
      <c r="KEI59" s="18"/>
      <c r="KEJ59" s="18"/>
      <c r="KEK59" s="18"/>
      <c r="KEL59" s="18"/>
      <c r="KEM59" s="18"/>
      <c r="KEN59" s="18"/>
      <c r="KEO59" s="18"/>
      <c r="KEP59" s="18"/>
      <c r="KEQ59" s="18"/>
      <c r="KER59" s="18"/>
      <c r="KES59" s="18"/>
      <c r="KET59" s="18"/>
      <c r="KEU59" s="18"/>
      <c r="KEV59" s="18"/>
      <c r="KEW59" s="18"/>
      <c r="KEX59" s="18"/>
      <c r="KEY59" s="18"/>
      <c r="KEZ59" s="18"/>
      <c r="KFA59" s="18"/>
      <c r="KFB59" s="18"/>
      <c r="KFC59" s="18"/>
      <c r="KFD59" s="18"/>
      <c r="KFE59" s="18"/>
      <c r="KFF59" s="18"/>
      <c r="KFG59" s="18"/>
      <c r="KFH59" s="18"/>
      <c r="KFI59" s="18"/>
      <c r="KFJ59" s="18"/>
      <c r="KFK59" s="18"/>
      <c r="KFL59" s="18"/>
      <c r="KFM59" s="18"/>
      <c r="KFN59" s="18"/>
      <c r="KFO59" s="18"/>
      <c r="KFP59" s="18"/>
      <c r="KFQ59" s="18"/>
      <c r="KFR59" s="18"/>
      <c r="KFS59" s="18"/>
      <c r="KFT59" s="18"/>
      <c r="KFU59" s="18"/>
      <c r="KFV59" s="18"/>
      <c r="KFW59" s="18"/>
      <c r="KFX59" s="18"/>
      <c r="KFY59" s="18"/>
      <c r="KFZ59" s="18"/>
      <c r="KGA59" s="18"/>
      <c r="KGB59" s="18"/>
      <c r="KGC59" s="18"/>
      <c r="KGD59" s="18"/>
      <c r="KGE59" s="18"/>
      <c r="KGF59" s="18"/>
      <c r="KGG59" s="18"/>
      <c r="KGH59" s="18"/>
      <c r="KGI59" s="18"/>
      <c r="KGJ59" s="18"/>
      <c r="KGK59" s="18"/>
      <c r="KGL59" s="18"/>
      <c r="KGM59" s="18"/>
      <c r="KGN59" s="18"/>
      <c r="KGO59" s="18"/>
      <c r="KGP59" s="18"/>
      <c r="KGQ59" s="18"/>
      <c r="KGR59" s="18"/>
      <c r="KGS59" s="18"/>
      <c r="KGT59" s="18"/>
      <c r="KGU59" s="18"/>
      <c r="KGV59" s="18"/>
      <c r="KGW59" s="18"/>
      <c r="KGX59" s="18"/>
      <c r="KGY59" s="18"/>
      <c r="KGZ59" s="18"/>
      <c r="KHA59" s="18"/>
      <c r="KHB59" s="18"/>
      <c r="KHC59" s="18"/>
      <c r="KHD59" s="18"/>
      <c r="KHE59" s="18"/>
      <c r="KHF59" s="18"/>
      <c r="KHG59" s="18"/>
      <c r="KHH59" s="18"/>
      <c r="KHI59" s="18"/>
      <c r="KHJ59" s="18"/>
      <c r="KHK59" s="18"/>
      <c r="KHL59" s="18"/>
      <c r="KHM59" s="18"/>
      <c r="KHN59" s="18"/>
      <c r="KHO59" s="18"/>
      <c r="KHP59" s="18"/>
      <c r="KHQ59" s="18"/>
      <c r="KHR59" s="18"/>
      <c r="KHS59" s="18"/>
      <c r="KHT59" s="18"/>
      <c r="KHU59" s="18"/>
      <c r="KHV59" s="18"/>
      <c r="KHW59" s="18"/>
      <c r="KHX59" s="18"/>
      <c r="KHY59" s="18"/>
      <c r="KHZ59" s="18"/>
      <c r="KIA59" s="18"/>
      <c r="KIB59" s="18"/>
      <c r="KIC59" s="18"/>
      <c r="KID59" s="18"/>
      <c r="KIE59" s="18"/>
      <c r="KIF59" s="18"/>
      <c r="KIG59" s="18"/>
      <c r="KIH59" s="18"/>
      <c r="KII59" s="18"/>
      <c r="KIJ59" s="18"/>
      <c r="KIK59" s="18"/>
      <c r="KIL59" s="18"/>
      <c r="KIM59" s="18"/>
      <c r="KIN59" s="18"/>
      <c r="KIO59" s="18"/>
      <c r="KIP59" s="18"/>
      <c r="KIQ59" s="18"/>
      <c r="KIR59" s="18"/>
      <c r="KIS59" s="18"/>
      <c r="KIT59" s="18"/>
      <c r="KIU59" s="18"/>
      <c r="KIV59" s="18"/>
      <c r="KIW59" s="18"/>
      <c r="KIX59" s="18"/>
      <c r="KIY59" s="18"/>
      <c r="KIZ59" s="18"/>
      <c r="KJA59" s="18"/>
      <c r="KJB59" s="18"/>
      <c r="KJC59" s="18"/>
      <c r="KJD59" s="18"/>
      <c r="KJE59" s="18"/>
      <c r="KJF59" s="18"/>
      <c r="KJG59" s="18"/>
      <c r="KJH59" s="18"/>
      <c r="KJI59" s="18"/>
      <c r="KJJ59" s="18"/>
      <c r="KJK59" s="18"/>
      <c r="KJL59" s="18"/>
      <c r="KJM59" s="18"/>
      <c r="KJN59" s="18"/>
      <c r="KJO59" s="18"/>
      <c r="KJP59" s="18"/>
      <c r="KJQ59" s="18"/>
      <c r="KJR59" s="18"/>
      <c r="KJS59" s="18"/>
      <c r="KJT59" s="18"/>
      <c r="KJU59" s="18"/>
      <c r="KJV59" s="18"/>
      <c r="KJW59" s="18"/>
      <c r="KJX59" s="18"/>
      <c r="KJY59" s="18"/>
      <c r="KJZ59" s="18"/>
      <c r="KKA59" s="18"/>
      <c r="KKB59" s="18"/>
      <c r="KKC59" s="18"/>
      <c r="KKD59" s="18"/>
      <c r="KKE59" s="18"/>
      <c r="KKF59" s="18"/>
      <c r="KKG59" s="18"/>
      <c r="KKH59" s="18"/>
      <c r="KKI59" s="18"/>
      <c r="KKJ59" s="18"/>
      <c r="KKK59" s="18"/>
      <c r="KKL59" s="18"/>
      <c r="KKM59" s="18"/>
      <c r="KKN59" s="18"/>
      <c r="KKO59" s="18"/>
      <c r="KKP59" s="18"/>
      <c r="KKQ59" s="18"/>
      <c r="KKR59" s="18"/>
      <c r="KKS59" s="18"/>
      <c r="KKT59" s="18"/>
      <c r="KKU59" s="18"/>
      <c r="KKV59" s="18"/>
      <c r="KKW59" s="18"/>
      <c r="KKX59" s="18"/>
      <c r="KKY59" s="18"/>
      <c r="KKZ59" s="18"/>
      <c r="KLA59" s="18"/>
      <c r="KLB59" s="18"/>
      <c r="KLC59" s="18"/>
      <c r="KLD59" s="18"/>
      <c r="KLE59" s="18"/>
      <c r="KLF59" s="18"/>
      <c r="KLG59" s="18"/>
      <c r="KLH59" s="18"/>
      <c r="KLI59" s="18"/>
      <c r="KLJ59" s="18"/>
      <c r="KLK59" s="18"/>
      <c r="KLL59" s="18"/>
      <c r="KLM59" s="18"/>
      <c r="KLN59" s="18"/>
      <c r="KLO59" s="18"/>
      <c r="KLP59" s="18"/>
      <c r="KLQ59" s="18"/>
      <c r="KLR59" s="18"/>
      <c r="KLS59" s="18"/>
      <c r="KLT59" s="18"/>
      <c r="KLU59" s="18"/>
      <c r="KLV59" s="18"/>
      <c r="KLW59" s="18"/>
      <c r="KLX59" s="18"/>
      <c r="KLY59" s="18"/>
      <c r="KLZ59" s="18"/>
      <c r="KMA59" s="18"/>
      <c r="KMB59" s="18"/>
      <c r="KMC59" s="18"/>
      <c r="KMD59" s="18"/>
      <c r="KME59" s="18"/>
      <c r="KMF59" s="18"/>
      <c r="KMG59" s="18"/>
      <c r="KMH59" s="18"/>
      <c r="KMI59" s="18"/>
      <c r="KMJ59" s="18"/>
      <c r="KMK59" s="18"/>
      <c r="KML59" s="18"/>
      <c r="KMM59" s="18"/>
      <c r="KMN59" s="18"/>
      <c r="KMO59" s="18"/>
      <c r="KMP59" s="18"/>
      <c r="KMQ59" s="18"/>
      <c r="KMR59" s="18"/>
      <c r="KMS59" s="18"/>
      <c r="KMT59" s="18"/>
      <c r="KMU59" s="18"/>
      <c r="KMV59" s="18"/>
      <c r="KMW59" s="18"/>
      <c r="KMX59" s="18"/>
      <c r="KMY59" s="18"/>
      <c r="KMZ59" s="18"/>
      <c r="KNA59" s="18"/>
      <c r="KNB59" s="18"/>
      <c r="KNC59" s="18"/>
      <c r="KND59" s="18"/>
      <c r="KNE59" s="18"/>
      <c r="KNF59" s="18"/>
      <c r="KNG59" s="18"/>
      <c r="KNH59" s="18"/>
      <c r="KNI59" s="18"/>
      <c r="KNJ59" s="18"/>
      <c r="KNK59" s="18"/>
      <c r="KNL59" s="18"/>
      <c r="KNM59" s="18"/>
      <c r="KNN59" s="18"/>
      <c r="KNO59" s="18"/>
      <c r="KNP59" s="18"/>
      <c r="KNQ59" s="18"/>
      <c r="KNR59" s="18"/>
      <c r="KNS59" s="18"/>
      <c r="KNT59" s="18"/>
      <c r="KNU59" s="18"/>
      <c r="KNV59" s="18"/>
      <c r="KNW59" s="18"/>
      <c r="KNX59" s="18"/>
      <c r="KNY59" s="18"/>
      <c r="KNZ59" s="18"/>
      <c r="KOA59" s="18"/>
      <c r="KOB59" s="18"/>
      <c r="KOC59" s="18"/>
      <c r="KOD59" s="18"/>
      <c r="KOE59" s="18"/>
      <c r="KOF59" s="18"/>
      <c r="KOG59" s="18"/>
      <c r="KOH59" s="18"/>
      <c r="KOI59" s="18"/>
      <c r="KOJ59" s="18"/>
      <c r="KOK59" s="18"/>
      <c r="KOL59" s="18"/>
      <c r="KOM59" s="18"/>
      <c r="KON59" s="18"/>
      <c r="KOO59" s="18"/>
      <c r="KOP59" s="18"/>
      <c r="KOQ59" s="18"/>
      <c r="KOR59" s="18"/>
      <c r="KOS59" s="18"/>
      <c r="KOT59" s="18"/>
      <c r="KOU59" s="18"/>
      <c r="KOV59" s="18"/>
      <c r="KOW59" s="18"/>
      <c r="KOX59" s="18"/>
      <c r="KOY59" s="18"/>
      <c r="KOZ59" s="18"/>
      <c r="KPA59" s="18"/>
      <c r="KPB59" s="18"/>
      <c r="KPC59" s="18"/>
      <c r="KPD59" s="18"/>
      <c r="KPE59" s="18"/>
      <c r="KPF59" s="18"/>
      <c r="KPG59" s="18"/>
      <c r="KPH59" s="18"/>
      <c r="KPI59" s="18"/>
      <c r="KPJ59" s="18"/>
      <c r="KPK59" s="18"/>
      <c r="KPL59" s="18"/>
      <c r="KPM59" s="18"/>
      <c r="KPN59" s="18"/>
      <c r="KPO59" s="18"/>
      <c r="KPP59" s="18"/>
      <c r="KPQ59" s="18"/>
      <c r="KPR59" s="18"/>
      <c r="KPS59" s="18"/>
      <c r="KPT59" s="18"/>
      <c r="KPU59" s="18"/>
      <c r="KPV59" s="18"/>
      <c r="KPW59" s="18"/>
      <c r="KPX59" s="18"/>
      <c r="KPY59" s="18"/>
      <c r="KPZ59" s="18"/>
      <c r="KQA59" s="18"/>
      <c r="KQB59" s="18"/>
      <c r="KQC59" s="18"/>
      <c r="KQD59" s="18"/>
      <c r="KQE59" s="18"/>
      <c r="KQF59" s="18"/>
      <c r="KQG59" s="18"/>
      <c r="KQH59" s="18"/>
      <c r="KQI59" s="18"/>
      <c r="KQJ59" s="18"/>
      <c r="KQK59" s="18"/>
      <c r="KQL59" s="18"/>
      <c r="KQM59" s="18"/>
      <c r="KQN59" s="18"/>
      <c r="KQO59" s="18"/>
      <c r="KQP59" s="18"/>
      <c r="KQQ59" s="18"/>
      <c r="KQR59" s="18"/>
      <c r="KQS59" s="18"/>
      <c r="KQT59" s="18"/>
      <c r="KQU59" s="18"/>
      <c r="KQV59" s="18"/>
      <c r="KQW59" s="18"/>
      <c r="KQX59" s="18"/>
      <c r="KQY59" s="18"/>
      <c r="KQZ59" s="18"/>
      <c r="KRA59" s="18"/>
      <c r="KRB59" s="18"/>
      <c r="KRC59" s="18"/>
      <c r="KRD59" s="18"/>
      <c r="KRE59" s="18"/>
      <c r="KRF59" s="18"/>
      <c r="KRG59" s="18"/>
      <c r="KRH59" s="18"/>
      <c r="KRI59" s="18"/>
      <c r="KRJ59" s="18"/>
      <c r="KRK59" s="18"/>
      <c r="KRL59" s="18"/>
      <c r="KRM59" s="18"/>
      <c r="KRN59" s="18"/>
      <c r="KRO59" s="18"/>
      <c r="KRP59" s="18"/>
      <c r="KRQ59" s="18"/>
      <c r="KRR59" s="18"/>
      <c r="KRS59" s="18"/>
      <c r="KRT59" s="18"/>
      <c r="KRU59" s="18"/>
      <c r="KRV59" s="18"/>
      <c r="KRW59" s="18"/>
      <c r="KRX59" s="18"/>
      <c r="KRY59" s="18"/>
      <c r="KRZ59" s="18"/>
      <c r="KSA59" s="18"/>
      <c r="KSB59" s="18"/>
      <c r="KSC59" s="18"/>
      <c r="KSD59" s="18"/>
      <c r="KSE59" s="18"/>
      <c r="KSF59" s="18"/>
      <c r="KSG59" s="18"/>
      <c r="KSH59" s="18"/>
      <c r="KSI59" s="18"/>
      <c r="KSJ59" s="18"/>
      <c r="KSK59" s="18"/>
      <c r="KSL59" s="18"/>
      <c r="KSM59" s="18"/>
      <c r="KSN59" s="18"/>
      <c r="KSO59" s="18"/>
      <c r="KSP59" s="18"/>
      <c r="KSQ59" s="18"/>
      <c r="KSR59" s="18"/>
      <c r="KSS59" s="18"/>
      <c r="KST59" s="18"/>
      <c r="KSU59" s="18"/>
      <c r="KSV59" s="18"/>
      <c r="KSW59" s="18"/>
      <c r="KSX59" s="18"/>
      <c r="KSY59" s="18"/>
      <c r="KSZ59" s="18"/>
      <c r="KTA59" s="18"/>
      <c r="KTB59" s="18"/>
      <c r="KTC59" s="18"/>
      <c r="KTD59" s="18"/>
      <c r="KTE59" s="18"/>
      <c r="KTF59" s="18"/>
      <c r="KTG59" s="18"/>
      <c r="KTH59" s="18"/>
      <c r="KTI59" s="18"/>
      <c r="KTJ59" s="18"/>
      <c r="KTK59" s="18"/>
      <c r="KTL59" s="18"/>
      <c r="KTM59" s="18"/>
      <c r="KTN59" s="18"/>
      <c r="KTO59" s="18"/>
      <c r="KTP59" s="18"/>
      <c r="KTQ59" s="18"/>
      <c r="KTR59" s="18"/>
      <c r="KTS59" s="18"/>
      <c r="KTT59" s="18"/>
      <c r="KTU59" s="18"/>
      <c r="KTV59" s="18"/>
      <c r="KTW59" s="18"/>
      <c r="KTX59" s="18"/>
      <c r="KTY59" s="18"/>
      <c r="KTZ59" s="18"/>
      <c r="KUA59" s="18"/>
      <c r="KUB59" s="18"/>
      <c r="KUC59" s="18"/>
      <c r="KUD59" s="18"/>
      <c r="KUE59" s="18"/>
      <c r="KUF59" s="18"/>
      <c r="KUG59" s="18"/>
      <c r="KUH59" s="18"/>
      <c r="KUI59" s="18"/>
      <c r="KUJ59" s="18"/>
      <c r="KUK59" s="18"/>
      <c r="KUL59" s="18"/>
      <c r="KUM59" s="18"/>
      <c r="KUN59" s="18"/>
      <c r="KUO59" s="18"/>
      <c r="KUP59" s="18"/>
      <c r="KUQ59" s="18"/>
      <c r="KUR59" s="18"/>
      <c r="KUS59" s="18"/>
      <c r="KUT59" s="18"/>
      <c r="KUU59" s="18"/>
      <c r="KUV59" s="18"/>
      <c r="KUW59" s="18"/>
      <c r="KUX59" s="18"/>
      <c r="KUY59" s="18"/>
      <c r="KUZ59" s="18"/>
      <c r="KVA59" s="18"/>
      <c r="KVB59" s="18"/>
      <c r="KVC59" s="18"/>
      <c r="KVD59" s="18"/>
      <c r="KVE59" s="18"/>
      <c r="KVF59" s="18"/>
      <c r="KVG59" s="18"/>
      <c r="KVH59" s="18"/>
      <c r="KVI59" s="18"/>
      <c r="KVJ59" s="18"/>
      <c r="KVK59" s="18"/>
      <c r="KVL59" s="18"/>
      <c r="KVM59" s="18"/>
      <c r="KVN59" s="18"/>
      <c r="KVO59" s="18"/>
      <c r="KVP59" s="18"/>
      <c r="KVQ59" s="18"/>
      <c r="KVR59" s="18"/>
      <c r="KVS59" s="18"/>
      <c r="KVT59" s="18"/>
      <c r="KVU59" s="18"/>
      <c r="KVV59" s="18"/>
      <c r="KVW59" s="18"/>
      <c r="KVX59" s="18"/>
      <c r="KVY59" s="18"/>
      <c r="KVZ59" s="18"/>
      <c r="KWA59" s="18"/>
      <c r="KWB59" s="18"/>
      <c r="KWC59" s="18"/>
      <c r="KWD59" s="18"/>
      <c r="KWE59" s="18"/>
      <c r="KWF59" s="18"/>
      <c r="KWG59" s="18"/>
      <c r="KWH59" s="18"/>
      <c r="KWI59" s="18"/>
      <c r="KWJ59" s="18"/>
      <c r="KWK59" s="18"/>
      <c r="KWL59" s="18"/>
      <c r="KWM59" s="18"/>
      <c r="KWN59" s="18"/>
      <c r="KWO59" s="18"/>
      <c r="KWP59" s="18"/>
      <c r="KWQ59" s="18"/>
      <c r="KWR59" s="18"/>
      <c r="KWS59" s="18"/>
      <c r="KWT59" s="18"/>
      <c r="KWU59" s="18"/>
      <c r="KWV59" s="18"/>
      <c r="KWW59" s="18"/>
      <c r="KWX59" s="18"/>
      <c r="KWY59" s="18"/>
      <c r="KWZ59" s="18"/>
      <c r="KXA59" s="18"/>
      <c r="KXB59" s="18"/>
      <c r="KXC59" s="18"/>
      <c r="KXD59" s="18"/>
      <c r="KXE59" s="18"/>
      <c r="KXF59" s="18"/>
      <c r="KXG59" s="18"/>
      <c r="KXH59" s="18"/>
      <c r="KXI59" s="18"/>
      <c r="KXJ59" s="18"/>
      <c r="KXK59" s="18"/>
      <c r="KXL59" s="18"/>
      <c r="KXM59" s="18"/>
      <c r="KXN59" s="18"/>
      <c r="KXO59" s="18"/>
      <c r="KXP59" s="18"/>
      <c r="KXQ59" s="18"/>
      <c r="KXR59" s="18"/>
      <c r="KXS59" s="18"/>
      <c r="KXT59" s="18"/>
      <c r="KXU59" s="18"/>
      <c r="KXV59" s="18"/>
      <c r="KXW59" s="18"/>
      <c r="KXX59" s="18"/>
      <c r="KXY59" s="18"/>
      <c r="KXZ59" s="18"/>
      <c r="KYA59" s="18"/>
      <c r="KYB59" s="18"/>
      <c r="KYC59" s="18"/>
      <c r="KYD59" s="18"/>
      <c r="KYE59" s="18"/>
      <c r="KYF59" s="18"/>
      <c r="KYG59" s="18"/>
      <c r="KYH59" s="18"/>
      <c r="KYI59" s="18"/>
      <c r="KYJ59" s="18"/>
      <c r="KYK59" s="18"/>
      <c r="KYL59" s="18"/>
      <c r="KYM59" s="18"/>
      <c r="KYN59" s="18"/>
      <c r="KYO59" s="18"/>
      <c r="KYP59" s="18"/>
      <c r="KYQ59" s="18"/>
      <c r="KYR59" s="18"/>
      <c r="KYS59" s="18"/>
      <c r="KYT59" s="18"/>
      <c r="KYU59" s="18"/>
      <c r="KYV59" s="18"/>
      <c r="KYW59" s="18"/>
      <c r="KYX59" s="18"/>
      <c r="KYY59" s="18"/>
      <c r="KYZ59" s="18"/>
      <c r="KZA59" s="18"/>
      <c r="KZB59" s="18"/>
      <c r="KZC59" s="18"/>
      <c r="KZD59" s="18"/>
      <c r="KZE59" s="18"/>
      <c r="KZF59" s="18"/>
      <c r="KZG59" s="18"/>
      <c r="KZH59" s="18"/>
      <c r="KZI59" s="18"/>
      <c r="KZJ59" s="18"/>
      <c r="KZK59" s="18"/>
      <c r="KZL59" s="18"/>
      <c r="KZM59" s="18"/>
      <c r="KZN59" s="18"/>
      <c r="KZO59" s="18"/>
      <c r="KZP59" s="18"/>
      <c r="KZQ59" s="18"/>
      <c r="KZR59" s="18"/>
      <c r="KZS59" s="18"/>
      <c r="KZT59" s="18"/>
      <c r="KZU59" s="18"/>
      <c r="KZV59" s="18"/>
      <c r="KZW59" s="18"/>
      <c r="KZX59" s="18"/>
      <c r="KZY59" s="18"/>
      <c r="KZZ59" s="18"/>
      <c r="LAA59" s="18"/>
      <c r="LAB59" s="18"/>
      <c r="LAC59" s="18"/>
      <c r="LAD59" s="18"/>
      <c r="LAE59" s="18"/>
      <c r="LAF59" s="18"/>
      <c r="LAG59" s="18"/>
      <c r="LAH59" s="18"/>
      <c r="LAI59" s="18"/>
      <c r="LAJ59" s="18"/>
      <c r="LAK59" s="18"/>
      <c r="LAL59" s="18"/>
      <c r="LAM59" s="18"/>
      <c r="LAN59" s="18"/>
      <c r="LAO59" s="18"/>
      <c r="LAP59" s="18"/>
      <c r="LAQ59" s="18"/>
      <c r="LAR59" s="18"/>
      <c r="LAS59" s="18"/>
      <c r="LAT59" s="18"/>
      <c r="LAU59" s="18"/>
      <c r="LAV59" s="18"/>
      <c r="LAW59" s="18"/>
      <c r="LAX59" s="18"/>
      <c r="LAY59" s="18"/>
      <c r="LAZ59" s="18"/>
      <c r="LBA59" s="18"/>
      <c r="LBB59" s="18"/>
      <c r="LBC59" s="18"/>
      <c r="LBD59" s="18"/>
      <c r="LBE59" s="18"/>
      <c r="LBF59" s="18"/>
      <c r="LBG59" s="18"/>
      <c r="LBH59" s="18"/>
      <c r="LBI59" s="18"/>
      <c r="LBJ59" s="18"/>
      <c r="LBK59" s="18"/>
      <c r="LBL59" s="18"/>
      <c r="LBM59" s="18"/>
      <c r="LBN59" s="18"/>
      <c r="LBO59" s="18"/>
      <c r="LBP59" s="18"/>
      <c r="LBQ59" s="18"/>
      <c r="LBR59" s="18"/>
      <c r="LBS59" s="18"/>
      <c r="LBT59" s="18"/>
      <c r="LBU59" s="18"/>
      <c r="LBV59" s="18"/>
      <c r="LBW59" s="18"/>
      <c r="LBX59" s="18"/>
      <c r="LBY59" s="18"/>
      <c r="LBZ59" s="18"/>
      <c r="LCA59" s="18"/>
      <c r="LCB59" s="18"/>
      <c r="LCC59" s="18"/>
      <c r="LCD59" s="18"/>
      <c r="LCE59" s="18"/>
      <c r="LCF59" s="18"/>
      <c r="LCG59" s="18"/>
      <c r="LCH59" s="18"/>
      <c r="LCI59" s="18"/>
      <c r="LCJ59" s="18"/>
      <c r="LCK59" s="18"/>
      <c r="LCL59" s="18"/>
      <c r="LCM59" s="18"/>
      <c r="LCN59" s="18"/>
      <c r="LCO59" s="18"/>
      <c r="LCP59" s="18"/>
      <c r="LCQ59" s="18"/>
      <c r="LCR59" s="18"/>
      <c r="LCS59" s="18"/>
      <c r="LCT59" s="18"/>
      <c r="LCU59" s="18"/>
      <c r="LCV59" s="18"/>
      <c r="LCW59" s="18"/>
      <c r="LCX59" s="18"/>
      <c r="LCY59" s="18"/>
      <c r="LCZ59" s="18"/>
      <c r="LDA59" s="18"/>
      <c r="LDB59" s="18"/>
      <c r="LDC59" s="18"/>
      <c r="LDD59" s="18"/>
      <c r="LDE59" s="18"/>
      <c r="LDF59" s="18"/>
      <c r="LDG59" s="18"/>
      <c r="LDH59" s="18"/>
      <c r="LDI59" s="18"/>
      <c r="LDJ59" s="18"/>
      <c r="LDK59" s="18"/>
      <c r="LDL59" s="18"/>
      <c r="LDM59" s="18"/>
      <c r="LDN59" s="18"/>
      <c r="LDO59" s="18"/>
      <c r="LDP59" s="18"/>
      <c r="LDQ59" s="18"/>
      <c r="LDR59" s="18"/>
      <c r="LDS59" s="18"/>
      <c r="LDT59" s="18"/>
      <c r="LDU59" s="18"/>
      <c r="LDV59" s="18"/>
      <c r="LDW59" s="18"/>
      <c r="LDX59" s="18"/>
      <c r="LDY59" s="18"/>
      <c r="LDZ59" s="18"/>
      <c r="LEA59" s="18"/>
      <c r="LEB59" s="18"/>
      <c r="LEC59" s="18"/>
      <c r="LED59" s="18"/>
      <c r="LEE59" s="18"/>
      <c r="LEF59" s="18"/>
      <c r="LEG59" s="18"/>
      <c r="LEH59" s="18"/>
      <c r="LEI59" s="18"/>
      <c r="LEJ59" s="18"/>
      <c r="LEK59" s="18"/>
      <c r="LEL59" s="18"/>
      <c r="LEM59" s="18"/>
      <c r="LEN59" s="18"/>
      <c r="LEO59" s="18"/>
      <c r="LEP59" s="18"/>
      <c r="LEQ59" s="18"/>
      <c r="LER59" s="18"/>
      <c r="LES59" s="18"/>
      <c r="LET59" s="18"/>
      <c r="LEU59" s="18"/>
      <c r="LEV59" s="18"/>
      <c r="LEW59" s="18"/>
      <c r="LEX59" s="18"/>
      <c r="LEY59" s="18"/>
      <c r="LEZ59" s="18"/>
      <c r="LFA59" s="18"/>
      <c r="LFB59" s="18"/>
      <c r="LFC59" s="18"/>
      <c r="LFD59" s="18"/>
      <c r="LFE59" s="18"/>
      <c r="LFF59" s="18"/>
      <c r="LFG59" s="18"/>
      <c r="LFH59" s="18"/>
      <c r="LFI59" s="18"/>
      <c r="LFJ59" s="18"/>
      <c r="LFK59" s="18"/>
      <c r="LFL59" s="18"/>
      <c r="LFM59" s="18"/>
      <c r="LFN59" s="18"/>
      <c r="LFO59" s="18"/>
      <c r="LFP59" s="18"/>
      <c r="LFQ59" s="18"/>
      <c r="LFR59" s="18"/>
      <c r="LFS59" s="18"/>
      <c r="LFT59" s="18"/>
      <c r="LFU59" s="18"/>
      <c r="LFV59" s="18"/>
      <c r="LFW59" s="18"/>
      <c r="LFX59" s="18"/>
      <c r="LFY59" s="18"/>
      <c r="LFZ59" s="18"/>
      <c r="LGA59" s="18"/>
      <c r="LGB59" s="18"/>
      <c r="LGC59" s="18"/>
      <c r="LGD59" s="18"/>
      <c r="LGE59" s="18"/>
      <c r="LGF59" s="18"/>
      <c r="LGG59" s="18"/>
      <c r="LGH59" s="18"/>
      <c r="LGI59" s="18"/>
      <c r="LGJ59" s="18"/>
      <c r="LGK59" s="18"/>
      <c r="LGL59" s="18"/>
      <c r="LGM59" s="18"/>
      <c r="LGN59" s="18"/>
      <c r="LGO59" s="18"/>
      <c r="LGP59" s="18"/>
      <c r="LGQ59" s="18"/>
      <c r="LGR59" s="18"/>
      <c r="LGS59" s="18"/>
      <c r="LGT59" s="18"/>
      <c r="LGU59" s="18"/>
      <c r="LGV59" s="18"/>
      <c r="LGW59" s="18"/>
      <c r="LGX59" s="18"/>
      <c r="LGY59" s="18"/>
      <c r="LGZ59" s="18"/>
      <c r="LHA59" s="18"/>
      <c r="LHB59" s="18"/>
      <c r="LHC59" s="18"/>
      <c r="LHD59" s="18"/>
      <c r="LHE59" s="18"/>
      <c r="LHF59" s="18"/>
      <c r="LHG59" s="18"/>
      <c r="LHH59" s="18"/>
      <c r="LHI59" s="18"/>
      <c r="LHJ59" s="18"/>
      <c r="LHK59" s="18"/>
      <c r="LHL59" s="18"/>
      <c r="LHM59" s="18"/>
      <c r="LHN59" s="18"/>
      <c r="LHO59" s="18"/>
      <c r="LHP59" s="18"/>
      <c r="LHQ59" s="18"/>
      <c r="LHR59" s="18"/>
      <c r="LHS59" s="18"/>
      <c r="LHT59" s="18"/>
      <c r="LHU59" s="18"/>
      <c r="LHV59" s="18"/>
      <c r="LHW59" s="18"/>
      <c r="LHX59" s="18"/>
      <c r="LHY59" s="18"/>
      <c r="LHZ59" s="18"/>
      <c r="LIA59" s="18"/>
      <c r="LIB59" s="18"/>
      <c r="LIC59" s="18"/>
      <c r="LID59" s="18"/>
      <c r="LIE59" s="18"/>
      <c r="LIF59" s="18"/>
      <c r="LIG59" s="18"/>
      <c r="LIH59" s="18"/>
      <c r="LII59" s="18"/>
      <c r="LIJ59" s="18"/>
      <c r="LIK59" s="18"/>
      <c r="LIL59" s="18"/>
      <c r="LIM59" s="18"/>
      <c r="LIN59" s="18"/>
      <c r="LIO59" s="18"/>
      <c r="LIP59" s="18"/>
      <c r="LIQ59" s="18"/>
      <c r="LIR59" s="18"/>
      <c r="LIS59" s="18"/>
      <c r="LIT59" s="18"/>
      <c r="LIU59" s="18"/>
      <c r="LIV59" s="18"/>
      <c r="LIW59" s="18"/>
      <c r="LIX59" s="18"/>
      <c r="LIY59" s="18"/>
      <c r="LIZ59" s="18"/>
      <c r="LJA59" s="18"/>
      <c r="LJB59" s="18"/>
      <c r="LJC59" s="18"/>
      <c r="LJD59" s="18"/>
      <c r="LJE59" s="18"/>
      <c r="LJF59" s="18"/>
      <c r="LJG59" s="18"/>
      <c r="LJH59" s="18"/>
      <c r="LJI59" s="18"/>
      <c r="LJJ59" s="18"/>
      <c r="LJK59" s="18"/>
      <c r="LJL59" s="18"/>
      <c r="LJM59" s="18"/>
      <c r="LJN59" s="18"/>
      <c r="LJO59" s="18"/>
      <c r="LJP59" s="18"/>
      <c r="LJQ59" s="18"/>
      <c r="LJR59" s="18"/>
      <c r="LJS59" s="18"/>
      <c r="LJT59" s="18"/>
      <c r="LJU59" s="18"/>
      <c r="LJV59" s="18"/>
      <c r="LJW59" s="18"/>
      <c r="LJX59" s="18"/>
      <c r="LJY59" s="18"/>
      <c r="LJZ59" s="18"/>
      <c r="LKA59" s="18"/>
      <c r="LKB59" s="18"/>
      <c r="LKC59" s="18"/>
      <c r="LKD59" s="18"/>
      <c r="LKE59" s="18"/>
      <c r="LKF59" s="18"/>
      <c r="LKG59" s="18"/>
      <c r="LKH59" s="18"/>
      <c r="LKI59" s="18"/>
      <c r="LKJ59" s="18"/>
      <c r="LKK59" s="18"/>
      <c r="LKL59" s="18"/>
      <c r="LKM59" s="18"/>
      <c r="LKN59" s="18"/>
      <c r="LKO59" s="18"/>
      <c r="LKP59" s="18"/>
      <c r="LKQ59" s="18"/>
      <c r="LKR59" s="18"/>
      <c r="LKS59" s="18"/>
      <c r="LKT59" s="18"/>
      <c r="LKU59" s="18"/>
      <c r="LKV59" s="18"/>
      <c r="LKW59" s="18"/>
      <c r="LKX59" s="18"/>
      <c r="LKY59" s="18"/>
      <c r="LKZ59" s="18"/>
      <c r="LLA59" s="18"/>
      <c r="LLB59" s="18"/>
      <c r="LLC59" s="18"/>
      <c r="LLD59" s="18"/>
      <c r="LLE59" s="18"/>
      <c r="LLF59" s="18"/>
      <c r="LLG59" s="18"/>
      <c r="LLH59" s="18"/>
      <c r="LLI59" s="18"/>
      <c r="LLJ59" s="18"/>
      <c r="LLK59" s="18"/>
      <c r="LLL59" s="18"/>
      <c r="LLM59" s="18"/>
      <c r="LLN59" s="18"/>
      <c r="LLO59" s="18"/>
      <c r="LLP59" s="18"/>
      <c r="LLQ59" s="18"/>
      <c r="LLR59" s="18"/>
      <c r="LLS59" s="18"/>
      <c r="LLT59" s="18"/>
      <c r="LLU59" s="18"/>
      <c r="LLV59" s="18"/>
      <c r="LLW59" s="18"/>
      <c r="LLX59" s="18"/>
      <c r="LLY59" s="18"/>
      <c r="LLZ59" s="18"/>
      <c r="LMA59" s="18"/>
      <c r="LMB59" s="18"/>
      <c r="LMC59" s="18"/>
      <c r="LMD59" s="18"/>
      <c r="LME59" s="18"/>
      <c r="LMF59" s="18"/>
      <c r="LMG59" s="18"/>
      <c r="LMH59" s="18"/>
      <c r="LMI59" s="18"/>
      <c r="LMJ59" s="18"/>
      <c r="LMK59" s="18"/>
      <c r="LML59" s="18"/>
      <c r="LMM59" s="18"/>
      <c r="LMN59" s="18"/>
      <c r="LMO59" s="18"/>
      <c r="LMP59" s="18"/>
      <c r="LMQ59" s="18"/>
      <c r="LMR59" s="18"/>
      <c r="LMS59" s="18"/>
      <c r="LMT59" s="18"/>
      <c r="LMU59" s="18"/>
      <c r="LMV59" s="18"/>
      <c r="LMW59" s="18"/>
      <c r="LMX59" s="18"/>
      <c r="LMY59" s="18"/>
      <c r="LMZ59" s="18"/>
      <c r="LNA59" s="18"/>
      <c r="LNB59" s="18"/>
      <c r="LNC59" s="18"/>
      <c r="LND59" s="18"/>
      <c r="LNE59" s="18"/>
      <c r="LNF59" s="18"/>
      <c r="LNG59" s="18"/>
      <c r="LNH59" s="18"/>
      <c r="LNI59" s="18"/>
      <c r="LNJ59" s="18"/>
      <c r="LNK59" s="18"/>
      <c r="LNL59" s="18"/>
      <c r="LNM59" s="18"/>
      <c r="LNN59" s="18"/>
      <c r="LNO59" s="18"/>
      <c r="LNP59" s="18"/>
      <c r="LNQ59" s="18"/>
      <c r="LNR59" s="18"/>
      <c r="LNS59" s="18"/>
      <c r="LNT59" s="18"/>
      <c r="LNU59" s="18"/>
      <c r="LNV59" s="18"/>
      <c r="LNW59" s="18"/>
      <c r="LNX59" s="18"/>
      <c r="LNY59" s="18"/>
      <c r="LNZ59" s="18"/>
      <c r="LOA59" s="18"/>
      <c r="LOB59" s="18"/>
      <c r="LOC59" s="18"/>
      <c r="LOD59" s="18"/>
      <c r="LOE59" s="18"/>
      <c r="LOF59" s="18"/>
      <c r="LOG59" s="18"/>
      <c r="LOH59" s="18"/>
      <c r="LOI59" s="18"/>
      <c r="LOJ59" s="18"/>
      <c r="LOK59" s="18"/>
      <c r="LOL59" s="18"/>
      <c r="LOM59" s="18"/>
      <c r="LON59" s="18"/>
      <c r="LOO59" s="18"/>
      <c r="LOP59" s="18"/>
      <c r="LOQ59" s="18"/>
      <c r="LOR59" s="18"/>
      <c r="LOS59" s="18"/>
      <c r="LOT59" s="18"/>
      <c r="LOU59" s="18"/>
      <c r="LOV59" s="18"/>
      <c r="LOW59" s="18"/>
      <c r="LOX59" s="18"/>
      <c r="LOY59" s="18"/>
      <c r="LOZ59" s="18"/>
      <c r="LPA59" s="18"/>
      <c r="LPB59" s="18"/>
      <c r="LPC59" s="18"/>
      <c r="LPD59" s="18"/>
      <c r="LPE59" s="18"/>
      <c r="LPF59" s="18"/>
      <c r="LPG59" s="18"/>
      <c r="LPH59" s="18"/>
      <c r="LPI59" s="18"/>
      <c r="LPJ59" s="18"/>
      <c r="LPK59" s="18"/>
      <c r="LPL59" s="18"/>
      <c r="LPM59" s="18"/>
      <c r="LPN59" s="18"/>
      <c r="LPO59" s="18"/>
      <c r="LPP59" s="18"/>
      <c r="LPQ59" s="18"/>
      <c r="LPR59" s="18"/>
      <c r="LPS59" s="18"/>
      <c r="LPT59" s="18"/>
      <c r="LPU59" s="18"/>
      <c r="LPV59" s="18"/>
      <c r="LPW59" s="18"/>
      <c r="LPX59" s="18"/>
      <c r="LPY59" s="18"/>
      <c r="LPZ59" s="18"/>
      <c r="LQA59" s="18"/>
      <c r="LQB59" s="18"/>
      <c r="LQC59" s="18"/>
      <c r="LQD59" s="18"/>
      <c r="LQE59" s="18"/>
      <c r="LQF59" s="18"/>
      <c r="LQG59" s="18"/>
      <c r="LQH59" s="18"/>
      <c r="LQI59" s="18"/>
      <c r="LQJ59" s="18"/>
      <c r="LQK59" s="18"/>
      <c r="LQL59" s="18"/>
      <c r="LQM59" s="18"/>
      <c r="LQN59" s="18"/>
      <c r="LQO59" s="18"/>
      <c r="LQP59" s="18"/>
      <c r="LQQ59" s="18"/>
      <c r="LQR59" s="18"/>
      <c r="LQS59" s="18"/>
      <c r="LQT59" s="18"/>
      <c r="LQU59" s="18"/>
      <c r="LQV59" s="18"/>
      <c r="LQW59" s="18"/>
      <c r="LQX59" s="18"/>
      <c r="LQY59" s="18"/>
      <c r="LQZ59" s="18"/>
      <c r="LRA59" s="18"/>
      <c r="LRB59" s="18"/>
      <c r="LRC59" s="18"/>
      <c r="LRD59" s="18"/>
      <c r="LRE59" s="18"/>
      <c r="LRF59" s="18"/>
      <c r="LRG59" s="18"/>
      <c r="LRH59" s="18"/>
      <c r="LRI59" s="18"/>
      <c r="LRJ59" s="18"/>
      <c r="LRK59" s="18"/>
      <c r="LRL59" s="18"/>
      <c r="LRM59" s="18"/>
      <c r="LRN59" s="18"/>
      <c r="LRO59" s="18"/>
      <c r="LRP59" s="18"/>
      <c r="LRQ59" s="18"/>
      <c r="LRR59" s="18"/>
      <c r="LRS59" s="18"/>
      <c r="LRT59" s="18"/>
      <c r="LRU59" s="18"/>
      <c r="LRV59" s="18"/>
      <c r="LRW59" s="18"/>
      <c r="LRX59" s="18"/>
      <c r="LRY59" s="18"/>
      <c r="LRZ59" s="18"/>
      <c r="LSA59" s="18"/>
      <c r="LSB59" s="18"/>
      <c r="LSC59" s="18"/>
      <c r="LSD59" s="18"/>
      <c r="LSE59" s="18"/>
      <c r="LSF59" s="18"/>
      <c r="LSG59" s="18"/>
      <c r="LSH59" s="18"/>
      <c r="LSI59" s="18"/>
      <c r="LSJ59" s="18"/>
      <c r="LSK59" s="18"/>
      <c r="LSL59" s="18"/>
      <c r="LSM59" s="18"/>
      <c r="LSN59" s="18"/>
      <c r="LSO59" s="18"/>
      <c r="LSP59" s="18"/>
      <c r="LSQ59" s="18"/>
      <c r="LSR59" s="18"/>
      <c r="LSS59" s="18"/>
      <c r="LST59" s="18"/>
      <c r="LSU59" s="18"/>
      <c r="LSV59" s="18"/>
      <c r="LSW59" s="18"/>
      <c r="LSX59" s="18"/>
      <c r="LSY59" s="18"/>
      <c r="LSZ59" s="18"/>
      <c r="LTA59" s="18"/>
      <c r="LTB59" s="18"/>
      <c r="LTC59" s="18"/>
      <c r="LTD59" s="18"/>
      <c r="LTE59" s="18"/>
      <c r="LTF59" s="18"/>
      <c r="LTG59" s="18"/>
      <c r="LTH59" s="18"/>
      <c r="LTI59" s="18"/>
      <c r="LTJ59" s="18"/>
      <c r="LTK59" s="18"/>
      <c r="LTL59" s="18"/>
      <c r="LTM59" s="18"/>
      <c r="LTN59" s="18"/>
      <c r="LTO59" s="18"/>
      <c r="LTP59" s="18"/>
      <c r="LTQ59" s="18"/>
      <c r="LTR59" s="18"/>
      <c r="LTS59" s="18"/>
      <c r="LTT59" s="18"/>
      <c r="LTU59" s="18"/>
      <c r="LTV59" s="18"/>
      <c r="LTW59" s="18"/>
      <c r="LTX59" s="18"/>
      <c r="LTY59" s="18"/>
      <c r="LTZ59" s="18"/>
      <c r="LUA59" s="18"/>
      <c r="LUB59" s="18"/>
      <c r="LUC59" s="18"/>
      <c r="LUD59" s="18"/>
      <c r="LUE59" s="18"/>
      <c r="LUF59" s="18"/>
      <c r="LUG59" s="18"/>
      <c r="LUH59" s="18"/>
      <c r="LUI59" s="18"/>
      <c r="LUJ59" s="18"/>
      <c r="LUK59" s="18"/>
      <c r="LUL59" s="18"/>
      <c r="LUM59" s="18"/>
      <c r="LUN59" s="18"/>
      <c r="LUO59" s="18"/>
      <c r="LUP59" s="18"/>
      <c r="LUQ59" s="18"/>
      <c r="LUR59" s="18"/>
      <c r="LUS59" s="18"/>
      <c r="LUT59" s="18"/>
      <c r="LUU59" s="18"/>
      <c r="LUV59" s="18"/>
      <c r="LUW59" s="18"/>
      <c r="LUX59" s="18"/>
      <c r="LUY59" s="18"/>
      <c r="LUZ59" s="18"/>
      <c r="LVA59" s="18"/>
      <c r="LVB59" s="18"/>
      <c r="LVC59" s="18"/>
      <c r="LVD59" s="18"/>
      <c r="LVE59" s="18"/>
      <c r="LVF59" s="18"/>
      <c r="LVG59" s="18"/>
      <c r="LVH59" s="18"/>
      <c r="LVI59" s="18"/>
      <c r="LVJ59" s="18"/>
      <c r="LVK59" s="18"/>
      <c r="LVL59" s="18"/>
      <c r="LVM59" s="18"/>
      <c r="LVN59" s="18"/>
      <c r="LVO59" s="18"/>
      <c r="LVP59" s="18"/>
      <c r="LVQ59" s="18"/>
      <c r="LVR59" s="18"/>
      <c r="LVS59" s="18"/>
      <c r="LVT59" s="18"/>
      <c r="LVU59" s="18"/>
      <c r="LVV59" s="18"/>
      <c r="LVW59" s="18"/>
      <c r="LVX59" s="18"/>
      <c r="LVY59" s="18"/>
      <c r="LVZ59" s="18"/>
      <c r="LWA59" s="18"/>
      <c r="LWB59" s="18"/>
      <c r="LWC59" s="18"/>
      <c r="LWD59" s="18"/>
      <c r="LWE59" s="18"/>
      <c r="LWF59" s="18"/>
      <c r="LWG59" s="18"/>
      <c r="LWH59" s="18"/>
      <c r="LWI59" s="18"/>
      <c r="LWJ59" s="18"/>
      <c r="LWK59" s="18"/>
      <c r="LWL59" s="18"/>
      <c r="LWM59" s="18"/>
      <c r="LWN59" s="18"/>
      <c r="LWO59" s="18"/>
      <c r="LWP59" s="18"/>
      <c r="LWQ59" s="18"/>
      <c r="LWR59" s="18"/>
      <c r="LWS59" s="18"/>
      <c r="LWT59" s="18"/>
      <c r="LWU59" s="18"/>
      <c r="LWV59" s="18"/>
      <c r="LWW59" s="18"/>
      <c r="LWX59" s="18"/>
      <c r="LWY59" s="18"/>
      <c r="LWZ59" s="18"/>
      <c r="LXA59" s="18"/>
      <c r="LXB59" s="18"/>
      <c r="LXC59" s="18"/>
      <c r="LXD59" s="18"/>
      <c r="LXE59" s="18"/>
      <c r="LXF59" s="18"/>
      <c r="LXG59" s="18"/>
      <c r="LXH59" s="18"/>
      <c r="LXI59" s="18"/>
      <c r="LXJ59" s="18"/>
      <c r="LXK59" s="18"/>
      <c r="LXL59" s="18"/>
      <c r="LXM59" s="18"/>
      <c r="LXN59" s="18"/>
      <c r="LXO59" s="18"/>
      <c r="LXP59" s="18"/>
      <c r="LXQ59" s="18"/>
      <c r="LXR59" s="18"/>
      <c r="LXS59" s="18"/>
      <c r="LXT59" s="18"/>
      <c r="LXU59" s="18"/>
      <c r="LXV59" s="18"/>
      <c r="LXW59" s="18"/>
      <c r="LXX59" s="18"/>
      <c r="LXY59" s="18"/>
      <c r="LXZ59" s="18"/>
      <c r="LYA59" s="18"/>
      <c r="LYB59" s="18"/>
      <c r="LYC59" s="18"/>
      <c r="LYD59" s="18"/>
      <c r="LYE59" s="18"/>
      <c r="LYF59" s="18"/>
      <c r="LYG59" s="18"/>
      <c r="LYH59" s="18"/>
      <c r="LYI59" s="18"/>
      <c r="LYJ59" s="18"/>
      <c r="LYK59" s="18"/>
      <c r="LYL59" s="18"/>
      <c r="LYM59" s="18"/>
      <c r="LYN59" s="18"/>
      <c r="LYO59" s="18"/>
      <c r="LYP59" s="18"/>
      <c r="LYQ59" s="18"/>
      <c r="LYR59" s="18"/>
      <c r="LYS59" s="18"/>
      <c r="LYT59" s="18"/>
      <c r="LYU59" s="18"/>
      <c r="LYV59" s="18"/>
      <c r="LYW59" s="18"/>
      <c r="LYX59" s="18"/>
      <c r="LYY59" s="18"/>
      <c r="LYZ59" s="18"/>
      <c r="LZA59" s="18"/>
      <c r="LZB59" s="18"/>
      <c r="LZC59" s="18"/>
      <c r="LZD59" s="18"/>
      <c r="LZE59" s="18"/>
      <c r="LZF59" s="18"/>
      <c r="LZG59" s="18"/>
      <c r="LZH59" s="18"/>
      <c r="LZI59" s="18"/>
      <c r="LZJ59" s="18"/>
      <c r="LZK59" s="18"/>
      <c r="LZL59" s="18"/>
      <c r="LZM59" s="18"/>
      <c r="LZN59" s="18"/>
      <c r="LZO59" s="18"/>
      <c r="LZP59" s="18"/>
      <c r="LZQ59" s="18"/>
      <c r="LZR59" s="18"/>
      <c r="LZS59" s="18"/>
      <c r="LZT59" s="18"/>
      <c r="LZU59" s="18"/>
      <c r="LZV59" s="18"/>
      <c r="LZW59" s="18"/>
      <c r="LZX59" s="18"/>
      <c r="LZY59" s="18"/>
      <c r="LZZ59" s="18"/>
      <c r="MAA59" s="18"/>
      <c r="MAB59" s="18"/>
      <c r="MAC59" s="18"/>
      <c r="MAD59" s="18"/>
      <c r="MAE59" s="18"/>
      <c r="MAF59" s="18"/>
      <c r="MAG59" s="18"/>
      <c r="MAH59" s="18"/>
      <c r="MAI59" s="18"/>
      <c r="MAJ59" s="18"/>
      <c r="MAK59" s="18"/>
      <c r="MAL59" s="18"/>
      <c r="MAM59" s="18"/>
      <c r="MAN59" s="18"/>
      <c r="MAO59" s="18"/>
      <c r="MAP59" s="18"/>
      <c r="MAQ59" s="18"/>
      <c r="MAR59" s="18"/>
      <c r="MAS59" s="18"/>
      <c r="MAT59" s="18"/>
      <c r="MAU59" s="18"/>
      <c r="MAV59" s="18"/>
      <c r="MAW59" s="18"/>
      <c r="MAX59" s="18"/>
      <c r="MAY59" s="18"/>
      <c r="MAZ59" s="18"/>
      <c r="MBA59" s="18"/>
      <c r="MBB59" s="18"/>
      <c r="MBC59" s="18"/>
      <c r="MBD59" s="18"/>
      <c r="MBE59" s="18"/>
      <c r="MBF59" s="18"/>
      <c r="MBG59" s="18"/>
      <c r="MBH59" s="18"/>
      <c r="MBI59" s="18"/>
      <c r="MBJ59" s="18"/>
      <c r="MBK59" s="18"/>
      <c r="MBL59" s="18"/>
      <c r="MBM59" s="18"/>
      <c r="MBN59" s="18"/>
      <c r="MBO59" s="18"/>
      <c r="MBP59" s="18"/>
      <c r="MBQ59" s="18"/>
      <c r="MBR59" s="18"/>
      <c r="MBS59" s="18"/>
      <c r="MBT59" s="18"/>
      <c r="MBU59" s="18"/>
      <c r="MBV59" s="18"/>
      <c r="MBW59" s="18"/>
      <c r="MBX59" s="18"/>
      <c r="MBY59" s="18"/>
      <c r="MBZ59" s="18"/>
      <c r="MCA59" s="18"/>
      <c r="MCB59" s="18"/>
      <c r="MCC59" s="18"/>
      <c r="MCD59" s="18"/>
      <c r="MCE59" s="18"/>
      <c r="MCF59" s="18"/>
      <c r="MCG59" s="18"/>
      <c r="MCH59" s="18"/>
      <c r="MCI59" s="18"/>
      <c r="MCJ59" s="18"/>
      <c r="MCK59" s="18"/>
      <c r="MCL59" s="18"/>
      <c r="MCM59" s="18"/>
      <c r="MCN59" s="18"/>
      <c r="MCO59" s="18"/>
      <c r="MCP59" s="18"/>
      <c r="MCQ59" s="18"/>
      <c r="MCR59" s="18"/>
      <c r="MCS59" s="18"/>
      <c r="MCT59" s="18"/>
      <c r="MCU59" s="18"/>
      <c r="MCV59" s="18"/>
      <c r="MCW59" s="18"/>
      <c r="MCX59" s="18"/>
      <c r="MCY59" s="18"/>
      <c r="MCZ59" s="18"/>
      <c r="MDA59" s="18"/>
      <c r="MDB59" s="18"/>
      <c r="MDC59" s="18"/>
      <c r="MDD59" s="18"/>
      <c r="MDE59" s="18"/>
      <c r="MDF59" s="18"/>
      <c r="MDG59" s="18"/>
      <c r="MDH59" s="18"/>
      <c r="MDI59" s="18"/>
      <c r="MDJ59" s="18"/>
      <c r="MDK59" s="18"/>
      <c r="MDL59" s="18"/>
      <c r="MDM59" s="18"/>
      <c r="MDN59" s="18"/>
      <c r="MDO59" s="18"/>
      <c r="MDP59" s="18"/>
      <c r="MDQ59" s="18"/>
      <c r="MDR59" s="18"/>
      <c r="MDS59" s="18"/>
      <c r="MDT59" s="18"/>
      <c r="MDU59" s="18"/>
      <c r="MDV59" s="18"/>
      <c r="MDW59" s="18"/>
      <c r="MDX59" s="18"/>
      <c r="MDY59" s="18"/>
      <c r="MDZ59" s="18"/>
      <c r="MEA59" s="18"/>
      <c r="MEB59" s="18"/>
      <c r="MEC59" s="18"/>
      <c r="MED59" s="18"/>
      <c r="MEE59" s="18"/>
      <c r="MEF59" s="18"/>
      <c r="MEG59" s="18"/>
      <c r="MEH59" s="18"/>
      <c r="MEI59" s="18"/>
      <c r="MEJ59" s="18"/>
      <c r="MEK59" s="18"/>
      <c r="MEL59" s="18"/>
      <c r="MEM59" s="18"/>
      <c r="MEN59" s="18"/>
      <c r="MEO59" s="18"/>
      <c r="MEP59" s="18"/>
      <c r="MEQ59" s="18"/>
      <c r="MER59" s="18"/>
      <c r="MES59" s="18"/>
      <c r="MET59" s="18"/>
      <c r="MEU59" s="18"/>
      <c r="MEV59" s="18"/>
      <c r="MEW59" s="18"/>
      <c r="MEX59" s="18"/>
      <c r="MEY59" s="18"/>
      <c r="MEZ59" s="18"/>
      <c r="MFA59" s="18"/>
      <c r="MFB59" s="18"/>
      <c r="MFC59" s="18"/>
      <c r="MFD59" s="18"/>
      <c r="MFE59" s="18"/>
      <c r="MFF59" s="18"/>
      <c r="MFG59" s="18"/>
      <c r="MFH59" s="18"/>
      <c r="MFI59" s="18"/>
      <c r="MFJ59" s="18"/>
      <c r="MFK59" s="18"/>
      <c r="MFL59" s="18"/>
      <c r="MFM59" s="18"/>
      <c r="MFN59" s="18"/>
      <c r="MFO59" s="18"/>
      <c r="MFP59" s="18"/>
      <c r="MFQ59" s="18"/>
      <c r="MFR59" s="18"/>
      <c r="MFS59" s="18"/>
      <c r="MFT59" s="18"/>
      <c r="MFU59" s="18"/>
      <c r="MFV59" s="18"/>
      <c r="MFW59" s="18"/>
      <c r="MFX59" s="18"/>
      <c r="MFY59" s="18"/>
      <c r="MFZ59" s="18"/>
      <c r="MGA59" s="18"/>
      <c r="MGB59" s="18"/>
      <c r="MGC59" s="18"/>
      <c r="MGD59" s="18"/>
      <c r="MGE59" s="18"/>
      <c r="MGF59" s="18"/>
      <c r="MGG59" s="18"/>
      <c r="MGH59" s="18"/>
      <c r="MGI59" s="18"/>
      <c r="MGJ59" s="18"/>
      <c r="MGK59" s="18"/>
      <c r="MGL59" s="18"/>
      <c r="MGM59" s="18"/>
      <c r="MGN59" s="18"/>
      <c r="MGO59" s="18"/>
      <c r="MGP59" s="18"/>
      <c r="MGQ59" s="18"/>
      <c r="MGR59" s="18"/>
      <c r="MGS59" s="18"/>
      <c r="MGT59" s="18"/>
      <c r="MGU59" s="18"/>
      <c r="MGV59" s="18"/>
      <c r="MGW59" s="18"/>
      <c r="MGX59" s="18"/>
      <c r="MGY59" s="18"/>
      <c r="MGZ59" s="18"/>
      <c r="MHA59" s="18"/>
      <c r="MHB59" s="18"/>
      <c r="MHC59" s="18"/>
      <c r="MHD59" s="18"/>
      <c r="MHE59" s="18"/>
      <c r="MHF59" s="18"/>
      <c r="MHG59" s="18"/>
      <c r="MHH59" s="18"/>
      <c r="MHI59" s="18"/>
      <c r="MHJ59" s="18"/>
      <c r="MHK59" s="18"/>
      <c r="MHL59" s="18"/>
      <c r="MHM59" s="18"/>
      <c r="MHN59" s="18"/>
      <c r="MHO59" s="18"/>
      <c r="MHP59" s="18"/>
      <c r="MHQ59" s="18"/>
      <c r="MHR59" s="18"/>
      <c r="MHS59" s="18"/>
      <c r="MHT59" s="18"/>
      <c r="MHU59" s="18"/>
      <c r="MHV59" s="18"/>
      <c r="MHW59" s="18"/>
      <c r="MHX59" s="18"/>
      <c r="MHY59" s="18"/>
      <c r="MHZ59" s="18"/>
      <c r="MIA59" s="18"/>
      <c r="MIB59" s="18"/>
      <c r="MIC59" s="18"/>
      <c r="MID59" s="18"/>
      <c r="MIE59" s="18"/>
      <c r="MIF59" s="18"/>
      <c r="MIG59" s="18"/>
      <c r="MIH59" s="18"/>
      <c r="MII59" s="18"/>
      <c r="MIJ59" s="18"/>
      <c r="MIK59" s="18"/>
      <c r="MIL59" s="18"/>
      <c r="MIM59" s="18"/>
      <c r="MIN59" s="18"/>
      <c r="MIO59" s="18"/>
      <c r="MIP59" s="18"/>
      <c r="MIQ59" s="18"/>
      <c r="MIR59" s="18"/>
      <c r="MIS59" s="18"/>
      <c r="MIT59" s="18"/>
      <c r="MIU59" s="18"/>
      <c r="MIV59" s="18"/>
      <c r="MIW59" s="18"/>
      <c r="MIX59" s="18"/>
      <c r="MIY59" s="18"/>
      <c r="MIZ59" s="18"/>
      <c r="MJA59" s="18"/>
      <c r="MJB59" s="18"/>
      <c r="MJC59" s="18"/>
      <c r="MJD59" s="18"/>
      <c r="MJE59" s="18"/>
      <c r="MJF59" s="18"/>
      <c r="MJG59" s="18"/>
      <c r="MJH59" s="18"/>
      <c r="MJI59" s="18"/>
      <c r="MJJ59" s="18"/>
      <c r="MJK59" s="18"/>
      <c r="MJL59" s="18"/>
      <c r="MJM59" s="18"/>
      <c r="MJN59" s="18"/>
      <c r="MJO59" s="18"/>
      <c r="MJP59" s="18"/>
      <c r="MJQ59" s="18"/>
      <c r="MJR59" s="18"/>
      <c r="MJS59" s="18"/>
      <c r="MJT59" s="18"/>
      <c r="MJU59" s="18"/>
      <c r="MJV59" s="18"/>
      <c r="MJW59" s="18"/>
      <c r="MJX59" s="18"/>
      <c r="MJY59" s="18"/>
      <c r="MJZ59" s="18"/>
      <c r="MKA59" s="18"/>
      <c r="MKB59" s="18"/>
      <c r="MKC59" s="18"/>
      <c r="MKD59" s="18"/>
      <c r="MKE59" s="18"/>
      <c r="MKF59" s="18"/>
      <c r="MKG59" s="18"/>
      <c r="MKH59" s="18"/>
      <c r="MKI59" s="18"/>
      <c r="MKJ59" s="18"/>
      <c r="MKK59" s="18"/>
      <c r="MKL59" s="18"/>
      <c r="MKM59" s="18"/>
      <c r="MKN59" s="18"/>
      <c r="MKO59" s="18"/>
      <c r="MKP59" s="18"/>
      <c r="MKQ59" s="18"/>
      <c r="MKR59" s="18"/>
      <c r="MKS59" s="18"/>
      <c r="MKT59" s="18"/>
      <c r="MKU59" s="18"/>
      <c r="MKV59" s="18"/>
      <c r="MKW59" s="18"/>
      <c r="MKX59" s="18"/>
      <c r="MKY59" s="18"/>
      <c r="MKZ59" s="18"/>
      <c r="MLA59" s="18"/>
      <c r="MLB59" s="18"/>
      <c r="MLC59" s="18"/>
      <c r="MLD59" s="18"/>
      <c r="MLE59" s="18"/>
      <c r="MLF59" s="18"/>
      <c r="MLG59" s="18"/>
      <c r="MLH59" s="18"/>
      <c r="MLI59" s="18"/>
      <c r="MLJ59" s="18"/>
      <c r="MLK59" s="18"/>
      <c r="MLL59" s="18"/>
      <c r="MLM59" s="18"/>
      <c r="MLN59" s="18"/>
      <c r="MLO59" s="18"/>
      <c r="MLP59" s="18"/>
      <c r="MLQ59" s="18"/>
      <c r="MLR59" s="18"/>
      <c r="MLS59" s="18"/>
      <c r="MLT59" s="18"/>
      <c r="MLU59" s="18"/>
      <c r="MLV59" s="18"/>
      <c r="MLW59" s="18"/>
      <c r="MLX59" s="18"/>
      <c r="MLY59" s="18"/>
      <c r="MLZ59" s="18"/>
      <c r="MMA59" s="18"/>
      <c r="MMB59" s="18"/>
      <c r="MMC59" s="18"/>
      <c r="MMD59" s="18"/>
      <c r="MME59" s="18"/>
      <c r="MMF59" s="18"/>
      <c r="MMG59" s="18"/>
      <c r="MMH59" s="18"/>
      <c r="MMI59" s="18"/>
      <c r="MMJ59" s="18"/>
      <c r="MMK59" s="18"/>
      <c r="MML59" s="18"/>
      <c r="MMM59" s="18"/>
      <c r="MMN59" s="18"/>
      <c r="MMO59" s="18"/>
      <c r="MMP59" s="18"/>
      <c r="MMQ59" s="18"/>
      <c r="MMR59" s="18"/>
      <c r="MMS59" s="18"/>
      <c r="MMT59" s="18"/>
      <c r="MMU59" s="18"/>
      <c r="MMV59" s="18"/>
      <c r="MMW59" s="18"/>
      <c r="MMX59" s="18"/>
      <c r="MMY59" s="18"/>
      <c r="MMZ59" s="18"/>
      <c r="MNA59" s="18"/>
      <c r="MNB59" s="18"/>
      <c r="MNC59" s="18"/>
      <c r="MND59" s="18"/>
      <c r="MNE59" s="18"/>
      <c r="MNF59" s="18"/>
      <c r="MNG59" s="18"/>
      <c r="MNH59" s="18"/>
      <c r="MNI59" s="18"/>
      <c r="MNJ59" s="18"/>
      <c r="MNK59" s="18"/>
      <c r="MNL59" s="18"/>
      <c r="MNM59" s="18"/>
      <c r="MNN59" s="18"/>
      <c r="MNO59" s="18"/>
      <c r="MNP59" s="18"/>
      <c r="MNQ59" s="18"/>
      <c r="MNR59" s="18"/>
      <c r="MNS59" s="18"/>
      <c r="MNT59" s="18"/>
      <c r="MNU59" s="18"/>
      <c r="MNV59" s="18"/>
      <c r="MNW59" s="18"/>
      <c r="MNX59" s="18"/>
      <c r="MNY59" s="18"/>
      <c r="MNZ59" s="18"/>
      <c r="MOA59" s="18"/>
      <c r="MOB59" s="18"/>
      <c r="MOC59" s="18"/>
      <c r="MOD59" s="18"/>
      <c r="MOE59" s="18"/>
      <c r="MOF59" s="18"/>
      <c r="MOG59" s="18"/>
      <c r="MOH59" s="18"/>
      <c r="MOI59" s="18"/>
      <c r="MOJ59" s="18"/>
      <c r="MOK59" s="18"/>
      <c r="MOL59" s="18"/>
      <c r="MOM59" s="18"/>
      <c r="MON59" s="18"/>
      <c r="MOO59" s="18"/>
      <c r="MOP59" s="18"/>
      <c r="MOQ59" s="18"/>
      <c r="MOR59" s="18"/>
      <c r="MOS59" s="18"/>
      <c r="MOT59" s="18"/>
      <c r="MOU59" s="18"/>
      <c r="MOV59" s="18"/>
      <c r="MOW59" s="18"/>
      <c r="MOX59" s="18"/>
      <c r="MOY59" s="18"/>
      <c r="MOZ59" s="18"/>
      <c r="MPA59" s="18"/>
      <c r="MPB59" s="18"/>
      <c r="MPC59" s="18"/>
      <c r="MPD59" s="18"/>
      <c r="MPE59" s="18"/>
      <c r="MPF59" s="18"/>
      <c r="MPG59" s="18"/>
      <c r="MPH59" s="18"/>
      <c r="MPI59" s="18"/>
      <c r="MPJ59" s="18"/>
      <c r="MPK59" s="18"/>
      <c r="MPL59" s="18"/>
      <c r="MPM59" s="18"/>
      <c r="MPN59" s="18"/>
      <c r="MPO59" s="18"/>
      <c r="MPP59" s="18"/>
      <c r="MPQ59" s="18"/>
      <c r="MPR59" s="18"/>
      <c r="MPS59" s="18"/>
      <c r="MPT59" s="18"/>
      <c r="MPU59" s="18"/>
      <c r="MPV59" s="18"/>
      <c r="MPW59" s="18"/>
      <c r="MPX59" s="18"/>
      <c r="MPY59" s="18"/>
      <c r="MPZ59" s="18"/>
      <c r="MQA59" s="18"/>
      <c r="MQB59" s="18"/>
      <c r="MQC59" s="18"/>
      <c r="MQD59" s="18"/>
      <c r="MQE59" s="18"/>
      <c r="MQF59" s="18"/>
      <c r="MQG59" s="18"/>
      <c r="MQH59" s="18"/>
      <c r="MQI59" s="18"/>
      <c r="MQJ59" s="18"/>
      <c r="MQK59" s="18"/>
      <c r="MQL59" s="18"/>
      <c r="MQM59" s="18"/>
      <c r="MQN59" s="18"/>
      <c r="MQO59" s="18"/>
      <c r="MQP59" s="18"/>
      <c r="MQQ59" s="18"/>
      <c r="MQR59" s="18"/>
      <c r="MQS59" s="18"/>
      <c r="MQT59" s="18"/>
      <c r="MQU59" s="18"/>
      <c r="MQV59" s="18"/>
      <c r="MQW59" s="18"/>
      <c r="MQX59" s="18"/>
      <c r="MQY59" s="18"/>
      <c r="MQZ59" s="18"/>
      <c r="MRA59" s="18"/>
      <c r="MRB59" s="18"/>
      <c r="MRC59" s="18"/>
      <c r="MRD59" s="18"/>
      <c r="MRE59" s="18"/>
      <c r="MRF59" s="18"/>
      <c r="MRG59" s="18"/>
      <c r="MRH59" s="18"/>
      <c r="MRI59" s="18"/>
      <c r="MRJ59" s="18"/>
      <c r="MRK59" s="18"/>
      <c r="MRL59" s="18"/>
      <c r="MRM59" s="18"/>
      <c r="MRN59" s="18"/>
      <c r="MRO59" s="18"/>
      <c r="MRP59" s="18"/>
      <c r="MRQ59" s="18"/>
      <c r="MRR59" s="18"/>
      <c r="MRS59" s="18"/>
      <c r="MRT59" s="18"/>
      <c r="MRU59" s="18"/>
      <c r="MRV59" s="18"/>
      <c r="MRW59" s="18"/>
      <c r="MRX59" s="18"/>
      <c r="MRY59" s="18"/>
      <c r="MRZ59" s="18"/>
      <c r="MSA59" s="18"/>
      <c r="MSB59" s="18"/>
      <c r="MSC59" s="18"/>
      <c r="MSD59" s="18"/>
      <c r="MSE59" s="18"/>
      <c r="MSF59" s="18"/>
      <c r="MSG59" s="18"/>
      <c r="MSH59" s="18"/>
      <c r="MSI59" s="18"/>
      <c r="MSJ59" s="18"/>
      <c r="MSK59" s="18"/>
      <c r="MSL59" s="18"/>
      <c r="MSM59" s="18"/>
      <c r="MSN59" s="18"/>
      <c r="MSO59" s="18"/>
      <c r="MSP59" s="18"/>
      <c r="MSQ59" s="18"/>
      <c r="MSR59" s="18"/>
      <c r="MSS59" s="18"/>
      <c r="MST59" s="18"/>
      <c r="MSU59" s="18"/>
      <c r="MSV59" s="18"/>
      <c r="MSW59" s="18"/>
      <c r="MSX59" s="18"/>
      <c r="MSY59" s="18"/>
      <c r="MSZ59" s="18"/>
      <c r="MTA59" s="18"/>
      <c r="MTB59" s="18"/>
      <c r="MTC59" s="18"/>
      <c r="MTD59" s="18"/>
      <c r="MTE59" s="18"/>
      <c r="MTF59" s="18"/>
      <c r="MTG59" s="18"/>
      <c r="MTH59" s="18"/>
      <c r="MTI59" s="18"/>
      <c r="MTJ59" s="18"/>
      <c r="MTK59" s="18"/>
      <c r="MTL59" s="18"/>
      <c r="MTM59" s="18"/>
      <c r="MTN59" s="18"/>
      <c r="MTO59" s="18"/>
      <c r="MTP59" s="18"/>
      <c r="MTQ59" s="18"/>
      <c r="MTR59" s="18"/>
      <c r="MTS59" s="18"/>
      <c r="MTT59" s="18"/>
      <c r="MTU59" s="18"/>
      <c r="MTV59" s="18"/>
      <c r="MTW59" s="18"/>
      <c r="MTX59" s="18"/>
      <c r="MTY59" s="18"/>
      <c r="MTZ59" s="18"/>
      <c r="MUA59" s="18"/>
      <c r="MUB59" s="18"/>
      <c r="MUC59" s="18"/>
      <c r="MUD59" s="18"/>
      <c r="MUE59" s="18"/>
      <c r="MUF59" s="18"/>
      <c r="MUG59" s="18"/>
      <c r="MUH59" s="18"/>
      <c r="MUI59" s="18"/>
      <c r="MUJ59" s="18"/>
      <c r="MUK59" s="18"/>
      <c r="MUL59" s="18"/>
      <c r="MUM59" s="18"/>
      <c r="MUN59" s="18"/>
      <c r="MUO59" s="18"/>
      <c r="MUP59" s="18"/>
      <c r="MUQ59" s="18"/>
      <c r="MUR59" s="18"/>
      <c r="MUS59" s="18"/>
      <c r="MUT59" s="18"/>
      <c r="MUU59" s="18"/>
      <c r="MUV59" s="18"/>
      <c r="MUW59" s="18"/>
      <c r="MUX59" s="18"/>
      <c r="MUY59" s="18"/>
      <c r="MUZ59" s="18"/>
      <c r="MVA59" s="18"/>
      <c r="MVB59" s="18"/>
      <c r="MVC59" s="18"/>
      <c r="MVD59" s="18"/>
      <c r="MVE59" s="18"/>
      <c r="MVF59" s="18"/>
      <c r="MVG59" s="18"/>
      <c r="MVH59" s="18"/>
      <c r="MVI59" s="18"/>
      <c r="MVJ59" s="18"/>
      <c r="MVK59" s="18"/>
      <c r="MVL59" s="18"/>
      <c r="MVM59" s="18"/>
      <c r="MVN59" s="18"/>
      <c r="MVO59" s="18"/>
      <c r="MVP59" s="18"/>
      <c r="MVQ59" s="18"/>
      <c r="MVR59" s="18"/>
      <c r="MVS59" s="18"/>
      <c r="MVT59" s="18"/>
      <c r="MVU59" s="18"/>
      <c r="MVV59" s="18"/>
      <c r="MVW59" s="18"/>
      <c r="MVX59" s="18"/>
      <c r="MVY59" s="18"/>
      <c r="MVZ59" s="18"/>
      <c r="MWA59" s="18"/>
      <c r="MWB59" s="18"/>
      <c r="MWC59" s="18"/>
      <c r="MWD59" s="18"/>
      <c r="MWE59" s="18"/>
      <c r="MWF59" s="18"/>
      <c r="MWG59" s="18"/>
      <c r="MWH59" s="18"/>
      <c r="MWI59" s="18"/>
      <c r="MWJ59" s="18"/>
      <c r="MWK59" s="18"/>
      <c r="MWL59" s="18"/>
      <c r="MWM59" s="18"/>
      <c r="MWN59" s="18"/>
      <c r="MWO59" s="18"/>
      <c r="MWP59" s="18"/>
      <c r="MWQ59" s="18"/>
      <c r="MWR59" s="18"/>
      <c r="MWS59" s="18"/>
      <c r="MWT59" s="18"/>
      <c r="MWU59" s="18"/>
      <c r="MWV59" s="18"/>
      <c r="MWW59" s="18"/>
      <c r="MWX59" s="18"/>
      <c r="MWY59" s="18"/>
      <c r="MWZ59" s="18"/>
      <c r="MXA59" s="18"/>
      <c r="MXB59" s="18"/>
      <c r="MXC59" s="18"/>
      <c r="MXD59" s="18"/>
      <c r="MXE59" s="18"/>
      <c r="MXF59" s="18"/>
      <c r="MXG59" s="18"/>
      <c r="MXH59" s="18"/>
      <c r="MXI59" s="18"/>
      <c r="MXJ59" s="18"/>
      <c r="MXK59" s="18"/>
      <c r="MXL59" s="18"/>
      <c r="MXM59" s="18"/>
      <c r="MXN59" s="18"/>
      <c r="MXO59" s="18"/>
      <c r="MXP59" s="18"/>
      <c r="MXQ59" s="18"/>
      <c r="MXR59" s="18"/>
      <c r="MXS59" s="18"/>
      <c r="MXT59" s="18"/>
      <c r="MXU59" s="18"/>
      <c r="MXV59" s="18"/>
      <c r="MXW59" s="18"/>
      <c r="MXX59" s="18"/>
      <c r="MXY59" s="18"/>
      <c r="MXZ59" s="18"/>
      <c r="MYA59" s="18"/>
      <c r="MYB59" s="18"/>
      <c r="MYC59" s="18"/>
      <c r="MYD59" s="18"/>
      <c r="MYE59" s="18"/>
      <c r="MYF59" s="18"/>
      <c r="MYG59" s="18"/>
      <c r="MYH59" s="18"/>
      <c r="MYI59" s="18"/>
      <c r="MYJ59" s="18"/>
      <c r="MYK59" s="18"/>
      <c r="MYL59" s="18"/>
      <c r="MYM59" s="18"/>
      <c r="MYN59" s="18"/>
      <c r="MYO59" s="18"/>
      <c r="MYP59" s="18"/>
      <c r="MYQ59" s="18"/>
      <c r="MYR59" s="18"/>
      <c r="MYS59" s="18"/>
      <c r="MYT59" s="18"/>
      <c r="MYU59" s="18"/>
      <c r="MYV59" s="18"/>
      <c r="MYW59" s="18"/>
      <c r="MYX59" s="18"/>
      <c r="MYY59" s="18"/>
      <c r="MYZ59" s="18"/>
      <c r="MZA59" s="18"/>
      <c r="MZB59" s="18"/>
      <c r="MZC59" s="18"/>
      <c r="MZD59" s="18"/>
      <c r="MZE59" s="18"/>
      <c r="MZF59" s="18"/>
      <c r="MZG59" s="18"/>
      <c r="MZH59" s="18"/>
      <c r="MZI59" s="18"/>
      <c r="MZJ59" s="18"/>
      <c r="MZK59" s="18"/>
      <c r="MZL59" s="18"/>
      <c r="MZM59" s="18"/>
      <c r="MZN59" s="18"/>
      <c r="MZO59" s="18"/>
      <c r="MZP59" s="18"/>
      <c r="MZQ59" s="18"/>
      <c r="MZR59" s="18"/>
      <c r="MZS59" s="18"/>
      <c r="MZT59" s="18"/>
      <c r="MZU59" s="18"/>
      <c r="MZV59" s="18"/>
      <c r="MZW59" s="18"/>
      <c r="MZX59" s="18"/>
      <c r="MZY59" s="18"/>
      <c r="MZZ59" s="18"/>
      <c r="NAA59" s="18"/>
      <c r="NAB59" s="18"/>
      <c r="NAC59" s="18"/>
      <c r="NAD59" s="18"/>
      <c r="NAE59" s="18"/>
      <c r="NAF59" s="18"/>
      <c r="NAG59" s="18"/>
      <c r="NAH59" s="18"/>
      <c r="NAI59" s="18"/>
      <c r="NAJ59" s="18"/>
      <c r="NAK59" s="18"/>
      <c r="NAL59" s="18"/>
      <c r="NAM59" s="18"/>
      <c r="NAN59" s="18"/>
      <c r="NAO59" s="18"/>
      <c r="NAP59" s="18"/>
      <c r="NAQ59" s="18"/>
      <c r="NAR59" s="18"/>
      <c r="NAS59" s="18"/>
      <c r="NAT59" s="18"/>
      <c r="NAU59" s="18"/>
      <c r="NAV59" s="18"/>
      <c r="NAW59" s="18"/>
      <c r="NAX59" s="18"/>
      <c r="NAY59" s="18"/>
      <c r="NAZ59" s="18"/>
      <c r="NBA59" s="18"/>
      <c r="NBB59" s="18"/>
      <c r="NBC59" s="18"/>
      <c r="NBD59" s="18"/>
      <c r="NBE59" s="18"/>
      <c r="NBF59" s="18"/>
      <c r="NBG59" s="18"/>
      <c r="NBH59" s="18"/>
      <c r="NBI59" s="18"/>
      <c r="NBJ59" s="18"/>
      <c r="NBK59" s="18"/>
      <c r="NBL59" s="18"/>
      <c r="NBM59" s="18"/>
      <c r="NBN59" s="18"/>
      <c r="NBO59" s="18"/>
      <c r="NBP59" s="18"/>
      <c r="NBQ59" s="18"/>
      <c r="NBR59" s="18"/>
      <c r="NBS59" s="18"/>
      <c r="NBT59" s="18"/>
      <c r="NBU59" s="18"/>
      <c r="NBV59" s="18"/>
      <c r="NBW59" s="18"/>
      <c r="NBX59" s="18"/>
      <c r="NBY59" s="18"/>
      <c r="NBZ59" s="18"/>
      <c r="NCA59" s="18"/>
      <c r="NCB59" s="18"/>
      <c r="NCC59" s="18"/>
      <c r="NCD59" s="18"/>
      <c r="NCE59" s="18"/>
      <c r="NCF59" s="18"/>
      <c r="NCG59" s="18"/>
      <c r="NCH59" s="18"/>
      <c r="NCI59" s="18"/>
      <c r="NCJ59" s="18"/>
      <c r="NCK59" s="18"/>
      <c r="NCL59" s="18"/>
      <c r="NCM59" s="18"/>
      <c r="NCN59" s="18"/>
      <c r="NCO59" s="18"/>
      <c r="NCP59" s="18"/>
      <c r="NCQ59" s="18"/>
      <c r="NCR59" s="18"/>
      <c r="NCS59" s="18"/>
      <c r="NCT59" s="18"/>
      <c r="NCU59" s="18"/>
      <c r="NCV59" s="18"/>
      <c r="NCW59" s="18"/>
      <c r="NCX59" s="18"/>
      <c r="NCY59" s="18"/>
      <c r="NCZ59" s="18"/>
      <c r="NDA59" s="18"/>
      <c r="NDB59" s="18"/>
      <c r="NDC59" s="18"/>
      <c r="NDD59" s="18"/>
      <c r="NDE59" s="18"/>
      <c r="NDF59" s="18"/>
      <c r="NDG59" s="18"/>
      <c r="NDH59" s="18"/>
      <c r="NDI59" s="18"/>
      <c r="NDJ59" s="18"/>
      <c r="NDK59" s="18"/>
      <c r="NDL59" s="18"/>
      <c r="NDM59" s="18"/>
      <c r="NDN59" s="18"/>
      <c r="NDO59" s="18"/>
      <c r="NDP59" s="18"/>
      <c r="NDQ59" s="18"/>
      <c r="NDR59" s="18"/>
      <c r="NDS59" s="18"/>
      <c r="NDT59" s="18"/>
      <c r="NDU59" s="18"/>
      <c r="NDV59" s="18"/>
      <c r="NDW59" s="18"/>
      <c r="NDX59" s="18"/>
      <c r="NDY59" s="18"/>
      <c r="NDZ59" s="18"/>
      <c r="NEA59" s="18"/>
      <c r="NEB59" s="18"/>
      <c r="NEC59" s="18"/>
      <c r="NED59" s="18"/>
      <c r="NEE59" s="18"/>
      <c r="NEF59" s="18"/>
      <c r="NEG59" s="18"/>
      <c r="NEH59" s="18"/>
      <c r="NEI59" s="18"/>
      <c r="NEJ59" s="18"/>
      <c r="NEK59" s="18"/>
      <c r="NEL59" s="18"/>
      <c r="NEM59" s="18"/>
      <c r="NEN59" s="18"/>
      <c r="NEO59" s="18"/>
      <c r="NEP59" s="18"/>
      <c r="NEQ59" s="18"/>
      <c r="NER59" s="18"/>
      <c r="NES59" s="18"/>
      <c r="NET59" s="18"/>
      <c r="NEU59" s="18"/>
      <c r="NEV59" s="18"/>
      <c r="NEW59" s="18"/>
      <c r="NEX59" s="18"/>
      <c r="NEY59" s="18"/>
      <c r="NEZ59" s="18"/>
      <c r="NFA59" s="18"/>
      <c r="NFB59" s="18"/>
      <c r="NFC59" s="18"/>
      <c r="NFD59" s="18"/>
      <c r="NFE59" s="18"/>
      <c r="NFF59" s="18"/>
      <c r="NFG59" s="18"/>
      <c r="NFH59" s="18"/>
      <c r="NFI59" s="18"/>
      <c r="NFJ59" s="18"/>
      <c r="NFK59" s="18"/>
      <c r="NFL59" s="18"/>
      <c r="NFM59" s="18"/>
      <c r="NFN59" s="18"/>
      <c r="NFO59" s="18"/>
      <c r="NFP59" s="18"/>
      <c r="NFQ59" s="18"/>
      <c r="NFR59" s="18"/>
      <c r="NFS59" s="18"/>
      <c r="NFT59" s="18"/>
      <c r="NFU59" s="18"/>
      <c r="NFV59" s="18"/>
      <c r="NFW59" s="18"/>
      <c r="NFX59" s="18"/>
      <c r="NFY59" s="18"/>
      <c r="NFZ59" s="18"/>
      <c r="NGA59" s="18"/>
      <c r="NGB59" s="18"/>
      <c r="NGC59" s="18"/>
      <c r="NGD59" s="18"/>
      <c r="NGE59" s="18"/>
      <c r="NGF59" s="18"/>
      <c r="NGG59" s="18"/>
      <c r="NGH59" s="18"/>
      <c r="NGI59" s="18"/>
      <c r="NGJ59" s="18"/>
      <c r="NGK59" s="18"/>
      <c r="NGL59" s="18"/>
      <c r="NGM59" s="18"/>
      <c r="NGN59" s="18"/>
      <c r="NGO59" s="18"/>
      <c r="NGP59" s="18"/>
      <c r="NGQ59" s="18"/>
      <c r="NGR59" s="18"/>
      <c r="NGS59" s="18"/>
      <c r="NGT59" s="18"/>
      <c r="NGU59" s="18"/>
      <c r="NGV59" s="18"/>
      <c r="NGW59" s="18"/>
      <c r="NGX59" s="18"/>
      <c r="NGY59" s="18"/>
      <c r="NGZ59" s="18"/>
      <c r="NHA59" s="18"/>
      <c r="NHB59" s="18"/>
      <c r="NHC59" s="18"/>
      <c r="NHD59" s="18"/>
      <c r="NHE59" s="18"/>
      <c r="NHF59" s="18"/>
      <c r="NHG59" s="18"/>
      <c r="NHH59" s="18"/>
      <c r="NHI59" s="18"/>
      <c r="NHJ59" s="18"/>
      <c r="NHK59" s="18"/>
      <c r="NHL59" s="18"/>
      <c r="NHM59" s="18"/>
      <c r="NHN59" s="18"/>
      <c r="NHO59" s="18"/>
      <c r="NHP59" s="18"/>
      <c r="NHQ59" s="18"/>
      <c r="NHR59" s="18"/>
      <c r="NHS59" s="18"/>
      <c r="NHT59" s="18"/>
      <c r="NHU59" s="18"/>
      <c r="NHV59" s="18"/>
      <c r="NHW59" s="18"/>
      <c r="NHX59" s="18"/>
      <c r="NHY59" s="18"/>
      <c r="NHZ59" s="18"/>
      <c r="NIA59" s="18"/>
      <c r="NIB59" s="18"/>
      <c r="NIC59" s="18"/>
      <c r="NID59" s="18"/>
      <c r="NIE59" s="18"/>
      <c r="NIF59" s="18"/>
      <c r="NIG59" s="18"/>
      <c r="NIH59" s="18"/>
      <c r="NII59" s="18"/>
      <c r="NIJ59" s="18"/>
      <c r="NIK59" s="18"/>
      <c r="NIL59" s="18"/>
      <c r="NIM59" s="18"/>
      <c r="NIN59" s="18"/>
      <c r="NIO59" s="18"/>
      <c r="NIP59" s="18"/>
      <c r="NIQ59" s="18"/>
      <c r="NIR59" s="18"/>
      <c r="NIS59" s="18"/>
      <c r="NIT59" s="18"/>
      <c r="NIU59" s="18"/>
      <c r="NIV59" s="18"/>
      <c r="NIW59" s="18"/>
      <c r="NIX59" s="18"/>
      <c r="NIY59" s="18"/>
      <c r="NIZ59" s="18"/>
      <c r="NJA59" s="18"/>
      <c r="NJB59" s="18"/>
      <c r="NJC59" s="18"/>
      <c r="NJD59" s="18"/>
      <c r="NJE59" s="18"/>
      <c r="NJF59" s="18"/>
      <c r="NJG59" s="18"/>
      <c r="NJH59" s="18"/>
      <c r="NJI59" s="18"/>
      <c r="NJJ59" s="18"/>
      <c r="NJK59" s="18"/>
      <c r="NJL59" s="18"/>
      <c r="NJM59" s="18"/>
      <c r="NJN59" s="18"/>
      <c r="NJO59" s="18"/>
      <c r="NJP59" s="18"/>
      <c r="NJQ59" s="18"/>
      <c r="NJR59" s="18"/>
      <c r="NJS59" s="18"/>
      <c r="NJT59" s="18"/>
      <c r="NJU59" s="18"/>
      <c r="NJV59" s="18"/>
      <c r="NJW59" s="18"/>
      <c r="NJX59" s="18"/>
      <c r="NJY59" s="18"/>
      <c r="NJZ59" s="18"/>
      <c r="NKA59" s="18"/>
      <c r="NKB59" s="18"/>
      <c r="NKC59" s="18"/>
      <c r="NKD59" s="18"/>
      <c r="NKE59" s="18"/>
      <c r="NKF59" s="18"/>
      <c r="NKG59" s="18"/>
      <c r="NKH59" s="18"/>
      <c r="NKI59" s="18"/>
      <c r="NKJ59" s="18"/>
      <c r="NKK59" s="18"/>
      <c r="NKL59" s="18"/>
      <c r="NKM59" s="18"/>
      <c r="NKN59" s="18"/>
      <c r="NKO59" s="18"/>
      <c r="NKP59" s="18"/>
      <c r="NKQ59" s="18"/>
      <c r="NKR59" s="18"/>
      <c r="NKS59" s="18"/>
      <c r="NKT59" s="18"/>
      <c r="NKU59" s="18"/>
      <c r="NKV59" s="18"/>
      <c r="NKW59" s="18"/>
      <c r="NKX59" s="18"/>
      <c r="NKY59" s="18"/>
      <c r="NKZ59" s="18"/>
      <c r="NLA59" s="18"/>
      <c r="NLB59" s="18"/>
      <c r="NLC59" s="18"/>
      <c r="NLD59" s="18"/>
      <c r="NLE59" s="18"/>
      <c r="NLF59" s="18"/>
      <c r="NLG59" s="18"/>
      <c r="NLH59" s="18"/>
      <c r="NLI59" s="18"/>
      <c r="NLJ59" s="18"/>
      <c r="NLK59" s="18"/>
      <c r="NLL59" s="18"/>
      <c r="NLM59" s="18"/>
      <c r="NLN59" s="18"/>
      <c r="NLO59" s="18"/>
      <c r="NLP59" s="18"/>
      <c r="NLQ59" s="18"/>
      <c r="NLR59" s="18"/>
      <c r="NLS59" s="18"/>
      <c r="NLT59" s="18"/>
      <c r="NLU59" s="18"/>
      <c r="NLV59" s="18"/>
      <c r="NLW59" s="18"/>
      <c r="NLX59" s="18"/>
      <c r="NLY59" s="18"/>
      <c r="NLZ59" s="18"/>
      <c r="NMA59" s="18"/>
      <c r="NMB59" s="18"/>
      <c r="NMC59" s="18"/>
      <c r="NMD59" s="18"/>
      <c r="NME59" s="18"/>
      <c r="NMF59" s="18"/>
      <c r="NMG59" s="18"/>
      <c r="NMH59" s="18"/>
      <c r="NMI59" s="18"/>
      <c r="NMJ59" s="18"/>
      <c r="NMK59" s="18"/>
      <c r="NML59" s="18"/>
      <c r="NMM59" s="18"/>
      <c r="NMN59" s="18"/>
      <c r="NMO59" s="18"/>
      <c r="NMP59" s="18"/>
      <c r="NMQ59" s="18"/>
      <c r="NMR59" s="18"/>
      <c r="NMS59" s="18"/>
      <c r="NMT59" s="18"/>
      <c r="NMU59" s="18"/>
      <c r="NMV59" s="18"/>
      <c r="NMW59" s="18"/>
      <c r="NMX59" s="18"/>
      <c r="NMY59" s="18"/>
      <c r="NMZ59" s="18"/>
      <c r="NNA59" s="18"/>
      <c r="NNB59" s="18"/>
      <c r="NNC59" s="18"/>
      <c r="NND59" s="18"/>
      <c r="NNE59" s="18"/>
      <c r="NNF59" s="18"/>
      <c r="NNG59" s="18"/>
      <c r="NNH59" s="18"/>
      <c r="NNI59" s="18"/>
      <c r="NNJ59" s="18"/>
      <c r="NNK59" s="18"/>
      <c r="NNL59" s="18"/>
      <c r="NNM59" s="18"/>
      <c r="NNN59" s="18"/>
      <c r="NNO59" s="18"/>
      <c r="NNP59" s="18"/>
      <c r="NNQ59" s="18"/>
      <c r="NNR59" s="18"/>
      <c r="NNS59" s="18"/>
      <c r="NNT59" s="18"/>
      <c r="NNU59" s="18"/>
      <c r="NNV59" s="18"/>
      <c r="NNW59" s="18"/>
      <c r="NNX59" s="18"/>
      <c r="NNY59" s="18"/>
      <c r="NNZ59" s="18"/>
      <c r="NOA59" s="18"/>
      <c r="NOB59" s="18"/>
      <c r="NOC59" s="18"/>
      <c r="NOD59" s="18"/>
      <c r="NOE59" s="18"/>
      <c r="NOF59" s="18"/>
      <c r="NOG59" s="18"/>
      <c r="NOH59" s="18"/>
      <c r="NOI59" s="18"/>
      <c r="NOJ59" s="18"/>
      <c r="NOK59" s="18"/>
      <c r="NOL59" s="18"/>
      <c r="NOM59" s="18"/>
      <c r="NON59" s="18"/>
      <c r="NOO59" s="18"/>
      <c r="NOP59" s="18"/>
      <c r="NOQ59" s="18"/>
      <c r="NOR59" s="18"/>
      <c r="NOS59" s="18"/>
      <c r="NOT59" s="18"/>
      <c r="NOU59" s="18"/>
      <c r="NOV59" s="18"/>
      <c r="NOW59" s="18"/>
      <c r="NOX59" s="18"/>
      <c r="NOY59" s="18"/>
      <c r="NOZ59" s="18"/>
      <c r="NPA59" s="18"/>
      <c r="NPB59" s="18"/>
      <c r="NPC59" s="18"/>
      <c r="NPD59" s="18"/>
      <c r="NPE59" s="18"/>
      <c r="NPF59" s="18"/>
      <c r="NPG59" s="18"/>
      <c r="NPH59" s="18"/>
      <c r="NPI59" s="18"/>
      <c r="NPJ59" s="18"/>
      <c r="NPK59" s="18"/>
      <c r="NPL59" s="18"/>
      <c r="NPM59" s="18"/>
      <c r="NPN59" s="18"/>
      <c r="NPO59" s="18"/>
      <c r="NPP59" s="18"/>
      <c r="NPQ59" s="18"/>
      <c r="NPR59" s="18"/>
      <c r="NPS59" s="18"/>
      <c r="NPT59" s="18"/>
      <c r="NPU59" s="18"/>
      <c r="NPV59" s="18"/>
      <c r="NPW59" s="18"/>
      <c r="NPX59" s="18"/>
      <c r="NPY59" s="18"/>
      <c r="NPZ59" s="18"/>
      <c r="NQA59" s="18"/>
      <c r="NQB59" s="18"/>
      <c r="NQC59" s="18"/>
      <c r="NQD59" s="18"/>
      <c r="NQE59" s="18"/>
      <c r="NQF59" s="18"/>
      <c r="NQG59" s="18"/>
      <c r="NQH59" s="18"/>
      <c r="NQI59" s="18"/>
      <c r="NQJ59" s="18"/>
      <c r="NQK59" s="18"/>
      <c r="NQL59" s="18"/>
      <c r="NQM59" s="18"/>
      <c r="NQN59" s="18"/>
      <c r="NQO59" s="18"/>
      <c r="NQP59" s="18"/>
      <c r="NQQ59" s="18"/>
      <c r="NQR59" s="18"/>
      <c r="NQS59" s="18"/>
      <c r="NQT59" s="18"/>
      <c r="NQU59" s="18"/>
      <c r="NQV59" s="18"/>
      <c r="NQW59" s="18"/>
      <c r="NQX59" s="18"/>
      <c r="NQY59" s="18"/>
      <c r="NQZ59" s="18"/>
      <c r="NRA59" s="18"/>
      <c r="NRB59" s="18"/>
      <c r="NRC59" s="18"/>
      <c r="NRD59" s="18"/>
      <c r="NRE59" s="18"/>
      <c r="NRF59" s="18"/>
      <c r="NRG59" s="18"/>
      <c r="NRH59" s="18"/>
      <c r="NRI59" s="18"/>
      <c r="NRJ59" s="18"/>
      <c r="NRK59" s="18"/>
      <c r="NRL59" s="18"/>
      <c r="NRM59" s="18"/>
      <c r="NRN59" s="18"/>
      <c r="NRO59" s="18"/>
      <c r="NRP59" s="18"/>
      <c r="NRQ59" s="18"/>
      <c r="NRR59" s="18"/>
      <c r="NRS59" s="18"/>
      <c r="NRT59" s="18"/>
      <c r="NRU59" s="18"/>
      <c r="NRV59" s="18"/>
      <c r="NRW59" s="18"/>
      <c r="NRX59" s="18"/>
      <c r="NRY59" s="18"/>
      <c r="NRZ59" s="18"/>
      <c r="NSA59" s="18"/>
      <c r="NSB59" s="18"/>
      <c r="NSC59" s="18"/>
      <c r="NSD59" s="18"/>
      <c r="NSE59" s="18"/>
      <c r="NSF59" s="18"/>
      <c r="NSG59" s="18"/>
      <c r="NSH59" s="18"/>
      <c r="NSI59" s="18"/>
      <c r="NSJ59" s="18"/>
      <c r="NSK59" s="18"/>
      <c r="NSL59" s="18"/>
      <c r="NSM59" s="18"/>
      <c r="NSN59" s="18"/>
      <c r="NSO59" s="18"/>
      <c r="NSP59" s="18"/>
      <c r="NSQ59" s="18"/>
      <c r="NSR59" s="18"/>
      <c r="NSS59" s="18"/>
      <c r="NST59" s="18"/>
      <c r="NSU59" s="18"/>
      <c r="NSV59" s="18"/>
      <c r="NSW59" s="18"/>
      <c r="NSX59" s="18"/>
      <c r="NSY59" s="18"/>
      <c r="NSZ59" s="18"/>
      <c r="NTA59" s="18"/>
      <c r="NTB59" s="18"/>
      <c r="NTC59" s="18"/>
      <c r="NTD59" s="18"/>
      <c r="NTE59" s="18"/>
      <c r="NTF59" s="18"/>
      <c r="NTG59" s="18"/>
      <c r="NTH59" s="18"/>
      <c r="NTI59" s="18"/>
      <c r="NTJ59" s="18"/>
      <c r="NTK59" s="18"/>
      <c r="NTL59" s="18"/>
      <c r="NTM59" s="18"/>
      <c r="NTN59" s="18"/>
      <c r="NTO59" s="18"/>
      <c r="NTP59" s="18"/>
      <c r="NTQ59" s="18"/>
      <c r="NTR59" s="18"/>
      <c r="NTS59" s="18"/>
      <c r="NTT59" s="18"/>
      <c r="NTU59" s="18"/>
      <c r="NTV59" s="18"/>
      <c r="NTW59" s="18"/>
      <c r="NTX59" s="18"/>
      <c r="NTY59" s="18"/>
      <c r="NTZ59" s="18"/>
      <c r="NUA59" s="18"/>
      <c r="NUB59" s="18"/>
      <c r="NUC59" s="18"/>
      <c r="NUD59" s="18"/>
      <c r="NUE59" s="18"/>
      <c r="NUF59" s="18"/>
      <c r="NUG59" s="18"/>
      <c r="NUH59" s="18"/>
      <c r="NUI59" s="18"/>
      <c r="NUJ59" s="18"/>
      <c r="NUK59" s="18"/>
      <c r="NUL59" s="18"/>
      <c r="NUM59" s="18"/>
      <c r="NUN59" s="18"/>
      <c r="NUO59" s="18"/>
      <c r="NUP59" s="18"/>
      <c r="NUQ59" s="18"/>
      <c r="NUR59" s="18"/>
      <c r="NUS59" s="18"/>
      <c r="NUT59" s="18"/>
      <c r="NUU59" s="18"/>
      <c r="NUV59" s="18"/>
      <c r="NUW59" s="18"/>
      <c r="NUX59" s="18"/>
      <c r="NUY59" s="18"/>
      <c r="NUZ59" s="18"/>
      <c r="NVA59" s="18"/>
      <c r="NVB59" s="18"/>
      <c r="NVC59" s="18"/>
      <c r="NVD59" s="18"/>
      <c r="NVE59" s="18"/>
      <c r="NVF59" s="18"/>
      <c r="NVG59" s="18"/>
      <c r="NVH59" s="18"/>
      <c r="NVI59" s="18"/>
      <c r="NVJ59" s="18"/>
      <c r="NVK59" s="18"/>
      <c r="NVL59" s="18"/>
      <c r="NVM59" s="18"/>
      <c r="NVN59" s="18"/>
      <c r="NVO59" s="18"/>
      <c r="NVP59" s="18"/>
      <c r="NVQ59" s="18"/>
      <c r="NVR59" s="18"/>
      <c r="NVS59" s="18"/>
      <c r="NVT59" s="18"/>
      <c r="NVU59" s="18"/>
      <c r="NVV59" s="18"/>
      <c r="NVW59" s="18"/>
      <c r="NVX59" s="18"/>
      <c r="NVY59" s="18"/>
      <c r="NVZ59" s="18"/>
      <c r="NWA59" s="18"/>
      <c r="NWB59" s="18"/>
      <c r="NWC59" s="18"/>
      <c r="NWD59" s="18"/>
      <c r="NWE59" s="18"/>
      <c r="NWF59" s="18"/>
      <c r="NWG59" s="18"/>
      <c r="NWH59" s="18"/>
      <c r="NWI59" s="18"/>
      <c r="NWJ59" s="18"/>
      <c r="NWK59" s="18"/>
      <c r="NWL59" s="18"/>
      <c r="NWM59" s="18"/>
      <c r="NWN59" s="18"/>
      <c r="NWO59" s="18"/>
      <c r="NWP59" s="18"/>
      <c r="NWQ59" s="18"/>
      <c r="NWR59" s="18"/>
      <c r="NWS59" s="18"/>
      <c r="NWT59" s="18"/>
      <c r="NWU59" s="18"/>
      <c r="NWV59" s="18"/>
      <c r="NWW59" s="18"/>
      <c r="NWX59" s="18"/>
      <c r="NWY59" s="18"/>
      <c r="NWZ59" s="18"/>
      <c r="NXA59" s="18"/>
      <c r="NXB59" s="18"/>
      <c r="NXC59" s="18"/>
      <c r="NXD59" s="18"/>
      <c r="NXE59" s="18"/>
      <c r="NXF59" s="18"/>
      <c r="NXG59" s="18"/>
      <c r="NXH59" s="18"/>
      <c r="NXI59" s="18"/>
      <c r="NXJ59" s="18"/>
      <c r="NXK59" s="18"/>
      <c r="NXL59" s="18"/>
      <c r="NXM59" s="18"/>
      <c r="NXN59" s="18"/>
      <c r="NXO59" s="18"/>
      <c r="NXP59" s="18"/>
      <c r="NXQ59" s="18"/>
      <c r="NXR59" s="18"/>
      <c r="NXS59" s="18"/>
      <c r="NXT59" s="18"/>
      <c r="NXU59" s="18"/>
      <c r="NXV59" s="18"/>
      <c r="NXW59" s="18"/>
      <c r="NXX59" s="18"/>
      <c r="NXY59" s="18"/>
      <c r="NXZ59" s="18"/>
      <c r="NYA59" s="18"/>
      <c r="NYB59" s="18"/>
      <c r="NYC59" s="18"/>
      <c r="NYD59" s="18"/>
      <c r="NYE59" s="18"/>
      <c r="NYF59" s="18"/>
      <c r="NYG59" s="18"/>
      <c r="NYH59" s="18"/>
      <c r="NYI59" s="18"/>
      <c r="NYJ59" s="18"/>
      <c r="NYK59" s="18"/>
      <c r="NYL59" s="18"/>
      <c r="NYM59" s="18"/>
      <c r="NYN59" s="18"/>
      <c r="NYO59" s="18"/>
      <c r="NYP59" s="18"/>
      <c r="NYQ59" s="18"/>
      <c r="NYR59" s="18"/>
      <c r="NYS59" s="18"/>
      <c r="NYT59" s="18"/>
      <c r="NYU59" s="18"/>
      <c r="NYV59" s="18"/>
      <c r="NYW59" s="18"/>
      <c r="NYX59" s="18"/>
      <c r="NYY59" s="18"/>
      <c r="NYZ59" s="18"/>
      <c r="NZA59" s="18"/>
      <c r="NZB59" s="18"/>
      <c r="NZC59" s="18"/>
      <c r="NZD59" s="18"/>
      <c r="NZE59" s="18"/>
      <c r="NZF59" s="18"/>
      <c r="NZG59" s="18"/>
      <c r="NZH59" s="18"/>
      <c r="NZI59" s="18"/>
      <c r="NZJ59" s="18"/>
      <c r="NZK59" s="18"/>
      <c r="NZL59" s="18"/>
      <c r="NZM59" s="18"/>
      <c r="NZN59" s="18"/>
      <c r="NZO59" s="18"/>
      <c r="NZP59" s="18"/>
      <c r="NZQ59" s="18"/>
      <c r="NZR59" s="18"/>
      <c r="NZS59" s="18"/>
      <c r="NZT59" s="18"/>
      <c r="NZU59" s="18"/>
      <c r="NZV59" s="18"/>
      <c r="NZW59" s="18"/>
      <c r="NZX59" s="18"/>
      <c r="NZY59" s="18"/>
      <c r="NZZ59" s="18"/>
      <c r="OAA59" s="18"/>
      <c r="OAB59" s="18"/>
      <c r="OAC59" s="18"/>
      <c r="OAD59" s="18"/>
      <c r="OAE59" s="18"/>
      <c r="OAF59" s="18"/>
      <c r="OAG59" s="18"/>
      <c r="OAH59" s="18"/>
      <c r="OAI59" s="18"/>
      <c r="OAJ59" s="18"/>
      <c r="OAK59" s="18"/>
      <c r="OAL59" s="18"/>
      <c r="OAM59" s="18"/>
      <c r="OAN59" s="18"/>
      <c r="OAO59" s="18"/>
      <c r="OAP59" s="18"/>
      <c r="OAQ59" s="18"/>
      <c r="OAR59" s="18"/>
      <c r="OAS59" s="18"/>
      <c r="OAT59" s="18"/>
      <c r="OAU59" s="18"/>
      <c r="OAV59" s="18"/>
      <c r="OAW59" s="18"/>
      <c r="OAX59" s="18"/>
      <c r="OAY59" s="18"/>
      <c r="OAZ59" s="18"/>
      <c r="OBA59" s="18"/>
      <c r="OBB59" s="18"/>
      <c r="OBC59" s="18"/>
      <c r="OBD59" s="18"/>
      <c r="OBE59" s="18"/>
      <c r="OBF59" s="18"/>
      <c r="OBG59" s="18"/>
      <c r="OBH59" s="18"/>
      <c r="OBI59" s="18"/>
      <c r="OBJ59" s="18"/>
      <c r="OBK59" s="18"/>
      <c r="OBL59" s="18"/>
      <c r="OBM59" s="18"/>
      <c r="OBN59" s="18"/>
      <c r="OBO59" s="18"/>
      <c r="OBP59" s="18"/>
      <c r="OBQ59" s="18"/>
      <c r="OBR59" s="18"/>
      <c r="OBS59" s="18"/>
      <c r="OBT59" s="18"/>
      <c r="OBU59" s="18"/>
      <c r="OBV59" s="18"/>
      <c r="OBW59" s="18"/>
      <c r="OBX59" s="18"/>
      <c r="OBY59" s="18"/>
      <c r="OBZ59" s="18"/>
      <c r="OCA59" s="18"/>
      <c r="OCB59" s="18"/>
      <c r="OCC59" s="18"/>
      <c r="OCD59" s="18"/>
      <c r="OCE59" s="18"/>
      <c r="OCF59" s="18"/>
      <c r="OCG59" s="18"/>
      <c r="OCH59" s="18"/>
      <c r="OCI59" s="18"/>
      <c r="OCJ59" s="18"/>
      <c r="OCK59" s="18"/>
      <c r="OCL59" s="18"/>
      <c r="OCM59" s="18"/>
      <c r="OCN59" s="18"/>
      <c r="OCO59" s="18"/>
      <c r="OCP59" s="18"/>
      <c r="OCQ59" s="18"/>
      <c r="OCR59" s="18"/>
      <c r="OCS59" s="18"/>
      <c r="OCT59" s="18"/>
      <c r="OCU59" s="18"/>
      <c r="OCV59" s="18"/>
      <c r="OCW59" s="18"/>
      <c r="OCX59" s="18"/>
      <c r="OCY59" s="18"/>
      <c r="OCZ59" s="18"/>
      <c r="ODA59" s="18"/>
      <c r="ODB59" s="18"/>
      <c r="ODC59" s="18"/>
      <c r="ODD59" s="18"/>
      <c r="ODE59" s="18"/>
      <c r="ODF59" s="18"/>
      <c r="ODG59" s="18"/>
      <c r="ODH59" s="18"/>
      <c r="ODI59" s="18"/>
      <c r="ODJ59" s="18"/>
      <c r="ODK59" s="18"/>
      <c r="ODL59" s="18"/>
      <c r="ODM59" s="18"/>
      <c r="ODN59" s="18"/>
      <c r="ODO59" s="18"/>
      <c r="ODP59" s="18"/>
      <c r="ODQ59" s="18"/>
      <c r="ODR59" s="18"/>
      <c r="ODS59" s="18"/>
      <c r="ODT59" s="18"/>
      <c r="ODU59" s="18"/>
      <c r="ODV59" s="18"/>
      <c r="ODW59" s="18"/>
      <c r="ODX59" s="18"/>
      <c r="ODY59" s="18"/>
      <c r="ODZ59" s="18"/>
      <c r="OEA59" s="18"/>
      <c r="OEB59" s="18"/>
      <c r="OEC59" s="18"/>
      <c r="OED59" s="18"/>
      <c r="OEE59" s="18"/>
      <c r="OEF59" s="18"/>
      <c r="OEG59" s="18"/>
      <c r="OEH59" s="18"/>
      <c r="OEI59" s="18"/>
      <c r="OEJ59" s="18"/>
      <c r="OEK59" s="18"/>
      <c r="OEL59" s="18"/>
      <c r="OEM59" s="18"/>
      <c r="OEN59" s="18"/>
      <c r="OEO59" s="18"/>
      <c r="OEP59" s="18"/>
      <c r="OEQ59" s="18"/>
      <c r="OER59" s="18"/>
      <c r="OES59" s="18"/>
      <c r="OET59" s="18"/>
      <c r="OEU59" s="18"/>
      <c r="OEV59" s="18"/>
      <c r="OEW59" s="18"/>
      <c r="OEX59" s="18"/>
      <c r="OEY59" s="18"/>
      <c r="OEZ59" s="18"/>
      <c r="OFA59" s="18"/>
      <c r="OFB59" s="18"/>
      <c r="OFC59" s="18"/>
      <c r="OFD59" s="18"/>
      <c r="OFE59" s="18"/>
      <c r="OFF59" s="18"/>
      <c r="OFG59" s="18"/>
      <c r="OFH59" s="18"/>
      <c r="OFI59" s="18"/>
      <c r="OFJ59" s="18"/>
      <c r="OFK59" s="18"/>
      <c r="OFL59" s="18"/>
      <c r="OFM59" s="18"/>
      <c r="OFN59" s="18"/>
      <c r="OFO59" s="18"/>
      <c r="OFP59" s="18"/>
      <c r="OFQ59" s="18"/>
      <c r="OFR59" s="18"/>
      <c r="OFS59" s="18"/>
      <c r="OFT59" s="18"/>
      <c r="OFU59" s="18"/>
      <c r="OFV59" s="18"/>
      <c r="OFW59" s="18"/>
      <c r="OFX59" s="18"/>
      <c r="OFY59" s="18"/>
      <c r="OFZ59" s="18"/>
      <c r="OGA59" s="18"/>
      <c r="OGB59" s="18"/>
      <c r="OGC59" s="18"/>
      <c r="OGD59" s="18"/>
      <c r="OGE59" s="18"/>
      <c r="OGF59" s="18"/>
      <c r="OGG59" s="18"/>
      <c r="OGH59" s="18"/>
      <c r="OGI59" s="18"/>
      <c r="OGJ59" s="18"/>
      <c r="OGK59" s="18"/>
      <c r="OGL59" s="18"/>
      <c r="OGM59" s="18"/>
      <c r="OGN59" s="18"/>
      <c r="OGO59" s="18"/>
      <c r="OGP59" s="18"/>
      <c r="OGQ59" s="18"/>
      <c r="OGR59" s="18"/>
      <c r="OGS59" s="18"/>
      <c r="OGT59" s="18"/>
      <c r="OGU59" s="18"/>
      <c r="OGV59" s="18"/>
      <c r="OGW59" s="18"/>
      <c r="OGX59" s="18"/>
      <c r="OGY59" s="18"/>
      <c r="OGZ59" s="18"/>
      <c r="OHA59" s="18"/>
      <c r="OHB59" s="18"/>
      <c r="OHC59" s="18"/>
      <c r="OHD59" s="18"/>
      <c r="OHE59" s="18"/>
      <c r="OHF59" s="18"/>
      <c r="OHG59" s="18"/>
      <c r="OHH59" s="18"/>
      <c r="OHI59" s="18"/>
      <c r="OHJ59" s="18"/>
      <c r="OHK59" s="18"/>
      <c r="OHL59" s="18"/>
      <c r="OHM59" s="18"/>
      <c r="OHN59" s="18"/>
      <c r="OHO59" s="18"/>
      <c r="OHP59" s="18"/>
      <c r="OHQ59" s="18"/>
      <c r="OHR59" s="18"/>
      <c r="OHS59" s="18"/>
      <c r="OHT59" s="18"/>
      <c r="OHU59" s="18"/>
      <c r="OHV59" s="18"/>
      <c r="OHW59" s="18"/>
      <c r="OHX59" s="18"/>
      <c r="OHY59" s="18"/>
      <c r="OHZ59" s="18"/>
      <c r="OIA59" s="18"/>
      <c r="OIB59" s="18"/>
      <c r="OIC59" s="18"/>
      <c r="OID59" s="18"/>
      <c r="OIE59" s="18"/>
      <c r="OIF59" s="18"/>
      <c r="OIG59" s="18"/>
      <c r="OIH59" s="18"/>
      <c r="OII59" s="18"/>
      <c r="OIJ59" s="18"/>
      <c r="OIK59" s="18"/>
      <c r="OIL59" s="18"/>
      <c r="OIM59" s="18"/>
      <c r="OIN59" s="18"/>
      <c r="OIO59" s="18"/>
      <c r="OIP59" s="18"/>
      <c r="OIQ59" s="18"/>
      <c r="OIR59" s="18"/>
      <c r="OIS59" s="18"/>
      <c r="OIT59" s="18"/>
      <c r="OIU59" s="18"/>
      <c r="OIV59" s="18"/>
      <c r="OIW59" s="18"/>
      <c r="OIX59" s="18"/>
      <c r="OIY59" s="18"/>
      <c r="OIZ59" s="18"/>
      <c r="OJA59" s="18"/>
      <c r="OJB59" s="18"/>
      <c r="OJC59" s="18"/>
      <c r="OJD59" s="18"/>
      <c r="OJE59" s="18"/>
      <c r="OJF59" s="18"/>
      <c r="OJG59" s="18"/>
      <c r="OJH59" s="18"/>
      <c r="OJI59" s="18"/>
      <c r="OJJ59" s="18"/>
      <c r="OJK59" s="18"/>
      <c r="OJL59" s="18"/>
      <c r="OJM59" s="18"/>
      <c r="OJN59" s="18"/>
      <c r="OJO59" s="18"/>
      <c r="OJP59" s="18"/>
      <c r="OJQ59" s="18"/>
      <c r="OJR59" s="18"/>
      <c r="OJS59" s="18"/>
      <c r="OJT59" s="18"/>
      <c r="OJU59" s="18"/>
      <c r="OJV59" s="18"/>
      <c r="OJW59" s="18"/>
      <c r="OJX59" s="18"/>
      <c r="OJY59" s="18"/>
      <c r="OJZ59" s="18"/>
      <c r="OKA59" s="18"/>
      <c r="OKB59" s="18"/>
      <c r="OKC59" s="18"/>
      <c r="OKD59" s="18"/>
      <c r="OKE59" s="18"/>
      <c r="OKF59" s="18"/>
      <c r="OKG59" s="18"/>
      <c r="OKH59" s="18"/>
      <c r="OKI59" s="18"/>
      <c r="OKJ59" s="18"/>
      <c r="OKK59" s="18"/>
      <c r="OKL59" s="18"/>
      <c r="OKM59" s="18"/>
      <c r="OKN59" s="18"/>
      <c r="OKO59" s="18"/>
      <c r="OKP59" s="18"/>
      <c r="OKQ59" s="18"/>
      <c r="OKR59" s="18"/>
      <c r="OKS59" s="18"/>
      <c r="OKT59" s="18"/>
      <c r="OKU59" s="18"/>
      <c r="OKV59" s="18"/>
      <c r="OKW59" s="18"/>
      <c r="OKX59" s="18"/>
      <c r="OKY59" s="18"/>
      <c r="OKZ59" s="18"/>
      <c r="OLA59" s="18"/>
      <c r="OLB59" s="18"/>
      <c r="OLC59" s="18"/>
      <c r="OLD59" s="18"/>
      <c r="OLE59" s="18"/>
      <c r="OLF59" s="18"/>
      <c r="OLG59" s="18"/>
      <c r="OLH59" s="18"/>
      <c r="OLI59" s="18"/>
      <c r="OLJ59" s="18"/>
      <c r="OLK59" s="18"/>
      <c r="OLL59" s="18"/>
      <c r="OLM59" s="18"/>
      <c r="OLN59" s="18"/>
      <c r="OLO59" s="18"/>
      <c r="OLP59" s="18"/>
      <c r="OLQ59" s="18"/>
      <c r="OLR59" s="18"/>
      <c r="OLS59" s="18"/>
      <c r="OLT59" s="18"/>
      <c r="OLU59" s="18"/>
      <c r="OLV59" s="18"/>
      <c r="OLW59" s="18"/>
      <c r="OLX59" s="18"/>
      <c r="OLY59" s="18"/>
      <c r="OLZ59" s="18"/>
      <c r="OMA59" s="18"/>
      <c r="OMB59" s="18"/>
      <c r="OMC59" s="18"/>
      <c r="OMD59" s="18"/>
      <c r="OME59" s="18"/>
      <c r="OMF59" s="18"/>
      <c r="OMG59" s="18"/>
      <c r="OMH59" s="18"/>
      <c r="OMI59" s="18"/>
      <c r="OMJ59" s="18"/>
      <c r="OMK59" s="18"/>
      <c r="OML59" s="18"/>
      <c r="OMM59" s="18"/>
      <c r="OMN59" s="18"/>
      <c r="OMO59" s="18"/>
      <c r="OMP59" s="18"/>
      <c r="OMQ59" s="18"/>
      <c r="OMR59" s="18"/>
      <c r="OMS59" s="18"/>
      <c r="OMT59" s="18"/>
      <c r="OMU59" s="18"/>
      <c r="OMV59" s="18"/>
      <c r="OMW59" s="18"/>
      <c r="OMX59" s="18"/>
      <c r="OMY59" s="18"/>
      <c r="OMZ59" s="18"/>
      <c r="ONA59" s="18"/>
      <c r="ONB59" s="18"/>
      <c r="ONC59" s="18"/>
      <c r="OND59" s="18"/>
      <c r="ONE59" s="18"/>
      <c r="ONF59" s="18"/>
      <c r="ONG59" s="18"/>
      <c r="ONH59" s="18"/>
      <c r="ONI59" s="18"/>
      <c r="ONJ59" s="18"/>
      <c r="ONK59" s="18"/>
      <c r="ONL59" s="18"/>
      <c r="ONM59" s="18"/>
      <c r="ONN59" s="18"/>
      <c r="ONO59" s="18"/>
      <c r="ONP59" s="18"/>
      <c r="ONQ59" s="18"/>
      <c r="ONR59" s="18"/>
      <c r="ONS59" s="18"/>
      <c r="ONT59" s="18"/>
      <c r="ONU59" s="18"/>
      <c r="ONV59" s="18"/>
      <c r="ONW59" s="18"/>
      <c r="ONX59" s="18"/>
      <c r="ONY59" s="18"/>
      <c r="ONZ59" s="18"/>
      <c r="OOA59" s="18"/>
      <c r="OOB59" s="18"/>
      <c r="OOC59" s="18"/>
      <c r="OOD59" s="18"/>
      <c r="OOE59" s="18"/>
      <c r="OOF59" s="18"/>
      <c r="OOG59" s="18"/>
      <c r="OOH59" s="18"/>
      <c r="OOI59" s="18"/>
      <c r="OOJ59" s="18"/>
      <c r="OOK59" s="18"/>
      <c r="OOL59" s="18"/>
      <c r="OOM59" s="18"/>
      <c r="OON59" s="18"/>
      <c r="OOO59" s="18"/>
      <c r="OOP59" s="18"/>
      <c r="OOQ59" s="18"/>
      <c r="OOR59" s="18"/>
      <c r="OOS59" s="18"/>
      <c r="OOT59" s="18"/>
      <c r="OOU59" s="18"/>
      <c r="OOV59" s="18"/>
      <c r="OOW59" s="18"/>
      <c r="OOX59" s="18"/>
      <c r="OOY59" s="18"/>
      <c r="OOZ59" s="18"/>
      <c r="OPA59" s="18"/>
      <c r="OPB59" s="18"/>
      <c r="OPC59" s="18"/>
      <c r="OPD59" s="18"/>
      <c r="OPE59" s="18"/>
      <c r="OPF59" s="18"/>
      <c r="OPG59" s="18"/>
      <c r="OPH59" s="18"/>
      <c r="OPI59" s="18"/>
      <c r="OPJ59" s="18"/>
      <c r="OPK59" s="18"/>
      <c r="OPL59" s="18"/>
      <c r="OPM59" s="18"/>
      <c r="OPN59" s="18"/>
      <c r="OPO59" s="18"/>
      <c r="OPP59" s="18"/>
      <c r="OPQ59" s="18"/>
      <c r="OPR59" s="18"/>
      <c r="OPS59" s="18"/>
      <c r="OPT59" s="18"/>
      <c r="OPU59" s="18"/>
      <c r="OPV59" s="18"/>
      <c r="OPW59" s="18"/>
      <c r="OPX59" s="18"/>
      <c r="OPY59" s="18"/>
      <c r="OPZ59" s="18"/>
      <c r="OQA59" s="18"/>
      <c r="OQB59" s="18"/>
      <c r="OQC59" s="18"/>
      <c r="OQD59" s="18"/>
      <c r="OQE59" s="18"/>
      <c r="OQF59" s="18"/>
      <c r="OQG59" s="18"/>
      <c r="OQH59" s="18"/>
      <c r="OQI59" s="18"/>
      <c r="OQJ59" s="18"/>
      <c r="OQK59" s="18"/>
      <c r="OQL59" s="18"/>
      <c r="OQM59" s="18"/>
      <c r="OQN59" s="18"/>
      <c r="OQO59" s="18"/>
      <c r="OQP59" s="18"/>
      <c r="OQQ59" s="18"/>
      <c r="OQR59" s="18"/>
      <c r="OQS59" s="18"/>
      <c r="OQT59" s="18"/>
      <c r="OQU59" s="18"/>
      <c r="OQV59" s="18"/>
      <c r="OQW59" s="18"/>
      <c r="OQX59" s="18"/>
      <c r="OQY59" s="18"/>
      <c r="OQZ59" s="18"/>
      <c r="ORA59" s="18"/>
      <c r="ORB59" s="18"/>
      <c r="ORC59" s="18"/>
      <c r="ORD59" s="18"/>
      <c r="ORE59" s="18"/>
      <c r="ORF59" s="18"/>
      <c r="ORG59" s="18"/>
      <c r="ORH59" s="18"/>
      <c r="ORI59" s="18"/>
      <c r="ORJ59" s="18"/>
      <c r="ORK59" s="18"/>
      <c r="ORL59" s="18"/>
      <c r="ORM59" s="18"/>
      <c r="ORN59" s="18"/>
      <c r="ORO59" s="18"/>
      <c r="ORP59" s="18"/>
      <c r="ORQ59" s="18"/>
      <c r="ORR59" s="18"/>
      <c r="ORS59" s="18"/>
      <c r="ORT59" s="18"/>
      <c r="ORU59" s="18"/>
      <c r="ORV59" s="18"/>
      <c r="ORW59" s="18"/>
      <c r="ORX59" s="18"/>
      <c r="ORY59" s="18"/>
      <c r="ORZ59" s="18"/>
      <c r="OSA59" s="18"/>
      <c r="OSB59" s="18"/>
      <c r="OSC59" s="18"/>
      <c r="OSD59" s="18"/>
      <c r="OSE59" s="18"/>
      <c r="OSF59" s="18"/>
      <c r="OSG59" s="18"/>
      <c r="OSH59" s="18"/>
      <c r="OSI59" s="18"/>
      <c r="OSJ59" s="18"/>
      <c r="OSK59" s="18"/>
      <c r="OSL59" s="18"/>
      <c r="OSM59" s="18"/>
      <c r="OSN59" s="18"/>
      <c r="OSO59" s="18"/>
      <c r="OSP59" s="18"/>
      <c r="OSQ59" s="18"/>
      <c r="OSR59" s="18"/>
      <c r="OSS59" s="18"/>
      <c r="OST59" s="18"/>
      <c r="OSU59" s="18"/>
      <c r="OSV59" s="18"/>
      <c r="OSW59" s="18"/>
      <c r="OSX59" s="18"/>
      <c r="OSY59" s="18"/>
      <c r="OSZ59" s="18"/>
      <c r="OTA59" s="18"/>
      <c r="OTB59" s="18"/>
      <c r="OTC59" s="18"/>
      <c r="OTD59" s="18"/>
      <c r="OTE59" s="18"/>
      <c r="OTF59" s="18"/>
      <c r="OTG59" s="18"/>
      <c r="OTH59" s="18"/>
      <c r="OTI59" s="18"/>
      <c r="OTJ59" s="18"/>
      <c r="OTK59" s="18"/>
      <c r="OTL59" s="18"/>
      <c r="OTM59" s="18"/>
      <c r="OTN59" s="18"/>
      <c r="OTO59" s="18"/>
      <c r="OTP59" s="18"/>
      <c r="OTQ59" s="18"/>
      <c r="OTR59" s="18"/>
      <c r="OTS59" s="18"/>
      <c r="OTT59" s="18"/>
      <c r="OTU59" s="18"/>
      <c r="OTV59" s="18"/>
      <c r="OTW59" s="18"/>
      <c r="OTX59" s="18"/>
      <c r="OTY59" s="18"/>
      <c r="OTZ59" s="18"/>
      <c r="OUA59" s="18"/>
      <c r="OUB59" s="18"/>
      <c r="OUC59" s="18"/>
      <c r="OUD59" s="18"/>
      <c r="OUE59" s="18"/>
      <c r="OUF59" s="18"/>
      <c r="OUG59" s="18"/>
      <c r="OUH59" s="18"/>
      <c r="OUI59" s="18"/>
      <c r="OUJ59" s="18"/>
      <c r="OUK59" s="18"/>
      <c r="OUL59" s="18"/>
      <c r="OUM59" s="18"/>
      <c r="OUN59" s="18"/>
      <c r="OUO59" s="18"/>
      <c r="OUP59" s="18"/>
      <c r="OUQ59" s="18"/>
      <c r="OUR59" s="18"/>
      <c r="OUS59" s="18"/>
      <c r="OUT59" s="18"/>
      <c r="OUU59" s="18"/>
      <c r="OUV59" s="18"/>
      <c r="OUW59" s="18"/>
      <c r="OUX59" s="18"/>
      <c r="OUY59" s="18"/>
      <c r="OUZ59" s="18"/>
      <c r="OVA59" s="18"/>
      <c r="OVB59" s="18"/>
      <c r="OVC59" s="18"/>
      <c r="OVD59" s="18"/>
      <c r="OVE59" s="18"/>
      <c r="OVF59" s="18"/>
      <c r="OVG59" s="18"/>
      <c r="OVH59" s="18"/>
      <c r="OVI59" s="18"/>
      <c r="OVJ59" s="18"/>
      <c r="OVK59" s="18"/>
      <c r="OVL59" s="18"/>
      <c r="OVM59" s="18"/>
      <c r="OVN59" s="18"/>
      <c r="OVO59" s="18"/>
      <c r="OVP59" s="18"/>
      <c r="OVQ59" s="18"/>
      <c r="OVR59" s="18"/>
      <c r="OVS59" s="18"/>
      <c r="OVT59" s="18"/>
      <c r="OVU59" s="18"/>
      <c r="OVV59" s="18"/>
      <c r="OVW59" s="18"/>
      <c r="OVX59" s="18"/>
      <c r="OVY59" s="18"/>
      <c r="OVZ59" s="18"/>
      <c r="OWA59" s="18"/>
      <c r="OWB59" s="18"/>
      <c r="OWC59" s="18"/>
      <c r="OWD59" s="18"/>
      <c r="OWE59" s="18"/>
      <c r="OWF59" s="18"/>
      <c r="OWG59" s="18"/>
      <c r="OWH59" s="18"/>
      <c r="OWI59" s="18"/>
      <c r="OWJ59" s="18"/>
      <c r="OWK59" s="18"/>
      <c r="OWL59" s="18"/>
      <c r="OWM59" s="18"/>
      <c r="OWN59" s="18"/>
      <c r="OWO59" s="18"/>
      <c r="OWP59" s="18"/>
      <c r="OWQ59" s="18"/>
      <c r="OWR59" s="18"/>
      <c r="OWS59" s="18"/>
      <c r="OWT59" s="18"/>
      <c r="OWU59" s="18"/>
      <c r="OWV59" s="18"/>
      <c r="OWW59" s="18"/>
      <c r="OWX59" s="18"/>
      <c r="OWY59" s="18"/>
      <c r="OWZ59" s="18"/>
      <c r="OXA59" s="18"/>
      <c r="OXB59" s="18"/>
      <c r="OXC59" s="18"/>
      <c r="OXD59" s="18"/>
      <c r="OXE59" s="18"/>
      <c r="OXF59" s="18"/>
      <c r="OXG59" s="18"/>
      <c r="OXH59" s="18"/>
      <c r="OXI59" s="18"/>
      <c r="OXJ59" s="18"/>
      <c r="OXK59" s="18"/>
      <c r="OXL59" s="18"/>
      <c r="OXM59" s="18"/>
      <c r="OXN59" s="18"/>
      <c r="OXO59" s="18"/>
      <c r="OXP59" s="18"/>
      <c r="OXQ59" s="18"/>
      <c r="OXR59" s="18"/>
      <c r="OXS59" s="18"/>
      <c r="OXT59" s="18"/>
      <c r="OXU59" s="18"/>
      <c r="OXV59" s="18"/>
      <c r="OXW59" s="18"/>
      <c r="OXX59" s="18"/>
      <c r="OXY59" s="18"/>
      <c r="OXZ59" s="18"/>
      <c r="OYA59" s="18"/>
      <c r="OYB59" s="18"/>
      <c r="OYC59" s="18"/>
      <c r="OYD59" s="18"/>
      <c r="OYE59" s="18"/>
      <c r="OYF59" s="18"/>
      <c r="OYG59" s="18"/>
      <c r="OYH59" s="18"/>
      <c r="OYI59" s="18"/>
      <c r="OYJ59" s="18"/>
      <c r="OYK59" s="18"/>
      <c r="OYL59" s="18"/>
      <c r="OYM59" s="18"/>
      <c r="OYN59" s="18"/>
      <c r="OYO59" s="18"/>
      <c r="OYP59" s="18"/>
      <c r="OYQ59" s="18"/>
      <c r="OYR59" s="18"/>
      <c r="OYS59" s="18"/>
      <c r="OYT59" s="18"/>
      <c r="OYU59" s="18"/>
      <c r="OYV59" s="18"/>
      <c r="OYW59" s="18"/>
      <c r="OYX59" s="18"/>
      <c r="OYY59" s="18"/>
      <c r="OYZ59" s="18"/>
      <c r="OZA59" s="18"/>
      <c r="OZB59" s="18"/>
      <c r="OZC59" s="18"/>
      <c r="OZD59" s="18"/>
      <c r="OZE59" s="18"/>
      <c r="OZF59" s="18"/>
      <c r="OZG59" s="18"/>
      <c r="OZH59" s="18"/>
      <c r="OZI59" s="18"/>
      <c r="OZJ59" s="18"/>
      <c r="OZK59" s="18"/>
      <c r="OZL59" s="18"/>
      <c r="OZM59" s="18"/>
      <c r="OZN59" s="18"/>
      <c r="OZO59" s="18"/>
      <c r="OZP59" s="18"/>
      <c r="OZQ59" s="18"/>
      <c r="OZR59" s="18"/>
      <c r="OZS59" s="18"/>
      <c r="OZT59" s="18"/>
      <c r="OZU59" s="18"/>
      <c r="OZV59" s="18"/>
      <c r="OZW59" s="18"/>
      <c r="OZX59" s="18"/>
      <c r="OZY59" s="18"/>
      <c r="OZZ59" s="18"/>
      <c r="PAA59" s="18"/>
      <c r="PAB59" s="18"/>
      <c r="PAC59" s="18"/>
      <c r="PAD59" s="18"/>
      <c r="PAE59" s="18"/>
      <c r="PAF59" s="18"/>
      <c r="PAG59" s="18"/>
      <c r="PAH59" s="18"/>
      <c r="PAI59" s="18"/>
      <c r="PAJ59" s="18"/>
      <c r="PAK59" s="18"/>
      <c r="PAL59" s="18"/>
      <c r="PAM59" s="18"/>
      <c r="PAN59" s="18"/>
      <c r="PAO59" s="18"/>
      <c r="PAP59" s="18"/>
      <c r="PAQ59" s="18"/>
      <c r="PAR59" s="18"/>
      <c r="PAS59" s="18"/>
      <c r="PAT59" s="18"/>
      <c r="PAU59" s="18"/>
      <c r="PAV59" s="18"/>
      <c r="PAW59" s="18"/>
      <c r="PAX59" s="18"/>
      <c r="PAY59" s="18"/>
      <c r="PAZ59" s="18"/>
      <c r="PBA59" s="18"/>
      <c r="PBB59" s="18"/>
      <c r="PBC59" s="18"/>
      <c r="PBD59" s="18"/>
      <c r="PBE59" s="18"/>
      <c r="PBF59" s="18"/>
      <c r="PBG59" s="18"/>
      <c r="PBH59" s="18"/>
      <c r="PBI59" s="18"/>
      <c r="PBJ59" s="18"/>
      <c r="PBK59" s="18"/>
      <c r="PBL59" s="18"/>
      <c r="PBM59" s="18"/>
      <c r="PBN59" s="18"/>
      <c r="PBO59" s="18"/>
      <c r="PBP59" s="18"/>
      <c r="PBQ59" s="18"/>
      <c r="PBR59" s="18"/>
      <c r="PBS59" s="18"/>
      <c r="PBT59" s="18"/>
      <c r="PBU59" s="18"/>
      <c r="PBV59" s="18"/>
      <c r="PBW59" s="18"/>
      <c r="PBX59" s="18"/>
      <c r="PBY59" s="18"/>
      <c r="PBZ59" s="18"/>
      <c r="PCA59" s="18"/>
      <c r="PCB59" s="18"/>
      <c r="PCC59" s="18"/>
      <c r="PCD59" s="18"/>
      <c r="PCE59" s="18"/>
      <c r="PCF59" s="18"/>
      <c r="PCG59" s="18"/>
      <c r="PCH59" s="18"/>
      <c r="PCI59" s="18"/>
      <c r="PCJ59" s="18"/>
      <c r="PCK59" s="18"/>
      <c r="PCL59" s="18"/>
      <c r="PCM59" s="18"/>
      <c r="PCN59" s="18"/>
      <c r="PCO59" s="18"/>
      <c r="PCP59" s="18"/>
      <c r="PCQ59" s="18"/>
      <c r="PCR59" s="18"/>
      <c r="PCS59" s="18"/>
      <c r="PCT59" s="18"/>
      <c r="PCU59" s="18"/>
      <c r="PCV59" s="18"/>
      <c r="PCW59" s="18"/>
      <c r="PCX59" s="18"/>
      <c r="PCY59" s="18"/>
      <c r="PCZ59" s="18"/>
      <c r="PDA59" s="18"/>
      <c r="PDB59" s="18"/>
      <c r="PDC59" s="18"/>
      <c r="PDD59" s="18"/>
      <c r="PDE59" s="18"/>
      <c r="PDF59" s="18"/>
      <c r="PDG59" s="18"/>
      <c r="PDH59" s="18"/>
      <c r="PDI59" s="18"/>
      <c r="PDJ59" s="18"/>
      <c r="PDK59" s="18"/>
      <c r="PDL59" s="18"/>
      <c r="PDM59" s="18"/>
      <c r="PDN59" s="18"/>
      <c r="PDO59" s="18"/>
      <c r="PDP59" s="18"/>
      <c r="PDQ59" s="18"/>
      <c r="PDR59" s="18"/>
      <c r="PDS59" s="18"/>
      <c r="PDT59" s="18"/>
      <c r="PDU59" s="18"/>
      <c r="PDV59" s="18"/>
      <c r="PDW59" s="18"/>
      <c r="PDX59" s="18"/>
      <c r="PDY59" s="18"/>
      <c r="PDZ59" s="18"/>
      <c r="PEA59" s="18"/>
      <c r="PEB59" s="18"/>
      <c r="PEC59" s="18"/>
      <c r="PED59" s="18"/>
      <c r="PEE59" s="18"/>
      <c r="PEF59" s="18"/>
      <c r="PEG59" s="18"/>
      <c r="PEH59" s="18"/>
      <c r="PEI59" s="18"/>
      <c r="PEJ59" s="18"/>
      <c r="PEK59" s="18"/>
      <c r="PEL59" s="18"/>
      <c r="PEM59" s="18"/>
      <c r="PEN59" s="18"/>
      <c r="PEO59" s="18"/>
      <c r="PEP59" s="18"/>
      <c r="PEQ59" s="18"/>
      <c r="PER59" s="18"/>
      <c r="PES59" s="18"/>
      <c r="PET59" s="18"/>
      <c r="PEU59" s="18"/>
      <c r="PEV59" s="18"/>
      <c r="PEW59" s="18"/>
      <c r="PEX59" s="18"/>
      <c r="PEY59" s="18"/>
      <c r="PEZ59" s="18"/>
      <c r="PFA59" s="18"/>
      <c r="PFB59" s="18"/>
      <c r="PFC59" s="18"/>
      <c r="PFD59" s="18"/>
      <c r="PFE59" s="18"/>
      <c r="PFF59" s="18"/>
      <c r="PFG59" s="18"/>
      <c r="PFH59" s="18"/>
      <c r="PFI59" s="18"/>
      <c r="PFJ59" s="18"/>
      <c r="PFK59" s="18"/>
      <c r="PFL59" s="18"/>
      <c r="PFM59" s="18"/>
      <c r="PFN59" s="18"/>
      <c r="PFO59" s="18"/>
      <c r="PFP59" s="18"/>
      <c r="PFQ59" s="18"/>
      <c r="PFR59" s="18"/>
      <c r="PFS59" s="18"/>
      <c r="PFT59" s="18"/>
      <c r="PFU59" s="18"/>
      <c r="PFV59" s="18"/>
      <c r="PFW59" s="18"/>
      <c r="PFX59" s="18"/>
      <c r="PFY59" s="18"/>
      <c r="PFZ59" s="18"/>
      <c r="PGA59" s="18"/>
      <c r="PGB59" s="18"/>
      <c r="PGC59" s="18"/>
      <c r="PGD59" s="18"/>
      <c r="PGE59" s="18"/>
      <c r="PGF59" s="18"/>
      <c r="PGG59" s="18"/>
      <c r="PGH59" s="18"/>
      <c r="PGI59" s="18"/>
      <c r="PGJ59" s="18"/>
      <c r="PGK59" s="18"/>
      <c r="PGL59" s="18"/>
      <c r="PGM59" s="18"/>
      <c r="PGN59" s="18"/>
      <c r="PGO59" s="18"/>
      <c r="PGP59" s="18"/>
      <c r="PGQ59" s="18"/>
      <c r="PGR59" s="18"/>
      <c r="PGS59" s="18"/>
      <c r="PGT59" s="18"/>
      <c r="PGU59" s="18"/>
      <c r="PGV59" s="18"/>
      <c r="PGW59" s="18"/>
      <c r="PGX59" s="18"/>
      <c r="PGY59" s="18"/>
      <c r="PGZ59" s="18"/>
      <c r="PHA59" s="18"/>
      <c r="PHB59" s="18"/>
      <c r="PHC59" s="18"/>
      <c r="PHD59" s="18"/>
      <c r="PHE59" s="18"/>
      <c r="PHF59" s="18"/>
      <c r="PHG59" s="18"/>
      <c r="PHH59" s="18"/>
      <c r="PHI59" s="18"/>
      <c r="PHJ59" s="18"/>
      <c r="PHK59" s="18"/>
      <c r="PHL59" s="18"/>
      <c r="PHM59" s="18"/>
      <c r="PHN59" s="18"/>
      <c r="PHO59" s="18"/>
      <c r="PHP59" s="18"/>
      <c r="PHQ59" s="18"/>
      <c r="PHR59" s="18"/>
      <c r="PHS59" s="18"/>
      <c r="PHT59" s="18"/>
      <c r="PHU59" s="18"/>
      <c r="PHV59" s="18"/>
      <c r="PHW59" s="18"/>
      <c r="PHX59" s="18"/>
      <c r="PHY59" s="18"/>
      <c r="PHZ59" s="18"/>
      <c r="PIA59" s="18"/>
      <c r="PIB59" s="18"/>
      <c r="PIC59" s="18"/>
      <c r="PID59" s="18"/>
      <c r="PIE59" s="18"/>
      <c r="PIF59" s="18"/>
      <c r="PIG59" s="18"/>
      <c r="PIH59" s="18"/>
      <c r="PII59" s="18"/>
      <c r="PIJ59" s="18"/>
      <c r="PIK59" s="18"/>
      <c r="PIL59" s="18"/>
      <c r="PIM59" s="18"/>
      <c r="PIN59" s="18"/>
      <c r="PIO59" s="18"/>
      <c r="PIP59" s="18"/>
      <c r="PIQ59" s="18"/>
      <c r="PIR59" s="18"/>
      <c r="PIS59" s="18"/>
      <c r="PIT59" s="18"/>
      <c r="PIU59" s="18"/>
      <c r="PIV59" s="18"/>
      <c r="PIW59" s="18"/>
      <c r="PIX59" s="18"/>
      <c r="PIY59" s="18"/>
      <c r="PIZ59" s="18"/>
      <c r="PJA59" s="18"/>
      <c r="PJB59" s="18"/>
      <c r="PJC59" s="18"/>
      <c r="PJD59" s="18"/>
      <c r="PJE59" s="18"/>
      <c r="PJF59" s="18"/>
      <c r="PJG59" s="18"/>
      <c r="PJH59" s="18"/>
      <c r="PJI59" s="18"/>
      <c r="PJJ59" s="18"/>
      <c r="PJK59" s="18"/>
      <c r="PJL59" s="18"/>
      <c r="PJM59" s="18"/>
      <c r="PJN59" s="18"/>
      <c r="PJO59" s="18"/>
      <c r="PJP59" s="18"/>
      <c r="PJQ59" s="18"/>
      <c r="PJR59" s="18"/>
      <c r="PJS59" s="18"/>
      <c r="PJT59" s="18"/>
      <c r="PJU59" s="18"/>
      <c r="PJV59" s="18"/>
      <c r="PJW59" s="18"/>
      <c r="PJX59" s="18"/>
      <c r="PJY59" s="18"/>
      <c r="PJZ59" s="18"/>
      <c r="PKA59" s="18"/>
      <c r="PKB59" s="18"/>
      <c r="PKC59" s="18"/>
      <c r="PKD59" s="18"/>
      <c r="PKE59" s="18"/>
      <c r="PKF59" s="18"/>
      <c r="PKG59" s="18"/>
      <c r="PKH59" s="18"/>
      <c r="PKI59" s="18"/>
      <c r="PKJ59" s="18"/>
      <c r="PKK59" s="18"/>
      <c r="PKL59" s="18"/>
      <c r="PKM59" s="18"/>
      <c r="PKN59" s="18"/>
      <c r="PKO59" s="18"/>
      <c r="PKP59" s="18"/>
      <c r="PKQ59" s="18"/>
      <c r="PKR59" s="18"/>
      <c r="PKS59" s="18"/>
      <c r="PKT59" s="18"/>
      <c r="PKU59" s="18"/>
      <c r="PKV59" s="18"/>
      <c r="PKW59" s="18"/>
      <c r="PKX59" s="18"/>
      <c r="PKY59" s="18"/>
      <c r="PKZ59" s="18"/>
      <c r="PLA59" s="18"/>
      <c r="PLB59" s="18"/>
      <c r="PLC59" s="18"/>
      <c r="PLD59" s="18"/>
      <c r="PLE59" s="18"/>
      <c r="PLF59" s="18"/>
      <c r="PLG59" s="18"/>
      <c r="PLH59" s="18"/>
      <c r="PLI59" s="18"/>
      <c r="PLJ59" s="18"/>
      <c r="PLK59" s="18"/>
      <c r="PLL59" s="18"/>
      <c r="PLM59" s="18"/>
      <c r="PLN59" s="18"/>
      <c r="PLO59" s="18"/>
      <c r="PLP59" s="18"/>
      <c r="PLQ59" s="18"/>
      <c r="PLR59" s="18"/>
      <c r="PLS59" s="18"/>
      <c r="PLT59" s="18"/>
      <c r="PLU59" s="18"/>
      <c r="PLV59" s="18"/>
      <c r="PLW59" s="18"/>
      <c r="PLX59" s="18"/>
      <c r="PLY59" s="18"/>
      <c r="PLZ59" s="18"/>
      <c r="PMA59" s="18"/>
      <c r="PMB59" s="18"/>
      <c r="PMC59" s="18"/>
      <c r="PMD59" s="18"/>
      <c r="PME59" s="18"/>
      <c r="PMF59" s="18"/>
      <c r="PMG59" s="18"/>
      <c r="PMH59" s="18"/>
      <c r="PMI59" s="18"/>
      <c r="PMJ59" s="18"/>
      <c r="PMK59" s="18"/>
      <c r="PML59" s="18"/>
      <c r="PMM59" s="18"/>
      <c r="PMN59" s="18"/>
      <c r="PMO59" s="18"/>
      <c r="PMP59" s="18"/>
      <c r="PMQ59" s="18"/>
      <c r="PMR59" s="18"/>
      <c r="PMS59" s="18"/>
      <c r="PMT59" s="18"/>
      <c r="PMU59" s="18"/>
      <c r="PMV59" s="18"/>
      <c r="PMW59" s="18"/>
      <c r="PMX59" s="18"/>
      <c r="PMY59" s="18"/>
      <c r="PMZ59" s="18"/>
      <c r="PNA59" s="18"/>
      <c r="PNB59" s="18"/>
      <c r="PNC59" s="18"/>
      <c r="PND59" s="18"/>
      <c r="PNE59" s="18"/>
      <c r="PNF59" s="18"/>
      <c r="PNG59" s="18"/>
      <c r="PNH59" s="18"/>
      <c r="PNI59" s="18"/>
      <c r="PNJ59" s="18"/>
      <c r="PNK59" s="18"/>
      <c r="PNL59" s="18"/>
      <c r="PNM59" s="18"/>
      <c r="PNN59" s="18"/>
      <c r="PNO59" s="18"/>
      <c r="PNP59" s="18"/>
      <c r="PNQ59" s="18"/>
      <c r="PNR59" s="18"/>
      <c r="PNS59" s="18"/>
      <c r="PNT59" s="18"/>
      <c r="PNU59" s="18"/>
      <c r="PNV59" s="18"/>
      <c r="PNW59" s="18"/>
      <c r="PNX59" s="18"/>
      <c r="PNY59" s="18"/>
      <c r="PNZ59" s="18"/>
      <c r="POA59" s="18"/>
      <c r="POB59" s="18"/>
      <c r="POC59" s="18"/>
      <c r="POD59" s="18"/>
      <c r="POE59" s="18"/>
      <c r="POF59" s="18"/>
      <c r="POG59" s="18"/>
      <c r="POH59" s="18"/>
      <c r="POI59" s="18"/>
      <c r="POJ59" s="18"/>
      <c r="POK59" s="18"/>
      <c r="POL59" s="18"/>
      <c r="POM59" s="18"/>
      <c r="PON59" s="18"/>
      <c r="POO59" s="18"/>
      <c r="POP59" s="18"/>
      <c r="POQ59" s="18"/>
      <c r="POR59" s="18"/>
      <c r="POS59" s="18"/>
      <c r="POT59" s="18"/>
      <c r="POU59" s="18"/>
      <c r="POV59" s="18"/>
      <c r="POW59" s="18"/>
      <c r="POX59" s="18"/>
      <c r="POY59" s="18"/>
      <c r="POZ59" s="18"/>
      <c r="PPA59" s="18"/>
      <c r="PPB59" s="18"/>
      <c r="PPC59" s="18"/>
      <c r="PPD59" s="18"/>
      <c r="PPE59" s="18"/>
      <c r="PPF59" s="18"/>
      <c r="PPG59" s="18"/>
      <c r="PPH59" s="18"/>
      <c r="PPI59" s="18"/>
      <c r="PPJ59" s="18"/>
      <c r="PPK59" s="18"/>
      <c r="PPL59" s="18"/>
      <c r="PPM59" s="18"/>
      <c r="PPN59" s="18"/>
      <c r="PPO59" s="18"/>
      <c r="PPP59" s="18"/>
      <c r="PPQ59" s="18"/>
      <c r="PPR59" s="18"/>
      <c r="PPS59" s="18"/>
      <c r="PPT59" s="18"/>
      <c r="PPU59" s="18"/>
      <c r="PPV59" s="18"/>
      <c r="PPW59" s="18"/>
      <c r="PPX59" s="18"/>
      <c r="PPY59" s="18"/>
      <c r="PPZ59" s="18"/>
      <c r="PQA59" s="18"/>
      <c r="PQB59" s="18"/>
      <c r="PQC59" s="18"/>
      <c r="PQD59" s="18"/>
      <c r="PQE59" s="18"/>
      <c r="PQF59" s="18"/>
      <c r="PQG59" s="18"/>
      <c r="PQH59" s="18"/>
      <c r="PQI59" s="18"/>
      <c r="PQJ59" s="18"/>
      <c r="PQK59" s="18"/>
      <c r="PQL59" s="18"/>
      <c r="PQM59" s="18"/>
      <c r="PQN59" s="18"/>
      <c r="PQO59" s="18"/>
      <c r="PQP59" s="18"/>
      <c r="PQQ59" s="18"/>
      <c r="PQR59" s="18"/>
      <c r="PQS59" s="18"/>
      <c r="PQT59" s="18"/>
      <c r="PQU59" s="18"/>
      <c r="PQV59" s="18"/>
      <c r="PQW59" s="18"/>
      <c r="PQX59" s="18"/>
      <c r="PQY59" s="18"/>
      <c r="PQZ59" s="18"/>
      <c r="PRA59" s="18"/>
      <c r="PRB59" s="18"/>
      <c r="PRC59" s="18"/>
      <c r="PRD59" s="18"/>
      <c r="PRE59" s="18"/>
      <c r="PRF59" s="18"/>
      <c r="PRG59" s="18"/>
      <c r="PRH59" s="18"/>
      <c r="PRI59" s="18"/>
      <c r="PRJ59" s="18"/>
      <c r="PRK59" s="18"/>
      <c r="PRL59" s="18"/>
      <c r="PRM59" s="18"/>
      <c r="PRN59" s="18"/>
      <c r="PRO59" s="18"/>
      <c r="PRP59" s="18"/>
      <c r="PRQ59" s="18"/>
      <c r="PRR59" s="18"/>
      <c r="PRS59" s="18"/>
      <c r="PRT59" s="18"/>
      <c r="PRU59" s="18"/>
      <c r="PRV59" s="18"/>
      <c r="PRW59" s="18"/>
      <c r="PRX59" s="18"/>
      <c r="PRY59" s="18"/>
      <c r="PRZ59" s="18"/>
      <c r="PSA59" s="18"/>
      <c r="PSB59" s="18"/>
      <c r="PSC59" s="18"/>
      <c r="PSD59" s="18"/>
      <c r="PSE59" s="18"/>
      <c r="PSF59" s="18"/>
      <c r="PSG59" s="18"/>
      <c r="PSH59" s="18"/>
      <c r="PSI59" s="18"/>
      <c r="PSJ59" s="18"/>
      <c r="PSK59" s="18"/>
      <c r="PSL59" s="18"/>
      <c r="PSM59" s="18"/>
      <c r="PSN59" s="18"/>
      <c r="PSO59" s="18"/>
      <c r="PSP59" s="18"/>
      <c r="PSQ59" s="18"/>
      <c r="PSR59" s="18"/>
      <c r="PSS59" s="18"/>
      <c r="PST59" s="18"/>
      <c r="PSU59" s="18"/>
      <c r="PSV59" s="18"/>
      <c r="PSW59" s="18"/>
      <c r="PSX59" s="18"/>
      <c r="PSY59" s="18"/>
      <c r="PSZ59" s="18"/>
      <c r="PTA59" s="18"/>
      <c r="PTB59" s="18"/>
      <c r="PTC59" s="18"/>
      <c r="PTD59" s="18"/>
      <c r="PTE59" s="18"/>
      <c r="PTF59" s="18"/>
      <c r="PTG59" s="18"/>
      <c r="PTH59" s="18"/>
      <c r="PTI59" s="18"/>
      <c r="PTJ59" s="18"/>
      <c r="PTK59" s="18"/>
      <c r="PTL59" s="18"/>
      <c r="PTM59" s="18"/>
      <c r="PTN59" s="18"/>
      <c r="PTO59" s="18"/>
      <c r="PTP59" s="18"/>
      <c r="PTQ59" s="18"/>
      <c r="PTR59" s="18"/>
      <c r="PTS59" s="18"/>
      <c r="PTT59" s="18"/>
      <c r="PTU59" s="18"/>
      <c r="PTV59" s="18"/>
      <c r="PTW59" s="18"/>
      <c r="PTX59" s="18"/>
      <c r="PTY59" s="18"/>
      <c r="PTZ59" s="18"/>
      <c r="PUA59" s="18"/>
      <c r="PUB59" s="18"/>
      <c r="PUC59" s="18"/>
      <c r="PUD59" s="18"/>
      <c r="PUE59" s="18"/>
      <c r="PUF59" s="18"/>
      <c r="PUG59" s="18"/>
      <c r="PUH59" s="18"/>
      <c r="PUI59" s="18"/>
      <c r="PUJ59" s="18"/>
      <c r="PUK59" s="18"/>
      <c r="PUL59" s="18"/>
      <c r="PUM59" s="18"/>
      <c r="PUN59" s="18"/>
      <c r="PUO59" s="18"/>
      <c r="PUP59" s="18"/>
      <c r="PUQ59" s="18"/>
      <c r="PUR59" s="18"/>
      <c r="PUS59" s="18"/>
      <c r="PUT59" s="18"/>
      <c r="PUU59" s="18"/>
      <c r="PUV59" s="18"/>
      <c r="PUW59" s="18"/>
      <c r="PUX59" s="18"/>
      <c r="PUY59" s="18"/>
      <c r="PUZ59" s="18"/>
      <c r="PVA59" s="18"/>
      <c r="PVB59" s="18"/>
      <c r="PVC59" s="18"/>
      <c r="PVD59" s="18"/>
      <c r="PVE59" s="18"/>
      <c r="PVF59" s="18"/>
      <c r="PVG59" s="18"/>
      <c r="PVH59" s="18"/>
      <c r="PVI59" s="18"/>
      <c r="PVJ59" s="18"/>
      <c r="PVK59" s="18"/>
      <c r="PVL59" s="18"/>
      <c r="PVM59" s="18"/>
      <c r="PVN59" s="18"/>
      <c r="PVO59" s="18"/>
      <c r="PVP59" s="18"/>
      <c r="PVQ59" s="18"/>
      <c r="PVR59" s="18"/>
      <c r="PVS59" s="18"/>
      <c r="PVT59" s="18"/>
      <c r="PVU59" s="18"/>
      <c r="PVV59" s="18"/>
      <c r="PVW59" s="18"/>
      <c r="PVX59" s="18"/>
      <c r="PVY59" s="18"/>
      <c r="PVZ59" s="18"/>
      <c r="PWA59" s="18"/>
      <c r="PWB59" s="18"/>
      <c r="PWC59" s="18"/>
      <c r="PWD59" s="18"/>
      <c r="PWE59" s="18"/>
      <c r="PWF59" s="18"/>
      <c r="PWG59" s="18"/>
      <c r="PWH59" s="18"/>
      <c r="PWI59" s="18"/>
      <c r="PWJ59" s="18"/>
      <c r="PWK59" s="18"/>
      <c r="PWL59" s="18"/>
      <c r="PWM59" s="18"/>
      <c r="PWN59" s="18"/>
      <c r="PWO59" s="18"/>
      <c r="PWP59" s="18"/>
      <c r="PWQ59" s="18"/>
      <c r="PWR59" s="18"/>
      <c r="PWS59" s="18"/>
      <c r="PWT59" s="18"/>
      <c r="PWU59" s="18"/>
      <c r="PWV59" s="18"/>
      <c r="PWW59" s="18"/>
      <c r="PWX59" s="18"/>
      <c r="PWY59" s="18"/>
      <c r="PWZ59" s="18"/>
      <c r="PXA59" s="18"/>
      <c r="PXB59" s="18"/>
      <c r="PXC59" s="18"/>
      <c r="PXD59" s="18"/>
      <c r="PXE59" s="18"/>
      <c r="PXF59" s="18"/>
      <c r="PXG59" s="18"/>
      <c r="PXH59" s="18"/>
      <c r="PXI59" s="18"/>
      <c r="PXJ59" s="18"/>
      <c r="PXK59" s="18"/>
      <c r="PXL59" s="18"/>
      <c r="PXM59" s="18"/>
      <c r="PXN59" s="18"/>
      <c r="PXO59" s="18"/>
      <c r="PXP59" s="18"/>
      <c r="PXQ59" s="18"/>
      <c r="PXR59" s="18"/>
      <c r="PXS59" s="18"/>
      <c r="PXT59" s="18"/>
      <c r="PXU59" s="18"/>
      <c r="PXV59" s="18"/>
      <c r="PXW59" s="18"/>
      <c r="PXX59" s="18"/>
      <c r="PXY59" s="18"/>
      <c r="PXZ59" s="18"/>
      <c r="PYA59" s="18"/>
      <c r="PYB59" s="18"/>
      <c r="PYC59" s="18"/>
      <c r="PYD59" s="18"/>
      <c r="PYE59" s="18"/>
      <c r="PYF59" s="18"/>
      <c r="PYG59" s="18"/>
      <c r="PYH59" s="18"/>
      <c r="PYI59" s="18"/>
      <c r="PYJ59" s="18"/>
      <c r="PYK59" s="18"/>
      <c r="PYL59" s="18"/>
      <c r="PYM59" s="18"/>
      <c r="PYN59" s="18"/>
      <c r="PYO59" s="18"/>
      <c r="PYP59" s="18"/>
      <c r="PYQ59" s="18"/>
      <c r="PYR59" s="18"/>
      <c r="PYS59" s="18"/>
      <c r="PYT59" s="18"/>
      <c r="PYU59" s="18"/>
      <c r="PYV59" s="18"/>
      <c r="PYW59" s="18"/>
      <c r="PYX59" s="18"/>
      <c r="PYY59" s="18"/>
      <c r="PYZ59" s="18"/>
      <c r="PZA59" s="18"/>
      <c r="PZB59" s="18"/>
      <c r="PZC59" s="18"/>
      <c r="PZD59" s="18"/>
      <c r="PZE59" s="18"/>
      <c r="PZF59" s="18"/>
      <c r="PZG59" s="18"/>
      <c r="PZH59" s="18"/>
      <c r="PZI59" s="18"/>
      <c r="PZJ59" s="18"/>
      <c r="PZK59" s="18"/>
      <c r="PZL59" s="18"/>
      <c r="PZM59" s="18"/>
      <c r="PZN59" s="18"/>
      <c r="PZO59" s="18"/>
      <c r="PZP59" s="18"/>
      <c r="PZQ59" s="18"/>
      <c r="PZR59" s="18"/>
      <c r="PZS59" s="18"/>
      <c r="PZT59" s="18"/>
      <c r="PZU59" s="18"/>
      <c r="PZV59" s="18"/>
      <c r="PZW59" s="18"/>
      <c r="PZX59" s="18"/>
      <c r="PZY59" s="18"/>
      <c r="PZZ59" s="18"/>
      <c r="QAA59" s="18"/>
      <c r="QAB59" s="18"/>
      <c r="QAC59" s="18"/>
      <c r="QAD59" s="18"/>
      <c r="QAE59" s="18"/>
      <c r="QAF59" s="18"/>
      <c r="QAG59" s="18"/>
      <c r="QAH59" s="18"/>
      <c r="QAI59" s="18"/>
      <c r="QAJ59" s="18"/>
      <c r="QAK59" s="18"/>
      <c r="QAL59" s="18"/>
      <c r="QAM59" s="18"/>
      <c r="QAN59" s="18"/>
      <c r="QAO59" s="18"/>
      <c r="QAP59" s="18"/>
      <c r="QAQ59" s="18"/>
      <c r="QAR59" s="18"/>
      <c r="QAS59" s="18"/>
      <c r="QAT59" s="18"/>
      <c r="QAU59" s="18"/>
      <c r="QAV59" s="18"/>
      <c r="QAW59" s="18"/>
      <c r="QAX59" s="18"/>
      <c r="QAY59" s="18"/>
      <c r="QAZ59" s="18"/>
      <c r="QBA59" s="18"/>
      <c r="QBB59" s="18"/>
      <c r="QBC59" s="18"/>
      <c r="QBD59" s="18"/>
      <c r="QBE59" s="18"/>
      <c r="QBF59" s="18"/>
      <c r="QBG59" s="18"/>
      <c r="QBH59" s="18"/>
      <c r="QBI59" s="18"/>
      <c r="QBJ59" s="18"/>
      <c r="QBK59" s="18"/>
      <c r="QBL59" s="18"/>
      <c r="QBM59" s="18"/>
      <c r="QBN59" s="18"/>
      <c r="QBO59" s="18"/>
      <c r="QBP59" s="18"/>
      <c r="QBQ59" s="18"/>
      <c r="QBR59" s="18"/>
      <c r="QBS59" s="18"/>
      <c r="QBT59" s="18"/>
      <c r="QBU59" s="18"/>
      <c r="QBV59" s="18"/>
      <c r="QBW59" s="18"/>
      <c r="QBX59" s="18"/>
      <c r="QBY59" s="18"/>
      <c r="QBZ59" s="18"/>
      <c r="QCA59" s="18"/>
      <c r="QCB59" s="18"/>
      <c r="QCC59" s="18"/>
      <c r="QCD59" s="18"/>
      <c r="QCE59" s="18"/>
      <c r="QCF59" s="18"/>
      <c r="QCG59" s="18"/>
      <c r="QCH59" s="18"/>
      <c r="QCI59" s="18"/>
      <c r="QCJ59" s="18"/>
      <c r="QCK59" s="18"/>
      <c r="QCL59" s="18"/>
      <c r="QCM59" s="18"/>
      <c r="QCN59" s="18"/>
      <c r="QCO59" s="18"/>
      <c r="QCP59" s="18"/>
      <c r="QCQ59" s="18"/>
      <c r="QCR59" s="18"/>
      <c r="QCS59" s="18"/>
      <c r="QCT59" s="18"/>
      <c r="QCU59" s="18"/>
      <c r="QCV59" s="18"/>
      <c r="QCW59" s="18"/>
      <c r="QCX59" s="18"/>
      <c r="QCY59" s="18"/>
      <c r="QCZ59" s="18"/>
      <c r="QDA59" s="18"/>
      <c r="QDB59" s="18"/>
      <c r="QDC59" s="18"/>
      <c r="QDD59" s="18"/>
      <c r="QDE59" s="18"/>
      <c r="QDF59" s="18"/>
      <c r="QDG59" s="18"/>
      <c r="QDH59" s="18"/>
      <c r="QDI59" s="18"/>
      <c r="QDJ59" s="18"/>
      <c r="QDK59" s="18"/>
      <c r="QDL59" s="18"/>
      <c r="QDM59" s="18"/>
      <c r="QDN59" s="18"/>
      <c r="QDO59" s="18"/>
      <c r="QDP59" s="18"/>
      <c r="QDQ59" s="18"/>
      <c r="QDR59" s="18"/>
      <c r="QDS59" s="18"/>
      <c r="QDT59" s="18"/>
      <c r="QDU59" s="18"/>
      <c r="QDV59" s="18"/>
      <c r="QDW59" s="18"/>
      <c r="QDX59" s="18"/>
      <c r="QDY59" s="18"/>
      <c r="QDZ59" s="18"/>
      <c r="QEA59" s="18"/>
      <c r="QEB59" s="18"/>
      <c r="QEC59" s="18"/>
      <c r="QED59" s="18"/>
      <c r="QEE59" s="18"/>
      <c r="QEF59" s="18"/>
      <c r="QEG59" s="18"/>
      <c r="QEH59" s="18"/>
      <c r="QEI59" s="18"/>
      <c r="QEJ59" s="18"/>
      <c r="QEK59" s="18"/>
      <c r="QEL59" s="18"/>
      <c r="QEM59" s="18"/>
      <c r="QEN59" s="18"/>
      <c r="QEO59" s="18"/>
      <c r="QEP59" s="18"/>
      <c r="QEQ59" s="18"/>
      <c r="QER59" s="18"/>
      <c r="QES59" s="18"/>
      <c r="QET59" s="18"/>
      <c r="QEU59" s="18"/>
      <c r="QEV59" s="18"/>
      <c r="QEW59" s="18"/>
      <c r="QEX59" s="18"/>
      <c r="QEY59" s="18"/>
      <c r="QEZ59" s="18"/>
      <c r="QFA59" s="18"/>
      <c r="QFB59" s="18"/>
      <c r="QFC59" s="18"/>
      <c r="QFD59" s="18"/>
      <c r="QFE59" s="18"/>
      <c r="QFF59" s="18"/>
      <c r="QFG59" s="18"/>
      <c r="QFH59" s="18"/>
      <c r="QFI59" s="18"/>
      <c r="QFJ59" s="18"/>
      <c r="QFK59" s="18"/>
      <c r="QFL59" s="18"/>
      <c r="QFM59" s="18"/>
      <c r="QFN59" s="18"/>
      <c r="QFO59" s="18"/>
      <c r="QFP59" s="18"/>
      <c r="QFQ59" s="18"/>
      <c r="QFR59" s="18"/>
      <c r="QFS59" s="18"/>
      <c r="QFT59" s="18"/>
      <c r="QFU59" s="18"/>
      <c r="QFV59" s="18"/>
      <c r="QFW59" s="18"/>
      <c r="QFX59" s="18"/>
      <c r="QFY59" s="18"/>
      <c r="QFZ59" s="18"/>
      <c r="QGA59" s="18"/>
      <c r="QGB59" s="18"/>
      <c r="QGC59" s="18"/>
      <c r="QGD59" s="18"/>
      <c r="QGE59" s="18"/>
      <c r="QGF59" s="18"/>
      <c r="QGG59" s="18"/>
      <c r="QGH59" s="18"/>
      <c r="QGI59" s="18"/>
      <c r="QGJ59" s="18"/>
      <c r="QGK59" s="18"/>
      <c r="QGL59" s="18"/>
      <c r="QGM59" s="18"/>
      <c r="QGN59" s="18"/>
      <c r="QGO59" s="18"/>
      <c r="QGP59" s="18"/>
      <c r="QGQ59" s="18"/>
      <c r="QGR59" s="18"/>
      <c r="QGS59" s="18"/>
      <c r="QGT59" s="18"/>
      <c r="QGU59" s="18"/>
      <c r="QGV59" s="18"/>
      <c r="QGW59" s="18"/>
      <c r="QGX59" s="18"/>
      <c r="QGY59" s="18"/>
      <c r="QGZ59" s="18"/>
      <c r="QHA59" s="18"/>
      <c r="QHB59" s="18"/>
      <c r="QHC59" s="18"/>
      <c r="QHD59" s="18"/>
      <c r="QHE59" s="18"/>
      <c r="QHF59" s="18"/>
      <c r="QHG59" s="18"/>
      <c r="QHH59" s="18"/>
      <c r="QHI59" s="18"/>
      <c r="QHJ59" s="18"/>
      <c r="QHK59" s="18"/>
      <c r="QHL59" s="18"/>
      <c r="QHM59" s="18"/>
      <c r="QHN59" s="18"/>
      <c r="QHO59" s="18"/>
      <c r="QHP59" s="18"/>
      <c r="QHQ59" s="18"/>
      <c r="QHR59" s="18"/>
      <c r="QHS59" s="18"/>
      <c r="QHT59" s="18"/>
      <c r="QHU59" s="18"/>
      <c r="QHV59" s="18"/>
      <c r="QHW59" s="18"/>
      <c r="QHX59" s="18"/>
      <c r="QHY59" s="18"/>
      <c r="QHZ59" s="18"/>
      <c r="QIA59" s="18"/>
      <c r="QIB59" s="18"/>
      <c r="QIC59" s="18"/>
      <c r="QID59" s="18"/>
      <c r="QIE59" s="18"/>
      <c r="QIF59" s="18"/>
      <c r="QIG59" s="18"/>
      <c r="QIH59" s="18"/>
      <c r="QII59" s="18"/>
      <c r="QIJ59" s="18"/>
      <c r="QIK59" s="18"/>
      <c r="QIL59" s="18"/>
      <c r="QIM59" s="18"/>
      <c r="QIN59" s="18"/>
      <c r="QIO59" s="18"/>
      <c r="QIP59" s="18"/>
      <c r="QIQ59" s="18"/>
      <c r="QIR59" s="18"/>
      <c r="QIS59" s="18"/>
      <c r="QIT59" s="18"/>
      <c r="QIU59" s="18"/>
      <c r="QIV59" s="18"/>
      <c r="QIW59" s="18"/>
      <c r="QIX59" s="18"/>
      <c r="QIY59" s="18"/>
      <c r="QIZ59" s="18"/>
      <c r="QJA59" s="18"/>
      <c r="QJB59" s="18"/>
      <c r="QJC59" s="18"/>
      <c r="QJD59" s="18"/>
      <c r="QJE59" s="18"/>
      <c r="QJF59" s="18"/>
      <c r="QJG59" s="18"/>
      <c r="QJH59" s="18"/>
      <c r="QJI59" s="18"/>
      <c r="QJJ59" s="18"/>
      <c r="QJK59" s="18"/>
      <c r="QJL59" s="18"/>
      <c r="QJM59" s="18"/>
      <c r="QJN59" s="18"/>
      <c r="QJO59" s="18"/>
      <c r="QJP59" s="18"/>
      <c r="QJQ59" s="18"/>
      <c r="QJR59" s="18"/>
      <c r="QJS59" s="18"/>
      <c r="QJT59" s="18"/>
      <c r="QJU59" s="18"/>
      <c r="QJV59" s="18"/>
      <c r="QJW59" s="18"/>
      <c r="QJX59" s="18"/>
      <c r="QJY59" s="18"/>
      <c r="QJZ59" s="18"/>
      <c r="QKA59" s="18"/>
      <c r="QKB59" s="18"/>
      <c r="QKC59" s="18"/>
      <c r="QKD59" s="18"/>
      <c r="QKE59" s="18"/>
      <c r="QKF59" s="18"/>
      <c r="QKG59" s="18"/>
      <c r="QKH59" s="18"/>
      <c r="QKI59" s="18"/>
      <c r="QKJ59" s="18"/>
      <c r="QKK59" s="18"/>
      <c r="QKL59" s="18"/>
      <c r="QKM59" s="18"/>
      <c r="QKN59" s="18"/>
      <c r="QKO59" s="18"/>
      <c r="QKP59" s="18"/>
      <c r="QKQ59" s="18"/>
      <c r="QKR59" s="18"/>
      <c r="QKS59" s="18"/>
      <c r="QKT59" s="18"/>
      <c r="QKU59" s="18"/>
      <c r="QKV59" s="18"/>
      <c r="QKW59" s="18"/>
      <c r="QKX59" s="18"/>
      <c r="QKY59" s="18"/>
      <c r="QKZ59" s="18"/>
      <c r="QLA59" s="18"/>
      <c r="QLB59" s="18"/>
      <c r="QLC59" s="18"/>
      <c r="QLD59" s="18"/>
      <c r="QLE59" s="18"/>
      <c r="QLF59" s="18"/>
      <c r="QLG59" s="18"/>
      <c r="QLH59" s="18"/>
      <c r="QLI59" s="18"/>
      <c r="QLJ59" s="18"/>
      <c r="QLK59" s="18"/>
      <c r="QLL59" s="18"/>
      <c r="QLM59" s="18"/>
      <c r="QLN59" s="18"/>
      <c r="QLO59" s="18"/>
      <c r="QLP59" s="18"/>
      <c r="QLQ59" s="18"/>
      <c r="QLR59" s="18"/>
      <c r="QLS59" s="18"/>
      <c r="QLT59" s="18"/>
      <c r="QLU59" s="18"/>
      <c r="QLV59" s="18"/>
      <c r="QLW59" s="18"/>
      <c r="QLX59" s="18"/>
      <c r="QLY59" s="18"/>
      <c r="QLZ59" s="18"/>
      <c r="QMA59" s="18"/>
      <c r="QMB59" s="18"/>
      <c r="QMC59" s="18"/>
      <c r="QMD59" s="18"/>
      <c r="QME59" s="18"/>
      <c r="QMF59" s="18"/>
      <c r="QMG59" s="18"/>
      <c r="QMH59" s="18"/>
      <c r="QMI59" s="18"/>
      <c r="QMJ59" s="18"/>
      <c r="QMK59" s="18"/>
      <c r="QML59" s="18"/>
      <c r="QMM59" s="18"/>
      <c r="QMN59" s="18"/>
      <c r="QMO59" s="18"/>
      <c r="QMP59" s="18"/>
      <c r="QMQ59" s="18"/>
      <c r="QMR59" s="18"/>
      <c r="QMS59" s="18"/>
      <c r="QMT59" s="18"/>
      <c r="QMU59" s="18"/>
      <c r="QMV59" s="18"/>
      <c r="QMW59" s="18"/>
      <c r="QMX59" s="18"/>
      <c r="QMY59" s="18"/>
      <c r="QMZ59" s="18"/>
      <c r="QNA59" s="18"/>
      <c r="QNB59" s="18"/>
      <c r="QNC59" s="18"/>
      <c r="QND59" s="18"/>
      <c r="QNE59" s="18"/>
      <c r="QNF59" s="18"/>
      <c r="QNG59" s="18"/>
      <c r="QNH59" s="18"/>
      <c r="QNI59" s="18"/>
      <c r="QNJ59" s="18"/>
      <c r="QNK59" s="18"/>
      <c r="QNL59" s="18"/>
      <c r="QNM59" s="18"/>
      <c r="QNN59" s="18"/>
      <c r="QNO59" s="18"/>
      <c r="QNP59" s="18"/>
      <c r="QNQ59" s="18"/>
      <c r="QNR59" s="18"/>
      <c r="QNS59" s="18"/>
      <c r="QNT59" s="18"/>
      <c r="QNU59" s="18"/>
      <c r="QNV59" s="18"/>
      <c r="QNW59" s="18"/>
      <c r="QNX59" s="18"/>
      <c r="QNY59" s="18"/>
      <c r="QNZ59" s="18"/>
      <c r="QOA59" s="18"/>
      <c r="QOB59" s="18"/>
      <c r="QOC59" s="18"/>
      <c r="QOD59" s="18"/>
      <c r="QOE59" s="18"/>
      <c r="QOF59" s="18"/>
      <c r="QOG59" s="18"/>
      <c r="QOH59" s="18"/>
      <c r="QOI59" s="18"/>
      <c r="QOJ59" s="18"/>
      <c r="QOK59" s="18"/>
      <c r="QOL59" s="18"/>
      <c r="QOM59" s="18"/>
      <c r="QON59" s="18"/>
      <c r="QOO59" s="18"/>
      <c r="QOP59" s="18"/>
      <c r="QOQ59" s="18"/>
      <c r="QOR59" s="18"/>
      <c r="QOS59" s="18"/>
      <c r="QOT59" s="18"/>
      <c r="QOU59" s="18"/>
      <c r="QOV59" s="18"/>
      <c r="QOW59" s="18"/>
      <c r="QOX59" s="18"/>
      <c r="QOY59" s="18"/>
      <c r="QOZ59" s="18"/>
      <c r="QPA59" s="18"/>
      <c r="QPB59" s="18"/>
      <c r="QPC59" s="18"/>
      <c r="QPD59" s="18"/>
      <c r="QPE59" s="18"/>
      <c r="QPF59" s="18"/>
      <c r="QPG59" s="18"/>
      <c r="QPH59" s="18"/>
      <c r="QPI59" s="18"/>
      <c r="QPJ59" s="18"/>
      <c r="QPK59" s="18"/>
      <c r="QPL59" s="18"/>
      <c r="QPM59" s="18"/>
      <c r="QPN59" s="18"/>
      <c r="QPO59" s="18"/>
      <c r="QPP59" s="18"/>
      <c r="QPQ59" s="18"/>
      <c r="QPR59" s="18"/>
      <c r="QPS59" s="18"/>
      <c r="QPT59" s="18"/>
      <c r="QPU59" s="18"/>
      <c r="QPV59" s="18"/>
      <c r="QPW59" s="18"/>
      <c r="QPX59" s="18"/>
      <c r="QPY59" s="18"/>
      <c r="QPZ59" s="18"/>
      <c r="QQA59" s="18"/>
      <c r="QQB59" s="18"/>
      <c r="QQC59" s="18"/>
      <c r="QQD59" s="18"/>
      <c r="QQE59" s="18"/>
      <c r="QQF59" s="18"/>
      <c r="QQG59" s="18"/>
      <c r="QQH59" s="18"/>
      <c r="QQI59" s="18"/>
      <c r="QQJ59" s="18"/>
      <c r="QQK59" s="18"/>
      <c r="QQL59" s="18"/>
      <c r="QQM59" s="18"/>
      <c r="QQN59" s="18"/>
      <c r="QQO59" s="18"/>
      <c r="QQP59" s="18"/>
      <c r="QQQ59" s="18"/>
      <c r="QQR59" s="18"/>
      <c r="QQS59" s="18"/>
      <c r="QQT59" s="18"/>
      <c r="QQU59" s="18"/>
      <c r="QQV59" s="18"/>
      <c r="QQW59" s="18"/>
      <c r="QQX59" s="18"/>
      <c r="QQY59" s="18"/>
      <c r="QQZ59" s="18"/>
      <c r="QRA59" s="18"/>
      <c r="QRB59" s="18"/>
      <c r="QRC59" s="18"/>
      <c r="QRD59" s="18"/>
      <c r="QRE59" s="18"/>
      <c r="QRF59" s="18"/>
      <c r="QRG59" s="18"/>
      <c r="QRH59" s="18"/>
      <c r="QRI59" s="18"/>
      <c r="QRJ59" s="18"/>
      <c r="QRK59" s="18"/>
      <c r="QRL59" s="18"/>
      <c r="QRM59" s="18"/>
      <c r="QRN59" s="18"/>
      <c r="QRO59" s="18"/>
      <c r="QRP59" s="18"/>
      <c r="QRQ59" s="18"/>
      <c r="QRR59" s="18"/>
      <c r="QRS59" s="18"/>
      <c r="QRT59" s="18"/>
      <c r="QRU59" s="18"/>
      <c r="QRV59" s="18"/>
      <c r="QRW59" s="18"/>
      <c r="QRX59" s="18"/>
      <c r="QRY59" s="18"/>
      <c r="QRZ59" s="18"/>
      <c r="QSA59" s="18"/>
      <c r="QSB59" s="18"/>
      <c r="QSC59" s="18"/>
      <c r="QSD59" s="18"/>
      <c r="QSE59" s="18"/>
      <c r="QSF59" s="18"/>
      <c r="QSG59" s="18"/>
      <c r="QSH59" s="18"/>
      <c r="QSI59" s="18"/>
      <c r="QSJ59" s="18"/>
      <c r="QSK59" s="18"/>
      <c r="QSL59" s="18"/>
      <c r="QSM59" s="18"/>
      <c r="QSN59" s="18"/>
      <c r="QSO59" s="18"/>
      <c r="QSP59" s="18"/>
      <c r="QSQ59" s="18"/>
      <c r="QSR59" s="18"/>
      <c r="QSS59" s="18"/>
      <c r="QST59" s="18"/>
      <c r="QSU59" s="18"/>
      <c r="QSV59" s="18"/>
      <c r="QSW59" s="18"/>
      <c r="QSX59" s="18"/>
      <c r="QSY59" s="18"/>
      <c r="QSZ59" s="18"/>
      <c r="QTA59" s="18"/>
      <c r="QTB59" s="18"/>
      <c r="QTC59" s="18"/>
      <c r="QTD59" s="18"/>
      <c r="QTE59" s="18"/>
      <c r="QTF59" s="18"/>
      <c r="QTG59" s="18"/>
      <c r="QTH59" s="18"/>
      <c r="QTI59" s="18"/>
      <c r="QTJ59" s="18"/>
      <c r="QTK59" s="18"/>
      <c r="QTL59" s="18"/>
      <c r="QTM59" s="18"/>
      <c r="QTN59" s="18"/>
      <c r="QTO59" s="18"/>
      <c r="QTP59" s="18"/>
      <c r="QTQ59" s="18"/>
      <c r="QTR59" s="18"/>
      <c r="QTS59" s="18"/>
      <c r="QTT59" s="18"/>
      <c r="QTU59" s="18"/>
      <c r="QTV59" s="18"/>
      <c r="QTW59" s="18"/>
      <c r="QTX59" s="18"/>
      <c r="QTY59" s="18"/>
      <c r="QTZ59" s="18"/>
      <c r="QUA59" s="18"/>
      <c r="QUB59" s="18"/>
      <c r="QUC59" s="18"/>
      <c r="QUD59" s="18"/>
      <c r="QUE59" s="18"/>
      <c r="QUF59" s="18"/>
      <c r="QUG59" s="18"/>
      <c r="QUH59" s="18"/>
      <c r="QUI59" s="18"/>
      <c r="QUJ59" s="18"/>
      <c r="QUK59" s="18"/>
      <c r="QUL59" s="18"/>
      <c r="QUM59" s="18"/>
      <c r="QUN59" s="18"/>
      <c r="QUO59" s="18"/>
      <c r="QUP59" s="18"/>
      <c r="QUQ59" s="18"/>
      <c r="QUR59" s="18"/>
      <c r="QUS59" s="18"/>
      <c r="QUT59" s="18"/>
      <c r="QUU59" s="18"/>
      <c r="QUV59" s="18"/>
      <c r="QUW59" s="18"/>
      <c r="QUX59" s="18"/>
      <c r="QUY59" s="18"/>
      <c r="QUZ59" s="18"/>
      <c r="QVA59" s="18"/>
      <c r="QVB59" s="18"/>
      <c r="QVC59" s="18"/>
      <c r="QVD59" s="18"/>
      <c r="QVE59" s="18"/>
      <c r="QVF59" s="18"/>
      <c r="QVG59" s="18"/>
      <c r="QVH59" s="18"/>
      <c r="QVI59" s="18"/>
      <c r="QVJ59" s="18"/>
      <c r="QVK59" s="18"/>
      <c r="QVL59" s="18"/>
      <c r="QVM59" s="18"/>
      <c r="QVN59" s="18"/>
      <c r="QVO59" s="18"/>
      <c r="QVP59" s="18"/>
      <c r="QVQ59" s="18"/>
      <c r="QVR59" s="18"/>
      <c r="QVS59" s="18"/>
      <c r="QVT59" s="18"/>
      <c r="QVU59" s="18"/>
      <c r="QVV59" s="18"/>
      <c r="QVW59" s="18"/>
      <c r="QVX59" s="18"/>
      <c r="QVY59" s="18"/>
      <c r="QVZ59" s="18"/>
      <c r="QWA59" s="18"/>
      <c r="QWB59" s="18"/>
      <c r="QWC59" s="18"/>
      <c r="QWD59" s="18"/>
      <c r="QWE59" s="18"/>
      <c r="QWF59" s="18"/>
      <c r="QWG59" s="18"/>
      <c r="QWH59" s="18"/>
      <c r="QWI59" s="18"/>
      <c r="QWJ59" s="18"/>
      <c r="QWK59" s="18"/>
      <c r="QWL59" s="18"/>
      <c r="QWM59" s="18"/>
      <c r="QWN59" s="18"/>
      <c r="QWO59" s="18"/>
      <c r="QWP59" s="18"/>
      <c r="QWQ59" s="18"/>
      <c r="QWR59" s="18"/>
      <c r="QWS59" s="18"/>
      <c r="QWT59" s="18"/>
      <c r="QWU59" s="18"/>
      <c r="QWV59" s="18"/>
      <c r="QWW59" s="18"/>
      <c r="QWX59" s="18"/>
      <c r="QWY59" s="18"/>
      <c r="QWZ59" s="18"/>
      <c r="QXA59" s="18"/>
      <c r="QXB59" s="18"/>
      <c r="QXC59" s="18"/>
      <c r="QXD59" s="18"/>
      <c r="QXE59" s="18"/>
      <c r="QXF59" s="18"/>
      <c r="QXG59" s="18"/>
      <c r="QXH59" s="18"/>
      <c r="QXI59" s="18"/>
      <c r="QXJ59" s="18"/>
      <c r="QXK59" s="18"/>
      <c r="QXL59" s="18"/>
      <c r="QXM59" s="18"/>
      <c r="QXN59" s="18"/>
      <c r="QXO59" s="18"/>
      <c r="QXP59" s="18"/>
      <c r="QXQ59" s="18"/>
      <c r="QXR59" s="18"/>
      <c r="QXS59" s="18"/>
      <c r="QXT59" s="18"/>
      <c r="QXU59" s="18"/>
      <c r="QXV59" s="18"/>
      <c r="QXW59" s="18"/>
      <c r="QXX59" s="18"/>
      <c r="QXY59" s="18"/>
      <c r="QXZ59" s="18"/>
      <c r="QYA59" s="18"/>
      <c r="QYB59" s="18"/>
      <c r="QYC59" s="18"/>
      <c r="QYD59" s="18"/>
      <c r="QYE59" s="18"/>
      <c r="QYF59" s="18"/>
      <c r="QYG59" s="18"/>
      <c r="QYH59" s="18"/>
      <c r="QYI59" s="18"/>
      <c r="QYJ59" s="18"/>
      <c r="QYK59" s="18"/>
      <c r="QYL59" s="18"/>
      <c r="QYM59" s="18"/>
      <c r="QYN59" s="18"/>
      <c r="QYO59" s="18"/>
      <c r="QYP59" s="18"/>
      <c r="QYQ59" s="18"/>
      <c r="QYR59" s="18"/>
      <c r="QYS59" s="18"/>
      <c r="QYT59" s="18"/>
      <c r="QYU59" s="18"/>
      <c r="QYV59" s="18"/>
      <c r="QYW59" s="18"/>
      <c r="QYX59" s="18"/>
      <c r="QYY59" s="18"/>
      <c r="QYZ59" s="18"/>
      <c r="QZA59" s="18"/>
      <c r="QZB59" s="18"/>
      <c r="QZC59" s="18"/>
      <c r="QZD59" s="18"/>
      <c r="QZE59" s="18"/>
      <c r="QZF59" s="18"/>
      <c r="QZG59" s="18"/>
      <c r="QZH59" s="18"/>
      <c r="QZI59" s="18"/>
      <c r="QZJ59" s="18"/>
      <c r="QZK59" s="18"/>
      <c r="QZL59" s="18"/>
      <c r="QZM59" s="18"/>
      <c r="QZN59" s="18"/>
      <c r="QZO59" s="18"/>
      <c r="QZP59" s="18"/>
      <c r="QZQ59" s="18"/>
      <c r="QZR59" s="18"/>
      <c r="QZS59" s="18"/>
      <c r="QZT59" s="18"/>
      <c r="QZU59" s="18"/>
      <c r="QZV59" s="18"/>
      <c r="QZW59" s="18"/>
      <c r="QZX59" s="18"/>
      <c r="QZY59" s="18"/>
      <c r="QZZ59" s="18"/>
      <c r="RAA59" s="18"/>
      <c r="RAB59" s="18"/>
      <c r="RAC59" s="18"/>
      <c r="RAD59" s="18"/>
      <c r="RAE59" s="18"/>
      <c r="RAF59" s="18"/>
      <c r="RAG59" s="18"/>
      <c r="RAH59" s="18"/>
      <c r="RAI59" s="18"/>
      <c r="RAJ59" s="18"/>
      <c r="RAK59" s="18"/>
      <c r="RAL59" s="18"/>
      <c r="RAM59" s="18"/>
      <c r="RAN59" s="18"/>
      <c r="RAO59" s="18"/>
      <c r="RAP59" s="18"/>
      <c r="RAQ59" s="18"/>
      <c r="RAR59" s="18"/>
      <c r="RAS59" s="18"/>
      <c r="RAT59" s="18"/>
      <c r="RAU59" s="18"/>
      <c r="RAV59" s="18"/>
      <c r="RAW59" s="18"/>
      <c r="RAX59" s="18"/>
      <c r="RAY59" s="18"/>
      <c r="RAZ59" s="18"/>
      <c r="RBA59" s="18"/>
      <c r="RBB59" s="18"/>
      <c r="RBC59" s="18"/>
      <c r="RBD59" s="18"/>
      <c r="RBE59" s="18"/>
      <c r="RBF59" s="18"/>
      <c r="RBG59" s="18"/>
      <c r="RBH59" s="18"/>
      <c r="RBI59" s="18"/>
      <c r="RBJ59" s="18"/>
      <c r="RBK59" s="18"/>
      <c r="RBL59" s="18"/>
      <c r="RBM59" s="18"/>
      <c r="RBN59" s="18"/>
      <c r="RBO59" s="18"/>
      <c r="RBP59" s="18"/>
      <c r="RBQ59" s="18"/>
      <c r="RBR59" s="18"/>
      <c r="RBS59" s="18"/>
      <c r="RBT59" s="18"/>
      <c r="RBU59" s="18"/>
      <c r="RBV59" s="18"/>
      <c r="RBW59" s="18"/>
      <c r="RBX59" s="18"/>
      <c r="RBY59" s="18"/>
      <c r="RBZ59" s="18"/>
      <c r="RCA59" s="18"/>
      <c r="RCB59" s="18"/>
      <c r="RCC59" s="18"/>
      <c r="RCD59" s="18"/>
      <c r="RCE59" s="18"/>
      <c r="RCF59" s="18"/>
      <c r="RCG59" s="18"/>
      <c r="RCH59" s="18"/>
      <c r="RCI59" s="18"/>
      <c r="RCJ59" s="18"/>
      <c r="RCK59" s="18"/>
      <c r="RCL59" s="18"/>
      <c r="RCM59" s="18"/>
      <c r="RCN59" s="18"/>
      <c r="RCO59" s="18"/>
      <c r="RCP59" s="18"/>
      <c r="RCQ59" s="18"/>
      <c r="RCR59" s="18"/>
      <c r="RCS59" s="18"/>
      <c r="RCT59" s="18"/>
      <c r="RCU59" s="18"/>
      <c r="RCV59" s="18"/>
      <c r="RCW59" s="18"/>
      <c r="RCX59" s="18"/>
      <c r="RCY59" s="18"/>
      <c r="RCZ59" s="18"/>
      <c r="RDA59" s="18"/>
      <c r="RDB59" s="18"/>
      <c r="RDC59" s="18"/>
      <c r="RDD59" s="18"/>
      <c r="RDE59" s="18"/>
      <c r="RDF59" s="18"/>
      <c r="RDG59" s="18"/>
      <c r="RDH59" s="18"/>
      <c r="RDI59" s="18"/>
      <c r="RDJ59" s="18"/>
      <c r="RDK59" s="18"/>
      <c r="RDL59" s="18"/>
      <c r="RDM59" s="18"/>
      <c r="RDN59" s="18"/>
      <c r="RDO59" s="18"/>
      <c r="RDP59" s="18"/>
      <c r="RDQ59" s="18"/>
      <c r="RDR59" s="18"/>
      <c r="RDS59" s="18"/>
      <c r="RDT59" s="18"/>
      <c r="RDU59" s="18"/>
      <c r="RDV59" s="18"/>
      <c r="RDW59" s="18"/>
      <c r="RDX59" s="18"/>
      <c r="RDY59" s="18"/>
      <c r="RDZ59" s="18"/>
      <c r="REA59" s="18"/>
      <c r="REB59" s="18"/>
      <c r="REC59" s="18"/>
      <c r="RED59" s="18"/>
      <c r="REE59" s="18"/>
      <c r="REF59" s="18"/>
      <c r="REG59" s="18"/>
      <c r="REH59" s="18"/>
      <c r="REI59" s="18"/>
      <c r="REJ59" s="18"/>
      <c r="REK59" s="18"/>
      <c r="REL59" s="18"/>
      <c r="REM59" s="18"/>
      <c r="REN59" s="18"/>
      <c r="REO59" s="18"/>
      <c r="REP59" s="18"/>
      <c r="REQ59" s="18"/>
      <c r="RER59" s="18"/>
      <c r="RES59" s="18"/>
      <c r="RET59" s="18"/>
      <c r="REU59" s="18"/>
      <c r="REV59" s="18"/>
      <c r="REW59" s="18"/>
      <c r="REX59" s="18"/>
      <c r="REY59" s="18"/>
      <c r="REZ59" s="18"/>
      <c r="RFA59" s="18"/>
      <c r="RFB59" s="18"/>
      <c r="RFC59" s="18"/>
      <c r="RFD59" s="18"/>
      <c r="RFE59" s="18"/>
      <c r="RFF59" s="18"/>
      <c r="RFG59" s="18"/>
      <c r="RFH59" s="18"/>
      <c r="RFI59" s="18"/>
      <c r="RFJ59" s="18"/>
      <c r="RFK59" s="18"/>
      <c r="RFL59" s="18"/>
      <c r="RFM59" s="18"/>
      <c r="RFN59" s="18"/>
      <c r="RFO59" s="18"/>
      <c r="RFP59" s="18"/>
      <c r="RFQ59" s="18"/>
      <c r="RFR59" s="18"/>
      <c r="RFS59" s="18"/>
      <c r="RFT59" s="18"/>
      <c r="RFU59" s="18"/>
      <c r="RFV59" s="18"/>
      <c r="RFW59" s="18"/>
      <c r="RFX59" s="18"/>
      <c r="RFY59" s="18"/>
      <c r="RFZ59" s="18"/>
      <c r="RGA59" s="18"/>
      <c r="RGB59" s="18"/>
      <c r="RGC59" s="18"/>
      <c r="RGD59" s="18"/>
      <c r="RGE59" s="18"/>
      <c r="RGF59" s="18"/>
      <c r="RGG59" s="18"/>
      <c r="RGH59" s="18"/>
      <c r="RGI59" s="18"/>
      <c r="RGJ59" s="18"/>
      <c r="RGK59" s="18"/>
      <c r="RGL59" s="18"/>
      <c r="RGM59" s="18"/>
      <c r="RGN59" s="18"/>
      <c r="RGO59" s="18"/>
      <c r="RGP59" s="18"/>
      <c r="RGQ59" s="18"/>
      <c r="RGR59" s="18"/>
      <c r="RGS59" s="18"/>
      <c r="RGT59" s="18"/>
      <c r="RGU59" s="18"/>
      <c r="RGV59" s="18"/>
      <c r="RGW59" s="18"/>
      <c r="RGX59" s="18"/>
      <c r="RGY59" s="18"/>
      <c r="RGZ59" s="18"/>
      <c r="RHA59" s="18"/>
      <c r="RHB59" s="18"/>
      <c r="RHC59" s="18"/>
      <c r="RHD59" s="18"/>
      <c r="RHE59" s="18"/>
      <c r="RHF59" s="18"/>
      <c r="RHG59" s="18"/>
      <c r="RHH59" s="18"/>
      <c r="RHI59" s="18"/>
      <c r="RHJ59" s="18"/>
      <c r="RHK59" s="18"/>
      <c r="RHL59" s="18"/>
      <c r="RHM59" s="18"/>
      <c r="RHN59" s="18"/>
      <c r="RHO59" s="18"/>
      <c r="RHP59" s="18"/>
      <c r="RHQ59" s="18"/>
      <c r="RHR59" s="18"/>
      <c r="RHS59" s="18"/>
      <c r="RHT59" s="18"/>
      <c r="RHU59" s="18"/>
      <c r="RHV59" s="18"/>
      <c r="RHW59" s="18"/>
      <c r="RHX59" s="18"/>
      <c r="RHY59" s="18"/>
      <c r="RHZ59" s="18"/>
      <c r="RIA59" s="18"/>
      <c r="RIB59" s="18"/>
      <c r="RIC59" s="18"/>
      <c r="RID59" s="18"/>
      <c r="RIE59" s="18"/>
      <c r="RIF59" s="18"/>
      <c r="RIG59" s="18"/>
      <c r="RIH59" s="18"/>
      <c r="RII59" s="18"/>
      <c r="RIJ59" s="18"/>
      <c r="RIK59" s="18"/>
      <c r="RIL59" s="18"/>
      <c r="RIM59" s="18"/>
      <c r="RIN59" s="18"/>
      <c r="RIO59" s="18"/>
      <c r="RIP59" s="18"/>
      <c r="RIQ59" s="18"/>
      <c r="RIR59" s="18"/>
      <c r="RIS59" s="18"/>
      <c r="RIT59" s="18"/>
      <c r="RIU59" s="18"/>
      <c r="RIV59" s="18"/>
      <c r="RIW59" s="18"/>
      <c r="RIX59" s="18"/>
      <c r="RIY59" s="18"/>
      <c r="RIZ59" s="18"/>
      <c r="RJA59" s="18"/>
      <c r="RJB59" s="18"/>
      <c r="RJC59" s="18"/>
      <c r="RJD59" s="18"/>
      <c r="RJE59" s="18"/>
      <c r="RJF59" s="18"/>
      <c r="RJG59" s="18"/>
      <c r="RJH59" s="18"/>
      <c r="RJI59" s="18"/>
      <c r="RJJ59" s="18"/>
      <c r="RJK59" s="18"/>
      <c r="RJL59" s="18"/>
      <c r="RJM59" s="18"/>
      <c r="RJN59" s="18"/>
      <c r="RJO59" s="18"/>
      <c r="RJP59" s="18"/>
      <c r="RJQ59" s="18"/>
      <c r="RJR59" s="18"/>
      <c r="RJS59" s="18"/>
      <c r="RJT59" s="18"/>
      <c r="RJU59" s="18"/>
      <c r="RJV59" s="18"/>
      <c r="RJW59" s="18"/>
      <c r="RJX59" s="18"/>
      <c r="RJY59" s="18"/>
      <c r="RJZ59" s="18"/>
      <c r="RKA59" s="18"/>
      <c r="RKB59" s="18"/>
      <c r="RKC59" s="18"/>
      <c r="RKD59" s="18"/>
      <c r="RKE59" s="18"/>
      <c r="RKF59" s="18"/>
      <c r="RKG59" s="18"/>
      <c r="RKH59" s="18"/>
      <c r="RKI59" s="18"/>
      <c r="RKJ59" s="18"/>
      <c r="RKK59" s="18"/>
      <c r="RKL59" s="18"/>
      <c r="RKM59" s="18"/>
      <c r="RKN59" s="18"/>
      <c r="RKO59" s="18"/>
      <c r="RKP59" s="18"/>
      <c r="RKQ59" s="18"/>
      <c r="RKR59" s="18"/>
      <c r="RKS59" s="18"/>
      <c r="RKT59" s="18"/>
      <c r="RKU59" s="18"/>
      <c r="RKV59" s="18"/>
      <c r="RKW59" s="18"/>
      <c r="RKX59" s="18"/>
      <c r="RKY59" s="18"/>
      <c r="RKZ59" s="18"/>
      <c r="RLA59" s="18"/>
      <c r="RLB59" s="18"/>
      <c r="RLC59" s="18"/>
      <c r="RLD59" s="18"/>
      <c r="RLE59" s="18"/>
      <c r="RLF59" s="18"/>
      <c r="RLG59" s="18"/>
      <c r="RLH59" s="18"/>
      <c r="RLI59" s="18"/>
      <c r="RLJ59" s="18"/>
      <c r="RLK59" s="18"/>
      <c r="RLL59" s="18"/>
      <c r="RLM59" s="18"/>
      <c r="RLN59" s="18"/>
      <c r="RLO59" s="18"/>
      <c r="RLP59" s="18"/>
      <c r="RLQ59" s="18"/>
      <c r="RLR59" s="18"/>
      <c r="RLS59" s="18"/>
      <c r="RLT59" s="18"/>
      <c r="RLU59" s="18"/>
      <c r="RLV59" s="18"/>
      <c r="RLW59" s="18"/>
      <c r="RLX59" s="18"/>
      <c r="RLY59" s="18"/>
      <c r="RLZ59" s="18"/>
      <c r="RMA59" s="18"/>
      <c r="RMB59" s="18"/>
      <c r="RMC59" s="18"/>
      <c r="RMD59" s="18"/>
      <c r="RME59" s="18"/>
      <c r="RMF59" s="18"/>
      <c r="RMG59" s="18"/>
      <c r="RMH59" s="18"/>
      <c r="RMI59" s="18"/>
      <c r="RMJ59" s="18"/>
      <c r="RMK59" s="18"/>
      <c r="RML59" s="18"/>
      <c r="RMM59" s="18"/>
      <c r="RMN59" s="18"/>
      <c r="RMO59" s="18"/>
      <c r="RMP59" s="18"/>
      <c r="RMQ59" s="18"/>
      <c r="RMR59" s="18"/>
      <c r="RMS59" s="18"/>
      <c r="RMT59" s="18"/>
      <c r="RMU59" s="18"/>
      <c r="RMV59" s="18"/>
      <c r="RMW59" s="18"/>
      <c r="RMX59" s="18"/>
      <c r="RMY59" s="18"/>
      <c r="RMZ59" s="18"/>
      <c r="RNA59" s="18"/>
      <c r="RNB59" s="18"/>
      <c r="RNC59" s="18"/>
      <c r="RND59" s="18"/>
      <c r="RNE59" s="18"/>
      <c r="RNF59" s="18"/>
      <c r="RNG59" s="18"/>
      <c r="RNH59" s="18"/>
      <c r="RNI59" s="18"/>
      <c r="RNJ59" s="18"/>
      <c r="RNK59" s="18"/>
      <c r="RNL59" s="18"/>
      <c r="RNM59" s="18"/>
      <c r="RNN59" s="18"/>
      <c r="RNO59" s="18"/>
      <c r="RNP59" s="18"/>
      <c r="RNQ59" s="18"/>
      <c r="RNR59" s="18"/>
      <c r="RNS59" s="18"/>
      <c r="RNT59" s="18"/>
      <c r="RNU59" s="18"/>
      <c r="RNV59" s="18"/>
      <c r="RNW59" s="18"/>
      <c r="RNX59" s="18"/>
      <c r="RNY59" s="18"/>
      <c r="RNZ59" s="18"/>
      <c r="ROA59" s="18"/>
      <c r="ROB59" s="18"/>
      <c r="ROC59" s="18"/>
      <c r="ROD59" s="18"/>
      <c r="ROE59" s="18"/>
      <c r="ROF59" s="18"/>
      <c r="ROG59" s="18"/>
      <c r="ROH59" s="18"/>
      <c r="ROI59" s="18"/>
      <c r="ROJ59" s="18"/>
      <c r="ROK59" s="18"/>
      <c r="ROL59" s="18"/>
      <c r="ROM59" s="18"/>
      <c r="RON59" s="18"/>
      <c r="ROO59" s="18"/>
      <c r="ROP59" s="18"/>
      <c r="ROQ59" s="18"/>
      <c r="ROR59" s="18"/>
      <c r="ROS59" s="18"/>
      <c r="ROT59" s="18"/>
      <c r="ROU59" s="18"/>
      <c r="ROV59" s="18"/>
      <c r="ROW59" s="18"/>
      <c r="ROX59" s="18"/>
      <c r="ROY59" s="18"/>
      <c r="ROZ59" s="18"/>
      <c r="RPA59" s="18"/>
      <c r="RPB59" s="18"/>
      <c r="RPC59" s="18"/>
      <c r="RPD59" s="18"/>
      <c r="RPE59" s="18"/>
      <c r="RPF59" s="18"/>
      <c r="RPG59" s="18"/>
      <c r="RPH59" s="18"/>
      <c r="RPI59" s="18"/>
      <c r="RPJ59" s="18"/>
      <c r="RPK59" s="18"/>
      <c r="RPL59" s="18"/>
      <c r="RPM59" s="18"/>
      <c r="RPN59" s="18"/>
      <c r="RPO59" s="18"/>
      <c r="RPP59" s="18"/>
      <c r="RPQ59" s="18"/>
      <c r="RPR59" s="18"/>
      <c r="RPS59" s="18"/>
      <c r="RPT59" s="18"/>
      <c r="RPU59" s="18"/>
      <c r="RPV59" s="18"/>
      <c r="RPW59" s="18"/>
      <c r="RPX59" s="18"/>
      <c r="RPY59" s="18"/>
      <c r="RPZ59" s="18"/>
      <c r="RQA59" s="18"/>
      <c r="RQB59" s="18"/>
      <c r="RQC59" s="18"/>
      <c r="RQD59" s="18"/>
      <c r="RQE59" s="18"/>
      <c r="RQF59" s="18"/>
      <c r="RQG59" s="18"/>
      <c r="RQH59" s="18"/>
      <c r="RQI59" s="18"/>
      <c r="RQJ59" s="18"/>
      <c r="RQK59" s="18"/>
      <c r="RQL59" s="18"/>
      <c r="RQM59" s="18"/>
      <c r="RQN59" s="18"/>
      <c r="RQO59" s="18"/>
      <c r="RQP59" s="18"/>
      <c r="RQQ59" s="18"/>
      <c r="RQR59" s="18"/>
      <c r="RQS59" s="18"/>
      <c r="RQT59" s="18"/>
      <c r="RQU59" s="18"/>
      <c r="RQV59" s="18"/>
      <c r="RQW59" s="18"/>
      <c r="RQX59" s="18"/>
      <c r="RQY59" s="18"/>
      <c r="RQZ59" s="18"/>
      <c r="RRA59" s="18"/>
      <c r="RRB59" s="18"/>
      <c r="RRC59" s="18"/>
      <c r="RRD59" s="18"/>
      <c r="RRE59" s="18"/>
      <c r="RRF59" s="18"/>
      <c r="RRG59" s="18"/>
      <c r="RRH59" s="18"/>
      <c r="RRI59" s="18"/>
      <c r="RRJ59" s="18"/>
      <c r="RRK59" s="18"/>
      <c r="RRL59" s="18"/>
      <c r="RRM59" s="18"/>
      <c r="RRN59" s="18"/>
      <c r="RRO59" s="18"/>
      <c r="RRP59" s="18"/>
      <c r="RRQ59" s="18"/>
      <c r="RRR59" s="18"/>
      <c r="RRS59" s="18"/>
      <c r="RRT59" s="18"/>
      <c r="RRU59" s="18"/>
      <c r="RRV59" s="18"/>
      <c r="RRW59" s="18"/>
      <c r="RRX59" s="18"/>
      <c r="RRY59" s="18"/>
      <c r="RRZ59" s="18"/>
      <c r="RSA59" s="18"/>
      <c r="RSB59" s="18"/>
      <c r="RSC59" s="18"/>
      <c r="RSD59" s="18"/>
      <c r="RSE59" s="18"/>
      <c r="RSF59" s="18"/>
      <c r="RSG59" s="18"/>
      <c r="RSH59" s="18"/>
      <c r="RSI59" s="18"/>
      <c r="RSJ59" s="18"/>
      <c r="RSK59" s="18"/>
      <c r="RSL59" s="18"/>
      <c r="RSM59" s="18"/>
      <c r="RSN59" s="18"/>
      <c r="RSO59" s="18"/>
      <c r="RSP59" s="18"/>
      <c r="RSQ59" s="18"/>
      <c r="RSR59" s="18"/>
      <c r="RSS59" s="18"/>
      <c r="RST59" s="18"/>
      <c r="RSU59" s="18"/>
      <c r="RSV59" s="18"/>
      <c r="RSW59" s="18"/>
      <c r="RSX59" s="18"/>
      <c r="RSY59" s="18"/>
      <c r="RSZ59" s="18"/>
      <c r="RTA59" s="18"/>
      <c r="RTB59" s="18"/>
      <c r="RTC59" s="18"/>
      <c r="RTD59" s="18"/>
      <c r="RTE59" s="18"/>
      <c r="RTF59" s="18"/>
      <c r="RTG59" s="18"/>
      <c r="RTH59" s="18"/>
      <c r="RTI59" s="18"/>
      <c r="RTJ59" s="18"/>
      <c r="RTK59" s="18"/>
      <c r="RTL59" s="18"/>
      <c r="RTM59" s="18"/>
      <c r="RTN59" s="18"/>
      <c r="RTO59" s="18"/>
      <c r="RTP59" s="18"/>
      <c r="RTQ59" s="18"/>
      <c r="RTR59" s="18"/>
      <c r="RTS59" s="18"/>
      <c r="RTT59" s="18"/>
      <c r="RTU59" s="18"/>
      <c r="RTV59" s="18"/>
      <c r="RTW59" s="18"/>
      <c r="RTX59" s="18"/>
      <c r="RTY59" s="18"/>
      <c r="RTZ59" s="18"/>
      <c r="RUA59" s="18"/>
      <c r="RUB59" s="18"/>
      <c r="RUC59" s="18"/>
      <c r="RUD59" s="18"/>
      <c r="RUE59" s="18"/>
      <c r="RUF59" s="18"/>
      <c r="RUG59" s="18"/>
      <c r="RUH59" s="18"/>
      <c r="RUI59" s="18"/>
      <c r="RUJ59" s="18"/>
      <c r="RUK59" s="18"/>
      <c r="RUL59" s="18"/>
      <c r="RUM59" s="18"/>
      <c r="RUN59" s="18"/>
      <c r="RUO59" s="18"/>
      <c r="RUP59" s="18"/>
      <c r="RUQ59" s="18"/>
      <c r="RUR59" s="18"/>
      <c r="RUS59" s="18"/>
      <c r="RUT59" s="18"/>
      <c r="RUU59" s="18"/>
      <c r="RUV59" s="18"/>
      <c r="RUW59" s="18"/>
      <c r="RUX59" s="18"/>
      <c r="RUY59" s="18"/>
      <c r="RUZ59" s="18"/>
      <c r="RVA59" s="18"/>
      <c r="RVB59" s="18"/>
      <c r="RVC59" s="18"/>
      <c r="RVD59" s="18"/>
      <c r="RVE59" s="18"/>
      <c r="RVF59" s="18"/>
      <c r="RVG59" s="18"/>
      <c r="RVH59" s="18"/>
      <c r="RVI59" s="18"/>
      <c r="RVJ59" s="18"/>
      <c r="RVK59" s="18"/>
      <c r="RVL59" s="18"/>
      <c r="RVM59" s="18"/>
      <c r="RVN59" s="18"/>
      <c r="RVO59" s="18"/>
      <c r="RVP59" s="18"/>
      <c r="RVQ59" s="18"/>
      <c r="RVR59" s="18"/>
      <c r="RVS59" s="18"/>
      <c r="RVT59" s="18"/>
      <c r="RVU59" s="18"/>
      <c r="RVV59" s="18"/>
      <c r="RVW59" s="18"/>
      <c r="RVX59" s="18"/>
      <c r="RVY59" s="18"/>
      <c r="RVZ59" s="18"/>
      <c r="RWA59" s="18"/>
      <c r="RWB59" s="18"/>
      <c r="RWC59" s="18"/>
      <c r="RWD59" s="18"/>
      <c r="RWE59" s="18"/>
      <c r="RWF59" s="18"/>
      <c r="RWG59" s="18"/>
      <c r="RWH59" s="18"/>
      <c r="RWI59" s="18"/>
      <c r="RWJ59" s="18"/>
      <c r="RWK59" s="18"/>
      <c r="RWL59" s="18"/>
      <c r="RWM59" s="18"/>
      <c r="RWN59" s="18"/>
      <c r="RWO59" s="18"/>
      <c r="RWP59" s="18"/>
      <c r="RWQ59" s="18"/>
      <c r="RWR59" s="18"/>
      <c r="RWS59" s="18"/>
      <c r="RWT59" s="18"/>
      <c r="RWU59" s="18"/>
      <c r="RWV59" s="18"/>
      <c r="RWW59" s="18"/>
      <c r="RWX59" s="18"/>
      <c r="RWY59" s="18"/>
      <c r="RWZ59" s="18"/>
      <c r="RXA59" s="18"/>
      <c r="RXB59" s="18"/>
      <c r="RXC59" s="18"/>
      <c r="RXD59" s="18"/>
      <c r="RXE59" s="18"/>
      <c r="RXF59" s="18"/>
      <c r="RXG59" s="18"/>
      <c r="RXH59" s="18"/>
      <c r="RXI59" s="18"/>
      <c r="RXJ59" s="18"/>
      <c r="RXK59" s="18"/>
      <c r="RXL59" s="18"/>
      <c r="RXM59" s="18"/>
      <c r="RXN59" s="18"/>
      <c r="RXO59" s="18"/>
      <c r="RXP59" s="18"/>
      <c r="RXQ59" s="18"/>
      <c r="RXR59" s="18"/>
      <c r="RXS59" s="18"/>
      <c r="RXT59" s="18"/>
      <c r="RXU59" s="18"/>
      <c r="RXV59" s="18"/>
      <c r="RXW59" s="18"/>
      <c r="RXX59" s="18"/>
      <c r="RXY59" s="18"/>
      <c r="RXZ59" s="18"/>
      <c r="RYA59" s="18"/>
      <c r="RYB59" s="18"/>
      <c r="RYC59" s="18"/>
      <c r="RYD59" s="18"/>
      <c r="RYE59" s="18"/>
      <c r="RYF59" s="18"/>
      <c r="RYG59" s="18"/>
      <c r="RYH59" s="18"/>
      <c r="RYI59" s="18"/>
      <c r="RYJ59" s="18"/>
      <c r="RYK59" s="18"/>
      <c r="RYL59" s="18"/>
      <c r="RYM59" s="18"/>
      <c r="RYN59" s="18"/>
      <c r="RYO59" s="18"/>
      <c r="RYP59" s="18"/>
      <c r="RYQ59" s="18"/>
      <c r="RYR59" s="18"/>
      <c r="RYS59" s="18"/>
      <c r="RYT59" s="18"/>
      <c r="RYU59" s="18"/>
      <c r="RYV59" s="18"/>
      <c r="RYW59" s="18"/>
      <c r="RYX59" s="18"/>
      <c r="RYY59" s="18"/>
      <c r="RYZ59" s="18"/>
      <c r="RZA59" s="18"/>
      <c r="RZB59" s="18"/>
      <c r="RZC59" s="18"/>
      <c r="RZD59" s="18"/>
      <c r="RZE59" s="18"/>
      <c r="RZF59" s="18"/>
      <c r="RZG59" s="18"/>
      <c r="RZH59" s="18"/>
      <c r="RZI59" s="18"/>
      <c r="RZJ59" s="18"/>
      <c r="RZK59" s="18"/>
      <c r="RZL59" s="18"/>
      <c r="RZM59" s="18"/>
      <c r="RZN59" s="18"/>
      <c r="RZO59" s="18"/>
      <c r="RZP59" s="18"/>
      <c r="RZQ59" s="18"/>
      <c r="RZR59" s="18"/>
      <c r="RZS59" s="18"/>
      <c r="RZT59" s="18"/>
      <c r="RZU59" s="18"/>
      <c r="RZV59" s="18"/>
      <c r="RZW59" s="18"/>
      <c r="RZX59" s="18"/>
      <c r="RZY59" s="18"/>
      <c r="RZZ59" s="18"/>
      <c r="SAA59" s="18"/>
      <c r="SAB59" s="18"/>
      <c r="SAC59" s="18"/>
      <c r="SAD59" s="18"/>
      <c r="SAE59" s="18"/>
      <c r="SAF59" s="18"/>
      <c r="SAG59" s="18"/>
      <c r="SAH59" s="18"/>
      <c r="SAI59" s="18"/>
      <c r="SAJ59" s="18"/>
      <c r="SAK59" s="18"/>
      <c r="SAL59" s="18"/>
      <c r="SAM59" s="18"/>
      <c r="SAN59" s="18"/>
      <c r="SAO59" s="18"/>
      <c r="SAP59" s="18"/>
      <c r="SAQ59" s="18"/>
      <c r="SAR59" s="18"/>
      <c r="SAS59" s="18"/>
      <c r="SAT59" s="18"/>
      <c r="SAU59" s="18"/>
      <c r="SAV59" s="18"/>
      <c r="SAW59" s="18"/>
      <c r="SAX59" s="18"/>
      <c r="SAY59" s="18"/>
      <c r="SAZ59" s="18"/>
      <c r="SBA59" s="18"/>
      <c r="SBB59" s="18"/>
      <c r="SBC59" s="18"/>
      <c r="SBD59" s="18"/>
      <c r="SBE59" s="18"/>
      <c r="SBF59" s="18"/>
      <c r="SBG59" s="18"/>
      <c r="SBH59" s="18"/>
      <c r="SBI59" s="18"/>
      <c r="SBJ59" s="18"/>
      <c r="SBK59" s="18"/>
      <c r="SBL59" s="18"/>
      <c r="SBM59" s="18"/>
      <c r="SBN59" s="18"/>
      <c r="SBO59" s="18"/>
      <c r="SBP59" s="18"/>
      <c r="SBQ59" s="18"/>
      <c r="SBR59" s="18"/>
      <c r="SBS59" s="18"/>
      <c r="SBT59" s="18"/>
      <c r="SBU59" s="18"/>
      <c r="SBV59" s="18"/>
      <c r="SBW59" s="18"/>
      <c r="SBX59" s="18"/>
      <c r="SBY59" s="18"/>
      <c r="SBZ59" s="18"/>
      <c r="SCA59" s="18"/>
      <c r="SCB59" s="18"/>
      <c r="SCC59" s="18"/>
      <c r="SCD59" s="18"/>
      <c r="SCE59" s="18"/>
      <c r="SCF59" s="18"/>
      <c r="SCG59" s="18"/>
      <c r="SCH59" s="18"/>
      <c r="SCI59" s="18"/>
      <c r="SCJ59" s="18"/>
      <c r="SCK59" s="18"/>
      <c r="SCL59" s="18"/>
      <c r="SCM59" s="18"/>
      <c r="SCN59" s="18"/>
      <c r="SCO59" s="18"/>
      <c r="SCP59" s="18"/>
      <c r="SCQ59" s="18"/>
      <c r="SCR59" s="18"/>
      <c r="SCS59" s="18"/>
      <c r="SCT59" s="18"/>
      <c r="SCU59" s="18"/>
      <c r="SCV59" s="18"/>
      <c r="SCW59" s="18"/>
      <c r="SCX59" s="18"/>
      <c r="SCY59" s="18"/>
      <c r="SCZ59" s="18"/>
      <c r="SDA59" s="18"/>
      <c r="SDB59" s="18"/>
      <c r="SDC59" s="18"/>
      <c r="SDD59" s="18"/>
      <c r="SDE59" s="18"/>
      <c r="SDF59" s="18"/>
      <c r="SDG59" s="18"/>
      <c r="SDH59" s="18"/>
      <c r="SDI59" s="18"/>
      <c r="SDJ59" s="18"/>
      <c r="SDK59" s="18"/>
      <c r="SDL59" s="18"/>
      <c r="SDM59" s="18"/>
      <c r="SDN59" s="18"/>
      <c r="SDO59" s="18"/>
      <c r="SDP59" s="18"/>
      <c r="SDQ59" s="18"/>
      <c r="SDR59" s="18"/>
      <c r="SDS59" s="18"/>
      <c r="SDT59" s="18"/>
      <c r="SDU59" s="18"/>
      <c r="SDV59" s="18"/>
      <c r="SDW59" s="18"/>
      <c r="SDX59" s="18"/>
      <c r="SDY59" s="18"/>
      <c r="SDZ59" s="18"/>
      <c r="SEA59" s="18"/>
      <c r="SEB59" s="18"/>
      <c r="SEC59" s="18"/>
      <c r="SED59" s="18"/>
      <c r="SEE59" s="18"/>
      <c r="SEF59" s="18"/>
      <c r="SEG59" s="18"/>
      <c r="SEH59" s="18"/>
      <c r="SEI59" s="18"/>
      <c r="SEJ59" s="18"/>
      <c r="SEK59" s="18"/>
      <c r="SEL59" s="18"/>
      <c r="SEM59" s="18"/>
      <c r="SEN59" s="18"/>
      <c r="SEO59" s="18"/>
      <c r="SEP59" s="18"/>
      <c r="SEQ59" s="18"/>
      <c r="SER59" s="18"/>
      <c r="SES59" s="18"/>
      <c r="SET59" s="18"/>
      <c r="SEU59" s="18"/>
      <c r="SEV59" s="18"/>
      <c r="SEW59" s="18"/>
      <c r="SEX59" s="18"/>
      <c r="SEY59" s="18"/>
      <c r="SEZ59" s="18"/>
      <c r="SFA59" s="18"/>
      <c r="SFB59" s="18"/>
      <c r="SFC59" s="18"/>
      <c r="SFD59" s="18"/>
      <c r="SFE59" s="18"/>
      <c r="SFF59" s="18"/>
      <c r="SFG59" s="18"/>
      <c r="SFH59" s="18"/>
      <c r="SFI59" s="18"/>
      <c r="SFJ59" s="18"/>
      <c r="SFK59" s="18"/>
      <c r="SFL59" s="18"/>
      <c r="SFM59" s="18"/>
      <c r="SFN59" s="18"/>
      <c r="SFO59" s="18"/>
      <c r="SFP59" s="18"/>
      <c r="SFQ59" s="18"/>
      <c r="SFR59" s="18"/>
      <c r="SFS59" s="18"/>
      <c r="SFT59" s="18"/>
      <c r="SFU59" s="18"/>
      <c r="SFV59" s="18"/>
      <c r="SFW59" s="18"/>
      <c r="SFX59" s="18"/>
      <c r="SFY59" s="18"/>
      <c r="SFZ59" s="18"/>
      <c r="SGA59" s="18"/>
      <c r="SGB59" s="18"/>
      <c r="SGC59" s="18"/>
      <c r="SGD59" s="18"/>
      <c r="SGE59" s="18"/>
      <c r="SGF59" s="18"/>
      <c r="SGG59" s="18"/>
      <c r="SGH59" s="18"/>
      <c r="SGI59" s="18"/>
      <c r="SGJ59" s="18"/>
      <c r="SGK59" s="18"/>
      <c r="SGL59" s="18"/>
      <c r="SGM59" s="18"/>
      <c r="SGN59" s="18"/>
      <c r="SGO59" s="18"/>
      <c r="SGP59" s="18"/>
      <c r="SGQ59" s="18"/>
      <c r="SGR59" s="18"/>
      <c r="SGS59" s="18"/>
      <c r="SGT59" s="18"/>
      <c r="SGU59" s="18"/>
      <c r="SGV59" s="18"/>
      <c r="SGW59" s="18"/>
      <c r="SGX59" s="18"/>
      <c r="SGY59" s="18"/>
      <c r="SGZ59" s="18"/>
      <c r="SHA59" s="18"/>
      <c r="SHB59" s="18"/>
      <c r="SHC59" s="18"/>
      <c r="SHD59" s="18"/>
      <c r="SHE59" s="18"/>
      <c r="SHF59" s="18"/>
      <c r="SHG59" s="18"/>
      <c r="SHH59" s="18"/>
      <c r="SHI59" s="18"/>
      <c r="SHJ59" s="18"/>
      <c r="SHK59" s="18"/>
      <c r="SHL59" s="18"/>
      <c r="SHM59" s="18"/>
      <c r="SHN59" s="18"/>
      <c r="SHO59" s="18"/>
      <c r="SHP59" s="18"/>
      <c r="SHQ59" s="18"/>
      <c r="SHR59" s="18"/>
      <c r="SHS59" s="18"/>
      <c r="SHT59" s="18"/>
      <c r="SHU59" s="18"/>
      <c r="SHV59" s="18"/>
      <c r="SHW59" s="18"/>
      <c r="SHX59" s="18"/>
      <c r="SHY59" s="18"/>
      <c r="SHZ59" s="18"/>
      <c r="SIA59" s="18"/>
      <c r="SIB59" s="18"/>
      <c r="SIC59" s="18"/>
      <c r="SID59" s="18"/>
      <c r="SIE59" s="18"/>
      <c r="SIF59" s="18"/>
      <c r="SIG59" s="18"/>
      <c r="SIH59" s="18"/>
      <c r="SII59" s="18"/>
      <c r="SIJ59" s="18"/>
      <c r="SIK59" s="18"/>
      <c r="SIL59" s="18"/>
      <c r="SIM59" s="18"/>
      <c r="SIN59" s="18"/>
      <c r="SIO59" s="18"/>
      <c r="SIP59" s="18"/>
      <c r="SIQ59" s="18"/>
      <c r="SIR59" s="18"/>
      <c r="SIS59" s="18"/>
      <c r="SIT59" s="18"/>
      <c r="SIU59" s="18"/>
      <c r="SIV59" s="18"/>
      <c r="SIW59" s="18"/>
      <c r="SIX59" s="18"/>
      <c r="SIY59" s="18"/>
      <c r="SIZ59" s="18"/>
      <c r="SJA59" s="18"/>
      <c r="SJB59" s="18"/>
      <c r="SJC59" s="18"/>
      <c r="SJD59" s="18"/>
      <c r="SJE59" s="18"/>
      <c r="SJF59" s="18"/>
      <c r="SJG59" s="18"/>
      <c r="SJH59" s="18"/>
      <c r="SJI59" s="18"/>
      <c r="SJJ59" s="18"/>
      <c r="SJK59" s="18"/>
      <c r="SJL59" s="18"/>
      <c r="SJM59" s="18"/>
      <c r="SJN59" s="18"/>
      <c r="SJO59" s="18"/>
      <c r="SJP59" s="18"/>
      <c r="SJQ59" s="18"/>
      <c r="SJR59" s="18"/>
      <c r="SJS59" s="18"/>
      <c r="SJT59" s="18"/>
      <c r="SJU59" s="18"/>
      <c r="SJV59" s="18"/>
      <c r="SJW59" s="18"/>
      <c r="SJX59" s="18"/>
      <c r="SJY59" s="18"/>
      <c r="SJZ59" s="18"/>
      <c r="SKA59" s="18"/>
      <c r="SKB59" s="18"/>
      <c r="SKC59" s="18"/>
      <c r="SKD59" s="18"/>
      <c r="SKE59" s="18"/>
      <c r="SKF59" s="18"/>
      <c r="SKG59" s="18"/>
      <c r="SKH59" s="18"/>
      <c r="SKI59" s="18"/>
      <c r="SKJ59" s="18"/>
      <c r="SKK59" s="18"/>
      <c r="SKL59" s="18"/>
      <c r="SKM59" s="18"/>
      <c r="SKN59" s="18"/>
      <c r="SKO59" s="18"/>
      <c r="SKP59" s="18"/>
      <c r="SKQ59" s="18"/>
      <c r="SKR59" s="18"/>
      <c r="SKS59" s="18"/>
      <c r="SKT59" s="18"/>
      <c r="SKU59" s="18"/>
      <c r="SKV59" s="18"/>
      <c r="SKW59" s="18"/>
      <c r="SKX59" s="18"/>
      <c r="SKY59" s="18"/>
      <c r="SKZ59" s="18"/>
      <c r="SLA59" s="18"/>
      <c r="SLB59" s="18"/>
      <c r="SLC59" s="18"/>
      <c r="SLD59" s="18"/>
      <c r="SLE59" s="18"/>
      <c r="SLF59" s="18"/>
      <c r="SLG59" s="18"/>
      <c r="SLH59" s="18"/>
      <c r="SLI59" s="18"/>
      <c r="SLJ59" s="18"/>
      <c r="SLK59" s="18"/>
      <c r="SLL59" s="18"/>
      <c r="SLM59" s="18"/>
      <c r="SLN59" s="18"/>
      <c r="SLO59" s="18"/>
      <c r="SLP59" s="18"/>
      <c r="SLQ59" s="18"/>
      <c r="SLR59" s="18"/>
      <c r="SLS59" s="18"/>
      <c r="SLT59" s="18"/>
      <c r="SLU59" s="18"/>
      <c r="SLV59" s="18"/>
      <c r="SLW59" s="18"/>
      <c r="SLX59" s="18"/>
      <c r="SLY59" s="18"/>
      <c r="SLZ59" s="18"/>
      <c r="SMA59" s="18"/>
      <c r="SMB59" s="18"/>
      <c r="SMC59" s="18"/>
      <c r="SMD59" s="18"/>
      <c r="SME59" s="18"/>
      <c r="SMF59" s="18"/>
      <c r="SMG59" s="18"/>
      <c r="SMH59" s="18"/>
      <c r="SMI59" s="18"/>
      <c r="SMJ59" s="18"/>
      <c r="SMK59" s="18"/>
      <c r="SML59" s="18"/>
      <c r="SMM59" s="18"/>
      <c r="SMN59" s="18"/>
      <c r="SMO59" s="18"/>
      <c r="SMP59" s="18"/>
      <c r="SMQ59" s="18"/>
      <c r="SMR59" s="18"/>
      <c r="SMS59" s="18"/>
      <c r="SMT59" s="18"/>
      <c r="SMU59" s="18"/>
      <c r="SMV59" s="18"/>
      <c r="SMW59" s="18"/>
      <c r="SMX59" s="18"/>
      <c r="SMY59" s="18"/>
      <c r="SMZ59" s="18"/>
      <c r="SNA59" s="18"/>
      <c r="SNB59" s="18"/>
      <c r="SNC59" s="18"/>
      <c r="SND59" s="18"/>
      <c r="SNE59" s="18"/>
      <c r="SNF59" s="18"/>
      <c r="SNG59" s="18"/>
      <c r="SNH59" s="18"/>
      <c r="SNI59" s="18"/>
      <c r="SNJ59" s="18"/>
      <c r="SNK59" s="18"/>
      <c r="SNL59" s="18"/>
      <c r="SNM59" s="18"/>
      <c r="SNN59" s="18"/>
      <c r="SNO59" s="18"/>
      <c r="SNP59" s="18"/>
      <c r="SNQ59" s="18"/>
      <c r="SNR59" s="18"/>
      <c r="SNS59" s="18"/>
      <c r="SNT59" s="18"/>
      <c r="SNU59" s="18"/>
      <c r="SNV59" s="18"/>
      <c r="SNW59" s="18"/>
      <c r="SNX59" s="18"/>
      <c r="SNY59" s="18"/>
      <c r="SNZ59" s="18"/>
      <c r="SOA59" s="18"/>
      <c r="SOB59" s="18"/>
      <c r="SOC59" s="18"/>
      <c r="SOD59" s="18"/>
      <c r="SOE59" s="18"/>
      <c r="SOF59" s="18"/>
      <c r="SOG59" s="18"/>
      <c r="SOH59" s="18"/>
      <c r="SOI59" s="18"/>
      <c r="SOJ59" s="18"/>
      <c r="SOK59" s="18"/>
      <c r="SOL59" s="18"/>
      <c r="SOM59" s="18"/>
      <c r="SON59" s="18"/>
      <c r="SOO59" s="18"/>
      <c r="SOP59" s="18"/>
      <c r="SOQ59" s="18"/>
      <c r="SOR59" s="18"/>
      <c r="SOS59" s="18"/>
      <c r="SOT59" s="18"/>
      <c r="SOU59" s="18"/>
      <c r="SOV59" s="18"/>
      <c r="SOW59" s="18"/>
      <c r="SOX59" s="18"/>
      <c r="SOY59" s="18"/>
      <c r="SOZ59" s="18"/>
      <c r="SPA59" s="18"/>
      <c r="SPB59" s="18"/>
      <c r="SPC59" s="18"/>
      <c r="SPD59" s="18"/>
      <c r="SPE59" s="18"/>
      <c r="SPF59" s="18"/>
      <c r="SPG59" s="18"/>
      <c r="SPH59" s="18"/>
      <c r="SPI59" s="18"/>
      <c r="SPJ59" s="18"/>
      <c r="SPK59" s="18"/>
      <c r="SPL59" s="18"/>
      <c r="SPM59" s="18"/>
      <c r="SPN59" s="18"/>
      <c r="SPO59" s="18"/>
      <c r="SPP59" s="18"/>
      <c r="SPQ59" s="18"/>
      <c r="SPR59" s="18"/>
      <c r="SPS59" s="18"/>
      <c r="SPT59" s="18"/>
      <c r="SPU59" s="18"/>
      <c r="SPV59" s="18"/>
      <c r="SPW59" s="18"/>
      <c r="SPX59" s="18"/>
      <c r="SPY59" s="18"/>
      <c r="SPZ59" s="18"/>
      <c r="SQA59" s="18"/>
      <c r="SQB59" s="18"/>
      <c r="SQC59" s="18"/>
      <c r="SQD59" s="18"/>
      <c r="SQE59" s="18"/>
      <c r="SQF59" s="18"/>
      <c r="SQG59" s="18"/>
      <c r="SQH59" s="18"/>
      <c r="SQI59" s="18"/>
      <c r="SQJ59" s="18"/>
      <c r="SQK59" s="18"/>
      <c r="SQL59" s="18"/>
      <c r="SQM59" s="18"/>
      <c r="SQN59" s="18"/>
      <c r="SQO59" s="18"/>
      <c r="SQP59" s="18"/>
      <c r="SQQ59" s="18"/>
      <c r="SQR59" s="18"/>
      <c r="SQS59" s="18"/>
      <c r="SQT59" s="18"/>
      <c r="SQU59" s="18"/>
      <c r="SQV59" s="18"/>
      <c r="SQW59" s="18"/>
      <c r="SQX59" s="18"/>
      <c r="SQY59" s="18"/>
      <c r="SQZ59" s="18"/>
      <c r="SRA59" s="18"/>
      <c r="SRB59" s="18"/>
      <c r="SRC59" s="18"/>
      <c r="SRD59" s="18"/>
      <c r="SRE59" s="18"/>
      <c r="SRF59" s="18"/>
      <c r="SRG59" s="18"/>
      <c r="SRH59" s="18"/>
      <c r="SRI59" s="18"/>
      <c r="SRJ59" s="18"/>
      <c r="SRK59" s="18"/>
      <c r="SRL59" s="18"/>
      <c r="SRM59" s="18"/>
      <c r="SRN59" s="18"/>
      <c r="SRO59" s="18"/>
      <c r="SRP59" s="18"/>
      <c r="SRQ59" s="18"/>
      <c r="SRR59" s="18"/>
      <c r="SRS59" s="18"/>
      <c r="SRT59" s="18"/>
      <c r="SRU59" s="18"/>
      <c r="SRV59" s="18"/>
      <c r="SRW59" s="18"/>
      <c r="SRX59" s="18"/>
      <c r="SRY59" s="18"/>
      <c r="SRZ59" s="18"/>
      <c r="SSA59" s="18"/>
      <c r="SSB59" s="18"/>
      <c r="SSC59" s="18"/>
      <c r="SSD59" s="18"/>
      <c r="SSE59" s="18"/>
      <c r="SSF59" s="18"/>
      <c r="SSG59" s="18"/>
      <c r="SSH59" s="18"/>
      <c r="SSI59" s="18"/>
      <c r="SSJ59" s="18"/>
      <c r="SSK59" s="18"/>
      <c r="SSL59" s="18"/>
      <c r="SSM59" s="18"/>
      <c r="SSN59" s="18"/>
      <c r="SSO59" s="18"/>
      <c r="SSP59" s="18"/>
      <c r="SSQ59" s="18"/>
      <c r="SSR59" s="18"/>
      <c r="SSS59" s="18"/>
      <c r="SST59" s="18"/>
      <c r="SSU59" s="18"/>
      <c r="SSV59" s="18"/>
      <c r="SSW59" s="18"/>
      <c r="SSX59" s="18"/>
      <c r="SSY59" s="18"/>
      <c r="SSZ59" s="18"/>
      <c r="STA59" s="18"/>
      <c r="STB59" s="18"/>
      <c r="STC59" s="18"/>
      <c r="STD59" s="18"/>
      <c r="STE59" s="18"/>
      <c r="STF59" s="18"/>
      <c r="STG59" s="18"/>
      <c r="STH59" s="18"/>
      <c r="STI59" s="18"/>
      <c r="STJ59" s="18"/>
      <c r="STK59" s="18"/>
      <c r="STL59" s="18"/>
      <c r="STM59" s="18"/>
      <c r="STN59" s="18"/>
      <c r="STO59" s="18"/>
      <c r="STP59" s="18"/>
      <c r="STQ59" s="18"/>
      <c r="STR59" s="18"/>
      <c r="STS59" s="18"/>
      <c r="STT59" s="18"/>
      <c r="STU59" s="18"/>
      <c r="STV59" s="18"/>
      <c r="STW59" s="18"/>
      <c r="STX59" s="18"/>
      <c r="STY59" s="18"/>
      <c r="STZ59" s="18"/>
      <c r="SUA59" s="18"/>
      <c r="SUB59" s="18"/>
      <c r="SUC59" s="18"/>
      <c r="SUD59" s="18"/>
      <c r="SUE59" s="18"/>
      <c r="SUF59" s="18"/>
      <c r="SUG59" s="18"/>
      <c r="SUH59" s="18"/>
      <c r="SUI59" s="18"/>
      <c r="SUJ59" s="18"/>
      <c r="SUK59" s="18"/>
      <c r="SUL59" s="18"/>
      <c r="SUM59" s="18"/>
      <c r="SUN59" s="18"/>
      <c r="SUO59" s="18"/>
      <c r="SUP59" s="18"/>
      <c r="SUQ59" s="18"/>
      <c r="SUR59" s="18"/>
      <c r="SUS59" s="18"/>
      <c r="SUT59" s="18"/>
      <c r="SUU59" s="18"/>
      <c r="SUV59" s="18"/>
      <c r="SUW59" s="18"/>
      <c r="SUX59" s="18"/>
      <c r="SUY59" s="18"/>
      <c r="SUZ59" s="18"/>
      <c r="SVA59" s="18"/>
      <c r="SVB59" s="18"/>
      <c r="SVC59" s="18"/>
      <c r="SVD59" s="18"/>
      <c r="SVE59" s="18"/>
      <c r="SVF59" s="18"/>
      <c r="SVG59" s="18"/>
      <c r="SVH59" s="18"/>
      <c r="SVI59" s="18"/>
      <c r="SVJ59" s="18"/>
      <c r="SVK59" s="18"/>
      <c r="SVL59" s="18"/>
      <c r="SVM59" s="18"/>
      <c r="SVN59" s="18"/>
      <c r="SVO59" s="18"/>
      <c r="SVP59" s="18"/>
      <c r="SVQ59" s="18"/>
      <c r="SVR59" s="18"/>
      <c r="SVS59" s="18"/>
      <c r="SVT59" s="18"/>
      <c r="SVU59" s="18"/>
      <c r="SVV59" s="18"/>
      <c r="SVW59" s="18"/>
      <c r="SVX59" s="18"/>
      <c r="SVY59" s="18"/>
      <c r="SVZ59" s="18"/>
      <c r="SWA59" s="18"/>
      <c r="SWB59" s="18"/>
      <c r="SWC59" s="18"/>
      <c r="SWD59" s="18"/>
      <c r="SWE59" s="18"/>
      <c r="SWF59" s="18"/>
      <c r="SWG59" s="18"/>
      <c r="SWH59" s="18"/>
      <c r="SWI59" s="18"/>
      <c r="SWJ59" s="18"/>
      <c r="SWK59" s="18"/>
      <c r="SWL59" s="18"/>
      <c r="SWM59" s="18"/>
      <c r="SWN59" s="18"/>
      <c r="SWO59" s="18"/>
      <c r="SWP59" s="18"/>
      <c r="SWQ59" s="18"/>
      <c r="SWR59" s="18"/>
      <c r="SWS59" s="18"/>
      <c r="SWT59" s="18"/>
      <c r="SWU59" s="18"/>
      <c r="SWV59" s="18"/>
      <c r="SWW59" s="18"/>
      <c r="SWX59" s="18"/>
      <c r="SWY59" s="18"/>
      <c r="SWZ59" s="18"/>
      <c r="SXA59" s="18"/>
      <c r="SXB59" s="18"/>
      <c r="SXC59" s="18"/>
      <c r="SXD59" s="18"/>
      <c r="SXE59" s="18"/>
      <c r="SXF59" s="18"/>
      <c r="SXG59" s="18"/>
      <c r="SXH59" s="18"/>
      <c r="SXI59" s="18"/>
      <c r="SXJ59" s="18"/>
      <c r="SXK59" s="18"/>
      <c r="SXL59" s="18"/>
      <c r="SXM59" s="18"/>
      <c r="SXN59" s="18"/>
      <c r="SXO59" s="18"/>
      <c r="SXP59" s="18"/>
      <c r="SXQ59" s="18"/>
      <c r="SXR59" s="18"/>
      <c r="SXS59" s="18"/>
      <c r="SXT59" s="18"/>
      <c r="SXU59" s="18"/>
      <c r="SXV59" s="18"/>
      <c r="SXW59" s="18"/>
      <c r="SXX59" s="18"/>
      <c r="SXY59" s="18"/>
      <c r="SXZ59" s="18"/>
      <c r="SYA59" s="18"/>
      <c r="SYB59" s="18"/>
      <c r="SYC59" s="18"/>
      <c r="SYD59" s="18"/>
      <c r="SYE59" s="18"/>
      <c r="SYF59" s="18"/>
      <c r="SYG59" s="18"/>
      <c r="SYH59" s="18"/>
      <c r="SYI59" s="18"/>
      <c r="SYJ59" s="18"/>
      <c r="SYK59" s="18"/>
      <c r="SYL59" s="18"/>
      <c r="SYM59" s="18"/>
      <c r="SYN59" s="18"/>
      <c r="SYO59" s="18"/>
      <c r="SYP59" s="18"/>
      <c r="SYQ59" s="18"/>
      <c r="SYR59" s="18"/>
      <c r="SYS59" s="18"/>
      <c r="SYT59" s="18"/>
      <c r="SYU59" s="18"/>
      <c r="SYV59" s="18"/>
      <c r="SYW59" s="18"/>
      <c r="SYX59" s="18"/>
      <c r="SYY59" s="18"/>
      <c r="SYZ59" s="18"/>
      <c r="SZA59" s="18"/>
      <c r="SZB59" s="18"/>
      <c r="SZC59" s="18"/>
      <c r="SZD59" s="18"/>
      <c r="SZE59" s="18"/>
      <c r="SZF59" s="18"/>
      <c r="SZG59" s="18"/>
      <c r="SZH59" s="18"/>
      <c r="SZI59" s="18"/>
      <c r="SZJ59" s="18"/>
      <c r="SZK59" s="18"/>
      <c r="SZL59" s="18"/>
      <c r="SZM59" s="18"/>
      <c r="SZN59" s="18"/>
      <c r="SZO59" s="18"/>
      <c r="SZP59" s="18"/>
      <c r="SZQ59" s="18"/>
      <c r="SZR59" s="18"/>
      <c r="SZS59" s="18"/>
      <c r="SZT59" s="18"/>
      <c r="SZU59" s="18"/>
      <c r="SZV59" s="18"/>
      <c r="SZW59" s="18"/>
      <c r="SZX59" s="18"/>
      <c r="SZY59" s="18"/>
      <c r="SZZ59" s="18"/>
      <c r="TAA59" s="18"/>
      <c r="TAB59" s="18"/>
      <c r="TAC59" s="18"/>
      <c r="TAD59" s="18"/>
      <c r="TAE59" s="18"/>
      <c r="TAF59" s="18"/>
      <c r="TAG59" s="18"/>
      <c r="TAH59" s="18"/>
      <c r="TAI59" s="18"/>
      <c r="TAJ59" s="18"/>
      <c r="TAK59" s="18"/>
      <c r="TAL59" s="18"/>
      <c r="TAM59" s="18"/>
      <c r="TAN59" s="18"/>
      <c r="TAO59" s="18"/>
      <c r="TAP59" s="18"/>
      <c r="TAQ59" s="18"/>
      <c r="TAR59" s="18"/>
      <c r="TAS59" s="18"/>
      <c r="TAT59" s="18"/>
      <c r="TAU59" s="18"/>
      <c r="TAV59" s="18"/>
      <c r="TAW59" s="18"/>
      <c r="TAX59" s="18"/>
      <c r="TAY59" s="18"/>
      <c r="TAZ59" s="18"/>
      <c r="TBA59" s="18"/>
      <c r="TBB59" s="18"/>
      <c r="TBC59" s="18"/>
      <c r="TBD59" s="18"/>
      <c r="TBE59" s="18"/>
      <c r="TBF59" s="18"/>
      <c r="TBG59" s="18"/>
      <c r="TBH59" s="18"/>
      <c r="TBI59" s="18"/>
      <c r="TBJ59" s="18"/>
      <c r="TBK59" s="18"/>
      <c r="TBL59" s="18"/>
      <c r="TBM59" s="18"/>
      <c r="TBN59" s="18"/>
      <c r="TBO59" s="18"/>
      <c r="TBP59" s="18"/>
      <c r="TBQ59" s="18"/>
      <c r="TBR59" s="18"/>
      <c r="TBS59" s="18"/>
      <c r="TBT59" s="18"/>
      <c r="TBU59" s="18"/>
      <c r="TBV59" s="18"/>
      <c r="TBW59" s="18"/>
      <c r="TBX59" s="18"/>
      <c r="TBY59" s="18"/>
      <c r="TBZ59" s="18"/>
      <c r="TCA59" s="18"/>
      <c r="TCB59" s="18"/>
      <c r="TCC59" s="18"/>
      <c r="TCD59" s="18"/>
      <c r="TCE59" s="18"/>
      <c r="TCF59" s="18"/>
      <c r="TCG59" s="18"/>
      <c r="TCH59" s="18"/>
      <c r="TCI59" s="18"/>
      <c r="TCJ59" s="18"/>
      <c r="TCK59" s="18"/>
      <c r="TCL59" s="18"/>
      <c r="TCM59" s="18"/>
      <c r="TCN59" s="18"/>
      <c r="TCO59" s="18"/>
      <c r="TCP59" s="18"/>
      <c r="TCQ59" s="18"/>
      <c r="TCR59" s="18"/>
      <c r="TCS59" s="18"/>
      <c r="TCT59" s="18"/>
      <c r="TCU59" s="18"/>
      <c r="TCV59" s="18"/>
      <c r="TCW59" s="18"/>
      <c r="TCX59" s="18"/>
      <c r="TCY59" s="18"/>
      <c r="TCZ59" s="18"/>
      <c r="TDA59" s="18"/>
      <c r="TDB59" s="18"/>
      <c r="TDC59" s="18"/>
      <c r="TDD59" s="18"/>
      <c r="TDE59" s="18"/>
      <c r="TDF59" s="18"/>
      <c r="TDG59" s="18"/>
      <c r="TDH59" s="18"/>
      <c r="TDI59" s="18"/>
      <c r="TDJ59" s="18"/>
      <c r="TDK59" s="18"/>
      <c r="TDL59" s="18"/>
      <c r="TDM59" s="18"/>
      <c r="TDN59" s="18"/>
      <c r="TDO59" s="18"/>
      <c r="TDP59" s="18"/>
      <c r="TDQ59" s="18"/>
      <c r="TDR59" s="18"/>
      <c r="TDS59" s="18"/>
      <c r="TDT59" s="18"/>
      <c r="TDU59" s="18"/>
      <c r="TDV59" s="18"/>
      <c r="TDW59" s="18"/>
      <c r="TDX59" s="18"/>
      <c r="TDY59" s="18"/>
      <c r="TDZ59" s="18"/>
      <c r="TEA59" s="18"/>
      <c r="TEB59" s="18"/>
      <c r="TEC59" s="18"/>
      <c r="TED59" s="18"/>
      <c r="TEE59" s="18"/>
      <c r="TEF59" s="18"/>
      <c r="TEG59" s="18"/>
      <c r="TEH59" s="18"/>
      <c r="TEI59" s="18"/>
      <c r="TEJ59" s="18"/>
      <c r="TEK59" s="18"/>
      <c r="TEL59" s="18"/>
      <c r="TEM59" s="18"/>
      <c r="TEN59" s="18"/>
      <c r="TEO59" s="18"/>
      <c r="TEP59" s="18"/>
      <c r="TEQ59" s="18"/>
      <c r="TER59" s="18"/>
      <c r="TES59" s="18"/>
      <c r="TET59" s="18"/>
      <c r="TEU59" s="18"/>
      <c r="TEV59" s="18"/>
      <c r="TEW59" s="18"/>
      <c r="TEX59" s="18"/>
      <c r="TEY59" s="18"/>
      <c r="TEZ59" s="18"/>
      <c r="TFA59" s="18"/>
      <c r="TFB59" s="18"/>
      <c r="TFC59" s="18"/>
      <c r="TFD59" s="18"/>
      <c r="TFE59" s="18"/>
      <c r="TFF59" s="18"/>
      <c r="TFG59" s="18"/>
      <c r="TFH59" s="18"/>
      <c r="TFI59" s="18"/>
      <c r="TFJ59" s="18"/>
      <c r="TFK59" s="18"/>
      <c r="TFL59" s="18"/>
      <c r="TFM59" s="18"/>
      <c r="TFN59" s="18"/>
      <c r="TFO59" s="18"/>
      <c r="TFP59" s="18"/>
      <c r="TFQ59" s="18"/>
      <c r="TFR59" s="18"/>
      <c r="TFS59" s="18"/>
      <c r="TFT59" s="18"/>
      <c r="TFU59" s="18"/>
      <c r="TFV59" s="18"/>
      <c r="TFW59" s="18"/>
      <c r="TFX59" s="18"/>
      <c r="TFY59" s="18"/>
      <c r="TFZ59" s="18"/>
      <c r="TGA59" s="18"/>
      <c r="TGB59" s="18"/>
      <c r="TGC59" s="18"/>
      <c r="TGD59" s="18"/>
      <c r="TGE59" s="18"/>
      <c r="TGF59" s="18"/>
      <c r="TGG59" s="18"/>
      <c r="TGH59" s="18"/>
      <c r="TGI59" s="18"/>
      <c r="TGJ59" s="18"/>
      <c r="TGK59" s="18"/>
      <c r="TGL59" s="18"/>
      <c r="TGM59" s="18"/>
      <c r="TGN59" s="18"/>
      <c r="TGO59" s="18"/>
      <c r="TGP59" s="18"/>
      <c r="TGQ59" s="18"/>
      <c r="TGR59" s="18"/>
      <c r="TGS59" s="18"/>
      <c r="TGT59" s="18"/>
      <c r="TGU59" s="18"/>
      <c r="TGV59" s="18"/>
      <c r="TGW59" s="18"/>
      <c r="TGX59" s="18"/>
      <c r="TGY59" s="18"/>
      <c r="TGZ59" s="18"/>
      <c r="THA59" s="18"/>
      <c r="THB59" s="18"/>
      <c r="THC59" s="18"/>
      <c r="THD59" s="18"/>
      <c r="THE59" s="18"/>
      <c r="THF59" s="18"/>
      <c r="THG59" s="18"/>
      <c r="THH59" s="18"/>
      <c r="THI59" s="18"/>
      <c r="THJ59" s="18"/>
      <c r="THK59" s="18"/>
      <c r="THL59" s="18"/>
      <c r="THM59" s="18"/>
      <c r="THN59" s="18"/>
      <c r="THO59" s="18"/>
      <c r="THP59" s="18"/>
      <c r="THQ59" s="18"/>
      <c r="THR59" s="18"/>
      <c r="THS59" s="18"/>
      <c r="THT59" s="18"/>
      <c r="THU59" s="18"/>
      <c r="THV59" s="18"/>
      <c r="THW59" s="18"/>
      <c r="THX59" s="18"/>
      <c r="THY59" s="18"/>
      <c r="THZ59" s="18"/>
      <c r="TIA59" s="18"/>
      <c r="TIB59" s="18"/>
      <c r="TIC59" s="18"/>
      <c r="TID59" s="18"/>
      <c r="TIE59" s="18"/>
      <c r="TIF59" s="18"/>
      <c r="TIG59" s="18"/>
      <c r="TIH59" s="18"/>
      <c r="TII59" s="18"/>
      <c r="TIJ59" s="18"/>
      <c r="TIK59" s="18"/>
      <c r="TIL59" s="18"/>
      <c r="TIM59" s="18"/>
      <c r="TIN59" s="18"/>
      <c r="TIO59" s="18"/>
      <c r="TIP59" s="18"/>
      <c r="TIQ59" s="18"/>
      <c r="TIR59" s="18"/>
      <c r="TIS59" s="18"/>
      <c r="TIT59" s="18"/>
      <c r="TIU59" s="18"/>
      <c r="TIV59" s="18"/>
      <c r="TIW59" s="18"/>
      <c r="TIX59" s="18"/>
      <c r="TIY59" s="18"/>
      <c r="TIZ59" s="18"/>
      <c r="TJA59" s="18"/>
      <c r="TJB59" s="18"/>
      <c r="TJC59" s="18"/>
      <c r="TJD59" s="18"/>
      <c r="TJE59" s="18"/>
      <c r="TJF59" s="18"/>
      <c r="TJG59" s="18"/>
      <c r="TJH59" s="18"/>
      <c r="TJI59" s="18"/>
      <c r="TJJ59" s="18"/>
      <c r="TJK59" s="18"/>
      <c r="TJL59" s="18"/>
      <c r="TJM59" s="18"/>
      <c r="TJN59" s="18"/>
      <c r="TJO59" s="18"/>
      <c r="TJP59" s="18"/>
      <c r="TJQ59" s="18"/>
      <c r="TJR59" s="18"/>
      <c r="TJS59" s="18"/>
      <c r="TJT59" s="18"/>
      <c r="TJU59" s="18"/>
      <c r="TJV59" s="18"/>
      <c r="TJW59" s="18"/>
      <c r="TJX59" s="18"/>
      <c r="TJY59" s="18"/>
      <c r="TJZ59" s="18"/>
      <c r="TKA59" s="18"/>
      <c r="TKB59" s="18"/>
      <c r="TKC59" s="18"/>
      <c r="TKD59" s="18"/>
      <c r="TKE59" s="18"/>
      <c r="TKF59" s="18"/>
      <c r="TKG59" s="18"/>
      <c r="TKH59" s="18"/>
      <c r="TKI59" s="18"/>
      <c r="TKJ59" s="18"/>
      <c r="TKK59" s="18"/>
      <c r="TKL59" s="18"/>
      <c r="TKM59" s="18"/>
      <c r="TKN59" s="18"/>
      <c r="TKO59" s="18"/>
      <c r="TKP59" s="18"/>
      <c r="TKQ59" s="18"/>
      <c r="TKR59" s="18"/>
      <c r="TKS59" s="18"/>
      <c r="TKT59" s="18"/>
      <c r="TKU59" s="18"/>
      <c r="TKV59" s="18"/>
      <c r="TKW59" s="18"/>
      <c r="TKX59" s="18"/>
      <c r="TKY59" s="18"/>
      <c r="TKZ59" s="18"/>
      <c r="TLA59" s="18"/>
      <c r="TLB59" s="18"/>
      <c r="TLC59" s="18"/>
      <c r="TLD59" s="18"/>
      <c r="TLE59" s="18"/>
      <c r="TLF59" s="18"/>
      <c r="TLG59" s="18"/>
      <c r="TLH59" s="18"/>
      <c r="TLI59" s="18"/>
      <c r="TLJ59" s="18"/>
      <c r="TLK59" s="18"/>
      <c r="TLL59" s="18"/>
      <c r="TLM59" s="18"/>
      <c r="TLN59" s="18"/>
      <c r="TLO59" s="18"/>
      <c r="TLP59" s="18"/>
      <c r="TLQ59" s="18"/>
      <c r="TLR59" s="18"/>
      <c r="TLS59" s="18"/>
      <c r="TLT59" s="18"/>
      <c r="TLU59" s="18"/>
      <c r="TLV59" s="18"/>
      <c r="TLW59" s="18"/>
      <c r="TLX59" s="18"/>
      <c r="TLY59" s="18"/>
      <c r="TLZ59" s="18"/>
      <c r="TMA59" s="18"/>
      <c r="TMB59" s="18"/>
      <c r="TMC59" s="18"/>
      <c r="TMD59" s="18"/>
      <c r="TME59" s="18"/>
      <c r="TMF59" s="18"/>
      <c r="TMG59" s="18"/>
      <c r="TMH59" s="18"/>
      <c r="TMI59" s="18"/>
      <c r="TMJ59" s="18"/>
      <c r="TMK59" s="18"/>
      <c r="TML59" s="18"/>
      <c r="TMM59" s="18"/>
      <c r="TMN59" s="18"/>
      <c r="TMO59" s="18"/>
      <c r="TMP59" s="18"/>
      <c r="TMQ59" s="18"/>
      <c r="TMR59" s="18"/>
      <c r="TMS59" s="18"/>
      <c r="TMT59" s="18"/>
      <c r="TMU59" s="18"/>
      <c r="TMV59" s="18"/>
      <c r="TMW59" s="18"/>
      <c r="TMX59" s="18"/>
      <c r="TMY59" s="18"/>
      <c r="TMZ59" s="18"/>
      <c r="TNA59" s="18"/>
      <c r="TNB59" s="18"/>
      <c r="TNC59" s="18"/>
      <c r="TND59" s="18"/>
      <c r="TNE59" s="18"/>
      <c r="TNF59" s="18"/>
      <c r="TNG59" s="18"/>
      <c r="TNH59" s="18"/>
      <c r="TNI59" s="18"/>
      <c r="TNJ59" s="18"/>
      <c r="TNK59" s="18"/>
      <c r="TNL59" s="18"/>
      <c r="TNM59" s="18"/>
      <c r="TNN59" s="18"/>
      <c r="TNO59" s="18"/>
      <c r="TNP59" s="18"/>
      <c r="TNQ59" s="18"/>
      <c r="TNR59" s="18"/>
      <c r="TNS59" s="18"/>
      <c r="TNT59" s="18"/>
      <c r="TNU59" s="18"/>
      <c r="TNV59" s="18"/>
      <c r="TNW59" s="18"/>
      <c r="TNX59" s="18"/>
      <c r="TNY59" s="18"/>
      <c r="TNZ59" s="18"/>
      <c r="TOA59" s="18"/>
      <c r="TOB59" s="18"/>
      <c r="TOC59" s="18"/>
      <c r="TOD59" s="18"/>
      <c r="TOE59" s="18"/>
      <c r="TOF59" s="18"/>
      <c r="TOG59" s="18"/>
      <c r="TOH59" s="18"/>
      <c r="TOI59" s="18"/>
      <c r="TOJ59" s="18"/>
      <c r="TOK59" s="18"/>
      <c r="TOL59" s="18"/>
      <c r="TOM59" s="18"/>
      <c r="TON59" s="18"/>
      <c r="TOO59" s="18"/>
      <c r="TOP59" s="18"/>
      <c r="TOQ59" s="18"/>
      <c r="TOR59" s="18"/>
      <c r="TOS59" s="18"/>
      <c r="TOT59" s="18"/>
      <c r="TOU59" s="18"/>
      <c r="TOV59" s="18"/>
      <c r="TOW59" s="18"/>
      <c r="TOX59" s="18"/>
      <c r="TOY59" s="18"/>
      <c r="TOZ59" s="18"/>
      <c r="TPA59" s="18"/>
      <c r="TPB59" s="18"/>
      <c r="TPC59" s="18"/>
      <c r="TPD59" s="18"/>
      <c r="TPE59" s="18"/>
      <c r="TPF59" s="18"/>
      <c r="TPG59" s="18"/>
      <c r="TPH59" s="18"/>
      <c r="TPI59" s="18"/>
      <c r="TPJ59" s="18"/>
      <c r="TPK59" s="18"/>
      <c r="TPL59" s="18"/>
      <c r="TPM59" s="18"/>
      <c r="TPN59" s="18"/>
      <c r="TPO59" s="18"/>
      <c r="TPP59" s="18"/>
      <c r="TPQ59" s="18"/>
      <c r="TPR59" s="18"/>
      <c r="TPS59" s="18"/>
      <c r="TPT59" s="18"/>
      <c r="TPU59" s="18"/>
      <c r="TPV59" s="18"/>
      <c r="TPW59" s="18"/>
      <c r="TPX59" s="18"/>
      <c r="TPY59" s="18"/>
      <c r="TPZ59" s="18"/>
      <c r="TQA59" s="18"/>
      <c r="TQB59" s="18"/>
      <c r="TQC59" s="18"/>
      <c r="TQD59" s="18"/>
      <c r="TQE59" s="18"/>
      <c r="TQF59" s="18"/>
      <c r="TQG59" s="18"/>
      <c r="TQH59" s="18"/>
      <c r="TQI59" s="18"/>
      <c r="TQJ59" s="18"/>
      <c r="TQK59" s="18"/>
      <c r="TQL59" s="18"/>
      <c r="TQM59" s="18"/>
      <c r="TQN59" s="18"/>
      <c r="TQO59" s="18"/>
      <c r="TQP59" s="18"/>
      <c r="TQQ59" s="18"/>
      <c r="TQR59" s="18"/>
      <c r="TQS59" s="18"/>
      <c r="TQT59" s="18"/>
      <c r="TQU59" s="18"/>
      <c r="TQV59" s="18"/>
      <c r="TQW59" s="18"/>
      <c r="TQX59" s="18"/>
      <c r="TQY59" s="18"/>
      <c r="TQZ59" s="18"/>
      <c r="TRA59" s="18"/>
      <c r="TRB59" s="18"/>
      <c r="TRC59" s="18"/>
      <c r="TRD59" s="18"/>
      <c r="TRE59" s="18"/>
      <c r="TRF59" s="18"/>
      <c r="TRG59" s="18"/>
      <c r="TRH59" s="18"/>
      <c r="TRI59" s="18"/>
      <c r="TRJ59" s="18"/>
      <c r="TRK59" s="18"/>
      <c r="TRL59" s="18"/>
      <c r="TRM59" s="18"/>
      <c r="TRN59" s="18"/>
      <c r="TRO59" s="18"/>
      <c r="TRP59" s="18"/>
      <c r="TRQ59" s="18"/>
      <c r="TRR59" s="18"/>
      <c r="TRS59" s="18"/>
      <c r="TRT59" s="18"/>
      <c r="TRU59" s="18"/>
      <c r="TRV59" s="18"/>
      <c r="TRW59" s="18"/>
      <c r="TRX59" s="18"/>
      <c r="TRY59" s="18"/>
      <c r="TRZ59" s="18"/>
      <c r="TSA59" s="18"/>
      <c r="TSB59" s="18"/>
      <c r="TSC59" s="18"/>
      <c r="TSD59" s="18"/>
      <c r="TSE59" s="18"/>
      <c r="TSF59" s="18"/>
      <c r="TSG59" s="18"/>
      <c r="TSH59" s="18"/>
      <c r="TSI59" s="18"/>
      <c r="TSJ59" s="18"/>
      <c r="TSK59" s="18"/>
      <c r="TSL59" s="18"/>
      <c r="TSM59" s="18"/>
      <c r="TSN59" s="18"/>
      <c r="TSO59" s="18"/>
      <c r="TSP59" s="18"/>
      <c r="TSQ59" s="18"/>
      <c r="TSR59" s="18"/>
      <c r="TSS59" s="18"/>
      <c r="TST59" s="18"/>
      <c r="TSU59" s="18"/>
      <c r="TSV59" s="18"/>
      <c r="TSW59" s="18"/>
      <c r="TSX59" s="18"/>
      <c r="TSY59" s="18"/>
      <c r="TSZ59" s="18"/>
      <c r="TTA59" s="18"/>
      <c r="TTB59" s="18"/>
      <c r="TTC59" s="18"/>
      <c r="TTD59" s="18"/>
      <c r="TTE59" s="18"/>
      <c r="TTF59" s="18"/>
      <c r="TTG59" s="18"/>
      <c r="TTH59" s="18"/>
      <c r="TTI59" s="18"/>
      <c r="TTJ59" s="18"/>
      <c r="TTK59" s="18"/>
      <c r="TTL59" s="18"/>
      <c r="TTM59" s="18"/>
      <c r="TTN59" s="18"/>
      <c r="TTO59" s="18"/>
      <c r="TTP59" s="18"/>
      <c r="TTQ59" s="18"/>
      <c r="TTR59" s="18"/>
      <c r="TTS59" s="18"/>
      <c r="TTT59" s="18"/>
      <c r="TTU59" s="18"/>
      <c r="TTV59" s="18"/>
      <c r="TTW59" s="18"/>
      <c r="TTX59" s="18"/>
      <c r="TTY59" s="18"/>
      <c r="TTZ59" s="18"/>
      <c r="TUA59" s="18"/>
      <c r="TUB59" s="18"/>
      <c r="TUC59" s="18"/>
      <c r="TUD59" s="18"/>
      <c r="TUE59" s="18"/>
      <c r="TUF59" s="18"/>
      <c r="TUG59" s="18"/>
      <c r="TUH59" s="18"/>
      <c r="TUI59" s="18"/>
      <c r="TUJ59" s="18"/>
      <c r="TUK59" s="18"/>
      <c r="TUL59" s="18"/>
      <c r="TUM59" s="18"/>
      <c r="TUN59" s="18"/>
      <c r="TUO59" s="18"/>
      <c r="TUP59" s="18"/>
      <c r="TUQ59" s="18"/>
      <c r="TUR59" s="18"/>
      <c r="TUS59" s="18"/>
      <c r="TUT59" s="18"/>
      <c r="TUU59" s="18"/>
      <c r="TUV59" s="18"/>
      <c r="TUW59" s="18"/>
      <c r="TUX59" s="18"/>
      <c r="TUY59" s="18"/>
      <c r="TUZ59" s="18"/>
      <c r="TVA59" s="18"/>
      <c r="TVB59" s="18"/>
      <c r="TVC59" s="18"/>
      <c r="TVD59" s="18"/>
      <c r="TVE59" s="18"/>
      <c r="TVF59" s="18"/>
      <c r="TVG59" s="18"/>
      <c r="TVH59" s="18"/>
      <c r="TVI59" s="18"/>
      <c r="TVJ59" s="18"/>
      <c r="TVK59" s="18"/>
      <c r="TVL59" s="18"/>
      <c r="TVM59" s="18"/>
      <c r="TVN59" s="18"/>
      <c r="TVO59" s="18"/>
      <c r="TVP59" s="18"/>
      <c r="TVQ59" s="18"/>
      <c r="TVR59" s="18"/>
      <c r="TVS59" s="18"/>
      <c r="TVT59" s="18"/>
      <c r="TVU59" s="18"/>
      <c r="TVV59" s="18"/>
      <c r="TVW59" s="18"/>
      <c r="TVX59" s="18"/>
      <c r="TVY59" s="18"/>
      <c r="TVZ59" s="18"/>
      <c r="TWA59" s="18"/>
      <c r="TWB59" s="18"/>
      <c r="TWC59" s="18"/>
      <c r="TWD59" s="18"/>
      <c r="TWE59" s="18"/>
      <c r="TWF59" s="18"/>
      <c r="TWG59" s="18"/>
      <c r="TWH59" s="18"/>
      <c r="TWI59" s="18"/>
      <c r="TWJ59" s="18"/>
      <c r="TWK59" s="18"/>
      <c r="TWL59" s="18"/>
      <c r="TWM59" s="18"/>
      <c r="TWN59" s="18"/>
      <c r="TWO59" s="18"/>
      <c r="TWP59" s="18"/>
      <c r="TWQ59" s="18"/>
      <c r="TWR59" s="18"/>
      <c r="TWS59" s="18"/>
      <c r="TWT59" s="18"/>
      <c r="TWU59" s="18"/>
      <c r="TWV59" s="18"/>
      <c r="TWW59" s="18"/>
      <c r="TWX59" s="18"/>
      <c r="TWY59" s="18"/>
      <c r="TWZ59" s="18"/>
      <c r="TXA59" s="18"/>
      <c r="TXB59" s="18"/>
      <c r="TXC59" s="18"/>
      <c r="TXD59" s="18"/>
      <c r="TXE59" s="18"/>
      <c r="TXF59" s="18"/>
      <c r="TXG59" s="18"/>
      <c r="TXH59" s="18"/>
      <c r="TXI59" s="18"/>
      <c r="TXJ59" s="18"/>
      <c r="TXK59" s="18"/>
      <c r="TXL59" s="18"/>
      <c r="TXM59" s="18"/>
      <c r="TXN59" s="18"/>
      <c r="TXO59" s="18"/>
      <c r="TXP59" s="18"/>
      <c r="TXQ59" s="18"/>
      <c r="TXR59" s="18"/>
      <c r="TXS59" s="18"/>
      <c r="TXT59" s="18"/>
      <c r="TXU59" s="18"/>
      <c r="TXV59" s="18"/>
      <c r="TXW59" s="18"/>
      <c r="TXX59" s="18"/>
      <c r="TXY59" s="18"/>
      <c r="TXZ59" s="18"/>
      <c r="TYA59" s="18"/>
      <c r="TYB59" s="18"/>
      <c r="TYC59" s="18"/>
      <c r="TYD59" s="18"/>
      <c r="TYE59" s="18"/>
      <c r="TYF59" s="18"/>
      <c r="TYG59" s="18"/>
      <c r="TYH59" s="18"/>
      <c r="TYI59" s="18"/>
      <c r="TYJ59" s="18"/>
      <c r="TYK59" s="18"/>
      <c r="TYL59" s="18"/>
      <c r="TYM59" s="18"/>
      <c r="TYN59" s="18"/>
      <c r="TYO59" s="18"/>
      <c r="TYP59" s="18"/>
      <c r="TYQ59" s="18"/>
      <c r="TYR59" s="18"/>
      <c r="TYS59" s="18"/>
      <c r="TYT59" s="18"/>
      <c r="TYU59" s="18"/>
      <c r="TYV59" s="18"/>
      <c r="TYW59" s="18"/>
      <c r="TYX59" s="18"/>
      <c r="TYY59" s="18"/>
      <c r="TYZ59" s="18"/>
      <c r="TZA59" s="18"/>
      <c r="TZB59" s="18"/>
      <c r="TZC59" s="18"/>
      <c r="TZD59" s="18"/>
      <c r="TZE59" s="18"/>
      <c r="TZF59" s="18"/>
      <c r="TZG59" s="18"/>
      <c r="TZH59" s="18"/>
      <c r="TZI59" s="18"/>
      <c r="TZJ59" s="18"/>
      <c r="TZK59" s="18"/>
      <c r="TZL59" s="18"/>
      <c r="TZM59" s="18"/>
      <c r="TZN59" s="18"/>
      <c r="TZO59" s="18"/>
      <c r="TZP59" s="18"/>
      <c r="TZQ59" s="18"/>
      <c r="TZR59" s="18"/>
      <c r="TZS59" s="18"/>
      <c r="TZT59" s="18"/>
      <c r="TZU59" s="18"/>
      <c r="TZV59" s="18"/>
      <c r="TZW59" s="18"/>
      <c r="TZX59" s="18"/>
      <c r="TZY59" s="18"/>
      <c r="TZZ59" s="18"/>
      <c r="UAA59" s="18"/>
      <c r="UAB59" s="18"/>
      <c r="UAC59" s="18"/>
      <c r="UAD59" s="18"/>
      <c r="UAE59" s="18"/>
      <c r="UAF59" s="18"/>
      <c r="UAG59" s="18"/>
      <c r="UAH59" s="18"/>
      <c r="UAI59" s="18"/>
      <c r="UAJ59" s="18"/>
      <c r="UAK59" s="18"/>
      <c r="UAL59" s="18"/>
      <c r="UAM59" s="18"/>
      <c r="UAN59" s="18"/>
      <c r="UAO59" s="18"/>
      <c r="UAP59" s="18"/>
      <c r="UAQ59" s="18"/>
      <c r="UAR59" s="18"/>
      <c r="UAS59" s="18"/>
      <c r="UAT59" s="18"/>
      <c r="UAU59" s="18"/>
      <c r="UAV59" s="18"/>
      <c r="UAW59" s="18"/>
      <c r="UAX59" s="18"/>
      <c r="UAY59" s="18"/>
      <c r="UAZ59" s="18"/>
      <c r="UBA59" s="18"/>
      <c r="UBB59" s="18"/>
      <c r="UBC59" s="18"/>
      <c r="UBD59" s="18"/>
      <c r="UBE59" s="18"/>
      <c r="UBF59" s="18"/>
      <c r="UBG59" s="18"/>
      <c r="UBH59" s="18"/>
      <c r="UBI59" s="18"/>
      <c r="UBJ59" s="18"/>
      <c r="UBK59" s="18"/>
      <c r="UBL59" s="18"/>
      <c r="UBM59" s="18"/>
      <c r="UBN59" s="18"/>
      <c r="UBO59" s="18"/>
      <c r="UBP59" s="18"/>
      <c r="UBQ59" s="18"/>
      <c r="UBR59" s="18"/>
      <c r="UBS59" s="18"/>
      <c r="UBT59" s="18"/>
      <c r="UBU59" s="18"/>
      <c r="UBV59" s="18"/>
      <c r="UBW59" s="18"/>
      <c r="UBX59" s="18"/>
      <c r="UBY59" s="18"/>
      <c r="UBZ59" s="18"/>
      <c r="UCA59" s="18"/>
      <c r="UCB59" s="18"/>
      <c r="UCC59" s="18"/>
      <c r="UCD59" s="18"/>
      <c r="UCE59" s="18"/>
      <c r="UCF59" s="18"/>
      <c r="UCG59" s="18"/>
      <c r="UCH59" s="18"/>
      <c r="UCI59" s="18"/>
      <c r="UCJ59" s="18"/>
      <c r="UCK59" s="18"/>
      <c r="UCL59" s="18"/>
      <c r="UCM59" s="18"/>
      <c r="UCN59" s="18"/>
      <c r="UCO59" s="18"/>
      <c r="UCP59" s="18"/>
      <c r="UCQ59" s="18"/>
      <c r="UCR59" s="18"/>
      <c r="UCS59" s="18"/>
      <c r="UCT59" s="18"/>
      <c r="UCU59" s="18"/>
      <c r="UCV59" s="18"/>
      <c r="UCW59" s="18"/>
      <c r="UCX59" s="18"/>
      <c r="UCY59" s="18"/>
      <c r="UCZ59" s="18"/>
      <c r="UDA59" s="18"/>
      <c r="UDB59" s="18"/>
      <c r="UDC59" s="18"/>
      <c r="UDD59" s="18"/>
      <c r="UDE59" s="18"/>
      <c r="UDF59" s="18"/>
      <c r="UDG59" s="18"/>
      <c r="UDH59" s="18"/>
      <c r="UDI59" s="18"/>
      <c r="UDJ59" s="18"/>
      <c r="UDK59" s="18"/>
      <c r="UDL59" s="18"/>
      <c r="UDM59" s="18"/>
      <c r="UDN59" s="18"/>
      <c r="UDO59" s="18"/>
      <c r="UDP59" s="18"/>
      <c r="UDQ59" s="18"/>
      <c r="UDR59" s="18"/>
      <c r="UDS59" s="18"/>
      <c r="UDT59" s="18"/>
      <c r="UDU59" s="18"/>
      <c r="UDV59" s="18"/>
      <c r="UDW59" s="18"/>
      <c r="UDX59" s="18"/>
      <c r="UDY59" s="18"/>
      <c r="UDZ59" s="18"/>
      <c r="UEA59" s="18"/>
      <c r="UEB59" s="18"/>
      <c r="UEC59" s="18"/>
      <c r="UED59" s="18"/>
      <c r="UEE59" s="18"/>
      <c r="UEF59" s="18"/>
      <c r="UEG59" s="18"/>
      <c r="UEH59" s="18"/>
      <c r="UEI59" s="18"/>
      <c r="UEJ59" s="18"/>
      <c r="UEK59" s="18"/>
      <c r="UEL59" s="18"/>
      <c r="UEM59" s="18"/>
      <c r="UEN59" s="18"/>
      <c r="UEO59" s="18"/>
      <c r="UEP59" s="18"/>
      <c r="UEQ59" s="18"/>
      <c r="UER59" s="18"/>
      <c r="UES59" s="18"/>
      <c r="UET59" s="18"/>
      <c r="UEU59" s="18"/>
      <c r="UEV59" s="18"/>
      <c r="UEW59" s="18"/>
      <c r="UEX59" s="18"/>
      <c r="UEY59" s="18"/>
      <c r="UEZ59" s="18"/>
      <c r="UFA59" s="18"/>
      <c r="UFB59" s="18"/>
      <c r="UFC59" s="18"/>
      <c r="UFD59" s="18"/>
      <c r="UFE59" s="18"/>
      <c r="UFF59" s="18"/>
      <c r="UFG59" s="18"/>
      <c r="UFH59" s="18"/>
      <c r="UFI59" s="18"/>
      <c r="UFJ59" s="18"/>
      <c r="UFK59" s="18"/>
      <c r="UFL59" s="18"/>
      <c r="UFM59" s="18"/>
      <c r="UFN59" s="18"/>
      <c r="UFO59" s="18"/>
      <c r="UFP59" s="18"/>
      <c r="UFQ59" s="18"/>
      <c r="UFR59" s="18"/>
      <c r="UFS59" s="18"/>
      <c r="UFT59" s="18"/>
      <c r="UFU59" s="18"/>
      <c r="UFV59" s="18"/>
      <c r="UFW59" s="18"/>
      <c r="UFX59" s="18"/>
      <c r="UFY59" s="18"/>
      <c r="UFZ59" s="18"/>
      <c r="UGA59" s="18"/>
      <c r="UGB59" s="18"/>
      <c r="UGC59" s="18"/>
      <c r="UGD59" s="18"/>
      <c r="UGE59" s="18"/>
      <c r="UGF59" s="18"/>
      <c r="UGG59" s="18"/>
      <c r="UGH59" s="18"/>
      <c r="UGI59" s="18"/>
      <c r="UGJ59" s="18"/>
      <c r="UGK59" s="18"/>
      <c r="UGL59" s="18"/>
      <c r="UGM59" s="18"/>
      <c r="UGN59" s="18"/>
      <c r="UGO59" s="18"/>
      <c r="UGP59" s="18"/>
      <c r="UGQ59" s="18"/>
      <c r="UGR59" s="18"/>
      <c r="UGS59" s="18"/>
      <c r="UGT59" s="18"/>
      <c r="UGU59" s="18"/>
      <c r="UGV59" s="18"/>
      <c r="UGW59" s="18"/>
      <c r="UGX59" s="18"/>
      <c r="UGY59" s="18"/>
      <c r="UGZ59" s="18"/>
      <c r="UHA59" s="18"/>
      <c r="UHB59" s="18"/>
      <c r="UHC59" s="18"/>
      <c r="UHD59" s="18"/>
      <c r="UHE59" s="18"/>
      <c r="UHF59" s="18"/>
      <c r="UHG59" s="18"/>
      <c r="UHH59" s="18"/>
      <c r="UHI59" s="18"/>
      <c r="UHJ59" s="18"/>
      <c r="UHK59" s="18"/>
      <c r="UHL59" s="18"/>
      <c r="UHM59" s="18"/>
      <c r="UHN59" s="18"/>
      <c r="UHO59" s="18"/>
      <c r="UHP59" s="18"/>
      <c r="UHQ59" s="18"/>
      <c r="UHR59" s="18"/>
      <c r="UHS59" s="18"/>
      <c r="UHT59" s="18"/>
      <c r="UHU59" s="18"/>
      <c r="UHV59" s="18"/>
      <c r="UHW59" s="18"/>
      <c r="UHX59" s="18"/>
      <c r="UHY59" s="18"/>
      <c r="UHZ59" s="18"/>
      <c r="UIA59" s="18"/>
      <c r="UIB59" s="18"/>
      <c r="UIC59" s="18"/>
      <c r="UID59" s="18"/>
      <c r="UIE59" s="18"/>
      <c r="UIF59" s="18"/>
      <c r="UIG59" s="18"/>
      <c r="UIH59" s="18"/>
      <c r="UII59" s="18"/>
      <c r="UIJ59" s="18"/>
      <c r="UIK59" s="18"/>
      <c r="UIL59" s="18"/>
      <c r="UIM59" s="18"/>
      <c r="UIN59" s="18"/>
      <c r="UIO59" s="18"/>
      <c r="UIP59" s="18"/>
      <c r="UIQ59" s="18"/>
      <c r="UIR59" s="18"/>
      <c r="UIS59" s="18"/>
      <c r="UIT59" s="18"/>
      <c r="UIU59" s="18"/>
      <c r="UIV59" s="18"/>
      <c r="UIW59" s="18"/>
      <c r="UIX59" s="18"/>
      <c r="UIY59" s="18"/>
      <c r="UIZ59" s="18"/>
      <c r="UJA59" s="18"/>
      <c r="UJB59" s="18"/>
      <c r="UJC59" s="18"/>
      <c r="UJD59" s="18"/>
      <c r="UJE59" s="18"/>
      <c r="UJF59" s="18"/>
      <c r="UJG59" s="18"/>
      <c r="UJH59" s="18"/>
      <c r="UJI59" s="18"/>
      <c r="UJJ59" s="18"/>
      <c r="UJK59" s="18"/>
      <c r="UJL59" s="18"/>
      <c r="UJM59" s="18"/>
      <c r="UJN59" s="18"/>
      <c r="UJO59" s="18"/>
      <c r="UJP59" s="18"/>
      <c r="UJQ59" s="18"/>
      <c r="UJR59" s="18"/>
      <c r="UJS59" s="18"/>
      <c r="UJT59" s="18"/>
      <c r="UJU59" s="18"/>
      <c r="UJV59" s="18"/>
      <c r="UJW59" s="18"/>
      <c r="UJX59" s="18"/>
      <c r="UJY59" s="18"/>
      <c r="UJZ59" s="18"/>
      <c r="UKA59" s="18"/>
      <c r="UKB59" s="18"/>
      <c r="UKC59" s="18"/>
      <c r="UKD59" s="18"/>
      <c r="UKE59" s="18"/>
      <c r="UKF59" s="18"/>
      <c r="UKG59" s="18"/>
      <c r="UKH59" s="18"/>
      <c r="UKI59" s="18"/>
      <c r="UKJ59" s="18"/>
      <c r="UKK59" s="18"/>
      <c r="UKL59" s="18"/>
      <c r="UKM59" s="18"/>
      <c r="UKN59" s="18"/>
      <c r="UKO59" s="18"/>
      <c r="UKP59" s="18"/>
      <c r="UKQ59" s="18"/>
      <c r="UKR59" s="18"/>
      <c r="UKS59" s="18"/>
      <c r="UKT59" s="18"/>
      <c r="UKU59" s="18"/>
      <c r="UKV59" s="18"/>
      <c r="UKW59" s="18"/>
      <c r="UKX59" s="18"/>
      <c r="UKY59" s="18"/>
      <c r="UKZ59" s="18"/>
      <c r="ULA59" s="18"/>
      <c r="ULB59" s="18"/>
      <c r="ULC59" s="18"/>
      <c r="ULD59" s="18"/>
      <c r="ULE59" s="18"/>
      <c r="ULF59" s="18"/>
      <c r="ULG59" s="18"/>
      <c r="ULH59" s="18"/>
      <c r="ULI59" s="18"/>
      <c r="ULJ59" s="18"/>
      <c r="ULK59" s="18"/>
      <c r="ULL59" s="18"/>
      <c r="ULM59" s="18"/>
      <c r="ULN59" s="18"/>
      <c r="ULO59" s="18"/>
      <c r="ULP59" s="18"/>
      <c r="ULQ59" s="18"/>
      <c r="ULR59" s="18"/>
      <c r="ULS59" s="18"/>
      <c r="ULT59" s="18"/>
      <c r="ULU59" s="18"/>
      <c r="ULV59" s="18"/>
      <c r="ULW59" s="18"/>
      <c r="ULX59" s="18"/>
      <c r="ULY59" s="18"/>
      <c r="ULZ59" s="18"/>
      <c r="UMA59" s="18"/>
      <c r="UMB59" s="18"/>
      <c r="UMC59" s="18"/>
      <c r="UMD59" s="18"/>
      <c r="UME59" s="18"/>
      <c r="UMF59" s="18"/>
      <c r="UMG59" s="18"/>
      <c r="UMH59" s="18"/>
      <c r="UMI59" s="18"/>
      <c r="UMJ59" s="18"/>
      <c r="UMK59" s="18"/>
      <c r="UML59" s="18"/>
      <c r="UMM59" s="18"/>
      <c r="UMN59" s="18"/>
      <c r="UMO59" s="18"/>
      <c r="UMP59" s="18"/>
      <c r="UMQ59" s="18"/>
      <c r="UMR59" s="18"/>
      <c r="UMS59" s="18"/>
      <c r="UMT59" s="18"/>
      <c r="UMU59" s="18"/>
      <c r="UMV59" s="18"/>
      <c r="UMW59" s="18"/>
      <c r="UMX59" s="18"/>
      <c r="UMY59" s="18"/>
      <c r="UMZ59" s="18"/>
      <c r="UNA59" s="18"/>
      <c r="UNB59" s="18"/>
      <c r="UNC59" s="18"/>
      <c r="UND59" s="18"/>
      <c r="UNE59" s="18"/>
      <c r="UNF59" s="18"/>
      <c r="UNG59" s="18"/>
      <c r="UNH59" s="18"/>
      <c r="UNI59" s="18"/>
      <c r="UNJ59" s="18"/>
      <c r="UNK59" s="18"/>
      <c r="UNL59" s="18"/>
      <c r="UNM59" s="18"/>
      <c r="UNN59" s="18"/>
      <c r="UNO59" s="18"/>
      <c r="UNP59" s="18"/>
      <c r="UNQ59" s="18"/>
      <c r="UNR59" s="18"/>
      <c r="UNS59" s="18"/>
      <c r="UNT59" s="18"/>
      <c r="UNU59" s="18"/>
      <c r="UNV59" s="18"/>
      <c r="UNW59" s="18"/>
      <c r="UNX59" s="18"/>
      <c r="UNY59" s="18"/>
      <c r="UNZ59" s="18"/>
      <c r="UOA59" s="18"/>
      <c r="UOB59" s="18"/>
      <c r="UOC59" s="18"/>
      <c r="UOD59" s="18"/>
      <c r="UOE59" s="18"/>
      <c r="UOF59" s="18"/>
      <c r="UOG59" s="18"/>
      <c r="UOH59" s="18"/>
      <c r="UOI59" s="18"/>
      <c r="UOJ59" s="18"/>
      <c r="UOK59" s="18"/>
      <c r="UOL59" s="18"/>
      <c r="UOM59" s="18"/>
      <c r="UON59" s="18"/>
      <c r="UOO59" s="18"/>
      <c r="UOP59" s="18"/>
      <c r="UOQ59" s="18"/>
      <c r="UOR59" s="18"/>
      <c r="UOS59" s="18"/>
      <c r="UOT59" s="18"/>
      <c r="UOU59" s="18"/>
      <c r="UOV59" s="18"/>
      <c r="UOW59" s="18"/>
      <c r="UOX59" s="18"/>
      <c r="UOY59" s="18"/>
      <c r="UOZ59" s="18"/>
      <c r="UPA59" s="18"/>
      <c r="UPB59" s="18"/>
      <c r="UPC59" s="18"/>
      <c r="UPD59" s="18"/>
      <c r="UPE59" s="18"/>
      <c r="UPF59" s="18"/>
      <c r="UPG59" s="18"/>
      <c r="UPH59" s="18"/>
      <c r="UPI59" s="18"/>
      <c r="UPJ59" s="18"/>
      <c r="UPK59" s="18"/>
      <c r="UPL59" s="18"/>
      <c r="UPM59" s="18"/>
      <c r="UPN59" s="18"/>
      <c r="UPO59" s="18"/>
      <c r="UPP59" s="18"/>
      <c r="UPQ59" s="18"/>
      <c r="UPR59" s="18"/>
      <c r="UPS59" s="18"/>
      <c r="UPT59" s="18"/>
      <c r="UPU59" s="18"/>
      <c r="UPV59" s="18"/>
      <c r="UPW59" s="18"/>
      <c r="UPX59" s="18"/>
      <c r="UPY59" s="18"/>
      <c r="UPZ59" s="18"/>
      <c r="UQA59" s="18"/>
      <c r="UQB59" s="18"/>
      <c r="UQC59" s="18"/>
      <c r="UQD59" s="18"/>
      <c r="UQE59" s="18"/>
      <c r="UQF59" s="18"/>
      <c r="UQG59" s="18"/>
      <c r="UQH59" s="18"/>
      <c r="UQI59" s="18"/>
      <c r="UQJ59" s="18"/>
      <c r="UQK59" s="18"/>
      <c r="UQL59" s="18"/>
      <c r="UQM59" s="18"/>
      <c r="UQN59" s="18"/>
      <c r="UQO59" s="18"/>
      <c r="UQP59" s="18"/>
      <c r="UQQ59" s="18"/>
      <c r="UQR59" s="18"/>
      <c r="UQS59" s="18"/>
      <c r="UQT59" s="18"/>
      <c r="UQU59" s="18"/>
      <c r="UQV59" s="18"/>
      <c r="UQW59" s="18"/>
      <c r="UQX59" s="18"/>
      <c r="UQY59" s="18"/>
      <c r="UQZ59" s="18"/>
      <c r="URA59" s="18"/>
      <c r="URB59" s="18"/>
      <c r="URC59" s="18"/>
      <c r="URD59" s="18"/>
      <c r="URE59" s="18"/>
      <c r="URF59" s="18"/>
      <c r="URG59" s="18"/>
      <c r="URH59" s="18"/>
      <c r="URI59" s="18"/>
      <c r="URJ59" s="18"/>
      <c r="URK59" s="18"/>
      <c r="URL59" s="18"/>
      <c r="URM59" s="18"/>
      <c r="URN59" s="18"/>
      <c r="URO59" s="18"/>
      <c r="URP59" s="18"/>
      <c r="URQ59" s="18"/>
      <c r="URR59" s="18"/>
      <c r="URS59" s="18"/>
      <c r="URT59" s="18"/>
      <c r="URU59" s="18"/>
      <c r="URV59" s="18"/>
      <c r="URW59" s="18"/>
      <c r="URX59" s="18"/>
      <c r="URY59" s="18"/>
      <c r="URZ59" s="18"/>
      <c r="USA59" s="18"/>
      <c r="USB59" s="18"/>
      <c r="USC59" s="18"/>
      <c r="USD59" s="18"/>
      <c r="USE59" s="18"/>
      <c r="USF59" s="18"/>
      <c r="USG59" s="18"/>
      <c r="USH59" s="18"/>
      <c r="USI59" s="18"/>
      <c r="USJ59" s="18"/>
      <c r="USK59" s="18"/>
      <c r="USL59" s="18"/>
      <c r="USM59" s="18"/>
      <c r="USN59" s="18"/>
      <c r="USO59" s="18"/>
      <c r="USP59" s="18"/>
      <c r="USQ59" s="18"/>
      <c r="USR59" s="18"/>
      <c r="USS59" s="18"/>
      <c r="UST59" s="18"/>
      <c r="USU59" s="18"/>
      <c r="USV59" s="18"/>
      <c r="USW59" s="18"/>
      <c r="USX59" s="18"/>
      <c r="USY59" s="18"/>
      <c r="USZ59" s="18"/>
      <c r="UTA59" s="18"/>
      <c r="UTB59" s="18"/>
      <c r="UTC59" s="18"/>
      <c r="UTD59" s="18"/>
      <c r="UTE59" s="18"/>
      <c r="UTF59" s="18"/>
      <c r="UTG59" s="18"/>
      <c r="UTH59" s="18"/>
      <c r="UTI59" s="18"/>
      <c r="UTJ59" s="18"/>
      <c r="UTK59" s="18"/>
      <c r="UTL59" s="18"/>
      <c r="UTM59" s="18"/>
      <c r="UTN59" s="18"/>
      <c r="UTO59" s="18"/>
      <c r="UTP59" s="18"/>
      <c r="UTQ59" s="18"/>
      <c r="UTR59" s="18"/>
      <c r="UTS59" s="18"/>
      <c r="UTT59" s="18"/>
      <c r="UTU59" s="18"/>
      <c r="UTV59" s="18"/>
      <c r="UTW59" s="18"/>
      <c r="UTX59" s="18"/>
      <c r="UTY59" s="18"/>
      <c r="UTZ59" s="18"/>
      <c r="UUA59" s="18"/>
      <c r="UUB59" s="18"/>
      <c r="UUC59" s="18"/>
      <c r="UUD59" s="18"/>
      <c r="UUE59" s="18"/>
      <c r="UUF59" s="18"/>
      <c r="UUG59" s="18"/>
      <c r="UUH59" s="18"/>
      <c r="UUI59" s="18"/>
      <c r="UUJ59" s="18"/>
      <c r="UUK59" s="18"/>
      <c r="UUL59" s="18"/>
      <c r="UUM59" s="18"/>
      <c r="UUN59" s="18"/>
      <c r="UUO59" s="18"/>
      <c r="UUP59" s="18"/>
      <c r="UUQ59" s="18"/>
      <c r="UUR59" s="18"/>
      <c r="UUS59" s="18"/>
      <c r="UUT59" s="18"/>
      <c r="UUU59" s="18"/>
      <c r="UUV59" s="18"/>
      <c r="UUW59" s="18"/>
      <c r="UUX59" s="18"/>
      <c r="UUY59" s="18"/>
      <c r="UUZ59" s="18"/>
      <c r="UVA59" s="18"/>
      <c r="UVB59" s="18"/>
      <c r="UVC59" s="18"/>
      <c r="UVD59" s="18"/>
      <c r="UVE59" s="18"/>
      <c r="UVF59" s="18"/>
      <c r="UVG59" s="18"/>
      <c r="UVH59" s="18"/>
      <c r="UVI59" s="18"/>
      <c r="UVJ59" s="18"/>
      <c r="UVK59" s="18"/>
      <c r="UVL59" s="18"/>
      <c r="UVM59" s="18"/>
      <c r="UVN59" s="18"/>
      <c r="UVO59" s="18"/>
      <c r="UVP59" s="18"/>
      <c r="UVQ59" s="18"/>
      <c r="UVR59" s="18"/>
      <c r="UVS59" s="18"/>
      <c r="UVT59" s="18"/>
      <c r="UVU59" s="18"/>
      <c r="UVV59" s="18"/>
      <c r="UVW59" s="18"/>
      <c r="UVX59" s="18"/>
      <c r="UVY59" s="18"/>
      <c r="UVZ59" s="18"/>
      <c r="UWA59" s="18"/>
      <c r="UWB59" s="18"/>
      <c r="UWC59" s="18"/>
      <c r="UWD59" s="18"/>
      <c r="UWE59" s="18"/>
      <c r="UWF59" s="18"/>
      <c r="UWG59" s="18"/>
      <c r="UWH59" s="18"/>
      <c r="UWI59" s="18"/>
      <c r="UWJ59" s="18"/>
      <c r="UWK59" s="18"/>
      <c r="UWL59" s="18"/>
      <c r="UWM59" s="18"/>
      <c r="UWN59" s="18"/>
      <c r="UWO59" s="18"/>
      <c r="UWP59" s="18"/>
      <c r="UWQ59" s="18"/>
      <c r="UWR59" s="18"/>
      <c r="UWS59" s="18"/>
      <c r="UWT59" s="18"/>
      <c r="UWU59" s="18"/>
      <c r="UWV59" s="18"/>
      <c r="UWW59" s="18"/>
      <c r="UWX59" s="18"/>
      <c r="UWY59" s="18"/>
      <c r="UWZ59" s="18"/>
      <c r="UXA59" s="18"/>
      <c r="UXB59" s="18"/>
      <c r="UXC59" s="18"/>
      <c r="UXD59" s="18"/>
      <c r="UXE59" s="18"/>
      <c r="UXF59" s="18"/>
      <c r="UXG59" s="18"/>
      <c r="UXH59" s="18"/>
      <c r="UXI59" s="18"/>
      <c r="UXJ59" s="18"/>
      <c r="UXK59" s="18"/>
      <c r="UXL59" s="18"/>
      <c r="UXM59" s="18"/>
      <c r="UXN59" s="18"/>
      <c r="UXO59" s="18"/>
      <c r="UXP59" s="18"/>
      <c r="UXQ59" s="18"/>
      <c r="UXR59" s="18"/>
      <c r="UXS59" s="18"/>
      <c r="UXT59" s="18"/>
      <c r="UXU59" s="18"/>
      <c r="UXV59" s="18"/>
      <c r="UXW59" s="18"/>
      <c r="UXX59" s="18"/>
      <c r="UXY59" s="18"/>
      <c r="UXZ59" s="18"/>
      <c r="UYA59" s="18"/>
      <c r="UYB59" s="18"/>
      <c r="UYC59" s="18"/>
      <c r="UYD59" s="18"/>
      <c r="UYE59" s="18"/>
      <c r="UYF59" s="18"/>
      <c r="UYG59" s="18"/>
      <c r="UYH59" s="18"/>
      <c r="UYI59" s="18"/>
      <c r="UYJ59" s="18"/>
      <c r="UYK59" s="18"/>
      <c r="UYL59" s="18"/>
      <c r="UYM59" s="18"/>
      <c r="UYN59" s="18"/>
      <c r="UYO59" s="18"/>
      <c r="UYP59" s="18"/>
      <c r="UYQ59" s="18"/>
      <c r="UYR59" s="18"/>
      <c r="UYS59" s="18"/>
      <c r="UYT59" s="18"/>
      <c r="UYU59" s="18"/>
      <c r="UYV59" s="18"/>
      <c r="UYW59" s="18"/>
      <c r="UYX59" s="18"/>
      <c r="UYY59" s="18"/>
      <c r="UYZ59" s="18"/>
      <c r="UZA59" s="18"/>
      <c r="UZB59" s="18"/>
      <c r="UZC59" s="18"/>
      <c r="UZD59" s="18"/>
      <c r="UZE59" s="18"/>
      <c r="UZF59" s="18"/>
      <c r="UZG59" s="18"/>
      <c r="UZH59" s="18"/>
      <c r="UZI59" s="18"/>
      <c r="UZJ59" s="18"/>
      <c r="UZK59" s="18"/>
      <c r="UZL59" s="18"/>
      <c r="UZM59" s="18"/>
      <c r="UZN59" s="18"/>
      <c r="UZO59" s="18"/>
      <c r="UZP59" s="18"/>
      <c r="UZQ59" s="18"/>
      <c r="UZR59" s="18"/>
      <c r="UZS59" s="18"/>
      <c r="UZT59" s="18"/>
      <c r="UZU59" s="18"/>
      <c r="UZV59" s="18"/>
      <c r="UZW59" s="18"/>
      <c r="UZX59" s="18"/>
      <c r="UZY59" s="18"/>
      <c r="UZZ59" s="18"/>
      <c r="VAA59" s="18"/>
      <c r="VAB59" s="18"/>
      <c r="VAC59" s="18"/>
      <c r="VAD59" s="18"/>
      <c r="VAE59" s="18"/>
      <c r="VAF59" s="18"/>
      <c r="VAG59" s="18"/>
      <c r="VAH59" s="18"/>
      <c r="VAI59" s="18"/>
      <c r="VAJ59" s="18"/>
      <c r="VAK59" s="18"/>
      <c r="VAL59" s="18"/>
      <c r="VAM59" s="18"/>
      <c r="VAN59" s="18"/>
      <c r="VAO59" s="18"/>
      <c r="VAP59" s="18"/>
      <c r="VAQ59" s="18"/>
      <c r="VAR59" s="18"/>
      <c r="VAS59" s="18"/>
      <c r="VAT59" s="18"/>
      <c r="VAU59" s="18"/>
      <c r="VAV59" s="18"/>
      <c r="VAW59" s="18"/>
      <c r="VAX59" s="18"/>
      <c r="VAY59" s="18"/>
      <c r="VAZ59" s="18"/>
      <c r="VBA59" s="18"/>
      <c r="VBB59" s="18"/>
      <c r="VBC59" s="18"/>
      <c r="VBD59" s="18"/>
      <c r="VBE59" s="18"/>
      <c r="VBF59" s="18"/>
      <c r="VBG59" s="18"/>
      <c r="VBH59" s="18"/>
      <c r="VBI59" s="18"/>
      <c r="VBJ59" s="18"/>
      <c r="VBK59" s="18"/>
      <c r="VBL59" s="18"/>
      <c r="VBM59" s="18"/>
      <c r="VBN59" s="18"/>
      <c r="VBO59" s="18"/>
      <c r="VBP59" s="18"/>
      <c r="VBQ59" s="18"/>
      <c r="VBR59" s="18"/>
      <c r="VBS59" s="18"/>
      <c r="VBT59" s="18"/>
      <c r="VBU59" s="18"/>
      <c r="VBV59" s="18"/>
      <c r="VBW59" s="18"/>
      <c r="VBX59" s="18"/>
      <c r="VBY59" s="18"/>
      <c r="VBZ59" s="18"/>
      <c r="VCA59" s="18"/>
      <c r="VCB59" s="18"/>
      <c r="VCC59" s="18"/>
      <c r="VCD59" s="18"/>
      <c r="VCE59" s="18"/>
      <c r="VCF59" s="18"/>
      <c r="VCG59" s="18"/>
      <c r="VCH59" s="18"/>
      <c r="VCI59" s="18"/>
      <c r="VCJ59" s="18"/>
      <c r="VCK59" s="18"/>
      <c r="VCL59" s="18"/>
      <c r="VCM59" s="18"/>
      <c r="VCN59" s="18"/>
      <c r="VCO59" s="18"/>
      <c r="VCP59" s="18"/>
      <c r="VCQ59" s="18"/>
      <c r="VCR59" s="18"/>
      <c r="VCS59" s="18"/>
      <c r="VCT59" s="18"/>
      <c r="VCU59" s="18"/>
      <c r="VCV59" s="18"/>
      <c r="VCW59" s="18"/>
      <c r="VCX59" s="18"/>
      <c r="VCY59" s="18"/>
      <c r="VCZ59" s="18"/>
      <c r="VDA59" s="18"/>
      <c r="VDB59" s="18"/>
      <c r="VDC59" s="18"/>
      <c r="VDD59" s="18"/>
      <c r="VDE59" s="18"/>
      <c r="VDF59" s="18"/>
      <c r="VDG59" s="18"/>
      <c r="VDH59" s="18"/>
      <c r="VDI59" s="18"/>
      <c r="VDJ59" s="18"/>
      <c r="VDK59" s="18"/>
      <c r="VDL59" s="18"/>
      <c r="VDM59" s="18"/>
      <c r="VDN59" s="18"/>
      <c r="VDO59" s="18"/>
      <c r="VDP59" s="18"/>
      <c r="VDQ59" s="18"/>
      <c r="VDR59" s="18"/>
      <c r="VDS59" s="18"/>
      <c r="VDT59" s="18"/>
      <c r="VDU59" s="18"/>
      <c r="VDV59" s="18"/>
      <c r="VDW59" s="18"/>
      <c r="VDX59" s="18"/>
      <c r="VDY59" s="18"/>
      <c r="VDZ59" s="18"/>
      <c r="VEA59" s="18"/>
      <c r="VEB59" s="18"/>
      <c r="VEC59" s="18"/>
      <c r="VED59" s="18"/>
      <c r="VEE59" s="18"/>
      <c r="VEF59" s="18"/>
      <c r="VEG59" s="18"/>
      <c r="VEH59" s="18"/>
      <c r="VEI59" s="18"/>
      <c r="VEJ59" s="18"/>
      <c r="VEK59" s="18"/>
      <c r="VEL59" s="18"/>
      <c r="VEM59" s="18"/>
      <c r="VEN59" s="18"/>
      <c r="VEO59" s="18"/>
      <c r="VEP59" s="18"/>
      <c r="VEQ59" s="18"/>
      <c r="VER59" s="18"/>
      <c r="VES59" s="18"/>
      <c r="VET59" s="18"/>
      <c r="VEU59" s="18"/>
      <c r="VEV59" s="18"/>
      <c r="VEW59" s="18"/>
      <c r="VEX59" s="18"/>
      <c r="VEY59" s="18"/>
      <c r="VEZ59" s="18"/>
      <c r="VFA59" s="18"/>
      <c r="VFB59" s="18"/>
      <c r="VFC59" s="18"/>
      <c r="VFD59" s="18"/>
      <c r="VFE59" s="18"/>
      <c r="VFF59" s="18"/>
      <c r="VFG59" s="18"/>
      <c r="VFH59" s="18"/>
      <c r="VFI59" s="18"/>
      <c r="VFJ59" s="18"/>
      <c r="VFK59" s="18"/>
      <c r="VFL59" s="18"/>
      <c r="VFM59" s="18"/>
      <c r="VFN59" s="18"/>
      <c r="VFO59" s="18"/>
      <c r="VFP59" s="18"/>
      <c r="VFQ59" s="18"/>
      <c r="VFR59" s="18"/>
      <c r="VFS59" s="18"/>
      <c r="VFT59" s="18"/>
      <c r="VFU59" s="18"/>
      <c r="VFV59" s="18"/>
      <c r="VFW59" s="18"/>
      <c r="VFX59" s="18"/>
      <c r="VFY59" s="18"/>
      <c r="VFZ59" s="18"/>
      <c r="VGA59" s="18"/>
      <c r="VGB59" s="18"/>
      <c r="VGC59" s="18"/>
      <c r="VGD59" s="18"/>
      <c r="VGE59" s="18"/>
      <c r="VGF59" s="18"/>
      <c r="VGG59" s="18"/>
      <c r="VGH59" s="18"/>
      <c r="VGI59" s="18"/>
      <c r="VGJ59" s="18"/>
      <c r="VGK59" s="18"/>
      <c r="VGL59" s="18"/>
      <c r="VGM59" s="18"/>
      <c r="VGN59" s="18"/>
      <c r="VGO59" s="18"/>
      <c r="VGP59" s="18"/>
      <c r="VGQ59" s="18"/>
      <c r="VGR59" s="18"/>
      <c r="VGS59" s="18"/>
      <c r="VGT59" s="18"/>
      <c r="VGU59" s="18"/>
      <c r="VGV59" s="18"/>
      <c r="VGW59" s="18"/>
      <c r="VGX59" s="18"/>
      <c r="VGY59" s="18"/>
      <c r="VGZ59" s="18"/>
      <c r="VHA59" s="18"/>
      <c r="VHB59" s="18"/>
      <c r="VHC59" s="18"/>
      <c r="VHD59" s="18"/>
      <c r="VHE59" s="18"/>
      <c r="VHF59" s="18"/>
      <c r="VHG59" s="18"/>
      <c r="VHH59" s="18"/>
      <c r="VHI59" s="18"/>
      <c r="VHJ59" s="18"/>
      <c r="VHK59" s="18"/>
      <c r="VHL59" s="18"/>
      <c r="VHM59" s="18"/>
      <c r="VHN59" s="18"/>
      <c r="VHO59" s="18"/>
      <c r="VHP59" s="18"/>
      <c r="VHQ59" s="18"/>
      <c r="VHR59" s="18"/>
      <c r="VHS59" s="18"/>
      <c r="VHT59" s="18"/>
      <c r="VHU59" s="18"/>
      <c r="VHV59" s="18"/>
      <c r="VHW59" s="18"/>
      <c r="VHX59" s="18"/>
      <c r="VHY59" s="18"/>
      <c r="VHZ59" s="18"/>
      <c r="VIA59" s="18"/>
      <c r="VIB59" s="18"/>
      <c r="VIC59" s="18"/>
      <c r="VID59" s="18"/>
      <c r="VIE59" s="18"/>
      <c r="VIF59" s="18"/>
      <c r="VIG59" s="18"/>
      <c r="VIH59" s="18"/>
      <c r="VII59" s="18"/>
      <c r="VIJ59" s="18"/>
      <c r="VIK59" s="18"/>
      <c r="VIL59" s="18"/>
      <c r="VIM59" s="18"/>
      <c r="VIN59" s="18"/>
      <c r="VIO59" s="18"/>
      <c r="VIP59" s="18"/>
      <c r="VIQ59" s="18"/>
      <c r="VIR59" s="18"/>
      <c r="VIS59" s="18"/>
      <c r="VIT59" s="18"/>
      <c r="VIU59" s="18"/>
      <c r="VIV59" s="18"/>
      <c r="VIW59" s="18"/>
      <c r="VIX59" s="18"/>
      <c r="VIY59" s="18"/>
      <c r="VIZ59" s="18"/>
      <c r="VJA59" s="18"/>
      <c r="VJB59" s="18"/>
      <c r="VJC59" s="18"/>
      <c r="VJD59" s="18"/>
      <c r="VJE59" s="18"/>
      <c r="VJF59" s="18"/>
      <c r="VJG59" s="18"/>
      <c r="VJH59" s="18"/>
      <c r="VJI59" s="18"/>
      <c r="VJJ59" s="18"/>
      <c r="VJK59" s="18"/>
      <c r="VJL59" s="18"/>
      <c r="VJM59" s="18"/>
      <c r="VJN59" s="18"/>
      <c r="VJO59" s="18"/>
      <c r="VJP59" s="18"/>
      <c r="VJQ59" s="18"/>
      <c r="VJR59" s="18"/>
      <c r="VJS59" s="18"/>
      <c r="VJT59" s="18"/>
      <c r="VJU59" s="18"/>
      <c r="VJV59" s="18"/>
      <c r="VJW59" s="18"/>
      <c r="VJX59" s="18"/>
      <c r="VJY59" s="18"/>
      <c r="VJZ59" s="18"/>
      <c r="VKA59" s="18"/>
      <c r="VKB59" s="18"/>
      <c r="VKC59" s="18"/>
      <c r="VKD59" s="18"/>
      <c r="VKE59" s="18"/>
      <c r="VKF59" s="18"/>
      <c r="VKG59" s="18"/>
      <c r="VKH59" s="18"/>
      <c r="VKI59" s="18"/>
      <c r="VKJ59" s="18"/>
      <c r="VKK59" s="18"/>
      <c r="VKL59" s="18"/>
      <c r="VKM59" s="18"/>
      <c r="VKN59" s="18"/>
      <c r="VKO59" s="18"/>
      <c r="VKP59" s="18"/>
      <c r="VKQ59" s="18"/>
      <c r="VKR59" s="18"/>
      <c r="VKS59" s="18"/>
      <c r="VKT59" s="18"/>
      <c r="VKU59" s="18"/>
      <c r="VKV59" s="18"/>
      <c r="VKW59" s="18"/>
      <c r="VKX59" s="18"/>
      <c r="VKY59" s="18"/>
      <c r="VKZ59" s="18"/>
      <c r="VLA59" s="18"/>
      <c r="VLB59" s="18"/>
      <c r="VLC59" s="18"/>
      <c r="VLD59" s="18"/>
      <c r="VLE59" s="18"/>
      <c r="VLF59" s="18"/>
      <c r="VLG59" s="18"/>
      <c r="VLH59" s="18"/>
      <c r="VLI59" s="18"/>
      <c r="VLJ59" s="18"/>
      <c r="VLK59" s="18"/>
      <c r="VLL59" s="18"/>
      <c r="VLM59" s="18"/>
      <c r="VLN59" s="18"/>
      <c r="VLO59" s="18"/>
      <c r="VLP59" s="18"/>
      <c r="VLQ59" s="18"/>
      <c r="VLR59" s="18"/>
      <c r="VLS59" s="18"/>
      <c r="VLT59" s="18"/>
      <c r="VLU59" s="18"/>
      <c r="VLV59" s="18"/>
      <c r="VLW59" s="18"/>
      <c r="VLX59" s="18"/>
      <c r="VLY59" s="18"/>
      <c r="VLZ59" s="18"/>
      <c r="VMA59" s="18"/>
      <c r="VMB59" s="18"/>
      <c r="VMC59" s="18"/>
      <c r="VMD59" s="18"/>
      <c r="VME59" s="18"/>
      <c r="VMF59" s="18"/>
      <c r="VMG59" s="18"/>
      <c r="VMH59" s="18"/>
      <c r="VMI59" s="18"/>
      <c r="VMJ59" s="18"/>
      <c r="VMK59" s="18"/>
      <c r="VML59" s="18"/>
      <c r="VMM59" s="18"/>
      <c r="VMN59" s="18"/>
      <c r="VMO59" s="18"/>
      <c r="VMP59" s="18"/>
      <c r="VMQ59" s="18"/>
      <c r="VMR59" s="18"/>
      <c r="VMS59" s="18"/>
      <c r="VMT59" s="18"/>
      <c r="VMU59" s="18"/>
      <c r="VMV59" s="18"/>
      <c r="VMW59" s="18"/>
      <c r="VMX59" s="18"/>
      <c r="VMY59" s="18"/>
      <c r="VMZ59" s="18"/>
      <c r="VNA59" s="18"/>
      <c r="VNB59" s="18"/>
      <c r="VNC59" s="18"/>
      <c r="VND59" s="18"/>
      <c r="VNE59" s="18"/>
      <c r="VNF59" s="18"/>
      <c r="VNG59" s="18"/>
      <c r="VNH59" s="18"/>
      <c r="VNI59" s="18"/>
      <c r="VNJ59" s="18"/>
      <c r="VNK59" s="18"/>
      <c r="VNL59" s="18"/>
      <c r="VNM59" s="18"/>
      <c r="VNN59" s="18"/>
      <c r="VNO59" s="18"/>
      <c r="VNP59" s="18"/>
      <c r="VNQ59" s="18"/>
      <c r="VNR59" s="18"/>
      <c r="VNS59" s="18"/>
      <c r="VNT59" s="18"/>
      <c r="VNU59" s="18"/>
      <c r="VNV59" s="18"/>
      <c r="VNW59" s="18"/>
      <c r="VNX59" s="18"/>
      <c r="VNY59" s="18"/>
      <c r="VNZ59" s="18"/>
      <c r="VOA59" s="18"/>
      <c r="VOB59" s="18"/>
      <c r="VOC59" s="18"/>
      <c r="VOD59" s="18"/>
      <c r="VOE59" s="18"/>
      <c r="VOF59" s="18"/>
      <c r="VOG59" s="18"/>
      <c r="VOH59" s="18"/>
      <c r="VOI59" s="18"/>
      <c r="VOJ59" s="18"/>
      <c r="VOK59" s="18"/>
      <c r="VOL59" s="18"/>
      <c r="VOM59" s="18"/>
      <c r="VON59" s="18"/>
      <c r="VOO59" s="18"/>
      <c r="VOP59" s="18"/>
      <c r="VOQ59" s="18"/>
      <c r="VOR59" s="18"/>
      <c r="VOS59" s="18"/>
      <c r="VOT59" s="18"/>
      <c r="VOU59" s="18"/>
      <c r="VOV59" s="18"/>
      <c r="VOW59" s="18"/>
      <c r="VOX59" s="18"/>
      <c r="VOY59" s="18"/>
      <c r="VOZ59" s="18"/>
      <c r="VPA59" s="18"/>
      <c r="VPB59" s="18"/>
      <c r="VPC59" s="18"/>
      <c r="VPD59" s="18"/>
      <c r="VPE59" s="18"/>
      <c r="VPF59" s="18"/>
      <c r="VPG59" s="18"/>
      <c r="VPH59" s="18"/>
      <c r="VPI59" s="18"/>
      <c r="VPJ59" s="18"/>
      <c r="VPK59" s="18"/>
      <c r="VPL59" s="18"/>
      <c r="VPM59" s="18"/>
      <c r="VPN59" s="18"/>
      <c r="VPO59" s="18"/>
      <c r="VPP59" s="18"/>
      <c r="VPQ59" s="18"/>
      <c r="VPR59" s="18"/>
      <c r="VPS59" s="18"/>
      <c r="VPT59" s="18"/>
      <c r="VPU59" s="18"/>
      <c r="VPV59" s="18"/>
      <c r="VPW59" s="18"/>
      <c r="VPX59" s="18"/>
      <c r="VPY59" s="18"/>
      <c r="VPZ59" s="18"/>
      <c r="VQA59" s="18"/>
      <c r="VQB59" s="18"/>
      <c r="VQC59" s="18"/>
      <c r="VQD59" s="18"/>
      <c r="VQE59" s="18"/>
      <c r="VQF59" s="18"/>
      <c r="VQG59" s="18"/>
      <c r="VQH59" s="18"/>
      <c r="VQI59" s="18"/>
      <c r="VQJ59" s="18"/>
      <c r="VQK59" s="18"/>
      <c r="VQL59" s="18"/>
      <c r="VQM59" s="18"/>
      <c r="VQN59" s="18"/>
      <c r="VQO59" s="18"/>
      <c r="VQP59" s="18"/>
      <c r="VQQ59" s="18"/>
      <c r="VQR59" s="18"/>
      <c r="VQS59" s="18"/>
      <c r="VQT59" s="18"/>
      <c r="VQU59" s="18"/>
      <c r="VQV59" s="18"/>
      <c r="VQW59" s="18"/>
      <c r="VQX59" s="18"/>
      <c r="VQY59" s="18"/>
      <c r="VQZ59" s="18"/>
      <c r="VRA59" s="18"/>
      <c r="VRB59" s="18"/>
      <c r="VRC59" s="18"/>
      <c r="VRD59" s="18"/>
      <c r="VRE59" s="18"/>
      <c r="VRF59" s="18"/>
      <c r="VRG59" s="18"/>
      <c r="VRH59" s="18"/>
      <c r="VRI59" s="18"/>
      <c r="VRJ59" s="18"/>
      <c r="VRK59" s="18"/>
      <c r="VRL59" s="18"/>
      <c r="VRM59" s="18"/>
      <c r="VRN59" s="18"/>
      <c r="VRO59" s="18"/>
      <c r="VRP59" s="18"/>
      <c r="VRQ59" s="18"/>
      <c r="VRR59" s="18"/>
      <c r="VRS59" s="18"/>
      <c r="VRT59" s="18"/>
      <c r="VRU59" s="18"/>
      <c r="VRV59" s="18"/>
      <c r="VRW59" s="18"/>
      <c r="VRX59" s="18"/>
      <c r="VRY59" s="18"/>
      <c r="VRZ59" s="18"/>
      <c r="VSA59" s="18"/>
      <c r="VSB59" s="18"/>
      <c r="VSC59" s="18"/>
      <c r="VSD59" s="18"/>
      <c r="VSE59" s="18"/>
      <c r="VSF59" s="18"/>
      <c r="VSG59" s="18"/>
      <c r="VSH59" s="18"/>
      <c r="VSI59" s="18"/>
      <c r="VSJ59" s="18"/>
      <c r="VSK59" s="18"/>
      <c r="VSL59" s="18"/>
      <c r="VSM59" s="18"/>
      <c r="VSN59" s="18"/>
      <c r="VSO59" s="18"/>
      <c r="VSP59" s="18"/>
      <c r="VSQ59" s="18"/>
      <c r="VSR59" s="18"/>
      <c r="VSS59" s="18"/>
      <c r="VST59" s="18"/>
      <c r="VSU59" s="18"/>
      <c r="VSV59" s="18"/>
      <c r="VSW59" s="18"/>
      <c r="VSX59" s="18"/>
      <c r="VSY59" s="18"/>
      <c r="VSZ59" s="18"/>
      <c r="VTA59" s="18"/>
      <c r="VTB59" s="18"/>
      <c r="VTC59" s="18"/>
      <c r="VTD59" s="18"/>
      <c r="VTE59" s="18"/>
      <c r="VTF59" s="18"/>
      <c r="VTG59" s="18"/>
      <c r="VTH59" s="18"/>
      <c r="VTI59" s="18"/>
      <c r="VTJ59" s="18"/>
      <c r="VTK59" s="18"/>
      <c r="VTL59" s="18"/>
      <c r="VTM59" s="18"/>
      <c r="VTN59" s="18"/>
      <c r="VTO59" s="18"/>
      <c r="VTP59" s="18"/>
      <c r="VTQ59" s="18"/>
      <c r="VTR59" s="18"/>
      <c r="VTS59" s="18"/>
      <c r="VTT59" s="18"/>
      <c r="VTU59" s="18"/>
      <c r="VTV59" s="18"/>
      <c r="VTW59" s="18"/>
      <c r="VTX59" s="18"/>
      <c r="VTY59" s="18"/>
      <c r="VTZ59" s="18"/>
      <c r="VUA59" s="18"/>
      <c r="VUB59" s="18"/>
      <c r="VUC59" s="18"/>
      <c r="VUD59" s="18"/>
      <c r="VUE59" s="18"/>
      <c r="VUF59" s="18"/>
      <c r="VUG59" s="18"/>
      <c r="VUH59" s="18"/>
      <c r="VUI59" s="18"/>
      <c r="VUJ59" s="18"/>
      <c r="VUK59" s="18"/>
      <c r="VUL59" s="18"/>
      <c r="VUM59" s="18"/>
      <c r="VUN59" s="18"/>
      <c r="VUO59" s="18"/>
      <c r="VUP59" s="18"/>
      <c r="VUQ59" s="18"/>
      <c r="VUR59" s="18"/>
      <c r="VUS59" s="18"/>
      <c r="VUT59" s="18"/>
      <c r="VUU59" s="18"/>
      <c r="VUV59" s="18"/>
      <c r="VUW59" s="18"/>
      <c r="VUX59" s="18"/>
      <c r="VUY59" s="18"/>
      <c r="VUZ59" s="18"/>
      <c r="VVA59" s="18"/>
      <c r="VVB59" s="18"/>
      <c r="VVC59" s="18"/>
      <c r="VVD59" s="18"/>
      <c r="VVE59" s="18"/>
      <c r="VVF59" s="18"/>
      <c r="VVG59" s="18"/>
      <c r="VVH59" s="18"/>
      <c r="VVI59" s="18"/>
      <c r="VVJ59" s="18"/>
      <c r="VVK59" s="18"/>
      <c r="VVL59" s="18"/>
      <c r="VVM59" s="18"/>
      <c r="VVN59" s="18"/>
      <c r="VVO59" s="18"/>
      <c r="VVP59" s="18"/>
      <c r="VVQ59" s="18"/>
      <c r="VVR59" s="18"/>
      <c r="VVS59" s="18"/>
      <c r="VVT59" s="18"/>
      <c r="VVU59" s="18"/>
      <c r="VVV59" s="18"/>
      <c r="VVW59" s="18"/>
      <c r="VVX59" s="18"/>
      <c r="VVY59" s="18"/>
      <c r="VVZ59" s="18"/>
      <c r="VWA59" s="18"/>
      <c r="VWB59" s="18"/>
      <c r="VWC59" s="18"/>
      <c r="VWD59" s="18"/>
      <c r="VWE59" s="18"/>
      <c r="VWF59" s="18"/>
      <c r="VWG59" s="18"/>
      <c r="VWH59" s="18"/>
      <c r="VWI59" s="18"/>
      <c r="VWJ59" s="18"/>
      <c r="VWK59" s="18"/>
      <c r="VWL59" s="18"/>
      <c r="VWM59" s="18"/>
      <c r="VWN59" s="18"/>
      <c r="VWO59" s="18"/>
      <c r="VWP59" s="18"/>
      <c r="VWQ59" s="18"/>
      <c r="VWR59" s="18"/>
      <c r="VWS59" s="18"/>
      <c r="VWT59" s="18"/>
      <c r="VWU59" s="18"/>
      <c r="VWV59" s="18"/>
      <c r="VWW59" s="18"/>
      <c r="VWX59" s="18"/>
      <c r="VWY59" s="18"/>
      <c r="VWZ59" s="18"/>
      <c r="VXA59" s="18"/>
      <c r="VXB59" s="18"/>
      <c r="VXC59" s="18"/>
      <c r="VXD59" s="18"/>
      <c r="VXE59" s="18"/>
      <c r="VXF59" s="18"/>
      <c r="VXG59" s="18"/>
      <c r="VXH59" s="18"/>
      <c r="VXI59" s="18"/>
      <c r="VXJ59" s="18"/>
      <c r="VXK59" s="18"/>
      <c r="VXL59" s="18"/>
      <c r="VXM59" s="18"/>
      <c r="VXN59" s="18"/>
      <c r="VXO59" s="18"/>
      <c r="VXP59" s="18"/>
      <c r="VXQ59" s="18"/>
      <c r="VXR59" s="18"/>
      <c r="VXS59" s="18"/>
      <c r="VXT59" s="18"/>
      <c r="VXU59" s="18"/>
      <c r="VXV59" s="18"/>
      <c r="VXW59" s="18"/>
      <c r="VXX59" s="18"/>
      <c r="VXY59" s="18"/>
      <c r="VXZ59" s="18"/>
      <c r="VYA59" s="18"/>
      <c r="VYB59" s="18"/>
      <c r="VYC59" s="18"/>
      <c r="VYD59" s="18"/>
      <c r="VYE59" s="18"/>
      <c r="VYF59" s="18"/>
      <c r="VYG59" s="18"/>
      <c r="VYH59" s="18"/>
      <c r="VYI59" s="18"/>
      <c r="VYJ59" s="18"/>
      <c r="VYK59" s="18"/>
      <c r="VYL59" s="18"/>
      <c r="VYM59" s="18"/>
      <c r="VYN59" s="18"/>
      <c r="VYO59" s="18"/>
      <c r="VYP59" s="18"/>
      <c r="VYQ59" s="18"/>
      <c r="VYR59" s="18"/>
      <c r="VYS59" s="18"/>
      <c r="VYT59" s="18"/>
      <c r="VYU59" s="18"/>
      <c r="VYV59" s="18"/>
      <c r="VYW59" s="18"/>
      <c r="VYX59" s="18"/>
      <c r="VYY59" s="18"/>
      <c r="VYZ59" s="18"/>
      <c r="VZA59" s="18"/>
      <c r="VZB59" s="18"/>
      <c r="VZC59" s="18"/>
      <c r="VZD59" s="18"/>
      <c r="VZE59" s="18"/>
      <c r="VZF59" s="18"/>
      <c r="VZG59" s="18"/>
      <c r="VZH59" s="18"/>
      <c r="VZI59" s="18"/>
      <c r="VZJ59" s="18"/>
      <c r="VZK59" s="18"/>
      <c r="VZL59" s="18"/>
      <c r="VZM59" s="18"/>
      <c r="VZN59" s="18"/>
      <c r="VZO59" s="18"/>
      <c r="VZP59" s="18"/>
      <c r="VZQ59" s="18"/>
      <c r="VZR59" s="18"/>
      <c r="VZS59" s="18"/>
      <c r="VZT59" s="18"/>
      <c r="VZU59" s="18"/>
      <c r="VZV59" s="18"/>
      <c r="VZW59" s="18"/>
      <c r="VZX59" s="18"/>
      <c r="VZY59" s="18"/>
      <c r="VZZ59" s="18"/>
      <c r="WAA59" s="18"/>
      <c r="WAB59" s="18"/>
      <c r="WAC59" s="18"/>
      <c r="WAD59" s="18"/>
      <c r="WAE59" s="18"/>
      <c r="WAF59" s="18"/>
      <c r="WAG59" s="18"/>
      <c r="WAH59" s="18"/>
      <c r="WAI59" s="18"/>
      <c r="WAJ59" s="18"/>
      <c r="WAK59" s="18"/>
      <c r="WAL59" s="18"/>
      <c r="WAM59" s="18"/>
      <c r="WAN59" s="18"/>
      <c r="WAO59" s="18"/>
      <c r="WAP59" s="18"/>
      <c r="WAQ59" s="18"/>
      <c r="WAR59" s="18"/>
      <c r="WAS59" s="18"/>
      <c r="WAT59" s="18"/>
      <c r="WAU59" s="18"/>
      <c r="WAV59" s="18"/>
      <c r="WAW59" s="18"/>
      <c r="WAX59" s="18"/>
      <c r="WAY59" s="18"/>
      <c r="WAZ59" s="18"/>
      <c r="WBA59" s="18"/>
      <c r="WBB59" s="18"/>
      <c r="WBC59" s="18"/>
      <c r="WBD59" s="18"/>
      <c r="WBE59" s="18"/>
      <c r="WBF59" s="18"/>
      <c r="WBG59" s="18"/>
      <c r="WBH59" s="18"/>
      <c r="WBI59" s="18"/>
      <c r="WBJ59" s="18"/>
      <c r="WBK59" s="18"/>
      <c r="WBL59" s="18"/>
      <c r="WBM59" s="18"/>
      <c r="WBN59" s="18"/>
      <c r="WBO59" s="18"/>
      <c r="WBP59" s="18"/>
      <c r="WBQ59" s="18"/>
      <c r="WBR59" s="18"/>
      <c r="WBS59" s="18"/>
      <c r="WBT59" s="18"/>
      <c r="WBU59" s="18"/>
      <c r="WBV59" s="18"/>
      <c r="WBW59" s="18"/>
      <c r="WBX59" s="18"/>
      <c r="WBY59" s="18"/>
      <c r="WBZ59" s="18"/>
      <c r="WCA59" s="18"/>
      <c r="WCB59" s="18"/>
      <c r="WCC59" s="18"/>
      <c r="WCD59" s="18"/>
      <c r="WCE59" s="18"/>
      <c r="WCF59" s="18"/>
      <c r="WCG59" s="18"/>
      <c r="WCH59" s="18"/>
      <c r="WCI59" s="18"/>
      <c r="WCJ59" s="18"/>
      <c r="WCK59" s="18"/>
      <c r="WCL59" s="18"/>
      <c r="WCM59" s="18"/>
      <c r="WCN59" s="18"/>
      <c r="WCO59" s="18"/>
      <c r="WCP59" s="18"/>
      <c r="WCQ59" s="18"/>
      <c r="WCR59" s="18"/>
      <c r="WCS59" s="18"/>
      <c r="WCT59" s="18"/>
      <c r="WCU59" s="18"/>
      <c r="WCV59" s="18"/>
      <c r="WCW59" s="18"/>
      <c r="WCX59" s="18"/>
      <c r="WCY59" s="18"/>
      <c r="WCZ59" s="18"/>
      <c r="WDA59" s="18"/>
      <c r="WDB59" s="18"/>
      <c r="WDC59" s="18"/>
      <c r="WDD59" s="18"/>
      <c r="WDE59" s="18"/>
      <c r="WDF59" s="18"/>
      <c r="WDG59" s="18"/>
      <c r="WDH59" s="18"/>
      <c r="WDI59" s="18"/>
      <c r="WDJ59" s="18"/>
      <c r="WDK59" s="18"/>
      <c r="WDL59" s="18"/>
      <c r="WDM59" s="18"/>
      <c r="WDN59" s="18"/>
      <c r="WDO59" s="18"/>
      <c r="WDP59" s="18"/>
      <c r="WDQ59" s="18"/>
      <c r="WDR59" s="18"/>
      <c r="WDS59" s="18"/>
      <c r="WDT59" s="18"/>
      <c r="WDU59" s="18"/>
      <c r="WDV59" s="18"/>
      <c r="WDW59" s="18"/>
      <c r="WDX59" s="18"/>
      <c r="WDY59" s="18"/>
      <c r="WDZ59" s="18"/>
      <c r="WEA59" s="18"/>
      <c r="WEB59" s="18"/>
      <c r="WEC59" s="18"/>
      <c r="WED59" s="18"/>
      <c r="WEE59" s="18"/>
      <c r="WEF59" s="18"/>
      <c r="WEG59" s="18"/>
      <c r="WEH59" s="18"/>
      <c r="WEI59" s="18"/>
      <c r="WEJ59" s="18"/>
      <c r="WEK59" s="18"/>
      <c r="WEL59" s="18"/>
      <c r="WEM59" s="18"/>
      <c r="WEN59" s="18"/>
      <c r="WEO59" s="18"/>
      <c r="WEP59" s="18"/>
      <c r="WEQ59" s="18"/>
      <c r="WER59" s="18"/>
      <c r="WES59" s="18"/>
      <c r="WET59" s="18"/>
      <c r="WEU59" s="18"/>
      <c r="WEV59" s="18"/>
      <c r="WEW59" s="18"/>
      <c r="WEX59" s="18"/>
      <c r="WEY59" s="18"/>
      <c r="WEZ59" s="18"/>
      <c r="WFA59" s="18"/>
      <c r="WFB59" s="18"/>
      <c r="WFC59" s="18"/>
      <c r="WFD59" s="18"/>
      <c r="WFE59" s="18"/>
      <c r="WFF59" s="18"/>
      <c r="WFG59" s="18"/>
      <c r="WFH59" s="18"/>
      <c r="WFI59" s="18"/>
      <c r="WFJ59" s="18"/>
      <c r="WFK59" s="18"/>
      <c r="WFL59" s="18"/>
      <c r="WFM59" s="18"/>
      <c r="WFN59" s="18"/>
      <c r="WFO59" s="18"/>
      <c r="WFP59" s="18"/>
      <c r="WFQ59" s="18"/>
      <c r="WFR59" s="18"/>
      <c r="WFS59" s="18"/>
      <c r="WFT59" s="18"/>
      <c r="WFU59" s="18"/>
      <c r="WFV59" s="18"/>
      <c r="WFW59" s="18"/>
      <c r="WFX59" s="18"/>
      <c r="WFY59" s="18"/>
      <c r="WFZ59" s="18"/>
      <c r="WGA59" s="18"/>
      <c r="WGB59" s="18"/>
      <c r="WGC59" s="18"/>
      <c r="WGD59" s="18"/>
      <c r="WGE59" s="18"/>
      <c r="WGF59" s="18"/>
      <c r="WGG59" s="18"/>
      <c r="WGH59" s="18"/>
      <c r="WGI59" s="18"/>
      <c r="WGJ59" s="18"/>
      <c r="WGK59" s="18"/>
      <c r="WGL59" s="18"/>
      <c r="WGM59" s="18"/>
      <c r="WGN59" s="18"/>
      <c r="WGO59" s="18"/>
      <c r="WGP59" s="18"/>
      <c r="WGQ59" s="18"/>
      <c r="WGR59" s="18"/>
      <c r="WGS59" s="18"/>
      <c r="WGT59" s="18"/>
      <c r="WGU59" s="18"/>
      <c r="WGV59" s="18"/>
      <c r="WGW59" s="18"/>
      <c r="WGX59" s="18"/>
      <c r="WGY59" s="18"/>
      <c r="WGZ59" s="18"/>
      <c r="WHA59" s="18"/>
      <c r="WHB59" s="18"/>
      <c r="WHC59" s="18"/>
      <c r="WHD59" s="18"/>
      <c r="WHE59" s="18"/>
      <c r="WHF59" s="18"/>
      <c r="WHG59" s="18"/>
      <c r="WHH59" s="18"/>
      <c r="WHI59" s="18"/>
      <c r="WHJ59" s="18"/>
      <c r="WHK59" s="18"/>
      <c r="WHL59" s="18"/>
      <c r="WHM59" s="18"/>
      <c r="WHN59" s="18"/>
      <c r="WHO59" s="18"/>
      <c r="WHP59" s="18"/>
      <c r="WHQ59" s="18"/>
      <c r="WHR59" s="18"/>
      <c r="WHS59" s="18"/>
      <c r="WHT59" s="18"/>
      <c r="WHU59" s="18"/>
      <c r="WHV59" s="18"/>
      <c r="WHW59" s="18"/>
      <c r="WHX59" s="18"/>
      <c r="WHY59" s="18"/>
      <c r="WHZ59" s="18"/>
      <c r="WIA59" s="18"/>
      <c r="WIB59" s="18"/>
      <c r="WIC59" s="18"/>
      <c r="WID59" s="18"/>
      <c r="WIE59" s="18"/>
      <c r="WIF59" s="18"/>
      <c r="WIG59" s="18"/>
      <c r="WIH59" s="18"/>
      <c r="WII59" s="18"/>
      <c r="WIJ59" s="18"/>
      <c r="WIK59" s="18"/>
      <c r="WIL59" s="18"/>
      <c r="WIM59" s="18"/>
      <c r="WIN59" s="18"/>
      <c r="WIO59" s="18"/>
      <c r="WIP59" s="18"/>
      <c r="WIQ59" s="18"/>
      <c r="WIR59" s="18"/>
      <c r="WIS59" s="18"/>
      <c r="WIT59" s="18"/>
      <c r="WIU59" s="18"/>
      <c r="WIV59" s="18"/>
      <c r="WIW59" s="18"/>
      <c r="WIX59" s="18"/>
      <c r="WIY59" s="18"/>
      <c r="WIZ59" s="18"/>
      <c r="WJA59" s="18"/>
      <c r="WJB59" s="18"/>
      <c r="WJC59" s="18"/>
      <c r="WJD59" s="18"/>
      <c r="WJE59" s="18"/>
      <c r="WJF59" s="18"/>
      <c r="WJG59" s="18"/>
      <c r="WJH59" s="18"/>
      <c r="WJI59" s="18"/>
      <c r="WJJ59" s="18"/>
      <c r="WJK59" s="18"/>
      <c r="WJL59" s="18"/>
      <c r="WJM59" s="18"/>
      <c r="WJN59" s="18"/>
      <c r="WJO59" s="18"/>
      <c r="WJP59" s="18"/>
      <c r="WJQ59" s="18"/>
      <c r="WJR59" s="18"/>
      <c r="WJS59" s="18"/>
      <c r="WJT59" s="18"/>
      <c r="WJU59" s="18"/>
      <c r="WJV59" s="18"/>
      <c r="WJW59" s="18"/>
      <c r="WJX59" s="18"/>
      <c r="WJY59" s="18"/>
      <c r="WJZ59" s="18"/>
      <c r="WKA59" s="18"/>
      <c r="WKB59" s="18"/>
      <c r="WKC59" s="18"/>
      <c r="WKD59" s="18"/>
      <c r="WKE59" s="18"/>
      <c r="WKF59" s="18"/>
      <c r="WKG59" s="18"/>
      <c r="WKH59" s="18"/>
      <c r="WKI59" s="18"/>
      <c r="WKJ59" s="18"/>
      <c r="WKK59" s="18"/>
      <c r="WKL59" s="18"/>
      <c r="WKM59" s="18"/>
      <c r="WKN59" s="18"/>
      <c r="WKO59" s="18"/>
      <c r="WKP59" s="18"/>
      <c r="WKQ59" s="18"/>
      <c r="WKR59" s="18"/>
      <c r="WKS59" s="18"/>
      <c r="WKT59" s="18"/>
      <c r="WKU59" s="18"/>
      <c r="WKV59" s="18"/>
      <c r="WKW59" s="18"/>
      <c r="WKX59" s="18"/>
      <c r="WKY59" s="18"/>
      <c r="WKZ59" s="18"/>
      <c r="WLA59" s="18"/>
      <c r="WLB59" s="18"/>
      <c r="WLC59" s="18"/>
      <c r="WLD59" s="18"/>
      <c r="WLE59" s="18"/>
      <c r="WLF59" s="18"/>
      <c r="WLG59" s="18"/>
      <c r="WLH59" s="18"/>
      <c r="WLI59" s="18"/>
      <c r="WLJ59" s="18"/>
      <c r="WLK59" s="18"/>
      <c r="WLL59" s="18"/>
      <c r="WLM59" s="18"/>
      <c r="WLN59" s="18"/>
      <c r="WLO59" s="18"/>
      <c r="WLP59" s="18"/>
      <c r="WLQ59" s="18"/>
      <c r="WLR59" s="18"/>
      <c r="WLS59" s="18"/>
      <c r="WLT59" s="18"/>
      <c r="WLU59" s="18"/>
      <c r="WLV59" s="18"/>
      <c r="WLW59" s="18"/>
      <c r="WLX59" s="18"/>
      <c r="WLY59" s="18"/>
      <c r="WLZ59" s="18"/>
      <c r="WMA59" s="18"/>
      <c r="WMB59" s="18"/>
      <c r="WMC59" s="18"/>
      <c r="WMD59" s="18"/>
      <c r="WME59" s="18"/>
      <c r="WMF59" s="18"/>
      <c r="WMG59" s="18"/>
      <c r="WMH59" s="18"/>
      <c r="WMI59" s="18"/>
      <c r="WMJ59" s="18"/>
      <c r="WMK59" s="18"/>
      <c r="WML59" s="18"/>
      <c r="WMM59" s="18"/>
      <c r="WMN59" s="18"/>
      <c r="WMO59" s="18"/>
      <c r="WMP59" s="18"/>
      <c r="WMQ59" s="18"/>
      <c r="WMR59" s="18"/>
      <c r="WMS59" s="18"/>
      <c r="WMT59" s="18"/>
      <c r="WMU59" s="18"/>
      <c r="WMV59" s="18"/>
      <c r="WMW59" s="18"/>
      <c r="WMX59" s="18"/>
      <c r="WMY59" s="18"/>
      <c r="WMZ59" s="18"/>
      <c r="WNA59" s="18"/>
      <c r="WNB59" s="18"/>
      <c r="WNC59" s="18"/>
      <c r="WND59" s="18"/>
      <c r="WNE59" s="18"/>
      <c r="WNF59" s="18"/>
      <c r="WNG59" s="18"/>
      <c r="WNH59" s="18"/>
      <c r="WNI59" s="18"/>
      <c r="WNJ59" s="18"/>
      <c r="WNK59" s="18"/>
      <c r="WNL59" s="18"/>
      <c r="WNM59" s="18"/>
      <c r="WNN59" s="18"/>
      <c r="WNO59" s="18"/>
      <c r="WNP59" s="18"/>
      <c r="WNQ59" s="18"/>
      <c r="WNR59" s="18"/>
      <c r="WNS59" s="18"/>
      <c r="WNT59" s="18"/>
      <c r="WNU59" s="18"/>
      <c r="WNV59" s="18"/>
      <c r="WNW59" s="18"/>
      <c r="WNX59" s="18"/>
      <c r="WNY59" s="18"/>
      <c r="WNZ59" s="18"/>
      <c r="WOA59" s="18"/>
      <c r="WOB59" s="18"/>
      <c r="WOC59" s="18"/>
      <c r="WOD59" s="18"/>
      <c r="WOE59" s="18"/>
      <c r="WOF59" s="18"/>
      <c r="WOG59" s="18"/>
      <c r="WOH59" s="18"/>
      <c r="WOI59" s="18"/>
      <c r="WOJ59" s="18"/>
      <c r="WOK59" s="18"/>
      <c r="WOL59" s="18"/>
      <c r="WOM59" s="18"/>
      <c r="WON59" s="18"/>
      <c r="WOO59" s="18"/>
      <c r="WOP59" s="18"/>
      <c r="WOQ59" s="18"/>
      <c r="WOR59" s="18"/>
      <c r="WOS59" s="18"/>
      <c r="WOT59" s="18"/>
      <c r="WOU59" s="18"/>
      <c r="WOV59" s="18"/>
      <c r="WOW59" s="18"/>
      <c r="WOX59" s="18"/>
      <c r="WOY59" s="18"/>
      <c r="WOZ59" s="18"/>
      <c r="WPA59" s="18"/>
      <c r="WPB59" s="18"/>
      <c r="WPC59" s="18"/>
      <c r="WPD59" s="18"/>
      <c r="WPE59" s="18"/>
      <c r="WPF59" s="18"/>
      <c r="WPG59" s="18"/>
      <c r="WPH59" s="18"/>
      <c r="WPI59" s="18"/>
      <c r="WPJ59" s="18"/>
      <c r="WPK59" s="18"/>
      <c r="WPL59" s="18"/>
      <c r="WPM59" s="18"/>
      <c r="WPN59" s="18"/>
      <c r="WPO59" s="18"/>
      <c r="WPP59" s="18"/>
      <c r="WPQ59" s="18"/>
      <c r="WPR59" s="18"/>
      <c r="WPS59" s="18"/>
      <c r="WPT59" s="18"/>
      <c r="WPU59" s="18"/>
      <c r="WPV59" s="18"/>
      <c r="WPW59" s="18"/>
      <c r="WPX59" s="18"/>
      <c r="WPY59" s="18"/>
      <c r="WPZ59" s="18"/>
      <c r="WQA59" s="18"/>
      <c r="WQB59" s="18"/>
      <c r="WQC59" s="18"/>
      <c r="WQD59" s="18"/>
      <c r="WQE59" s="18"/>
      <c r="WQF59" s="18"/>
      <c r="WQG59" s="18"/>
      <c r="WQH59" s="18"/>
      <c r="WQI59" s="18"/>
      <c r="WQJ59" s="18"/>
      <c r="WQK59" s="18"/>
      <c r="WQL59" s="18"/>
      <c r="WQM59" s="18"/>
      <c r="WQN59" s="18"/>
      <c r="WQO59" s="18"/>
      <c r="WQP59" s="18"/>
      <c r="WQQ59" s="18"/>
      <c r="WQR59" s="18"/>
      <c r="WQS59" s="18"/>
      <c r="WQT59" s="18"/>
      <c r="WQU59" s="18"/>
      <c r="WQV59" s="18"/>
      <c r="WQW59" s="18"/>
      <c r="WQX59" s="18"/>
      <c r="WQY59" s="18"/>
      <c r="WQZ59" s="18"/>
      <c r="WRA59" s="18"/>
      <c r="WRB59" s="18"/>
      <c r="WRC59" s="18"/>
      <c r="WRD59" s="18"/>
      <c r="WRE59" s="18"/>
      <c r="WRF59" s="18"/>
      <c r="WRG59" s="18"/>
      <c r="WRH59" s="18"/>
      <c r="WRI59" s="18"/>
      <c r="WRJ59" s="18"/>
      <c r="WRK59" s="18"/>
      <c r="WRL59" s="18"/>
      <c r="WRM59" s="18"/>
      <c r="WRN59" s="18"/>
      <c r="WRO59" s="18"/>
      <c r="WRP59" s="18"/>
      <c r="WRQ59" s="18"/>
      <c r="WRR59" s="18"/>
      <c r="WRS59" s="18"/>
      <c r="WRT59" s="18"/>
      <c r="WRU59" s="18"/>
      <c r="WRV59" s="18"/>
      <c r="WRW59" s="18"/>
      <c r="WRX59" s="18"/>
      <c r="WRY59" s="18"/>
      <c r="WRZ59" s="18"/>
      <c r="WSA59" s="18"/>
      <c r="WSB59" s="18"/>
      <c r="WSC59" s="18"/>
      <c r="WSD59" s="18"/>
      <c r="WSE59" s="18"/>
      <c r="WSF59" s="18"/>
      <c r="WSG59" s="18"/>
      <c r="WSH59" s="18"/>
      <c r="WSI59" s="18"/>
      <c r="WSJ59" s="18"/>
      <c r="WSK59" s="18"/>
      <c r="WSL59" s="18"/>
      <c r="WSM59" s="18"/>
      <c r="WSN59" s="18"/>
      <c r="WSO59" s="18"/>
      <c r="WSP59" s="18"/>
      <c r="WSQ59" s="18"/>
      <c r="WSR59" s="18"/>
      <c r="WSS59" s="18"/>
      <c r="WST59" s="18"/>
      <c r="WSU59" s="18"/>
      <c r="WSV59" s="18"/>
      <c r="WSW59" s="18"/>
      <c r="WSX59" s="18"/>
      <c r="WSY59" s="18"/>
      <c r="WSZ59" s="18"/>
      <c r="WTA59" s="18"/>
      <c r="WTB59" s="18"/>
      <c r="WTC59" s="18"/>
      <c r="WTD59" s="18"/>
      <c r="WTE59" s="18"/>
      <c r="WTF59" s="18"/>
      <c r="WTG59" s="18"/>
      <c r="WTH59" s="18"/>
      <c r="WTI59" s="18"/>
      <c r="WTJ59" s="18"/>
      <c r="WTK59" s="18"/>
      <c r="WTL59" s="18"/>
      <c r="WTM59" s="18"/>
      <c r="WTN59" s="18"/>
      <c r="WTO59" s="18"/>
      <c r="WTP59" s="18"/>
      <c r="WTQ59" s="18"/>
      <c r="WTR59" s="18"/>
      <c r="WTS59" s="18"/>
      <c r="WTT59" s="18"/>
      <c r="WTU59" s="18"/>
      <c r="WTV59" s="18"/>
      <c r="WTW59" s="18"/>
      <c r="WTX59" s="18"/>
      <c r="WTY59" s="18"/>
      <c r="WTZ59" s="18"/>
      <c r="WUA59" s="18"/>
      <c r="WUB59" s="18"/>
      <c r="WUC59" s="18"/>
      <c r="WUD59" s="18"/>
      <c r="WUE59" s="18"/>
      <c r="WUF59" s="18"/>
      <c r="WUG59" s="18"/>
      <c r="WUH59" s="18"/>
      <c r="WUI59" s="18"/>
      <c r="WUJ59" s="18"/>
      <c r="WUK59" s="18"/>
      <c r="WUL59" s="18"/>
      <c r="WUM59" s="18"/>
      <c r="WUN59" s="18"/>
      <c r="WUO59" s="18"/>
      <c r="WUP59" s="18"/>
      <c r="WUQ59" s="18"/>
      <c r="WUR59" s="18"/>
      <c r="WUS59" s="18"/>
      <c r="WUT59" s="18"/>
      <c r="WUU59" s="18"/>
      <c r="WUV59" s="18"/>
      <c r="WUW59" s="18"/>
      <c r="WUX59" s="18"/>
      <c r="WUY59" s="18"/>
      <c r="WUZ59" s="18"/>
      <c r="WVA59" s="18"/>
      <c r="WVB59" s="18"/>
      <c r="WVC59" s="18"/>
      <c r="WVD59" s="18"/>
      <c r="WVE59" s="18"/>
      <c r="WVF59" s="18"/>
      <c r="WVG59" s="18"/>
      <c r="WVH59" s="18"/>
      <c r="WVI59" s="18"/>
      <c r="WVJ59" s="18"/>
      <c r="WVK59" s="18"/>
      <c r="WVL59" s="18"/>
      <c r="WVM59" s="18"/>
      <c r="WVN59" s="18"/>
      <c r="WVO59" s="18"/>
      <c r="WVP59" s="18"/>
      <c r="WVQ59" s="18"/>
      <c r="WVR59" s="18"/>
      <c r="WVS59" s="18"/>
      <c r="WVT59" s="18"/>
      <c r="WVU59" s="18"/>
      <c r="WVV59" s="18"/>
      <c r="WVW59" s="18"/>
      <c r="WVX59" s="18"/>
      <c r="WVY59" s="18"/>
      <c r="WVZ59" s="18"/>
      <c r="WWA59" s="18"/>
      <c r="WWB59" s="18"/>
      <c r="WWC59" s="18"/>
      <c r="WWD59" s="18"/>
      <c r="WWE59" s="18"/>
      <c r="WWF59" s="18"/>
      <c r="WWG59" s="18"/>
      <c r="WWH59" s="18"/>
      <c r="WWI59" s="18"/>
      <c r="WWJ59" s="18"/>
      <c r="WWK59" s="18"/>
      <c r="WWL59" s="18"/>
      <c r="WWM59" s="18"/>
      <c r="WWN59" s="18"/>
      <c r="WWO59" s="18"/>
      <c r="WWP59" s="18"/>
      <c r="WWQ59" s="18"/>
      <c r="WWR59" s="18"/>
      <c r="WWS59" s="18"/>
      <c r="WWT59" s="18"/>
      <c r="WWU59" s="18"/>
      <c r="WWV59" s="18"/>
      <c r="WWW59" s="18"/>
      <c r="WWX59" s="18"/>
      <c r="WWY59" s="18"/>
      <c r="WWZ59" s="18"/>
      <c r="WXA59" s="18"/>
      <c r="WXB59" s="18"/>
      <c r="WXC59" s="18"/>
      <c r="WXD59" s="18"/>
      <c r="WXE59" s="18"/>
      <c r="WXF59" s="18"/>
      <c r="WXG59" s="18"/>
      <c r="WXH59" s="18"/>
      <c r="WXI59" s="18"/>
      <c r="WXJ59" s="18"/>
      <c r="WXK59" s="18"/>
      <c r="WXL59" s="18"/>
      <c r="WXM59" s="18"/>
      <c r="WXN59" s="18"/>
      <c r="WXO59" s="18"/>
      <c r="WXP59" s="18"/>
      <c r="WXQ59" s="18"/>
      <c r="WXR59" s="18"/>
      <c r="WXS59" s="18"/>
      <c r="WXT59" s="18"/>
      <c r="WXU59" s="18"/>
      <c r="WXV59" s="18"/>
      <c r="WXW59" s="18"/>
      <c r="WXX59" s="18"/>
      <c r="WXY59" s="18"/>
      <c r="WXZ59" s="18"/>
      <c r="WYA59" s="18"/>
      <c r="WYB59" s="18"/>
      <c r="WYC59" s="18"/>
      <c r="WYD59" s="18"/>
      <c r="WYE59" s="18"/>
      <c r="WYF59" s="18"/>
      <c r="WYG59" s="18"/>
      <c r="WYH59" s="18"/>
      <c r="WYI59" s="18"/>
      <c r="WYJ59" s="18"/>
      <c r="WYK59" s="18"/>
      <c r="WYL59" s="18"/>
      <c r="WYM59" s="18"/>
      <c r="WYN59" s="18"/>
      <c r="WYO59" s="18"/>
      <c r="WYP59" s="18"/>
      <c r="WYQ59" s="18"/>
      <c r="WYR59" s="18"/>
      <c r="WYS59" s="18"/>
      <c r="WYT59" s="18"/>
      <c r="WYU59" s="18"/>
      <c r="WYV59" s="18"/>
      <c r="WYW59" s="18"/>
      <c r="WYX59" s="18"/>
      <c r="WYY59" s="18"/>
      <c r="WYZ59" s="18"/>
      <c r="WZA59" s="18"/>
      <c r="WZB59" s="18"/>
      <c r="WZC59" s="18"/>
      <c r="WZD59" s="18"/>
      <c r="WZE59" s="18"/>
      <c r="WZF59" s="18"/>
      <c r="WZG59" s="18"/>
      <c r="WZH59" s="18"/>
      <c r="WZI59" s="18"/>
      <c r="WZJ59" s="18"/>
      <c r="WZK59" s="18"/>
      <c r="WZL59" s="18"/>
      <c r="WZM59" s="18"/>
      <c r="WZN59" s="18"/>
      <c r="WZO59" s="18"/>
      <c r="WZP59" s="18"/>
      <c r="WZQ59" s="18"/>
      <c r="WZR59" s="18"/>
      <c r="WZS59" s="18"/>
      <c r="WZT59" s="18"/>
      <c r="WZU59" s="18"/>
      <c r="WZV59" s="18"/>
      <c r="WZW59" s="18"/>
      <c r="WZX59" s="18"/>
      <c r="WZY59" s="18"/>
      <c r="WZZ59" s="18"/>
      <c r="XAA59" s="18"/>
      <c r="XAB59" s="18"/>
      <c r="XAC59" s="18"/>
      <c r="XAD59" s="18"/>
      <c r="XAE59" s="18"/>
      <c r="XAF59" s="18"/>
      <c r="XAG59" s="18"/>
      <c r="XAH59" s="18"/>
      <c r="XAI59" s="18"/>
      <c r="XAJ59" s="18"/>
      <c r="XAK59" s="18"/>
      <c r="XAL59" s="18"/>
      <c r="XAM59" s="18"/>
      <c r="XAN59" s="18"/>
      <c r="XAO59" s="18"/>
      <c r="XAP59" s="18"/>
      <c r="XAQ59" s="18"/>
      <c r="XAR59" s="18"/>
      <c r="XAS59" s="18"/>
      <c r="XAT59" s="18"/>
      <c r="XAU59" s="18"/>
      <c r="XAV59" s="18"/>
      <c r="XAW59" s="18"/>
      <c r="XAX59" s="18"/>
      <c r="XAY59" s="18"/>
      <c r="XAZ59" s="18"/>
      <c r="XBA59" s="18"/>
      <c r="XBB59" s="18"/>
      <c r="XBC59" s="18"/>
      <c r="XBD59" s="18"/>
      <c r="XBE59" s="18"/>
      <c r="XBF59" s="18"/>
      <c r="XBG59" s="18"/>
      <c r="XBH59" s="18"/>
      <c r="XBI59" s="18"/>
      <c r="XBJ59" s="18"/>
      <c r="XBK59" s="18"/>
      <c r="XBL59" s="18"/>
      <c r="XBM59" s="18"/>
      <c r="XBN59" s="18"/>
      <c r="XBO59" s="18"/>
      <c r="XBP59" s="18"/>
      <c r="XBQ59" s="18"/>
      <c r="XBR59" s="18"/>
      <c r="XBS59" s="18"/>
      <c r="XBT59" s="18"/>
      <c r="XBU59" s="18"/>
      <c r="XBV59" s="18"/>
      <c r="XBW59" s="18"/>
      <c r="XBX59" s="18"/>
      <c r="XBY59" s="18"/>
      <c r="XBZ59" s="18"/>
      <c r="XCA59" s="18"/>
      <c r="XCB59" s="18"/>
      <c r="XCC59" s="18"/>
      <c r="XCD59" s="18"/>
      <c r="XCE59" s="18"/>
      <c r="XCF59" s="18"/>
      <c r="XCG59" s="18"/>
      <c r="XCH59" s="18"/>
      <c r="XCI59" s="18"/>
      <c r="XCJ59" s="18"/>
      <c r="XCK59" s="18"/>
      <c r="XCL59" s="18"/>
      <c r="XCM59" s="18"/>
      <c r="XCN59" s="18"/>
      <c r="XCO59" s="18"/>
      <c r="XCP59" s="18"/>
      <c r="XCQ59" s="18"/>
      <c r="XCR59" s="18"/>
      <c r="XCS59" s="18"/>
      <c r="XCT59" s="18"/>
      <c r="XCU59" s="18"/>
      <c r="XCV59" s="18"/>
      <c r="XCW59" s="18"/>
      <c r="XCX59" s="18"/>
      <c r="XCY59" s="18"/>
      <c r="XCZ59" s="18"/>
      <c r="XDA59" s="18"/>
      <c r="XDB59" s="18"/>
      <c r="XDC59" s="18"/>
      <c r="XDD59" s="18"/>
      <c r="XDE59" s="18"/>
      <c r="XDF59" s="18"/>
      <c r="XDG59" s="18"/>
      <c r="XDH59" s="18"/>
      <c r="XDI59" s="18"/>
      <c r="XDJ59" s="18"/>
      <c r="XDK59" s="18"/>
      <c r="XDL59" s="18"/>
      <c r="XDM59" s="18"/>
      <c r="XDN59" s="18"/>
      <c r="XDO59" s="18"/>
      <c r="XDP59" s="18"/>
      <c r="XDQ59" s="18"/>
      <c r="XDR59" s="18"/>
      <c r="XDS59" s="18"/>
      <c r="XDT59" s="18"/>
      <c r="XDU59" s="18"/>
      <c r="XDV59" s="18"/>
      <c r="XDW59" s="18"/>
      <c r="XDX59" s="18"/>
      <c r="XDY59" s="18"/>
      <c r="XDZ59" s="18"/>
      <c r="XEA59" s="18"/>
      <c r="XEB59" s="18"/>
      <c r="XEC59" s="18"/>
      <c r="XED59" s="18"/>
      <c r="XEE59" s="18"/>
      <c r="XEF59" s="18"/>
      <c r="XEG59" s="18"/>
      <c r="XEH59" s="18"/>
      <c r="XEI59" s="18"/>
      <c r="XEJ59" s="18"/>
      <c r="XEK59" s="18"/>
      <c r="XEL59" s="18"/>
      <c r="XEM59" s="18"/>
      <c r="XEN59" s="18"/>
      <c r="XEO59" s="18"/>
      <c r="XEP59" s="18"/>
      <c r="XEQ59" s="18"/>
      <c r="XER59" s="18"/>
      <c r="XES59" s="18"/>
      <c r="XET59" s="18"/>
      <c r="XEU59" s="18"/>
      <c r="XEV59" s="18"/>
      <c r="XEW59" s="18"/>
      <c r="XEX59" s="18"/>
    </row>
    <row r="60" spans="1:16378">
      <c r="A60" s="28" t="s">
        <v>82</v>
      </c>
      <c r="B60" s="215" t="s">
        <v>133</v>
      </c>
      <c r="C60" s="28" t="s">
        <v>0</v>
      </c>
      <c r="D60" s="18" t="s">
        <v>14</v>
      </c>
      <c r="E60" s="28" t="s">
        <v>127</v>
      </c>
      <c r="F60" s="28" t="s">
        <v>2</v>
      </c>
      <c r="G60" s="166"/>
      <c r="H60" s="36"/>
      <c r="I60" s="36"/>
      <c r="J60" s="18" t="s">
        <v>87</v>
      </c>
      <c r="K60" s="18"/>
      <c r="L60" s="18"/>
      <c r="M60" s="18" t="s">
        <v>87</v>
      </c>
      <c r="N60" s="18" t="s">
        <v>87</v>
      </c>
      <c r="O60" s="18" t="s">
        <v>87</v>
      </c>
      <c r="P60" s="76" t="s">
        <v>87</v>
      </c>
      <c r="Q60" s="4" t="s">
        <v>134</v>
      </c>
      <c r="R60" s="70" t="s">
        <v>87</v>
      </c>
      <c r="S60" s="18">
        <v>7</v>
      </c>
      <c r="T60" s="135">
        <v>46164</v>
      </c>
      <c r="U60" s="135" t="s">
        <v>87</v>
      </c>
      <c r="V60" s="135" t="s">
        <v>87</v>
      </c>
      <c r="W60" s="135">
        <v>46167</v>
      </c>
      <c r="X60" s="135">
        <v>46171</v>
      </c>
      <c r="Y60" s="135">
        <v>46174</v>
      </c>
      <c r="Z60" s="135">
        <v>46178</v>
      </c>
      <c r="AA60" s="135">
        <v>46181</v>
      </c>
      <c r="AB60" s="135">
        <v>46192</v>
      </c>
      <c r="AC60" s="135">
        <v>46195</v>
      </c>
      <c r="AD60" s="18" t="s">
        <v>87</v>
      </c>
      <c r="AE60" s="18" t="s">
        <v>129</v>
      </c>
      <c r="AF60" s="18" t="s">
        <v>130</v>
      </c>
      <c r="AG60" s="18" t="s">
        <v>87</v>
      </c>
      <c r="AH60" s="18" t="s">
        <v>87</v>
      </c>
      <c r="AI60" s="18" t="s">
        <v>87</v>
      </c>
      <c r="AJ60" s="18" t="s">
        <v>88</v>
      </c>
      <c r="AK60" s="18" t="s">
        <v>87</v>
      </c>
      <c r="AL60" s="18" t="s">
        <v>87</v>
      </c>
      <c r="AM60" s="77" t="s">
        <v>88</v>
      </c>
      <c r="AN60" s="18" t="s">
        <v>99</v>
      </c>
      <c r="AO60" s="77" t="s">
        <v>135</v>
      </c>
      <c r="AP60" s="18" t="s">
        <v>4</v>
      </c>
      <c r="AQ60" s="4" t="s">
        <v>136</v>
      </c>
      <c r="AR60" s="18"/>
      <c r="BE60" s="267"/>
      <c r="BF60" s="267"/>
      <c r="BG60" s="267"/>
      <c r="BH60" s="273"/>
      <c r="BI60" s="273"/>
      <c r="BJ60" s="273"/>
      <c r="BK60" s="272" t="s">
        <v>125</v>
      </c>
      <c r="BL60" s="270">
        <v>1</v>
      </c>
      <c r="BM60" s="271" t="s">
        <v>104</v>
      </c>
      <c r="BN60" s="275" t="s">
        <v>105</v>
      </c>
      <c r="BO60" s="275" t="s">
        <v>105</v>
      </c>
      <c r="BP60" s="276" t="s">
        <v>106</v>
      </c>
      <c r="BQ60" s="273"/>
      <c r="BR60" s="273"/>
      <c r="BS60" s="273"/>
      <c r="BT60" s="168"/>
      <c r="BU60" s="168"/>
      <c r="BV60" s="168"/>
      <c r="BW60" s="168"/>
      <c r="BX60" s="77"/>
      <c r="BY60" s="77"/>
      <c r="BZ60" s="77"/>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c r="PB60" s="18"/>
      <c r="PC60" s="18"/>
      <c r="PD60" s="18"/>
      <c r="PE60" s="18"/>
      <c r="PF60" s="18"/>
      <c r="PG60" s="18"/>
      <c r="PH60" s="18"/>
      <c r="PI60" s="18"/>
      <c r="PJ60" s="18"/>
      <c r="PK60" s="18"/>
      <c r="PL60" s="18"/>
      <c r="PM60" s="18"/>
      <c r="PN60" s="18"/>
      <c r="PO60" s="18"/>
      <c r="PP60" s="18"/>
      <c r="PQ60" s="18"/>
      <c r="PR60" s="18"/>
      <c r="PS60" s="18"/>
      <c r="PT60" s="18"/>
      <c r="PU60" s="18"/>
      <c r="PV60" s="18"/>
      <c r="PW60" s="18"/>
      <c r="PX60" s="18"/>
      <c r="PY60" s="18"/>
      <c r="PZ60" s="18"/>
      <c r="QA60" s="18"/>
      <c r="QB60" s="18"/>
      <c r="QC60" s="18"/>
      <c r="QD60" s="18"/>
      <c r="QE60" s="18"/>
      <c r="QF60" s="18"/>
      <c r="QG60" s="18"/>
      <c r="QH60" s="18"/>
      <c r="QI60" s="18"/>
      <c r="QJ60" s="18"/>
      <c r="QK60" s="18"/>
      <c r="QL60" s="18"/>
      <c r="QM60" s="18"/>
      <c r="QN60" s="18"/>
      <c r="QO60" s="18"/>
      <c r="QP60" s="18"/>
      <c r="QQ60" s="18"/>
      <c r="QR60" s="18"/>
      <c r="QS60" s="18"/>
      <c r="QT60" s="18"/>
      <c r="QU60" s="18"/>
      <c r="QV60" s="18"/>
      <c r="QW60" s="18"/>
      <c r="QX60" s="18"/>
      <c r="QY60" s="18"/>
      <c r="QZ60" s="18"/>
      <c r="RA60" s="18"/>
      <c r="RB60" s="18"/>
      <c r="RC60" s="18"/>
      <c r="RD60" s="18"/>
      <c r="RE60" s="18"/>
      <c r="RF60" s="18"/>
      <c r="RG60" s="18"/>
      <c r="RH60" s="18"/>
      <c r="RI60" s="18"/>
      <c r="RJ60" s="18"/>
      <c r="RK60" s="18"/>
      <c r="RL60" s="18"/>
      <c r="RM60" s="18"/>
      <c r="RN60" s="18"/>
      <c r="RO60" s="18"/>
      <c r="RP60" s="18"/>
      <c r="RQ60" s="18"/>
      <c r="RR60" s="18"/>
      <c r="RS60" s="18"/>
      <c r="RT60" s="18"/>
      <c r="RU60" s="18"/>
      <c r="RV60" s="18"/>
      <c r="RW60" s="18"/>
      <c r="RX60" s="18"/>
      <c r="RY60" s="18"/>
      <c r="RZ60" s="18"/>
      <c r="SA60" s="18"/>
      <c r="SB60" s="18"/>
      <c r="SC60" s="18"/>
      <c r="SD60" s="18"/>
      <c r="SE60" s="18"/>
      <c r="SF60" s="18"/>
      <c r="SG60" s="18"/>
      <c r="SH60" s="18"/>
      <c r="SI60" s="18"/>
      <c r="SJ60" s="18"/>
      <c r="SK60" s="18"/>
      <c r="SL60" s="18"/>
      <c r="SM60" s="18"/>
      <c r="SN60" s="18"/>
      <c r="SO60" s="18"/>
      <c r="SP60" s="18"/>
      <c r="SQ60" s="18"/>
      <c r="SR60" s="18"/>
      <c r="SS60" s="18"/>
      <c r="ST60" s="18"/>
      <c r="SU60" s="18"/>
      <c r="SV60" s="18"/>
      <c r="SW60" s="18"/>
      <c r="SX60" s="18"/>
      <c r="SY60" s="18"/>
      <c r="SZ60" s="18"/>
      <c r="TA60" s="18"/>
      <c r="TB60" s="18"/>
      <c r="TC60" s="18"/>
      <c r="TD60" s="18"/>
      <c r="TE60" s="18"/>
      <c r="TF60" s="18"/>
      <c r="TG60" s="18"/>
      <c r="TH60" s="18"/>
      <c r="TI60" s="18"/>
      <c r="TJ60" s="18"/>
      <c r="TK60" s="18"/>
      <c r="TL60" s="18"/>
      <c r="TM60" s="18"/>
      <c r="TN60" s="18"/>
      <c r="TO60" s="18"/>
      <c r="TP60" s="18"/>
      <c r="TQ60" s="18"/>
      <c r="TR60" s="18"/>
      <c r="TS60" s="18"/>
      <c r="TT60" s="18"/>
      <c r="TU60" s="18"/>
      <c r="TV60" s="18"/>
      <c r="TW60" s="18"/>
      <c r="TX60" s="18"/>
      <c r="TY60" s="18"/>
      <c r="TZ60" s="18"/>
      <c r="UA60" s="18"/>
      <c r="UB60" s="18"/>
      <c r="UC60" s="18"/>
      <c r="UD60" s="18"/>
      <c r="UE60" s="18"/>
      <c r="UF60" s="18"/>
      <c r="UG60" s="18"/>
      <c r="UH60" s="18"/>
      <c r="UI60" s="18"/>
      <c r="UJ60" s="18"/>
      <c r="UK60" s="18"/>
      <c r="UL60" s="18"/>
      <c r="UM60" s="18"/>
      <c r="UN60" s="18"/>
      <c r="UO60" s="18"/>
      <c r="UP60" s="18"/>
      <c r="UQ60" s="18"/>
      <c r="UR60" s="18"/>
      <c r="US60" s="18"/>
      <c r="UT60" s="18"/>
      <c r="UU60" s="18"/>
      <c r="UV60" s="18"/>
      <c r="UW60" s="18"/>
      <c r="UX60" s="18"/>
      <c r="UY60" s="18"/>
      <c r="UZ60" s="18"/>
      <c r="VA60" s="18"/>
      <c r="VB60" s="18"/>
      <c r="VC60" s="18"/>
      <c r="VD60" s="18"/>
      <c r="VE60" s="18"/>
      <c r="VF60" s="18"/>
      <c r="VG60" s="18"/>
      <c r="VH60" s="18"/>
      <c r="VI60" s="18"/>
      <c r="VJ60" s="18"/>
      <c r="VK60" s="18"/>
      <c r="VL60" s="18"/>
      <c r="VM60" s="18"/>
      <c r="VN60" s="18"/>
      <c r="VO60" s="18"/>
      <c r="VP60" s="18"/>
      <c r="VQ60" s="18"/>
      <c r="VR60" s="18"/>
      <c r="VS60" s="18"/>
      <c r="VT60" s="18"/>
      <c r="VU60" s="18"/>
      <c r="VV60" s="18"/>
      <c r="VW60" s="18"/>
      <c r="VX60" s="18"/>
      <c r="VY60" s="18"/>
      <c r="VZ60" s="18"/>
      <c r="WA60" s="18"/>
      <c r="WB60" s="18"/>
      <c r="WC60" s="18"/>
      <c r="WD60" s="18"/>
      <c r="WE60" s="18"/>
      <c r="WF60" s="18"/>
      <c r="WG60" s="18"/>
      <c r="WH60" s="18"/>
      <c r="WI60" s="18"/>
      <c r="WJ60" s="18"/>
      <c r="WK60" s="18"/>
      <c r="WL60" s="18"/>
      <c r="WM60" s="18"/>
      <c r="WN60" s="18"/>
      <c r="WO60" s="18"/>
      <c r="WP60" s="18"/>
      <c r="WQ60" s="18"/>
      <c r="WR60" s="18"/>
      <c r="WS60" s="18"/>
      <c r="WT60" s="18"/>
      <c r="WU60" s="18"/>
      <c r="WV60" s="18"/>
      <c r="WW60" s="18"/>
      <c r="WX60" s="18"/>
      <c r="WY60" s="18"/>
      <c r="WZ60" s="18"/>
      <c r="XA60" s="18"/>
      <c r="XB60" s="18"/>
      <c r="XC60" s="18"/>
      <c r="XD60" s="18"/>
      <c r="XE60" s="18"/>
      <c r="XF60" s="18"/>
      <c r="XG60" s="18"/>
      <c r="XH60" s="18"/>
      <c r="XI60" s="18"/>
      <c r="XJ60" s="18"/>
      <c r="XK60" s="18"/>
      <c r="XL60" s="18"/>
      <c r="XM60" s="18"/>
      <c r="XN60" s="18"/>
      <c r="XO60" s="18"/>
      <c r="XP60" s="18"/>
      <c r="XQ60" s="18"/>
      <c r="XR60" s="18"/>
      <c r="XS60" s="18"/>
      <c r="XT60" s="18"/>
      <c r="XU60" s="18"/>
      <c r="XV60" s="18"/>
      <c r="XW60" s="18"/>
      <c r="XX60" s="18"/>
      <c r="XY60" s="18"/>
      <c r="XZ60" s="18"/>
      <c r="YA60" s="18"/>
      <c r="YB60" s="18"/>
      <c r="YC60" s="18"/>
      <c r="YD60" s="18"/>
      <c r="YE60" s="18"/>
      <c r="YF60" s="18"/>
      <c r="YG60" s="18"/>
      <c r="YH60" s="18"/>
      <c r="YI60" s="18"/>
      <c r="YJ60" s="18"/>
      <c r="YK60" s="18"/>
      <c r="YL60" s="18"/>
      <c r="YM60" s="18"/>
      <c r="YN60" s="18"/>
      <c r="YO60" s="18"/>
      <c r="YP60" s="18"/>
      <c r="YQ60" s="18"/>
      <c r="YR60" s="18"/>
      <c r="YS60" s="18"/>
      <c r="YT60" s="18"/>
      <c r="YU60" s="18"/>
      <c r="YV60" s="18"/>
      <c r="YW60" s="18"/>
      <c r="YX60" s="18"/>
      <c r="YY60" s="18"/>
      <c r="YZ60" s="18"/>
      <c r="ZA60" s="18"/>
      <c r="ZB60" s="18"/>
      <c r="ZC60" s="18"/>
      <c r="ZD60" s="18"/>
      <c r="ZE60" s="18"/>
      <c r="ZF60" s="18"/>
      <c r="ZG60" s="18"/>
      <c r="ZH60" s="18"/>
      <c r="ZI60" s="18"/>
      <c r="ZJ60" s="18"/>
      <c r="ZK60" s="18"/>
      <c r="ZL60" s="18"/>
      <c r="ZM60" s="18"/>
      <c r="ZN60" s="18"/>
      <c r="ZO60" s="18"/>
      <c r="ZP60" s="18"/>
      <c r="ZQ60" s="18"/>
      <c r="ZR60" s="18"/>
      <c r="ZS60" s="18"/>
      <c r="ZT60" s="18"/>
      <c r="ZU60" s="18"/>
      <c r="ZV60" s="18"/>
      <c r="ZW60" s="18"/>
      <c r="ZX60" s="18"/>
      <c r="ZY60" s="18"/>
      <c r="ZZ60" s="18"/>
      <c r="AAA60" s="18"/>
      <c r="AAB60" s="18"/>
      <c r="AAC60" s="18"/>
      <c r="AAD60" s="18"/>
      <c r="AAE60" s="18"/>
      <c r="AAF60" s="18"/>
      <c r="AAG60" s="18"/>
      <c r="AAH60" s="18"/>
      <c r="AAI60" s="18"/>
      <c r="AAJ60" s="18"/>
      <c r="AAK60" s="18"/>
      <c r="AAL60" s="18"/>
      <c r="AAM60" s="18"/>
      <c r="AAN60" s="18"/>
      <c r="AAO60" s="18"/>
      <c r="AAP60" s="18"/>
      <c r="AAQ60" s="18"/>
      <c r="AAR60" s="18"/>
      <c r="AAS60" s="18"/>
      <c r="AAT60" s="18"/>
      <c r="AAU60" s="18"/>
      <c r="AAV60" s="18"/>
      <c r="AAW60" s="18"/>
      <c r="AAX60" s="18"/>
      <c r="AAY60" s="18"/>
      <c r="AAZ60" s="18"/>
      <c r="ABA60" s="18"/>
      <c r="ABB60" s="18"/>
      <c r="ABC60" s="18"/>
      <c r="ABD60" s="18"/>
      <c r="ABE60" s="18"/>
      <c r="ABF60" s="18"/>
      <c r="ABG60" s="18"/>
      <c r="ABH60" s="18"/>
      <c r="ABI60" s="18"/>
      <c r="ABJ60" s="18"/>
      <c r="ABK60" s="18"/>
      <c r="ABL60" s="18"/>
      <c r="ABM60" s="18"/>
      <c r="ABN60" s="18"/>
      <c r="ABO60" s="18"/>
      <c r="ABP60" s="18"/>
      <c r="ABQ60" s="18"/>
      <c r="ABR60" s="18"/>
      <c r="ABS60" s="18"/>
      <c r="ABT60" s="18"/>
      <c r="ABU60" s="18"/>
      <c r="ABV60" s="18"/>
      <c r="ABW60" s="18"/>
      <c r="ABX60" s="18"/>
      <c r="ABY60" s="18"/>
      <c r="ABZ60" s="18"/>
      <c r="ACA60" s="18"/>
      <c r="ACB60" s="18"/>
      <c r="ACC60" s="18"/>
      <c r="ACD60" s="18"/>
      <c r="ACE60" s="18"/>
      <c r="ACF60" s="18"/>
      <c r="ACG60" s="18"/>
      <c r="ACH60" s="18"/>
      <c r="ACI60" s="18"/>
      <c r="ACJ60" s="18"/>
      <c r="ACK60" s="18"/>
      <c r="ACL60" s="18"/>
      <c r="ACM60" s="18"/>
      <c r="ACN60" s="18"/>
      <c r="ACO60" s="18"/>
      <c r="ACP60" s="18"/>
      <c r="ACQ60" s="18"/>
      <c r="ACR60" s="18"/>
      <c r="ACS60" s="18"/>
      <c r="ACT60" s="18"/>
      <c r="ACU60" s="18"/>
      <c r="ACV60" s="18"/>
      <c r="ACW60" s="18"/>
      <c r="ACX60" s="18"/>
      <c r="ACY60" s="18"/>
      <c r="ACZ60" s="18"/>
      <c r="ADA60" s="18"/>
      <c r="ADB60" s="18"/>
      <c r="ADC60" s="18"/>
      <c r="ADD60" s="18"/>
      <c r="ADE60" s="18"/>
      <c r="ADF60" s="18"/>
      <c r="ADG60" s="18"/>
      <c r="ADH60" s="18"/>
      <c r="ADI60" s="18"/>
      <c r="ADJ60" s="18"/>
      <c r="ADK60" s="18"/>
      <c r="ADL60" s="18"/>
      <c r="ADM60" s="18"/>
      <c r="ADN60" s="18"/>
      <c r="ADO60" s="18"/>
      <c r="ADP60" s="18"/>
      <c r="ADQ60" s="18"/>
      <c r="ADR60" s="18"/>
      <c r="ADS60" s="18"/>
      <c r="ADT60" s="18"/>
      <c r="ADU60" s="18"/>
      <c r="ADV60" s="18"/>
      <c r="ADW60" s="18"/>
      <c r="ADX60" s="18"/>
      <c r="ADY60" s="18"/>
      <c r="ADZ60" s="18"/>
      <c r="AEA60" s="18"/>
      <c r="AEB60" s="18"/>
      <c r="AEC60" s="18"/>
      <c r="AED60" s="18"/>
      <c r="AEE60" s="18"/>
      <c r="AEF60" s="18"/>
      <c r="AEG60" s="18"/>
      <c r="AEH60" s="18"/>
      <c r="AEI60" s="18"/>
      <c r="AEJ60" s="18"/>
      <c r="AEK60" s="18"/>
      <c r="AEL60" s="18"/>
      <c r="AEM60" s="18"/>
      <c r="AEN60" s="18"/>
      <c r="AEO60" s="18"/>
      <c r="AEP60" s="18"/>
      <c r="AEQ60" s="18"/>
      <c r="AER60" s="18"/>
      <c r="AES60" s="18"/>
      <c r="AET60" s="18"/>
      <c r="AEU60" s="18"/>
      <c r="AEV60" s="18"/>
      <c r="AEW60" s="18"/>
      <c r="AEX60" s="18"/>
      <c r="AEY60" s="18"/>
      <c r="AEZ60" s="18"/>
      <c r="AFA60" s="18"/>
      <c r="AFB60" s="18"/>
      <c r="AFC60" s="18"/>
      <c r="AFD60" s="18"/>
      <c r="AFE60" s="18"/>
      <c r="AFF60" s="18"/>
      <c r="AFG60" s="18"/>
      <c r="AFH60" s="18"/>
      <c r="AFI60" s="18"/>
      <c r="AFJ60" s="18"/>
      <c r="AFK60" s="18"/>
      <c r="AFL60" s="18"/>
      <c r="AFM60" s="18"/>
      <c r="AFN60" s="18"/>
      <c r="AFO60" s="18"/>
      <c r="AFP60" s="18"/>
      <c r="AFQ60" s="18"/>
      <c r="AFR60" s="18"/>
      <c r="AFS60" s="18"/>
      <c r="AFT60" s="18"/>
      <c r="AFU60" s="18"/>
      <c r="AFV60" s="18"/>
      <c r="AFW60" s="18"/>
      <c r="AFX60" s="18"/>
      <c r="AFY60" s="18"/>
      <c r="AFZ60" s="18"/>
      <c r="AGA60" s="18"/>
      <c r="AGB60" s="18"/>
      <c r="AGC60" s="18"/>
      <c r="AGD60" s="18"/>
      <c r="AGE60" s="18"/>
      <c r="AGF60" s="18"/>
      <c r="AGG60" s="18"/>
      <c r="AGH60" s="18"/>
      <c r="AGI60" s="18"/>
      <c r="AGJ60" s="18"/>
      <c r="AGK60" s="18"/>
      <c r="AGL60" s="18"/>
      <c r="AGM60" s="18"/>
      <c r="AGN60" s="18"/>
      <c r="AGO60" s="18"/>
      <c r="AGP60" s="18"/>
      <c r="AGQ60" s="18"/>
      <c r="AGR60" s="18"/>
      <c r="AGS60" s="18"/>
      <c r="AGT60" s="18"/>
      <c r="AGU60" s="18"/>
      <c r="AGV60" s="18"/>
      <c r="AGW60" s="18"/>
      <c r="AGX60" s="18"/>
      <c r="AGY60" s="18"/>
      <c r="AGZ60" s="18"/>
      <c r="AHA60" s="18"/>
      <c r="AHB60" s="18"/>
      <c r="AHC60" s="18"/>
      <c r="AHD60" s="18"/>
      <c r="AHE60" s="18"/>
      <c r="AHF60" s="18"/>
      <c r="AHG60" s="18"/>
      <c r="AHH60" s="18"/>
      <c r="AHI60" s="18"/>
      <c r="AHJ60" s="18"/>
      <c r="AHK60" s="18"/>
      <c r="AHL60" s="18"/>
      <c r="AHM60" s="18"/>
      <c r="AHN60" s="18"/>
      <c r="AHO60" s="18"/>
      <c r="AHP60" s="18"/>
      <c r="AHQ60" s="18"/>
      <c r="AHR60" s="18"/>
      <c r="AHS60" s="18"/>
      <c r="AHT60" s="18"/>
      <c r="AHU60" s="18"/>
      <c r="AHV60" s="18"/>
      <c r="AHW60" s="18"/>
      <c r="AHX60" s="18"/>
      <c r="AHY60" s="18"/>
      <c r="AHZ60" s="18"/>
      <c r="AIA60" s="18"/>
      <c r="AIB60" s="18"/>
      <c r="AIC60" s="18"/>
      <c r="AID60" s="18"/>
      <c r="AIE60" s="18"/>
      <c r="AIF60" s="18"/>
      <c r="AIG60" s="18"/>
      <c r="AIH60" s="18"/>
      <c r="AII60" s="18"/>
      <c r="AIJ60" s="18"/>
      <c r="AIK60" s="18"/>
      <c r="AIL60" s="18"/>
      <c r="AIM60" s="18"/>
      <c r="AIN60" s="18"/>
      <c r="AIO60" s="18"/>
      <c r="AIP60" s="18"/>
      <c r="AIQ60" s="18"/>
      <c r="AIR60" s="18"/>
      <c r="AIS60" s="18"/>
      <c r="AIT60" s="18"/>
      <c r="AIU60" s="18"/>
      <c r="AIV60" s="18"/>
      <c r="AIW60" s="18"/>
      <c r="AIX60" s="18"/>
      <c r="AIY60" s="18"/>
      <c r="AIZ60" s="18"/>
      <c r="AJA60" s="18"/>
      <c r="AJB60" s="18"/>
      <c r="AJC60" s="18"/>
      <c r="AJD60" s="18"/>
      <c r="AJE60" s="18"/>
      <c r="AJF60" s="18"/>
      <c r="AJG60" s="18"/>
      <c r="AJH60" s="18"/>
      <c r="AJI60" s="18"/>
      <c r="AJJ60" s="18"/>
      <c r="AJK60" s="18"/>
      <c r="AJL60" s="18"/>
      <c r="AJM60" s="18"/>
      <c r="AJN60" s="18"/>
      <c r="AJO60" s="18"/>
      <c r="AJP60" s="18"/>
      <c r="AJQ60" s="18"/>
      <c r="AJR60" s="18"/>
      <c r="AJS60" s="18"/>
      <c r="AJT60" s="18"/>
      <c r="AJU60" s="18"/>
      <c r="AJV60" s="18"/>
      <c r="AJW60" s="18"/>
      <c r="AJX60" s="18"/>
      <c r="AJY60" s="18"/>
      <c r="AJZ60" s="18"/>
      <c r="AKA60" s="18"/>
      <c r="AKB60" s="18"/>
      <c r="AKC60" s="18"/>
      <c r="AKD60" s="18"/>
      <c r="AKE60" s="18"/>
      <c r="AKF60" s="18"/>
      <c r="AKG60" s="18"/>
      <c r="AKH60" s="18"/>
      <c r="AKI60" s="18"/>
      <c r="AKJ60" s="18"/>
      <c r="AKK60" s="18"/>
      <c r="AKL60" s="18"/>
      <c r="AKM60" s="18"/>
      <c r="AKN60" s="18"/>
      <c r="AKO60" s="18"/>
      <c r="AKP60" s="18"/>
      <c r="AKQ60" s="18"/>
      <c r="AKR60" s="18"/>
      <c r="AKS60" s="18"/>
      <c r="AKT60" s="18"/>
      <c r="AKU60" s="18"/>
      <c r="AKV60" s="18"/>
      <c r="AKW60" s="18"/>
      <c r="AKX60" s="18"/>
      <c r="AKY60" s="18"/>
      <c r="AKZ60" s="18"/>
      <c r="ALA60" s="18"/>
      <c r="ALB60" s="18"/>
      <c r="ALC60" s="18"/>
      <c r="ALD60" s="18"/>
      <c r="ALE60" s="18"/>
      <c r="ALF60" s="18"/>
      <c r="ALG60" s="18"/>
      <c r="ALH60" s="18"/>
      <c r="ALI60" s="18"/>
      <c r="ALJ60" s="18"/>
      <c r="ALK60" s="18"/>
      <c r="ALL60" s="18"/>
      <c r="ALM60" s="18"/>
      <c r="ALN60" s="18"/>
      <c r="ALO60" s="18"/>
      <c r="ALP60" s="18"/>
      <c r="ALQ60" s="18"/>
      <c r="ALR60" s="18"/>
      <c r="ALS60" s="18"/>
      <c r="ALT60" s="18"/>
      <c r="ALU60" s="18"/>
      <c r="ALV60" s="18"/>
      <c r="ALW60" s="18"/>
      <c r="ALX60" s="18"/>
      <c r="ALY60" s="18"/>
      <c r="ALZ60" s="18"/>
      <c r="AMA60" s="18"/>
      <c r="AMB60" s="18"/>
      <c r="AMC60" s="18"/>
      <c r="AMD60" s="18"/>
      <c r="AME60" s="18"/>
      <c r="AMF60" s="18"/>
      <c r="AMG60" s="18"/>
      <c r="AMH60" s="18"/>
      <c r="AMI60" s="18"/>
      <c r="AMJ60" s="18"/>
      <c r="AMK60" s="18"/>
      <c r="AML60" s="18"/>
      <c r="AMM60" s="18"/>
      <c r="AMN60" s="18"/>
      <c r="AMO60" s="18"/>
      <c r="AMP60" s="18"/>
      <c r="AMQ60" s="18"/>
      <c r="AMR60" s="18"/>
      <c r="AMS60" s="18"/>
      <c r="AMT60" s="18"/>
      <c r="AMU60" s="18"/>
      <c r="AMV60" s="18"/>
      <c r="AMW60" s="18"/>
      <c r="AMX60" s="18"/>
      <c r="AMY60" s="18"/>
      <c r="AMZ60" s="18"/>
      <c r="ANA60" s="18"/>
      <c r="ANB60" s="18"/>
      <c r="ANC60" s="18"/>
      <c r="AND60" s="18"/>
      <c r="ANE60" s="18"/>
      <c r="ANF60" s="18"/>
      <c r="ANG60" s="18"/>
      <c r="ANH60" s="18"/>
      <c r="ANI60" s="18"/>
      <c r="ANJ60" s="18"/>
      <c r="ANK60" s="18"/>
      <c r="ANL60" s="18"/>
      <c r="ANM60" s="18"/>
      <c r="ANN60" s="18"/>
      <c r="ANO60" s="18"/>
      <c r="ANP60" s="18"/>
      <c r="ANQ60" s="18"/>
      <c r="ANR60" s="18"/>
      <c r="ANS60" s="18"/>
      <c r="ANT60" s="18"/>
      <c r="ANU60" s="18"/>
      <c r="ANV60" s="18"/>
      <c r="ANW60" s="18"/>
      <c r="ANX60" s="18"/>
      <c r="ANY60" s="18"/>
      <c r="ANZ60" s="18"/>
      <c r="AOA60" s="18"/>
      <c r="AOB60" s="18"/>
      <c r="AOC60" s="18"/>
      <c r="AOD60" s="18"/>
      <c r="AOE60" s="18"/>
      <c r="AOF60" s="18"/>
      <c r="AOG60" s="18"/>
      <c r="AOH60" s="18"/>
      <c r="AOI60" s="18"/>
      <c r="AOJ60" s="18"/>
      <c r="AOK60" s="18"/>
      <c r="AOL60" s="18"/>
      <c r="AOM60" s="18"/>
      <c r="AON60" s="18"/>
      <c r="AOO60" s="18"/>
      <c r="AOP60" s="18"/>
      <c r="AOQ60" s="18"/>
      <c r="AOR60" s="18"/>
      <c r="AOS60" s="18"/>
      <c r="AOT60" s="18"/>
      <c r="AOU60" s="18"/>
      <c r="AOV60" s="18"/>
      <c r="AOW60" s="18"/>
      <c r="AOX60" s="18"/>
      <c r="AOY60" s="18"/>
      <c r="AOZ60" s="18"/>
      <c r="APA60" s="18"/>
      <c r="APB60" s="18"/>
      <c r="APC60" s="18"/>
      <c r="APD60" s="18"/>
      <c r="APE60" s="18"/>
      <c r="APF60" s="18"/>
      <c r="APG60" s="18"/>
      <c r="APH60" s="18"/>
      <c r="API60" s="18"/>
      <c r="APJ60" s="18"/>
      <c r="APK60" s="18"/>
      <c r="APL60" s="18"/>
      <c r="APM60" s="18"/>
      <c r="APN60" s="18"/>
      <c r="APO60" s="18"/>
      <c r="APP60" s="18"/>
      <c r="APQ60" s="18"/>
      <c r="APR60" s="18"/>
      <c r="APS60" s="18"/>
      <c r="APT60" s="18"/>
      <c r="APU60" s="18"/>
      <c r="APV60" s="18"/>
      <c r="APW60" s="18"/>
      <c r="APX60" s="18"/>
      <c r="APY60" s="18"/>
      <c r="APZ60" s="18"/>
      <c r="AQA60" s="18"/>
      <c r="AQB60" s="18"/>
      <c r="AQC60" s="18"/>
      <c r="AQD60" s="18"/>
      <c r="AQE60" s="18"/>
      <c r="AQF60" s="18"/>
      <c r="AQG60" s="18"/>
      <c r="AQH60" s="18"/>
      <c r="AQI60" s="18"/>
      <c r="AQJ60" s="18"/>
      <c r="AQK60" s="18"/>
      <c r="AQL60" s="18"/>
      <c r="AQM60" s="18"/>
      <c r="AQN60" s="18"/>
      <c r="AQO60" s="18"/>
      <c r="AQP60" s="18"/>
      <c r="AQQ60" s="18"/>
      <c r="AQR60" s="18"/>
      <c r="AQS60" s="18"/>
      <c r="AQT60" s="18"/>
      <c r="AQU60" s="18"/>
      <c r="AQV60" s="18"/>
      <c r="AQW60" s="18"/>
      <c r="AQX60" s="18"/>
      <c r="AQY60" s="18"/>
      <c r="AQZ60" s="18"/>
      <c r="ARA60" s="18"/>
      <c r="ARB60" s="18"/>
      <c r="ARC60" s="18"/>
      <c r="ARD60" s="18"/>
      <c r="ARE60" s="18"/>
      <c r="ARF60" s="18"/>
      <c r="ARG60" s="18"/>
      <c r="ARH60" s="18"/>
      <c r="ARI60" s="18"/>
      <c r="ARJ60" s="18"/>
      <c r="ARK60" s="18"/>
      <c r="ARL60" s="18"/>
      <c r="ARM60" s="18"/>
      <c r="ARN60" s="18"/>
      <c r="ARO60" s="18"/>
      <c r="ARP60" s="18"/>
      <c r="ARQ60" s="18"/>
      <c r="ARR60" s="18"/>
      <c r="ARS60" s="18"/>
      <c r="ART60" s="18"/>
      <c r="ARU60" s="18"/>
      <c r="ARV60" s="18"/>
      <c r="ARW60" s="18"/>
      <c r="ARX60" s="18"/>
      <c r="ARY60" s="18"/>
      <c r="ARZ60" s="18"/>
      <c r="ASA60" s="18"/>
      <c r="ASB60" s="18"/>
      <c r="ASC60" s="18"/>
      <c r="ASD60" s="18"/>
      <c r="ASE60" s="18"/>
      <c r="ASF60" s="18"/>
      <c r="ASG60" s="18"/>
      <c r="ASH60" s="18"/>
      <c r="ASI60" s="18"/>
      <c r="ASJ60" s="18"/>
      <c r="ASK60" s="18"/>
      <c r="ASL60" s="18"/>
      <c r="ASM60" s="18"/>
      <c r="ASN60" s="18"/>
      <c r="ASO60" s="18"/>
      <c r="ASP60" s="18"/>
      <c r="ASQ60" s="18"/>
      <c r="ASR60" s="18"/>
      <c r="ASS60" s="18"/>
      <c r="AST60" s="18"/>
      <c r="ASU60" s="18"/>
      <c r="ASV60" s="18"/>
      <c r="ASW60" s="18"/>
      <c r="ASX60" s="18"/>
      <c r="ASY60" s="18"/>
      <c r="ASZ60" s="18"/>
      <c r="ATA60" s="18"/>
      <c r="ATB60" s="18"/>
      <c r="ATC60" s="18"/>
      <c r="ATD60" s="18"/>
      <c r="ATE60" s="18"/>
      <c r="ATF60" s="18"/>
      <c r="ATG60" s="18"/>
      <c r="ATH60" s="18"/>
      <c r="ATI60" s="18"/>
      <c r="ATJ60" s="18"/>
      <c r="ATK60" s="18"/>
      <c r="ATL60" s="18"/>
      <c r="ATM60" s="18"/>
      <c r="ATN60" s="18"/>
      <c r="ATO60" s="18"/>
      <c r="ATP60" s="18"/>
      <c r="ATQ60" s="18"/>
      <c r="ATR60" s="18"/>
      <c r="ATS60" s="18"/>
      <c r="ATT60" s="18"/>
      <c r="ATU60" s="18"/>
      <c r="ATV60" s="18"/>
      <c r="ATW60" s="18"/>
      <c r="ATX60" s="18"/>
      <c r="ATY60" s="18"/>
      <c r="ATZ60" s="18"/>
      <c r="AUA60" s="18"/>
      <c r="AUB60" s="18"/>
      <c r="AUC60" s="18"/>
      <c r="AUD60" s="18"/>
      <c r="AUE60" s="18"/>
      <c r="AUF60" s="18"/>
      <c r="AUG60" s="18"/>
      <c r="AUH60" s="18"/>
      <c r="AUI60" s="18"/>
      <c r="AUJ60" s="18"/>
      <c r="AUK60" s="18"/>
      <c r="AUL60" s="18"/>
      <c r="AUM60" s="18"/>
      <c r="AUN60" s="18"/>
      <c r="AUO60" s="18"/>
      <c r="AUP60" s="18"/>
      <c r="AUQ60" s="18"/>
      <c r="AUR60" s="18"/>
      <c r="AUS60" s="18"/>
      <c r="AUT60" s="18"/>
      <c r="AUU60" s="18"/>
      <c r="AUV60" s="18"/>
      <c r="AUW60" s="18"/>
      <c r="AUX60" s="18"/>
      <c r="AUY60" s="18"/>
      <c r="AUZ60" s="18"/>
      <c r="AVA60" s="18"/>
      <c r="AVB60" s="18"/>
      <c r="AVC60" s="18"/>
      <c r="AVD60" s="18"/>
      <c r="AVE60" s="18"/>
      <c r="AVF60" s="18"/>
      <c r="AVG60" s="18"/>
      <c r="AVH60" s="18"/>
      <c r="AVI60" s="18"/>
      <c r="AVJ60" s="18"/>
      <c r="AVK60" s="18"/>
      <c r="AVL60" s="18"/>
      <c r="AVM60" s="18"/>
      <c r="AVN60" s="18"/>
      <c r="AVO60" s="18"/>
      <c r="AVP60" s="18"/>
      <c r="AVQ60" s="18"/>
      <c r="AVR60" s="18"/>
      <c r="AVS60" s="18"/>
      <c r="AVT60" s="18"/>
      <c r="AVU60" s="18"/>
      <c r="AVV60" s="18"/>
      <c r="AVW60" s="18"/>
      <c r="AVX60" s="18"/>
      <c r="AVY60" s="18"/>
      <c r="AVZ60" s="18"/>
      <c r="AWA60" s="18"/>
      <c r="AWB60" s="18"/>
      <c r="AWC60" s="18"/>
      <c r="AWD60" s="18"/>
      <c r="AWE60" s="18"/>
      <c r="AWF60" s="18"/>
      <c r="AWG60" s="18"/>
      <c r="AWH60" s="18"/>
      <c r="AWI60" s="18"/>
      <c r="AWJ60" s="18"/>
      <c r="AWK60" s="18"/>
      <c r="AWL60" s="18"/>
      <c r="AWM60" s="18"/>
      <c r="AWN60" s="18"/>
      <c r="AWO60" s="18"/>
      <c r="AWP60" s="18"/>
      <c r="AWQ60" s="18"/>
      <c r="AWR60" s="18"/>
      <c r="AWS60" s="18"/>
      <c r="AWT60" s="18"/>
      <c r="AWU60" s="18"/>
      <c r="AWV60" s="18"/>
      <c r="AWW60" s="18"/>
      <c r="AWX60" s="18"/>
      <c r="AWY60" s="18"/>
      <c r="AWZ60" s="18"/>
      <c r="AXA60" s="18"/>
      <c r="AXB60" s="18"/>
      <c r="AXC60" s="18"/>
      <c r="AXD60" s="18"/>
      <c r="AXE60" s="18"/>
      <c r="AXF60" s="18"/>
      <c r="AXG60" s="18"/>
      <c r="AXH60" s="18"/>
      <c r="AXI60" s="18"/>
      <c r="AXJ60" s="18"/>
      <c r="AXK60" s="18"/>
      <c r="AXL60" s="18"/>
      <c r="AXM60" s="18"/>
      <c r="AXN60" s="18"/>
      <c r="AXO60" s="18"/>
      <c r="AXP60" s="18"/>
      <c r="AXQ60" s="18"/>
      <c r="AXR60" s="18"/>
      <c r="AXS60" s="18"/>
      <c r="AXT60" s="18"/>
      <c r="AXU60" s="18"/>
      <c r="AXV60" s="18"/>
      <c r="AXW60" s="18"/>
      <c r="AXX60" s="18"/>
      <c r="AXY60" s="18"/>
      <c r="AXZ60" s="18"/>
      <c r="AYA60" s="18"/>
      <c r="AYB60" s="18"/>
      <c r="AYC60" s="18"/>
      <c r="AYD60" s="18"/>
      <c r="AYE60" s="18"/>
      <c r="AYF60" s="18"/>
      <c r="AYG60" s="18"/>
      <c r="AYH60" s="18"/>
      <c r="AYI60" s="18"/>
      <c r="AYJ60" s="18"/>
      <c r="AYK60" s="18"/>
      <c r="AYL60" s="18"/>
      <c r="AYM60" s="18"/>
      <c r="AYN60" s="18"/>
      <c r="AYO60" s="18"/>
      <c r="AYP60" s="18"/>
      <c r="AYQ60" s="18"/>
      <c r="AYR60" s="18"/>
      <c r="AYS60" s="18"/>
      <c r="AYT60" s="18"/>
      <c r="AYU60" s="18"/>
      <c r="AYV60" s="18"/>
      <c r="AYW60" s="18"/>
      <c r="AYX60" s="18"/>
      <c r="AYY60" s="18"/>
      <c r="AYZ60" s="18"/>
      <c r="AZA60" s="18"/>
      <c r="AZB60" s="18"/>
      <c r="AZC60" s="18"/>
      <c r="AZD60" s="18"/>
      <c r="AZE60" s="18"/>
      <c r="AZF60" s="18"/>
      <c r="AZG60" s="18"/>
      <c r="AZH60" s="18"/>
      <c r="AZI60" s="18"/>
      <c r="AZJ60" s="18"/>
      <c r="AZK60" s="18"/>
      <c r="AZL60" s="18"/>
      <c r="AZM60" s="18"/>
      <c r="AZN60" s="18"/>
      <c r="AZO60" s="18"/>
      <c r="AZP60" s="18"/>
      <c r="AZQ60" s="18"/>
      <c r="AZR60" s="18"/>
      <c r="AZS60" s="18"/>
      <c r="AZT60" s="18"/>
      <c r="AZU60" s="18"/>
      <c r="AZV60" s="18"/>
      <c r="AZW60" s="18"/>
      <c r="AZX60" s="18"/>
      <c r="AZY60" s="18"/>
      <c r="AZZ60" s="18"/>
      <c r="BAA60" s="18"/>
      <c r="BAB60" s="18"/>
      <c r="BAC60" s="18"/>
      <c r="BAD60" s="18"/>
      <c r="BAE60" s="18"/>
      <c r="BAF60" s="18"/>
      <c r="BAG60" s="18"/>
      <c r="BAH60" s="18"/>
      <c r="BAI60" s="18"/>
      <c r="BAJ60" s="18"/>
      <c r="BAK60" s="18"/>
      <c r="BAL60" s="18"/>
      <c r="BAM60" s="18"/>
      <c r="BAN60" s="18"/>
      <c r="BAO60" s="18"/>
      <c r="BAP60" s="18"/>
      <c r="BAQ60" s="18"/>
      <c r="BAR60" s="18"/>
      <c r="BAS60" s="18"/>
      <c r="BAT60" s="18"/>
      <c r="BAU60" s="18"/>
      <c r="BAV60" s="18"/>
      <c r="BAW60" s="18"/>
      <c r="BAX60" s="18"/>
      <c r="BAY60" s="18"/>
      <c r="BAZ60" s="18"/>
      <c r="BBA60" s="18"/>
      <c r="BBB60" s="18"/>
      <c r="BBC60" s="18"/>
      <c r="BBD60" s="18"/>
      <c r="BBE60" s="18"/>
      <c r="BBF60" s="18"/>
      <c r="BBG60" s="18"/>
      <c r="BBH60" s="18"/>
      <c r="BBI60" s="18"/>
      <c r="BBJ60" s="18"/>
      <c r="BBK60" s="18"/>
      <c r="BBL60" s="18"/>
      <c r="BBM60" s="18"/>
      <c r="BBN60" s="18"/>
      <c r="BBO60" s="18"/>
      <c r="BBP60" s="18"/>
      <c r="BBQ60" s="18"/>
      <c r="BBR60" s="18"/>
      <c r="BBS60" s="18"/>
      <c r="BBT60" s="18"/>
      <c r="BBU60" s="18"/>
      <c r="BBV60" s="18"/>
      <c r="BBW60" s="18"/>
      <c r="BBX60" s="18"/>
      <c r="BBY60" s="18"/>
      <c r="BBZ60" s="18"/>
      <c r="BCA60" s="18"/>
      <c r="BCB60" s="18"/>
      <c r="BCC60" s="18"/>
      <c r="BCD60" s="18"/>
      <c r="BCE60" s="18"/>
      <c r="BCF60" s="18"/>
      <c r="BCG60" s="18"/>
      <c r="BCH60" s="18"/>
      <c r="BCI60" s="18"/>
      <c r="BCJ60" s="18"/>
      <c r="BCK60" s="18"/>
      <c r="BCL60" s="18"/>
      <c r="BCM60" s="18"/>
      <c r="BCN60" s="18"/>
      <c r="BCO60" s="18"/>
      <c r="BCP60" s="18"/>
      <c r="BCQ60" s="18"/>
      <c r="BCR60" s="18"/>
      <c r="BCS60" s="18"/>
      <c r="BCT60" s="18"/>
      <c r="BCU60" s="18"/>
      <c r="BCV60" s="18"/>
      <c r="BCW60" s="18"/>
      <c r="BCX60" s="18"/>
      <c r="BCY60" s="18"/>
      <c r="BCZ60" s="18"/>
      <c r="BDA60" s="18"/>
      <c r="BDB60" s="18"/>
      <c r="BDC60" s="18"/>
      <c r="BDD60" s="18"/>
      <c r="BDE60" s="18"/>
      <c r="BDF60" s="18"/>
      <c r="BDG60" s="18"/>
      <c r="BDH60" s="18"/>
      <c r="BDI60" s="18"/>
      <c r="BDJ60" s="18"/>
      <c r="BDK60" s="18"/>
      <c r="BDL60" s="18"/>
      <c r="BDM60" s="18"/>
      <c r="BDN60" s="18"/>
      <c r="BDO60" s="18"/>
      <c r="BDP60" s="18"/>
      <c r="BDQ60" s="18"/>
      <c r="BDR60" s="18"/>
      <c r="BDS60" s="18"/>
      <c r="BDT60" s="18"/>
      <c r="BDU60" s="18"/>
      <c r="BDV60" s="18"/>
      <c r="BDW60" s="18"/>
      <c r="BDX60" s="18"/>
      <c r="BDY60" s="18"/>
      <c r="BDZ60" s="18"/>
      <c r="BEA60" s="18"/>
      <c r="BEB60" s="18"/>
      <c r="BEC60" s="18"/>
      <c r="BED60" s="18"/>
      <c r="BEE60" s="18"/>
      <c r="BEF60" s="18"/>
      <c r="BEG60" s="18"/>
      <c r="BEH60" s="18"/>
      <c r="BEI60" s="18"/>
      <c r="BEJ60" s="18"/>
      <c r="BEK60" s="18"/>
      <c r="BEL60" s="18"/>
      <c r="BEM60" s="18"/>
      <c r="BEN60" s="18"/>
      <c r="BEO60" s="18"/>
      <c r="BEP60" s="18"/>
      <c r="BEQ60" s="18"/>
      <c r="BER60" s="18"/>
      <c r="BES60" s="18"/>
      <c r="BET60" s="18"/>
      <c r="BEU60" s="18"/>
      <c r="BEV60" s="18"/>
      <c r="BEW60" s="18"/>
      <c r="BEX60" s="18"/>
      <c r="BEY60" s="18"/>
      <c r="BEZ60" s="18"/>
      <c r="BFA60" s="18"/>
      <c r="BFB60" s="18"/>
      <c r="BFC60" s="18"/>
      <c r="BFD60" s="18"/>
      <c r="BFE60" s="18"/>
      <c r="BFF60" s="18"/>
      <c r="BFG60" s="18"/>
      <c r="BFH60" s="18"/>
      <c r="BFI60" s="18"/>
      <c r="BFJ60" s="18"/>
      <c r="BFK60" s="18"/>
      <c r="BFL60" s="18"/>
      <c r="BFM60" s="18"/>
      <c r="BFN60" s="18"/>
      <c r="BFO60" s="18"/>
      <c r="BFP60" s="18"/>
      <c r="BFQ60" s="18"/>
      <c r="BFR60" s="18"/>
      <c r="BFS60" s="18"/>
      <c r="BFT60" s="18"/>
      <c r="BFU60" s="18"/>
      <c r="BFV60" s="18"/>
      <c r="BFW60" s="18"/>
      <c r="BFX60" s="18"/>
      <c r="BFY60" s="18"/>
      <c r="BFZ60" s="18"/>
      <c r="BGA60" s="18"/>
      <c r="BGB60" s="18"/>
      <c r="BGC60" s="18"/>
      <c r="BGD60" s="18"/>
      <c r="BGE60" s="18"/>
      <c r="BGF60" s="18"/>
      <c r="BGG60" s="18"/>
      <c r="BGH60" s="18"/>
      <c r="BGI60" s="18"/>
      <c r="BGJ60" s="18"/>
      <c r="BGK60" s="18"/>
      <c r="BGL60" s="18"/>
      <c r="BGM60" s="18"/>
      <c r="BGN60" s="18"/>
      <c r="BGO60" s="18"/>
      <c r="BGP60" s="18"/>
      <c r="BGQ60" s="18"/>
      <c r="BGR60" s="18"/>
      <c r="BGS60" s="18"/>
      <c r="BGT60" s="18"/>
      <c r="BGU60" s="18"/>
      <c r="BGV60" s="18"/>
      <c r="BGW60" s="18"/>
      <c r="BGX60" s="18"/>
      <c r="BGY60" s="18"/>
      <c r="BGZ60" s="18"/>
      <c r="BHA60" s="18"/>
      <c r="BHB60" s="18"/>
      <c r="BHC60" s="18"/>
      <c r="BHD60" s="18"/>
      <c r="BHE60" s="18"/>
      <c r="BHF60" s="18"/>
      <c r="BHG60" s="18"/>
      <c r="BHH60" s="18"/>
      <c r="BHI60" s="18"/>
      <c r="BHJ60" s="18"/>
      <c r="BHK60" s="18"/>
      <c r="BHL60" s="18"/>
      <c r="BHM60" s="18"/>
      <c r="BHN60" s="18"/>
      <c r="BHO60" s="18"/>
      <c r="BHP60" s="18"/>
      <c r="BHQ60" s="18"/>
      <c r="BHR60" s="18"/>
      <c r="BHS60" s="18"/>
      <c r="BHT60" s="18"/>
      <c r="BHU60" s="18"/>
      <c r="BHV60" s="18"/>
      <c r="BHW60" s="18"/>
      <c r="BHX60" s="18"/>
      <c r="BHY60" s="18"/>
      <c r="BHZ60" s="18"/>
      <c r="BIA60" s="18"/>
      <c r="BIB60" s="18"/>
      <c r="BIC60" s="18"/>
      <c r="BID60" s="18"/>
      <c r="BIE60" s="18"/>
      <c r="BIF60" s="18"/>
      <c r="BIG60" s="18"/>
      <c r="BIH60" s="18"/>
      <c r="BII60" s="18"/>
      <c r="BIJ60" s="18"/>
      <c r="BIK60" s="18"/>
      <c r="BIL60" s="18"/>
      <c r="BIM60" s="18"/>
      <c r="BIN60" s="18"/>
      <c r="BIO60" s="18"/>
      <c r="BIP60" s="18"/>
      <c r="BIQ60" s="18"/>
      <c r="BIR60" s="18"/>
      <c r="BIS60" s="18"/>
      <c r="BIT60" s="18"/>
      <c r="BIU60" s="18"/>
      <c r="BIV60" s="18"/>
      <c r="BIW60" s="18"/>
      <c r="BIX60" s="18"/>
      <c r="BIY60" s="18"/>
      <c r="BIZ60" s="18"/>
      <c r="BJA60" s="18"/>
      <c r="BJB60" s="18"/>
      <c r="BJC60" s="18"/>
      <c r="BJD60" s="18"/>
      <c r="BJE60" s="18"/>
      <c r="BJF60" s="18"/>
      <c r="BJG60" s="18"/>
      <c r="BJH60" s="18"/>
      <c r="BJI60" s="18"/>
      <c r="BJJ60" s="18"/>
      <c r="BJK60" s="18"/>
      <c r="BJL60" s="18"/>
      <c r="BJM60" s="18"/>
      <c r="BJN60" s="18"/>
      <c r="BJO60" s="18"/>
      <c r="BJP60" s="18"/>
      <c r="BJQ60" s="18"/>
      <c r="BJR60" s="18"/>
      <c r="BJS60" s="18"/>
      <c r="BJT60" s="18"/>
      <c r="BJU60" s="18"/>
      <c r="BJV60" s="18"/>
      <c r="BJW60" s="18"/>
      <c r="BJX60" s="18"/>
      <c r="BJY60" s="18"/>
      <c r="BJZ60" s="18"/>
      <c r="BKA60" s="18"/>
      <c r="BKB60" s="18"/>
      <c r="BKC60" s="18"/>
      <c r="BKD60" s="18"/>
      <c r="BKE60" s="18"/>
      <c r="BKF60" s="18"/>
      <c r="BKG60" s="18"/>
      <c r="BKH60" s="18"/>
      <c r="BKI60" s="18"/>
      <c r="BKJ60" s="18"/>
      <c r="BKK60" s="18"/>
      <c r="BKL60" s="18"/>
      <c r="BKM60" s="18"/>
      <c r="BKN60" s="18"/>
      <c r="BKO60" s="18"/>
      <c r="BKP60" s="18"/>
      <c r="BKQ60" s="18"/>
      <c r="BKR60" s="18"/>
      <c r="BKS60" s="18"/>
      <c r="BKT60" s="18"/>
      <c r="BKU60" s="18"/>
      <c r="BKV60" s="18"/>
      <c r="BKW60" s="18"/>
      <c r="BKX60" s="18"/>
      <c r="BKY60" s="18"/>
      <c r="BKZ60" s="18"/>
      <c r="BLA60" s="18"/>
      <c r="BLB60" s="18"/>
      <c r="BLC60" s="18"/>
      <c r="BLD60" s="18"/>
      <c r="BLE60" s="18"/>
      <c r="BLF60" s="18"/>
      <c r="BLG60" s="18"/>
      <c r="BLH60" s="18"/>
      <c r="BLI60" s="18"/>
      <c r="BLJ60" s="18"/>
      <c r="BLK60" s="18"/>
      <c r="BLL60" s="18"/>
      <c r="BLM60" s="18"/>
      <c r="BLN60" s="18"/>
      <c r="BLO60" s="18"/>
      <c r="BLP60" s="18"/>
      <c r="BLQ60" s="18"/>
      <c r="BLR60" s="18"/>
      <c r="BLS60" s="18"/>
      <c r="BLT60" s="18"/>
      <c r="BLU60" s="18"/>
      <c r="BLV60" s="18"/>
      <c r="BLW60" s="18"/>
      <c r="BLX60" s="18"/>
      <c r="BLY60" s="18"/>
      <c r="BLZ60" s="18"/>
      <c r="BMA60" s="18"/>
      <c r="BMB60" s="18"/>
      <c r="BMC60" s="18"/>
      <c r="BMD60" s="18"/>
      <c r="BME60" s="18"/>
      <c r="BMF60" s="18"/>
      <c r="BMG60" s="18"/>
      <c r="BMH60" s="18"/>
      <c r="BMI60" s="18"/>
      <c r="BMJ60" s="18"/>
      <c r="BMK60" s="18"/>
      <c r="BML60" s="18"/>
      <c r="BMM60" s="18"/>
      <c r="BMN60" s="18"/>
      <c r="BMO60" s="18"/>
      <c r="BMP60" s="18"/>
      <c r="BMQ60" s="18"/>
      <c r="BMR60" s="18"/>
      <c r="BMS60" s="18"/>
      <c r="BMT60" s="18"/>
      <c r="BMU60" s="18"/>
      <c r="BMV60" s="18"/>
      <c r="BMW60" s="18"/>
      <c r="BMX60" s="18"/>
      <c r="BMY60" s="18"/>
      <c r="BMZ60" s="18"/>
      <c r="BNA60" s="18"/>
      <c r="BNB60" s="18"/>
      <c r="BNC60" s="18"/>
      <c r="BND60" s="18"/>
      <c r="BNE60" s="18"/>
      <c r="BNF60" s="18"/>
      <c r="BNG60" s="18"/>
      <c r="BNH60" s="18"/>
      <c r="BNI60" s="18"/>
      <c r="BNJ60" s="18"/>
      <c r="BNK60" s="18"/>
      <c r="BNL60" s="18"/>
      <c r="BNM60" s="18"/>
      <c r="BNN60" s="18"/>
      <c r="BNO60" s="18"/>
      <c r="BNP60" s="18"/>
      <c r="BNQ60" s="18"/>
      <c r="BNR60" s="18"/>
      <c r="BNS60" s="18"/>
      <c r="BNT60" s="18"/>
      <c r="BNU60" s="18"/>
      <c r="BNV60" s="18"/>
      <c r="BNW60" s="18"/>
      <c r="BNX60" s="18"/>
      <c r="BNY60" s="18"/>
      <c r="BNZ60" s="18"/>
      <c r="BOA60" s="18"/>
      <c r="BOB60" s="18"/>
      <c r="BOC60" s="18"/>
      <c r="BOD60" s="18"/>
      <c r="BOE60" s="18"/>
      <c r="BOF60" s="18"/>
      <c r="BOG60" s="18"/>
      <c r="BOH60" s="18"/>
      <c r="BOI60" s="18"/>
      <c r="BOJ60" s="18"/>
      <c r="BOK60" s="18"/>
      <c r="BOL60" s="18"/>
      <c r="BOM60" s="18"/>
      <c r="BON60" s="18"/>
      <c r="BOO60" s="18"/>
      <c r="BOP60" s="18"/>
      <c r="BOQ60" s="18"/>
      <c r="BOR60" s="18"/>
      <c r="BOS60" s="18"/>
      <c r="BOT60" s="18"/>
      <c r="BOU60" s="18"/>
      <c r="BOV60" s="18"/>
      <c r="BOW60" s="18"/>
      <c r="BOX60" s="18"/>
      <c r="BOY60" s="18"/>
      <c r="BOZ60" s="18"/>
      <c r="BPA60" s="18"/>
      <c r="BPB60" s="18"/>
      <c r="BPC60" s="18"/>
      <c r="BPD60" s="18"/>
      <c r="BPE60" s="18"/>
      <c r="BPF60" s="18"/>
      <c r="BPG60" s="18"/>
      <c r="BPH60" s="18"/>
      <c r="BPI60" s="18"/>
      <c r="BPJ60" s="18"/>
      <c r="BPK60" s="18"/>
      <c r="BPL60" s="18"/>
      <c r="BPM60" s="18"/>
      <c r="BPN60" s="18"/>
      <c r="BPO60" s="18"/>
      <c r="BPP60" s="18"/>
      <c r="BPQ60" s="18"/>
      <c r="BPR60" s="18"/>
      <c r="BPS60" s="18"/>
      <c r="BPT60" s="18"/>
      <c r="BPU60" s="18"/>
      <c r="BPV60" s="18"/>
      <c r="BPW60" s="18"/>
      <c r="BPX60" s="18"/>
      <c r="BPY60" s="18"/>
      <c r="BPZ60" s="18"/>
      <c r="BQA60" s="18"/>
      <c r="BQB60" s="18"/>
      <c r="BQC60" s="18"/>
      <c r="BQD60" s="18"/>
      <c r="BQE60" s="18"/>
      <c r="BQF60" s="18"/>
      <c r="BQG60" s="18"/>
      <c r="BQH60" s="18"/>
      <c r="BQI60" s="18"/>
      <c r="BQJ60" s="18"/>
      <c r="BQK60" s="18"/>
      <c r="BQL60" s="18"/>
      <c r="BQM60" s="18"/>
      <c r="BQN60" s="18"/>
      <c r="BQO60" s="18"/>
      <c r="BQP60" s="18"/>
      <c r="BQQ60" s="18"/>
      <c r="BQR60" s="18"/>
      <c r="BQS60" s="18"/>
      <c r="BQT60" s="18"/>
      <c r="BQU60" s="18"/>
      <c r="BQV60" s="18"/>
      <c r="BQW60" s="18"/>
      <c r="BQX60" s="18"/>
      <c r="BQY60" s="18"/>
      <c r="BQZ60" s="18"/>
      <c r="BRA60" s="18"/>
      <c r="BRB60" s="18"/>
      <c r="BRC60" s="18"/>
      <c r="BRD60" s="18"/>
      <c r="BRE60" s="18"/>
      <c r="BRF60" s="18"/>
      <c r="BRG60" s="18"/>
      <c r="BRH60" s="18"/>
      <c r="BRI60" s="18"/>
      <c r="BRJ60" s="18"/>
      <c r="BRK60" s="18"/>
      <c r="BRL60" s="18"/>
      <c r="BRM60" s="18"/>
      <c r="BRN60" s="18"/>
      <c r="BRO60" s="18"/>
      <c r="BRP60" s="18"/>
      <c r="BRQ60" s="18"/>
      <c r="BRR60" s="18"/>
      <c r="BRS60" s="18"/>
      <c r="BRT60" s="18"/>
      <c r="BRU60" s="18"/>
      <c r="BRV60" s="18"/>
      <c r="BRW60" s="18"/>
      <c r="BRX60" s="18"/>
      <c r="BRY60" s="18"/>
      <c r="BRZ60" s="18"/>
      <c r="BSA60" s="18"/>
      <c r="BSB60" s="18"/>
      <c r="BSC60" s="18"/>
      <c r="BSD60" s="18"/>
      <c r="BSE60" s="18"/>
      <c r="BSF60" s="18"/>
      <c r="BSG60" s="18"/>
      <c r="BSH60" s="18"/>
      <c r="BSI60" s="18"/>
      <c r="BSJ60" s="18"/>
      <c r="BSK60" s="18"/>
      <c r="BSL60" s="18"/>
      <c r="BSM60" s="18"/>
      <c r="BSN60" s="18"/>
      <c r="BSO60" s="18"/>
      <c r="BSP60" s="18"/>
      <c r="BSQ60" s="18"/>
      <c r="BSR60" s="18"/>
      <c r="BSS60" s="18"/>
      <c r="BST60" s="18"/>
      <c r="BSU60" s="18"/>
      <c r="BSV60" s="18"/>
      <c r="BSW60" s="18"/>
      <c r="BSX60" s="18"/>
      <c r="BSY60" s="18"/>
      <c r="BSZ60" s="18"/>
      <c r="BTA60" s="18"/>
      <c r="BTB60" s="18"/>
      <c r="BTC60" s="18"/>
      <c r="BTD60" s="18"/>
      <c r="BTE60" s="18"/>
      <c r="BTF60" s="18"/>
      <c r="BTG60" s="18"/>
      <c r="BTH60" s="18"/>
      <c r="BTI60" s="18"/>
      <c r="BTJ60" s="18"/>
      <c r="BTK60" s="18"/>
      <c r="BTL60" s="18"/>
      <c r="BTM60" s="18"/>
      <c r="BTN60" s="18"/>
      <c r="BTO60" s="18"/>
      <c r="BTP60" s="18"/>
      <c r="BTQ60" s="18"/>
      <c r="BTR60" s="18"/>
      <c r="BTS60" s="18"/>
      <c r="BTT60" s="18"/>
      <c r="BTU60" s="18"/>
      <c r="BTV60" s="18"/>
      <c r="BTW60" s="18"/>
      <c r="BTX60" s="18"/>
      <c r="BTY60" s="18"/>
      <c r="BTZ60" s="18"/>
      <c r="BUA60" s="18"/>
      <c r="BUB60" s="18"/>
      <c r="BUC60" s="18"/>
      <c r="BUD60" s="18"/>
      <c r="BUE60" s="18"/>
      <c r="BUF60" s="18"/>
      <c r="BUG60" s="18"/>
      <c r="BUH60" s="18"/>
      <c r="BUI60" s="18"/>
      <c r="BUJ60" s="18"/>
      <c r="BUK60" s="18"/>
      <c r="BUL60" s="18"/>
      <c r="BUM60" s="18"/>
      <c r="BUN60" s="18"/>
      <c r="BUO60" s="18"/>
      <c r="BUP60" s="18"/>
      <c r="BUQ60" s="18"/>
      <c r="BUR60" s="18"/>
      <c r="BUS60" s="18"/>
      <c r="BUT60" s="18"/>
      <c r="BUU60" s="18"/>
      <c r="BUV60" s="18"/>
      <c r="BUW60" s="18"/>
      <c r="BUX60" s="18"/>
      <c r="BUY60" s="18"/>
      <c r="BUZ60" s="18"/>
      <c r="BVA60" s="18"/>
      <c r="BVB60" s="18"/>
      <c r="BVC60" s="18"/>
      <c r="BVD60" s="18"/>
      <c r="BVE60" s="18"/>
      <c r="BVF60" s="18"/>
      <c r="BVG60" s="18"/>
      <c r="BVH60" s="18"/>
      <c r="BVI60" s="18"/>
      <c r="BVJ60" s="18"/>
      <c r="BVK60" s="18"/>
      <c r="BVL60" s="18"/>
      <c r="BVM60" s="18"/>
      <c r="BVN60" s="18"/>
      <c r="BVO60" s="18"/>
      <c r="BVP60" s="18"/>
      <c r="BVQ60" s="18"/>
      <c r="BVR60" s="18"/>
      <c r="BVS60" s="18"/>
      <c r="BVT60" s="18"/>
      <c r="BVU60" s="18"/>
      <c r="BVV60" s="18"/>
      <c r="BVW60" s="18"/>
      <c r="BVX60" s="18"/>
      <c r="BVY60" s="18"/>
      <c r="BVZ60" s="18"/>
      <c r="BWA60" s="18"/>
      <c r="BWB60" s="18"/>
      <c r="BWC60" s="18"/>
      <c r="BWD60" s="18"/>
      <c r="BWE60" s="18"/>
      <c r="BWF60" s="18"/>
      <c r="BWG60" s="18"/>
      <c r="BWH60" s="18"/>
      <c r="BWI60" s="18"/>
      <c r="BWJ60" s="18"/>
      <c r="BWK60" s="18"/>
      <c r="BWL60" s="18"/>
      <c r="BWM60" s="18"/>
      <c r="BWN60" s="18"/>
      <c r="BWO60" s="18"/>
      <c r="BWP60" s="18"/>
      <c r="BWQ60" s="18"/>
      <c r="BWR60" s="18"/>
      <c r="BWS60" s="18"/>
      <c r="BWT60" s="18"/>
      <c r="BWU60" s="18"/>
      <c r="BWV60" s="18"/>
      <c r="BWW60" s="18"/>
      <c r="BWX60" s="18"/>
      <c r="BWY60" s="18"/>
      <c r="BWZ60" s="18"/>
      <c r="BXA60" s="18"/>
      <c r="BXB60" s="18"/>
      <c r="BXC60" s="18"/>
      <c r="BXD60" s="18"/>
      <c r="BXE60" s="18"/>
      <c r="BXF60" s="18"/>
      <c r="BXG60" s="18"/>
      <c r="BXH60" s="18"/>
      <c r="BXI60" s="18"/>
      <c r="BXJ60" s="18"/>
      <c r="BXK60" s="18"/>
      <c r="BXL60" s="18"/>
      <c r="BXM60" s="18"/>
      <c r="BXN60" s="18"/>
      <c r="BXO60" s="18"/>
      <c r="BXP60" s="18"/>
      <c r="BXQ60" s="18"/>
      <c r="BXR60" s="18"/>
      <c r="BXS60" s="18"/>
      <c r="BXT60" s="18"/>
      <c r="BXU60" s="18"/>
      <c r="BXV60" s="18"/>
      <c r="BXW60" s="18"/>
      <c r="BXX60" s="18"/>
      <c r="BXY60" s="18"/>
      <c r="BXZ60" s="18"/>
      <c r="BYA60" s="18"/>
      <c r="BYB60" s="18"/>
      <c r="BYC60" s="18"/>
      <c r="BYD60" s="18"/>
      <c r="BYE60" s="18"/>
      <c r="BYF60" s="18"/>
      <c r="BYG60" s="18"/>
      <c r="BYH60" s="18"/>
      <c r="BYI60" s="18"/>
      <c r="BYJ60" s="18"/>
      <c r="BYK60" s="18"/>
      <c r="BYL60" s="18"/>
      <c r="BYM60" s="18"/>
      <c r="BYN60" s="18"/>
      <c r="BYO60" s="18"/>
      <c r="BYP60" s="18"/>
      <c r="BYQ60" s="18"/>
      <c r="BYR60" s="18"/>
      <c r="BYS60" s="18"/>
      <c r="BYT60" s="18"/>
      <c r="BYU60" s="18"/>
      <c r="BYV60" s="18"/>
      <c r="BYW60" s="18"/>
      <c r="BYX60" s="18"/>
      <c r="BYY60" s="18"/>
      <c r="BYZ60" s="18"/>
      <c r="BZA60" s="18"/>
      <c r="BZB60" s="18"/>
      <c r="BZC60" s="18"/>
      <c r="BZD60" s="18"/>
      <c r="BZE60" s="18"/>
      <c r="BZF60" s="18"/>
      <c r="BZG60" s="18"/>
      <c r="BZH60" s="18"/>
      <c r="BZI60" s="18"/>
      <c r="BZJ60" s="18"/>
      <c r="BZK60" s="18"/>
      <c r="BZL60" s="18"/>
      <c r="BZM60" s="18"/>
      <c r="BZN60" s="18"/>
      <c r="BZO60" s="18"/>
      <c r="BZP60" s="18"/>
      <c r="BZQ60" s="18"/>
      <c r="BZR60" s="18"/>
      <c r="BZS60" s="18"/>
      <c r="BZT60" s="18"/>
      <c r="BZU60" s="18"/>
      <c r="BZV60" s="18"/>
      <c r="BZW60" s="18"/>
      <c r="BZX60" s="18"/>
      <c r="BZY60" s="18"/>
      <c r="BZZ60" s="18"/>
      <c r="CAA60" s="18"/>
      <c r="CAB60" s="18"/>
      <c r="CAC60" s="18"/>
      <c r="CAD60" s="18"/>
      <c r="CAE60" s="18"/>
      <c r="CAF60" s="18"/>
      <c r="CAG60" s="18"/>
      <c r="CAH60" s="18"/>
      <c r="CAI60" s="18"/>
      <c r="CAJ60" s="18"/>
      <c r="CAK60" s="18"/>
      <c r="CAL60" s="18"/>
      <c r="CAM60" s="18"/>
      <c r="CAN60" s="18"/>
      <c r="CAO60" s="18"/>
      <c r="CAP60" s="18"/>
      <c r="CAQ60" s="18"/>
      <c r="CAR60" s="18"/>
      <c r="CAS60" s="18"/>
      <c r="CAT60" s="18"/>
      <c r="CAU60" s="18"/>
      <c r="CAV60" s="18"/>
      <c r="CAW60" s="18"/>
      <c r="CAX60" s="18"/>
      <c r="CAY60" s="18"/>
      <c r="CAZ60" s="18"/>
      <c r="CBA60" s="18"/>
      <c r="CBB60" s="18"/>
      <c r="CBC60" s="18"/>
      <c r="CBD60" s="18"/>
      <c r="CBE60" s="18"/>
      <c r="CBF60" s="18"/>
      <c r="CBG60" s="18"/>
      <c r="CBH60" s="18"/>
      <c r="CBI60" s="18"/>
      <c r="CBJ60" s="18"/>
      <c r="CBK60" s="18"/>
      <c r="CBL60" s="18"/>
      <c r="CBM60" s="18"/>
      <c r="CBN60" s="18"/>
      <c r="CBO60" s="18"/>
      <c r="CBP60" s="18"/>
      <c r="CBQ60" s="18"/>
      <c r="CBR60" s="18"/>
      <c r="CBS60" s="18"/>
      <c r="CBT60" s="18"/>
      <c r="CBU60" s="18"/>
      <c r="CBV60" s="18"/>
      <c r="CBW60" s="18"/>
      <c r="CBX60" s="18"/>
      <c r="CBY60" s="18"/>
      <c r="CBZ60" s="18"/>
      <c r="CCA60" s="18"/>
      <c r="CCB60" s="18"/>
      <c r="CCC60" s="18"/>
      <c r="CCD60" s="18"/>
      <c r="CCE60" s="18"/>
      <c r="CCF60" s="18"/>
      <c r="CCG60" s="18"/>
      <c r="CCH60" s="18"/>
      <c r="CCI60" s="18"/>
      <c r="CCJ60" s="18"/>
      <c r="CCK60" s="18"/>
      <c r="CCL60" s="18"/>
      <c r="CCM60" s="18"/>
      <c r="CCN60" s="18"/>
      <c r="CCO60" s="18"/>
      <c r="CCP60" s="18"/>
      <c r="CCQ60" s="18"/>
      <c r="CCR60" s="18"/>
      <c r="CCS60" s="18"/>
      <c r="CCT60" s="18"/>
      <c r="CCU60" s="18"/>
      <c r="CCV60" s="18"/>
      <c r="CCW60" s="18"/>
      <c r="CCX60" s="18"/>
      <c r="CCY60" s="18"/>
      <c r="CCZ60" s="18"/>
      <c r="CDA60" s="18"/>
      <c r="CDB60" s="18"/>
      <c r="CDC60" s="18"/>
      <c r="CDD60" s="18"/>
      <c r="CDE60" s="18"/>
      <c r="CDF60" s="18"/>
      <c r="CDG60" s="18"/>
      <c r="CDH60" s="18"/>
      <c r="CDI60" s="18"/>
      <c r="CDJ60" s="18"/>
      <c r="CDK60" s="18"/>
      <c r="CDL60" s="18"/>
      <c r="CDM60" s="18"/>
      <c r="CDN60" s="18"/>
      <c r="CDO60" s="18"/>
      <c r="CDP60" s="18"/>
      <c r="CDQ60" s="18"/>
      <c r="CDR60" s="18"/>
      <c r="CDS60" s="18"/>
      <c r="CDT60" s="18"/>
      <c r="CDU60" s="18"/>
      <c r="CDV60" s="18"/>
      <c r="CDW60" s="18"/>
      <c r="CDX60" s="18"/>
      <c r="CDY60" s="18"/>
      <c r="CDZ60" s="18"/>
      <c r="CEA60" s="18"/>
      <c r="CEB60" s="18"/>
      <c r="CEC60" s="18"/>
      <c r="CED60" s="18"/>
      <c r="CEE60" s="18"/>
      <c r="CEF60" s="18"/>
      <c r="CEG60" s="18"/>
      <c r="CEH60" s="18"/>
      <c r="CEI60" s="18"/>
      <c r="CEJ60" s="18"/>
      <c r="CEK60" s="18"/>
      <c r="CEL60" s="18"/>
      <c r="CEM60" s="18"/>
      <c r="CEN60" s="18"/>
      <c r="CEO60" s="18"/>
      <c r="CEP60" s="18"/>
      <c r="CEQ60" s="18"/>
      <c r="CER60" s="18"/>
      <c r="CES60" s="18"/>
      <c r="CET60" s="18"/>
      <c r="CEU60" s="18"/>
      <c r="CEV60" s="18"/>
      <c r="CEW60" s="18"/>
      <c r="CEX60" s="18"/>
      <c r="CEY60" s="18"/>
      <c r="CEZ60" s="18"/>
      <c r="CFA60" s="18"/>
      <c r="CFB60" s="18"/>
      <c r="CFC60" s="18"/>
      <c r="CFD60" s="18"/>
      <c r="CFE60" s="18"/>
      <c r="CFF60" s="18"/>
      <c r="CFG60" s="18"/>
      <c r="CFH60" s="18"/>
      <c r="CFI60" s="18"/>
      <c r="CFJ60" s="18"/>
      <c r="CFK60" s="18"/>
      <c r="CFL60" s="18"/>
      <c r="CFM60" s="18"/>
      <c r="CFN60" s="18"/>
      <c r="CFO60" s="18"/>
      <c r="CFP60" s="18"/>
      <c r="CFQ60" s="18"/>
      <c r="CFR60" s="18"/>
      <c r="CFS60" s="18"/>
      <c r="CFT60" s="18"/>
      <c r="CFU60" s="18"/>
      <c r="CFV60" s="18"/>
      <c r="CFW60" s="18"/>
      <c r="CFX60" s="18"/>
      <c r="CFY60" s="18"/>
      <c r="CFZ60" s="18"/>
      <c r="CGA60" s="18"/>
      <c r="CGB60" s="18"/>
      <c r="CGC60" s="18"/>
      <c r="CGD60" s="18"/>
      <c r="CGE60" s="18"/>
      <c r="CGF60" s="18"/>
      <c r="CGG60" s="18"/>
      <c r="CGH60" s="18"/>
      <c r="CGI60" s="18"/>
      <c r="CGJ60" s="18"/>
      <c r="CGK60" s="18"/>
      <c r="CGL60" s="18"/>
      <c r="CGM60" s="18"/>
      <c r="CGN60" s="18"/>
      <c r="CGO60" s="18"/>
      <c r="CGP60" s="18"/>
      <c r="CGQ60" s="18"/>
      <c r="CGR60" s="18"/>
      <c r="CGS60" s="18"/>
      <c r="CGT60" s="18"/>
      <c r="CGU60" s="18"/>
      <c r="CGV60" s="18"/>
      <c r="CGW60" s="18"/>
      <c r="CGX60" s="18"/>
      <c r="CGY60" s="18"/>
      <c r="CGZ60" s="18"/>
      <c r="CHA60" s="18"/>
      <c r="CHB60" s="18"/>
      <c r="CHC60" s="18"/>
      <c r="CHD60" s="18"/>
      <c r="CHE60" s="18"/>
      <c r="CHF60" s="18"/>
      <c r="CHG60" s="18"/>
      <c r="CHH60" s="18"/>
      <c r="CHI60" s="18"/>
      <c r="CHJ60" s="18"/>
      <c r="CHK60" s="18"/>
      <c r="CHL60" s="18"/>
      <c r="CHM60" s="18"/>
      <c r="CHN60" s="18"/>
      <c r="CHO60" s="18"/>
      <c r="CHP60" s="18"/>
      <c r="CHQ60" s="18"/>
      <c r="CHR60" s="18"/>
      <c r="CHS60" s="18"/>
      <c r="CHT60" s="18"/>
      <c r="CHU60" s="18"/>
      <c r="CHV60" s="18"/>
      <c r="CHW60" s="18"/>
      <c r="CHX60" s="18"/>
      <c r="CHY60" s="18"/>
      <c r="CHZ60" s="18"/>
      <c r="CIA60" s="18"/>
      <c r="CIB60" s="18"/>
      <c r="CIC60" s="18"/>
      <c r="CID60" s="18"/>
      <c r="CIE60" s="18"/>
      <c r="CIF60" s="18"/>
      <c r="CIG60" s="18"/>
      <c r="CIH60" s="18"/>
      <c r="CII60" s="18"/>
      <c r="CIJ60" s="18"/>
      <c r="CIK60" s="18"/>
      <c r="CIL60" s="18"/>
      <c r="CIM60" s="18"/>
      <c r="CIN60" s="18"/>
      <c r="CIO60" s="18"/>
      <c r="CIP60" s="18"/>
      <c r="CIQ60" s="18"/>
      <c r="CIR60" s="18"/>
      <c r="CIS60" s="18"/>
      <c r="CIT60" s="18"/>
      <c r="CIU60" s="18"/>
      <c r="CIV60" s="18"/>
      <c r="CIW60" s="18"/>
      <c r="CIX60" s="18"/>
      <c r="CIY60" s="18"/>
      <c r="CIZ60" s="18"/>
      <c r="CJA60" s="18"/>
      <c r="CJB60" s="18"/>
      <c r="CJC60" s="18"/>
      <c r="CJD60" s="18"/>
      <c r="CJE60" s="18"/>
      <c r="CJF60" s="18"/>
      <c r="CJG60" s="18"/>
      <c r="CJH60" s="18"/>
      <c r="CJI60" s="18"/>
      <c r="CJJ60" s="18"/>
      <c r="CJK60" s="18"/>
      <c r="CJL60" s="18"/>
      <c r="CJM60" s="18"/>
      <c r="CJN60" s="18"/>
      <c r="CJO60" s="18"/>
      <c r="CJP60" s="18"/>
      <c r="CJQ60" s="18"/>
      <c r="CJR60" s="18"/>
      <c r="CJS60" s="18"/>
      <c r="CJT60" s="18"/>
      <c r="CJU60" s="18"/>
      <c r="CJV60" s="18"/>
      <c r="CJW60" s="18"/>
      <c r="CJX60" s="18"/>
      <c r="CJY60" s="18"/>
      <c r="CJZ60" s="18"/>
      <c r="CKA60" s="18"/>
      <c r="CKB60" s="18"/>
      <c r="CKC60" s="18"/>
      <c r="CKD60" s="18"/>
      <c r="CKE60" s="18"/>
      <c r="CKF60" s="18"/>
      <c r="CKG60" s="18"/>
      <c r="CKH60" s="18"/>
      <c r="CKI60" s="18"/>
      <c r="CKJ60" s="18"/>
      <c r="CKK60" s="18"/>
      <c r="CKL60" s="18"/>
      <c r="CKM60" s="18"/>
      <c r="CKN60" s="18"/>
      <c r="CKO60" s="18"/>
      <c r="CKP60" s="18"/>
      <c r="CKQ60" s="18"/>
      <c r="CKR60" s="18"/>
      <c r="CKS60" s="18"/>
      <c r="CKT60" s="18"/>
      <c r="CKU60" s="18"/>
      <c r="CKV60" s="18"/>
      <c r="CKW60" s="18"/>
      <c r="CKX60" s="18"/>
      <c r="CKY60" s="18"/>
      <c r="CKZ60" s="18"/>
      <c r="CLA60" s="18"/>
      <c r="CLB60" s="18"/>
      <c r="CLC60" s="18"/>
      <c r="CLD60" s="18"/>
      <c r="CLE60" s="18"/>
      <c r="CLF60" s="18"/>
      <c r="CLG60" s="18"/>
      <c r="CLH60" s="18"/>
      <c r="CLI60" s="18"/>
      <c r="CLJ60" s="18"/>
      <c r="CLK60" s="18"/>
      <c r="CLL60" s="18"/>
      <c r="CLM60" s="18"/>
      <c r="CLN60" s="18"/>
      <c r="CLO60" s="18"/>
      <c r="CLP60" s="18"/>
      <c r="CLQ60" s="18"/>
      <c r="CLR60" s="18"/>
      <c r="CLS60" s="18"/>
      <c r="CLT60" s="18"/>
      <c r="CLU60" s="18"/>
      <c r="CLV60" s="18"/>
      <c r="CLW60" s="18"/>
      <c r="CLX60" s="18"/>
      <c r="CLY60" s="18"/>
      <c r="CLZ60" s="18"/>
      <c r="CMA60" s="18"/>
      <c r="CMB60" s="18"/>
      <c r="CMC60" s="18"/>
      <c r="CMD60" s="18"/>
      <c r="CME60" s="18"/>
      <c r="CMF60" s="18"/>
      <c r="CMG60" s="18"/>
      <c r="CMH60" s="18"/>
      <c r="CMI60" s="18"/>
      <c r="CMJ60" s="18"/>
      <c r="CMK60" s="18"/>
      <c r="CML60" s="18"/>
      <c r="CMM60" s="18"/>
      <c r="CMN60" s="18"/>
      <c r="CMO60" s="18"/>
      <c r="CMP60" s="18"/>
      <c r="CMQ60" s="18"/>
      <c r="CMR60" s="18"/>
      <c r="CMS60" s="18"/>
      <c r="CMT60" s="18"/>
      <c r="CMU60" s="18"/>
      <c r="CMV60" s="18"/>
      <c r="CMW60" s="18"/>
      <c r="CMX60" s="18"/>
      <c r="CMY60" s="18"/>
      <c r="CMZ60" s="18"/>
      <c r="CNA60" s="18"/>
      <c r="CNB60" s="18"/>
      <c r="CNC60" s="18"/>
      <c r="CND60" s="18"/>
      <c r="CNE60" s="18"/>
      <c r="CNF60" s="18"/>
      <c r="CNG60" s="18"/>
      <c r="CNH60" s="18"/>
      <c r="CNI60" s="18"/>
      <c r="CNJ60" s="18"/>
      <c r="CNK60" s="18"/>
      <c r="CNL60" s="18"/>
      <c r="CNM60" s="18"/>
      <c r="CNN60" s="18"/>
      <c r="CNO60" s="18"/>
      <c r="CNP60" s="18"/>
      <c r="CNQ60" s="18"/>
      <c r="CNR60" s="18"/>
      <c r="CNS60" s="18"/>
      <c r="CNT60" s="18"/>
      <c r="CNU60" s="18"/>
      <c r="CNV60" s="18"/>
      <c r="CNW60" s="18"/>
      <c r="CNX60" s="18"/>
      <c r="CNY60" s="18"/>
      <c r="CNZ60" s="18"/>
      <c r="COA60" s="18"/>
      <c r="COB60" s="18"/>
      <c r="COC60" s="18"/>
      <c r="COD60" s="18"/>
      <c r="COE60" s="18"/>
      <c r="COF60" s="18"/>
      <c r="COG60" s="18"/>
      <c r="COH60" s="18"/>
      <c r="COI60" s="18"/>
      <c r="COJ60" s="18"/>
      <c r="COK60" s="18"/>
      <c r="COL60" s="18"/>
      <c r="COM60" s="18"/>
      <c r="CON60" s="18"/>
      <c r="COO60" s="18"/>
      <c r="COP60" s="18"/>
      <c r="COQ60" s="18"/>
      <c r="COR60" s="18"/>
      <c r="COS60" s="18"/>
      <c r="COT60" s="18"/>
      <c r="COU60" s="18"/>
      <c r="COV60" s="18"/>
      <c r="COW60" s="18"/>
      <c r="COX60" s="18"/>
      <c r="COY60" s="18"/>
      <c r="COZ60" s="18"/>
      <c r="CPA60" s="18"/>
      <c r="CPB60" s="18"/>
      <c r="CPC60" s="18"/>
      <c r="CPD60" s="18"/>
      <c r="CPE60" s="18"/>
      <c r="CPF60" s="18"/>
      <c r="CPG60" s="18"/>
      <c r="CPH60" s="18"/>
      <c r="CPI60" s="18"/>
      <c r="CPJ60" s="18"/>
      <c r="CPK60" s="18"/>
      <c r="CPL60" s="18"/>
      <c r="CPM60" s="18"/>
      <c r="CPN60" s="18"/>
      <c r="CPO60" s="18"/>
      <c r="CPP60" s="18"/>
      <c r="CPQ60" s="18"/>
      <c r="CPR60" s="18"/>
      <c r="CPS60" s="18"/>
      <c r="CPT60" s="18"/>
      <c r="CPU60" s="18"/>
      <c r="CPV60" s="18"/>
      <c r="CPW60" s="18"/>
      <c r="CPX60" s="18"/>
      <c r="CPY60" s="18"/>
      <c r="CPZ60" s="18"/>
      <c r="CQA60" s="18"/>
      <c r="CQB60" s="18"/>
      <c r="CQC60" s="18"/>
      <c r="CQD60" s="18"/>
      <c r="CQE60" s="18"/>
      <c r="CQF60" s="18"/>
      <c r="CQG60" s="18"/>
      <c r="CQH60" s="18"/>
      <c r="CQI60" s="18"/>
      <c r="CQJ60" s="18"/>
      <c r="CQK60" s="18"/>
      <c r="CQL60" s="18"/>
      <c r="CQM60" s="18"/>
      <c r="CQN60" s="18"/>
      <c r="CQO60" s="18"/>
      <c r="CQP60" s="18"/>
      <c r="CQQ60" s="18"/>
      <c r="CQR60" s="18"/>
      <c r="CQS60" s="18"/>
      <c r="CQT60" s="18"/>
      <c r="CQU60" s="18"/>
      <c r="CQV60" s="18"/>
      <c r="CQW60" s="18"/>
      <c r="CQX60" s="18"/>
      <c r="CQY60" s="18"/>
      <c r="CQZ60" s="18"/>
      <c r="CRA60" s="18"/>
      <c r="CRB60" s="18"/>
      <c r="CRC60" s="18"/>
      <c r="CRD60" s="18"/>
      <c r="CRE60" s="18"/>
      <c r="CRF60" s="18"/>
      <c r="CRG60" s="18"/>
      <c r="CRH60" s="18"/>
      <c r="CRI60" s="18"/>
      <c r="CRJ60" s="18"/>
      <c r="CRK60" s="18"/>
      <c r="CRL60" s="18"/>
      <c r="CRM60" s="18"/>
      <c r="CRN60" s="18"/>
      <c r="CRO60" s="18"/>
      <c r="CRP60" s="18"/>
      <c r="CRQ60" s="18"/>
      <c r="CRR60" s="18"/>
      <c r="CRS60" s="18"/>
      <c r="CRT60" s="18"/>
      <c r="CRU60" s="18"/>
      <c r="CRV60" s="18"/>
      <c r="CRW60" s="18"/>
      <c r="CRX60" s="18"/>
      <c r="CRY60" s="18"/>
      <c r="CRZ60" s="18"/>
      <c r="CSA60" s="18"/>
      <c r="CSB60" s="18"/>
      <c r="CSC60" s="18"/>
      <c r="CSD60" s="18"/>
      <c r="CSE60" s="18"/>
      <c r="CSF60" s="18"/>
      <c r="CSG60" s="18"/>
      <c r="CSH60" s="18"/>
      <c r="CSI60" s="18"/>
      <c r="CSJ60" s="18"/>
      <c r="CSK60" s="18"/>
      <c r="CSL60" s="18"/>
      <c r="CSM60" s="18"/>
      <c r="CSN60" s="18"/>
      <c r="CSO60" s="18"/>
      <c r="CSP60" s="18"/>
      <c r="CSQ60" s="18"/>
      <c r="CSR60" s="18"/>
      <c r="CSS60" s="18"/>
      <c r="CST60" s="18"/>
      <c r="CSU60" s="18"/>
      <c r="CSV60" s="18"/>
      <c r="CSW60" s="18"/>
      <c r="CSX60" s="18"/>
      <c r="CSY60" s="18"/>
      <c r="CSZ60" s="18"/>
      <c r="CTA60" s="18"/>
      <c r="CTB60" s="18"/>
      <c r="CTC60" s="18"/>
      <c r="CTD60" s="18"/>
      <c r="CTE60" s="18"/>
      <c r="CTF60" s="18"/>
      <c r="CTG60" s="18"/>
      <c r="CTH60" s="18"/>
      <c r="CTI60" s="18"/>
      <c r="CTJ60" s="18"/>
      <c r="CTK60" s="18"/>
      <c r="CTL60" s="18"/>
      <c r="CTM60" s="18"/>
      <c r="CTN60" s="18"/>
      <c r="CTO60" s="18"/>
      <c r="CTP60" s="18"/>
      <c r="CTQ60" s="18"/>
      <c r="CTR60" s="18"/>
      <c r="CTS60" s="18"/>
      <c r="CTT60" s="18"/>
      <c r="CTU60" s="18"/>
      <c r="CTV60" s="18"/>
      <c r="CTW60" s="18"/>
      <c r="CTX60" s="18"/>
      <c r="CTY60" s="18"/>
      <c r="CTZ60" s="18"/>
      <c r="CUA60" s="18"/>
      <c r="CUB60" s="18"/>
      <c r="CUC60" s="18"/>
      <c r="CUD60" s="18"/>
      <c r="CUE60" s="18"/>
      <c r="CUF60" s="18"/>
      <c r="CUG60" s="18"/>
      <c r="CUH60" s="18"/>
      <c r="CUI60" s="18"/>
      <c r="CUJ60" s="18"/>
      <c r="CUK60" s="18"/>
      <c r="CUL60" s="18"/>
      <c r="CUM60" s="18"/>
      <c r="CUN60" s="18"/>
      <c r="CUO60" s="18"/>
      <c r="CUP60" s="18"/>
      <c r="CUQ60" s="18"/>
      <c r="CUR60" s="18"/>
      <c r="CUS60" s="18"/>
      <c r="CUT60" s="18"/>
      <c r="CUU60" s="18"/>
      <c r="CUV60" s="18"/>
      <c r="CUW60" s="18"/>
      <c r="CUX60" s="18"/>
      <c r="CUY60" s="18"/>
      <c r="CUZ60" s="18"/>
      <c r="CVA60" s="18"/>
      <c r="CVB60" s="18"/>
      <c r="CVC60" s="18"/>
      <c r="CVD60" s="18"/>
      <c r="CVE60" s="18"/>
      <c r="CVF60" s="18"/>
      <c r="CVG60" s="18"/>
      <c r="CVH60" s="18"/>
      <c r="CVI60" s="18"/>
      <c r="CVJ60" s="18"/>
      <c r="CVK60" s="18"/>
      <c r="CVL60" s="18"/>
      <c r="CVM60" s="18"/>
      <c r="CVN60" s="18"/>
      <c r="CVO60" s="18"/>
      <c r="CVP60" s="18"/>
      <c r="CVQ60" s="18"/>
      <c r="CVR60" s="18"/>
      <c r="CVS60" s="18"/>
      <c r="CVT60" s="18"/>
      <c r="CVU60" s="18"/>
      <c r="CVV60" s="18"/>
      <c r="CVW60" s="18"/>
      <c r="CVX60" s="18"/>
      <c r="CVY60" s="18"/>
      <c r="CVZ60" s="18"/>
      <c r="CWA60" s="18"/>
      <c r="CWB60" s="18"/>
      <c r="CWC60" s="18"/>
      <c r="CWD60" s="18"/>
      <c r="CWE60" s="18"/>
      <c r="CWF60" s="18"/>
      <c r="CWG60" s="18"/>
      <c r="CWH60" s="18"/>
      <c r="CWI60" s="18"/>
      <c r="CWJ60" s="18"/>
      <c r="CWK60" s="18"/>
      <c r="CWL60" s="18"/>
      <c r="CWM60" s="18"/>
      <c r="CWN60" s="18"/>
      <c r="CWO60" s="18"/>
      <c r="CWP60" s="18"/>
      <c r="CWQ60" s="18"/>
      <c r="CWR60" s="18"/>
      <c r="CWS60" s="18"/>
      <c r="CWT60" s="18"/>
      <c r="CWU60" s="18"/>
      <c r="CWV60" s="18"/>
      <c r="CWW60" s="18"/>
      <c r="CWX60" s="18"/>
      <c r="CWY60" s="18"/>
      <c r="CWZ60" s="18"/>
      <c r="CXA60" s="18"/>
      <c r="CXB60" s="18"/>
      <c r="CXC60" s="18"/>
      <c r="CXD60" s="18"/>
      <c r="CXE60" s="18"/>
      <c r="CXF60" s="18"/>
      <c r="CXG60" s="18"/>
      <c r="CXH60" s="18"/>
      <c r="CXI60" s="18"/>
      <c r="CXJ60" s="18"/>
      <c r="CXK60" s="18"/>
      <c r="CXL60" s="18"/>
      <c r="CXM60" s="18"/>
      <c r="CXN60" s="18"/>
      <c r="CXO60" s="18"/>
      <c r="CXP60" s="18"/>
      <c r="CXQ60" s="18"/>
      <c r="CXR60" s="18"/>
      <c r="CXS60" s="18"/>
      <c r="CXT60" s="18"/>
      <c r="CXU60" s="18"/>
      <c r="CXV60" s="18"/>
      <c r="CXW60" s="18"/>
      <c r="CXX60" s="18"/>
      <c r="CXY60" s="18"/>
      <c r="CXZ60" s="18"/>
      <c r="CYA60" s="18"/>
      <c r="CYB60" s="18"/>
      <c r="CYC60" s="18"/>
      <c r="CYD60" s="18"/>
      <c r="CYE60" s="18"/>
      <c r="CYF60" s="18"/>
      <c r="CYG60" s="18"/>
      <c r="CYH60" s="18"/>
      <c r="CYI60" s="18"/>
      <c r="CYJ60" s="18"/>
      <c r="CYK60" s="18"/>
      <c r="CYL60" s="18"/>
      <c r="CYM60" s="18"/>
      <c r="CYN60" s="18"/>
      <c r="CYO60" s="18"/>
      <c r="CYP60" s="18"/>
      <c r="CYQ60" s="18"/>
      <c r="CYR60" s="18"/>
      <c r="CYS60" s="18"/>
      <c r="CYT60" s="18"/>
      <c r="CYU60" s="18"/>
      <c r="CYV60" s="18"/>
      <c r="CYW60" s="18"/>
      <c r="CYX60" s="18"/>
      <c r="CYY60" s="18"/>
      <c r="CYZ60" s="18"/>
      <c r="CZA60" s="18"/>
      <c r="CZB60" s="18"/>
      <c r="CZC60" s="18"/>
      <c r="CZD60" s="18"/>
      <c r="CZE60" s="18"/>
      <c r="CZF60" s="18"/>
      <c r="CZG60" s="18"/>
      <c r="CZH60" s="18"/>
      <c r="CZI60" s="18"/>
      <c r="CZJ60" s="18"/>
      <c r="CZK60" s="18"/>
      <c r="CZL60" s="18"/>
      <c r="CZM60" s="18"/>
      <c r="CZN60" s="18"/>
      <c r="CZO60" s="18"/>
      <c r="CZP60" s="18"/>
      <c r="CZQ60" s="18"/>
      <c r="CZR60" s="18"/>
      <c r="CZS60" s="18"/>
      <c r="CZT60" s="18"/>
      <c r="CZU60" s="18"/>
      <c r="CZV60" s="18"/>
      <c r="CZW60" s="18"/>
      <c r="CZX60" s="18"/>
      <c r="CZY60" s="18"/>
      <c r="CZZ60" s="18"/>
      <c r="DAA60" s="18"/>
      <c r="DAB60" s="18"/>
      <c r="DAC60" s="18"/>
      <c r="DAD60" s="18"/>
      <c r="DAE60" s="18"/>
      <c r="DAF60" s="18"/>
      <c r="DAG60" s="18"/>
      <c r="DAH60" s="18"/>
      <c r="DAI60" s="18"/>
      <c r="DAJ60" s="18"/>
      <c r="DAK60" s="18"/>
      <c r="DAL60" s="18"/>
      <c r="DAM60" s="18"/>
      <c r="DAN60" s="18"/>
      <c r="DAO60" s="18"/>
      <c r="DAP60" s="18"/>
      <c r="DAQ60" s="18"/>
      <c r="DAR60" s="18"/>
      <c r="DAS60" s="18"/>
      <c r="DAT60" s="18"/>
      <c r="DAU60" s="18"/>
      <c r="DAV60" s="18"/>
      <c r="DAW60" s="18"/>
      <c r="DAX60" s="18"/>
      <c r="DAY60" s="18"/>
      <c r="DAZ60" s="18"/>
      <c r="DBA60" s="18"/>
      <c r="DBB60" s="18"/>
      <c r="DBC60" s="18"/>
      <c r="DBD60" s="18"/>
      <c r="DBE60" s="18"/>
      <c r="DBF60" s="18"/>
      <c r="DBG60" s="18"/>
      <c r="DBH60" s="18"/>
      <c r="DBI60" s="18"/>
      <c r="DBJ60" s="18"/>
      <c r="DBK60" s="18"/>
      <c r="DBL60" s="18"/>
      <c r="DBM60" s="18"/>
      <c r="DBN60" s="18"/>
      <c r="DBO60" s="18"/>
      <c r="DBP60" s="18"/>
      <c r="DBQ60" s="18"/>
      <c r="DBR60" s="18"/>
      <c r="DBS60" s="18"/>
      <c r="DBT60" s="18"/>
      <c r="DBU60" s="18"/>
      <c r="DBV60" s="18"/>
      <c r="DBW60" s="18"/>
      <c r="DBX60" s="18"/>
      <c r="DBY60" s="18"/>
      <c r="DBZ60" s="18"/>
      <c r="DCA60" s="18"/>
      <c r="DCB60" s="18"/>
      <c r="DCC60" s="18"/>
      <c r="DCD60" s="18"/>
      <c r="DCE60" s="18"/>
      <c r="DCF60" s="18"/>
      <c r="DCG60" s="18"/>
      <c r="DCH60" s="18"/>
      <c r="DCI60" s="18"/>
      <c r="DCJ60" s="18"/>
      <c r="DCK60" s="18"/>
      <c r="DCL60" s="18"/>
      <c r="DCM60" s="18"/>
      <c r="DCN60" s="18"/>
      <c r="DCO60" s="18"/>
      <c r="DCP60" s="18"/>
      <c r="DCQ60" s="18"/>
      <c r="DCR60" s="18"/>
      <c r="DCS60" s="18"/>
      <c r="DCT60" s="18"/>
      <c r="DCU60" s="18"/>
      <c r="DCV60" s="18"/>
      <c r="DCW60" s="18"/>
      <c r="DCX60" s="18"/>
      <c r="DCY60" s="18"/>
      <c r="DCZ60" s="18"/>
      <c r="DDA60" s="18"/>
      <c r="DDB60" s="18"/>
      <c r="DDC60" s="18"/>
      <c r="DDD60" s="18"/>
      <c r="DDE60" s="18"/>
      <c r="DDF60" s="18"/>
      <c r="DDG60" s="18"/>
      <c r="DDH60" s="18"/>
      <c r="DDI60" s="18"/>
      <c r="DDJ60" s="18"/>
      <c r="DDK60" s="18"/>
      <c r="DDL60" s="18"/>
      <c r="DDM60" s="18"/>
      <c r="DDN60" s="18"/>
      <c r="DDO60" s="18"/>
      <c r="DDP60" s="18"/>
      <c r="DDQ60" s="18"/>
      <c r="DDR60" s="18"/>
      <c r="DDS60" s="18"/>
      <c r="DDT60" s="18"/>
      <c r="DDU60" s="18"/>
      <c r="DDV60" s="18"/>
      <c r="DDW60" s="18"/>
      <c r="DDX60" s="18"/>
      <c r="DDY60" s="18"/>
      <c r="DDZ60" s="18"/>
      <c r="DEA60" s="18"/>
      <c r="DEB60" s="18"/>
      <c r="DEC60" s="18"/>
      <c r="DED60" s="18"/>
      <c r="DEE60" s="18"/>
      <c r="DEF60" s="18"/>
      <c r="DEG60" s="18"/>
      <c r="DEH60" s="18"/>
      <c r="DEI60" s="18"/>
      <c r="DEJ60" s="18"/>
      <c r="DEK60" s="18"/>
      <c r="DEL60" s="18"/>
      <c r="DEM60" s="18"/>
      <c r="DEN60" s="18"/>
      <c r="DEO60" s="18"/>
      <c r="DEP60" s="18"/>
      <c r="DEQ60" s="18"/>
      <c r="DER60" s="18"/>
      <c r="DES60" s="18"/>
      <c r="DET60" s="18"/>
      <c r="DEU60" s="18"/>
      <c r="DEV60" s="18"/>
      <c r="DEW60" s="18"/>
      <c r="DEX60" s="18"/>
      <c r="DEY60" s="18"/>
      <c r="DEZ60" s="18"/>
      <c r="DFA60" s="18"/>
      <c r="DFB60" s="18"/>
      <c r="DFC60" s="18"/>
      <c r="DFD60" s="18"/>
      <c r="DFE60" s="18"/>
      <c r="DFF60" s="18"/>
      <c r="DFG60" s="18"/>
      <c r="DFH60" s="18"/>
      <c r="DFI60" s="18"/>
      <c r="DFJ60" s="18"/>
      <c r="DFK60" s="18"/>
      <c r="DFL60" s="18"/>
      <c r="DFM60" s="18"/>
      <c r="DFN60" s="18"/>
      <c r="DFO60" s="18"/>
      <c r="DFP60" s="18"/>
      <c r="DFQ60" s="18"/>
      <c r="DFR60" s="18"/>
      <c r="DFS60" s="18"/>
      <c r="DFT60" s="18"/>
      <c r="DFU60" s="18"/>
      <c r="DFV60" s="18"/>
      <c r="DFW60" s="18"/>
      <c r="DFX60" s="18"/>
      <c r="DFY60" s="18"/>
      <c r="DFZ60" s="18"/>
      <c r="DGA60" s="18"/>
      <c r="DGB60" s="18"/>
      <c r="DGC60" s="18"/>
      <c r="DGD60" s="18"/>
      <c r="DGE60" s="18"/>
      <c r="DGF60" s="18"/>
      <c r="DGG60" s="18"/>
      <c r="DGH60" s="18"/>
      <c r="DGI60" s="18"/>
      <c r="DGJ60" s="18"/>
      <c r="DGK60" s="18"/>
      <c r="DGL60" s="18"/>
      <c r="DGM60" s="18"/>
      <c r="DGN60" s="18"/>
      <c r="DGO60" s="18"/>
      <c r="DGP60" s="18"/>
      <c r="DGQ60" s="18"/>
      <c r="DGR60" s="18"/>
      <c r="DGS60" s="18"/>
      <c r="DGT60" s="18"/>
      <c r="DGU60" s="18"/>
      <c r="DGV60" s="18"/>
      <c r="DGW60" s="18"/>
      <c r="DGX60" s="18"/>
      <c r="DGY60" s="18"/>
      <c r="DGZ60" s="18"/>
      <c r="DHA60" s="18"/>
      <c r="DHB60" s="18"/>
      <c r="DHC60" s="18"/>
      <c r="DHD60" s="18"/>
      <c r="DHE60" s="18"/>
      <c r="DHF60" s="18"/>
      <c r="DHG60" s="18"/>
      <c r="DHH60" s="18"/>
      <c r="DHI60" s="18"/>
      <c r="DHJ60" s="18"/>
      <c r="DHK60" s="18"/>
      <c r="DHL60" s="18"/>
      <c r="DHM60" s="18"/>
      <c r="DHN60" s="18"/>
      <c r="DHO60" s="18"/>
      <c r="DHP60" s="18"/>
      <c r="DHQ60" s="18"/>
      <c r="DHR60" s="18"/>
      <c r="DHS60" s="18"/>
      <c r="DHT60" s="18"/>
      <c r="DHU60" s="18"/>
      <c r="DHV60" s="18"/>
      <c r="DHW60" s="18"/>
      <c r="DHX60" s="18"/>
      <c r="DHY60" s="18"/>
      <c r="DHZ60" s="18"/>
      <c r="DIA60" s="18"/>
      <c r="DIB60" s="18"/>
      <c r="DIC60" s="18"/>
      <c r="DID60" s="18"/>
      <c r="DIE60" s="18"/>
      <c r="DIF60" s="18"/>
      <c r="DIG60" s="18"/>
      <c r="DIH60" s="18"/>
      <c r="DII60" s="18"/>
      <c r="DIJ60" s="18"/>
      <c r="DIK60" s="18"/>
      <c r="DIL60" s="18"/>
      <c r="DIM60" s="18"/>
      <c r="DIN60" s="18"/>
      <c r="DIO60" s="18"/>
      <c r="DIP60" s="18"/>
      <c r="DIQ60" s="18"/>
      <c r="DIR60" s="18"/>
      <c r="DIS60" s="18"/>
      <c r="DIT60" s="18"/>
      <c r="DIU60" s="18"/>
      <c r="DIV60" s="18"/>
      <c r="DIW60" s="18"/>
      <c r="DIX60" s="18"/>
      <c r="DIY60" s="18"/>
      <c r="DIZ60" s="18"/>
      <c r="DJA60" s="18"/>
      <c r="DJB60" s="18"/>
      <c r="DJC60" s="18"/>
      <c r="DJD60" s="18"/>
      <c r="DJE60" s="18"/>
      <c r="DJF60" s="18"/>
      <c r="DJG60" s="18"/>
      <c r="DJH60" s="18"/>
      <c r="DJI60" s="18"/>
      <c r="DJJ60" s="18"/>
      <c r="DJK60" s="18"/>
      <c r="DJL60" s="18"/>
      <c r="DJM60" s="18"/>
      <c r="DJN60" s="18"/>
      <c r="DJO60" s="18"/>
      <c r="DJP60" s="18"/>
      <c r="DJQ60" s="18"/>
      <c r="DJR60" s="18"/>
      <c r="DJS60" s="18"/>
      <c r="DJT60" s="18"/>
      <c r="DJU60" s="18"/>
      <c r="DJV60" s="18"/>
      <c r="DJW60" s="18"/>
      <c r="DJX60" s="18"/>
      <c r="DJY60" s="18"/>
      <c r="DJZ60" s="18"/>
      <c r="DKA60" s="18"/>
      <c r="DKB60" s="18"/>
      <c r="DKC60" s="18"/>
      <c r="DKD60" s="18"/>
      <c r="DKE60" s="18"/>
      <c r="DKF60" s="18"/>
      <c r="DKG60" s="18"/>
      <c r="DKH60" s="18"/>
      <c r="DKI60" s="18"/>
      <c r="DKJ60" s="18"/>
      <c r="DKK60" s="18"/>
      <c r="DKL60" s="18"/>
      <c r="DKM60" s="18"/>
      <c r="DKN60" s="18"/>
      <c r="DKO60" s="18"/>
      <c r="DKP60" s="18"/>
      <c r="DKQ60" s="18"/>
      <c r="DKR60" s="18"/>
      <c r="DKS60" s="18"/>
      <c r="DKT60" s="18"/>
      <c r="DKU60" s="18"/>
      <c r="DKV60" s="18"/>
      <c r="DKW60" s="18"/>
      <c r="DKX60" s="18"/>
      <c r="DKY60" s="18"/>
      <c r="DKZ60" s="18"/>
      <c r="DLA60" s="18"/>
      <c r="DLB60" s="18"/>
      <c r="DLC60" s="18"/>
      <c r="DLD60" s="18"/>
      <c r="DLE60" s="18"/>
      <c r="DLF60" s="18"/>
      <c r="DLG60" s="18"/>
      <c r="DLH60" s="18"/>
      <c r="DLI60" s="18"/>
      <c r="DLJ60" s="18"/>
      <c r="DLK60" s="18"/>
      <c r="DLL60" s="18"/>
      <c r="DLM60" s="18"/>
      <c r="DLN60" s="18"/>
      <c r="DLO60" s="18"/>
      <c r="DLP60" s="18"/>
      <c r="DLQ60" s="18"/>
      <c r="DLR60" s="18"/>
      <c r="DLS60" s="18"/>
      <c r="DLT60" s="18"/>
      <c r="DLU60" s="18"/>
      <c r="DLV60" s="18"/>
      <c r="DLW60" s="18"/>
      <c r="DLX60" s="18"/>
      <c r="DLY60" s="18"/>
      <c r="DLZ60" s="18"/>
      <c r="DMA60" s="18"/>
      <c r="DMB60" s="18"/>
      <c r="DMC60" s="18"/>
      <c r="DMD60" s="18"/>
      <c r="DME60" s="18"/>
      <c r="DMF60" s="18"/>
      <c r="DMG60" s="18"/>
      <c r="DMH60" s="18"/>
      <c r="DMI60" s="18"/>
      <c r="DMJ60" s="18"/>
      <c r="DMK60" s="18"/>
      <c r="DML60" s="18"/>
      <c r="DMM60" s="18"/>
      <c r="DMN60" s="18"/>
      <c r="DMO60" s="18"/>
      <c r="DMP60" s="18"/>
      <c r="DMQ60" s="18"/>
      <c r="DMR60" s="18"/>
      <c r="DMS60" s="18"/>
      <c r="DMT60" s="18"/>
      <c r="DMU60" s="18"/>
      <c r="DMV60" s="18"/>
      <c r="DMW60" s="18"/>
      <c r="DMX60" s="18"/>
      <c r="DMY60" s="18"/>
      <c r="DMZ60" s="18"/>
      <c r="DNA60" s="18"/>
      <c r="DNB60" s="18"/>
      <c r="DNC60" s="18"/>
      <c r="DND60" s="18"/>
      <c r="DNE60" s="18"/>
      <c r="DNF60" s="18"/>
      <c r="DNG60" s="18"/>
      <c r="DNH60" s="18"/>
      <c r="DNI60" s="18"/>
      <c r="DNJ60" s="18"/>
      <c r="DNK60" s="18"/>
      <c r="DNL60" s="18"/>
      <c r="DNM60" s="18"/>
      <c r="DNN60" s="18"/>
      <c r="DNO60" s="18"/>
      <c r="DNP60" s="18"/>
      <c r="DNQ60" s="18"/>
      <c r="DNR60" s="18"/>
      <c r="DNS60" s="18"/>
      <c r="DNT60" s="18"/>
      <c r="DNU60" s="18"/>
      <c r="DNV60" s="18"/>
      <c r="DNW60" s="18"/>
      <c r="DNX60" s="18"/>
      <c r="DNY60" s="18"/>
      <c r="DNZ60" s="18"/>
      <c r="DOA60" s="18"/>
      <c r="DOB60" s="18"/>
      <c r="DOC60" s="18"/>
      <c r="DOD60" s="18"/>
      <c r="DOE60" s="18"/>
      <c r="DOF60" s="18"/>
      <c r="DOG60" s="18"/>
      <c r="DOH60" s="18"/>
      <c r="DOI60" s="18"/>
      <c r="DOJ60" s="18"/>
      <c r="DOK60" s="18"/>
      <c r="DOL60" s="18"/>
      <c r="DOM60" s="18"/>
      <c r="DON60" s="18"/>
      <c r="DOO60" s="18"/>
      <c r="DOP60" s="18"/>
      <c r="DOQ60" s="18"/>
      <c r="DOR60" s="18"/>
      <c r="DOS60" s="18"/>
      <c r="DOT60" s="18"/>
      <c r="DOU60" s="18"/>
      <c r="DOV60" s="18"/>
      <c r="DOW60" s="18"/>
      <c r="DOX60" s="18"/>
      <c r="DOY60" s="18"/>
      <c r="DOZ60" s="18"/>
      <c r="DPA60" s="18"/>
      <c r="DPB60" s="18"/>
      <c r="DPC60" s="18"/>
      <c r="DPD60" s="18"/>
      <c r="DPE60" s="18"/>
      <c r="DPF60" s="18"/>
      <c r="DPG60" s="18"/>
      <c r="DPH60" s="18"/>
      <c r="DPI60" s="18"/>
      <c r="DPJ60" s="18"/>
      <c r="DPK60" s="18"/>
      <c r="DPL60" s="18"/>
      <c r="DPM60" s="18"/>
      <c r="DPN60" s="18"/>
      <c r="DPO60" s="18"/>
      <c r="DPP60" s="18"/>
      <c r="DPQ60" s="18"/>
      <c r="DPR60" s="18"/>
      <c r="DPS60" s="18"/>
      <c r="DPT60" s="18"/>
      <c r="DPU60" s="18"/>
      <c r="DPV60" s="18"/>
      <c r="DPW60" s="18"/>
      <c r="DPX60" s="18"/>
      <c r="DPY60" s="18"/>
      <c r="DPZ60" s="18"/>
      <c r="DQA60" s="18"/>
      <c r="DQB60" s="18"/>
      <c r="DQC60" s="18"/>
      <c r="DQD60" s="18"/>
      <c r="DQE60" s="18"/>
      <c r="DQF60" s="18"/>
      <c r="DQG60" s="18"/>
      <c r="DQH60" s="18"/>
      <c r="DQI60" s="18"/>
      <c r="DQJ60" s="18"/>
      <c r="DQK60" s="18"/>
      <c r="DQL60" s="18"/>
      <c r="DQM60" s="18"/>
      <c r="DQN60" s="18"/>
      <c r="DQO60" s="18"/>
      <c r="DQP60" s="18"/>
      <c r="DQQ60" s="18"/>
      <c r="DQR60" s="18"/>
      <c r="DQS60" s="18"/>
      <c r="DQT60" s="18"/>
      <c r="DQU60" s="18"/>
      <c r="DQV60" s="18"/>
      <c r="DQW60" s="18"/>
      <c r="DQX60" s="18"/>
      <c r="DQY60" s="18"/>
      <c r="DQZ60" s="18"/>
      <c r="DRA60" s="18"/>
      <c r="DRB60" s="18"/>
      <c r="DRC60" s="18"/>
      <c r="DRD60" s="18"/>
      <c r="DRE60" s="18"/>
      <c r="DRF60" s="18"/>
      <c r="DRG60" s="18"/>
      <c r="DRH60" s="18"/>
      <c r="DRI60" s="18"/>
      <c r="DRJ60" s="18"/>
      <c r="DRK60" s="18"/>
      <c r="DRL60" s="18"/>
      <c r="DRM60" s="18"/>
      <c r="DRN60" s="18"/>
      <c r="DRO60" s="18"/>
      <c r="DRP60" s="18"/>
      <c r="DRQ60" s="18"/>
      <c r="DRR60" s="18"/>
      <c r="DRS60" s="18"/>
      <c r="DRT60" s="18"/>
      <c r="DRU60" s="18"/>
      <c r="DRV60" s="18"/>
      <c r="DRW60" s="18"/>
      <c r="DRX60" s="18"/>
      <c r="DRY60" s="18"/>
      <c r="DRZ60" s="18"/>
      <c r="DSA60" s="18"/>
      <c r="DSB60" s="18"/>
      <c r="DSC60" s="18"/>
      <c r="DSD60" s="18"/>
      <c r="DSE60" s="18"/>
      <c r="DSF60" s="18"/>
      <c r="DSG60" s="18"/>
      <c r="DSH60" s="18"/>
      <c r="DSI60" s="18"/>
      <c r="DSJ60" s="18"/>
      <c r="DSK60" s="18"/>
      <c r="DSL60" s="18"/>
      <c r="DSM60" s="18"/>
      <c r="DSN60" s="18"/>
      <c r="DSO60" s="18"/>
      <c r="DSP60" s="18"/>
      <c r="DSQ60" s="18"/>
      <c r="DSR60" s="18"/>
      <c r="DSS60" s="18"/>
      <c r="DST60" s="18"/>
      <c r="DSU60" s="18"/>
      <c r="DSV60" s="18"/>
      <c r="DSW60" s="18"/>
      <c r="DSX60" s="18"/>
      <c r="DSY60" s="18"/>
      <c r="DSZ60" s="18"/>
      <c r="DTA60" s="18"/>
      <c r="DTB60" s="18"/>
      <c r="DTC60" s="18"/>
      <c r="DTD60" s="18"/>
      <c r="DTE60" s="18"/>
      <c r="DTF60" s="18"/>
      <c r="DTG60" s="18"/>
      <c r="DTH60" s="18"/>
      <c r="DTI60" s="18"/>
      <c r="DTJ60" s="18"/>
      <c r="DTK60" s="18"/>
      <c r="DTL60" s="18"/>
      <c r="DTM60" s="18"/>
      <c r="DTN60" s="18"/>
      <c r="DTO60" s="18"/>
      <c r="DTP60" s="18"/>
      <c r="DTQ60" s="18"/>
      <c r="DTR60" s="18"/>
      <c r="DTS60" s="18"/>
      <c r="DTT60" s="18"/>
      <c r="DTU60" s="18"/>
      <c r="DTV60" s="18"/>
      <c r="DTW60" s="18"/>
      <c r="DTX60" s="18"/>
      <c r="DTY60" s="18"/>
      <c r="DTZ60" s="18"/>
      <c r="DUA60" s="18"/>
      <c r="DUB60" s="18"/>
      <c r="DUC60" s="18"/>
      <c r="DUD60" s="18"/>
      <c r="DUE60" s="18"/>
      <c r="DUF60" s="18"/>
      <c r="DUG60" s="18"/>
      <c r="DUH60" s="18"/>
      <c r="DUI60" s="18"/>
      <c r="DUJ60" s="18"/>
      <c r="DUK60" s="18"/>
      <c r="DUL60" s="18"/>
      <c r="DUM60" s="18"/>
      <c r="DUN60" s="18"/>
      <c r="DUO60" s="18"/>
      <c r="DUP60" s="18"/>
      <c r="DUQ60" s="18"/>
      <c r="DUR60" s="18"/>
      <c r="DUS60" s="18"/>
      <c r="DUT60" s="18"/>
      <c r="DUU60" s="18"/>
      <c r="DUV60" s="18"/>
      <c r="DUW60" s="18"/>
      <c r="DUX60" s="18"/>
      <c r="DUY60" s="18"/>
      <c r="DUZ60" s="18"/>
      <c r="DVA60" s="18"/>
      <c r="DVB60" s="18"/>
      <c r="DVC60" s="18"/>
      <c r="DVD60" s="18"/>
      <c r="DVE60" s="18"/>
      <c r="DVF60" s="18"/>
      <c r="DVG60" s="18"/>
      <c r="DVH60" s="18"/>
      <c r="DVI60" s="18"/>
      <c r="DVJ60" s="18"/>
      <c r="DVK60" s="18"/>
      <c r="DVL60" s="18"/>
      <c r="DVM60" s="18"/>
      <c r="DVN60" s="18"/>
      <c r="DVO60" s="18"/>
      <c r="DVP60" s="18"/>
      <c r="DVQ60" s="18"/>
      <c r="DVR60" s="18"/>
      <c r="DVS60" s="18"/>
      <c r="DVT60" s="18"/>
      <c r="DVU60" s="18"/>
      <c r="DVV60" s="18"/>
      <c r="DVW60" s="18"/>
      <c r="DVX60" s="18"/>
      <c r="DVY60" s="18"/>
      <c r="DVZ60" s="18"/>
      <c r="DWA60" s="18"/>
      <c r="DWB60" s="18"/>
      <c r="DWC60" s="18"/>
      <c r="DWD60" s="18"/>
      <c r="DWE60" s="18"/>
      <c r="DWF60" s="18"/>
      <c r="DWG60" s="18"/>
      <c r="DWH60" s="18"/>
      <c r="DWI60" s="18"/>
      <c r="DWJ60" s="18"/>
      <c r="DWK60" s="18"/>
      <c r="DWL60" s="18"/>
      <c r="DWM60" s="18"/>
      <c r="DWN60" s="18"/>
      <c r="DWO60" s="18"/>
      <c r="DWP60" s="18"/>
      <c r="DWQ60" s="18"/>
      <c r="DWR60" s="18"/>
      <c r="DWS60" s="18"/>
      <c r="DWT60" s="18"/>
      <c r="DWU60" s="18"/>
      <c r="DWV60" s="18"/>
      <c r="DWW60" s="18"/>
      <c r="DWX60" s="18"/>
      <c r="DWY60" s="18"/>
      <c r="DWZ60" s="18"/>
      <c r="DXA60" s="18"/>
      <c r="DXB60" s="18"/>
      <c r="DXC60" s="18"/>
      <c r="DXD60" s="18"/>
      <c r="DXE60" s="18"/>
      <c r="DXF60" s="18"/>
      <c r="DXG60" s="18"/>
      <c r="DXH60" s="18"/>
      <c r="DXI60" s="18"/>
      <c r="DXJ60" s="18"/>
      <c r="DXK60" s="18"/>
      <c r="DXL60" s="18"/>
      <c r="DXM60" s="18"/>
      <c r="DXN60" s="18"/>
      <c r="DXO60" s="18"/>
      <c r="DXP60" s="18"/>
      <c r="DXQ60" s="18"/>
      <c r="DXR60" s="18"/>
      <c r="DXS60" s="18"/>
      <c r="DXT60" s="18"/>
      <c r="DXU60" s="18"/>
      <c r="DXV60" s="18"/>
      <c r="DXW60" s="18"/>
      <c r="DXX60" s="18"/>
      <c r="DXY60" s="18"/>
      <c r="DXZ60" s="18"/>
      <c r="DYA60" s="18"/>
      <c r="DYB60" s="18"/>
      <c r="DYC60" s="18"/>
      <c r="DYD60" s="18"/>
      <c r="DYE60" s="18"/>
      <c r="DYF60" s="18"/>
      <c r="DYG60" s="18"/>
      <c r="DYH60" s="18"/>
      <c r="DYI60" s="18"/>
      <c r="DYJ60" s="18"/>
      <c r="DYK60" s="18"/>
      <c r="DYL60" s="18"/>
      <c r="DYM60" s="18"/>
      <c r="DYN60" s="18"/>
      <c r="DYO60" s="18"/>
      <c r="DYP60" s="18"/>
      <c r="DYQ60" s="18"/>
      <c r="DYR60" s="18"/>
      <c r="DYS60" s="18"/>
      <c r="DYT60" s="18"/>
      <c r="DYU60" s="18"/>
      <c r="DYV60" s="18"/>
      <c r="DYW60" s="18"/>
      <c r="DYX60" s="18"/>
      <c r="DYY60" s="18"/>
      <c r="DYZ60" s="18"/>
      <c r="DZA60" s="18"/>
      <c r="DZB60" s="18"/>
      <c r="DZC60" s="18"/>
      <c r="DZD60" s="18"/>
      <c r="DZE60" s="18"/>
      <c r="DZF60" s="18"/>
      <c r="DZG60" s="18"/>
      <c r="DZH60" s="18"/>
      <c r="DZI60" s="18"/>
      <c r="DZJ60" s="18"/>
      <c r="DZK60" s="18"/>
      <c r="DZL60" s="18"/>
      <c r="DZM60" s="18"/>
      <c r="DZN60" s="18"/>
      <c r="DZO60" s="18"/>
      <c r="DZP60" s="18"/>
      <c r="DZQ60" s="18"/>
      <c r="DZR60" s="18"/>
      <c r="DZS60" s="18"/>
      <c r="DZT60" s="18"/>
      <c r="DZU60" s="18"/>
      <c r="DZV60" s="18"/>
      <c r="DZW60" s="18"/>
      <c r="DZX60" s="18"/>
      <c r="DZY60" s="18"/>
      <c r="DZZ60" s="18"/>
      <c r="EAA60" s="18"/>
      <c r="EAB60" s="18"/>
      <c r="EAC60" s="18"/>
      <c r="EAD60" s="18"/>
      <c r="EAE60" s="18"/>
      <c r="EAF60" s="18"/>
      <c r="EAG60" s="18"/>
      <c r="EAH60" s="18"/>
      <c r="EAI60" s="18"/>
      <c r="EAJ60" s="18"/>
      <c r="EAK60" s="18"/>
      <c r="EAL60" s="18"/>
      <c r="EAM60" s="18"/>
      <c r="EAN60" s="18"/>
      <c r="EAO60" s="18"/>
      <c r="EAP60" s="18"/>
      <c r="EAQ60" s="18"/>
      <c r="EAR60" s="18"/>
      <c r="EAS60" s="18"/>
      <c r="EAT60" s="18"/>
      <c r="EAU60" s="18"/>
      <c r="EAV60" s="18"/>
      <c r="EAW60" s="18"/>
      <c r="EAX60" s="18"/>
      <c r="EAY60" s="18"/>
      <c r="EAZ60" s="18"/>
      <c r="EBA60" s="18"/>
      <c r="EBB60" s="18"/>
      <c r="EBC60" s="18"/>
      <c r="EBD60" s="18"/>
      <c r="EBE60" s="18"/>
      <c r="EBF60" s="18"/>
      <c r="EBG60" s="18"/>
      <c r="EBH60" s="18"/>
      <c r="EBI60" s="18"/>
      <c r="EBJ60" s="18"/>
      <c r="EBK60" s="18"/>
      <c r="EBL60" s="18"/>
      <c r="EBM60" s="18"/>
      <c r="EBN60" s="18"/>
      <c r="EBO60" s="18"/>
      <c r="EBP60" s="18"/>
      <c r="EBQ60" s="18"/>
      <c r="EBR60" s="18"/>
      <c r="EBS60" s="18"/>
      <c r="EBT60" s="18"/>
      <c r="EBU60" s="18"/>
      <c r="EBV60" s="18"/>
      <c r="EBW60" s="18"/>
      <c r="EBX60" s="18"/>
      <c r="EBY60" s="18"/>
      <c r="EBZ60" s="18"/>
      <c r="ECA60" s="18"/>
      <c r="ECB60" s="18"/>
      <c r="ECC60" s="18"/>
      <c r="ECD60" s="18"/>
      <c r="ECE60" s="18"/>
      <c r="ECF60" s="18"/>
      <c r="ECG60" s="18"/>
      <c r="ECH60" s="18"/>
      <c r="ECI60" s="18"/>
      <c r="ECJ60" s="18"/>
      <c r="ECK60" s="18"/>
      <c r="ECL60" s="18"/>
      <c r="ECM60" s="18"/>
      <c r="ECN60" s="18"/>
      <c r="ECO60" s="18"/>
      <c r="ECP60" s="18"/>
      <c r="ECQ60" s="18"/>
      <c r="ECR60" s="18"/>
      <c r="ECS60" s="18"/>
      <c r="ECT60" s="18"/>
      <c r="ECU60" s="18"/>
      <c r="ECV60" s="18"/>
      <c r="ECW60" s="18"/>
      <c r="ECX60" s="18"/>
      <c r="ECY60" s="18"/>
      <c r="ECZ60" s="18"/>
      <c r="EDA60" s="18"/>
      <c r="EDB60" s="18"/>
      <c r="EDC60" s="18"/>
      <c r="EDD60" s="18"/>
      <c r="EDE60" s="18"/>
      <c r="EDF60" s="18"/>
      <c r="EDG60" s="18"/>
      <c r="EDH60" s="18"/>
      <c r="EDI60" s="18"/>
      <c r="EDJ60" s="18"/>
      <c r="EDK60" s="18"/>
      <c r="EDL60" s="18"/>
      <c r="EDM60" s="18"/>
      <c r="EDN60" s="18"/>
      <c r="EDO60" s="18"/>
      <c r="EDP60" s="18"/>
      <c r="EDQ60" s="18"/>
      <c r="EDR60" s="18"/>
      <c r="EDS60" s="18"/>
      <c r="EDT60" s="18"/>
      <c r="EDU60" s="18"/>
      <c r="EDV60" s="18"/>
      <c r="EDW60" s="18"/>
      <c r="EDX60" s="18"/>
      <c r="EDY60" s="18"/>
      <c r="EDZ60" s="18"/>
      <c r="EEA60" s="18"/>
      <c r="EEB60" s="18"/>
      <c r="EEC60" s="18"/>
      <c r="EED60" s="18"/>
      <c r="EEE60" s="18"/>
      <c r="EEF60" s="18"/>
      <c r="EEG60" s="18"/>
      <c r="EEH60" s="18"/>
      <c r="EEI60" s="18"/>
      <c r="EEJ60" s="18"/>
      <c r="EEK60" s="18"/>
      <c r="EEL60" s="18"/>
      <c r="EEM60" s="18"/>
      <c r="EEN60" s="18"/>
      <c r="EEO60" s="18"/>
      <c r="EEP60" s="18"/>
      <c r="EEQ60" s="18"/>
      <c r="EER60" s="18"/>
      <c r="EES60" s="18"/>
      <c r="EET60" s="18"/>
      <c r="EEU60" s="18"/>
      <c r="EEV60" s="18"/>
      <c r="EEW60" s="18"/>
      <c r="EEX60" s="18"/>
      <c r="EEY60" s="18"/>
      <c r="EEZ60" s="18"/>
      <c r="EFA60" s="18"/>
      <c r="EFB60" s="18"/>
      <c r="EFC60" s="18"/>
      <c r="EFD60" s="18"/>
      <c r="EFE60" s="18"/>
      <c r="EFF60" s="18"/>
      <c r="EFG60" s="18"/>
      <c r="EFH60" s="18"/>
      <c r="EFI60" s="18"/>
      <c r="EFJ60" s="18"/>
      <c r="EFK60" s="18"/>
      <c r="EFL60" s="18"/>
      <c r="EFM60" s="18"/>
      <c r="EFN60" s="18"/>
      <c r="EFO60" s="18"/>
      <c r="EFP60" s="18"/>
      <c r="EFQ60" s="18"/>
      <c r="EFR60" s="18"/>
      <c r="EFS60" s="18"/>
      <c r="EFT60" s="18"/>
      <c r="EFU60" s="18"/>
      <c r="EFV60" s="18"/>
      <c r="EFW60" s="18"/>
      <c r="EFX60" s="18"/>
      <c r="EFY60" s="18"/>
      <c r="EFZ60" s="18"/>
      <c r="EGA60" s="18"/>
      <c r="EGB60" s="18"/>
      <c r="EGC60" s="18"/>
      <c r="EGD60" s="18"/>
      <c r="EGE60" s="18"/>
      <c r="EGF60" s="18"/>
      <c r="EGG60" s="18"/>
      <c r="EGH60" s="18"/>
      <c r="EGI60" s="18"/>
      <c r="EGJ60" s="18"/>
      <c r="EGK60" s="18"/>
      <c r="EGL60" s="18"/>
      <c r="EGM60" s="18"/>
      <c r="EGN60" s="18"/>
      <c r="EGO60" s="18"/>
      <c r="EGP60" s="18"/>
      <c r="EGQ60" s="18"/>
      <c r="EGR60" s="18"/>
      <c r="EGS60" s="18"/>
      <c r="EGT60" s="18"/>
      <c r="EGU60" s="18"/>
      <c r="EGV60" s="18"/>
      <c r="EGW60" s="18"/>
      <c r="EGX60" s="18"/>
      <c r="EGY60" s="18"/>
      <c r="EGZ60" s="18"/>
      <c r="EHA60" s="18"/>
      <c r="EHB60" s="18"/>
      <c r="EHC60" s="18"/>
      <c r="EHD60" s="18"/>
      <c r="EHE60" s="18"/>
      <c r="EHF60" s="18"/>
      <c r="EHG60" s="18"/>
      <c r="EHH60" s="18"/>
      <c r="EHI60" s="18"/>
      <c r="EHJ60" s="18"/>
      <c r="EHK60" s="18"/>
      <c r="EHL60" s="18"/>
      <c r="EHM60" s="18"/>
      <c r="EHN60" s="18"/>
      <c r="EHO60" s="18"/>
      <c r="EHP60" s="18"/>
      <c r="EHQ60" s="18"/>
      <c r="EHR60" s="18"/>
      <c r="EHS60" s="18"/>
      <c r="EHT60" s="18"/>
      <c r="EHU60" s="18"/>
      <c r="EHV60" s="18"/>
      <c r="EHW60" s="18"/>
      <c r="EHX60" s="18"/>
      <c r="EHY60" s="18"/>
      <c r="EHZ60" s="18"/>
      <c r="EIA60" s="18"/>
      <c r="EIB60" s="18"/>
      <c r="EIC60" s="18"/>
      <c r="EID60" s="18"/>
      <c r="EIE60" s="18"/>
      <c r="EIF60" s="18"/>
      <c r="EIG60" s="18"/>
      <c r="EIH60" s="18"/>
      <c r="EII60" s="18"/>
      <c r="EIJ60" s="18"/>
      <c r="EIK60" s="18"/>
      <c r="EIL60" s="18"/>
      <c r="EIM60" s="18"/>
      <c r="EIN60" s="18"/>
      <c r="EIO60" s="18"/>
      <c r="EIP60" s="18"/>
      <c r="EIQ60" s="18"/>
      <c r="EIR60" s="18"/>
      <c r="EIS60" s="18"/>
      <c r="EIT60" s="18"/>
      <c r="EIU60" s="18"/>
      <c r="EIV60" s="18"/>
      <c r="EIW60" s="18"/>
      <c r="EIX60" s="18"/>
      <c r="EIY60" s="18"/>
      <c r="EIZ60" s="18"/>
      <c r="EJA60" s="18"/>
      <c r="EJB60" s="18"/>
      <c r="EJC60" s="18"/>
      <c r="EJD60" s="18"/>
      <c r="EJE60" s="18"/>
      <c r="EJF60" s="18"/>
      <c r="EJG60" s="18"/>
      <c r="EJH60" s="18"/>
      <c r="EJI60" s="18"/>
      <c r="EJJ60" s="18"/>
      <c r="EJK60" s="18"/>
      <c r="EJL60" s="18"/>
      <c r="EJM60" s="18"/>
      <c r="EJN60" s="18"/>
      <c r="EJO60" s="18"/>
      <c r="EJP60" s="18"/>
      <c r="EJQ60" s="18"/>
      <c r="EJR60" s="18"/>
      <c r="EJS60" s="18"/>
      <c r="EJT60" s="18"/>
      <c r="EJU60" s="18"/>
      <c r="EJV60" s="18"/>
      <c r="EJW60" s="18"/>
      <c r="EJX60" s="18"/>
      <c r="EJY60" s="18"/>
      <c r="EJZ60" s="18"/>
      <c r="EKA60" s="18"/>
      <c r="EKB60" s="18"/>
      <c r="EKC60" s="18"/>
      <c r="EKD60" s="18"/>
      <c r="EKE60" s="18"/>
      <c r="EKF60" s="18"/>
      <c r="EKG60" s="18"/>
      <c r="EKH60" s="18"/>
      <c r="EKI60" s="18"/>
      <c r="EKJ60" s="18"/>
      <c r="EKK60" s="18"/>
      <c r="EKL60" s="18"/>
      <c r="EKM60" s="18"/>
      <c r="EKN60" s="18"/>
      <c r="EKO60" s="18"/>
      <c r="EKP60" s="18"/>
      <c r="EKQ60" s="18"/>
      <c r="EKR60" s="18"/>
      <c r="EKS60" s="18"/>
      <c r="EKT60" s="18"/>
      <c r="EKU60" s="18"/>
      <c r="EKV60" s="18"/>
      <c r="EKW60" s="18"/>
      <c r="EKX60" s="18"/>
      <c r="EKY60" s="18"/>
      <c r="EKZ60" s="18"/>
      <c r="ELA60" s="18"/>
      <c r="ELB60" s="18"/>
      <c r="ELC60" s="18"/>
      <c r="ELD60" s="18"/>
      <c r="ELE60" s="18"/>
      <c r="ELF60" s="18"/>
      <c r="ELG60" s="18"/>
      <c r="ELH60" s="18"/>
      <c r="ELI60" s="18"/>
      <c r="ELJ60" s="18"/>
      <c r="ELK60" s="18"/>
      <c r="ELL60" s="18"/>
      <c r="ELM60" s="18"/>
      <c r="ELN60" s="18"/>
      <c r="ELO60" s="18"/>
      <c r="ELP60" s="18"/>
      <c r="ELQ60" s="18"/>
      <c r="ELR60" s="18"/>
      <c r="ELS60" s="18"/>
      <c r="ELT60" s="18"/>
      <c r="ELU60" s="18"/>
      <c r="ELV60" s="18"/>
      <c r="ELW60" s="18"/>
      <c r="ELX60" s="18"/>
      <c r="ELY60" s="18"/>
      <c r="ELZ60" s="18"/>
      <c r="EMA60" s="18"/>
      <c r="EMB60" s="18"/>
      <c r="EMC60" s="18"/>
      <c r="EMD60" s="18"/>
      <c r="EME60" s="18"/>
      <c r="EMF60" s="18"/>
      <c r="EMG60" s="18"/>
      <c r="EMH60" s="18"/>
      <c r="EMI60" s="18"/>
      <c r="EMJ60" s="18"/>
      <c r="EMK60" s="18"/>
      <c r="EML60" s="18"/>
      <c r="EMM60" s="18"/>
      <c r="EMN60" s="18"/>
      <c r="EMO60" s="18"/>
      <c r="EMP60" s="18"/>
      <c r="EMQ60" s="18"/>
      <c r="EMR60" s="18"/>
      <c r="EMS60" s="18"/>
      <c r="EMT60" s="18"/>
      <c r="EMU60" s="18"/>
      <c r="EMV60" s="18"/>
      <c r="EMW60" s="18"/>
      <c r="EMX60" s="18"/>
      <c r="EMY60" s="18"/>
      <c r="EMZ60" s="18"/>
      <c r="ENA60" s="18"/>
      <c r="ENB60" s="18"/>
      <c r="ENC60" s="18"/>
      <c r="END60" s="18"/>
      <c r="ENE60" s="18"/>
      <c r="ENF60" s="18"/>
      <c r="ENG60" s="18"/>
      <c r="ENH60" s="18"/>
      <c r="ENI60" s="18"/>
      <c r="ENJ60" s="18"/>
      <c r="ENK60" s="18"/>
      <c r="ENL60" s="18"/>
      <c r="ENM60" s="18"/>
      <c r="ENN60" s="18"/>
      <c r="ENO60" s="18"/>
      <c r="ENP60" s="18"/>
      <c r="ENQ60" s="18"/>
      <c r="ENR60" s="18"/>
      <c r="ENS60" s="18"/>
      <c r="ENT60" s="18"/>
      <c r="ENU60" s="18"/>
      <c r="ENV60" s="18"/>
      <c r="ENW60" s="18"/>
      <c r="ENX60" s="18"/>
      <c r="ENY60" s="18"/>
      <c r="ENZ60" s="18"/>
      <c r="EOA60" s="18"/>
      <c r="EOB60" s="18"/>
      <c r="EOC60" s="18"/>
      <c r="EOD60" s="18"/>
      <c r="EOE60" s="18"/>
      <c r="EOF60" s="18"/>
      <c r="EOG60" s="18"/>
      <c r="EOH60" s="18"/>
      <c r="EOI60" s="18"/>
      <c r="EOJ60" s="18"/>
      <c r="EOK60" s="18"/>
      <c r="EOL60" s="18"/>
      <c r="EOM60" s="18"/>
      <c r="EON60" s="18"/>
      <c r="EOO60" s="18"/>
      <c r="EOP60" s="18"/>
      <c r="EOQ60" s="18"/>
      <c r="EOR60" s="18"/>
      <c r="EOS60" s="18"/>
      <c r="EOT60" s="18"/>
      <c r="EOU60" s="18"/>
      <c r="EOV60" s="18"/>
      <c r="EOW60" s="18"/>
      <c r="EOX60" s="18"/>
      <c r="EOY60" s="18"/>
      <c r="EOZ60" s="18"/>
      <c r="EPA60" s="18"/>
      <c r="EPB60" s="18"/>
      <c r="EPC60" s="18"/>
      <c r="EPD60" s="18"/>
      <c r="EPE60" s="18"/>
      <c r="EPF60" s="18"/>
      <c r="EPG60" s="18"/>
      <c r="EPH60" s="18"/>
      <c r="EPI60" s="18"/>
      <c r="EPJ60" s="18"/>
      <c r="EPK60" s="18"/>
      <c r="EPL60" s="18"/>
      <c r="EPM60" s="18"/>
      <c r="EPN60" s="18"/>
      <c r="EPO60" s="18"/>
      <c r="EPP60" s="18"/>
      <c r="EPQ60" s="18"/>
      <c r="EPR60" s="18"/>
      <c r="EPS60" s="18"/>
      <c r="EPT60" s="18"/>
      <c r="EPU60" s="18"/>
      <c r="EPV60" s="18"/>
      <c r="EPW60" s="18"/>
      <c r="EPX60" s="18"/>
      <c r="EPY60" s="18"/>
      <c r="EPZ60" s="18"/>
      <c r="EQA60" s="18"/>
      <c r="EQB60" s="18"/>
      <c r="EQC60" s="18"/>
      <c r="EQD60" s="18"/>
      <c r="EQE60" s="18"/>
      <c r="EQF60" s="18"/>
      <c r="EQG60" s="18"/>
      <c r="EQH60" s="18"/>
      <c r="EQI60" s="18"/>
      <c r="EQJ60" s="18"/>
      <c r="EQK60" s="18"/>
      <c r="EQL60" s="18"/>
      <c r="EQM60" s="18"/>
      <c r="EQN60" s="18"/>
      <c r="EQO60" s="18"/>
      <c r="EQP60" s="18"/>
      <c r="EQQ60" s="18"/>
      <c r="EQR60" s="18"/>
      <c r="EQS60" s="18"/>
      <c r="EQT60" s="18"/>
      <c r="EQU60" s="18"/>
      <c r="EQV60" s="18"/>
      <c r="EQW60" s="18"/>
      <c r="EQX60" s="18"/>
      <c r="EQY60" s="18"/>
      <c r="EQZ60" s="18"/>
      <c r="ERA60" s="18"/>
      <c r="ERB60" s="18"/>
      <c r="ERC60" s="18"/>
      <c r="ERD60" s="18"/>
      <c r="ERE60" s="18"/>
      <c r="ERF60" s="18"/>
      <c r="ERG60" s="18"/>
      <c r="ERH60" s="18"/>
      <c r="ERI60" s="18"/>
      <c r="ERJ60" s="18"/>
      <c r="ERK60" s="18"/>
      <c r="ERL60" s="18"/>
      <c r="ERM60" s="18"/>
      <c r="ERN60" s="18"/>
      <c r="ERO60" s="18"/>
      <c r="ERP60" s="18"/>
      <c r="ERQ60" s="18"/>
      <c r="ERR60" s="18"/>
      <c r="ERS60" s="18"/>
      <c r="ERT60" s="18"/>
      <c r="ERU60" s="18"/>
      <c r="ERV60" s="18"/>
      <c r="ERW60" s="18"/>
      <c r="ERX60" s="18"/>
      <c r="ERY60" s="18"/>
      <c r="ERZ60" s="18"/>
      <c r="ESA60" s="18"/>
      <c r="ESB60" s="18"/>
      <c r="ESC60" s="18"/>
      <c r="ESD60" s="18"/>
      <c r="ESE60" s="18"/>
      <c r="ESF60" s="18"/>
      <c r="ESG60" s="18"/>
      <c r="ESH60" s="18"/>
      <c r="ESI60" s="18"/>
      <c r="ESJ60" s="18"/>
      <c r="ESK60" s="18"/>
      <c r="ESL60" s="18"/>
      <c r="ESM60" s="18"/>
      <c r="ESN60" s="18"/>
      <c r="ESO60" s="18"/>
      <c r="ESP60" s="18"/>
      <c r="ESQ60" s="18"/>
      <c r="ESR60" s="18"/>
      <c r="ESS60" s="18"/>
      <c r="EST60" s="18"/>
      <c r="ESU60" s="18"/>
      <c r="ESV60" s="18"/>
      <c r="ESW60" s="18"/>
      <c r="ESX60" s="18"/>
      <c r="ESY60" s="18"/>
      <c r="ESZ60" s="18"/>
      <c r="ETA60" s="18"/>
      <c r="ETB60" s="18"/>
      <c r="ETC60" s="18"/>
      <c r="ETD60" s="18"/>
      <c r="ETE60" s="18"/>
      <c r="ETF60" s="18"/>
      <c r="ETG60" s="18"/>
      <c r="ETH60" s="18"/>
      <c r="ETI60" s="18"/>
      <c r="ETJ60" s="18"/>
      <c r="ETK60" s="18"/>
      <c r="ETL60" s="18"/>
      <c r="ETM60" s="18"/>
      <c r="ETN60" s="18"/>
      <c r="ETO60" s="18"/>
      <c r="ETP60" s="18"/>
      <c r="ETQ60" s="18"/>
      <c r="ETR60" s="18"/>
      <c r="ETS60" s="18"/>
      <c r="ETT60" s="18"/>
      <c r="ETU60" s="18"/>
      <c r="ETV60" s="18"/>
      <c r="ETW60" s="18"/>
      <c r="ETX60" s="18"/>
      <c r="ETY60" s="18"/>
      <c r="ETZ60" s="18"/>
      <c r="EUA60" s="18"/>
      <c r="EUB60" s="18"/>
      <c r="EUC60" s="18"/>
      <c r="EUD60" s="18"/>
      <c r="EUE60" s="18"/>
      <c r="EUF60" s="18"/>
      <c r="EUG60" s="18"/>
      <c r="EUH60" s="18"/>
      <c r="EUI60" s="18"/>
      <c r="EUJ60" s="18"/>
      <c r="EUK60" s="18"/>
      <c r="EUL60" s="18"/>
      <c r="EUM60" s="18"/>
      <c r="EUN60" s="18"/>
      <c r="EUO60" s="18"/>
      <c r="EUP60" s="18"/>
      <c r="EUQ60" s="18"/>
      <c r="EUR60" s="18"/>
      <c r="EUS60" s="18"/>
      <c r="EUT60" s="18"/>
      <c r="EUU60" s="18"/>
      <c r="EUV60" s="18"/>
      <c r="EUW60" s="18"/>
      <c r="EUX60" s="18"/>
      <c r="EUY60" s="18"/>
      <c r="EUZ60" s="18"/>
      <c r="EVA60" s="18"/>
      <c r="EVB60" s="18"/>
      <c r="EVC60" s="18"/>
      <c r="EVD60" s="18"/>
      <c r="EVE60" s="18"/>
      <c r="EVF60" s="18"/>
      <c r="EVG60" s="18"/>
      <c r="EVH60" s="18"/>
      <c r="EVI60" s="18"/>
      <c r="EVJ60" s="18"/>
      <c r="EVK60" s="18"/>
      <c r="EVL60" s="18"/>
      <c r="EVM60" s="18"/>
      <c r="EVN60" s="18"/>
      <c r="EVO60" s="18"/>
      <c r="EVP60" s="18"/>
      <c r="EVQ60" s="18"/>
      <c r="EVR60" s="18"/>
      <c r="EVS60" s="18"/>
      <c r="EVT60" s="18"/>
      <c r="EVU60" s="18"/>
      <c r="EVV60" s="18"/>
      <c r="EVW60" s="18"/>
      <c r="EVX60" s="18"/>
      <c r="EVY60" s="18"/>
      <c r="EVZ60" s="18"/>
      <c r="EWA60" s="18"/>
      <c r="EWB60" s="18"/>
      <c r="EWC60" s="18"/>
      <c r="EWD60" s="18"/>
      <c r="EWE60" s="18"/>
      <c r="EWF60" s="18"/>
      <c r="EWG60" s="18"/>
      <c r="EWH60" s="18"/>
      <c r="EWI60" s="18"/>
      <c r="EWJ60" s="18"/>
      <c r="EWK60" s="18"/>
      <c r="EWL60" s="18"/>
      <c r="EWM60" s="18"/>
      <c r="EWN60" s="18"/>
      <c r="EWO60" s="18"/>
      <c r="EWP60" s="18"/>
      <c r="EWQ60" s="18"/>
      <c r="EWR60" s="18"/>
      <c r="EWS60" s="18"/>
      <c r="EWT60" s="18"/>
      <c r="EWU60" s="18"/>
      <c r="EWV60" s="18"/>
      <c r="EWW60" s="18"/>
      <c r="EWX60" s="18"/>
      <c r="EWY60" s="18"/>
      <c r="EWZ60" s="18"/>
      <c r="EXA60" s="18"/>
      <c r="EXB60" s="18"/>
      <c r="EXC60" s="18"/>
      <c r="EXD60" s="18"/>
      <c r="EXE60" s="18"/>
      <c r="EXF60" s="18"/>
      <c r="EXG60" s="18"/>
      <c r="EXH60" s="18"/>
      <c r="EXI60" s="18"/>
      <c r="EXJ60" s="18"/>
      <c r="EXK60" s="18"/>
      <c r="EXL60" s="18"/>
      <c r="EXM60" s="18"/>
      <c r="EXN60" s="18"/>
      <c r="EXO60" s="18"/>
      <c r="EXP60" s="18"/>
      <c r="EXQ60" s="18"/>
      <c r="EXR60" s="18"/>
      <c r="EXS60" s="18"/>
      <c r="EXT60" s="18"/>
      <c r="EXU60" s="18"/>
      <c r="EXV60" s="18"/>
      <c r="EXW60" s="18"/>
      <c r="EXX60" s="18"/>
      <c r="EXY60" s="18"/>
      <c r="EXZ60" s="18"/>
      <c r="EYA60" s="18"/>
      <c r="EYB60" s="18"/>
      <c r="EYC60" s="18"/>
      <c r="EYD60" s="18"/>
      <c r="EYE60" s="18"/>
      <c r="EYF60" s="18"/>
      <c r="EYG60" s="18"/>
      <c r="EYH60" s="18"/>
      <c r="EYI60" s="18"/>
      <c r="EYJ60" s="18"/>
      <c r="EYK60" s="18"/>
      <c r="EYL60" s="18"/>
      <c r="EYM60" s="18"/>
      <c r="EYN60" s="18"/>
      <c r="EYO60" s="18"/>
      <c r="EYP60" s="18"/>
      <c r="EYQ60" s="18"/>
      <c r="EYR60" s="18"/>
      <c r="EYS60" s="18"/>
      <c r="EYT60" s="18"/>
      <c r="EYU60" s="18"/>
      <c r="EYV60" s="18"/>
      <c r="EYW60" s="18"/>
      <c r="EYX60" s="18"/>
      <c r="EYY60" s="18"/>
      <c r="EYZ60" s="18"/>
      <c r="EZA60" s="18"/>
      <c r="EZB60" s="18"/>
      <c r="EZC60" s="18"/>
      <c r="EZD60" s="18"/>
      <c r="EZE60" s="18"/>
      <c r="EZF60" s="18"/>
      <c r="EZG60" s="18"/>
      <c r="EZH60" s="18"/>
      <c r="EZI60" s="18"/>
      <c r="EZJ60" s="18"/>
      <c r="EZK60" s="18"/>
      <c r="EZL60" s="18"/>
      <c r="EZM60" s="18"/>
      <c r="EZN60" s="18"/>
      <c r="EZO60" s="18"/>
      <c r="EZP60" s="18"/>
      <c r="EZQ60" s="18"/>
      <c r="EZR60" s="18"/>
      <c r="EZS60" s="18"/>
      <c r="EZT60" s="18"/>
      <c r="EZU60" s="18"/>
      <c r="EZV60" s="18"/>
      <c r="EZW60" s="18"/>
      <c r="EZX60" s="18"/>
      <c r="EZY60" s="18"/>
      <c r="EZZ60" s="18"/>
      <c r="FAA60" s="18"/>
      <c r="FAB60" s="18"/>
      <c r="FAC60" s="18"/>
      <c r="FAD60" s="18"/>
      <c r="FAE60" s="18"/>
      <c r="FAF60" s="18"/>
      <c r="FAG60" s="18"/>
      <c r="FAH60" s="18"/>
      <c r="FAI60" s="18"/>
      <c r="FAJ60" s="18"/>
      <c r="FAK60" s="18"/>
      <c r="FAL60" s="18"/>
      <c r="FAM60" s="18"/>
      <c r="FAN60" s="18"/>
      <c r="FAO60" s="18"/>
      <c r="FAP60" s="18"/>
      <c r="FAQ60" s="18"/>
      <c r="FAR60" s="18"/>
      <c r="FAS60" s="18"/>
      <c r="FAT60" s="18"/>
      <c r="FAU60" s="18"/>
      <c r="FAV60" s="18"/>
      <c r="FAW60" s="18"/>
      <c r="FAX60" s="18"/>
      <c r="FAY60" s="18"/>
      <c r="FAZ60" s="18"/>
      <c r="FBA60" s="18"/>
      <c r="FBB60" s="18"/>
      <c r="FBC60" s="18"/>
      <c r="FBD60" s="18"/>
      <c r="FBE60" s="18"/>
      <c r="FBF60" s="18"/>
      <c r="FBG60" s="18"/>
      <c r="FBH60" s="18"/>
      <c r="FBI60" s="18"/>
      <c r="FBJ60" s="18"/>
      <c r="FBK60" s="18"/>
      <c r="FBL60" s="18"/>
      <c r="FBM60" s="18"/>
      <c r="FBN60" s="18"/>
      <c r="FBO60" s="18"/>
      <c r="FBP60" s="18"/>
      <c r="FBQ60" s="18"/>
      <c r="FBR60" s="18"/>
      <c r="FBS60" s="18"/>
      <c r="FBT60" s="18"/>
      <c r="FBU60" s="18"/>
      <c r="FBV60" s="18"/>
      <c r="FBW60" s="18"/>
      <c r="FBX60" s="18"/>
      <c r="FBY60" s="18"/>
      <c r="FBZ60" s="18"/>
      <c r="FCA60" s="18"/>
      <c r="FCB60" s="18"/>
      <c r="FCC60" s="18"/>
      <c r="FCD60" s="18"/>
      <c r="FCE60" s="18"/>
      <c r="FCF60" s="18"/>
      <c r="FCG60" s="18"/>
      <c r="FCH60" s="18"/>
      <c r="FCI60" s="18"/>
      <c r="FCJ60" s="18"/>
      <c r="FCK60" s="18"/>
      <c r="FCL60" s="18"/>
      <c r="FCM60" s="18"/>
      <c r="FCN60" s="18"/>
      <c r="FCO60" s="18"/>
      <c r="FCP60" s="18"/>
      <c r="FCQ60" s="18"/>
      <c r="FCR60" s="18"/>
      <c r="FCS60" s="18"/>
      <c r="FCT60" s="18"/>
      <c r="FCU60" s="18"/>
      <c r="FCV60" s="18"/>
      <c r="FCW60" s="18"/>
      <c r="FCX60" s="18"/>
      <c r="FCY60" s="18"/>
      <c r="FCZ60" s="18"/>
      <c r="FDA60" s="18"/>
      <c r="FDB60" s="18"/>
      <c r="FDC60" s="18"/>
      <c r="FDD60" s="18"/>
      <c r="FDE60" s="18"/>
      <c r="FDF60" s="18"/>
      <c r="FDG60" s="18"/>
      <c r="FDH60" s="18"/>
      <c r="FDI60" s="18"/>
      <c r="FDJ60" s="18"/>
      <c r="FDK60" s="18"/>
      <c r="FDL60" s="18"/>
      <c r="FDM60" s="18"/>
      <c r="FDN60" s="18"/>
      <c r="FDO60" s="18"/>
      <c r="FDP60" s="18"/>
      <c r="FDQ60" s="18"/>
      <c r="FDR60" s="18"/>
      <c r="FDS60" s="18"/>
      <c r="FDT60" s="18"/>
      <c r="FDU60" s="18"/>
      <c r="FDV60" s="18"/>
      <c r="FDW60" s="18"/>
      <c r="FDX60" s="18"/>
      <c r="FDY60" s="18"/>
      <c r="FDZ60" s="18"/>
      <c r="FEA60" s="18"/>
      <c r="FEB60" s="18"/>
      <c r="FEC60" s="18"/>
      <c r="FED60" s="18"/>
      <c r="FEE60" s="18"/>
      <c r="FEF60" s="18"/>
      <c r="FEG60" s="18"/>
      <c r="FEH60" s="18"/>
      <c r="FEI60" s="18"/>
      <c r="FEJ60" s="18"/>
      <c r="FEK60" s="18"/>
      <c r="FEL60" s="18"/>
      <c r="FEM60" s="18"/>
      <c r="FEN60" s="18"/>
      <c r="FEO60" s="18"/>
      <c r="FEP60" s="18"/>
      <c r="FEQ60" s="18"/>
      <c r="FER60" s="18"/>
      <c r="FES60" s="18"/>
      <c r="FET60" s="18"/>
      <c r="FEU60" s="18"/>
      <c r="FEV60" s="18"/>
      <c r="FEW60" s="18"/>
      <c r="FEX60" s="18"/>
      <c r="FEY60" s="18"/>
      <c r="FEZ60" s="18"/>
      <c r="FFA60" s="18"/>
      <c r="FFB60" s="18"/>
      <c r="FFC60" s="18"/>
      <c r="FFD60" s="18"/>
      <c r="FFE60" s="18"/>
      <c r="FFF60" s="18"/>
      <c r="FFG60" s="18"/>
      <c r="FFH60" s="18"/>
      <c r="FFI60" s="18"/>
      <c r="FFJ60" s="18"/>
      <c r="FFK60" s="18"/>
      <c r="FFL60" s="18"/>
      <c r="FFM60" s="18"/>
      <c r="FFN60" s="18"/>
      <c r="FFO60" s="18"/>
      <c r="FFP60" s="18"/>
      <c r="FFQ60" s="18"/>
      <c r="FFR60" s="18"/>
      <c r="FFS60" s="18"/>
      <c r="FFT60" s="18"/>
      <c r="FFU60" s="18"/>
      <c r="FFV60" s="18"/>
      <c r="FFW60" s="18"/>
      <c r="FFX60" s="18"/>
      <c r="FFY60" s="18"/>
      <c r="FFZ60" s="18"/>
      <c r="FGA60" s="18"/>
      <c r="FGB60" s="18"/>
      <c r="FGC60" s="18"/>
      <c r="FGD60" s="18"/>
      <c r="FGE60" s="18"/>
      <c r="FGF60" s="18"/>
      <c r="FGG60" s="18"/>
      <c r="FGH60" s="18"/>
      <c r="FGI60" s="18"/>
      <c r="FGJ60" s="18"/>
      <c r="FGK60" s="18"/>
      <c r="FGL60" s="18"/>
      <c r="FGM60" s="18"/>
      <c r="FGN60" s="18"/>
      <c r="FGO60" s="18"/>
      <c r="FGP60" s="18"/>
      <c r="FGQ60" s="18"/>
      <c r="FGR60" s="18"/>
      <c r="FGS60" s="18"/>
      <c r="FGT60" s="18"/>
      <c r="FGU60" s="18"/>
      <c r="FGV60" s="18"/>
      <c r="FGW60" s="18"/>
      <c r="FGX60" s="18"/>
      <c r="FGY60" s="18"/>
      <c r="FGZ60" s="18"/>
      <c r="FHA60" s="18"/>
      <c r="FHB60" s="18"/>
      <c r="FHC60" s="18"/>
      <c r="FHD60" s="18"/>
      <c r="FHE60" s="18"/>
      <c r="FHF60" s="18"/>
      <c r="FHG60" s="18"/>
      <c r="FHH60" s="18"/>
      <c r="FHI60" s="18"/>
      <c r="FHJ60" s="18"/>
      <c r="FHK60" s="18"/>
      <c r="FHL60" s="18"/>
      <c r="FHM60" s="18"/>
      <c r="FHN60" s="18"/>
      <c r="FHO60" s="18"/>
      <c r="FHP60" s="18"/>
      <c r="FHQ60" s="18"/>
      <c r="FHR60" s="18"/>
      <c r="FHS60" s="18"/>
      <c r="FHT60" s="18"/>
      <c r="FHU60" s="18"/>
      <c r="FHV60" s="18"/>
      <c r="FHW60" s="18"/>
      <c r="FHX60" s="18"/>
      <c r="FHY60" s="18"/>
      <c r="FHZ60" s="18"/>
      <c r="FIA60" s="18"/>
      <c r="FIB60" s="18"/>
      <c r="FIC60" s="18"/>
      <c r="FID60" s="18"/>
      <c r="FIE60" s="18"/>
      <c r="FIF60" s="18"/>
      <c r="FIG60" s="18"/>
      <c r="FIH60" s="18"/>
      <c r="FII60" s="18"/>
      <c r="FIJ60" s="18"/>
      <c r="FIK60" s="18"/>
      <c r="FIL60" s="18"/>
      <c r="FIM60" s="18"/>
      <c r="FIN60" s="18"/>
      <c r="FIO60" s="18"/>
      <c r="FIP60" s="18"/>
      <c r="FIQ60" s="18"/>
      <c r="FIR60" s="18"/>
      <c r="FIS60" s="18"/>
      <c r="FIT60" s="18"/>
      <c r="FIU60" s="18"/>
      <c r="FIV60" s="18"/>
      <c r="FIW60" s="18"/>
      <c r="FIX60" s="18"/>
      <c r="FIY60" s="18"/>
      <c r="FIZ60" s="18"/>
      <c r="FJA60" s="18"/>
      <c r="FJB60" s="18"/>
      <c r="FJC60" s="18"/>
      <c r="FJD60" s="18"/>
      <c r="FJE60" s="18"/>
      <c r="FJF60" s="18"/>
      <c r="FJG60" s="18"/>
      <c r="FJH60" s="18"/>
      <c r="FJI60" s="18"/>
      <c r="FJJ60" s="18"/>
      <c r="FJK60" s="18"/>
      <c r="FJL60" s="18"/>
      <c r="FJM60" s="18"/>
      <c r="FJN60" s="18"/>
      <c r="FJO60" s="18"/>
      <c r="FJP60" s="18"/>
      <c r="FJQ60" s="18"/>
      <c r="FJR60" s="18"/>
      <c r="FJS60" s="18"/>
      <c r="FJT60" s="18"/>
      <c r="FJU60" s="18"/>
      <c r="FJV60" s="18"/>
      <c r="FJW60" s="18"/>
      <c r="FJX60" s="18"/>
      <c r="FJY60" s="18"/>
      <c r="FJZ60" s="18"/>
      <c r="FKA60" s="18"/>
      <c r="FKB60" s="18"/>
      <c r="FKC60" s="18"/>
      <c r="FKD60" s="18"/>
      <c r="FKE60" s="18"/>
      <c r="FKF60" s="18"/>
      <c r="FKG60" s="18"/>
      <c r="FKH60" s="18"/>
      <c r="FKI60" s="18"/>
      <c r="FKJ60" s="18"/>
      <c r="FKK60" s="18"/>
      <c r="FKL60" s="18"/>
      <c r="FKM60" s="18"/>
      <c r="FKN60" s="18"/>
      <c r="FKO60" s="18"/>
      <c r="FKP60" s="18"/>
      <c r="FKQ60" s="18"/>
      <c r="FKR60" s="18"/>
      <c r="FKS60" s="18"/>
      <c r="FKT60" s="18"/>
      <c r="FKU60" s="18"/>
      <c r="FKV60" s="18"/>
      <c r="FKW60" s="18"/>
      <c r="FKX60" s="18"/>
      <c r="FKY60" s="18"/>
      <c r="FKZ60" s="18"/>
      <c r="FLA60" s="18"/>
      <c r="FLB60" s="18"/>
      <c r="FLC60" s="18"/>
      <c r="FLD60" s="18"/>
      <c r="FLE60" s="18"/>
      <c r="FLF60" s="18"/>
      <c r="FLG60" s="18"/>
      <c r="FLH60" s="18"/>
      <c r="FLI60" s="18"/>
      <c r="FLJ60" s="18"/>
      <c r="FLK60" s="18"/>
      <c r="FLL60" s="18"/>
      <c r="FLM60" s="18"/>
      <c r="FLN60" s="18"/>
      <c r="FLO60" s="18"/>
      <c r="FLP60" s="18"/>
      <c r="FLQ60" s="18"/>
      <c r="FLR60" s="18"/>
      <c r="FLS60" s="18"/>
      <c r="FLT60" s="18"/>
      <c r="FLU60" s="18"/>
      <c r="FLV60" s="18"/>
      <c r="FLW60" s="18"/>
      <c r="FLX60" s="18"/>
      <c r="FLY60" s="18"/>
      <c r="FLZ60" s="18"/>
      <c r="FMA60" s="18"/>
      <c r="FMB60" s="18"/>
      <c r="FMC60" s="18"/>
      <c r="FMD60" s="18"/>
      <c r="FME60" s="18"/>
      <c r="FMF60" s="18"/>
      <c r="FMG60" s="18"/>
      <c r="FMH60" s="18"/>
      <c r="FMI60" s="18"/>
      <c r="FMJ60" s="18"/>
      <c r="FMK60" s="18"/>
      <c r="FML60" s="18"/>
      <c r="FMM60" s="18"/>
      <c r="FMN60" s="18"/>
      <c r="FMO60" s="18"/>
      <c r="FMP60" s="18"/>
      <c r="FMQ60" s="18"/>
      <c r="FMR60" s="18"/>
      <c r="FMS60" s="18"/>
      <c r="FMT60" s="18"/>
      <c r="FMU60" s="18"/>
      <c r="FMV60" s="18"/>
      <c r="FMW60" s="18"/>
      <c r="FMX60" s="18"/>
      <c r="FMY60" s="18"/>
      <c r="FMZ60" s="18"/>
      <c r="FNA60" s="18"/>
      <c r="FNB60" s="18"/>
      <c r="FNC60" s="18"/>
      <c r="FND60" s="18"/>
      <c r="FNE60" s="18"/>
      <c r="FNF60" s="18"/>
      <c r="FNG60" s="18"/>
      <c r="FNH60" s="18"/>
      <c r="FNI60" s="18"/>
      <c r="FNJ60" s="18"/>
      <c r="FNK60" s="18"/>
      <c r="FNL60" s="18"/>
      <c r="FNM60" s="18"/>
      <c r="FNN60" s="18"/>
      <c r="FNO60" s="18"/>
      <c r="FNP60" s="18"/>
      <c r="FNQ60" s="18"/>
      <c r="FNR60" s="18"/>
      <c r="FNS60" s="18"/>
      <c r="FNT60" s="18"/>
      <c r="FNU60" s="18"/>
      <c r="FNV60" s="18"/>
      <c r="FNW60" s="18"/>
      <c r="FNX60" s="18"/>
      <c r="FNY60" s="18"/>
      <c r="FNZ60" s="18"/>
      <c r="FOA60" s="18"/>
      <c r="FOB60" s="18"/>
      <c r="FOC60" s="18"/>
      <c r="FOD60" s="18"/>
      <c r="FOE60" s="18"/>
      <c r="FOF60" s="18"/>
      <c r="FOG60" s="18"/>
      <c r="FOH60" s="18"/>
      <c r="FOI60" s="18"/>
      <c r="FOJ60" s="18"/>
      <c r="FOK60" s="18"/>
      <c r="FOL60" s="18"/>
      <c r="FOM60" s="18"/>
      <c r="FON60" s="18"/>
      <c r="FOO60" s="18"/>
      <c r="FOP60" s="18"/>
      <c r="FOQ60" s="18"/>
      <c r="FOR60" s="18"/>
      <c r="FOS60" s="18"/>
      <c r="FOT60" s="18"/>
      <c r="FOU60" s="18"/>
      <c r="FOV60" s="18"/>
      <c r="FOW60" s="18"/>
      <c r="FOX60" s="18"/>
      <c r="FOY60" s="18"/>
      <c r="FOZ60" s="18"/>
      <c r="FPA60" s="18"/>
      <c r="FPB60" s="18"/>
      <c r="FPC60" s="18"/>
      <c r="FPD60" s="18"/>
      <c r="FPE60" s="18"/>
      <c r="FPF60" s="18"/>
      <c r="FPG60" s="18"/>
      <c r="FPH60" s="18"/>
      <c r="FPI60" s="18"/>
      <c r="FPJ60" s="18"/>
      <c r="FPK60" s="18"/>
      <c r="FPL60" s="18"/>
      <c r="FPM60" s="18"/>
      <c r="FPN60" s="18"/>
      <c r="FPO60" s="18"/>
      <c r="FPP60" s="18"/>
      <c r="FPQ60" s="18"/>
      <c r="FPR60" s="18"/>
      <c r="FPS60" s="18"/>
      <c r="FPT60" s="18"/>
      <c r="FPU60" s="18"/>
      <c r="FPV60" s="18"/>
      <c r="FPW60" s="18"/>
      <c r="FPX60" s="18"/>
      <c r="FPY60" s="18"/>
      <c r="FPZ60" s="18"/>
      <c r="FQA60" s="18"/>
      <c r="FQB60" s="18"/>
      <c r="FQC60" s="18"/>
      <c r="FQD60" s="18"/>
      <c r="FQE60" s="18"/>
      <c r="FQF60" s="18"/>
      <c r="FQG60" s="18"/>
      <c r="FQH60" s="18"/>
      <c r="FQI60" s="18"/>
      <c r="FQJ60" s="18"/>
      <c r="FQK60" s="18"/>
      <c r="FQL60" s="18"/>
      <c r="FQM60" s="18"/>
      <c r="FQN60" s="18"/>
      <c r="FQO60" s="18"/>
      <c r="FQP60" s="18"/>
      <c r="FQQ60" s="18"/>
      <c r="FQR60" s="18"/>
      <c r="FQS60" s="18"/>
      <c r="FQT60" s="18"/>
      <c r="FQU60" s="18"/>
      <c r="FQV60" s="18"/>
      <c r="FQW60" s="18"/>
      <c r="FQX60" s="18"/>
      <c r="FQY60" s="18"/>
      <c r="FQZ60" s="18"/>
      <c r="FRA60" s="18"/>
      <c r="FRB60" s="18"/>
      <c r="FRC60" s="18"/>
      <c r="FRD60" s="18"/>
      <c r="FRE60" s="18"/>
      <c r="FRF60" s="18"/>
      <c r="FRG60" s="18"/>
      <c r="FRH60" s="18"/>
      <c r="FRI60" s="18"/>
      <c r="FRJ60" s="18"/>
      <c r="FRK60" s="18"/>
      <c r="FRL60" s="18"/>
      <c r="FRM60" s="18"/>
      <c r="FRN60" s="18"/>
      <c r="FRO60" s="18"/>
      <c r="FRP60" s="18"/>
      <c r="FRQ60" s="18"/>
      <c r="FRR60" s="18"/>
      <c r="FRS60" s="18"/>
      <c r="FRT60" s="18"/>
      <c r="FRU60" s="18"/>
      <c r="FRV60" s="18"/>
      <c r="FRW60" s="18"/>
      <c r="FRX60" s="18"/>
      <c r="FRY60" s="18"/>
      <c r="FRZ60" s="18"/>
      <c r="FSA60" s="18"/>
      <c r="FSB60" s="18"/>
      <c r="FSC60" s="18"/>
      <c r="FSD60" s="18"/>
      <c r="FSE60" s="18"/>
      <c r="FSF60" s="18"/>
      <c r="FSG60" s="18"/>
      <c r="FSH60" s="18"/>
      <c r="FSI60" s="18"/>
      <c r="FSJ60" s="18"/>
      <c r="FSK60" s="18"/>
      <c r="FSL60" s="18"/>
      <c r="FSM60" s="18"/>
      <c r="FSN60" s="18"/>
      <c r="FSO60" s="18"/>
      <c r="FSP60" s="18"/>
      <c r="FSQ60" s="18"/>
      <c r="FSR60" s="18"/>
      <c r="FSS60" s="18"/>
      <c r="FST60" s="18"/>
      <c r="FSU60" s="18"/>
      <c r="FSV60" s="18"/>
      <c r="FSW60" s="18"/>
      <c r="FSX60" s="18"/>
      <c r="FSY60" s="18"/>
      <c r="FSZ60" s="18"/>
      <c r="FTA60" s="18"/>
      <c r="FTB60" s="18"/>
      <c r="FTC60" s="18"/>
      <c r="FTD60" s="18"/>
      <c r="FTE60" s="18"/>
      <c r="FTF60" s="18"/>
      <c r="FTG60" s="18"/>
      <c r="FTH60" s="18"/>
      <c r="FTI60" s="18"/>
      <c r="FTJ60" s="18"/>
      <c r="FTK60" s="18"/>
      <c r="FTL60" s="18"/>
      <c r="FTM60" s="18"/>
      <c r="FTN60" s="18"/>
      <c r="FTO60" s="18"/>
      <c r="FTP60" s="18"/>
      <c r="FTQ60" s="18"/>
      <c r="FTR60" s="18"/>
      <c r="FTS60" s="18"/>
      <c r="FTT60" s="18"/>
      <c r="FTU60" s="18"/>
      <c r="FTV60" s="18"/>
      <c r="FTW60" s="18"/>
      <c r="FTX60" s="18"/>
      <c r="FTY60" s="18"/>
      <c r="FTZ60" s="18"/>
      <c r="FUA60" s="18"/>
      <c r="FUB60" s="18"/>
      <c r="FUC60" s="18"/>
      <c r="FUD60" s="18"/>
      <c r="FUE60" s="18"/>
      <c r="FUF60" s="18"/>
      <c r="FUG60" s="18"/>
      <c r="FUH60" s="18"/>
      <c r="FUI60" s="18"/>
      <c r="FUJ60" s="18"/>
      <c r="FUK60" s="18"/>
      <c r="FUL60" s="18"/>
      <c r="FUM60" s="18"/>
      <c r="FUN60" s="18"/>
      <c r="FUO60" s="18"/>
      <c r="FUP60" s="18"/>
      <c r="FUQ60" s="18"/>
      <c r="FUR60" s="18"/>
      <c r="FUS60" s="18"/>
      <c r="FUT60" s="18"/>
      <c r="FUU60" s="18"/>
      <c r="FUV60" s="18"/>
      <c r="FUW60" s="18"/>
      <c r="FUX60" s="18"/>
      <c r="FUY60" s="18"/>
      <c r="FUZ60" s="18"/>
      <c r="FVA60" s="18"/>
      <c r="FVB60" s="18"/>
      <c r="FVC60" s="18"/>
      <c r="FVD60" s="18"/>
      <c r="FVE60" s="18"/>
      <c r="FVF60" s="18"/>
      <c r="FVG60" s="18"/>
      <c r="FVH60" s="18"/>
      <c r="FVI60" s="18"/>
      <c r="FVJ60" s="18"/>
      <c r="FVK60" s="18"/>
      <c r="FVL60" s="18"/>
      <c r="FVM60" s="18"/>
      <c r="FVN60" s="18"/>
      <c r="FVO60" s="18"/>
      <c r="FVP60" s="18"/>
      <c r="FVQ60" s="18"/>
      <c r="FVR60" s="18"/>
      <c r="FVS60" s="18"/>
      <c r="FVT60" s="18"/>
      <c r="FVU60" s="18"/>
      <c r="FVV60" s="18"/>
      <c r="FVW60" s="18"/>
      <c r="FVX60" s="18"/>
      <c r="FVY60" s="18"/>
      <c r="FVZ60" s="18"/>
      <c r="FWA60" s="18"/>
      <c r="FWB60" s="18"/>
      <c r="FWC60" s="18"/>
      <c r="FWD60" s="18"/>
      <c r="FWE60" s="18"/>
      <c r="FWF60" s="18"/>
      <c r="FWG60" s="18"/>
      <c r="FWH60" s="18"/>
      <c r="FWI60" s="18"/>
      <c r="FWJ60" s="18"/>
      <c r="FWK60" s="18"/>
      <c r="FWL60" s="18"/>
      <c r="FWM60" s="18"/>
      <c r="FWN60" s="18"/>
      <c r="FWO60" s="18"/>
      <c r="FWP60" s="18"/>
      <c r="FWQ60" s="18"/>
      <c r="FWR60" s="18"/>
      <c r="FWS60" s="18"/>
      <c r="FWT60" s="18"/>
      <c r="FWU60" s="18"/>
      <c r="FWV60" s="18"/>
      <c r="FWW60" s="18"/>
      <c r="FWX60" s="18"/>
      <c r="FWY60" s="18"/>
      <c r="FWZ60" s="18"/>
      <c r="FXA60" s="18"/>
      <c r="FXB60" s="18"/>
      <c r="FXC60" s="18"/>
      <c r="FXD60" s="18"/>
      <c r="FXE60" s="18"/>
      <c r="FXF60" s="18"/>
      <c r="FXG60" s="18"/>
      <c r="FXH60" s="18"/>
      <c r="FXI60" s="18"/>
      <c r="FXJ60" s="18"/>
      <c r="FXK60" s="18"/>
      <c r="FXL60" s="18"/>
      <c r="FXM60" s="18"/>
      <c r="FXN60" s="18"/>
      <c r="FXO60" s="18"/>
      <c r="FXP60" s="18"/>
      <c r="FXQ60" s="18"/>
      <c r="FXR60" s="18"/>
      <c r="FXS60" s="18"/>
      <c r="FXT60" s="18"/>
      <c r="FXU60" s="18"/>
      <c r="FXV60" s="18"/>
      <c r="FXW60" s="18"/>
      <c r="FXX60" s="18"/>
      <c r="FXY60" s="18"/>
      <c r="FXZ60" s="18"/>
      <c r="FYA60" s="18"/>
      <c r="FYB60" s="18"/>
      <c r="FYC60" s="18"/>
      <c r="FYD60" s="18"/>
      <c r="FYE60" s="18"/>
      <c r="FYF60" s="18"/>
      <c r="FYG60" s="18"/>
      <c r="FYH60" s="18"/>
      <c r="FYI60" s="18"/>
      <c r="FYJ60" s="18"/>
      <c r="FYK60" s="18"/>
      <c r="FYL60" s="18"/>
      <c r="FYM60" s="18"/>
      <c r="FYN60" s="18"/>
      <c r="FYO60" s="18"/>
      <c r="FYP60" s="18"/>
      <c r="FYQ60" s="18"/>
      <c r="FYR60" s="18"/>
      <c r="FYS60" s="18"/>
      <c r="FYT60" s="18"/>
      <c r="FYU60" s="18"/>
      <c r="FYV60" s="18"/>
      <c r="FYW60" s="18"/>
      <c r="FYX60" s="18"/>
      <c r="FYY60" s="18"/>
      <c r="FYZ60" s="18"/>
      <c r="FZA60" s="18"/>
      <c r="FZB60" s="18"/>
      <c r="FZC60" s="18"/>
      <c r="FZD60" s="18"/>
      <c r="FZE60" s="18"/>
      <c r="FZF60" s="18"/>
      <c r="FZG60" s="18"/>
      <c r="FZH60" s="18"/>
      <c r="FZI60" s="18"/>
      <c r="FZJ60" s="18"/>
      <c r="FZK60" s="18"/>
      <c r="FZL60" s="18"/>
      <c r="FZM60" s="18"/>
      <c r="FZN60" s="18"/>
      <c r="FZO60" s="18"/>
      <c r="FZP60" s="18"/>
      <c r="FZQ60" s="18"/>
      <c r="FZR60" s="18"/>
      <c r="FZS60" s="18"/>
      <c r="FZT60" s="18"/>
      <c r="FZU60" s="18"/>
      <c r="FZV60" s="18"/>
      <c r="FZW60" s="18"/>
      <c r="FZX60" s="18"/>
      <c r="FZY60" s="18"/>
      <c r="FZZ60" s="18"/>
      <c r="GAA60" s="18"/>
      <c r="GAB60" s="18"/>
      <c r="GAC60" s="18"/>
      <c r="GAD60" s="18"/>
      <c r="GAE60" s="18"/>
      <c r="GAF60" s="18"/>
      <c r="GAG60" s="18"/>
      <c r="GAH60" s="18"/>
      <c r="GAI60" s="18"/>
      <c r="GAJ60" s="18"/>
      <c r="GAK60" s="18"/>
      <c r="GAL60" s="18"/>
      <c r="GAM60" s="18"/>
      <c r="GAN60" s="18"/>
      <c r="GAO60" s="18"/>
      <c r="GAP60" s="18"/>
      <c r="GAQ60" s="18"/>
      <c r="GAR60" s="18"/>
      <c r="GAS60" s="18"/>
      <c r="GAT60" s="18"/>
      <c r="GAU60" s="18"/>
      <c r="GAV60" s="18"/>
      <c r="GAW60" s="18"/>
      <c r="GAX60" s="18"/>
      <c r="GAY60" s="18"/>
      <c r="GAZ60" s="18"/>
      <c r="GBA60" s="18"/>
      <c r="GBB60" s="18"/>
      <c r="GBC60" s="18"/>
      <c r="GBD60" s="18"/>
      <c r="GBE60" s="18"/>
      <c r="GBF60" s="18"/>
      <c r="GBG60" s="18"/>
      <c r="GBH60" s="18"/>
      <c r="GBI60" s="18"/>
      <c r="GBJ60" s="18"/>
      <c r="GBK60" s="18"/>
      <c r="GBL60" s="18"/>
      <c r="GBM60" s="18"/>
      <c r="GBN60" s="18"/>
      <c r="GBO60" s="18"/>
      <c r="GBP60" s="18"/>
      <c r="GBQ60" s="18"/>
      <c r="GBR60" s="18"/>
      <c r="GBS60" s="18"/>
      <c r="GBT60" s="18"/>
      <c r="GBU60" s="18"/>
      <c r="GBV60" s="18"/>
      <c r="GBW60" s="18"/>
      <c r="GBX60" s="18"/>
      <c r="GBY60" s="18"/>
      <c r="GBZ60" s="18"/>
      <c r="GCA60" s="18"/>
      <c r="GCB60" s="18"/>
      <c r="GCC60" s="18"/>
      <c r="GCD60" s="18"/>
      <c r="GCE60" s="18"/>
      <c r="GCF60" s="18"/>
      <c r="GCG60" s="18"/>
      <c r="GCH60" s="18"/>
      <c r="GCI60" s="18"/>
      <c r="GCJ60" s="18"/>
      <c r="GCK60" s="18"/>
      <c r="GCL60" s="18"/>
      <c r="GCM60" s="18"/>
      <c r="GCN60" s="18"/>
      <c r="GCO60" s="18"/>
      <c r="GCP60" s="18"/>
      <c r="GCQ60" s="18"/>
      <c r="GCR60" s="18"/>
      <c r="GCS60" s="18"/>
      <c r="GCT60" s="18"/>
      <c r="GCU60" s="18"/>
      <c r="GCV60" s="18"/>
      <c r="GCW60" s="18"/>
      <c r="GCX60" s="18"/>
      <c r="GCY60" s="18"/>
      <c r="GCZ60" s="18"/>
      <c r="GDA60" s="18"/>
      <c r="GDB60" s="18"/>
      <c r="GDC60" s="18"/>
      <c r="GDD60" s="18"/>
      <c r="GDE60" s="18"/>
      <c r="GDF60" s="18"/>
      <c r="GDG60" s="18"/>
      <c r="GDH60" s="18"/>
      <c r="GDI60" s="18"/>
      <c r="GDJ60" s="18"/>
      <c r="GDK60" s="18"/>
      <c r="GDL60" s="18"/>
      <c r="GDM60" s="18"/>
      <c r="GDN60" s="18"/>
      <c r="GDO60" s="18"/>
      <c r="GDP60" s="18"/>
      <c r="GDQ60" s="18"/>
      <c r="GDR60" s="18"/>
      <c r="GDS60" s="18"/>
      <c r="GDT60" s="18"/>
      <c r="GDU60" s="18"/>
      <c r="GDV60" s="18"/>
      <c r="GDW60" s="18"/>
      <c r="GDX60" s="18"/>
      <c r="GDY60" s="18"/>
      <c r="GDZ60" s="18"/>
      <c r="GEA60" s="18"/>
      <c r="GEB60" s="18"/>
      <c r="GEC60" s="18"/>
      <c r="GED60" s="18"/>
      <c r="GEE60" s="18"/>
      <c r="GEF60" s="18"/>
      <c r="GEG60" s="18"/>
      <c r="GEH60" s="18"/>
      <c r="GEI60" s="18"/>
      <c r="GEJ60" s="18"/>
      <c r="GEK60" s="18"/>
      <c r="GEL60" s="18"/>
      <c r="GEM60" s="18"/>
      <c r="GEN60" s="18"/>
      <c r="GEO60" s="18"/>
      <c r="GEP60" s="18"/>
      <c r="GEQ60" s="18"/>
      <c r="GER60" s="18"/>
      <c r="GES60" s="18"/>
      <c r="GET60" s="18"/>
      <c r="GEU60" s="18"/>
      <c r="GEV60" s="18"/>
      <c r="GEW60" s="18"/>
      <c r="GEX60" s="18"/>
      <c r="GEY60" s="18"/>
      <c r="GEZ60" s="18"/>
      <c r="GFA60" s="18"/>
      <c r="GFB60" s="18"/>
      <c r="GFC60" s="18"/>
      <c r="GFD60" s="18"/>
      <c r="GFE60" s="18"/>
      <c r="GFF60" s="18"/>
      <c r="GFG60" s="18"/>
      <c r="GFH60" s="18"/>
      <c r="GFI60" s="18"/>
      <c r="GFJ60" s="18"/>
      <c r="GFK60" s="18"/>
      <c r="GFL60" s="18"/>
      <c r="GFM60" s="18"/>
      <c r="GFN60" s="18"/>
      <c r="GFO60" s="18"/>
      <c r="GFP60" s="18"/>
      <c r="GFQ60" s="18"/>
      <c r="GFR60" s="18"/>
      <c r="GFS60" s="18"/>
      <c r="GFT60" s="18"/>
      <c r="GFU60" s="18"/>
      <c r="GFV60" s="18"/>
      <c r="GFW60" s="18"/>
      <c r="GFX60" s="18"/>
      <c r="GFY60" s="18"/>
      <c r="GFZ60" s="18"/>
      <c r="GGA60" s="18"/>
      <c r="GGB60" s="18"/>
      <c r="GGC60" s="18"/>
      <c r="GGD60" s="18"/>
      <c r="GGE60" s="18"/>
      <c r="GGF60" s="18"/>
      <c r="GGG60" s="18"/>
      <c r="GGH60" s="18"/>
      <c r="GGI60" s="18"/>
      <c r="GGJ60" s="18"/>
      <c r="GGK60" s="18"/>
      <c r="GGL60" s="18"/>
      <c r="GGM60" s="18"/>
      <c r="GGN60" s="18"/>
      <c r="GGO60" s="18"/>
      <c r="GGP60" s="18"/>
      <c r="GGQ60" s="18"/>
      <c r="GGR60" s="18"/>
      <c r="GGS60" s="18"/>
      <c r="GGT60" s="18"/>
      <c r="GGU60" s="18"/>
      <c r="GGV60" s="18"/>
      <c r="GGW60" s="18"/>
      <c r="GGX60" s="18"/>
      <c r="GGY60" s="18"/>
      <c r="GGZ60" s="18"/>
      <c r="GHA60" s="18"/>
      <c r="GHB60" s="18"/>
      <c r="GHC60" s="18"/>
      <c r="GHD60" s="18"/>
      <c r="GHE60" s="18"/>
      <c r="GHF60" s="18"/>
      <c r="GHG60" s="18"/>
      <c r="GHH60" s="18"/>
      <c r="GHI60" s="18"/>
      <c r="GHJ60" s="18"/>
      <c r="GHK60" s="18"/>
      <c r="GHL60" s="18"/>
      <c r="GHM60" s="18"/>
      <c r="GHN60" s="18"/>
      <c r="GHO60" s="18"/>
      <c r="GHP60" s="18"/>
      <c r="GHQ60" s="18"/>
      <c r="GHR60" s="18"/>
      <c r="GHS60" s="18"/>
      <c r="GHT60" s="18"/>
      <c r="GHU60" s="18"/>
      <c r="GHV60" s="18"/>
      <c r="GHW60" s="18"/>
      <c r="GHX60" s="18"/>
      <c r="GHY60" s="18"/>
      <c r="GHZ60" s="18"/>
      <c r="GIA60" s="18"/>
      <c r="GIB60" s="18"/>
      <c r="GIC60" s="18"/>
      <c r="GID60" s="18"/>
      <c r="GIE60" s="18"/>
      <c r="GIF60" s="18"/>
      <c r="GIG60" s="18"/>
      <c r="GIH60" s="18"/>
      <c r="GII60" s="18"/>
      <c r="GIJ60" s="18"/>
      <c r="GIK60" s="18"/>
      <c r="GIL60" s="18"/>
      <c r="GIM60" s="18"/>
      <c r="GIN60" s="18"/>
      <c r="GIO60" s="18"/>
      <c r="GIP60" s="18"/>
      <c r="GIQ60" s="18"/>
      <c r="GIR60" s="18"/>
      <c r="GIS60" s="18"/>
      <c r="GIT60" s="18"/>
      <c r="GIU60" s="18"/>
      <c r="GIV60" s="18"/>
      <c r="GIW60" s="18"/>
      <c r="GIX60" s="18"/>
      <c r="GIY60" s="18"/>
      <c r="GIZ60" s="18"/>
      <c r="GJA60" s="18"/>
      <c r="GJB60" s="18"/>
      <c r="GJC60" s="18"/>
      <c r="GJD60" s="18"/>
      <c r="GJE60" s="18"/>
      <c r="GJF60" s="18"/>
      <c r="GJG60" s="18"/>
      <c r="GJH60" s="18"/>
      <c r="GJI60" s="18"/>
      <c r="GJJ60" s="18"/>
      <c r="GJK60" s="18"/>
      <c r="GJL60" s="18"/>
      <c r="GJM60" s="18"/>
      <c r="GJN60" s="18"/>
      <c r="GJO60" s="18"/>
      <c r="GJP60" s="18"/>
      <c r="GJQ60" s="18"/>
      <c r="GJR60" s="18"/>
      <c r="GJS60" s="18"/>
      <c r="GJT60" s="18"/>
      <c r="GJU60" s="18"/>
      <c r="GJV60" s="18"/>
      <c r="GJW60" s="18"/>
      <c r="GJX60" s="18"/>
      <c r="GJY60" s="18"/>
      <c r="GJZ60" s="18"/>
      <c r="GKA60" s="18"/>
      <c r="GKB60" s="18"/>
      <c r="GKC60" s="18"/>
      <c r="GKD60" s="18"/>
      <c r="GKE60" s="18"/>
      <c r="GKF60" s="18"/>
      <c r="GKG60" s="18"/>
      <c r="GKH60" s="18"/>
      <c r="GKI60" s="18"/>
      <c r="GKJ60" s="18"/>
      <c r="GKK60" s="18"/>
      <c r="GKL60" s="18"/>
      <c r="GKM60" s="18"/>
      <c r="GKN60" s="18"/>
      <c r="GKO60" s="18"/>
      <c r="GKP60" s="18"/>
      <c r="GKQ60" s="18"/>
      <c r="GKR60" s="18"/>
      <c r="GKS60" s="18"/>
      <c r="GKT60" s="18"/>
      <c r="GKU60" s="18"/>
      <c r="GKV60" s="18"/>
      <c r="GKW60" s="18"/>
      <c r="GKX60" s="18"/>
      <c r="GKY60" s="18"/>
      <c r="GKZ60" s="18"/>
      <c r="GLA60" s="18"/>
      <c r="GLB60" s="18"/>
      <c r="GLC60" s="18"/>
      <c r="GLD60" s="18"/>
      <c r="GLE60" s="18"/>
      <c r="GLF60" s="18"/>
      <c r="GLG60" s="18"/>
      <c r="GLH60" s="18"/>
      <c r="GLI60" s="18"/>
      <c r="GLJ60" s="18"/>
      <c r="GLK60" s="18"/>
      <c r="GLL60" s="18"/>
      <c r="GLM60" s="18"/>
      <c r="GLN60" s="18"/>
      <c r="GLO60" s="18"/>
      <c r="GLP60" s="18"/>
      <c r="GLQ60" s="18"/>
      <c r="GLR60" s="18"/>
      <c r="GLS60" s="18"/>
      <c r="GLT60" s="18"/>
      <c r="GLU60" s="18"/>
      <c r="GLV60" s="18"/>
      <c r="GLW60" s="18"/>
      <c r="GLX60" s="18"/>
      <c r="GLY60" s="18"/>
      <c r="GLZ60" s="18"/>
      <c r="GMA60" s="18"/>
      <c r="GMB60" s="18"/>
      <c r="GMC60" s="18"/>
      <c r="GMD60" s="18"/>
      <c r="GME60" s="18"/>
      <c r="GMF60" s="18"/>
      <c r="GMG60" s="18"/>
      <c r="GMH60" s="18"/>
      <c r="GMI60" s="18"/>
      <c r="GMJ60" s="18"/>
      <c r="GMK60" s="18"/>
      <c r="GML60" s="18"/>
      <c r="GMM60" s="18"/>
      <c r="GMN60" s="18"/>
      <c r="GMO60" s="18"/>
      <c r="GMP60" s="18"/>
      <c r="GMQ60" s="18"/>
      <c r="GMR60" s="18"/>
      <c r="GMS60" s="18"/>
      <c r="GMT60" s="18"/>
      <c r="GMU60" s="18"/>
      <c r="GMV60" s="18"/>
      <c r="GMW60" s="18"/>
      <c r="GMX60" s="18"/>
      <c r="GMY60" s="18"/>
      <c r="GMZ60" s="18"/>
      <c r="GNA60" s="18"/>
      <c r="GNB60" s="18"/>
      <c r="GNC60" s="18"/>
      <c r="GND60" s="18"/>
      <c r="GNE60" s="18"/>
      <c r="GNF60" s="18"/>
      <c r="GNG60" s="18"/>
      <c r="GNH60" s="18"/>
      <c r="GNI60" s="18"/>
      <c r="GNJ60" s="18"/>
      <c r="GNK60" s="18"/>
      <c r="GNL60" s="18"/>
      <c r="GNM60" s="18"/>
      <c r="GNN60" s="18"/>
      <c r="GNO60" s="18"/>
      <c r="GNP60" s="18"/>
      <c r="GNQ60" s="18"/>
      <c r="GNR60" s="18"/>
      <c r="GNS60" s="18"/>
      <c r="GNT60" s="18"/>
      <c r="GNU60" s="18"/>
      <c r="GNV60" s="18"/>
      <c r="GNW60" s="18"/>
      <c r="GNX60" s="18"/>
      <c r="GNY60" s="18"/>
      <c r="GNZ60" s="18"/>
      <c r="GOA60" s="18"/>
      <c r="GOB60" s="18"/>
      <c r="GOC60" s="18"/>
      <c r="GOD60" s="18"/>
      <c r="GOE60" s="18"/>
      <c r="GOF60" s="18"/>
      <c r="GOG60" s="18"/>
      <c r="GOH60" s="18"/>
      <c r="GOI60" s="18"/>
      <c r="GOJ60" s="18"/>
      <c r="GOK60" s="18"/>
      <c r="GOL60" s="18"/>
      <c r="GOM60" s="18"/>
      <c r="GON60" s="18"/>
      <c r="GOO60" s="18"/>
      <c r="GOP60" s="18"/>
      <c r="GOQ60" s="18"/>
      <c r="GOR60" s="18"/>
      <c r="GOS60" s="18"/>
      <c r="GOT60" s="18"/>
      <c r="GOU60" s="18"/>
      <c r="GOV60" s="18"/>
      <c r="GOW60" s="18"/>
      <c r="GOX60" s="18"/>
      <c r="GOY60" s="18"/>
      <c r="GOZ60" s="18"/>
      <c r="GPA60" s="18"/>
      <c r="GPB60" s="18"/>
      <c r="GPC60" s="18"/>
      <c r="GPD60" s="18"/>
      <c r="GPE60" s="18"/>
      <c r="GPF60" s="18"/>
      <c r="GPG60" s="18"/>
      <c r="GPH60" s="18"/>
      <c r="GPI60" s="18"/>
      <c r="GPJ60" s="18"/>
      <c r="GPK60" s="18"/>
      <c r="GPL60" s="18"/>
      <c r="GPM60" s="18"/>
      <c r="GPN60" s="18"/>
      <c r="GPO60" s="18"/>
      <c r="GPP60" s="18"/>
      <c r="GPQ60" s="18"/>
      <c r="GPR60" s="18"/>
      <c r="GPS60" s="18"/>
      <c r="GPT60" s="18"/>
      <c r="GPU60" s="18"/>
      <c r="GPV60" s="18"/>
      <c r="GPW60" s="18"/>
      <c r="GPX60" s="18"/>
      <c r="GPY60" s="18"/>
      <c r="GPZ60" s="18"/>
      <c r="GQA60" s="18"/>
      <c r="GQB60" s="18"/>
      <c r="GQC60" s="18"/>
      <c r="GQD60" s="18"/>
      <c r="GQE60" s="18"/>
      <c r="GQF60" s="18"/>
      <c r="GQG60" s="18"/>
      <c r="GQH60" s="18"/>
      <c r="GQI60" s="18"/>
      <c r="GQJ60" s="18"/>
      <c r="GQK60" s="18"/>
      <c r="GQL60" s="18"/>
      <c r="GQM60" s="18"/>
      <c r="GQN60" s="18"/>
      <c r="GQO60" s="18"/>
      <c r="GQP60" s="18"/>
      <c r="GQQ60" s="18"/>
      <c r="GQR60" s="18"/>
      <c r="GQS60" s="18"/>
      <c r="GQT60" s="18"/>
      <c r="GQU60" s="18"/>
      <c r="GQV60" s="18"/>
      <c r="GQW60" s="18"/>
      <c r="GQX60" s="18"/>
      <c r="GQY60" s="18"/>
      <c r="GQZ60" s="18"/>
      <c r="GRA60" s="18"/>
      <c r="GRB60" s="18"/>
      <c r="GRC60" s="18"/>
      <c r="GRD60" s="18"/>
      <c r="GRE60" s="18"/>
      <c r="GRF60" s="18"/>
      <c r="GRG60" s="18"/>
      <c r="GRH60" s="18"/>
      <c r="GRI60" s="18"/>
      <c r="GRJ60" s="18"/>
      <c r="GRK60" s="18"/>
      <c r="GRL60" s="18"/>
      <c r="GRM60" s="18"/>
      <c r="GRN60" s="18"/>
      <c r="GRO60" s="18"/>
      <c r="GRP60" s="18"/>
      <c r="GRQ60" s="18"/>
      <c r="GRR60" s="18"/>
      <c r="GRS60" s="18"/>
      <c r="GRT60" s="18"/>
      <c r="GRU60" s="18"/>
      <c r="GRV60" s="18"/>
      <c r="GRW60" s="18"/>
      <c r="GRX60" s="18"/>
      <c r="GRY60" s="18"/>
      <c r="GRZ60" s="18"/>
      <c r="GSA60" s="18"/>
      <c r="GSB60" s="18"/>
      <c r="GSC60" s="18"/>
      <c r="GSD60" s="18"/>
      <c r="GSE60" s="18"/>
      <c r="GSF60" s="18"/>
      <c r="GSG60" s="18"/>
      <c r="GSH60" s="18"/>
      <c r="GSI60" s="18"/>
      <c r="GSJ60" s="18"/>
      <c r="GSK60" s="18"/>
      <c r="GSL60" s="18"/>
      <c r="GSM60" s="18"/>
      <c r="GSN60" s="18"/>
      <c r="GSO60" s="18"/>
      <c r="GSP60" s="18"/>
      <c r="GSQ60" s="18"/>
      <c r="GSR60" s="18"/>
      <c r="GSS60" s="18"/>
      <c r="GST60" s="18"/>
      <c r="GSU60" s="18"/>
      <c r="GSV60" s="18"/>
      <c r="GSW60" s="18"/>
      <c r="GSX60" s="18"/>
      <c r="GSY60" s="18"/>
      <c r="GSZ60" s="18"/>
      <c r="GTA60" s="18"/>
      <c r="GTB60" s="18"/>
      <c r="GTC60" s="18"/>
      <c r="GTD60" s="18"/>
      <c r="GTE60" s="18"/>
      <c r="GTF60" s="18"/>
      <c r="GTG60" s="18"/>
      <c r="GTH60" s="18"/>
      <c r="GTI60" s="18"/>
      <c r="GTJ60" s="18"/>
      <c r="GTK60" s="18"/>
      <c r="GTL60" s="18"/>
      <c r="GTM60" s="18"/>
      <c r="GTN60" s="18"/>
      <c r="GTO60" s="18"/>
      <c r="GTP60" s="18"/>
      <c r="GTQ60" s="18"/>
      <c r="GTR60" s="18"/>
      <c r="GTS60" s="18"/>
      <c r="GTT60" s="18"/>
      <c r="GTU60" s="18"/>
      <c r="GTV60" s="18"/>
      <c r="GTW60" s="18"/>
      <c r="GTX60" s="18"/>
      <c r="GTY60" s="18"/>
      <c r="GTZ60" s="18"/>
      <c r="GUA60" s="18"/>
      <c r="GUB60" s="18"/>
      <c r="GUC60" s="18"/>
      <c r="GUD60" s="18"/>
      <c r="GUE60" s="18"/>
      <c r="GUF60" s="18"/>
      <c r="GUG60" s="18"/>
      <c r="GUH60" s="18"/>
      <c r="GUI60" s="18"/>
      <c r="GUJ60" s="18"/>
      <c r="GUK60" s="18"/>
      <c r="GUL60" s="18"/>
      <c r="GUM60" s="18"/>
      <c r="GUN60" s="18"/>
      <c r="GUO60" s="18"/>
      <c r="GUP60" s="18"/>
      <c r="GUQ60" s="18"/>
      <c r="GUR60" s="18"/>
      <c r="GUS60" s="18"/>
      <c r="GUT60" s="18"/>
      <c r="GUU60" s="18"/>
      <c r="GUV60" s="18"/>
      <c r="GUW60" s="18"/>
      <c r="GUX60" s="18"/>
      <c r="GUY60" s="18"/>
      <c r="GUZ60" s="18"/>
      <c r="GVA60" s="18"/>
      <c r="GVB60" s="18"/>
      <c r="GVC60" s="18"/>
      <c r="GVD60" s="18"/>
      <c r="GVE60" s="18"/>
      <c r="GVF60" s="18"/>
      <c r="GVG60" s="18"/>
      <c r="GVH60" s="18"/>
      <c r="GVI60" s="18"/>
      <c r="GVJ60" s="18"/>
      <c r="GVK60" s="18"/>
      <c r="GVL60" s="18"/>
      <c r="GVM60" s="18"/>
      <c r="GVN60" s="18"/>
      <c r="GVO60" s="18"/>
      <c r="GVP60" s="18"/>
      <c r="GVQ60" s="18"/>
      <c r="GVR60" s="18"/>
      <c r="GVS60" s="18"/>
      <c r="GVT60" s="18"/>
      <c r="GVU60" s="18"/>
      <c r="GVV60" s="18"/>
      <c r="GVW60" s="18"/>
      <c r="GVX60" s="18"/>
      <c r="GVY60" s="18"/>
      <c r="GVZ60" s="18"/>
      <c r="GWA60" s="18"/>
      <c r="GWB60" s="18"/>
      <c r="GWC60" s="18"/>
      <c r="GWD60" s="18"/>
      <c r="GWE60" s="18"/>
      <c r="GWF60" s="18"/>
      <c r="GWG60" s="18"/>
      <c r="GWH60" s="18"/>
      <c r="GWI60" s="18"/>
      <c r="GWJ60" s="18"/>
      <c r="GWK60" s="18"/>
      <c r="GWL60" s="18"/>
      <c r="GWM60" s="18"/>
      <c r="GWN60" s="18"/>
      <c r="GWO60" s="18"/>
      <c r="GWP60" s="18"/>
      <c r="GWQ60" s="18"/>
      <c r="GWR60" s="18"/>
      <c r="GWS60" s="18"/>
      <c r="GWT60" s="18"/>
      <c r="GWU60" s="18"/>
      <c r="GWV60" s="18"/>
      <c r="GWW60" s="18"/>
      <c r="GWX60" s="18"/>
      <c r="GWY60" s="18"/>
      <c r="GWZ60" s="18"/>
      <c r="GXA60" s="18"/>
      <c r="GXB60" s="18"/>
      <c r="GXC60" s="18"/>
      <c r="GXD60" s="18"/>
      <c r="GXE60" s="18"/>
      <c r="GXF60" s="18"/>
      <c r="GXG60" s="18"/>
      <c r="GXH60" s="18"/>
      <c r="GXI60" s="18"/>
      <c r="GXJ60" s="18"/>
      <c r="GXK60" s="18"/>
      <c r="GXL60" s="18"/>
      <c r="GXM60" s="18"/>
      <c r="GXN60" s="18"/>
      <c r="GXO60" s="18"/>
      <c r="GXP60" s="18"/>
      <c r="GXQ60" s="18"/>
      <c r="GXR60" s="18"/>
      <c r="GXS60" s="18"/>
      <c r="GXT60" s="18"/>
      <c r="GXU60" s="18"/>
      <c r="GXV60" s="18"/>
      <c r="GXW60" s="18"/>
      <c r="GXX60" s="18"/>
      <c r="GXY60" s="18"/>
      <c r="GXZ60" s="18"/>
      <c r="GYA60" s="18"/>
      <c r="GYB60" s="18"/>
      <c r="GYC60" s="18"/>
      <c r="GYD60" s="18"/>
      <c r="GYE60" s="18"/>
      <c r="GYF60" s="18"/>
      <c r="GYG60" s="18"/>
      <c r="GYH60" s="18"/>
      <c r="GYI60" s="18"/>
      <c r="GYJ60" s="18"/>
      <c r="GYK60" s="18"/>
      <c r="GYL60" s="18"/>
      <c r="GYM60" s="18"/>
      <c r="GYN60" s="18"/>
      <c r="GYO60" s="18"/>
      <c r="GYP60" s="18"/>
      <c r="GYQ60" s="18"/>
      <c r="GYR60" s="18"/>
      <c r="GYS60" s="18"/>
      <c r="GYT60" s="18"/>
      <c r="GYU60" s="18"/>
      <c r="GYV60" s="18"/>
      <c r="GYW60" s="18"/>
      <c r="GYX60" s="18"/>
      <c r="GYY60" s="18"/>
      <c r="GYZ60" s="18"/>
      <c r="GZA60" s="18"/>
      <c r="GZB60" s="18"/>
      <c r="GZC60" s="18"/>
      <c r="GZD60" s="18"/>
      <c r="GZE60" s="18"/>
      <c r="GZF60" s="18"/>
      <c r="GZG60" s="18"/>
      <c r="GZH60" s="18"/>
      <c r="GZI60" s="18"/>
      <c r="GZJ60" s="18"/>
      <c r="GZK60" s="18"/>
      <c r="GZL60" s="18"/>
      <c r="GZM60" s="18"/>
      <c r="GZN60" s="18"/>
      <c r="GZO60" s="18"/>
      <c r="GZP60" s="18"/>
      <c r="GZQ60" s="18"/>
      <c r="GZR60" s="18"/>
      <c r="GZS60" s="18"/>
      <c r="GZT60" s="18"/>
      <c r="GZU60" s="18"/>
      <c r="GZV60" s="18"/>
      <c r="GZW60" s="18"/>
      <c r="GZX60" s="18"/>
      <c r="GZY60" s="18"/>
      <c r="GZZ60" s="18"/>
      <c r="HAA60" s="18"/>
      <c r="HAB60" s="18"/>
      <c r="HAC60" s="18"/>
      <c r="HAD60" s="18"/>
      <c r="HAE60" s="18"/>
      <c r="HAF60" s="18"/>
      <c r="HAG60" s="18"/>
      <c r="HAH60" s="18"/>
      <c r="HAI60" s="18"/>
      <c r="HAJ60" s="18"/>
      <c r="HAK60" s="18"/>
      <c r="HAL60" s="18"/>
      <c r="HAM60" s="18"/>
      <c r="HAN60" s="18"/>
      <c r="HAO60" s="18"/>
      <c r="HAP60" s="18"/>
      <c r="HAQ60" s="18"/>
      <c r="HAR60" s="18"/>
      <c r="HAS60" s="18"/>
      <c r="HAT60" s="18"/>
      <c r="HAU60" s="18"/>
      <c r="HAV60" s="18"/>
      <c r="HAW60" s="18"/>
      <c r="HAX60" s="18"/>
      <c r="HAY60" s="18"/>
      <c r="HAZ60" s="18"/>
      <c r="HBA60" s="18"/>
      <c r="HBB60" s="18"/>
      <c r="HBC60" s="18"/>
      <c r="HBD60" s="18"/>
      <c r="HBE60" s="18"/>
      <c r="HBF60" s="18"/>
      <c r="HBG60" s="18"/>
      <c r="HBH60" s="18"/>
      <c r="HBI60" s="18"/>
      <c r="HBJ60" s="18"/>
      <c r="HBK60" s="18"/>
      <c r="HBL60" s="18"/>
      <c r="HBM60" s="18"/>
      <c r="HBN60" s="18"/>
      <c r="HBO60" s="18"/>
      <c r="HBP60" s="18"/>
      <c r="HBQ60" s="18"/>
      <c r="HBR60" s="18"/>
      <c r="HBS60" s="18"/>
      <c r="HBT60" s="18"/>
      <c r="HBU60" s="18"/>
      <c r="HBV60" s="18"/>
      <c r="HBW60" s="18"/>
      <c r="HBX60" s="18"/>
      <c r="HBY60" s="18"/>
      <c r="HBZ60" s="18"/>
      <c r="HCA60" s="18"/>
      <c r="HCB60" s="18"/>
      <c r="HCC60" s="18"/>
      <c r="HCD60" s="18"/>
      <c r="HCE60" s="18"/>
      <c r="HCF60" s="18"/>
      <c r="HCG60" s="18"/>
      <c r="HCH60" s="18"/>
      <c r="HCI60" s="18"/>
      <c r="HCJ60" s="18"/>
      <c r="HCK60" s="18"/>
      <c r="HCL60" s="18"/>
      <c r="HCM60" s="18"/>
      <c r="HCN60" s="18"/>
      <c r="HCO60" s="18"/>
      <c r="HCP60" s="18"/>
      <c r="HCQ60" s="18"/>
      <c r="HCR60" s="18"/>
      <c r="HCS60" s="18"/>
      <c r="HCT60" s="18"/>
      <c r="HCU60" s="18"/>
      <c r="HCV60" s="18"/>
      <c r="HCW60" s="18"/>
      <c r="HCX60" s="18"/>
      <c r="HCY60" s="18"/>
      <c r="HCZ60" s="18"/>
      <c r="HDA60" s="18"/>
      <c r="HDB60" s="18"/>
      <c r="HDC60" s="18"/>
      <c r="HDD60" s="18"/>
      <c r="HDE60" s="18"/>
      <c r="HDF60" s="18"/>
      <c r="HDG60" s="18"/>
      <c r="HDH60" s="18"/>
      <c r="HDI60" s="18"/>
      <c r="HDJ60" s="18"/>
      <c r="HDK60" s="18"/>
      <c r="HDL60" s="18"/>
      <c r="HDM60" s="18"/>
      <c r="HDN60" s="18"/>
      <c r="HDO60" s="18"/>
      <c r="HDP60" s="18"/>
      <c r="HDQ60" s="18"/>
      <c r="HDR60" s="18"/>
      <c r="HDS60" s="18"/>
      <c r="HDT60" s="18"/>
      <c r="HDU60" s="18"/>
      <c r="HDV60" s="18"/>
      <c r="HDW60" s="18"/>
      <c r="HDX60" s="18"/>
      <c r="HDY60" s="18"/>
      <c r="HDZ60" s="18"/>
      <c r="HEA60" s="18"/>
      <c r="HEB60" s="18"/>
      <c r="HEC60" s="18"/>
      <c r="HED60" s="18"/>
      <c r="HEE60" s="18"/>
      <c r="HEF60" s="18"/>
      <c r="HEG60" s="18"/>
      <c r="HEH60" s="18"/>
      <c r="HEI60" s="18"/>
      <c r="HEJ60" s="18"/>
      <c r="HEK60" s="18"/>
      <c r="HEL60" s="18"/>
      <c r="HEM60" s="18"/>
      <c r="HEN60" s="18"/>
      <c r="HEO60" s="18"/>
      <c r="HEP60" s="18"/>
      <c r="HEQ60" s="18"/>
      <c r="HER60" s="18"/>
      <c r="HES60" s="18"/>
      <c r="HET60" s="18"/>
      <c r="HEU60" s="18"/>
      <c r="HEV60" s="18"/>
      <c r="HEW60" s="18"/>
      <c r="HEX60" s="18"/>
      <c r="HEY60" s="18"/>
      <c r="HEZ60" s="18"/>
      <c r="HFA60" s="18"/>
      <c r="HFB60" s="18"/>
      <c r="HFC60" s="18"/>
      <c r="HFD60" s="18"/>
      <c r="HFE60" s="18"/>
      <c r="HFF60" s="18"/>
      <c r="HFG60" s="18"/>
      <c r="HFH60" s="18"/>
      <c r="HFI60" s="18"/>
      <c r="HFJ60" s="18"/>
      <c r="HFK60" s="18"/>
      <c r="HFL60" s="18"/>
      <c r="HFM60" s="18"/>
      <c r="HFN60" s="18"/>
      <c r="HFO60" s="18"/>
      <c r="HFP60" s="18"/>
      <c r="HFQ60" s="18"/>
      <c r="HFR60" s="18"/>
      <c r="HFS60" s="18"/>
      <c r="HFT60" s="18"/>
      <c r="HFU60" s="18"/>
      <c r="HFV60" s="18"/>
      <c r="HFW60" s="18"/>
      <c r="HFX60" s="18"/>
      <c r="HFY60" s="18"/>
      <c r="HFZ60" s="18"/>
      <c r="HGA60" s="18"/>
      <c r="HGB60" s="18"/>
      <c r="HGC60" s="18"/>
      <c r="HGD60" s="18"/>
      <c r="HGE60" s="18"/>
      <c r="HGF60" s="18"/>
      <c r="HGG60" s="18"/>
      <c r="HGH60" s="18"/>
      <c r="HGI60" s="18"/>
      <c r="HGJ60" s="18"/>
      <c r="HGK60" s="18"/>
      <c r="HGL60" s="18"/>
      <c r="HGM60" s="18"/>
      <c r="HGN60" s="18"/>
      <c r="HGO60" s="18"/>
      <c r="HGP60" s="18"/>
      <c r="HGQ60" s="18"/>
      <c r="HGR60" s="18"/>
      <c r="HGS60" s="18"/>
      <c r="HGT60" s="18"/>
      <c r="HGU60" s="18"/>
      <c r="HGV60" s="18"/>
      <c r="HGW60" s="18"/>
      <c r="HGX60" s="18"/>
      <c r="HGY60" s="18"/>
      <c r="HGZ60" s="18"/>
      <c r="HHA60" s="18"/>
      <c r="HHB60" s="18"/>
      <c r="HHC60" s="18"/>
      <c r="HHD60" s="18"/>
      <c r="HHE60" s="18"/>
      <c r="HHF60" s="18"/>
      <c r="HHG60" s="18"/>
      <c r="HHH60" s="18"/>
      <c r="HHI60" s="18"/>
      <c r="HHJ60" s="18"/>
      <c r="HHK60" s="18"/>
      <c r="HHL60" s="18"/>
      <c r="HHM60" s="18"/>
      <c r="HHN60" s="18"/>
      <c r="HHO60" s="18"/>
      <c r="HHP60" s="18"/>
      <c r="HHQ60" s="18"/>
      <c r="HHR60" s="18"/>
      <c r="HHS60" s="18"/>
      <c r="HHT60" s="18"/>
      <c r="HHU60" s="18"/>
      <c r="HHV60" s="18"/>
      <c r="HHW60" s="18"/>
      <c r="HHX60" s="18"/>
      <c r="HHY60" s="18"/>
      <c r="HHZ60" s="18"/>
      <c r="HIA60" s="18"/>
      <c r="HIB60" s="18"/>
      <c r="HIC60" s="18"/>
      <c r="HID60" s="18"/>
      <c r="HIE60" s="18"/>
      <c r="HIF60" s="18"/>
      <c r="HIG60" s="18"/>
      <c r="HIH60" s="18"/>
      <c r="HII60" s="18"/>
      <c r="HIJ60" s="18"/>
      <c r="HIK60" s="18"/>
      <c r="HIL60" s="18"/>
      <c r="HIM60" s="18"/>
      <c r="HIN60" s="18"/>
      <c r="HIO60" s="18"/>
      <c r="HIP60" s="18"/>
      <c r="HIQ60" s="18"/>
      <c r="HIR60" s="18"/>
      <c r="HIS60" s="18"/>
      <c r="HIT60" s="18"/>
      <c r="HIU60" s="18"/>
      <c r="HIV60" s="18"/>
      <c r="HIW60" s="18"/>
      <c r="HIX60" s="18"/>
      <c r="HIY60" s="18"/>
      <c r="HIZ60" s="18"/>
      <c r="HJA60" s="18"/>
      <c r="HJB60" s="18"/>
      <c r="HJC60" s="18"/>
      <c r="HJD60" s="18"/>
      <c r="HJE60" s="18"/>
      <c r="HJF60" s="18"/>
      <c r="HJG60" s="18"/>
      <c r="HJH60" s="18"/>
      <c r="HJI60" s="18"/>
      <c r="HJJ60" s="18"/>
      <c r="HJK60" s="18"/>
      <c r="HJL60" s="18"/>
      <c r="HJM60" s="18"/>
      <c r="HJN60" s="18"/>
      <c r="HJO60" s="18"/>
      <c r="HJP60" s="18"/>
      <c r="HJQ60" s="18"/>
      <c r="HJR60" s="18"/>
      <c r="HJS60" s="18"/>
      <c r="HJT60" s="18"/>
      <c r="HJU60" s="18"/>
      <c r="HJV60" s="18"/>
      <c r="HJW60" s="18"/>
      <c r="HJX60" s="18"/>
      <c r="HJY60" s="18"/>
      <c r="HJZ60" s="18"/>
      <c r="HKA60" s="18"/>
      <c r="HKB60" s="18"/>
      <c r="HKC60" s="18"/>
      <c r="HKD60" s="18"/>
      <c r="HKE60" s="18"/>
      <c r="HKF60" s="18"/>
      <c r="HKG60" s="18"/>
      <c r="HKH60" s="18"/>
      <c r="HKI60" s="18"/>
      <c r="HKJ60" s="18"/>
      <c r="HKK60" s="18"/>
      <c r="HKL60" s="18"/>
      <c r="HKM60" s="18"/>
      <c r="HKN60" s="18"/>
      <c r="HKO60" s="18"/>
      <c r="HKP60" s="18"/>
      <c r="HKQ60" s="18"/>
      <c r="HKR60" s="18"/>
      <c r="HKS60" s="18"/>
      <c r="HKT60" s="18"/>
      <c r="HKU60" s="18"/>
      <c r="HKV60" s="18"/>
      <c r="HKW60" s="18"/>
      <c r="HKX60" s="18"/>
      <c r="HKY60" s="18"/>
      <c r="HKZ60" s="18"/>
      <c r="HLA60" s="18"/>
      <c r="HLB60" s="18"/>
      <c r="HLC60" s="18"/>
      <c r="HLD60" s="18"/>
      <c r="HLE60" s="18"/>
      <c r="HLF60" s="18"/>
      <c r="HLG60" s="18"/>
      <c r="HLH60" s="18"/>
      <c r="HLI60" s="18"/>
      <c r="HLJ60" s="18"/>
      <c r="HLK60" s="18"/>
      <c r="HLL60" s="18"/>
      <c r="HLM60" s="18"/>
      <c r="HLN60" s="18"/>
      <c r="HLO60" s="18"/>
      <c r="HLP60" s="18"/>
      <c r="HLQ60" s="18"/>
      <c r="HLR60" s="18"/>
      <c r="HLS60" s="18"/>
      <c r="HLT60" s="18"/>
      <c r="HLU60" s="18"/>
      <c r="HLV60" s="18"/>
      <c r="HLW60" s="18"/>
      <c r="HLX60" s="18"/>
      <c r="HLY60" s="18"/>
      <c r="HLZ60" s="18"/>
      <c r="HMA60" s="18"/>
      <c r="HMB60" s="18"/>
      <c r="HMC60" s="18"/>
      <c r="HMD60" s="18"/>
      <c r="HME60" s="18"/>
      <c r="HMF60" s="18"/>
      <c r="HMG60" s="18"/>
      <c r="HMH60" s="18"/>
      <c r="HMI60" s="18"/>
      <c r="HMJ60" s="18"/>
      <c r="HMK60" s="18"/>
      <c r="HML60" s="18"/>
      <c r="HMM60" s="18"/>
      <c r="HMN60" s="18"/>
      <c r="HMO60" s="18"/>
      <c r="HMP60" s="18"/>
      <c r="HMQ60" s="18"/>
      <c r="HMR60" s="18"/>
      <c r="HMS60" s="18"/>
      <c r="HMT60" s="18"/>
      <c r="HMU60" s="18"/>
      <c r="HMV60" s="18"/>
      <c r="HMW60" s="18"/>
      <c r="HMX60" s="18"/>
      <c r="HMY60" s="18"/>
      <c r="HMZ60" s="18"/>
      <c r="HNA60" s="18"/>
      <c r="HNB60" s="18"/>
      <c r="HNC60" s="18"/>
      <c r="HND60" s="18"/>
      <c r="HNE60" s="18"/>
      <c r="HNF60" s="18"/>
      <c r="HNG60" s="18"/>
      <c r="HNH60" s="18"/>
      <c r="HNI60" s="18"/>
      <c r="HNJ60" s="18"/>
      <c r="HNK60" s="18"/>
      <c r="HNL60" s="18"/>
      <c r="HNM60" s="18"/>
      <c r="HNN60" s="18"/>
      <c r="HNO60" s="18"/>
      <c r="HNP60" s="18"/>
      <c r="HNQ60" s="18"/>
      <c r="HNR60" s="18"/>
      <c r="HNS60" s="18"/>
      <c r="HNT60" s="18"/>
      <c r="HNU60" s="18"/>
      <c r="HNV60" s="18"/>
      <c r="HNW60" s="18"/>
      <c r="HNX60" s="18"/>
      <c r="HNY60" s="18"/>
      <c r="HNZ60" s="18"/>
      <c r="HOA60" s="18"/>
      <c r="HOB60" s="18"/>
      <c r="HOC60" s="18"/>
      <c r="HOD60" s="18"/>
      <c r="HOE60" s="18"/>
      <c r="HOF60" s="18"/>
      <c r="HOG60" s="18"/>
      <c r="HOH60" s="18"/>
      <c r="HOI60" s="18"/>
      <c r="HOJ60" s="18"/>
      <c r="HOK60" s="18"/>
      <c r="HOL60" s="18"/>
      <c r="HOM60" s="18"/>
      <c r="HON60" s="18"/>
      <c r="HOO60" s="18"/>
      <c r="HOP60" s="18"/>
      <c r="HOQ60" s="18"/>
      <c r="HOR60" s="18"/>
      <c r="HOS60" s="18"/>
      <c r="HOT60" s="18"/>
      <c r="HOU60" s="18"/>
      <c r="HOV60" s="18"/>
      <c r="HOW60" s="18"/>
      <c r="HOX60" s="18"/>
      <c r="HOY60" s="18"/>
      <c r="HOZ60" s="18"/>
      <c r="HPA60" s="18"/>
      <c r="HPB60" s="18"/>
      <c r="HPC60" s="18"/>
      <c r="HPD60" s="18"/>
      <c r="HPE60" s="18"/>
      <c r="HPF60" s="18"/>
      <c r="HPG60" s="18"/>
      <c r="HPH60" s="18"/>
      <c r="HPI60" s="18"/>
      <c r="HPJ60" s="18"/>
      <c r="HPK60" s="18"/>
      <c r="HPL60" s="18"/>
      <c r="HPM60" s="18"/>
      <c r="HPN60" s="18"/>
      <c r="HPO60" s="18"/>
      <c r="HPP60" s="18"/>
      <c r="HPQ60" s="18"/>
      <c r="HPR60" s="18"/>
      <c r="HPS60" s="18"/>
      <c r="HPT60" s="18"/>
      <c r="HPU60" s="18"/>
      <c r="HPV60" s="18"/>
      <c r="HPW60" s="18"/>
      <c r="HPX60" s="18"/>
      <c r="HPY60" s="18"/>
      <c r="HPZ60" s="18"/>
      <c r="HQA60" s="18"/>
      <c r="HQB60" s="18"/>
      <c r="HQC60" s="18"/>
      <c r="HQD60" s="18"/>
      <c r="HQE60" s="18"/>
      <c r="HQF60" s="18"/>
      <c r="HQG60" s="18"/>
      <c r="HQH60" s="18"/>
      <c r="HQI60" s="18"/>
      <c r="HQJ60" s="18"/>
      <c r="HQK60" s="18"/>
      <c r="HQL60" s="18"/>
      <c r="HQM60" s="18"/>
      <c r="HQN60" s="18"/>
      <c r="HQO60" s="18"/>
      <c r="HQP60" s="18"/>
      <c r="HQQ60" s="18"/>
      <c r="HQR60" s="18"/>
      <c r="HQS60" s="18"/>
      <c r="HQT60" s="18"/>
      <c r="HQU60" s="18"/>
      <c r="HQV60" s="18"/>
      <c r="HQW60" s="18"/>
      <c r="HQX60" s="18"/>
      <c r="HQY60" s="18"/>
      <c r="HQZ60" s="18"/>
      <c r="HRA60" s="18"/>
      <c r="HRB60" s="18"/>
      <c r="HRC60" s="18"/>
      <c r="HRD60" s="18"/>
      <c r="HRE60" s="18"/>
      <c r="HRF60" s="18"/>
      <c r="HRG60" s="18"/>
      <c r="HRH60" s="18"/>
      <c r="HRI60" s="18"/>
      <c r="HRJ60" s="18"/>
      <c r="HRK60" s="18"/>
      <c r="HRL60" s="18"/>
      <c r="HRM60" s="18"/>
      <c r="HRN60" s="18"/>
      <c r="HRO60" s="18"/>
      <c r="HRP60" s="18"/>
      <c r="HRQ60" s="18"/>
      <c r="HRR60" s="18"/>
      <c r="HRS60" s="18"/>
      <c r="HRT60" s="18"/>
      <c r="HRU60" s="18"/>
      <c r="HRV60" s="18"/>
      <c r="HRW60" s="18"/>
      <c r="HRX60" s="18"/>
      <c r="HRY60" s="18"/>
      <c r="HRZ60" s="18"/>
      <c r="HSA60" s="18"/>
      <c r="HSB60" s="18"/>
      <c r="HSC60" s="18"/>
      <c r="HSD60" s="18"/>
      <c r="HSE60" s="18"/>
      <c r="HSF60" s="18"/>
      <c r="HSG60" s="18"/>
      <c r="HSH60" s="18"/>
      <c r="HSI60" s="18"/>
      <c r="HSJ60" s="18"/>
      <c r="HSK60" s="18"/>
      <c r="HSL60" s="18"/>
      <c r="HSM60" s="18"/>
      <c r="HSN60" s="18"/>
      <c r="HSO60" s="18"/>
      <c r="HSP60" s="18"/>
      <c r="HSQ60" s="18"/>
      <c r="HSR60" s="18"/>
      <c r="HSS60" s="18"/>
      <c r="HST60" s="18"/>
      <c r="HSU60" s="18"/>
      <c r="HSV60" s="18"/>
      <c r="HSW60" s="18"/>
      <c r="HSX60" s="18"/>
      <c r="HSY60" s="18"/>
      <c r="HSZ60" s="18"/>
      <c r="HTA60" s="18"/>
      <c r="HTB60" s="18"/>
      <c r="HTC60" s="18"/>
      <c r="HTD60" s="18"/>
      <c r="HTE60" s="18"/>
      <c r="HTF60" s="18"/>
      <c r="HTG60" s="18"/>
      <c r="HTH60" s="18"/>
      <c r="HTI60" s="18"/>
      <c r="HTJ60" s="18"/>
      <c r="HTK60" s="18"/>
      <c r="HTL60" s="18"/>
      <c r="HTM60" s="18"/>
      <c r="HTN60" s="18"/>
      <c r="HTO60" s="18"/>
      <c r="HTP60" s="18"/>
      <c r="HTQ60" s="18"/>
      <c r="HTR60" s="18"/>
      <c r="HTS60" s="18"/>
      <c r="HTT60" s="18"/>
      <c r="HTU60" s="18"/>
      <c r="HTV60" s="18"/>
      <c r="HTW60" s="18"/>
      <c r="HTX60" s="18"/>
      <c r="HTY60" s="18"/>
      <c r="HTZ60" s="18"/>
      <c r="HUA60" s="18"/>
      <c r="HUB60" s="18"/>
      <c r="HUC60" s="18"/>
      <c r="HUD60" s="18"/>
      <c r="HUE60" s="18"/>
      <c r="HUF60" s="18"/>
      <c r="HUG60" s="18"/>
      <c r="HUH60" s="18"/>
      <c r="HUI60" s="18"/>
      <c r="HUJ60" s="18"/>
      <c r="HUK60" s="18"/>
      <c r="HUL60" s="18"/>
      <c r="HUM60" s="18"/>
      <c r="HUN60" s="18"/>
      <c r="HUO60" s="18"/>
      <c r="HUP60" s="18"/>
      <c r="HUQ60" s="18"/>
      <c r="HUR60" s="18"/>
      <c r="HUS60" s="18"/>
      <c r="HUT60" s="18"/>
      <c r="HUU60" s="18"/>
      <c r="HUV60" s="18"/>
      <c r="HUW60" s="18"/>
      <c r="HUX60" s="18"/>
      <c r="HUY60" s="18"/>
      <c r="HUZ60" s="18"/>
      <c r="HVA60" s="18"/>
      <c r="HVB60" s="18"/>
      <c r="HVC60" s="18"/>
      <c r="HVD60" s="18"/>
      <c r="HVE60" s="18"/>
      <c r="HVF60" s="18"/>
      <c r="HVG60" s="18"/>
      <c r="HVH60" s="18"/>
      <c r="HVI60" s="18"/>
      <c r="HVJ60" s="18"/>
      <c r="HVK60" s="18"/>
      <c r="HVL60" s="18"/>
      <c r="HVM60" s="18"/>
      <c r="HVN60" s="18"/>
      <c r="HVO60" s="18"/>
      <c r="HVP60" s="18"/>
      <c r="HVQ60" s="18"/>
      <c r="HVR60" s="18"/>
      <c r="HVS60" s="18"/>
      <c r="HVT60" s="18"/>
      <c r="HVU60" s="18"/>
      <c r="HVV60" s="18"/>
      <c r="HVW60" s="18"/>
      <c r="HVX60" s="18"/>
      <c r="HVY60" s="18"/>
      <c r="HVZ60" s="18"/>
      <c r="HWA60" s="18"/>
      <c r="HWB60" s="18"/>
      <c r="HWC60" s="18"/>
      <c r="HWD60" s="18"/>
      <c r="HWE60" s="18"/>
      <c r="HWF60" s="18"/>
      <c r="HWG60" s="18"/>
      <c r="HWH60" s="18"/>
      <c r="HWI60" s="18"/>
      <c r="HWJ60" s="18"/>
      <c r="HWK60" s="18"/>
      <c r="HWL60" s="18"/>
      <c r="HWM60" s="18"/>
      <c r="HWN60" s="18"/>
      <c r="HWO60" s="18"/>
      <c r="HWP60" s="18"/>
      <c r="HWQ60" s="18"/>
      <c r="HWR60" s="18"/>
      <c r="HWS60" s="18"/>
      <c r="HWT60" s="18"/>
      <c r="HWU60" s="18"/>
      <c r="HWV60" s="18"/>
      <c r="HWW60" s="18"/>
      <c r="HWX60" s="18"/>
      <c r="HWY60" s="18"/>
      <c r="HWZ60" s="18"/>
      <c r="HXA60" s="18"/>
      <c r="HXB60" s="18"/>
      <c r="HXC60" s="18"/>
      <c r="HXD60" s="18"/>
      <c r="HXE60" s="18"/>
      <c r="HXF60" s="18"/>
      <c r="HXG60" s="18"/>
      <c r="HXH60" s="18"/>
      <c r="HXI60" s="18"/>
      <c r="HXJ60" s="18"/>
      <c r="HXK60" s="18"/>
      <c r="HXL60" s="18"/>
      <c r="HXM60" s="18"/>
      <c r="HXN60" s="18"/>
      <c r="HXO60" s="18"/>
      <c r="HXP60" s="18"/>
      <c r="HXQ60" s="18"/>
      <c r="HXR60" s="18"/>
      <c r="HXS60" s="18"/>
      <c r="HXT60" s="18"/>
      <c r="HXU60" s="18"/>
      <c r="HXV60" s="18"/>
      <c r="HXW60" s="18"/>
      <c r="HXX60" s="18"/>
      <c r="HXY60" s="18"/>
      <c r="HXZ60" s="18"/>
      <c r="HYA60" s="18"/>
      <c r="HYB60" s="18"/>
      <c r="HYC60" s="18"/>
      <c r="HYD60" s="18"/>
      <c r="HYE60" s="18"/>
      <c r="HYF60" s="18"/>
      <c r="HYG60" s="18"/>
      <c r="HYH60" s="18"/>
      <c r="HYI60" s="18"/>
      <c r="HYJ60" s="18"/>
      <c r="HYK60" s="18"/>
      <c r="HYL60" s="18"/>
      <c r="HYM60" s="18"/>
      <c r="HYN60" s="18"/>
      <c r="HYO60" s="18"/>
      <c r="HYP60" s="18"/>
      <c r="HYQ60" s="18"/>
      <c r="HYR60" s="18"/>
      <c r="HYS60" s="18"/>
      <c r="HYT60" s="18"/>
      <c r="HYU60" s="18"/>
      <c r="HYV60" s="18"/>
      <c r="HYW60" s="18"/>
      <c r="HYX60" s="18"/>
      <c r="HYY60" s="18"/>
      <c r="HYZ60" s="18"/>
      <c r="HZA60" s="18"/>
      <c r="HZB60" s="18"/>
      <c r="HZC60" s="18"/>
      <c r="HZD60" s="18"/>
      <c r="HZE60" s="18"/>
      <c r="HZF60" s="18"/>
      <c r="HZG60" s="18"/>
      <c r="HZH60" s="18"/>
      <c r="HZI60" s="18"/>
      <c r="HZJ60" s="18"/>
      <c r="HZK60" s="18"/>
      <c r="HZL60" s="18"/>
      <c r="HZM60" s="18"/>
      <c r="HZN60" s="18"/>
      <c r="HZO60" s="18"/>
      <c r="HZP60" s="18"/>
      <c r="HZQ60" s="18"/>
      <c r="HZR60" s="18"/>
      <c r="HZS60" s="18"/>
      <c r="HZT60" s="18"/>
      <c r="HZU60" s="18"/>
      <c r="HZV60" s="18"/>
      <c r="HZW60" s="18"/>
      <c r="HZX60" s="18"/>
      <c r="HZY60" s="18"/>
      <c r="HZZ60" s="18"/>
      <c r="IAA60" s="18"/>
      <c r="IAB60" s="18"/>
      <c r="IAC60" s="18"/>
      <c r="IAD60" s="18"/>
      <c r="IAE60" s="18"/>
      <c r="IAF60" s="18"/>
      <c r="IAG60" s="18"/>
      <c r="IAH60" s="18"/>
      <c r="IAI60" s="18"/>
      <c r="IAJ60" s="18"/>
      <c r="IAK60" s="18"/>
      <c r="IAL60" s="18"/>
      <c r="IAM60" s="18"/>
      <c r="IAN60" s="18"/>
      <c r="IAO60" s="18"/>
      <c r="IAP60" s="18"/>
      <c r="IAQ60" s="18"/>
      <c r="IAR60" s="18"/>
      <c r="IAS60" s="18"/>
      <c r="IAT60" s="18"/>
      <c r="IAU60" s="18"/>
      <c r="IAV60" s="18"/>
      <c r="IAW60" s="18"/>
      <c r="IAX60" s="18"/>
      <c r="IAY60" s="18"/>
      <c r="IAZ60" s="18"/>
      <c r="IBA60" s="18"/>
      <c r="IBB60" s="18"/>
      <c r="IBC60" s="18"/>
      <c r="IBD60" s="18"/>
      <c r="IBE60" s="18"/>
      <c r="IBF60" s="18"/>
      <c r="IBG60" s="18"/>
      <c r="IBH60" s="18"/>
      <c r="IBI60" s="18"/>
      <c r="IBJ60" s="18"/>
      <c r="IBK60" s="18"/>
      <c r="IBL60" s="18"/>
      <c r="IBM60" s="18"/>
      <c r="IBN60" s="18"/>
      <c r="IBO60" s="18"/>
      <c r="IBP60" s="18"/>
      <c r="IBQ60" s="18"/>
      <c r="IBR60" s="18"/>
      <c r="IBS60" s="18"/>
      <c r="IBT60" s="18"/>
      <c r="IBU60" s="18"/>
      <c r="IBV60" s="18"/>
      <c r="IBW60" s="18"/>
      <c r="IBX60" s="18"/>
      <c r="IBY60" s="18"/>
      <c r="IBZ60" s="18"/>
      <c r="ICA60" s="18"/>
      <c r="ICB60" s="18"/>
      <c r="ICC60" s="18"/>
      <c r="ICD60" s="18"/>
      <c r="ICE60" s="18"/>
      <c r="ICF60" s="18"/>
      <c r="ICG60" s="18"/>
      <c r="ICH60" s="18"/>
      <c r="ICI60" s="18"/>
      <c r="ICJ60" s="18"/>
      <c r="ICK60" s="18"/>
      <c r="ICL60" s="18"/>
      <c r="ICM60" s="18"/>
      <c r="ICN60" s="18"/>
      <c r="ICO60" s="18"/>
      <c r="ICP60" s="18"/>
      <c r="ICQ60" s="18"/>
      <c r="ICR60" s="18"/>
      <c r="ICS60" s="18"/>
      <c r="ICT60" s="18"/>
      <c r="ICU60" s="18"/>
      <c r="ICV60" s="18"/>
      <c r="ICW60" s="18"/>
      <c r="ICX60" s="18"/>
      <c r="ICY60" s="18"/>
      <c r="ICZ60" s="18"/>
      <c r="IDA60" s="18"/>
      <c r="IDB60" s="18"/>
      <c r="IDC60" s="18"/>
      <c r="IDD60" s="18"/>
      <c r="IDE60" s="18"/>
      <c r="IDF60" s="18"/>
      <c r="IDG60" s="18"/>
      <c r="IDH60" s="18"/>
      <c r="IDI60" s="18"/>
      <c r="IDJ60" s="18"/>
      <c r="IDK60" s="18"/>
      <c r="IDL60" s="18"/>
      <c r="IDM60" s="18"/>
      <c r="IDN60" s="18"/>
      <c r="IDO60" s="18"/>
      <c r="IDP60" s="18"/>
      <c r="IDQ60" s="18"/>
      <c r="IDR60" s="18"/>
      <c r="IDS60" s="18"/>
      <c r="IDT60" s="18"/>
      <c r="IDU60" s="18"/>
      <c r="IDV60" s="18"/>
      <c r="IDW60" s="18"/>
      <c r="IDX60" s="18"/>
      <c r="IDY60" s="18"/>
      <c r="IDZ60" s="18"/>
      <c r="IEA60" s="18"/>
      <c r="IEB60" s="18"/>
      <c r="IEC60" s="18"/>
      <c r="IED60" s="18"/>
      <c r="IEE60" s="18"/>
      <c r="IEF60" s="18"/>
      <c r="IEG60" s="18"/>
      <c r="IEH60" s="18"/>
      <c r="IEI60" s="18"/>
      <c r="IEJ60" s="18"/>
      <c r="IEK60" s="18"/>
      <c r="IEL60" s="18"/>
      <c r="IEM60" s="18"/>
      <c r="IEN60" s="18"/>
      <c r="IEO60" s="18"/>
      <c r="IEP60" s="18"/>
      <c r="IEQ60" s="18"/>
      <c r="IER60" s="18"/>
      <c r="IES60" s="18"/>
      <c r="IET60" s="18"/>
      <c r="IEU60" s="18"/>
      <c r="IEV60" s="18"/>
      <c r="IEW60" s="18"/>
      <c r="IEX60" s="18"/>
      <c r="IEY60" s="18"/>
      <c r="IEZ60" s="18"/>
      <c r="IFA60" s="18"/>
      <c r="IFB60" s="18"/>
      <c r="IFC60" s="18"/>
      <c r="IFD60" s="18"/>
      <c r="IFE60" s="18"/>
      <c r="IFF60" s="18"/>
      <c r="IFG60" s="18"/>
      <c r="IFH60" s="18"/>
      <c r="IFI60" s="18"/>
      <c r="IFJ60" s="18"/>
      <c r="IFK60" s="18"/>
      <c r="IFL60" s="18"/>
      <c r="IFM60" s="18"/>
      <c r="IFN60" s="18"/>
      <c r="IFO60" s="18"/>
      <c r="IFP60" s="18"/>
      <c r="IFQ60" s="18"/>
      <c r="IFR60" s="18"/>
      <c r="IFS60" s="18"/>
      <c r="IFT60" s="18"/>
      <c r="IFU60" s="18"/>
      <c r="IFV60" s="18"/>
      <c r="IFW60" s="18"/>
      <c r="IFX60" s="18"/>
      <c r="IFY60" s="18"/>
      <c r="IFZ60" s="18"/>
      <c r="IGA60" s="18"/>
      <c r="IGB60" s="18"/>
      <c r="IGC60" s="18"/>
      <c r="IGD60" s="18"/>
      <c r="IGE60" s="18"/>
      <c r="IGF60" s="18"/>
      <c r="IGG60" s="18"/>
      <c r="IGH60" s="18"/>
      <c r="IGI60" s="18"/>
      <c r="IGJ60" s="18"/>
      <c r="IGK60" s="18"/>
      <c r="IGL60" s="18"/>
      <c r="IGM60" s="18"/>
      <c r="IGN60" s="18"/>
      <c r="IGO60" s="18"/>
      <c r="IGP60" s="18"/>
      <c r="IGQ60" s="18"/>
      <c r="IGR60" s="18"/>
      <c r="IGS60" s="18"/>
      <c r="IGT60" s="18"/>
      <c r="IGU60" s="18"/>
      <c r="IGV60" s="18"/>
      <c r="IGW60" s="18"/>
      <c r="IGX60" s="18"/>
      <c r="IGY60" s="18"/>
      <c r="IGZ60" s="18"/>
      <c r="IHA60" s="18"/>
      <c r="IHB60" s="18"/>
      <c r="IHC60" s="18"/>
      <c r="IHD60" s="18"/>
      <c r="IHE60" s="18"/>
      <c r="IHF60" s="18"/>
      <c r="IHG60" s="18"/>
      <c r="IHH60" s="18"/>
      <c r="IHI60" s="18"/>
      <c r="IHJ60" s="18"/>
      <c r="IHK60" s="18"/>
      <c r="IHL60" s="18"/>
      <c r="IHM60" s="18"/>
      <c r="IHN60" s="18"/>
      <c r="IHO60" s="18"/>
      <c r="IHP60" s="18"/>
      <c r="IHQ60" s="18"/>
      <c r="IHR60" s="18"/>
      <c r="IHS60" s="18"/>
      <c r="IHT60" s="18"/>
      <c r="IHU60" s="18"/>
      <c r="IHV60" s="18"/>
      <c r="IHW60" s="18"/>
      <c r="IHX60" s="18"/>
      <c r="IHY60" s="18"/>
      <c r="IHZ60" s="18"/>
      <c r="IIA60" s="18"/>
      <c r="IIB60" s="18"/>
      <c r="IIC60" s="18"/>
      <c r="IID60" s="18"/>
      <c r="IIE60" s="18"/>
      <c r="IIF60" s="18"/>
      <c r="IIG60" s="18"/>
      <c r="IIH60" s="18"/>
      <c r="III60" s="18"/>
      <c r="IIJ60" s="18"/>
      <c r="IIK60" s="18"/>
      <c r="IIL60" s="18"/>
      <c r="IIM60" s="18"/>
      <c r="IIN60" s="18"/>
      <c r="IIO60" s="18"/>
      <c r="IIP60" s="18"/>
      <c r="IIQ60" s="18"/>
      <c r="IIR60" s="18"/>
      <c r="IIS60" s="18"/>
      <c r="IIT60" s="18"/>
      <c r="IIU60" s="18"/>
      <c r="IIV60" s="18"/>
      <c r="IIW60" s="18"/>
      <c r="IIX60" s="18"/>
      <c r="IIY60" s="18"/>
      <c r="IIZ60" s="18"/>
      <c r="IJA60" s="18"/>
      <c r="IJB60" s="18"/>
      <c r="IJC60" s="18"/>
      <c r="IJD60" s="18"/>
      <c r="IJE60" s="18"/>
      <c r="IJF60" s="18"/>
      <c r="IJG60" s="18"/>
      <c r="IJH60" s="18"/>
      <c r="IJI60" s="18"/>
      <c r="IJJ60" s="18"/>
      <c r="IJK60" s="18"/>
      <c r="IJL60" s="18"/>
      <c r="IJM60" s="18"/>
      <c r="IJN60" s="18"/>
      <c r="IJO60" s="18"/>
      <c r="IJP60" s="18"/>
      <c r="IJQ60" s="18"/>
      <c r="IJR60" s="18"/>
      <c r="IJS60" s="18"/>
      <c r="IJT60" s="18"/>
      <c r="IJU60" s="18"/>
      <c r="IJV60" s="18"/>
      <c r="IJW60" s="18"/>
      <c r="IJX60" s="18"/>
      <c r="IJY60" s="18"/>
      <c r="IJZ60" s="18"/>
      <c r="IKA60" s="18"/>
      <c r="IKB60" s="18"/>
      <c r="IKC60" s="18"/>
      <c r="IKD60" s="18"/>
      <c r="IKE60" s="18"/>
      <c r="IKF60" s="18"/>
      <c r="IKG60" s="18"/>
      <c r="IKH60" s="18"/>
      <c r="IKI60" s="18"/>
      <c r="IKJ60" s="18"/>
      <c r="IKK60" s="18"/>
      <c r="IKL60" s="18"/>
      <c r="IKM60" s="18"/>
      <c r="IKN60" s="18"/>
      <c r="IKO60" s="18"/>
      <c r="IKP60" s="18"/>
      <c r="IKQ60" s="18"/>
      <c r="IKR60" s="18"/>
      <c r="IKS60" s="18"/>
      <c r="IKT60" s="18"/>
      <c r="IKU60" s="18"/>
      <c r="IKV60" s="18"/>
      <c r="IKW60" s="18"/>
      <c r="IKX60" s="18"/>
      <c r="IKY60" s="18"/>
      <c r="IKZ60" s="18"/>
      <c r="ILA60" s="18"/>
      <c r="ILB60" s="18"/>
      <c r="ILC60" s="18"/>
      <c r="ILD60" s="18"/>
      <c r="ILE60" s="18"/>
      <c r="ILF60" s="18"/>
      <c r="ILG60" s="18"/>
      <c r="ILH60" s="18"/>
      <c r="ILI60" s="18"/>
      <c r="ILJ60" s="18"/>
      <c r="ILK60" s="18"/>
      <c r="ILL60" s="18"/>
      <c r="ILM60" s="18"/>
      <c r="ILN60" s="18"/>
      <c r="ILO60" s="18"/>
      <c r="ILP60" s="18"/>
      <c r="ILQ60" s="18"/>
      <c r="ILR60" s="18"/>
      <c r="ILS60" s="18"/>
      <c r="ILT60" s="18"/>
      <c r="ILU60" s="18"/>
      <c r="ILV60" s="18"/>
      <c r="ILW60" s="18"/>
      <c r="ILX60" s="18"/>
      <c r="ILY60" s="18"/>
      <c r="ILZ60" s="18"/>
      <c r="IMA60" s="18"/>
      <c r="IMB60" s="18"/>
      <c r="IMC60" s="18"/>
      <c r="IMD60" s="18"/>
      <c r="IME60" s="18"/>
      <c r="IMF60" s="18"/>
      <c r="IMG60" s="18"/>
      <c r="IMH60" s="18"/>
      <c r="IMI60" s="18"/>
      <c r="IMJ60" s="18"/>
      <c r="IMK60" s="18"/>
      <c r="IML60" s="18"/>
      <c r="IMM60" s="18"/>
      <c r="IMN60" s="18"/>
      <c r="IMO60" s="18"/>
      <c r="IMP60" s="18"/>
      <c r="IMQ60" s="18"/>
      <c r="IMR60" s="18"/>
      <c r="IMS60" s="18"/>
      <c r="IMT60" s="18"/>
      <c r="IMU60" s="18"/>
      <c r="IMV60" s="18"/>
      <c r="IMW60" s="18"/>
      <c r="IMX60" s="18"/>
      <c r="IMY60" s="18"/>
      <c r="IMZ60" s="18"/>
      <c r="INA60" s="18"/>
      <c r="INB60" s="18"/>
      <c r="INC60" s="18"/>
      <c r="IND60" s="18"/>
      <c r="INE60" s="18"/>
      <c r="INF60" s="18"/>
      <c r="ING60" s="18"/>
      <c r="INH60" s="18"/>
      <c r="INI60" s="18"/>
      <c r="INJ60" s="18"/>
      <c r="INK60" s="18"/>
      <c r="INL60" s="18"/>
      <c r="INM60" s="18"/>
      <c r="INN60" s="18"/>
      <c r="INO60" s="18"/>
      <c r="INP60" s="18"/>
      <c r="INQ60" s="18"/>
      <c r="INR60" s="18"/>
      <c r="INS60" s="18"/>
      <c r="INT60" s="18"/>
      <c r="INU60" s="18"/>
      <c r="INV60" s="18"/>
      <c r="INW60" s="18"/>
      <c r="INX60" s="18"/>
      <c r="INY60" s="18"/>
      <c r="INZ60" s="18"/>
      <c r="IOA60" s="18"/>
      <c r="IOB60" s="18"/>
      <c r="IOC60" s="18"/>
      <c r="IOD60" s="18"/>
      <c r="IOE60" s="18"/>
      <c r="IOF60" s="18"/>
      <c r="IOG60" s="18"/>
      <c r="IOH60" s="18"/>
      <c r="IOI60" s="18"/>
      <c r="IOJ60" s="18"/>
      <c r="IOK60" s="18"/>
      <c r="IOL60" s="18"/>
      <c r="IOM60" s="18"/>
      <c r="ION60" s="18"/>
      <c r="IOO60" s="18"/>
      <c r="IOP60" s="18"/>
      <c r="IOQ60" s="18"/>
      <c r="IOR60" s="18"/>
      <c r="IOS60" s="18"/>
      <c r="IOT60" s="18"/>
      <c r="IOU60" s="18"/>
      <c r="IOV60" s="18"/>
      <c r="IOW60" s="18"/>
      <c r="IOX60" s="18"/>
      <c r="IOY60" s="18"/>
      <c r="IOZ60" s="18"/>
      <c r="IPA60" s="18"/>
      <c r="IPB60" s="18"/>
      <c r="IPC60" s="18"/>
      <c r="IPD60" s="18"/>
      <c r="IPE60" s="18"/>
      <c r="IPF60" s="18"/>
      <c r="IPG60" s="18"/>
      <c r="IPH60" s="18"/>
      <c r="IPI60" s="18"/>
      <c r="IPJ60" s="18"/>
      <c r="IPK60" s="18"/>
      <c r="IPL60" s="18"/>
      <c r="IPM60" s="18"/>
      <c r="IPN60" s="18"/>
      <c r="IPO60" s="18"/>
      <c r="IPP60" s="18"/>
      <c r="IPQ60" s="18"/>
      <c r="IPR60" s="18"/>
      <c r="IPS60" s="18"/>
      <c r="IPT60" s="18"/>
      <c r="IPU60" s="18"/>
      <c r="IPV60" s="18"/>
      <c r="IPW60" s="18"/>
      <c r="IPX60" s="18"/>
      <c r="IPY60" s="18"/>
      <c r="IPZ60" s="18"/>
      <c r="IQA60" s="18"/>
      <c r="IQB60" s="18"/>
      <c r="IQC60" s="18"/>
      <c r="IQD60" s="18"/>
      <c r="IQE60" s="18"/>
      <c r="IQF60" s="18"/>
      <c r="IQG60" s="18"/>
      <c r="IQH60" s="18"/>
      <c r="IQI60" s="18"/>
      <c r="IQJ60" s="18"/>
      <c r="IQK60" s="18"/>
      <c r="IQL60" s="18"/>
      <c r="IQM60" s="18"/>
      <c r="IQN60" s="18"/>
      <c r="IQO60" s="18"/>
      <c r="IQP60" s="18"/>
      <c r="IQQ60" s="18"/>
      <c r="IQR60" s="18"/>
      <c r="IQS60" s="18"/>
      <c r="IQT60" s="18"/>
      <c r="IQU60" s="18"/>
      <c r="IQV60" s="18"/>
      <c r="IQW60" s="18"/>
      <c r="IQX60" s="18"/>
      <c r="IQY60" s="18"/>
      <c r="IQZ60" s="18"/>
      <c r="IRA60" s="18"/>
      <c r="IRB60" s="18"/>
      <c r="IRC60" s="18"/>
      <c r="IRD60" s="18"/>
      <c r="IRE60" s="18"/>
      <c r="IRF60" s="18"/>
      <c r="IRG60" s="18"/>
      <c r="IRH60" s="18"/>
      <c r="IRI60" s="18"/>
      <c r="IRJ60" s="18"/>
      <c r="IRK60" s="18"/>
      <c r="IRL60" s="18"/>
      <c r="IRM60" s="18"/>
      <c r="IRN60" s="18"/>
      <c r="IRO60" s="18"/>
      <c r="IRP60" s="18"/>
      <c r="IRQ60" s="18"/>
      <c r="IRR60" s="18"/>
      <c r="IRS60" s="18"/>
      <c r="IRT60" s="18"/>
      <c r="IRU60" s="18"/>
      <c r="IRV60" s="18"/>
      <c r="IRW60" s="18"/>
      <c r="IRX60" s="18"/>
      <c r="IRY60" s="18"/>
      <c r="IRZ60" s="18"/>
      <c r="ISA60" s="18"/>
      <c r="ISB60" s="18"/>
      <c r="ISC60" s="18"/>
      <c r="ISD60" s="18"/>
      <c r="ISE60" s="18"/>
      <c r="ISF60" s="18"/>
      <c r="ISG60" s="18"/>
      <c r="ISH60" s="18"/>
      <c r="ISI60" s="18"/>
      <c r="ISJ60" s="18"/>
      <c r="ISK60" s="18"/>
      <c r="ISL60" s="18"/>
      <c r="ISM60" s="18"/>
      <c r="ISN60" s="18"/>
      <c r="ISO60" s="18"/>
      <c r="ISP60" s="18"/>
      <c r="ISQ60" s="18"/>
      <c r="ISR60" s="18"/>
      <c r="ISS60" s="18"/>
      <c r="IST60" s="18"/>
      <c r="ISU60" s="18"/>
      <c r="ISV60" s="18"/>
      <c r="ISW60" s="18"/>
      <c r="ISX60" s="18"/>
      <c r="ISY60" s="18"/>
      <c r="ISZ60" s="18"/>
      <c r="ITA60" s="18"/>
      <c r="ITB60" s="18"/>
      <c r="ITC60" s="18"/>
      <c r="ITD60" s="18"/>
      <c r="ITE60" s="18"/>
      <c r="ITF60" s="18"/>
      <c r="ITG60" s="18"/>
      <c r="ITH60" s="18"/>
      <c r="ITI60" s="18"/>
      <c r="ITJ60" s="18"/>
      <c r="ITK60" s="18"/>
      <c r="ITL60" s="18"/>
      <c r="ITM60" s="18"/>
      <c r="ITN60" s="18"/>
      <c r="ITO60" s="18"/>
      <c r="ITP60" s="18"/>
      <c r="ITQ60" s="18"/>
      <c r="ITR60" s="18"/>
      <c r="ITS60" s="18"/>
      <c r="ITT60" s="18"/>
      <c r="ITU60" s="18"/>
      <c r="ITV60" s="18"/>
      <c r="ITW60" s="18"/>
      <c r="ITX60" s="18"/>
      <c r="ITY60" s="18"/>
      <c r="ITZ60" s="18"/>
      <c r="IUA60" s="18"/>
      <c r="IUB60" s="18"/>
      <c r="IUC60" s="18"/>
      <c r="IUD60" s="18"/>
      <c r="IUE60" s="18"/>
      <c r="IUF60" s="18"/>
      <c r="IUG60" s="18"/>
      <c r="IUH60" s="18"/>
      <c r="IUI60" s="18"/>
      <c r="IUJ60" s="18"/>
      <c r="IUK60" s="18"/>
      <c r="IUL60" s="18"/>
      <c r="IUM60" s="18"/>
      <c r="IUN60" s="18"/>
      <c r="IUO60" s="18"/>
      <c r="IUP60" s="18"/>
      <c r="IUQ60" s="18"/>
      <c r="IUR60" s="18"/>
      <c r="IUS60" s="18"/>
      <c r="IUT60" s="18"/>
      <c r="IUU60" s="18"/>
      <c r="IUV60" s="18"/>
      <c r="IUW60" s="18"/>
      <c r="IUX60" s="18"/>
      <c r="IUY60" s="18"/>
      <c r="IUZ60" s="18"/>
      <c r="IVA60" s="18"/>
      <c r="IVB60" s="18"/>
      <c r="IVC60" s="18"/>
      <c r="IVD60" s="18"/>
      <c r="IVE60" s="18"/>
      <c r="IVF60" s="18"/>
      <c r="IVG60" s="18"/>
      <c r="IVH60" s="18"/>
      <c r="IVI60" s="18"/>
      <c r="IVJ60" s="18"/>
      <c r="IVK60" s="18"/>
      <c r="IVL60" s="18"/>
      <c r="IVM60" s="18"/>
      <c r="IVN60" s="18"/>
      <c r="IVO60" s="18"/>
      <c r="IVP60" s="18"/>
      <c r="IVQ60" s="18"/>
      <c r="IVR60" s="18"/>
      <c r="IVS60" s="18"/>
      <c r="IVT60" s="18"/>
      <c r="IVU60" s="18"/>
      <c r="IVV60" s="18"/>
      <c r="IVW60" s="18"/>
      <c r="IVX60" s="18"/>
      <c r="IVY60" s="18"/>
      <c r="IVZ60" s="18"/>
      <c r="IWA60" s="18"/>
      <c r="IWB60" s="18"/>
      <c r="IWC60" s="18"/>
      <c r="IWD60" s="18"/>
      <c r="IWE60" s="18"/>
      <c r="IWF60" s="18"/>
      <c r="IWG60" s="18"/>
      <c r="IWH60" s="18"/>
      <c r="IWI60" s="18"/>
      <c r="IWJ60" s="18"/>
      <c r="IWK60" s="18"/>
      <c r="IWL60" s="18"/>
      <c r="IWM60" s="18"/>
      <c r="IWN60" s="18"/>
      <c r="IWO60" s="18"/>
      <c r="IWP60" s="18"/>
      <c r="IWQ60" s="18"/>
      <c r="IWR60" s="18"/>
      <c r="IWS60" s="18"/>
      <c r="IWT60" s="18"/>
      <c r="IWU60" s="18"/>
      <c r="IWV60" s="18"/>
      <c r="IWW60" s="18"/>
      <c r="IWX60" s="18"/>
      <c r="IWY60" s="18"/>
      <c r="IWZ60" s="18"/>
      <c r="IXA60" s="18"/>
      <c r="IXB60" s="18"/>
      <c r="IXC60" s="18"/>
      <c r="IXD60" s="18"/>
      <c r="IXE60" s="18"/>
      <c r="IXF60" s="18"/>
      <c r="IXG60" s="18"/>
      <c r="IXH60" s="18"/>
      <c r="IXI60" s="18"/>
      <c r="IXJ60" s="18"/>
      <c r="IXK60" s="18"/>
      <c r="IXL60" s="18"/>
      <c r="IXM60" s="18"/>
      <c r="IXN60" s="18"/>
      <c r="IXO60" s="18"/>
      <c r="IXP60" s="18"/>
      <c r="IXQ60" s="18"/>
      <c r="IXR60" s="18"/>
      <c r="IXS60" s="18"/>
      <c r="IXT60" s="18"/>
      <c r="IXU60" s="18"/>
      <c r="IXV60" s="18"/>
      <c r="IXW60" s="18"/>
      <c r="IXX60" s="18"/>
      <c r="IXY60" s="18"/>
      <c r="IXZ60" s="18"/>
      <c r="IYA60" s="18"/>
      <c r="IYB60" s="18"/>
      <c r="IYC60" s="18"/>
      <c r="IYD60" s="18"/>
      <c r="IYE60" s="18"/>
      <c r="IYF60" s="18"/>
      <c r="IYG60" s="18"/>
      <c r="IYH60" s="18"/>
      <c r="IYI60" s="18"/>
      <c r="IYJ60" s="18"/>
      <c r="IYK60" s="18"/>
      <c r="IYL60" s="18"/>
      <c r="IYM60" s="18"/>
      <c r="IYN60" s="18"/>
      <c r="IYO60" s="18"/>
      <c r="IYP60" s="18"/>
      <c r="IYQ60" s="18"/>
      <c r="IYR60" s="18"/>
      <c r="IYS60" s="18"/>
      <c r="IYT60" s="18"/>
      <c r="IYU60" s="18"/>
      <c r="IYV60" s="18"/>
      <c r="IYW60" s="18"/>
      <c r="IYX60" s="18"/>
      <c r="IYY60" s="18"/>
      <c r="IYZ60" s="18"/>
      <c r="IZA60" s="18"/>
      <c r="IZB60" s="18"/>
      <c r="IZC60" s="18"/>
      <c r="IZD60" s="18"/>
      <c r="IZE60" s="18"/>
      <c r="IZF60" s="18"/>
      <c r="IZG60" s="18"/>
      <c r="IZH60" s="18"/>
      <c r="IZI60" s="18"/>
      <c r="IZJ60" s="18"/>
      <c r="IZK60" s="18"/>
      <c r="IZL60" s="18"/>
      <c r="IZM60" s="18"/>
      <c r="IZN60" s="18"/>
      <c r="IZO60" s="18"/>
      <c r="IZP60" s="18"/>
      <c r="IZQ60" s="18"/>
      <c r="IZR60" s="18"/>
      <c r="IZS60" s="18"/>
      <c r="IZT60" s="18"/>
      <c r="IZU60" s="18"/>
      <c r="IZV60" s="18"/>
      <c r="IZW60" s="18"/>
      <c r="IZX60" s="18"/>
      <c r="IZY60" s="18"/>
      <c r="IZZ60" s="18"/>
      <c r="JAA60" s="18"/>
      <c r="JAB60" s="18"/>
      <c r="JAC60" s="18"/>
      <c r="JAD60" s="18"/>
      <c r="JAE60" s="18"/>
      <c r="JAF60" s="18"/>
      <c r="JAG60" s="18"/>
      <c r="JAH60" s="18"/>
      <c r="JAI60" s="18"/>
      <c r="JAJ60" s="18"/>
      <c r="JAK60" s="18"/>
      <c r="JAL60" s="18"/>
      <c r="JAM60" s="18"/>
      <c r="JAN60" s="18"/>
      <c r="JAO60" s="18"/>
      <c r="JAP60" s="18"/>
      <c r="JAQ60" s="18"/>
      <c r="JAR60" s="18"/>
      <c r="JAS60" s="18"/>
      <c r="JAT60" s="18"/>
      <c r="JAU60" s="18"/>
      <c r="JAV60" s="18"/>
      <c r="JAW60" s="18"/>
      <c r="JAX60" s="18"/>
      <c r="JAY60" s="18"/>
      <c r="JAZ60" s="18"/>
      <c r="JBA60" s="18"/>
      <c r="JBB60" s="18"/>
      <c r="JBC60" s="18"/>
      <c r="JBD60" s="18"/>
      <c r="JBE60" s="18"/>
      <c r="JBF60" s="18"/>
      <c r="JBG60" s="18"/>
      <c r="JBH60" s="18"/>
      <c r="JBI60" s="18"/>
      <c r="JBJ60" s="18"/>
      <c r="JBK60" s="18"/>
      <c r="JBL60" s="18"/>
      <c r="JBM60" s="18"/>
      <c r="JBN60" s="18"/>
      <c r="JBO60" s="18"/>
      <c r="JBP60" s="18"/>
      <c r="JBQ60" s="18"/>
      <c r="JBR60" s="18"/>
      <c r="JBS60" s="18"/>
      <c r="JBT60" s="18"/>
      <c r="JBU60" s="18"/>
      <c r="JBV60" s="18"/>
      <c r="JBW60" s="18"/>
      <c r="JBX60" s="18"/>
      <c r="JBY60" s="18"/>
      <c r="JBZ60" s="18"/>
      <c r="JCA60" s="18"/>
      <c r="JCB60" s="18"/>
      <c r="JCC60" s="18"/>
      <c r="JCD60" s="18"/>
      <c r="JCE60" s="18"/>
      <c r="JCF60" s="18"/>
      <c r="JCG60" s="18"/>
      <c r="JCH60" s="18"/>
      <c r="JCI60" s="18"/>
      <c r="JCJ60" s="18"/>
      <c r="JCK60" s="18"/>
      <c r="JCL60" s="18"/>
      <c r="JCM60" s="18"/>
      <c r="JCN60" s="18"/>
      <c r="JCO60" s="18"/>
      <c r="JCP60" s="18"/>
      <c r="JCQ60" s="18"/>
      <c r="JCR60" s="18"/>
      <c r="JCS60" s="18"/>
      <c r="JCT60" s="18"/>
      <c r="JCU60" s="18"/>
      <c r="JCV60" s="18"/>
      <c r="JCW60" s="18"/>
      <c r="JCX60" s="18"/>
      <c r="JCY60" s="18"/>
      <c r="JCZ60" s="18"/>
      <c r="JDA60" s="18"/>
      <c r="JDB60" s="18"/>
      <c r="JDC60" s="18"/>
      <c r="JDD60" s="18"/>
      <c r="JDE60" s="18"/>
      <c r="JDF60" s="18"/>
      <c r="JDG60" s="18"/>
      <c r="JDH60" s="18"/>
      <c r="JDI60" s="18"/>
      <c r="JDJ60" s="18"/>
      <c r="JDK60" s="18"/>
      <c r="JDL60" s="18"/>
      <c r="JDM60" s="18"/>
      <c r="JDN60" s="18"/>
      <c r="JDO60" s="18"/>
      <c r="JDP60" s="18"/>
      <c r="JDQ60" s="18"/>
      <c r="JDR60" s="18"/>
      <c r="JDS60" s="18"/>
      <c r="JDT60" s="18"/>
      <c r="JDU60" s="18"/>
      <c r="JDV60" s="18"/>
      <c r="JDW60" s="18"/>
      <c r="JDX60" s="18"/>
      <c r="JDY60" s="18"/>
      <c r="JDZ60" s="18"/>
      <c r="JEA60" s="18"/>
      <c r="JEB60" s="18"/>
      <c r="JEC60" s="18"/>
      <c r="JED60" s="18"/>
      <c r="JEE60" s="18"/>
      <c r="JEF60" s="18"/>
      <c r="JEG60" s="18"/>
      <c r="JEH60" s="18"/>
      <c r="JEI60" s="18"/>
      <c r="JEJ60" s="18"/>
      <c r="JEK60" s="18"/>
      <c r="JEL60" s="18"/>
      <c r="JEM60" s="18"/>
      <c r="JEN60" s="18"/>
      <c r="JEO60" s="18"/>
      <c r="JEP60" s="18"/>
      <c r="JEQ60" s="18"/>
      <c r="JER60" s="18"/>
      <c r="JES60" s="18"/>
      <c r="JET60" s="18"/>
      <c r="JEU60" s="18"/>
      <c r="JEV60" s="18"/>
      <c r="JEW60" s="18"/>
      <c r="JEX60" s="18"/>
      <c r="JEY60" s="18"/>
      <c r="JEZ60" s="18"/>
      <c r="JFA60" s="18"/>
      <c r="JFB60" s="18"/>
      <c r="JFC60" s="18"/>
      <c r="JFD60" s="18"/>
      <c r="JFE60" s="18"/>
      <c r="JFF60" s="18"/>
      <c r="JFG60" s="18"/>
      <c r="JFH60" s="18"/>
      <c r="JFI60" s="18"/>
      <c r="JFJ60" s="18"/>
      <c r="JFK60" s="18"/>
      <c r="JFL60" s="18"/>
      <c r="JFM60" s="18"/>
      <c r="JFN60" s="18"/>
      <c r="JFO60" s="18"/>
      <c r="JFP60" s="18"/>
      <c r="JFQ60" s="18"/>
      <c r="JFR60" s="18"/>
      <c r="JFS60" s="18"/>
      <c r="JFT60" s="18"/>
      <c r="JFU60" s="18"/>
      <c r="JFV60" s="18"/>
      <c r="JFW60" s="18"/>
      <c r="JFX60" s="18"/>
      <c r="JFY60" s="18"/>
      <c r="JFZ60" s="18"/>
      <c r="JGA60" s="18"/>
      <c r="JGB60" s="18"/>
      <c r="JGC60" s="18"/>
      <c r="JGD60" s="18"/>
      <c r="JGE60" s="18"/>
      <c r="JGF60" s="18"/>
      <c r="JGG60" s="18"/>
      <c r="JGH60" s="18"/>
      <c r="JGI60" s="18"/>
      <c r="JGJ60" s="18"/>
      <c r="JGK60" s="18"/>
      <c r="JGL60" s="18"/>
      <c r="JGM60" s="18"/>
      <c r="JGN60" s="18"/>
      <c r="JGO60" s="18"/>
      <c r="JGP60" s="18"/>
      <c r="JGQ60" s="18"/>
      <c r="JGR60" s="18"/>
      <c r="JGS60" s="18"/>
      <c r="JGT60" s="18"/>
      <c r="JGU60" s="18"/>
      <c r="JGV60" s="18"/>
      <c r="JGW60" s="18"/>
      <c r="JGX60" s="18"/>
      <c r="JGY60" s="18"/>
      <c r="JGZ60" s="18"/>
      <c r="JHA60" s="18"/>
      <c r="JHB60" s="18"/>
      <c r="JHC60" s="18"/>
      <c r="JHD60" s="18"/>
      <c r="JHE60" s="18"/>
      <c r="JHF60" s="18"/>
      <c r="JHG60" s="18"/>
      <c r="JHH60" s="18"/>
      <c r="JHI60" s="18"/>
      <c r="JHJ60" s="18"/>
      <c r="JHK60" s="18"/>
      <c r="JHL60" s="18"/>
      <c r="JHM60" s="18"/>
      <c r="JHN60" s="18"/>
      <c r="JHO60" s="18"/>
      <c r="JHP60" s="18"/>
      <c r="JHQ60" s="18"/>
      <c r="JHR60" s="18"/>
      <c r="JHS60" s="18"/>
      <c r="JHT60" s="18"/>
      <c r="JHU60" s="18"/>
      <c r="JHV60" s="18"/>
      <c r="JHW60" s="18"/>
      <c r="JHX60" s="18"/>
      <c r="JHY60" s="18"/>
      <c r="JHZ60" s="18"/>
      <c r="JIA60" s="18"/>
      <c r="JIB60" s="18"/>
      <c r="JIC60" s="18"/>
      <c r="JID60" s="18"/>
      <c r="JIE60" s="18"/>
      <c r="JIF60" s="18"/>
      <c r="JIG60" s="18"/>
      <c r="JIH60" s="18"/>
      <c r="JII60" s="18"/>
      <c r="JIJ60" s="18"/>
      <c r="JIK60" s="18"/>
      <c r="JIL60" s="18"/>
      <c r="JIM60" s="18"/>
      <c r="JIN60" s="18"/>
      <c r="JIO60" s="18"/>
      <c r="JIP60" s="18"/>
      <c r="JIQ60" s="18"/>
      <c r="JIR60" s="18"/>
      <c r="JIS60" s="18"/>
      <c r="JIT60" s="18"/>
      <c r="JIU60" s="18"/>
      <c r="JIV60" s="18"/>
      <c r="JIW60" s="18"/>
      <c r="JIX60" s="18"/>
      <c r="JIY60" s="18"/>
      <c r="JIZ60" s="18"/>
      <c r="JJA60" s="18"/>
      <c r="JJB60" s="18"/>
      <c r="JJC60" s="18"/>
      <c r="JJD60" s="18"/>
      <c r="JJE60" s="18"/>
      <c r="JJF60" s="18"/>
      <c r="JJG60" s="18"/>
      <c r="JJH60" s="18"/>
      <c r="JJI60" s="18"/>
      <c r="JJJ60" s="18"/>
      <c r="JJK60" s="18"/>
      <c r="JJL60" s="18"/>
      <c r="JJM60" s="18"/>
      <c r="JJN60" s="18"/>
      <c r="JJO60" s="18"/>
      <c r="JJP60" s="18"/>
      <c r="JJQ60" s="18"/>
      <c r="JJR60" s="18"/>
      <c r="JJS60" s="18"/>
      <c r="JJT60" s="18"/>
      <c r="JJU60" s="18"/>
      <c r="JJV60" s="18"/>
      <c r="JJW60" s="18"/>
      <c r="JJX60" s="18"/>
      <c r="JJY60" s="18"/>
      <c r="JJZ60" s="18"/>
      <c r="JKA60" s="18"/>
      <c r="JKB60" s="18"/>
      <c r="JKC60" s="18"/>
      <c r="JKD60" s="18"/>
      <c r="JKE60" s="18"/>
      <c r="JKF60" s="18"/>
      <c r="JKG60" s="18"/>
      <c r="JKH60" s="18"/>
      <c r="JKI60" s="18"/>
      <c r="JKJ60" s="18"/>
      <c r="JKK60" s="18"/>
      <c r="JKL60" s="18"/>
      <c r="JKM60" s="18"/>
      <c r="JKN60" s="18"/>
      <c r="JKO60" s="18"/>
      <c r="JKP60" s="18"/>
      <c r="JKQ60" s="18"/>
      <c r="JKR60" s="18"/>
      <c r="JKS60" s="18"/>
      <c r="JKT60" s="18"/>
      <c r="JKU60" s="18"/>
      <c r="JKV60" s="18"/>
      <c r="JKW60" s="18"/>
      <c r="JKX60" s="18"/>
      <c r="JKY60" s="18"/>
      <c r="JKZ60" s="18"/>
      <c r="JLA60" s="18"/>
      <c r="JLB60" s="18"/>
      <c r="JLC60" s="18"/>
      <c r="JLD60" s="18"/>
      <c r="JLE60" s="18"/>
      <c r="JLF60" s="18"/>
      <c r="JLG60" s="18"/>
      <c r="JLH60" s="18"/>
      <c r="JLI60" s="18"/>
      <c r="JLJ60" s="18"/>
      <c r="JLK60" s="18"/>
      <c r="JLL60" s="18"/>
      <c r="JLM60" s="18"/>
      <c r="JLN60" s="18"/>
      <c r="JLO60" s="18"/>
      <c r="JLP60" s="18"/>
      <c r="JLQ60" s="18"/>
      <c r="JLR60" s="18"/>
      <c r="JLS60" s="18"/>
      <c r="JLT60" s="18"/>
      <c r="JLU60" s="18"/>
      <c r="JLV60" s="18"/>
      <c r="JLW60" s="18"/>
      <c r="JLX60" s="18"/>
      <c r="JLY60" s="18"/>
      <c r="JLZ60" s="18"/>
      <c r="JMA60" s="18"/>
      <c r="JMB60" s="18"/>
      <c r="JMC60" s="18"/>
      <c r="JMD60" s="18"/>
      <c r="JME60" s="18"/>
      <c r="JMF60" s="18"/>
      <c r="JMG60" s="18"/>
      <c r="JMH60" s="18"/>
      <c r="JMI60" s="18"/>
      <c r="JMJ60" s="18"/>
      <c r="JMK60" s="18"/>
      <c r="JML60" s="18"/>
      <c r="JMM60" s="18"/>
      <c r="JMN60" s="18"/>
      <c r="JMO60" s="18"/>
      <c r="JMP60" s="18"/>
      <c r="JMQ60" s="18"/>
      <c r="JMR60" s="18"/>
      <c r="JMS60" s="18"/>
      <c r="JMT60" s="18"/>
      <c r="JMU60" s="18"/>
      <c r="JMV60" s="18"/>
      <c r="JMW60" s="18"/>
      <c r="JMX60" s="18"/>
      <c r="JMY60" s="18"/>
      <c r="JMZ60" s="18"/>
      <c r="JNA60" s="18"/>
      <c r="JNB60" s="18"/>
      <c r="JNC60" s="18"/>
      <c r="JND60" s="18"/>
      <c r="JNE60" s="18"/>
      <c r="JNF60" s="18"/>
      <c r="JNG60" s="18"/>
      <c r="JNH60" s="18"/>
      <c r="JNI60" s="18"/>
      <c r="JNJ60" s="18"/>
      <c r="JNK60" s="18"/>
      <c r="JNL60" s="18"/>
      <c r="JNM60" s="18"/>
      <c r="JNN60" s="18"/>
      <c r="JNO60" s="18"/>
      <c r="JNP60" s="18"/>
      <c r="JNQ60" s="18"/>
      <c r="JNR60" s="18"/>
      <c r="JNS60" s="18"/>
      <c r="JNT60" s="18"/>
      <c r="JNU60" s="18"/>
      <c r="JNV60" s="18"/>
      <c r="JNW60" s="18"/>
      <c r="JNX60" s="18"/>
      <c r="JNY60" s="18"/>
      <c r="JNZ60" s="18"/>
      <c r="JOA60" s="18"/>
      <c r="JOB60" s="18"/>
      <c r="JOC60" s="18"/>
      <c r="JOD60" s="18"/>
      <c r="JOE60" s="18"/>
      <c r="JOF60" s="18"/>
      <c r="JOG60" s="18"/>
      <c r="JOH60" s="18"/>
      <c r="JOI60" s="18"/>
      <c r="JOJ60" s="18"/>
      <c r="JOK60" s="18"/>
      <c r="JOL60" s="18"/>
      <c r="JOM60" s="18"/>
      <c r="JON60" s="18"/>
      <c r="JOO60" s="18"/>
      <c r="JOP60" s="18"/>
      <c r="JOQ60" s="18"/>
      <c r="JOR60" s="18"/>
      <c r="JOS60" s="18"/>
      <c r="JOT60" s="18"/>
      <c r="JOU60" s="18"/>
      <c r="JOV60" s="18"/>
      <c r="JOW60" s="18"/>
      <c r="JOX60" s="18"/>
      <c r="JOY60" s="18"/>
      <c r="JOZ60" s="18"/>
      <c r="JPA60" s="18"/>
      <c r="JPB60" s="18"/>
      <c r="JPC60" s="18"/>
      <c r="JPD60" s="18"/>
      <c r="JPE60" s="18"/>
      <c r="JPF60" s="18"/>
      <c r="JPG60" s="18"/>
      <c r="JPH60" s="18"/>
      <c r="JPI60" s="18"/>
      <c r="JPJ60" s="18"/>
      <c r="JPK60" s="18"/>
      <c r="JPL60" s="18"/>
      <c r="JPM60" s="18"/>
      <c r="JPN60" s="18"/>
      <c r="JPO60" s="18"/>
      <c r="JPP60" s="18"/>
      <c r="JPQ60" s="18"/>
      <c r="JPR60" s="18"/>
      <c r="JPS60" s="18"/>
      <c r="JPT60" s="18"/>
      <c r="JPU60" s="18"/>
      <c r="JPV60" s="18"/>
      <c r="JPW60" s="18"/>
      <c r="JPX60" s="18"/>
      <c r="JPY60" s="18"/>
      <c r="JPZ60" s="18"/>
      <c r="JQA60" s="18"/>
      <c r="JQB60" s="18"/>
      <c r="JQC60" s="18"/>
      <c r="JQD60" s="18"/>
      <c r="JQE60" s="18"/>
      <c r="JQF60" s="18"/>
      <c r="JQG60" s="18"/>
      <c r="JQH60" s="18"/>
      <c r="JQI60" s="18"/>
      <c r="JQJ60" s="18"/>
      <c r="JQK60" s="18"/>
      <c r="JQL60" s="18"/>
      <c r="JQM60" s="18"/>
      <c r="JQN60" s="18"/>
      <c r="JQO60" s="18"/>
      <c r="JQP60" s="18"/>
      <c r="JQQ60" s="18"/>
      <c r="JQR60" s="18"/>
      <c r="JQS60" s="18"/>
      <c r="JQT60" s="18"/>
      <c r="JQU60" s="18"/>
      <c r="JQV60" s="18"/>
      <c r="JQW60" s="18"/>
      <c r="JQX60" s="18"/>
      <c r="JQY60" s="18"/>
      <c r="JQZ60" s="18"/>
      <c r="JRA60" s="18"/>
      <c r="JRB60" s="18"/>
      <c r="JRC60" s="18"/>
      <c r="JRD60" s="18"/>
      <c r="JRE60" s="18"/>
      <c r="JRF60" s="18"/>
      <c r="JRG60" s="18"/>
      <c r="JRH60" s="18"/>
      <c r="JRI60" s="18"/>
      <c r="JRJ60" s="18"/>
      <c r="JRK60" s="18"/>
      <c r="JRL60" s="18"/>
      <c r="JRM60" s="18"/>
      <c r="JRN60" s="18"/>
      <c r="JRO60" s="18"/>
      <c r="JRP60" s="18"/>
      <c r="JRQ60" s="18"/>
      <c r="JRR60" s="18"/>
      <c r="JRS60" s="18"/>
      <c r="JRT60" s="18"/>
      <c r="JRU60" s="18"/>
      <c r="JRV60" s="18"/>
      <c r="JRW60" s="18"/>
      <c r="JRX60" s="18"/>
      <c r="JRY60" s="18"/>
      <c r="JRZ60" s="18"/>
      <c r="JSA60" s="18"/>
      <c r="JSB60" s="18"/>
      <c r="JSC60" s="18"/>
      <c r="JSD60" s="18"/>
      <c r="JSE60" s="18"/>
      <c r="JSF60" s="18"/>
      <c r="JSG60" s="18"/>
      <c r="JSH60" s="18"/>
      <c r="JSI60" s="18"/>
      <c r="JSJ60" s="18"/>
      <c r="JSK60" s="18"/>
      <c r="JSL60" s="18"/>
      <c r="JSM60" s="18"/>
      <c r="JSN60" s="18"/>
      <c r="JSO60" s="18"/>
      <c r="JSP60" s="18"/>
      <c r="JSQ60" s="18"/>
      <c r="JSR60" s="18"/>
      <c r="JSS60" s="18"/>
      <c r="JST60" s="18"/>
      <c r="JSU60" s="18"/>
      <c r="JSV60" s="18"/>
      <c r="JSW60" s="18"/>
      <c r="JSX60" s="18"/>
      <c r="JSY60" s="18"/>
      <c r="JSZ60" s="18"/>
      <c r="JTA60" s="18"/>
      <c r="JTB60" s="18"/>
      <c r="JTC60" s="18"/>
      <c r="JTD60" s="18"/>
      <c r="JTE60" s="18"/>
      <c r="JTF60" s="18"/>
      <c r="JTG60" s="18"/>
      <c r="JTH60" s="18"/>
      <c r="JTI60" s="18"/>
      <c r="JTJ60" s="18"/>
      <c r="JTK60" s="18"/>
      <c r="JTL60" s="18"/>
      <c r="JTM60" s="18"/>
      <c r="JTN60" s="18"/>
      <c r="JTO60" s="18"/>
      <c r="JTP60" s="18"/>
      <c r="JTQ60" s="18"/>
      <c r="JTR60" s="18"/>
      <c r="JTS60" s="18"/>
      <c r="JTT60" s="18"/>
      <c r="JTU60" s="18"/>
      <c r="JTV60" s="18"/>
      <c r="JTW60" s="18"/>
      <c r="JTX60" s="18"/>
      <c r="JTY60" s="18"/>
      <c r="JTZ60" s="18"/>
      <c r="JUA60" s="18"/>
      <c r="JUB60" s="18"/>
      <c r="JUC60" s="18"/>
      <c r="JUD60" s="18"/>
      <c r="JUE60" s="18"/>
      <c r="JUF60" s="18"/>
      <c r="JUG60" s="18"/>
      <c r="JUH60" s="18"/>
      <c r="JUI60" s="18"/>
      <c r="JUJ60" s="18"/>
      <c r="JUK60" s="18"/>
      <c r="JUL60" s="18"/>
      <c r="JUM60" s="18"/>
      <c r="JUN60" s="18"/>
      <c r="JUO60" s="18"/>
      <c r="JUP60" s="18"/>
      <c r="JUQ60" s="18"/>
      <c r="JUR60" s="18"/>
      <c r="JUS60" s="18"/>
      <c r="JUT60" s="18"/>
      <c r="JUU60" s="18"/>
      <c r="JUV60" s="18"/>
      <c r="JUW60" s="18"/>
      <c r="JUX60" s="18"/>
      <c r="JUY60" s="18"/>
      <c r="JUZ60" s="18"/>
      <c r="JVA60" s="18"/>
      <c r="JVB60" s="18"/>
      <c r="JVC60" s="18"/>
      <c r="JVD60" s="18"/>
      <c r="JVE60" s="18"/>
      <c r="JVF60" s="18"/>
      <c r="JVG60" s="18"/>
      <c r="JVH60" s="18"/>
      <c r="JVI60" s="18"/>
      <c r="JVJ60" s="18"/>
      <c r="JVK60" s="18"/>
      <c r="JVL60" s="18"/>
      <c r="JVM60" s="18"/>
      <c r="JVN60" s="18"/>
      <c r="JVO60" s="18"/>
      <c r="JVP60" s="18"/>
      <c r="JVQ60" s="18"/>
      <c r="JVR60" s="18"/>
      <c r="JVS60" s="18"/>
      <c r="JVT60" s="18"/>
      <c r="JVU60" s="18"/>
      <c r="JVV60" s="18"/>
      <c r="JVW60" s="18"/>
      <c r="JVX60" s="18"/>
      <c r="JVY60" s="18"/>
      <c r="JVZ60" s="18"/>
      <c r="JWA60" s="18"/>
      <c r="JWB60" s="18"/>
      <c r="JWC60" s="18"/>
      <c r="JWD60" s="18"/>
      <c r="JWE60" s="18"/>
      <c r="JWF60" s="18"/>
      <c r="JWG60" s="18"/>
      <c r="JWH60" s="18"/>
      <c r="JWI60" s="18"/>
      <c r="JWJ60" s="18"/>
      <c r="JWK60" s="18"/>
      <c r="JWL60" s="18"/>
      <c r="JWM60" s="18"/>
      <c r="JWN60" s="18"/>
      <c r="JWO60" s="18"/>
      <c r="JWP60" s="18"/>
      <c r="JWQ60" s="18"/>
      <c r="JWR60" s="18"/>
      <c r="JWS60" s="18"/>
      <c r="JWT60" s="18"/>
      <c r="JWU60" s="18"/>
      <c r="JWV60" s="18"/>
      <c r="JWW60" s="18"/>
      <c r="JWX60" s="18"/>
      <c r="JWY60" s="18"/>
      <c r="JWZ60" s="18"/>
      <c r="JXA60" s="18"/>
      <c r="JXB60" s="18"/>
      <c r="JXC60" s="18"/>
      <c r="JXD60" s="18"/>
      <c r="JXE60" s="18"/>
      <c r="JXF60" s="18"/>
      <c r="JXG60" s="18"/>
      <c r="JXH60" s="18"/>
      <c r="JXI60" s="18"/>
      <c r="JXJ60" s="18"/>
      <c r="JXK60" s="18"/>
      <c r="JXL60" s="18"/>
      <c r="JXM60" s="18"/>
      <c r="JXN60" s="18"/>
      <c r="JXO60" s="18"/>
      <c r="JXP60" s="18"/>
      <c r="JXQ60" s="18"/>
      <c r="JXR60" s="18"/>
      <c r="JXS60" s="18"/>
      <c r="JXT60" s="18"/>
      <c r="JXU60" s="18"/>
      <c r="JXV60" s="18"/>
      <c r="JXW60" s="18"/>
      <c r="JXX60" s="18"/>
      <c r="JXY60" s="18"/>
      <c r="JXZ60" s="18"/>
      <c r="JYA60" s="18"/>
      <c r="JYB60" s="18"/>
      <c r="JYC60" s="18"/>
      <c r="JYD60" s="18"/>
      <c r="JYE60" s="18"/>
      <c r="JYF60" s="18"/>
      <c r="JYG60" s="18"/>
      <c r="JYH60" s="18"/>
      <c r="JYI60" s="18"/>
      <c r="JYJ60" s="18"/>
      <c r="JYK60" s="18"/>
      <c r="JYL60" s="18"/>
      <c r="JYM60" s="18"/>
      <c r="JYN60" s="18"/>
      <c r="JYO60" s="18"/>
      <c r="JYP60" s="18"/>
      <c r="JYQ60" s="18"/>
      <c r="JYR60" s="18"/>
      <c r="JYS60" s="18"/>
      <c r="JYT60" s="18"/>
      <c r="JYU60" s="18"/>
      <c r="JYV60" s="18"/>
      <c r="JYW60" s="18"/>
      <c r="JYX60" s="18"/>
      <c r="JYY60" s="18"/>
      <c r="JYZ60" s="18"/>
      <c r="JZA60" s="18"/>
      <c r="JZB60" s="18"/>
      <c r="JZC60" s="18"/>
      <c r="JZD60" s="18"/>
      <c r="JZE60" s="18"/>
      <c r="JZF60" s="18"/>
      <c r="JZG60" s="18"/>
      <c r="JZH60" s="18"/>
      <c r="JZI60" s="18"/>
      <c r="JZJ60" s="18"/>
      <c r="JZK60" s="18"/>
      <c r="JZL60" s="18"/>
      <c r="JZM60" s="18"/>
      <c r="JZN60" s="18"/>
      <c r="JZO60" s="18"/>
      <c r="JZP60" s="18"/>
      <c r="JZQ60" s="18"/>
      <c r="JZR60" s="18"/>
      <c r="JZS60" s="18"/>
      <c r="JZT60" s="18"/>
      <c r="JZU60" s="18"/>
      <c r="JZV60" s="18"/>
      <c r="JZW60" s="18"/>
      <c r="JZX60" s="18"/>
      <c r="JZY60" s="18"/>
      <c r="JZZ60" s="18"/>
      <c r="KAA60" s="18"/>
      <c r="KAB60" s="18"/>
      <c r="KAC60" s="18"/>
      <c r="KAD60" s="18"/>
      <c r="KAE60" s="18"/>
      <c r="KAF60" s="18"/>
      <c r="KAG60" s="18"/>
      <c r="KAH60" s="18"/>
      <c r="KAI60" s="18"/>
      <c r="KAJ60" s="18"/>
      <c r="KAK60" s="18"/>
      <c r="KAL60" s="18"/>
      <c r="KAM60" s="18"/>
      <c r="KAN60" s="18"/>
      <c r="KAO60" s="18"/>
      <c r="KAP60" s="18"/>
      <c r="KAQ60" s="18"/>
      <c r="KAR60" s="18"/>
      <c r="KAS60" s="18"/>
      <c r="KAT60" s="18"/>
      <c r="KAU60" s="18"/>
      <c r="KAV60" s="18"/>
      <c r="KAW60" s="18"/>
      <c r="KAX60" s="18"/>
      <c r="KAY60" s="18"/>
      <c r="KAZ60" s="18"/>
      <c r="KBA60" s="18"/>
      <c r="KBB60" s="18"/>
      <c r="KBC60" s="18"/>
      <c r="KBD60" s="18"/>
      <c r="KBE60" s="18"/>
      <c r="KBF60" s="18"/>
      <c r="KBG60" s="18"/>
      <c r="KBH60" s="18"/>
      <c r="KBI60" s="18"/>
      <c r="KBJ60" s="18"/>
      <c r="KBK60" s="18"/>
      <c r="KBL60" s="18"/>
      <c r="KBM60" s="18"/>
      <c r="KBN60" s="18"/>
      <c r="KBO60" s="18"/>
      <c r="KBP60" s="18"/>
      <c r="KBQ60" s="18"/>
      <c r="KBR60" s="18"/>
      <c r="KBS60" s="18"/>
      <c r="KBT60" s="18"/>
      <c r="KBU60" s="18"/>
      <c r="KBV60" s="18"/>
      <c r="KBW60" s="18"/>
      <c r="KBX60" s="18"/>
      <c r="KBY60" s="18"/>
      <c r="KBZ60" s="18"/>
      <c r="KCA60" s="18"/>
      <c r="KCB60" s="18"/>
      <c r="KCC60" s="18"/>
      <c r="KCD60" s="18"/>
      <c r="KCE60" s="18"/>
      <c r="KCF60" s="18"/>
      <c r="KCG60" s="18"/>
      <c r="KCH60" s="18"/>
      <c r="KCI60" s="18"/>
      <c r="KCJ60" s="18"/>
      <c r="KCK60" s="18"/>
      <c r="KCL60" s="18"/>
      <c r="KCM60" s="18"/>
      <c r="KCN60" s="18"/>
      <c r="KCO60" s="18"/>
      <c r="KCP60" s="18"/>
      <c r="KCQ60" s="18"/>
      <c r="KCR60" s="18"/>
      <c r="KCS60" s="18"/>
      <c r="KCT60" s="18"/>
      <c r="KCU60" s="18"/>
      <c r="KCV60" s="18"/>
      <c r="KCW60" s="18"/>
      <c r="KCX60" s="18"/>
      <c r="KCY60" s="18"/>
      <c r="KCZ60" s="18"/>
      <c r="KDA60" s="18"/>
      <c r="KDB60" s="18"/>
      <c r="KDC60" s="18"/>
      <c r="KDD60" s="18"/>
      <c r="KDE60" s="18"/>
      <c r="KDF60" s="18"/>
      <c r="KDG60" s="18"/>
      <c r="KDH60" s="18"/>
      <c r="KDI60" s="18"/>
      <c r="KDJ60" s="18"/>
      <c r="KDK60" s="18"/>
      <c r="KDL60" s="18"/>
      <c r="KDM60" s="18"/>
      <c r="KDN60" s="18"/>
      <c r="KDO60" s="18"/>
      <c r="KDP60" s="18"/>
      <c r="KDQ60" s="18"/>
      <c r="KDR60" s="18"/>
      <c r="KDS60" s="18"/>
      <c r="KDT60" s="18"/>
      <c r="KDU60" s="18"/>
      <c r="KDV60" s="18"/>
      <c r="KDW60" s="18"/>
      <c r="KDX60" s="18"/>
      <c r="KDY60" s="18"/>
      <c r="KDZ60" s="18"/>
      <c r="KEA60" s="18"/>
      <c r="KEB60" s="18"/>
      <c r="KEC60" s="18"/>
      <c r="KED60" s="18"/>
      <c r="KEE60" s="18"/>
      <c r="KEF60" s="18"/>
      <c r="KEG60" s="18"/>
      <c r="KEH60" s="18"/>
      <c r="KEI60" s="18"/>
      <c r="KEJ60" s="18"/>
      <c r="KEK60" s="18"/>
      <c r="KEL60" s="18"/>
      <c r="KEM60" s="18"/>
      <c r="KEN60" s="18"/>
      <c r="KEO60" s="18"/>
      <c r="KEP60" s="18"/>
      <c r="KEQ60" s="18"/>
      <c r="KER60" s="18"/>
      <c r="KES60" s="18"/>
      <c r="KET60" s="18"/>
      <c r="KEU60" s="18"/>
      <c r="KEV60" s="18"/>
      <c r="KEW60" s="18"/>
      <c r="KEX60" s="18"/>
      <c r="KEY60" s="18"/>
      <c r="KEZ60" s="18"/>
      <c r="KFA60" s="18"/>
      <c r="KFB60" s="18"/>
      <c r="KFC60" s="18"/>
      <c r="KFD60" s="18"/>
      <c r="KFE60" s="18"/>
      <c r="KFF60" s="18"/>
      <c r="KFG60" s="18"/>
      <c r="KFH60" s="18"/>
      <c r="KFI60" s="18"/>
      <c r="KFJ60" s="18"/>
      <c r="KFK60" s="18"/>
      <c r="KFL60" s="18"/>
      <c r="KFM60" s="18"/>
      <c r="KFN60" s="18"/>
      <c r="KFO60" s="18"/>
      <c r="KFP60" s="18"/>
      <c r="KFQ60" s="18"/>
      <c r="KFR60" s="18"/>
      <c r="KFS60" s="18"/>
      <c r="KFT60" s="18"/>
      <c r="KFU60" s="18"/>
      <c r="KFV60" s="18"/>
      <c r="KFW60" s="18"/>
      <c r="KFX60" s="18"/>
      <c r="KFY60" s="18"/>
      <c r="KFZ60" s="18"/>
      <c r="KGA60" s="18"/>
      <c r="KGB60" s="18"/>
      <c r="KGC60" s="18"/>
      <c r="KGD60" s="18"/>
      <c r="KGE60" s="18"/>
      <c r="KGF60" s="18"/>
      <c r="KGG60" s="18"/>
      <c r="KGH60" s="18"/>
      <c r="KGI60" s="18"/>
      <c r="KGJ60" s="18"/>
      <c r="KGK60" s="18"/>
      <c r="KGL60" s="18"/>
      <c r="KGM60" s="18"/>
      <c r="KGN60" s="18"/>
      <c r="KGO60" s="18"/>
      <c r="KGP60" s="18"/>
      <c r="KGQ60" s="18"/>
      <c r="KGR60" s="18"/>
      <c r="KGS60" s="18"/>
      <c r="KGT60" s="18"/>
      <c r="KGU60" s="18"/>
      <c r="KGV60" s="18"/>
      <c r="KGW60" s="18"/>
      <c r="KGX60" s="18"/>
      <c r="KGY60" s="18"/>
      <c r="KGZ60" s="18"/>
      <c r="KHA60" s="18"/>
      <c r="KHB60" s="18"/>
      <c r="KHC60" s="18"/>
      <c r="KHD60" s="18"/>
      <c r="KHE60" s="18"/>
      <c r="KHF60" s="18"/>
      <c r="KHG60" s="18"/>
      <c r="KHH60" s="18"/>
      <c r="KHI60" s="18"/>
      <c r="KHJ60" s="18"/>
      <c r="KHK60" s="18"/>
      <c r="KHL60" s="18"/>
      <c r="KHM60" s="18"/>
      <c r="KHN60" s="18"/>
      <c r="KHO60" s="18"/>
      <c r="KHP60" s="18"/>
      <c r="KHQ60" s="18"/>
      <c r="KHR60" s="18"/>
      <c r="KHS60" s="18"/>
      <c r="KHT60" s="18"/>
      <c r="KHU60" s="18"/>
      <c r="KHV60" s="18"/>
      <c r="KHW60" s="18"/>
      <c r="KHX60" s="18"/>
      <c r="KHY60" s="18"/>
      <c r="KHZ60" s="18"/>
      <c r="KIA60" s="18"/>
      <c r="KIB60" s="18"/>
      <c r="KIC60" s="18"/>
      <c r="KID60" s="18"/>
      <c r="KIE60" s="18"/>
      <c r="KIF60" s="18"/>
      <c r="KIG60" s="18"/>
      <c r="KIH60" s="18"/>
      <c r="KII60" s="18"/>
      <c r="KIJ60" s="18"/>
      <c r="KIK60" s="18"/>
      <c r="KIL60" s="18"/>
      <c r="KIM60" s="18"/>
      <c r="KIN60" s="18"/>
      <c r="KIO60" s="18"/>
      <c r="KIP60" s="18"/>
      <c r="KIQ60" s="18"/>
      <c r="KIR60" s="18"/>
      <c r="KIS60" s="18"/>
      <c r="KIT60" s="18"/>
      <c r="KIU60" s="18"/>
      <c r="KIV60" s="18"/>
      <c r="KIW60" s="18"/>
      <c r="KIX60" s="18"/>
      <c r="KIY60" s="18"/>
      <c r="KIZ60" s="18"/>
      <c r="KJA60" s="18"/>
      <c r="KJB60" s="18"/>
      <c r="KJC60" s="18"/>
      <c r="KJD60" s="18"/>
      <c r="KJE60" s="18"/>
      <c r="KJF60" s="18"/>
      <c r="KJG60" s="18"/>
      <c r="KJH60" s="18"/>
      <c r="KJI60" s="18"/>
      <c r="KJJ60" s="18"/>
      <c r="KJK60" s="18"/>
      <c r="KJL60" s="18"/>
      <c r="KJM60" s="18"/>
      <c r="KJN60" s="18"/>
      <c r="KJO60" s="18"/>
      <c r="KJP60" s="18"/>
      <c r="KJQ60" s="18"/>
      <c r="KJR60" s="18"/>
      <c r="KJS60" s="18"/>
      <c r="KJT60" s="18"/>
      <c r="KJU60" s="18"/>
      <c r="KJV60" s="18"/>
      <c r="KJW60" s="18"/>
      <c r="KJX60" s="18"/>
      <c r="KJY60" s="18"/>
      <c r="KJZ60" s="18"/>
      <c r="KKA60" s="18"/>
      <c r="KKB60" s="18"/>
      <c r="KKC60" s="18"/>
      <c r="KKD60" s="18"/>
      <c r="KKE60" s="18"/>
      <c r="KKF60" s="18"/>
      <c r="KKG60" s="18"/>
      <c r="KKH60" s="18"/>
      <c r="KKI60" s="18"/>
      <c r="KKJ60" s="18"/>
      <c r="KKK60" s="18"/>
      <c r="KKL60" s="18"/>
      <c r="KKM60" s="18"/>
      <c r="KKN60" s="18"/>
      <c r="KKO60" s="18"/>
      <c r="KKP60" s="18"/>
      <c r="KKQ60" s="18"/>
      <c r="KKR60" s="18"/>
      <c r="KKS60" s="18"/>
      <c r="KKT60" s="18"/>
      <c r="KKU60" s="18"/>
      <c r="KKV60" s="18"/>
      <c r="KKW60" s="18"/>
      <c r="KKX60" s="18"/>
      <c r="KKY60" s="18"/>
      <c r="KKZ60" s="18"/>
      <c r="KLA60" s="18"/>
      <c r="KLB60" s="18"/>
      <c r="KLC60" s="18"/>
      <c r="KLD60" s="18"/>
      <c r="KLE60" s="18"/>
      <c r="KLF60" s="18"/>
      <c r="KLG60" s="18"/>
      <c r="KLH60" s="18"/>
      <c r="KLI60" s="18"/>
      <c r="KLJ60" s="18"/>
      <c r="KLK60" s="18"/>
      <c r="KLL60" s="18"/>
      <c r="KLM60" s="18"/>
      <c r="KLN60" s="18"/>
      <c r="KLO60" s="18"/>
      <c r="KLP60" s="18"/>
      <c r="KLQ60" s="18"/>
      <c r="KLR60" s="18"/>
      <c r="KLS60" s="18"/>
      <c r="KLT60" s="18"/>
      <c r="KLU60" s="18"/>
      <c r="KLV60" s="18"/>
      <c r="KLW60" s="18"/>
      <c r="KLX60" s="18"/>
      <c r="KLY60" s="18"/>
      <c r="KLZ60" s="18"/>
      <c r="KMA60" s="18"/>
      <c r="KMB60" s="18"/>
      <c r="KMC60" s="18"/>
      <c r="KMD60" s="18"/>
      <c r="KME60" s="18"/>
      <c r="KMF60" s="18"/>
      <c r="KMG60" s="18"/>
      <c r="KMH60" s="18"/>
      <c r="KMI60" s="18"/>
      <c r="KMJ60" s="18"/>
      <c r="KMK60" s="18"/>
      <c r="KML60" s="18"/>
      <c r="KMM60" s="18"/>
      <c r="KMN60" s="18"/>
      <c r="KMO60" s="18"/>
      <c r="KMP60" s="18"/>
      <c r="KMQ60" s="18"/>
      <c r="KMR60" s="18"/>
      <c r="KMS60" s="18"/>
      <c r="KMT60" s="18"/>
      <c r="KMU60" s="18"/>
      <c r="KMV60" s="18"/>
      <c r="KMW60" s="18"/>
      <c r="KMX60" s="18"/>
      <c r="KMY60" s="18"/>
      <c r="KMZ60" s="18"/>
      <c r="KNA60" s="18"/>
      <c r="KNB60" s="18"/>
      <c r="KNC60" s="18"/>
      <c r="KND60" s="18"/>
      <c r="KNE60" s="18"/>
      <c r="KNF60" s="18"/>
      <c r="KNG60" s="18"/>
      <c r="KNH60" s="18"/>
      <c r="KNI60" s="18"/>
      <c r="KNJ60" s="18"/>
      <c r="KNK60" s="18"/>
      <c r="KNL60" s="18"/>
      <c r="KNM60" s="18"/>
      <c r="KNN60" s="18"/>
      <c r="KNO60" s="18"/>
      <c r="KNP60" s="18"/>
      <c r="KNQ60" s="18"/>
      <c r="KNR60" s="18"/>
      <c r="KNS60" s="18"/>
      <c r="KNT60" s="18"/>
      <c r="KNU60" s="18"/>
      <c r="KNV60" s="18"/>
      <c r="KNW60" s="18"/>
      <c r="KNX60" s="18"/>
      <c r="KNY60" s="18"/>
      <c r="KNZ60" s="18"/>
      <c r="KOA60" s="18"/>
      <c r="KOB60" s="18"/>
      <c r="KOC60" s="18"/>
      <c r="KOD60" s="18"/>
      <c r="KOE60" s="18"/>
      <c r="KOF60" s="18"/>
      <c r="KOG60" s="18"/>
      <c r="KOH60" s="18"/>
      <c r="KOI60" s="18"/>
      <c r="KOJ60" s="18"/>
      <c r="KOK60" s="18"/>
      <c r="KOL60" s="18"/>
      <c r="KOM60" s="18"/>
      <c r="KON60" s="18"/>
      <c r="KOO60" s="18"/>
      <c r="KOP60" s="18"/>
      <c r="KOQ60" s="18"/>
      <c r="KOR60" s="18"/>
      <c r="KOS60" s="18"/>
      <c r="KOT60" s="18"/>
      <c r="KOU60" s="18"/>
      <c r="KOV60" s="18"/>
      <c r="KOW60" s="18"/>
      <c r="KOX60" s="18"/>
      <c r="KOY60" s="18"/>
      <c r="KOZ60" s="18"/>
      <c r="KPA60" s="18"/>
      <c r="KPB60" s="18"/>
      <c r="KPC60" s="18"/>
      <c r="KPD60" s="18"/>
      <c r="KPE60" s="18"/>
      <c r="KPF60" s="18"/>
      <c r="KPG60" s="18"/>
      <c r="KPH60" s="18"/>
      <c r="KPI60" s="18"/>
      <c r="KPJ60" s="18"/>
      <c r="KPK60" s="18"/>
      <c r="KPL60" s="18"/>
      <c r="KPM60" s="18"/>
      <c r="KPN60" s="18"/>
      <c r="KPO60" s="18"/>
      <c r="KPP60" s="18"/>
      <c r="KPQ60" s="18"/>
      <c r="KPR60" s="18"/>
      <c r="KPS60" s="18"/>
      <c r="KPT60" s="18"/>
      <c r="KPU60" s="18"/>
      <c r="KPV60" s="18"/>
      <c r="KPW60" s="18"/>
      <c r="KPX60" s="18"/>
      <c r="KPY60" s="18"/>
      <c r="KPZ60" s="18"/>
      <c r="KQA60" s="18"/>
      <c r="KQB60" s="18"/>
      <c r="KQC60" s="18"/>
      <c r="KQD60" s="18"/>
      <c r="KQE60" s="18"/>
      <c r="KQF60" s="18"/>
      <c r="KQG60" s="18"/>
      <c r="KQH60" s="18"/>
      <c r="KQI60" s="18"/>
      <c r="KQJ60" s="18"/>
      <c r="KQK60" s="18"/>
      <c r="KQL60" s="18"/>
      <c r="KQM60" s="18"/>
      <c r="KQN60" s="18"/>
      <c r="KQO60" s="18"/>
      <c r="KQP60" s="18"/>
      <c r="KQQ60" s="18"/>
      <c r="KQR60" s="18"/>
      <c r="KQS60" s="18"/>
      <c r="KQT60" s="18"/>
      <c r="KQU60" s="18"/>
      <c r="KQV60" s="18"/>
      <c r="KQW60" s="18"/>
      <c r="KQX60" s="18"/>
      <c r="KQY60" s="18"/>
      <c r="KQZ60" s="18"/>
      <c r="KRA60" s="18"/>
      <c r="KRB60" s="18"/>
      <c r="KRC60" s="18"/>
      <c r="KRD60" s="18"/>
      <c r="KRE60" s="18"/>
      <c r="KRF60" s="18"/>
      <c r="KRG60" s="18"/>
      <c r="KRH60" s="18"/>
      <c r="KRI60" s="18"/>
      <c r="KRJ60" s="18"/>
      <c r="KRK60" s="18"/>
      <c r="KRL60" s="18"/>
      <c r="KRM60" s="18"/>
      <c r="KRN60" s="18"/>
      <c r="KRO60" s="18"/>
      <c r="KRP60" s="18"/>
      <c r="KRQ60" s="18"/>
      <c r="KRR60" s="18"/>
      <c r="KRS60" s="18"/>
      <c r="KRT60" s="18"/>
      <c r="KRU60" s="18"/>
      <c r="KRV60" s="18"/>
      <c r="KRW60" s="18"/>
      <c r="KRX60" s="18"/>
      <c r="KRY60" s="18"/>
      <c r="KRZ60" s="18"/>
      <c r="KSA60" s="18"/>
      <c r="KSB60" s="18"/>
      <c r="KSC60" s="18"/>
      <c r="KSD60" s="18"/>
      <c r="KSE60" s="18"/>
      <c r="KSF60" s="18"/>
      <c r="KSG60" s="18"/>
      <c r="KSH60" s="18"/>
      <c r="KSI60" s="18"/>
      <c r="KSJ60" s="18"/>
      <c r="KSK60" s="18"/>
      <c r="KSL60" s="18"/>
      <c r="KSM60" s="18"/>
      <c r="KSN60" s="18"/>
      <c r="KSO60" s="18"/>
      <c r="KSP60" s="18"/>
      <c r="KSQ60" s="18"/>
      <c r="KSR60" s="18"/>
      <c r="KSS60" s="18"/>
      <c r="KST60" s="18"/>
      <c r="KSU60" s="18"/>
      <c r="KSV60" s="18"/>
      <c r="KSW60" s="18"/>
      <c r="KSX60" s="18"/>
      <c r="KSY60" s="18"/>
      <c r="KSZ60" s="18"/>
      <c r="KTA60" s="18"/>
      <c r="KTB60" s="18"/>
      <c r="KTC60" s="18"/>
      <c r="KTD60" s="18"/>
      <c r="KTE60" s="18"/>
      <c r="KTF60" s="18"/>
      <c r="KTG60" s="18"/>
      <c r="KTH60" s="18"/>
      <c r="KTI60" s="18"/>
      <c r="KTJ60" s="18"/>
      <c r="KTK60" s="18"/>
      <c r="KTL60" s="18"/>
      <c r="KTM60" s="18"/>
      <c r="KTN60" s="18"/>
      <c r="KTO60" s="18"/>
      <c r="KTP60" s="18"/>
      <c r="KTQ60" s="18"/>
      <c r="KTR60" s="18"/>
      <c r="KTS60" s="18"/>
      <c r="KTT60" s="18"/>
      <c r="KTU60" s="18"/>
      <c r="KTV60" s="18"/>
      <c r="KTW60" s="18"/>
      <c r="KTX60" s="18"/>
      <c r="KTY60" s="18"/>
      <c r="KTZ60" s="18"/>
      <c r="KUA60" s="18"/>
      <c r="KUB60" s="18"/>
      <c r="KUC60" s="18"/>
      <c r="KUD60" s="18"/>
      <c r="KUE60" s="18"/>
      <c r="KUF60" s="18"/>
      <c r="KUG60" s="18"/>
      <c r="KUH60" s="18"/>
      <c r="KUI60" s="18"/>
      <c r="KUJ60" s="18"/>
      <c r="KUK60" s="18"/>
      <c r="KUL60" s="18"/>
      <c r="KUM60" s="18"/>
      <c r="KUN60" s="18"/>
      <c r="KUO60" s="18"/>
      <c r="KUP60" s="18"/>
      <c r="KUQ60" s="18"/>
      <c r="KUR60" s="18"/>
      <c r="KUS60" s="18"/>
      <c r="KUT60" s="18"/>
      <c r="KUU60" s="18"/>
      <c r="KUV60" s="18"/>
      <c r="KUW60" s="18"/>
      <c r="KUX60" s="18"/>
      <c r="KUY60" s="18"/>
      <c r="KUZ60" s="18"/>
      <c r="KVA60" s="18"/>
      <c r="KVB60" s="18"/>
      <c r="KVC60" s="18"/>
      <c r="KVD60" s="18"/>
      <c r="KVE60" s="18"/>
      <c r="KVF60" s="18"/>
      <c r="KVG60" s="18"/>
      <c r="KVH60" s="18"/>
      <c r="KVI60" s="18"/>
      <c r="KVJ60" s="18"/>
      <c r="KVK60" s="18"/>
      <c r="KVL60" s="18"/>
      <c r="KVM60" s="18"/>
      <c r="KVN60" s="18"/>
      <c r="KVO60" s="18"/>
      <c r="KVP60" s="18"/>
      <c r="KVQ60" s="18"/>
      <c r="KVR60" s="18"/>
      <c r="KVS60" s="18"/>
      <c r="KVT60" s="18"/>
      <c r="KVU60" s="18"/>
      <c r="KVV60" s="18"/>
      <c r="KVW60" s="18"/>
      <c r="KVX60" s="18"/>
      <c r="KVY60" s="18"/>
      <c r="KVZ60" s="18"/>
      <c r="KWA60" s="18"/>
      <c r="KWB60" s="18"/>
      <c r="KWC60" s="18"/>
      <c r="KWD60" s="18"/>
      <c r="KWE60" s="18"/>
      <c r="KWF60" s="18"/>
      <c r="KWG60" s="18"/>
      <c r="KWH60" s="18"/>
      <c r="KWI60" s="18"/>
      <c r="KWJ60" s="18"/>
      <c r="KWK60" s="18"/>
      <c r="KWL60" s="18"/>
      <c r="KWM60" s="18"/>
      <c r="KWN60" s="18"/>
      <c r="KWO60" s="18"/>
      <c r="KWP60" s="18"/>
      <c r="KWQ60" s="18"/>
      <c r="KWR60" s="18"/>
      <c r="KWS60" s="18"/>
      <c r="KWT60" s="18"/>
      <c r="KWU60" s="18"/>
      <c r="KWV60" s="18"/>
      <c r="KWW60" s="18"/>
      <c r="KWX60" s="18"/>
      <c r="KWY60" s="18"/>
      <c r="KWZ60" s="18"/>
      <c r="KXA60" s="18"/>
      <c r="KXB60" s="18"/>
      <c r="KXC60" s="18"/>
      <c r="KXD60" s="18"/>
      <c r="KXE60" s="18"/>
      <c r="KXF60" s="18"/>
      <c r="KXG60" s="18"/>
      <c r="KXH60" s="18"/>
      <c r="KXI60" s="18"/>
      <c r="KXJ60" s="18"/>
      <c r="KXK60" s="18"/>
      <c r="KXL60" s="18"/>
      <c r="KXM60" s="18"/>
      <c r="KXN60" s="18"/>
      <c r="KXO60" s="18"/>
      <c r="KXP60" s="18"/>
      <c r="KXQ60" s="18"/>
      <c r="KXR60" s="18"/>
      <c r="KXS60" s="18"/>
      <c r="KXT60" s="18"/>
      <c r="KXU60" s="18"/>
      <c r="KXV60" s="18"/>
      <c r="KXW60" s="18"/>
      <c r="KXX60" s="18"/>
      <c r="KXY60" s="18"/>
      <c r="KXZ60" s="18"/>
      <c r="KYA60" s="18"/>
      <c r="KYB60" s="18"/>
      <c r="KYC60" s="18"/>
      <c r="KYD60" s="18"/>
      <c r="KYE60" s="18"/>
      <c r="KYF60" s="18"/>
      <c r="KYG60" s="18"/>
      <c r="KYH60" s="18"/>
      <c r="KYI60" s="18"/>
      <c r="KYJ60" s="18"/>
      <c r="KYK60" s="18"/>
      <c r="KYL60" s="18"/>
      <c r="KYM60" s="18"/>
      <c r="KYN60" s="18"/>
      <c r="KYO60" s="18"/>
      <c r="KYP60" s="18"/>
      <c r="KYQ60" s="18"/>
      <c r="KYR60" s="18"/>
      <c r="KYS60" s="18"/>
      <c r="KYT60" s="18"/>
      <c r="KYU60" s="18"/>
      <c r="KYV60" s="18"/>
      <c r="KYW60" s="18"/>
      <c r="KYX60" s="18"/>
      <c r="KYY60" s="18"/>
      <c r="KYZ60" s="18"/>
      <c r="KZA60" s="18"/>
      <c r="KZB60" s="18"/>
      <c r="KZC60" s="18"/>
      <c r="KZD60" s="18"/>
      <c r="KZE60" s="18"/>
      <c r="KZF60" s="18"/>
      <c r="KZG60" s="18"/>
      <c r="KZH60" s="18"/>
      <c r="KZI60" s="18"/>
      <c r="KZJ60" s="18"/>
      <c r="KZK60" s="18"/>
      <c r="KZL60" s="18"/>
      <c r="KZM60" s="18"/>
      <c r="KZN60" s="18"/>
      <c r="KZO60" s="18"/>
      <c r="KZP60" s="18"/>
      <c r="KZQ60" s="18"/>
      <c r="KZR60" s="18"/>
      <c r="KZS60" s="18"/>
      <c r="KZT60" s="18"/>
      <c r="KZU60" s="18"/>
      <c r="KZV60" s="18"/>
      <c r="KZW60" s="18"/>
      <c r="KZX60" s="18"/>
      <c r="KZY60" s="18"/>
      <c r="KZZ60" s="18"/>
      <c r="LAA60" s="18"/>
      <c r="LAB60" s="18"/>
      <c r="LAC60" s="18"/>
      <c r="LAD60" s="18"/>
      <c r="LAE60" s="18"/>
      <c r="LAF60" s="18"/>
      <c r="LAG60" s="18"/>
      <c r="LAH60" s="18"/>
      <c r="LAI60" s="18"/>
      <c r="LAJ60" s="18"/>
      <c r="LAK60" s="18"/>
      <c r="LAL60" s="18"/>
      <c r="LAM60" s="18"/>
      <c r="LAN60" s="18"/>
      <c r="LAO60" s="18"/>
      <c r="LAP60" s="18"/>
      <c r="LAQ60" s="18"/>
      <c r="LAR60" s="18"/>
      <c r="LAS60" s="18"/>
      <c r="LAT60" s="18"/>
      <c r="LAU60" s="18"/>
      <c r="LAV60" s="18"/>
      <c r="LAW60" s="18"/>
      <c r="LAX60" s="18"/>
      <c r="LAY60" s="18"/>
      <c r="LAZ60" s="18"/>
      <c r="LBA60" s="18"/>
      <c r="LBB60" s="18"/>
      <c r="LBC60" s="18"/>
      <c r="LBD60" s="18"/>
      <c r="LBE60" s="18"/>
      <c r="LBF60" s="18"/>
      <c r="LBG60" s="18"/>
      <c r="LBH60" s="18"/>
      <c r="LBI60" s="18"/>
      <c r="LBJ60" s="18"/>
      <c r="LBK60" s="18"/>
      <c r="LBL60" s="18"/>
      <c r="LBM60" s="18"/>
      <c r="LBN60" s="18"/>
      <c r="LBO60" s="18"/>
      <c r="LBP60" s="18"/>
      <c r="LBQ60" s="18"/>
      <c r="LBR60" s="18"/>
      <c r="LBS60" s="18"/>
      <c r="LBT60" s="18"/>
      <c r="LBU60" s="18"/>
      <c r="LBV60" s="18"/>
      <c r="LBW60" s="18"/>
      <c r="LBX60" s="18"/>
      <c r="LBY60" s="18"/>
      <c r="LBZ60" s="18"/>
      <c r="LCA60" s="18"/>
      <c r="LCB60" s="18"/>
      <c r="LCC60" s="18"/>
      <c r="LCD60" s="18"/>
      <c r="LCE60" s="18"/>
      <c r="LCF60" s="18"/>
      <c r="LCG60" s="18"/>
      <c r="LCH60" s="18"/>
      <c r="LCI60" s="18"/>
      <c r="LCJ60" s="18"/>
      <c r="LCK60" s="18"/>
      <c r="LCL60" s="18"/>
      <c r="LCM60" s="18"/>
      <c r="LCN60" s="18"/>
      <c r="LCO60" s="18"/>
      <c r="LCP60" s="18"/>
      <c r="LCQ60" s="18"/>
      <c r="LCR60" s="18"/>
      <c r="LCS60" s="18"/>
      <c r="LCT60" s="18"/>
      <c r="LCU60" s="18"/>
      <c r="LCV60" s="18"/>
      <c r="LCW60" s="18"/>
      <c r="LCX60" s="18"/>
      <c r="LCY60" s="18"/>
      <c r="LCZ60" s="18"/>
      <c r="LDA60" s="18"/>
      <c r="LDB60" s="18"/>
      <c r="LDC60" s="18"/>
      <c r="LDD60" s="18"/>
      <c r="LDE60" s="18"/>
      <c r="LDF60" s="18"/>
      <c r="LDG60" s="18"/>
      <c r="LDH60" s="18"/>
      <c r="LDI60" s="18"/>
      <c r="LDJ60" s="18"/>
      <c r="LDK60" s="18"/>
      <c r="LDL60" s="18"/>
      <c r="LDM60" s="18"/>
      <c r="LDN60" s="18"/>
      <c r="LDO60" s="18"/>
      <c r="LDP60" s="18"/>
      <c r="LDQ60" s="18"/>
      <c r="LDR60" s="18"/>
      <c r="LDS60" s="18"/>
      <c r="LDT60" s="18"/>
      <c r="LDU60" s="18"/>
      <c r="LDV60" s="18"/>
      <c r="LDW60" s="18"/>
      <c r="LDX60" s="18"/>
      <c r="LDY60" s="18"/>
      <c r="LDZ60" s="18"/>
      <c r="LEA60" s="18"/>
      <c r="LEB60" s="18"/>
      <c r="LEC60" s="18"/>
      <c r="LED60" s="18"/>
      <c r="LEE60" s="18"/>
      <c r="LEF60" s="18"/>
      <c r="LEG60" s="18"/>
      <c r="LEH60" s="18"/>
      <c r="LEI60" s="18"/>
      <c r="LEJ60" s="18"/>
      <c r="LEK60" s="18"/>
      <c r="LEL60" s="18"/>
      <c r="LEM60" s="18"/>
      <c r="LEN60" s="18"/>
      <c r="LEO60" s="18"/>
      <c r="LEP60" s="18"/>
      <c r="LEQ60" s="18"/>
      <c r="LER60" s="18"/>
      <c r="LES60" s="18"/>
      <c r="LET60" s="18"/>
      <c r="LEU60" s="18"/>
      <c r="LEV60" s="18"/>
      <c r="LEW60" s="18"/>
      <c r="LEX60" s="18"/>
      <c r="LEY60" s="18"/>
      <c r="LEZ60" s="18"/>
      <c r="LFA60" s="18"/>
      <c r="LFB60" s="18"/>
      <c r="LFC60" s="18"/>
      <c r="LFD60" s="18"/>
      <c r="LFE60" s="18"/>
      <c r="LFF60" s="18"/>
      <c r="LFG60" s="18"/>
      <c r="LFH60" s="18"/>
      <c r="LFI60" s="18"/>
      <c r="LFJ60" s="18"/>
      <c r="LFK60" s="18"/>
      <c r="LFL60" s="18"/>
      <c r="LFM60" s="18"/>
      <c r="LFN60" s="18"/>
      <c r="LFO60" s="18"/>
      <c r="LFP60" s="18"/>
      <c r="LFQ60" s="18"/>
      <c r="LFR60" s="18"/>
      <c r="LFS60" s="18"/>
      <c r="LFT60" s="18"/>
      <c r="LFU60" s="18"/>
      <c r="LFV60" s="18"/>
      <c r="LFW60" s="18"/>
      <c r="LFX60" s="18"/>
      <c r="LFY60" s="18"/>
      <c r="LFZ60" s="18"/>
      <c r="LGA60" s="18"/>
      <c r="LGB60" s="18"/>
      <c r="LGC60" s="18"/>
      <c r="LGD60" s="18"/>
      <c r="LGE60" s="18"/>
      <c r="LGF60" s="18"/>
      <c r="LGG60" s="18"/>
      <c r="LGH60" s="18"/>
      <c r="LGI60" s="18"/>
      <c r="LGJ60" s="18"/>
      <c r="LGK60" s="18"/>
      <c r="LGL60" s="18"/>
      <c r="LGM60" s="18"/>
      <c r="LGN60" s="18"/>
      <c r="LGO60" s="18"/>
      <c r="LGP60" s="18"/>
      <c r="LGQ60" s="18"/>
      <c r="LGR60" s="18"/>
      <c r="LGS60" s="18"/>
      <c r="LGT60" s="18"/>
      <c r="LGU60" s="18"/>
      <c r="LGV60" s="18"/>
      <c r="LGW60" s="18"/>
      <c r="LGX60" s="18"/>
      <c r="LGY60" s="18"/>
      <c r="LGZ60" s="18"/>
      <c r="LHA60" s="18"/>
      <c r="LHB60" s="18"/>
      <c r="LHC60" s="18"/>
      <c r="LHD60" s="18"/>
      <c r="LHE60" s="18"/>
      <c r="LHF60" s="18"/>
      <c r="LHG60" s="18"/>
      <c r="LHH60" s="18"/>
      <c r="LHI60" s="18"/>
      <c r="LHJ60" s="18"/>
      <c r="LHK60" s="18"/>
      <c r="LHL60" s="18"/>
      <c r="LHM60" s="18"/>
      <c r="LHN60" s="18"/>
      <c r="LHO60" s="18"/>
      <c r="LHP60" s="18"/>
      <c r="LHQ60" s="18"/>
      <c r="LHR60" s="18"/>
      <c r="LHS60" s="18"/>
      <c r="LHT60" s="18"/>
      <c r="LHU60" s="18"/>
      <c r="LHV60" s="18"/>
      <c r="LHW60" s="18"/>
      <c r="LHX60" s="18"/>
      <c r="LHY60" s="18"/>
      <c r="LHZ60" s="18"/>
      <c r="LIA60" s="18"/>
      <c r="LIB60" s="18"/>
      <c r="LIC60" s="18"/>
      <c r="LID60" s="18"/>
      <c r="LIE60" s="18"/>
      <c r="LIF60" s="18"/>
      <c r="LIG60" s="18"/>
      <c r="LIH60" s="18"/>
      <c r="LII60" s="18"/>
      <c r="LIJ60" s="18"/>
      <c r="LIK60" s="18"/>
      <c r="LIL60" s="18"/>
      <c r="LIM60" s="18"/>
      <c r="LIN60" s="18"/>
      <c r="LIO60" s="18"/>
      <c r="LIP60" s="18"/>
      <c r="LIQ60" s="18"/>
      <c r="LIR60" s="18"/>
      <c r="LIS60" s="18"/>
      <c r="LIT60" s="18"/>
      <c r="LIU60" s="18"/>
      <c r="LIV60" s="18"/>
      <c r="LIW60" s="18"/>
      <c r="LIX60" s="18"/>
      <c r="LIY60" s="18"/>
      <c r="LIZ60" s="18"/>
      <c r="LJA60" s="18"/>
      <c r="LJB60" s="18"/>
      <c r="LJC60" s="18"/>
      <c r="LJD60" s="18"/>
      <c r="LJE60" s="18"/>
      <c r="LJF60" s="18"/>
      <c r="LJG60" s="18"/>
      <c r="LJH60" s="18"/>
      <c r="LJI60" s="18"/>
      <c r="LJJ60" s="18"/>
      <c r="LJK60" s="18"/>
      <c r="LJL60" s="18"/>
      <c r="LJM60" s="18"/>
      <c r="LJN60" s="18"/>
      <c r="LJO60" s="18"/>
      <c r="LJP60" s="18"/>
      <c r="LJQ60" s="18"/>
      <c r="LJR60" s="18"/>
      <c r="LJS60" s="18"/>
      <c r="LJT60" s="18"/>
      <c r="LJU60" s="18"/>
      <c r="LJV60" s="18"/>
      <c r="LJW60" s="18"/>
      <c r="LJX60" s="18"/>
      <c r="LJY60" s="18"/>
      <c r="LJZ60" s="18"/>
      <c r="LKA60" s="18"/>
      <c r="LKB60" s="18"/>
      <c r="LKC60" s="18"/>
      <c r="LKD60" s="18"/>
      <c r="LKE60" s="18"/>
      <c r="LKF60" s="18"/>
      <c r="LKG60" s="18"/>
      <c r="LKH60" s="18"/>
      <c r="LKI60" s="18"/>
      <c r="LKJ60" s="18"/>
      <c r="LKK60" s="18"/>
      <c r="LKL60" s="18"/>
      <c r="LKM60" s="18"/>
      <c r="LKN60" s="18"/>
      <c r="LKO60" s="18"/>
      <c r="LKP60" s="18"/>
      <c r="LKQ60" s="18"/>
      <c r="LKR60" s="18"/>
      <c r="LKS60" s="18"/>
      <c r="LKT60" s="18"/>
      <c r="LKU60" s="18"/>
      <c r="LKV60" s="18"/>
      <c r="LKW60" s="18"/>
      <c r="LKX60" s="18"/>
      <c r="LKY60" s="18"/>
      <c r="LKZ60" s="18"/>
      <c r="LLA60" s="18"/>
      <c r="LLB60" s="18"/>
      <c r="LLC60" s="18"/>
      <c r="LLD60" s="18"/>
      <c r="LLE60" s="18"/>
      <c r="LLF60" s="18"/>
      <c r="LLG60" s="18"/>
      <c r="LLH60" s="18"/>
      <c r="LLI60" s="18"/>
      <c r="LLJ60" s="18"/>
      <c r="LLK60" s="18"/>
      <c r="LLL60" s="18"/>
      <c r="LLM60" s="18"/>
      <c r="LLN60" s="18"/>
      <c r="LLO60" s="18"/>
      <c r="LLP60" s="18"/>
      <c r="LLQ60" s="18"/>
      <c r="LLR60" s="18"/>
      <c r="LLS60" s="18"/>
      <c r="LLT60" s="18"/>
      <c r="LLU60" s="18"/>
      <c r="LLV60" s="18"/>
      <c r="LLW60" s="18"/>
      <c r="LLX60" s="18"/>
      <c r="LLY60" s="18"/>
      <c r="LLZ60" s="18"/>
      <c r="LMA60" s="18"/>
      <c r="LMB60" s="18"/>
      <c r="LMC60" s="18"/>
      <c r="LMD60" s="18"/>
      <c r="LME60" s="18"/>
      <c r="LMF60" s="18"/>
      <c r="LMG60" s="18"/>
      <c r="LMH60" s="18"/>
      <c r="LMI60" s="18"/>
      <c r="LMJ60" s="18"/>
      <c r="LMK60" s="18"/>
      <c r="LML60" s="18"/>
      <c r="LMM60" s="18"/>
      <c r="LMN60" s="18"/>
      <c r="LMO60" s="18"/>
      <c r="LMP60" s="18"/>
      <c r="LMQ60" s="18"/>
      <c r="LMR60" s="18"/>
      <c r="LMS60" s="18"/>
      <c r="LMT60" s="18"/>
      <c r="LMU60" s="18"/>
      <c r="LMV60" s="18"/>
      <c r="LMW60" s="18"/>
      <c r="LMX60" s="18"/>
      <c r="LMY60" s="18"/>
      <c r="LMZ60" s="18"/>
      <c r="LNA60" s="18"/>
      <c r="LNB60" s="18"/>
      <c r="LNC60" s="18"/>
      <c r="LND60" s="18"/>
      <c r="LNE60" s="18"/>
      <c r="LNF60" s="18"/>
      <c r="LNG60" s="18"/>
      <c r="LNH60" s="18"/>
      <c r="LNI60" s="18"/>
      <c r="LNJ60" s="18"/>
      <c r="LNK60" s="18"/>
      <c r="LNL60" s="18"/>
      <c r="LNM60" s="18"/>
      <c r="LNN60" s="18"/>
      <c r="LNO60" s="18"/>
      <c r="LNP60" s="18"/>
      <c r="LNQ60" s="18"/>
      <c r="LNR60" s="18"/>
      <c r="LNS60" s="18"/>
      <c r="LNT60" s="18"/>
      <c r="LNU60" s="18"/>
      <c r="LNV60" s="18"/>
      <c r="LNW60" s="18"/>
      <c r="LNX60" s="18"/>
      <c r="LNY60" s="18"/>
      <c r="LNZ60" s="18"/>
      <c r="LOA60" s="18"/>
      <c r="LOB60" s="18"/>
      <c r="LOC60" s="18"/>
      <c r="LOD60" s="18"/>
      <c r="LOE60" s="18"/>
      <c r="LOF60" s="18"/>
      <c r="LOG60" s="18"/>
      <c r="LOH60" s="18"/>
      <c r="LOI60" s="18"/>
      <c r="LOJ60" s="18"/>
      <c r="LOK60" s="18"/>
      <c r="LOL60" s="18"/>
      <c r="LOM60" s="18"/>
      <c r="LON60" s="18"/>
      <c r="LOO60" s="18"/>
      <c r="LOP60" s="18"/>
      <c r="LOQ60" s="18"/>
      <c r="LOR60" s="18"/>
      <c r="LOS60" s="18"/>
      <c r="LOT60" s="18"/>
      <c r="LOU60" s="18"/>
      <c r="LOV60" s="18"/>
      <c r="LOW60" s="18"/>
      <c r="LOX60" s="18"/>
      <c r="LOY60" s="18"/>
      <c r="LOZ60" s="18"/>
      <c r="LPA60" s="18"/>
      <c r="LPB60" s="18"/>
      <c r="LPC60" s="18"/>
      <c r="LPD60" s="18"/>
      <c r="LPE60" s="18"/>
      <c r="LPF60" s="18"/>
      <c r="LPG60" s="18"/>
      <c r="LPH60" s="18"/>
      <c r="LPI60" s="18"/>
      <c r="LPJ60" s="18"/>
      <c r="LPK60" s="18"/>
      <c r="LPL60" s="18"/>
      <c r="LPM60" s="18"/>
      <c r="LPN60" s="18"/>
      <c r="LPO60" s="18"/>
      <c r="LPP60" s="18"/>
      <c r="LPQ60" s="18"/>
      <c r="LPR60" s="18"/>
      <c r="LPS60" s="18"/>
      <c r="LPT60" s="18"/>
      <c r="LPU60" s="18"/>
      <c r="LPV60" s="18"/>
      <c r="LPW60" s="18"/>
      <c r="LPX60" s="18"/>
      <c r="LPY60" s="18"/>
      <c r="LPZ60" s="18"/>
      <c r="LQA60" s="18"/>
      <c r="LQB60" s="18"/>
      <c r="LQC60" s="18"/>
      <c r="LQD60" s="18"/>
      <c r="LQE60" s="18"/>
      <c r="LQF60" s="18"/>
      <c r="LQG60" s="18"/>
      <c r="LQH60" s="18"/>
      <c r="LQI60" s="18"/>
      <c r="LQJ60" s="18"/>
      <c r="LQK60" s="18"/>
      <c r="LQL60" s="18"/>
      <c r="LQM60" s="18"/>
      <c r="LQN60" s="18"/>
      <c r="LQO60" s="18"/>
      <c r="LQP60" s="18"/>
      <c r="LQQ60" s="18"/>
      <c r="LQR60" s="18"/>
      <c r="LQS60" s="18"/>
      <c r="LQT60" s="18"/>
      <c r="LQU60" s="18"/>
      <c r="LQV60" s="18"/>
      <c r="LQW60" s="18"/>
      <c r="LQX60" s="18"/>
      <c r="LQY60" s="18"/>
      <c r="LQZ60" s="18"/>
      <c r="LRA60" s="18"/>
      <c r="LRB60" s="18"/>
      <c r="LRC60" s="18"/>
      <c r="LRD60" s="18"/>
      <c r="LRE60" s="18"/>
      <c r="LRF60" s="18"/>
      <c r="LRG60" s="18"/>
      <c r="LRH60" s="18"/>
      <c r="LRI60" s="18"/>
      <c r="LRJ60" s="18"/>
      <c r="LRK60" s="18"/>
      <c r="LRL60" s="18"/>
      <c r="LRM60" s="18"/>
      <c r="LRN60" s="18"/>
      <c r="LRO60" s="18"/>
      <c r="LRP60" s="18"/>
      <c r="LRQ60" s="18"/>
      <c r="LRR60" s="18"/>
      <c r="LRS60" s="18"/>
      <c r="LRT60" s="18"/>
      <c r="LRU60" s="18"/>
      <c r="LRV60" s="18"/>
      <c r="LRW60" s="18"/>
      <c r="LRX60" s="18"/>
      <c r="LRY60" s="18"/>
      <c r="LRZ60" s="18"/>
      <c r="LSA60" s="18"/>
      <c r="LSB60" s="18"/>
      <c r="LSC60" s="18"/>
      <c r="LSD60" s="18"/>
      <c r="LSE60" s="18"/>
      <c r="LSF60" s="18"/>
      <c r="LSG60" s="18"/>
      <c r="LSH60" s="18"/>
      <c r="LSI60" s="18"/>
      <c r="LSJ60" s="18"/>
      <c r="LSK60" s="18"/>
      <c r="LSL60" s="18"/>
      <c r="LSM60" s="18"/>
      <c r="LSN60" s="18"/>
      <c r="LSO60" s="18"/>
      <c r="LSP60" s="18"/>
      <c r="LSQ60" s="18"/>
      <c r="LSR60" s="18"/>
      <c r="LSS60" s="18"/>
      <c r="LST60" s="18"/>
      <c r="LSU60" s="18"/>
      <c r="LSV60" s="18"/>
      <c r="LSW60" s="18"/>
      <c r="LSX60" s="18"/>
      <c r="LSY60" s="18"/>
      <c r="LSZ60" s="18"/>
      <c r="LTA60" s="18"/>
      <c r="LTB60" s="18"/>
      <c r="LTC60" s="18"/>
      <c r="LTD60" s="18"/>
      <c r="LTE60" s="18"/>
      <c r="LTF60" s="18"/>
      <c r="LTG60" s="18"/>
      <c r="LTH60" s="18"/>
      <c r="LTI60" s="18"/>
      <c r="LTJ60" s="18"/>
      <c r="LTK60" s="18"/>
      <c r="LTL60" s="18"/>
      <c r="LTM60" s="18"/>
      <c r="LTN60" s="18"/>
      <c r="LTO60" s="18"/>
      <c r="LTP60" s="18"/>
      <c r="LTQ60" s="18"/>
      <c r="LTR60" s="18"/>
      <c r="LTS60" s="18"/>
      <c r="LTT60" s="18"/>
      <c r="LTU60" s="18"/>
      <c r="LTV60" s="18"/>
      <c r="LTW60" s="18"/>
      <c r="LTX60" s="18"/>
      <c r="LTY60" s="18"/>
      <c r="LTZ60" s="18"/>
      <c r="LUA60" s="18"/>
      <c r="LUB60" s="18"/>
      <c r="LUC60" s="18"/>
      <c r="LUD60" s="18"/>
      <c r="LUE60" s="18"/>
      <c r="LUF60" s="18"/>
      <c r="LUG60" s="18"/>
      <c r="LUH60" s="18"/>
      <c r="LUI60" s="18"/>
      <c r="LUJ60" s="18"/>
      <c r="LUK60" s="18"/>
      <c r="LUL60" s="18"/>
      <c r="LUM60" s="18"/>
      <c r="LUN60" s="18"/>
      <c r="LUO60" s="18"/>
      <c r="LUP60" s="18"/>
      <c r="LUQ60" s="18"/>
      <c r="LUR60" s="18"/>
      <c r="LUS60" s="18"/>
      <c r="LUT60" s="18"/>
      <c r="LUU60" s="18"/>
      <c r="LUV60" s="18"/>
      <c r="LUW60" s="18"/>
      <c r="LUX60" s="18"/>
      <c r="LUY60" s="18"/>
      <c r="LUZ60" s="18"/>
      <c r="LVA60" s="18"/>
      <c r="LVB60" s="18"/>
      <c r="LVC60" s="18"/>
      <c r="LVD60" s="18"/>
      <c r="LVE60" s="18"/>
      <c r="LVF60" s="18"/>
      <c r="LVG60" s="18"/>
      <c r="LVH60" s="18"/>
      <c r="LVI60" s="18"/>
      <c r="LVJ60" s="18"/>
      <c r="LVK60" s="18"/>
      <c r="LVL60" s="18"/>
      <c r="LVM60" s="18"/>
      <c r="LVN60" s="18"/>
      <c r="LVO60" s="18"/>
      <c r="LVP60" s="18"/>
      <c r="LVQ60" s="18"/>
      <c r="LVR60" s="18"/>
      <c r="LVS60" s="18"/>
      <c r="LVT60" s="18"/>
      <c r="LVU60" s="18"/>
      <c r="LVV60" s="18"/>
      <c r="LVW60" s="18"/>
      <c r="LVX60" s="18"/>
      <c r="LVY60" s="18"/>
      <c r="LVZ60" s="18"/>
      <c r="LWA60" s="18"/>
      <c r="LWB60" s="18"/>
      <c r="LWC60" s="18"/>
      <c r="LWD60" s="18"/>
      <c r="LWE60" s="18"/>
      <c r="LWF60" s="18"/>
      <c r="LWG60" s="18"/>
      <c r="LWH60" s="18"/>
      <c r="LWI60" s="18"/>
      <c r="LWJ60" s="18"/>
      <c r="LWK60" s="18"/>
      <c r="LWL60" s="18"/>
      <c r="LWM60" s="18"/>
      <c r="LWN60" s="18"/>
      <c r="LWO60" s="18"/>
      <c r="LWP60" s="18"/>
      <c r="LWQ60" s="18"/>
      <c r="LWR60" s="18"/>
      <c r="LWS60" s="18"/>
      <c r="LWT60" s="18"/>
      <c r="LWU60" s="18"/>
      <c r="LWV60" s="18"/>
      <c r="LWW60" s="18"/>
      <c r="LWX60" s="18"/>
      <c r="LWY60" s="18"/>
      <c r="LWZ60" s="18"/>
      <c r="LXA60" s="18"/>
      <c r="LXB60" s="18"/>
      <c r="LXC60" s="18"/>
      <c r="LXD60" s="18"/>
      <c r="LXE60" s="18"/>
      <c r="LXF60" s="18"/>
      <c r="LXG60" s="18"/>
      <c r="LXH60" s="18"/>
      <c r="LXI60" s="18"/>
      <c r="LXJ60" s="18"/>
      <c r="LXK60" s="18"/>
      <c r="LXL60" s="18"/>
      <c r="LXM60" s="18"/>
      <c r="LXN60" s="18"/>
      <c r="LXO60" s="18"/>
      <c r="LXP60" s="18"/>
      <c r="LXQ60" s="18"/>
      <c r="LXR60" s="18"/>
      <c r="LXS60" s="18"/>
      <c r="LXT60" s="18"/>
      <c r="LXU60" s="18"/>
      <c r="LXV60" s="18"/>
      <c r="LXW60" s="18"/>
      <c r="LXX60" s="18"/>
      <c r="LXY60" s="18"/>
      <c r="LXZ60" s="18"/>
      <c r="LYA60" s="18"/>
      <c r="LYB60" s="18"/>
      <c r="LYC60" s="18"/>
      <c r="LYD60" s="18"/>
      <c r="LYE60" s="18"/>
      <c r="LYF60" s="18"/>
      <c r="LYG60" s="18"/>
      <c r="LYH60" s="18"/>
      <c r="LYI60" s="18"/>
      <c r="LYJ60" s="18"/>
      <c r="LYK60" s="18"/>
      <c r="LYL60" s="18"/>
      <c r="LYM60" s="18"/>
      <c r="LYN60" s="18"/>
      <c r="LYO60" s="18"/>
      <c r="LYP60" s="18"/>
      <c r="LYQ60" s="18"/>
      <c r="LYR60" s="18"/>
      <c r="LYS60" s="18"/>
      <c r="LYT60" s="18"/>
      <c r="LYU60" s="18"/>
      <c r="LYV60" s="18"/>
      <c r="LYW60" s="18"/>
      <c r="LYX60" s="18"/>
      <c r="LYY60" s="18"/>
      <c r="LYZ60" s="18"/>
      <c r="LZA60" s="18"/>
      <c r="LZB60" s="18"/>
      <c r="LZC60" s="18"/>
      <c r="LZD60" s="18"/>
      <c r="LZE60" s="18"/>
      <c r="LZF60" s="18"/>
      <c r="LZG60" s="18"/>
      <c r="LZH60" s="18"/>
      <c r="LZI60" s="18"/>
      <c r="LZJ60" s="18"/>
      <c r="LZK60" s="18"/>
      <c r="LZL60" s="18"/>
      <c r="LZM60" s="18"/>
      <c r="LZN60" s="18"/>
      <c r="LZO60" s="18"/>
      <c r="LZP60" s="18"/>
      <c r="LZQ60" s="18"/>
      <c r="LZR60" s="18"/>
      <c r="LZS60" s="18"/>
      <c r="LZT60" s="18"/>
      <c r="LZU60" s="18"/>
      <c r="LZV60" s="18"/>
      <c r="LZW60" s="18"/>
      <c r="LZX60" s="18"/>
      <c r="LZY60" s="18"/>
      <c r="LZZ60" s="18"/>
      <c r="MAA60" s="18"/>
      <c r="MAB60" s="18"/>
      <c r="MAC60" s="18"/>
      <c r="MAD60" s="18"/>
      <c r="MAE60" s="18"/>
      <c r="MAF60" s="18"/>
      <c r="MAG60" s="18"/>
      <c r="MAH60" s="18"/>
      <c r="MAI60" s="18"/>
      <c r="MAJ60" s="18"/>
      <c r="MAK60" s="18"/>
      <c r="MAL60" s="18"/>
      <c r="MAM60" s="18"/>
      <c r="MAN60" s="18"/>
      <c r="MAO60" s="18"/>
      <c r="MAP60" s="18"/>
      <c r="MAQ60" s="18"/>
      <c r="MAR60" s="18"/>
      <c r="MAS60" s="18"/>
      <c r="MAT60" s="18"/>
      <c r="MAU60" s="18"/>
      <c r="MAV60" s="18"/>
      <c r="MAW60" s="18"/>
      <c r="MAX60" s="18"/>
      <c r="MAY60" s="18"/>
      <c r="MAZ60" s="18"/>
      <c r="MBA60" s="18"/>
      <c r="MBB60" s="18"/>
      <c r="MBC60" s="18"/>
      <c r="MBD60" s="18"/>
      <c r="MBE60" s="18"/>
      <c r="MBF60" s="18"/>
      <c r="MBG60" s="18"/>
      <c r="MBH60" s="18"/>
      <c r="MBI60" s="18"/>
      <c r="MBJ60" s="18"/>
      <c r="MBK60" s="18"/>
      <c r="MBL60" s="18"/>
      <c r="MBM60" s="18"/>
      <c r="MBN60" s="18"/>
      <c r="MBO60" s="18"/>
      <c r="MBP60" s="18"/>
      <c r="MBQ60" s="18"/>
      <c r="MBR60" s="18"/>
      <c r="MBS60" s="18"/>
      <c r="MBT60" s="18"/>
      <c r="MBU60" s="18"/>
      <c r="MBV60" s="18"/>
      <c r="MBW60" s="18"/>
      <c r="MBX60" s="18"/>
      <c r="MBY60" s="18"/>
      <c r="MBZ60" s="18"/>
      <c r="MCA60" s="18"/>
      <c r="MCB60" s="18"/>
      <c r="MCC60" s="18"/>
      <c r="MCD60" s="18"/>
      <c r="MCE60" s="18"/>
      <c r="MCF60" s="18"/>
      <c r="MCG60" s="18"/>
      <c r="MCH60" s="18"/>
      <c r="MCI60" s="18"/>
      <c r="MCJ60" s="18"/>
      <c r="MCK60" s="18"/>
      <c r="MCL60" s="18"/>
      <c r="MCM60" s="18"/>
      <c r="MCN60" s="18"/>
      <c r="MCO60" s="18"/>
      <c r="MCP60" s="18"/>
      <c r="MCQ60" s="18"/>
      <c r="MCR60" s="18"/>
      <c r="MCS60" s="18"/>
      <c r="MCT60" s="18"/>
      <c r="MCU60" s="18"/>
      <c r="MCV60" s="18"/>
      <c r="MCW60" s="18"/>
      <c r="MCX60" s="18"/>
      <c r="MCY60" s="18"/>
      <c r="MCZ60" s="18"/>
      <c r="MDA60" s="18"/>
      <c r="MDB60" s="18"/>
      <c r="MDC60" s="18"/>
      <c r="MDD60" s="18"/>
      <c r="MDE60" s="18"/>
      <c r="MDF60" s="18"/>
      <c r="MDG60" s="18"/>
      <c r="MDH60" s="18"/>
      <c r="MDI60" s="18"/>
      <c r="MDJ60" s="18"/>
      <c r="MDK60" s="18"/>
      <c r="MDL60" s="18"/>
      <c r="MDM60" s="18"/>
      <c r="MDN60" s="18"/>
      <c r="MDO60" s="18"/>
      <c r="MDP60" s="18"/>
      <c r="MDQ60" s="18"/>
      <c r="MDR60" s="18"/>
      <c r="MDS60" s="18"/>
      <c r="MDT60" s="18"/>
      <c r="MDU60" s="18"/>
      <c r="MDV60" s="18"/>
      <c r="MDW60" s="18"/>
      <c r="MDX60" s="18"/>
      <c r="MDY60" s="18"/>
      <c r="MDZ60" s="18"/>
      <c r="MEA60" s="18"/>
      <c r="MEB60" s="18"/>
      <c r="MEC60" s="18"/>
      <c r="MED60" s="18"/>
      <c r="MEE60" s="18"/>
      <c r="MEF60" s="18"/>
      <c r="MEG60" s="18"/>
      <c r="MEH60" s="18"/>
      <c r="MEI60" s="18"/>
      <c r="MEJ60" s="18"/>
      <c r="MEK60" s="18"/>
      <c r="MEL60" s="18"/>
      <c r="MEM60" s="18"/>
      <c r="MEN60" s="18"/>
      <c r="MEO60" s="18"/>
      <c r="MEP60" s="18"/>
      <c r="MEQ60" s="18"/>
      <c r="MER60" s="18"/>
      <c r="MES60" s="18"/>
      <c r="MET60" s="18"/>
      <c r="MEU60" s="18"/>
      <c r="MEV60" s="18"/>
      <c r="MEW60" s="18"/>
      <c r="MEX60" s="18"/>
      <c r="MEY60" s="18"/>
      <c r="MEZ60" s="18"/>
      <c r="MFA60" s="18"/>
      <c r="MFB60" s="18"/>
      <c r="MFC60" s="18"/>
      <c r="MFD60" s="18"/>
      <c r="MFE60" s="18"/>
      <c r="MFF60" s="18"/>
      <c r="MFG60" s="18"/>
      <c r="MFH60" s="18"/>
      <c r="MFI60" s="18"/>
      <c r="MFJ60" s="18"/>
      <c r="MFK60" s="18"/>
      <c r="MFL60" s="18"/>
      <c r="MFM60" s="18"/>
      <c r="MFN60" s="18"/>
      <c r="MFO60" s="18"/>
      <c r="MFP60" s="18"/>
      <c r="MFQ60" s="18"/>
      <c r="MFR60" s="18"/>
      <c r="MFS60" s="18"/>
      <c r="MFT60" s="18"/>
      <c r="MFU60" s="18"/>
      <c r="MFV60" s="18"/>
      <c r="MFW60" s="18"/>
      <c r="MFX60" s="18"/>
      <c r="MFY60" s="18"/>
      <c r="MFZ60" s="18"/>
      <c r="MGA60" s="18"/>
      <c r="MGB60" s="18"/>
      <c r="MGC60" s="18"/>
      <c r="MGD60" s="18"/>
      <c r="MGE60" s="18"/>
      <c r="MGF60" s="18"/>
      <c r="MGG60" s="18"/>
      <c r="MGH60" s="18"/>
      <c r="MGI60" s="18"/>
      <c r="MGJ60" s="18"/>
      <c r="MGK60" s="18"/>
      <c r="MGL60" s="18"/>
      <c r="MGM60" s="18"/>
      <c r="MGN60" s="18"/>
      <c r="MGO60" s="18"/>
      <c r="MGP60" s="18"/>
      <c r="MGQ60" s="18"/>
      <c r="MGR60" s="18"/>
      <c r="MGS60" s="18"/>
      <c r="MGT60" s="18"/>
      <c r="MGU60" s="18"/>
      <c r="MGV60" s="18"/>
      <c r="MGW60" s="18"/>
      <c r="MGX60" s="18"/>
      <c r="MGY60" s="18"/>
      <c r="MGZ60" s="18"/>
      <c r="MHA60" s="18"/>
      <c r="MHB60" s="18"/>
      <c r="MHC60" s="18"/>
      <c r="MHD60" s="18"/>
      <c r="MHE60" s="18"/>
      <c r="MHF60" s="18"/>
      <c r="MHG60" s="18"/>
      <c r="MHH60" s="18"/>
      <c r="MHI60" s="18"/>
      <c r="MHJ60" s="18"/>
      <c r="MHK60" s="18"/>
      <c r="MHL60" s="18"/>
      <c r="MHM60" s="18"/>
      <c r="MHN60" s="18"/>
      <c r="MHO60" s="18"/>
      <c r="MHP60" s="18"/>
      <c r="MHQ60" s="18"/>
      <c r="MHR60" s="18"/>
      <c r="MHS60" s="18"/>
      <c r="MHT60" s="18"/>
      <c r="MHU60" s="18"/>
      <c r="MHV60" s="18"/>
      <c r="MHW60" s="18"/>
      <c r="MHX60" s="18"/>
      <c r="MHY60" s="18"/>
      <c r="MHZ60" s="18"/>
      <c r="MIA60" s="18"/>
      <c r="MIB60" s="18"/>
      <c r="MIC60" s="18"/>
      <c r="MID60" s="18"/>
      <c r="MIE60" s="18"/>
      <c r="MIF60" s="18"/>
      <c r="MIG60" s="18"/>
      <c r="MIH60" s="18"/>
      <c r="MII60" s="18"/>
      <c r="MIJ60" s="18"/>
      <c r="MIK60" s="18"/>
      <c r="MIL60" s="18"/>
      <c r="MIM60" s="18"/>
      <c r="MIN60" s="18"/>
      <c r="MIO60" s="18"/>
      <c r="MIP60" s="18"/>
      <c r="MIQ60" s="18"/>
      <c r="MIR60" s="18"/>
      <c r="MIS60" s="18"/>
      <c r="MIT60" s="18"/>
      <c r="MIU60" s="18"/>
      <c r="MIV60" s="18"/>
      <c r="MIW60" s="18"/>
      <c r="MIX60" s="18"/>
      <c r="MIY60" s="18"/>
      <c r="MIZ60" s="18"/>
      <c r="MJA60" s="18"/>
      <c r="MJB60" s="18"/>
      <c r="MJC60" s="18"/>
      <c r="MJD60" s="18"/>
      <c r="MJE60" s="18"/>
      <c r="MJF60" s="18"/>
      <c r="MJG60" s="18"/>
      <c r="MJH60" s="18"/>
      <c r="MJI60" s="18"/>
      <c r="MJJ60" s="18"/>
      <c r="MJK60" s="18"/>
      <c r="MJL60" s="18"/>
      <c r="MJM60" s="18"/>
      <c r="MJN60" s="18"/>
      <c r="MJO60" s="18"/>
      <c r="MJP60" s="18"/>
      <c r="MJQ60" s="18"/>
      <c r="MJR60" s="18"/>
      <c r="MJS60" s="18"/>
      <c r="MJT60" s="18"/>
      <c r="MJU60" s="18"/>
      <c r="MJV60" s="18"/>
      <c r="MJW60" s="18"/>
      <c r="MJX60" s="18"/>
      <c r="MJY60" s="18"/>
      <c r="MJZ60" s="18"/>
      <c r="MKA60" s="18"/>
      <c r="MKB60" s="18"/>
      <c r="MKC60" s="18"/>
      <c r="MKD60" s="18"/>
      <c r="MKE60" s="18"/>
      <c r="MKF60" s="18"/>
      <c r="MKG60" s="18"/>
      <c r="MKH60" s="18"/>
      <c r="MKI60" s="18"/>
      <c r="MKJ60" s="18"/>
      <c r="MKK60" s="18"/>
      <c r="MKL60" s="18"/>
      <c r="MKM60" s="18"/>
      <c r="MKN60" s="18"/>
      <c r="MKO60" s="18"/>
      <c r="MKP60" s="18"/>
      <c r="MKQ60" s="18"/>
      <c r="MKR60" s="18"/>
      <c r="MKS60" s="18"/>
      <c r="MKT60" s="18"/>
      <c r="MKU60" s="18"/>
      <c r="MKV60" s="18"/>
      <c r="MKW60" s="18"/>
      <c r="MKX60" s="18"/>
      <c r="MKY60" s="18"/>
      <c r="MKZ60" s="18"/>
      <c r="MLA60" s="18"/>
      <c r="MLB60" s="18"/>
      <c r="MLC60" s="18"/>
      <c r="MLD60" s="18"/>
      <c r="MLE60" s="18"/>
      <c r="MLF60" s="18"/>
      <c r="MLG60" s="18"/>
      <c r="MLH60" s="18"/>
      <c r="MLI60" s="18"/>
      <c r="MLJ60" s="18"/>
      <c r="MLK60" s="18"/>
      <c r="MLL60" s="18"/>
      <c r="MLM60" s="18"/>
      <c r="MLN60" s="18"/>
      <c r="MLO60" s="18"/>
      <c r="MLP60" s="18"/>
      <c r="MLQ60" s="18"/>
      <c r="MLR60" s="18"/>
      <c r="MLS60" s="18"/>
      <c r="MLT60" s="18"/>
      <c r="MLU60" s="18"/>
      <c r="MLV60" s="18"/>
      <c r="MLW60" s="18"/>
      <c r="MLX60" s="18"/>
      <c r="MLY60" s="18"/>
      <c r="MLZ60" s="18"/>
      <c r="MMA60" s="18"/>
      <c r="MMB60" s="18"/>
      <c r="MMC60" s="18"/>
      <c r="MMD60" s="18"/>
      <c r="MME60" s="18"/>
      <c r="MMF60" s="18"/>
      <c r="MMG60" s="18"/>
      <c r="MMH60" s="18"/>
      <c r="MMI60" s="18"/>
      <c r="MMJ60" s="18"/>
      <c r="MMK60" s="18"/>
      <c r="MML60" s="18"/>
      <c r="MMM60" s="18"/>
      <c r="MMN60" s="18"/>
      <c r="MMO60" s="18"/>
      <c r="MMP60" s="18"/>
      <c r="MMQ60" s="18"/>
      <c r="MMR60" s="18"/>
      <c r="MMS60" s="18"/>
      <c r="MMT60" s="18"/>
      <c r="MMU60" s="18"/>
      <c r="MMV60" s="18"/>
      <c r="MMW60" s="18"/>
      <c r="MMX60" s="18"/>
      <c r="MMY60" s="18"/>
      <c r="MMZ60" s="18"/>
      <c r="MNA60" s="18"/>
      <c r="MNB60" s="18"/>
      <c r="MNC60" s="18"/>
      <c r="MND60" s="18"/>
      <c r="MNE60" s="18"/>
      <c r="MNF60" s="18"/>
      <c r="MNG60" s="18"/>
      <c r="MNH60" s="18"/>
      <c r="MNI60" s="18"/>
      <c r="MNJ60" s="18"/>
      <c r="MNK60" s="18"/>
      <c r="MNL60" s="18"/>
      <c r="MNM60" s="18"/>
      <c r="MNN60" s="18"/>
      <c r="MNO60" s="18"/>
      <c r="MNP60" s="18"/>
      <c r="MNQ60" s="18"/>
      <c r="MNR60" s="18"/>
      <c r="MNS60" s="18"/>
      <c r="MNT60" s="18"/>
      <c r="MNU60" s="18"/>
      <c r="MNV60" s="18"/>
      <c r="MNW60" s="18"/>
      <c r="MNX60" s="18"/>
      <c r="MNY60" s="18"/>
      <c r="MNZ60" s="18"/>
      <c r="MOA60" s="18"/>
      <c r="MOB60" s="18"/>
      <c r="MOC60" s="18"/>
      <c r="MOD60" s="18"/>
      <c r="MOE60" s="18"/>
      <c r="MOF60" s="18"/>
      <c r="MOG60" s="18"/>
      <c r="MOH60" s="18"/>
      <c r="MOI60" s="18"/>
      <c r="MOJ60" s="18"/>
      <c r="MOK60" s="18"/>
      <c r="MOL60" s="18"/>
      <c r="MOM60" s="18"/>
      <c r="MON60" s="18"/>
      <c r="MOO60" s="18"/>
      <c r="MOP60" s="18"/>
      <c r="MOQ60" s="18"/>
      <c r="MOR60" s="18"/>
      <c r="MOS60" s="18"/>
      <c r="MOT60" s="18"/>
      <c r="MOU60" s="18"/>
      <c r="MOV60" s="18"/>
      <c r="MOW60" s="18"/>
      <c r="MOX60" s="18"/>
      <c r="MOY60" s="18"/>
      <c r="MOZ60" s="18"/>
      <c r="MPA60" s="18"/>
      <c r="MPB60" s="18"/>
      <c r="MPC60" s="18"/>
      <c r="MPD60" s="18"/>
      <c r="MPE60" s="18"/>
      <c r="MPF60" s="18"/>
      <c r="MPG60" s="18"/>
      <c r="MPH60" s="18"/>
      <c r="MPI60" s="18"/>
      <c r="MPJ60" s="18"/>
      <c r="MPK60" s="18"/>
      <c r="MPL60" s="18"/>
      <c r="MPM60" s="18"/>
      <c r="MPN60" s="18"/>
      <c r="MPO60" s="18"/>
      <c r="MPP60" s="18"/>
      <c r="MPQ60" s="18"/>
      <c r="MPR60" s="18"/>
      <c r="MPS60" s="18"/>
      <c r="MPT60" s="18"/>
      <c r="MPU60" s="18"/>
      <c r="MPV60" s="18"/>
      <c r="MPW60" s="18"/>
      <c r="MPX60" s="18"/>
      <c r="MPY60" s="18"/>
      <c r="MPZ60" s="18"/>
      <c r="MQA60" s="18"/>
      <c r="MQB60" s="18"/>
      <c r="MQC60" s="18"/>
      <c r="MQD60" s="18"/>
      <c r="MQE60" s="18"/>
      <c r="MQF60" s="18"/>
      <c r="MQG60" s="18"/>
      <c r="MQH60" s="18"/>
      <c r="MQI60" s="18"/>
      <c r="MQJ60" s="18"/>
      <c r="MQK60" s="18"/>
      <c r="MQL60" s="18"/>
      <c r="MQM60" s="18"/>
      <c r="MQN60" s="18"/>
      <c r="MQO60" s="18"/>
      <c r="MQP60" s="18"/>
      <c r="MQQ60" s="18"/>
      <c r="MQR60" s="18"/>
      <c r="MQS60" s="18"/>
      <c r="MQT60" s="18"/>
      <c r="MQU60" s="18"/>
      <c r="MQV60" s="18"/>
      <c r="MQW60" s="18"/>
      <c r="MQX60" s="18"/>
      <c r="MQY60" s="18"/>
      <c r="MQZ60" s="18"/>
      <c r="MRA60" s="18"/>
      <c r="MRB60" s="18"/>
      <c r="MRC60" s="18"/>
      <c r="MRD60" s="18"/>
      <c r="MRE60" s="18"/>
      <c r="MRF60" s="18"/>
      <c r="MRG60" s="18"/>
      <c r="MRH60" s="18"/>
      <c r="MRI60" s="18"/>
      <c r="MRJ60" s="18"/>
      <c r="MRK60" s="18"/>
      <c r="MRL60" s="18"/>
      <c r="MRM60" s="18"/>
      <c r="MRN60" s="18"/>
      <c r="MRO60" s="18"/>
      <c r="MRP60" s="18"/>
      <c r="MRQ60" s="18"/>
      <c r="MRR60" s="18"/>
      <c r="MRS60" s="18"/>
      <c r="MRT60" s="18"/>
      <c r="MRU60" s="18"/>
      <c r="MRV60" s="18"/>
      <c r="MRW60" s="18"/>
      <c r="MRX60" s="18"/>
      <c r="MRY60" s="18"/>
      <c r="MRZ60" s="18"/>
      <c r="MSA60" s="18"/>
      <c r="MSB60" s="18"/>
      <c r="MSC60" s="18"/>
      <c r="MSD60" s="18"/>
      <c r="MSE60" s="18"/>
      <c r="MSF60" s="18"/>
      <c r="MSG60" s="18"/>
      <c r="MSH60" s="18"/>
      <c r="MSI60" s="18"/>
      <c r="MSJ60" s="18"/>
      <c r="MSK60" s="18"/>
      <c r="MSL60" s="18"/>
      <c r="MSM60" s="18"/>
      <c r="MSN60" s="18"/>
      <c r="MSO60" s="18"/>
      <c r="MSP60" s="18"/>
      <c r="MSQ60" s="18"/>
      <c r="MSR60" s="18"/>
      <c r="MSS60" s="18"/>
      <c r="MST60" s="18"/>
      <c r="MSU60" s="18"/>
      <c r="MSV60" s="18"/>
      <c r="MSW60" s="18"/>
      <c r="MSX60" s="18"/>
      <c r="MSY60" s="18"/>
      <c r="MSZ60" s="18"/>
      <c r="MTA60" s="18"/>
      <c r="MTB60" s="18"/>
      <c r="MTC60" s="18"/>
      <c r="MTD60" s="18"/>
      <c r="MTE60" s="18"/>
      <c r="MTF60" s="18"/>
      <c r="MTG60" s="18"/>
      <c r="MTH60" s="18"/>
      <c r="MTI60" s="18"/>
      <c r="MTJ60" s="18"/>
      <c r="MTK60" s="18"/>
      <c r="MTL60" s="18"/>
      <c r="MTM60" s="18"/>
      <c r="MTN60" s="18"/>
      <c r="MTO60" s="18"/>
      <c r="MTP60" s="18"/>
      <c r="MTQ60" s="18"/>
      <c r="MTR60" s="18"/>
      <c r="MTS60" s="18"/>
      <c r="MTT60" s="18"/>
      <c r="MTU60" s="18"/>
      <c r="MTV60" s="18"/>
      <c r="MTW60" s="18"/>
      <c r="MTX60" s="18"/>
      <c r="MTY60" s="18"/>
      <c r="MTZ60" s="18"/>
      <c r="MUA60" s="18"/>
      <c r="MUB60" s="18"/>
      <c r="MUC60" s="18"/>
      <c r="MUD60" s="18"/>
      <c r="MUE60" s="18"/>
      <c r="MUF60" s="18"/>
      <c r="MUG60" s="18"/>
      <c r="MUH60" s="18"/>
      <c r="MUI60" s="18"/>
      <c r="MUJ60" s="18"/>
      <c r="MUK60" s="18"/>
      <c r="MUL60" s="18"/>
      <c r="MUM60" s="18"/>
      <c r="MUN60" s="18"/>
      <c r="MUO60" s="18"/>
      <c r="MUP60" s="18"/>
      <c r="MUQ60" s="18"/>
      <c r="MUR60" s="18"/>
      <c r="MUS60" s="18"/>
      <c r="MUT60" s="18"/>
      <c r="MUU60" s="18"/>
      <c r="MUV60" s="18"/>
      <c r="MUW60" s="18"/>
      <c r="MUX60" s="18"/>
      <c r="MUY60" s="18"/>
      <c r="MUZ60" s="18"/>
      <c r="MVA60" s="18"/>
      <c r="MVB60" s="18"/>
      <c r="MVC60" s="18"/>
      <c r="MVD60" s="18"/>
      <c r="MVE60" s="18"/>
      <c r="MVF60" s="18"/>
      <c r="MVG60" s="18"/>
      <c r="MVH60" s="18"/>
      <c r="MVI60" s="18"/>
      <c r="MVJ60" s="18"/>
      <c r="MVK60" s="18"/>
      <c r="MVL60" s="18"/>
      <c r="MVM60" s="18"/>
      <c r="MVN60" s="18"/>
      <c r="MVO60" s="18"/>
      <c r="MVP60" s="18"/>
      <c r="MVQ60" s="18"/>
      <c r="MVR60" s="18"/>
      <c r="MVS60" s="18"/>
      <c r="MVT60" s="18"/>
      <c r="MVU60" s="18"/>
      <c r="MVV60" s="18"/>
      <c r="MVW60" s="18"/>
      <c r="MVX60" s="18"/>
      <c r="MVY60" s="18"/>
      <c r="MVZ60" s="18"/>
      <c r="MWA60" s="18"/>
      <c r="MWB60" s="18"/>
      <c r="MWC60" s="18"/>
      <c r="MWD60" s="18"/>
      <c r="MWE60" s="18"/>
      <c r="MWF60" s="18"/>
      <c r="MWG60" s="18"/>
      <c r="MWH60" s="18"/>
      <c r="MWI60" s="18"/>
      <c r="MWJ60" s="18"/>
      <c r="MWK60" s="18"/>
      <c r="MWL60" s="18"/>
      <c r="MWM60" s="18"/>
      <c r="MWN60" s="18"/>
      <c r="MWO60" s="18"/>
      <c r="MWP60" s="18"/>
      <c r="MWQ60" s="18"/>
      <c r="MWR60" s="18"/>
      <c r="MWS60" s="18"/>
      <c r="MWT60" s="18"/>
      <c r="MWU60" s="18"/>
      <c r="MWV60" s="18"/>
      <c r="MWW60" s="18"/>
      <c r="MWX60" s="18"/>
      <c r="MWY60" s="18"/>
      <c r="MWZ60" s="18"/>
      <c r="MXA60" s="18"/>
      <c r="MXB60" s="18"/>
      <c r="MXC60" s="18"/>
      <c r="MXD60" s="18"/>
      <c r="MXE60" s="18"/>
      <c r="MXF60" s="18"/>
      <c r="MXG60" s="18"/>
      <c r="MXH60" s="18"/>
      <c r="MXI60" s="18"/>
      <c r="MXJ60" s="18"/>
      <c r="MXK60" s="18"/>
      <c r="MXL60" s="18"/>
      <c r="MXM60" s="18"/>
      <c r="MXN60" s="18"/>
      <c r="MXO60" s="18"/>
      <c r="MXP60" s="18"/>
      <c r="MXQ60" s="18"/>
      <c r="MXR60" s="18"/>
      <c r="MXS60" s="18"/>
      <c r="MXT60" s="18"/>
      <c r="MXU60" s="18"/>
      <c r="MXV60" s="18"/>
      <c r="MXW60" s="18"/>
      <c r="MXX60" s="18"/>
      <c r="MXY60" s="18"/>
      <c r="MXZ60" s="18"/>
      <c r="MYA60" s="18"/>
      <c r="MYB60" s="18"/>
      <c r="MYC60" s="18"/>
      <c r="MYD60" s="18"/>
      <c r="MYE60" s="18"/>
      <c r="MYF60" s="18"/>
      <c r="MYG60" s="18"/>
      <c r="MYH60" s="18"/>
      <c r="MYI60" s="18"/>
      <c r="MYJ60" s="18"/>
      <c r="MYK60" s="18"/>
      <c r="MYL60" s="18"/>
      <c r="MYM60" s="18"/>
      <c r="MYN60" s="18"/>
      <c r="MYO60" s="18"/>
      <c r="MYP60" s="18"/>
      <c r="MYQ60" s="18"/>
      <c r="MYR60" s="18"/>
      <c r="MYS60" s="18"/>
      <c r="MYT60" s="18"/>
      <c r="MYU60" s="18"/>
      <c r="MYV60" s="18"/>
      <c r="MYW60" s="18"/>
      <c r="MYX60" s="18"/>
      <c r="MYY60" s="18"/>
      <c r="MYZ60" s="18"/>
      <c r="MZA60" s="18"/>
      <c r="MZB60" s="18"/>
      <c r="MZC60" s="18"/>
      <c r="MZD60" s="18"/>
      <c r="MZE60" s="18"/>
      <c r="MZF60" s="18"/>
      <c r="MZG60" s="18"/>
      <c r="MZH60" s="18"/>
      <c r="MZI60" s="18"/>
      <c r="MZJ60" s="18"/>
      <c r="MZK60" s="18"/>
      <c r="MZL60" s="18"/>
      <c r="MZM60" s="18"/>
      <c r="MZN60" s="18"/>
      <c r="MZO60" s="18"/>
      <c r="MZP60" s="18"/>
      <c r="MZQ60" s="18"/>
      <c r="MZR60" s="18"/>
      <c r="MZS60" s="18"/>
      <c r="MZT60" s="18"/>
      <c r="MZU60" s="18"/>
      <c r="MZV60" s="18"/>
      <c r="MZW60" s="18"/>
      <c r="MZX60" s="18"/>
      <c r="MZY60" s="18"/>
      <c r="MZZ60" s="18"/>
      <c r="NAA60" s="18"/>
      <c r="NAB60" s="18"/>
      <c r="NAC60" s="18"/>
      <c r="NAD60" s="18"/>
      <c r="NAE60" s="18"/>
      <c r="NAF60" s="18"/>
      <c r="NAG60" s="18"/>
      <c r="NAH60" s="18"/>
      <c r="NAI60" s="18"/>
      <c r="NAJ60" s="18"/>
      <c r="NAK60" s="18"/>
      <c r="NAL60" s="18"/>
      <c r="NAM60" s="18"/>
      <c r="NAN60" s="18"/>
      <c r="NAO60" s="18"/>
      <c r="NAP60" s="18"/>
      <c r="NAQ60" s="18"/>
      <c r="NAR60" s="18"/>
      <c r="NAS60" s="18"/>
      <c r="NAT60" s="18"/>
      <c r="NAU60" s="18"/>
      <c r="NAV60" s="18"/>
      <c r="NAW60" s="18"/>
      <c r="NAX60" s="18"/>
      <c r="NAY60" s="18"/>
      <c r="NAZ60" s="18"/>
      <c r="NBA60" s="18"/>
      <c r="NBB60" s="18"/>
      <c r="NBC60" s="18"/>
      <c r="NBD60" s="18"/>
      <c r="NBE60" s="18"/>
      <c r="NBF60" s="18"/>
      <c r="NBG60" s="18"/>
      <c r="NBH60" s="18"/>
      <c r="NBI60" s="18"/>
      <c r="NBJ60" s="18"/>
      <c r="NBK60" s="18"/>
      <c r="NBL60" s="18"/>
      <c r="NBM60" s="18"/>
      <c r="NBN60" s="18"/>
      <c r="NBO60" s="18"/>
      <c r="NBP60" s="18"/>
      <c r="NBQ60" s="18"/>
      <c r="NBR60" s="18"/>
      <c r="NBS60" s="18"/>
      <c r="NBT60" s="18"/>
      <c r="NBU60" s="18"/>
      <c r="NBV60" s="18"/>
      <c r="NBW60" s="18"/>
      <c r="NBX60" s="18"/>
      <c r="NBY60" s="18"/>
      <c r="NBZ60" s="18"/>
      <c r="NCA60" s="18"/>
      <c r="NCB60" s="18"/>
      <c r="NCC60" s="18"/>
      <c r="NCD60" s="18"/>
      <c r="NCE60" s="18"/>
      <c r="NCF60" s="18"/>
      <c r="NCG60" s="18"/>
      <c r="NCH60" s="18"/>
      <c r="NCI60" s="18"/>
      <c r="NCJ60" s="18"/>
      <c r="NCK60" s="18"/>
      <c r="NCL60" s="18"/>
      <c r="NCM60" s="18"/>
      <c r="NCN60" s="18"/>
      <c r="NCO60" s="18"/>
      <c r="NCP60" s="18"/>
      <c r="NCQ60" s="18"/>
      <c r="NCR60" s="18"/>
      <c r="NCS60" s="18"/>
      <c r="NCT60" s="18"/>
      <c r="NCU60" s="18"/>
      <c r="NCV60" s="18"/>
      <c r="NCW60" s="18"/>
      <c r="NCX60" s="18"/>
      <c r="NCY60" s="18"/>
      <c r="NCZ60" s="18"/>
      <c r="NDA60" s="18"/>
      <c r="NDB60" s="18"/>
      <c r="NDC60" s="18"/>
      <c r="NDD60" s="18"/>
      <c r="NDE60" s="18"/>
      <c r="NDF60" s="18"/>
      <c r="NDG60" s="18"/>
      <c r="NDH60" s="18"/>
      <c r="NDI60" s="18"/>
      <c r="NDJ60" s="18"/>
      <c r="NDK60" s="18"/>
      <c r="NDL60" s="18"/>
      <c r="NDM60" s="18"/>
      <c r="NDN60" s="18"/>
      <c r="NDO60" s="18"/>
      <c r="NDP60" s="18"/>
      <c r="NDQ60" s="18"/>
      <c r="NDR60" s="18"/>
      <c r="NDS60" s="18"/>
      <c r="NDT60" s="18"/>
      <c r="NDU60" s="18"/>
      <c r="NDV60" s="18"/>
      <c r="NDW60" s="18"/>
      <c r="NDX60" s="18"/>
      <c r="NDY60" s="18"/>
      <c r="NDZ60" s="18"/>
      <c r="NEA60" s="18"/>
      <c r="NEB60" s="18"/>
      <c r="NEC60" s="18"/>
      <c r="NED60" s="18"/>
      <c r="NEE60" s="18"/>
      <c r="NEF60" s="18"/>
      <c r="NEG60" s="18"/>
      <c r="NEH60" s="18"/>
      <c r="NEI60" s="18"/>
      <c r="NEJ60" s="18"/>
      <c r="NEK60" s="18"/>
      <c r="NEL60" s="18"/>
      <c r="NEM60" s="18"/>
      <c r="NEN60" s="18"/>
      <c r="NEO60" s="18"/>
      <c r="NEP60" s="18"/>
      <c r="NEQ60" s="18"/>
      <c r="NER60" s="18"/>
      <c r="NES60" s="18"/>
      <c r="NET60" s="18"/>
      <c r="NEU60" s="18"/>
      <c r="NEV60" s="18"/>
      <c r="NEW60" s="18"/>
      <c r="NEX60" s="18"/>
      <c r="NEY60" s="18"/>
      <c r="NEZ60" s="18"/>
      <c r="NFA60" s="18"/>
      <c r="NFB60" s="18"/>
      <c r="NFC60" s="18"/>
      <c r="NFD60" s="18"/>
      <c r="NFE60" s="18"/>
      <c r="NFF60" s="18"/>
      <c r="NFG60" s="18"/>
      <c r="NFH60" s="18"/>
      <c r="NFI60" s="18"/>
      <c r="NFJ60" s="18"/>
      <c r="NFK60" s="18"/>
      <c r="NFL60" s="18"/>
      <c r="NFM60" s="18"/>
      <c r="NFN60" s="18"/>
      <c r="NFO60" s="18"/>
      <c r="NFP60" s="18"/>
      <c r="NFQ60" s="18"/>
      <c r="NFR60" s="18"/>
      <c r="NFS60" s="18"/>
      <c r="NFT60" s="18"/>
      <c r="NFU60" s="18"/>
      <c r="NFV60" s="18"/>
      <c r="NFW60" s="18"/>
      <c r="NFX60" s="18"/>
      <c r="NFY60" s="18"/>
      <c r="NFZ60" s="18"/>
      <c r="NGA60" s="18"/>
      <c r="NGB60" s="18"/>
      <c r="NGC60" s="18"/>
      <c r="NGD60" s="18"/>
      <c r="NGE60" s="18"/>
      <c r="NGF60" s="18"/>
      <c r="NGG60" s="18"/>
      <c r="NGH60" s="18"/>
      <c r="NGI60" s="18"/>
      <c r="NGJ60" s="18"/>
      <c r="NGK60" s="18"/>
      <c r="NGL60" s="18"/>
      <c r="NGM60" s="18"/>
      <c r="NGN60" s="18"/>
      <c r="NGO60" s="18"/>
      <c r="NGP60" s="18"/>
      <c r="NGQ60" s="18"/>
      <c r="NGR60" s="18"/>
      <c r="NGS60" s="18"/>
      <c r="NGT60" s="18"/>
      <c r="NGU60" s="18"/>
      <c r="NGV60" s="18"/>
      <c r="NGW60" s="18"/>
      <c r="NGX60" s="18"/>
      <c r="NGY60" s="18"/>
      <c r="NGZ60" s="18"/>
      <c r="NHA60" s="18"/>
      <c r="NHB60" s="18"/>
      <c r="NHC60" s="18"/>
      <c r="NHD60" s="18"/>
      <c r="NHE60" s="18"/>
      <c r="NHF60" s="18"/>
      <c r="NHG60" s="18"/>
      <c r="NHH60" s="18"/>
      <c r="NHI60" s="18"/>
      <c r="NHJ60" s="18"/>
      <c r="NHK60" s="18"/>
      <c r="NHL60" s="18"/>
      <c r="NHM60" s="18"/>
      <c r="NHN60" s="18"/>
      <c r="NHO60" s="18"/>
      <c r="NHP60" s="18"/>
      <c r="NHQ60" s="18"/>
      <c r="NHR60" s="18"/>
      <c r="NHS60" s="18"/>
      <c r="NHT60" s="18"/>
      <c r="NHU60" s="18"/>
      <c r="NHV60" s="18"/>
      <c r="NHW60" s="18"/>
      <c r="NHX60" s="18"/>
      <c r="NHY60" s="18"/>
      <c r="NHZ60" s="18"/>
      <c r="NIA60" s="18"/>
      <c r="NIB60" s="18"/>
      <c r="NIC60" s="18"/>
      <c r="NID60" s="18"/>
      <c r="NIE60" s="18"/>
      <c r="NIF60" s="18"/>
      <c r="NIG60" s="18"/>
      <c r="NIH60" s="18"/>
      <c r="NII60" s="18"/>
      <c r="NIJ60" s="18"/>
      <c r="NIK60" s="18"/>
      <c r="NIL60" s="18"/>
      <c r="NIM60" s="18"/>
      <c r="NIN60" s="18"/>
      <c r="NIO60" s="18"/>
      <c r="NIP60" s="18"/>
      <c r="NIQ60" s="18"/>
      <c r="NIR60" s="18"/>
      <c r="NIS60" s="18"/>
      <c r="NIT60" s="18"/>
      <c r="NIU60" s="18"/>
      <c r="NIV60" s="18"/>
      <c r="NIW60" s="18"/>
      <c r="NIX60" s="18"/>
      <c r="NIY60" s="18"/>
      <c r="NIZ60" s="18"/>
      <c r="NJA60" s="18"/>
      <c r="NJB60" s="18"/>
      <c r="NJC60" s="18"/>
      <c r="NJD60" s="18"/>
      <c r="NJE60" s="18"/>
      <c r="NJF60" s="18"/>
      <c r="NJG60" s="18"/>
      <c r="NJH60" s="18"/>
      <c r="NJI60" s="18"/>
      <c r="NJJ60" s="18"/>
      <c r="NJK60" s="18"/>
      <c r="NJL60" s="18"/>
      <c r="NJM60" s="18"/>
      <c r="NJN60" s="18"/>
      <c r="NJO60" s="18"/>
      <c r="NJP60" s="18"/>
      <c r="NJQ60" s="18"/>
      <c r="NJR60" s="18"/>
      <c r="NJS60" s="18"/>
      <c r="NJT60" s="18"/>
      <c r="NJU60" s="18"/>
      <c r="NJV60" s="18"/>
      <c r="NJW60" s="18"/>
      <c r="NJX60" s="18"/>
      <c r="NJY60" s="18"/>
      <c r="NJZ60" s="18"/>
      <c r="NKA60" s="18"/>
      <c r="NKB60" s="18"/>
      <c r="NKC60" s="18"/>
      <c r="NKD60" s="18"/>
      <c r="NKE60" s="18"/>
      <c r="NKF60" s="18"/>
      <c r="NKG60" s="18"/>
      <c r="NKH60" s="18"/>
      <c r="NKI60" s="18"/>
      <c r="NKJ60" s="18"/>
      <c r="NKK60" s="18"/>
      <c r="NKL60" s="18"/>
      <c r="NKM60" s="18"/>
      <c r="NKN60" s="18"/>
      <c r="NKO60" s="18"/>
      <c r="NKP60" s="18"/>
      <c r="NKQ60" s="18"/>
      <c r="NKR60" s="18"/>
      <c r="NKS60" s="18"/>
      <c r="NKT60" s="18"/>
      <c r="NKU60" s="18"/>
      <c r="NKV60" s="18"/>
      <c r="NKW60" s="18"/>
      <c r="NKX60" s="18"/>
      <c r="NKY60" s="18"/>
      <c r="NKZ60" s="18"/>
      <c r="NLA60" s="18"/>
      <c r="NLB60" s="18"/>
      <c r="NLC60" s="18"/>
      <c r="NLD60" s="18"/>
      <c r="NLE60" s="18"/>
      <c r="NLF60" s="18"/>
      <c r="NLG60" s="18"/>
      <c r="NLH60" s="18"/>
      <c r="NLI60" s="18"/>
      <c r="NLJ60" s="18"/>
      <c r="NLK60" s="18"/>
      <c r="NLL60" s="18"/>
      <c r="NLM60" s="18"/>
      <c r="NLN60" s="18"/>
      <c r="NLO60" s="18"/>
      <c r="NLP60" s="18"/>
      <c r="NLQ60" s="18"/>
      <c r="NLR60" s="18"/>
      <c r="NLS60" s="18"/>
      <c r="NLT60" s="18"/>
      <c r="NLU60" s="18"/>
      <c r="NLV60" s="18"/>
      <c r="NLW60" s="18"/>
      <c r="NLX60" s="18"/>
      <c r="NLY60" s="18"/>
      <c r="NLZ60" s="18"/>
      <c r="NMA60" s="18"/>
      <c r="NMB60" s="18"/>
      <c r="NMC60" s="18"/>
      <c r="NMD60" s="18"/>
      <c r="NME60" s="18"/>
      <c r="NMF60" s="18"/>
      <c r="NMG60" s="18"/>
      <c r="NMH60" s="18"/>
      <c r="NMI60" s="18"/>
      <c r="NMJ60" s="18"/>
      <c r="NMK60" s="18"/>
      <c r="NML60" s="18"/>
      <c r="NMM60" s="18"/>
      <c r="NMN60" s="18"/>
      <c r="NMO60" s="18"/>
      <c r="NMP60" s="18"/>
      <c r="NMQ60" s="18"/>
      <c r="NMR60" s="18"/>
      <c r="NMS60" s="18"/>
      <c r="NMT60" s="18"/>
      <c r="NMU60" s="18"/>
      <c r="NMV60" s="18"/>
      <c r="NMW60" s="18"/>
      <c r="NMX60" s="18"/>
      <c r="NMY60" s="18"/>
      <c r="NMZ60" s="18"/>
      <c r="NNA60" s="18"/>
      <c r="NNB60" s="18"/>
      <c r="NNC60" s="18"/>
      <c r="NND60" s="18"/>
      <c r="NNE60" s="18"/>
      <c r="NNF60" s="18"/>
      <c r="NNG60" s="18"/>
      <c r="NNH60" s="18"/>
      <c r="NNI60" s="18"/>
      <c r="NNJ60" s="18"/>
      <c r="NNK60" s="18"/>
      <c r="NNL60" s="18"/>
      <c r="NNM60" s="18"/>
      <c r="NNN60" s="18"/>
      <c r="NNO60" s="18"/>
      <c r="NNP60" s="18"/>
      <c r="NNQ60" s="18"/>
      <c r="NNR60" s="18"/>
      <c r="NNS60" s="18"/>
      <c r="NNT60" s="18"/>
      <c r="NNU60" s="18"/>
      <c r="NNV60" s="18"/>
      <c r="NNW60" s="18"/>
      <c r="NNX60" s="18"/>
      <c r="NNY60" s="18"/>
      <c r="NNZ60" s="18"/>
      <c r="NOA60" s="18"/>
      <c r="NOB60" s="18"/>
      <c r="NOC60" s="18"/>
      <c r="NOD60" s="18"/>
      <c r="NOE60" s="18"/>
      <c r="NOF60" s="18"/>
      <c r="NOG60" s="18"/>
      <c r="NOH60" s="18"/>
      <c r="NOI60" s="18"/>
      <c r="NOJ60" s="18"/>
      <c r="NOK60" s="18"/>
      <c r="NOL60" s="18"/>
      <c r="NOM60" s="18"/>
      <c r="NON60" s="18"/>
      <c r="NOO60" s="18"/>
      <c r="NOP60" s="18"/>
      <c r="NOQ60" s="18"/>
      <c r="NOR60" s="18"/>
      <c r="NOS60" s="18"/>
      <c r="NOT60" s="18"/>
      <c r="NOU60" s="18"/>
      <c r="NOV60" s="18"/>
      <c r="NOW60" s="18"/>
      <c r="NOX60" s="18"/>
      <c r="NOY60" s="18"/>
      <c r="NOZ60" s="18"/>
      <c r="NPA60" s="18"/>
      <c r="NPB60" s="18"/>
      <c r="NPC60" s="18"/>
      <c r="NPD60" s="18"/>
      <c r="NPE60" s="18"/>
      <c r="NPF60" s="18"/>
      <c r="NPG60" s="18"/>
      <c r="NPH60" s="18"/>
      <c r="NPI60" s="18"/>
      <c r="NPJ60" s="18"/>
      <c r="NPK60" s="18"/>
      <c r="NPL60" s="18"/>
      <c r="NPM60" s="18"/>
      <c r="NPN60" s="18"/>
      <c r="NPO60" s="18"/>
      <c r="NPP60" s="18"/>
      <c r="NPQ60" s="18"/>
      <c r="NPR60" s="18"/>
      <c r="NPS60" s="18"/>
      <c r="NPT60" s="18"/>
      <c r="NPU60" s="18"/>
      <c r="NPV60" s="18"/>
      <c r="NPW60" s="18"/>
      <c r="NPX60" s="18"/>
      <c r="NPY60" s="18"/>
      <c r="NPZ60" s="18"/>
      <c r="NQA60" s="18"/>
      <c r="NQB60" s="18"/>
      <c r="NQC60" s="18"/>
      <c r="NQD60" s="18"/>
      <c r="NQE60" s="18"/>
      <c r="NQF60" s="18"/>
      <c r="NQG60" s="18"/>
      <c r="NQH60" s="18"/>
      <c r="NQI60" s="18"/>
      <c r="NQJ60" s="18"/>
      <c r="NQK60" s="18"/>
      <c r="NQL60" s="18"/>
      <c r="NQM60" s="18"/>
      <c r="NQN60" s="18"/>
      <c r="NQO60" s="18"/>
      <c r="NQP60" s="18"/>
      <c r="NQQ60" s="18"/>
      <c r="NQR60" s="18"/>
      <c r="NQS60" s="18"/>
      <c r="NQT60" s="18"/>
      <c r="NQU60" s="18"/>
      <c r="NQV60" s="18"/>
      <c r="NQW60" s="18"/>
      <c r="NQX60" s="18"/>
      <c r="NQY60" s="18"/>
      <c r="NQZ60" s="18"/>
      <c r="NRA60" s="18"/>
      <c r="NRB60" s="18"/>
      <c r="NRC60" s="18"/>
      <c r="NRD60" s="18"/>
      <c r="NRE60" s="18"/>
      <c r="NRF60" s="18"/>
      <c r="NRG60" s="18"/>
      <c r="NRH60" s="18"/>
      <c r="NRI60" s="18"/>
      <c r="NRJ60" s="18"/>
      <c r="NRK60" s="18"/>
      <c r="NRL60" s="18"/>
      <c r="NRM60" s="18"/>
      <c r="NRN60" s="18"/>
      <c r="NRO60" s="18"/>
      <c r="NRP60" s="18"/>
      <c r="NRQ60" s="18"/>
      <c r="NRR60" s="18"/>
      <c r="NRS60" s="18"/>
      <c r="NRT60" s="18"/>
      <c r="NRU60" s="18"/>
      <c r="NRV60" s="18"/>
      <c r="NRW60" s="18"/>
      <c r="NRX60" s="18"/>
      <c r="NRY60" s="18"/>
      <c r="NRZ60" s="18"/>
      <c r="NSA60" s="18"/>
      <c r="NSB60" s="18"/>
      <c r="NSC60" s="18"/>
      <c r="NSD60" s="18"/>
      <c r="NSE60" s="18"/>
      <c r="NSF60" s="18"/>
      <c r="NSG60" s="18"/>
      <c r="NSH60" s="18"/>
      <c r="NSI60" s="18"/>
      <c r="NSJ60" s="18"/>
      <c r="NSK60" s="18"/>
      <c r="NSL60" s="18"/>
      <c r="NSM60" s="18"/>
      <c r="NSN60" s="18"/>
      <c r="NSO60" s="18"/>
      <c r="NSP60" s="18"/>
      <c r="NSQ60" s="18"/>
      <c r="NSR60" s="18"/>
      <c r="NSS60" s="18"/>
      <c r="NST60" s="18"/>
      <c r="NSU60" s="18"/>
      <c r="NSV60" s="18"/>
      <c r="NSW60" s="18"/>
      <c r="NSX60" s="18"/>
      <c r="NSY60" s="18"/>
      <c r="NSZ60" s="18"/>
      <c r="NTA60" s="18"/>
      <c r="NTB60" s="18"/>
      <c r="NTC60" s="18"/>
      <c r="NTD60" s="18"/>
      <c r="NTE60" s="18"/>
      <c r="NTF60" s="18"/>
      <c r="NTG60" s="18"/>
      <c r="NTH60" s="18"/>
      <c r="NTI60" s="18"/>
      <c r="NTJ60" s="18"/>
      <c r="NTK60" s="18"/>
      <c r="NTL60" s="18"/>
      <c r="NTM60" s="18"/>
      <c r="NTN60" s="18"/>
      <c r="NTO60" s="18"/>
      <c r="NTP60" s="18"/>
      <c r="NTQ60" s="18"/>
      <c r="NTR60" s="18"/>
      <c r="NTS60" s="18"/>
      <c r="NTT60" s="18"/>
      <c r="NTU60" s="18"/>
      <c r="NTV60" s="18"/>
      <c r="NTW60" s="18"/>
      <c r="NTX60" s="18"/>
      <c r="NTY60" s="18"/>
      <c r="NTZ60" s="18"/>
      <c r="NUA60" s="18"/>
      <c r="NUB60" s="18"/>
      <c r="NUC60" s="18"/>
      <c r="NUD60" s="18"/>
      <c r="NUE60" s="18"/>
      <c r="NUF60" s="18"/>
      <c r="NUG60" s="18"/>
      <c r="NUH60" s="18"/>
      <c r="NUI60" s="18"/>
      <c r="NUJ60" s="18"/>
      <c r="NUK60" s="18"/>
      <c r="NUL60" s="18"/>
      <c r="NUM60" s="18"/>
      <c r="NUN60" s="18"/>
      <c r="NUO60" s="18"/>
      <c r="NUP60" s="18"/>
      <c r="NUQ60" s="18"/>
      <c r="NUR60" s="18"/>
      <c r="NUS60" s="18"/>
      <c r="NUT60" s="18"/>
      <c r="NUU60" s="18"/>
      <c r="NUV60" s="18"/>
      <c r="NUW60" s="18"/>
      <c r="NUX60" s="18"/>
      <c r="NUY60" s="18"/>
      <c r="NUZ60" s="18"/>
      <c r="NVA60" s="18"/>
      <c r="NVB60" s="18"/>
      <c r="NVC60" s="18"/>
      <c r="NVD60" s="18"/>
      <c r="NVE60" s="18"/>
      <c r="NVF60" s="18"/>
      <c r="NVG60" s="18"/>
      <c r="NVH60" s="18"/>
      <c r="NVI60" s="18"/>
      <c r="NVJ60" s="18"/>
      <c r="NVK60" s="18"/>
      <c r="NVL60" s="18"/>
      <c r="NVM60" s="18"/>
      <c r="NVN60" s="18"/>
      <c r="NVO60" s="18"/>
      <c r="NVP60" s="18"/>
      <c r="NVQ60" s="18"/>
      <c r="NVR60" s="18"/>
      <c r="NVS60" s="18"/>
      <c r="NVT60" s="18"/>
      <c r="NVU60" s="18"/>
      <c r="NVV60" s="18"/>
      <c r="NVW60" s="18"/>
      <c r="NVX60" s="18"/>
      <c r="NVY60" s="18"/>
      <c r="NVZ60" s="18"/>
      <c r="NWA60" s="18"/>
      <c r="NWB60" s="18"/>
      <c r="NWC60" s="18"/>
      <c r="NWD60" s="18"/>
      <c r="NWE60" s="18"/>
      <c r="NWF60" s="18"/>
      <c r="NWG60" s="18"/>
      <c r="NWH60" s="18"/>
      <c r="NWI60" s="18"/>
      <c r="NWJ60" s="18"/>
      <c r="NWK60" s="18"/>
      <c r="NWL60" s="18"/>
      <c r="NWM60" s="18"/>
      <c r="NWN60" s="18"/>
      <c r="NWO60" s="18"/>
      <c r="NWP60" s="18"/>
      <c r="NWQ60" s="18"/>
      <c r="NWR60" s="18"/>
      <c r="NWS60" s="18"/>
      <c r="NWT60" s="18"/>
      <c r="NWU60" s="18"/>
      <c r="NWV60" s="18"/>
      <c r="NWW60" s="18"/>
      <c r="NWX60" s="18"/>
      <c r="NWY60" s="18"/>
      <c r="NWZ60" s="18"/>
      <c r="NXA60" s="18"/>
      <c r="NXB60" s="18"/>
      <c r="NXC60" s="18"/>
      <c r="NXD60" s="18"/>
      <c r="NXE60" s="18"/>
      <c r="NXF60" s="18"/>
      <c r="NXG60" s="18"/>
      <c r="NXH60" s="18"/>
      <c r="NXI60" s="18"/>
      <c r="NXJ60" s="18"/>
      <c r="NXK60" s="18"/>
      <c r="NXL60" s="18"/>
      <c r="NXM60" s="18"/>
      <c r="NXN60" s="18"/>
      <c r="NXO60" s="18"/>
      <c r="NXP60" s="18"/>
      <c r="NXQ60" s="18"/>
      <c r="NXR60" s="18"/>
      <c r="NXS60" s="18"/>
      <c r="NXT60" s="18"/>
      <c r="NXU60" s="18"/>
      <c r="NXV60" s="18"/>
      <c r="NXW60" s="18"/>
      <c r="NXX60" s="18"/>
      <c r="NXY60" s="18"/>
      <c r="NXZ60" s="18"/>
      <c r="NYA60" s="18"/>
      <c r="NYB60" s="18"/>
      <c r="NYC60" s="18"/>
      <c r="NYD60" s="18"/>
      <c r="NYE60" s="18"/>
      <c r="NYF60" s="18"/>
      <c r="NYG60" s="18"/>
      <c r="NYH60" s="18"/>
      <c r="NYI60" s="18"/>
      <c r="NYJ60" s="18"/>
      <c r="NYK60" s="18"/>
      <c r="NYL60" s="18"/>
      <c r="NYM60" s="18"/>
      <c r="NYN60" s="18"/>
      <c r="NYO60" s="18"/>
      <c r="NYP60" s="18"/>
      <c r="NYQ60" s="18"/>
      <c r="NYR60" s="18"/>
      <c r="NYS60" s="18"/>
      <c r="NYT60" s="18"/>
      <c r="NYU60" s="18"/>
      <c r="NYV60" s="18"/>
      <c r="NYW60" s="18"/>
      <c r="NYX60" s="18"/>
      <c r="NYY60" s="18"/>
      <c r="NYZ60" s="18"/>
      <c r="NZA60" s="18"/>
      <c r="NZB60" s="18"/>
      <c r="NZC60" s="18"/>
      <c r="NZD60" s="18"/>
      <c r="NZE60" s="18"/>
      <c r="NZF60" s="18"/>
      <c r="NZG60" s="18"/>
      <c r="NZH60" s="18"/>
      <c r="NZI60" s="18"/>
      <c r="NZJ60" s="18"/>
      <c r="NZK60" s="18"/>
      <c r="NZL60" s="18"/>
      <c r="NZM60" s="18"/>
      <c r="NZN60" s="18"/>
      <c r="NZO60" s="18"/>
      <c r="NZP60" s="18"/>
      <c r="NZQ60" s="18"/>
      <c r="NZR60" s="18"/>
      <c r="NZS60" s="18"/>
      <c r="NZT60" s="18"/>
      <c r="NZU60" s="18"/>
      <c r="NZV60" s="18"/>
      <c r="NZW60" s="18"/>
      <c r="NZX60" s="18"/>
      <c r="NZY60" s="18"/>
      <c r="NZZ60" s="18"/>
      <c r="OAA60" s="18"/>
      <c r="OAB60" s="18"/>
      <c r="OAC60" s="18"/>
      <c r="OAD60" s="18"/>
      <c r="OAE60" s="18"/>
      <c r="OAF60" s="18"/>
      <c r="OAG60" s="18"/>
      <c r="OAH60" s="18"/>
      <c r="OAI60" s="18"/>
      <c r="OAJ60" s="18"/>
      <c r="OAK60" s="18"/>
      <c r="OAL60" s="18"/>
      <c r="OAM60" s="18"/>
      <c r="OAN60" s="18"/>
      <c r="OAO60" s="18"/>
      <c r="OAP60" s="18"/>
      <c r="OAQ60" s="18"/>
      <c r="OAR60" s="18"/>
      <c r="OAS60" s="18"/>
      <c r="OAT60" s="18"/>
      <c r="OAU60" s="18"/>
      <c r="OAV60" s="18"/>
      <c r="OAW60" s="18"/>
      <c r="OAX60" s="18"/>
      <c r="OAY60" s="18"/>
      <c r="OAZ60" s="18"/>
      <c r="OBA60" s="18"/>
      <c r="OBB60" s="18"/>
      <c r="OBC60" s="18"/>
      <c r="OBD60" s="18"/>
      <c r="OBE60" s="18"/>
      <c r="OBF60" s="18"/>
      <c r="OBG60" s="18"/>
      <c r="OBH60" s="18"/>
      <c r="OBI60" s="18"/>
      <c r="OBJ60" s="18"/>
      <c r="OBK60" s="18"/>
      <c r="OBL60" s="18"/>
      <c r="OBM60" s="18"/>
      <c r="OBN60" s="18"/>
      <c r="OBO60" s="18"/>
      <c r="OBP60" s="18"/>
      <c r="OBQ60" s="18"/>
      <c r="OBR60" s="18"/>
      <c r="OBS60" s="18"/>
      <c r="OBT60" s="18"/>
      <c r="OBU60" s="18"/>
      <c r="OBV60" s="18"/>
      <c r="OBW60" s="18"/>
      <c r="OBX60" s="18"/>
      <c r="OBY60" s="18"/>
      <c r="OBZ60" s="18"/>
      <c r="OCA60" s="18"/>
      <c r="OCB60" s="18"/>
      <c r="OCC60" s="18"/>
      <c r="OCD60" s="18"/>
      <c r="OCE60" s="18"/>
      <c r="OCF60" s="18"/>
      <c r="OCG60" s="18"/>
      <c r="OCH60" s="18"/>
      <c r="OCI60" s="18"/>
      <c r="OCJ60" s="18"/>
      <c r="OCK60" s="18"/>
      <c r="OCL60" s="18"/>
      <c r="OCM60" s="18"/>
      <c r="OCN60" s="18"/>
      <c r="OCO60" s="18"/>
      <c r="OCP60" s="18"/>
      <c r="OCQ60" s="18"/>
      <c r="OCR60" s="18"/>
      <c r="OCS60" s="18"/>
      <c r="OCT60" s="18"/>
      <c r="OCU60" s="18"/>
      <c r="OCV60" s="18"/>
      <c r="OCW60" s="18"/>
      <c r="OCX60" s="18"/>
      <c r="OCY60" s="18"/>
      <c r="OCZ60" s="18"/>
      <c r="ODA60" s="18"/>
      <c r="ODB60" s="18"/>
      <c r="ODC60" s="18"/>
      <c r="ODD60" s="18"/>
      <c r="ODE60" s="18"/>
      <c r="ODF60" s="18"/>
      <c r="ODG60" s="18"/>
      <c r="ODH60" s="18"/>
      <c r="ODI60" s="18"/>
      <c r="ODJ60" s="18"/>
      <c r="ODK60" s="18"/>
      <c r="ODL60" s="18"/>
      <c r="ODM60" s="18"/>
      <c r="ODN60" s="18"/>
      <c r="ODO60" s="18"/>
      <c r="ODP60" s="18"/>
      <c r="ODQ60" s="18"/>
      <c r="ODR60" s="18"/>
      <c r="ODS60" s="18"/>
      <c r="ODT60" s="18"/>
      <c r="ODU60" s="18"/>
      <c r="ODV60" s="18"/>
      <c r="ODW60" s="18"/>
      <c r="ODX60" s="18"/>
      <c r="ODY60" s="18"/>
      <c r="ODZ60" s="18"/>
      <c r="OEA60" s="18"/>
      <c r="OEB60" s="18"/>
      <c r="OEC60" s="18"/>
      <c r="OED60" s="18"/>
      <c r="OEE60" s="18"/>
      <c r="OEF60" s="18"/>
      <c r="OEG60" s="18"/>
      <c r="OEH60" s="18"/>
      <c r="OEI60" s="18"/>
      <c r="OEJ60" s="18"/>
      <c r="OEK60" s="18"/>
      <c r="OEL60" s="18"/>
      <c r="OEM60" s="18"/>
      <c r="OEN60" s="18"/>
      <c r="OEO60" s="18"/>
      <c r="OEP60" s="18"/>
      <c r="OEQ60" s="18"/>
      <c r="OER60" s="18"/>
      <c r="OES60" s="18"/>
      <c r="OET60" s="18"/>
      <c r="OEU60" s="18"/>
      <c r="OEV60" s="18"/>
      <c r="OEW60" s="18"/>
      <c r="OEX60" s="18"/>
      <c r="OEY60" s="18"/>
      <c r="OEZ60" s="18"/>
      <c r="OFA60" s="18"/>
      <c r="OFB60" s="18"/>
      <c r="OFC60" s="18"/>
      <c r="OFD60" s="18"/>
      <c r="OFE60" s="18"/>
      <c r="OFF60" s="18"/>
      <c r="OFG60" s="18"/>
      <c r="OFH60" s="18"/>
      <c r="OFI60" s="18"/>
      <c r="OFJ60" s="18"/>
      <c r="OFK60" s="18"/>
      <c r="OFL60" s="18"/>
      <c r="OFM60" s="18"/>
      <c r="OFN60" s="18"/>
      <c r="OFO60" s="18"/>
      <c r="OFP60" s="18"/>
      <c r="OFQ60" s="18"/>
      <c r="OFR60" s="18"/>
      <c r="OFS60" s="18"/>
      <c r="OFT60" s="18"/>
      <c r="OFU60" s="18"/>
      <c r="OFV60" s="18"/>
      <c r="OFW60" s="18"/>
      <c r="OFX60" s="18"/>
      <c r="OFY60" s="18"/>
      <c r="OFZ60" s="18"/>
      <c r="OGA60" s="18"/>
      <c r="OGB60" s="18"/>
      <c r="OGC60" s="18"/>
      <c r="OGD60" s="18"/>
      <c r="OGE60" s="18"/>
      <c r="OGF60" s="18"/>
      <c r="OGG60" s="18"/>
      <c r="OGH60" s="18"/>
      <c r="OGI60" s="18"/>
      <c r="OGJ60" s="18"/>
      <c r="OGK60" s="18"/>
      <c r="OGL60" s="18"/>
      <c r="OGM60" s="18"/>
      <c r="OGN60" s="18"/>
      <c r="OGO60" s="18"/>
      <c r="OGP60" s="18"/>
      <c r="OGQ60" s="18"/>
      <c r="OGR60" s="18"/>
      <c r="OGS60" s="18"/>
      <c r="OGT60" s="18"/>
      <c r="OGU60" s="18"/>
      <c r="OGV60" s="18"/>
      <c r="OGW60" s="18"/>
      <c r="OGX60" s="18"/>
      <c r="OGY60" s="18"/>
      <c r="OGZ60" s="18"/>
      <c r="OHA60" s="18"/>
      <c r="OHB60" s="18"/>
      <c r="OHC60" s="18"/>
      <c r="OHD60" s="18"/>
      <c r="OHE60" s="18"/>
      <c r="OHF60" s="18"/>
      <c r="OHG60" s="18"/>
      <c r="OHH60" s="18"/>
      <c r="OHI60" s="18"/>
      <c r="OHJ60" s="18"/>
      <c r="OHK60" s="18"/>
      <c r="OHL60" s="18"/>
      <c r="OHM60" s="18"/>
      <c r="OHN60" s="18"/>
      <c r="OHO60" s="18"/>
      <c r="OHP60" s="18"/>
      <c r="OHQ60" s="18"/>
      <c r="OHR60" s="18"/>
      <c r="OHS60" s="18"/>
      <c r="OHT60" s="18"/>
      <c r="OHU60" s="18"/>
      <c r="OHV60" s="18"/>
      <c r="OHW60" s="18"/>
      <c r="OHX60" s="18"/>
      <c r="OHY60" s="18"/>
      <c r="OHZ60" s="18"/>
      <c r="OIA60" s="18"/>
      <c r="OIB60" s="18"/>
      <c r="OIC60" s="18"/>
      <c r="OID60" s="18"/>
      <c r="OIE60" s="18"/>
      <c r="OIF60" s="18"/>
      <c r="OIG60" s="18"/>
      <c r="OIH60" s="18"/>
      <c r="OII60" s="18"/>
      <c r="OIJ60" s="18"/>
      <c r="OIK60" s="18"/>
      <c r="OIL60" s="18"/>
      <c r="OIM60" s="18"/>
      <c r="OIN60" s="18"/>
      <c r="OIO60" s="18"/>
      <c r="OIP60" s="18"/>
      <c r="OIQ60" s="18"/>
      <c r="OIR60" s="18"/>
      <c r="OIS60" s="18"/>
      <c r="OIT60" s="18"/>
      <c r="OIU60" s="18"/>
      <c r="OIV60" s="18"/>
      <c r="OIW60" s="18"/>
      <c r="OIX60" s="18"/>
      <c r="OIY60" s="18"/>
      <c r="OIZ60" s="18"/>
      <c r="OJA60" s="18"/>
      <c r="OJB60" s="18"/>
      <c r="OJC60" s="18"/>
      <c r="OJD60" s="18"/>
      <c r="OJE60" s="18"/>
      <c r="OJF60" s="18"/>
      <c r="OJG60" s="18"/>
      <c r="OJH60" s="18"/>
      <c r="OJI60" s="18"/>
      <c r="OJJ60" s="18"/>
      <c r="OJK60" s="18"/>
      <c r="OJL60" s="18"/>
      <c r="OJM60" s="18"/>
      <c r="OJN60" s="18"/>
      <c r="OJO60" s="18"/>
      <c r="OJP60" s="18"/>
      <c r="OJQ60" s="18"/>
      <c r="OJR60" s="18"/>
      <c r="OJS60" s="18"/>
      <c r="OJT60" s="18"/>
      <c r="OJU60" s="18"/>
      <c r="OJV60" s="18"/>
      <c r="OJW60" s="18"/>
      <c r="OJX60" s="18"/>
      <c r="OJY60" s="18"/>
      <c r="OJZ60" s="18"/>
      <c r="OKA60" s="18"/>
      <c r="OKB60" s="18"/>
      <c r="OKC60" s="18"/>
      <c r="OKD60" s="18"/>
      <c r="OKE60" s="18"/>
      <c r="OKF60" s="18"/>
      <c r="OKG60" s="18"/>
      <c r="OKH60" s="18"/>
      <c r="OKI60" s="18"/>
      <c r="OKJ60" s="18"/>
      <c r="OKK60" s="18"/>
      <c r="OKL60" s="18"/>
      <c r="OKM60" s="18"/>
      <c r="OKN60" s="18"/>
      <c r="OKO60" s="18"/>
      <c r="OKP60" s="18"/>
      <c r="OKQ60" s="18"/>
      <c r="OKR60" s="18"/>
      <c r="OKS60" s="18"/>
      <c r="OKT60" s="18"/>
      <c r="OKU60" s="18"/>
      <c r="OKV60" s="18"/>
      <c r="OKW60" s="18"/>
      <c r="OKX60" s="18"/>
      <c r="OKY60" s="18"/>
      <c r="OKZ60" s="18"/>
      <c r="OLA60" s="18"/>
      <c r="OLB60" s="18"/>
      <c r="OLC60" s="18"/>
      <c r="OLD60" s="18"/>
      <c r="OLE60" s="18"/>
      <c r="OLF60" s="18"/>
      <c r="OLG60" s="18"/>
      <c r="OLH60" s="18"/>
      <c r="OLI60" s="18"/>
      <c r="OLJ60" s="18"/>
      <c r="OLK60" s="18"/>
      <c r="OLL60" s="18"/>
      <c r="OLM60" s="18"/>
      <c r="OLN60" s="18"/>
      <c r="OLO60" s="18"/>
      <c r="OLP60" s="18"/>
      <c r="OLQ60" s="18"/>
      <c r="OLR60" s="18"/>
      <c r="OLS60" s="18"/>
      <c r="OLT60" s="18"/>
      <c r="OLU60" s="18"/>
      <c r="OLV60" s="18"/>
      <c r="OLW60" s="18"/>
      <c r="OLX60" s="18"/>
      <c r="OLY60" s="18"/>
      <c r="OLZ60" s="18"/>
      <c r="OMA60" s="18"/>
      <c r="OMB60" s="18"/>
      <c r="OMC60" s="18"/>
      <c r="OMD60" s="18"/>
      <c r="OME60" s="18"/>
      <c r="OMF60" s="18"/>
      <c r="OMG60" s="18"/>
      <c r="OMH60" s="18"/>
      <c r="OMI60" s="18"/>
      <c r="OMJ60" s="18"/>
      <c r="OMK60" s="18"/>
      <c r="OML60" s="18"/>
      <c r="OMM60" s="18"/>
      <c r="OMN60" s="18"/>
      <c r="OMO60" s="18"/>
      <c r="OMP60" s="18"/>
      <c r="OMQ60" s="18"/>
      <c r="OMR60" s="18"/>
      <c r="OMS60" s="18"/>
      <c r="OMT60" s="18"/>
      <c r="OMU60" s="18"/>
      <c r="OMV60" s="18"/>
      <c r="OMW60" s="18"/>
      <c r="OMX60" s="18"/>
      <c r="OMY60" s="18"/>
      <c r="OMZ60" s="18"/>
      <c r="ONA60" s="18"/>
      <c r="ONB60" s="18"/>
      <c r="ONC60" s="18"/>
      <c r="OND60" s="18"/>
      <c r="ONE60" s="18"/>
      <c r="ONF60" s="18"/>
      <c r="ONG60" s="18"/>
      <c r="ONH60" s="18"/>
      <c r="ONI60" s="18"/>
      <c r="ONJ60" s="18"/>
      <c r="ONK60" s="18"/>
      <c r="ONL60" s="18"/>
      <c r="ONM60" s="18"/>
      <c r="ONN60" s="18"/>
      <c r="ONO60" s="18"/>
      <c r="ONP60" s="18"/>
      <c r="ONQ60" s="18"/>
      <c r="ONR60" s="18"/>
      <c r="ONS60" s="18"/>
      <c r="ONT60" s="18"/>
      <c r="ONU60" s="18"/>
      <c r="ONV60" s="18"/>
      <c r="ONW60" s="18"/>
      <c r="ONX60" s="18"/>
      <c r="ONY60" s="18"/>
      <c r="ONZ60" s="18"/>
      <c r="OOA60" s="18"/>
      <c r="OOB60" s="18"/>
      <c r="OOC60" s="18"/>
      <c r="OOD60" s="18"/>
      <c r="OOE60" s="18"/>
      <c r="OOF60" s="18"/>
      <c r="OOG60" s="18"/>
      <c r="OOH60" s="18"/>
      <c r="OOI60" s="18"/>
      <c r="OOJ60" s="18"/>
      <c r="OOK60" s="18"/>
      <c r="OOL60" s="18"/>
      <c r="OOM60" s="18"/>
      <c r="OON60" s="18"/>
      <c r="OOO60" s="18"/>
      <c r="OOP60" s="18"/>
      <c r="OOQ60" s="18"/>
      <c r="OOR60" s="18"/>
      <c r="OOS60" s="18"/>
      <c r="OOT60" s="18"/>
      <c r="OOU60" s="18"/>
      <c r="OOV60" s="18"/>
      <c r="OOW60" s="18"/>
      <c r="OOX60" s="18"/>
      <c r="OOY60" s="18"/>
      <c r="OOZ60" s="18"/>
      <c r="OPA60" s="18"/>
      <c r="OPB60" s="18"/>
      <c r="OPC60" s="18"/>
      <c r="OPD60" s="18"/>
      <c r="OPE60" s="18"/>
      <c r="OPF60" s="18"/>
      <c r="OPG60" s="18"/>
      <c r="OPH60" s="18"/>
      <c r="OPI60" s="18"/>
      <c r="OPJ60" s="18"/>
      <c r="OPK60" s="18"/>
      <c r="OPL60" s="18"/>
      <c r="OPM60" s="18"/>
      <c r="OPN60" s="18"/>
      <c r="OPO60" s="18"/>
      <c r="OPP60" s="18"/>
      <c r="OPQ60" s="18"/>
      <c r="OPR60" s="18"/>
      <c r="OPS60" s="18"/>
      <c r="OPT60" s="18"/>
      <c r="OPU60" s="18"/>
      <c r="OPV60" s="18"/>
      <c r="OPW60" s="18"/>
      <c r="OPX60" s="18"/>
      <c r="OPY60" s="18"/>
      <c r="OPZ60" s="18"/>
      <c r="OQA60" s="18"/>
      <c r="OQB60" s="18"/>
      <c r="OQC60" s="18"/>
      <c r="OQD60" s="18"/>
      <c r="OQE60" s="18"/>
      <c r="OQF60" s="18"/>
      <c r="OQG60" s="18"/>
      <c r="OQH60" s="18"/>
      <c r="OQI60" s="18"/>
      <c r="OQJ60" s="18"/>
      <c r="OQK60" s="18"/>
      <c r="OQL60" s="18"/>
      <c r="OQM60" s="18"/>
      <c r="OQN60" s="18"/>
      <c r="OQO60" s="18"/>
      <c r="OQP60" s="18"/>
      <c r="OQQ60" s="18"/>
      <c r="OQR60" s="18"/>
      <c r="OQS60" s="18"/>
      <c r="OQT60" s="18"/>
      <c r="OQU60" s="18"/>
      <c r="OQV60" s="18"/>
      <c r="OQW60" s="18"/>
      <c r="OQX60" s="18"/>
      <c r="OQY60" s="18"/>
      <c r="OQZ60" s="18"/>
      <c r="ORA60" s="18"/>
      <c r="ORB60" s="18"/>
      <c r="ORC60" s="18"/>
      <c r="ORD60" s="18"/>
      <c r="ORE60" s="18"/>
      <c r="ORF60" s="18"/>
      <c r="ORG60" s="18"/>
      <c r="ORH60" s="18"/>
      <c r="ORI60" s="18"/>
      <c r="ORJ60" s="18"/>
      <c r="ORK60" s="18"/>
      <c r="ORL60" s="18"/>
      <c r="ORM60" s="18"/>
      <c r="ORN60" s="18"/>
      <c r="ORO60" s="18"/>
      <c r="ORP60" s="18"/>
      <c r="ORQ60" s="18"/>
      <c r="ORR60" s="18"/>
      <c r="ORS60" s="18"/>
      <c r="ORT60" s="18"/>
      <c r="ORU60" s="18"/>
      <c r="ORV60" s="18"/>
      <c r="ORW60" s="18"/>
      <c r="ORX60" s="18"/>
      <c r="ORY60" s="18"/>
      <c r="ORZ60" s="18"/>
      <c r="OSA60" s="18"/>
      <c r="OSB60" s="18"/>
      <c r="OSC60" s="18"/>
      <c r="OSD60" s="18"/>
      <c r="OSE60" s="18"/>
      <c r="OSF60" s="18"/>
      <c r="OSG60" s="18"/>
      <c r="OSH60" s="18"/>
      <c r="OSI60" s="18"/>
      <c r="OSJ60" s="18"/>
      <c r="OSK60" s="18"/>
      <c r="OSL60" s="18"/>
      <c r="OSM60" s="18"/>
      <c r="OSN60" s="18"/>
      <c r="OSO60" s="18"/>
      <c r="OSP60" s="18"/>
      <c r="OSQ60" s="18"/>
      <c r="OSR60" s="18"/>
      <c r="OSS60" s="18"/>
      <c r="OST60" s="18"/>
      <c r="OSU60" s="18"/>
      <c r="OSV60" s="18"/>
      <c r="OSW60" s="18"/>
      <c r="OSX60" s="18"/>
      <c r="OSY60" s="18"/>
      <c r="OSZ60" s="18"/>
      <c r="OTA60" s="18"/>
      <c r="OTB60" s="18"/>
      <c r="OTC60" s="18"/>
      <c r="OTD60" s="18"/>
      <c r="OTE60" s="18"/>
      <c r="OTF60" s="18"/>
      <c r="OTG60" s="18"/>
      <c r="OTH60" s="18"/>
      <c r="OTI60" s="18"/>
      <c r="OTJ60" s="18"/>
      <c r="OTK60" s="18"/>
      <c r="OTL60" s="18"/>
      <c r="OTM60" s="18"/>
      <c r="OTN60" s="18"/>
      <c r="OTO60" s="18"/>
      <c r="OTP60" s="18"/>
      <c r="OTQ60" s="18"/>
      <c r="OTR60" s="18"/>
      <c r="OTS60" s="18"/>
      <c r="OTT60" s="18"/>
      <c r="OTU60" s="18"/>
      <c r="OTV60" s="18"/>
      <c r="OTW60" s="18"/>
      <c r="OTX60" s="18"/>
      <c r="OTY60" s="18"/>
      <c r="OTZ60" s="18"/>
      <c r="OUA60" s="18"/>
      <c r="OUB60" s="18"/>
      <c r="OUC60" s="18"/>
      <c r="OUD60" s="18"/>
      <c r="OUE60" s="18"/>
      <c r="OUF60" s="18"/>
      <c r="OUG60" s="18"/>
      <c r="OUH60" s="18"/>
      <c r="OUI60" s="18"/>
      <c r="OUJ60" s="18"/>
      <c r="OUK60" s="18"/>
      <c r="OUL60" s="18"/>
      <c r="OUM60" s="18"/>
      <c r="OUN60" s="18"/>
      <c r="OUO60" s="18"/>
      <c r="OUP60" s="18"/>
      <c r="OUQ60" s="18"/>
      <c r="OUR60" s="18"/>
      <c r="OUS60" s="18"/>
      <c r="OUT60" s="18"/>
      <c r="OUU60" s="18"/>
      <c r="OUV60" s="18"/>
      <c r="OUW60" s="18"/>
      <c r="OUX60" s="18"/>
      <c r="OUY60" s="18"/>
      <c r="OUZ60" s="18"/>
      <c r="OVA60" s="18"/>
      <c r="OVB60" s="18"/>
      <c r="OVC60" s="18"/>
      <c r="OVD60" s="18"/>
      <c r="OVE60" s="18"/>
      <c r="OVF60" s="18"/>
      <c r="OVG60" s="18"/>
      <c r="OVH60" s="18"/>
      <c r="OVI60" s="18"/>
      <c r="OVJ60" s="18"/>
      <c r="OVK60" s="18"/>
      <c r="OVL60" s="18"/>
      <c r="OVM60" s="18"/>
      <c r="OVN60" s="18"/>
      <c r="OVO60" s="18"/>
      <c r="OVP60" s="18"/>
      <c r="OVQ60" s="18"/>
      <c r="OVR60" s="18"/>
      <c r="OVS60" s="18"/>
      <c r="OVT60" s="18"/>
      <c r="OVU60" s="18"/>
      <c r="OVV60" s="18"/>
      <c r="OVW60" s="18"/>
      <c r="OVX60" s="18"/>
      <c r="OVY60" s="18"/>
      <c r="OVZ60" s="18"/>
      <c r="OWA60" s="18"/>
      <c r="OWB60" s="18"/>
      <c r="OWC60" s="18"/>
      <c r="OWD60" s="18"/>
      <c r="OWE60" s="18"/>
      <c r="OWF60" s="18"/>
      <c r="OWG60" s="18"/>
      <c r="OWH60" s="18"/>
      <c r="OWI60" s="18"/>
      <c r="OWJ60" s="18"/>
      <c r="OWK60" s="18"/>
      <c r="OWL60" s="18"/>
      <c r="OWM60" s="18"/>
      <c r="OWN60" s="18"/>
      <c r="OWO60" s="18"/>
      <c r="OWP60" s="18"/>
      <c r="OWQ60" s="18"/>
      <c r="OWR60" s="18"/>
      <c r="OWS60" s="18"/>
      <c r="OWT60" s="18"/>
      <c r="OWU60" s="18"/>
      <c r="OWV60" s="18"/>
      <c r="OWW60" s="18"/>
      <c r="OWX60" s="18"/>
      <c r="OWY60" s="18"/>
      <c r="OWZ60" s="18"/>
      <c r="OXA60" s="18"/>
      <c r="OXB60" s="18"/>
      <c r="OXC60" s="18"/>
      <c r="OXD60" s="18"/>
      <c r="OXE60" s="18"/>
      <c r="OXF60" s="18"/>
      <c r="OXG60" s="18"/>
      <c r="OXH60" s="18"/>
      <c r="OXI60" s="18"/>
      <c r="OXJ60" s="18"/>
      <c r="OXK60" s="18"/>
      <c r="OXL60" s="18"/>
      <c r="OXM60" s="18"/>
      <c r="OXN60" s="18"/>
      <c r="OXO60" s="18"/>
      <c r="OXP60" s="18"/>
      <c r="OXQ60" s="18"/>
      <c r="OXR60" s="18"/>
      <c r="OXS60" s="18"/>
      <c r="OXT60" s="18"/>
      <c r="OXU60" s="18"/>
      <c r="OXV60" s="18"/>
      <c r="OXW60" s="18"/>
      <c r="OXX60" s="18"/>
      <c r="OXY60" s="18"/>
      <c r="OXZ60" s="18"/>
      <c r="OYA60" s="18"/>
      <c r="OYB60" s="18"/>
      <c r="OYC60" s="18"/>
      <c r="OYD60" s="18"/>
      <c r="OYE60" s="18"/>
      <c r="OYF60" s="18"/>
      <c r="OYG60" s="18"/>
      <c r="OYH60" s="18"/>
      <c r="OYI60" s="18"/>
      <c r="OYJ60" s="18"/>
      <c r="OYK60" s="18"/>
      <c r="OYL60" s="18"/>
      <c r="OYM60" s="18"/>
      <c r="OYN60" s="18"/>
      <c r="OYO60" s="18"/>
      <c r="OYP60" s="18"/>
      <c r="OYQ60" s="18"/>
      <c r="OYR60" s="18"/>
      <c r="OYS60" s="18"/>
      <c r="OYT60" s="18"/>
      <c r="OYU60" s="18"/>
      <c r="OYV60" s="18"/>
      <c r="OYW60" s="18"/>
      <c r="OYX60" s="18"/>
      <c r="OYY60" s="18"/>
      <c r="OYZ60" s="18"/>
      <c r="OZA60" s="18"/>
      <c r="OZB60" s="18"/>
      <c r="OZC60" s="18"/>
      <c r="OZD60" s="18"/>
      <c r="OZE60" s="18"/>
      <c r="OZF60" s="18"/>
      <c r="OZG60" s="18"/>
      <c r="OZH60" s="18"/>
      <c r="OZI60" s="18"/>
      <c r="OZJ60" s="18"/>
      <c r="OZK60" s="18"/>
      <c r="OZL60" s="18"/>
      <c r="OZM60" s="18"/>
      <c r="OZN60" s="18"/>
      <c r="OZO60" s="18"/>
      <c r="OZP60" s="18"/>
      <c r="OZQ60" s="18"/>
      <c r="OZR60" s="18"/>
      <c r="OZS60" s="18"/>
      <c r="OZT60" s="18"/>
      <c r="OZU60" s="18"/>
      <c r="OZV60" s="18"/>
      <c r="OZW60" s="18"/>
      <c r="OZX60" s="18"/>
      <c r="OZY60" s="18"/>
      <c r="OZZ60" s="18"/>
      <c r="PAA60" s="18"/>
      <c r="PAB60" s="18"/>
      <c r="PAC60" s="18"/>
      <c r="PAD60" s="18"/>
      <c r="PAE60" s="18"/>
      <c r="PAF60" s="18"/>
      <c r="PAG60" s="18"/>
      <c r="PAH60" s="18"/>
      <c r="PAI60" s="18"/>
      <c r="PAJ60" s="18"/>
      <c r="PAK60" s="18"/>
      <c r="PAL60" s="18"/>
      <c r="PAM60" s="18"/>
      <c r="PAN60" s="18"/>
      <c r="PAO60" s="18"/>
      <c r="PAP60" s="18"/>
      <c r="PAQ60" s="18"/>
      <c r="PAR60" s="18"/>
      <c r="PAS60" s="18"/>
      <c r="PAT60" s="18"/>
      <c r="PAU60" s="18"/>
      <c r="PAV60" s="18"/>
      <c r="PAW60" s="18"/>
      <c r="PAX60" s="18"/>
      <c r="PAY60" s="18"/>
      <c r="PAZ60" s="18"/>
      <c r="PBA60" s="18"/>
      <c r="PBB60" s="18"/>
      <c r="PBC60" s="18"/>
      <c r="PBD60" s="18"/>
      <c r="PBE60" s="18"/>
      <c r="PBF60" s="18"/>
      <c r="PBG60" s="18"/>
      <c r="PBH60" s="18"/>
      <c r="PBI60" s="18"/>
      <c r="PBJ60" s="18"/>
      <c r="PBK60" s="18"/>
      <c r="PBL60" s="18"/>
      <c r="PBM60" s="18"/>
      <c r="PBN60" s="18"/>
      <c r="PBO60" s="18"/>
      <c r="PBP60" s="18"/>
      <c r="PBQ60" s="18"/>
      <c r="PBR60" s="18"/>
      <c r="PBS60" s="18"/>
      <c r="PBT60" s="18"/>
      <c r="PBU60" s="18"/>
      <c r="PBV60" s="18"/>
      <c r="PBW60" s="18"/>
      <c r="PBX60" s="18"/>
      <c r="PBY60" s="18"/>
      <c r="PBZ60" s="18"/>
      <c r="PCA60" s="18"/>
      <c r="PCB60" s="18"/>
      <c r="PCC60" s="18"/>
      <c r="PCD60" s="18"/>
      <c r="PCE60" s="18"/>
      <c r="PCF60" s="18"/>
      <c r="PCG60" s="18"/>
      <c r="PCH60" s="18"/>
      <c r="PCI60" s="18"/>
      <c r="PCJ60" s="18"/>
      <c r="PCK60" s="18"/>
      <c r="PCL60" s="18"/>
      <c r="PCM60" s="18"/>
      <c r="PCN60" s="18"/>
      <c r="PCO60" s="18"/>
      <c r="PCP60" s="18"/>
      <c r="PCQ60" s="18"/>
      <c r="PCR60" s="18"/>
      <c r="PCS60" s="18"/>
      <c r="PCT60" s="18"/>
      <c r="PCU60" s="18"/>
      <c r="PCV60" s="18"/>
      <c r="PCW60" s="18"/>
      <c r="PCX60" s="18"/>
      <c r="PCY60" s="18"/>
      <c r="PCZ60" s="18"/>
      <c r="PDA60" s="18"/>
      <c r="PDB60" s="18"/>
      <c r="PDC60" s="18"/>
      <c r="PDD60" s="18"/>
      <c r="PDE60" s="18"/>
      <c r="PDF60" s="18"/>
      <c r="PDG60" s="18"/>
      <c r="PDH60" s="18"/>
      <c r="PDI60" s="18"/>
      <c r="PDJ60" s="18"/>
      <c r="PDK60" s="18"/>
      <c r="PDL60" s="18"/>
      <c r="PDM60" s="18"/>
      <c r="PDN60" s="18"/>
      <c r="PDO60" s="18"/>
      <c r="PDP60" s="18"/>
      <c r="PDQ60" s="18"/>
      <c r="PDR60" s="18"/>
      <c r="PDS60" s="18"/>
      <c r="PDT60" s="18"/>
      <c r="PDU60" s="18"/>
      <c r="PDV60" s="18"/>
      <c r="PDW60" s="18"/>
      <c r="PDX60" s="18"/>
      <c r="PDY60" s="18"/>
      <c r="PDZ60" s="18"/>
      <c r="PEA60" s="18"/>
      <c r="PEB60" s="18"/>
      <c r="PEC60" s="18"/>
      <c r="PED60" s="18"/>
      <c r="PEE60" s="18"/>
      <c r="PEF60" s="18"/>
      <c r="PEG60" s="18"/>
      <c r="PEH60" s="18"/>
      <c r="PEI60" s="18"/>
      <c r="PEJ60" s="18"/>
      <c r="PEK60" s="18"/>
      <c r="PEL60" s="18"/>
      <c r="PEM60" s="18"/>
      <c r="PEN60" s="18"/>
      <c r="PEO60" s="18"/>
      <c r="PEP60" s="18"/>
      <c r="PEQ60" s="18"/>
      <c r="PER60" s="18"/>
      <c r="PES60" s="18"/>
      <c r="PET60" s="18"/>
      <c r="PEU60" s="18"/>
      <c r="PEV60" s="18"/>
      <c r="PEW60" s="18"/>
      <c r="PEX60" s="18"/>
      <c r="PEY60" s="18"/>
      <c r="PEZ60" s="18"/>
      <c r="PFA60" s="18"/>
      <c r="PFB60" s="18"/>
      <c r="PFC60" s="18"/>
      <c r="PFD60" s="18"/>
      <c r="PFE60" s="18"/>
      <c r="PFF60" s="18"/>
      <c r="PFG60" s="18"/>
      <c r="PFH60" s="18"/>
      <c r="PFI60" s="18"/>
      <c r="PFJ60" s="18"/>
      <c r="PFK60" s="18"/>
      <c r="PFL60" s="18"/>
      <c r="PFM60" s="18"/>
      <c r="PFN60" s="18"/>
      <c r="PFO60" s="18"/>
      <c r="PFP60" s="18"/>
      <c r="PFQ60" s="18"/>
      <c r="PFR60" s="18"/>
      <c r="PFS60" s="18"/>
      <c r="PFT60" s="18"/>
      <c r="PFU60" s="18"/>
      <c r="PFV60" s="18"/>
      <c r="PFW60" s="18"/>
      <c r="PFX60" s="18"/>
      <c r="PFY60" s="18"/>
      <c r="PFZ60" s="18"/>
      <c r="PGA60" s="18"/>
      <c r="PGB60" s="18"/>
      <c r="PGC60" s="18"/>
      <c r="PGD60" s="18"/>
      <c r="PGE60" s="18"/>
      <c r="PGF60" s="18"/>
      <c r="PGG60" s="18"/>
      <c r="PGH60" s="18"/>
      <c r="PGI60" s="18"/>
      <c r="PGJ60" s="18"/>
      <c r="PGK60" s="18"/>
      <c r="PGL60" s="18"/>
      <c r="PGM60" s="18"/>
      <c r="PGN60" s="18"/>
      <c r="PGO60" s="18"/>
      <c r="PGP60" s="18"/>
      <c r="PGQ60" s="18"/>
      <c r="PGR60" s="18"/>
      <c r="PGS60" s="18"/>
      <c r="PGT60" s="18"/>
      <c r="PGU60" s="18"/>
      <c r="PGV60" s="18"/>
      <c r="PGW60" s="18"/>
      <c r="PGX60" s="18"/>
      <c r="PGY60" s="18"/>
      <c r="PGZ60" s="18"/>
      <c r="PHA60" s="18"/>
      <c r="PHB60" s="18"/>
      <c r="PHC60" s="18"/>
      <c r="PHD60" s="18"/>
      <c r="PHE60" s="18"/>
      <c r="PHF60" s="18"/>
      <c r="PHG60" s="18"/>
      <c r="PHH60" s="18"/>
      <c r="PHI60" s="18"/>
      <c r="PHJ60" s="18"/>
      <c r="PHK60" s="18"/>
      <c r="PHL60" s="18"/>
      <c r="PHM60" s="18"/>
      <c r="PHN60" s="18"/>
      <c r="PHO60" s="18"/>
      <c r="PHP60" s="18"/>
      <c r="PHQ60" s="18"/>
      <c r="PHR60" s="18"/>
      <c r="PHS60" s="18"/>
      <c r="PHT60" s="18"/>
      <c r="PHU60" s="18"/>
      <c r="PHV60" s="18"/>
      <c r="PHW60" s="18"/>
      <c r="PHX60" s="18"/>
      <c r="PHY60" s="18"/>
      <c r="PHZ60" s="18"/>
      <c r="PIA60" s="18"/>
      <c r="PIB60" s="18"/>
      <c r="PIC60" s="18"/>
      <c r="PID60" s="18"/>
      <c r="PIE60" s="18"/>
      <c r="PIF60" s="18"/>
      <c r="PIG60" s="18"/>
      <c r="PIH60" s="18"/>
      <c r="PII60" s="18"/>
      <c r="PIJ60" s="18"/>
      <c r="PIK60" s="18"/>
      <c r="PIL60" s="18"/>
      <c r="PIM60" s="18"/>
      <c r="PIN60" s="18"/>
      <c r="PIO60" s="18"/>
      <c r="PIP60" s="18"/>
      <c r="PIQ60" s="18"/>
      <c r="PIR60" s="18"/>
      <c r="PIS60" s="18"/>
      <c r="PIT60" s="18"/>
      <c r="PIU60" s="18"/>
      <c r="PIV60" s="18"/>
      <c r="PIW60" s="18"/>
      <c r="PIX60" s="18"/>
      <c r="PIY60" s="18"/>
      <c r="PIZ60" s="18"/>
      <c r="PJA60" s="18"/>
      <c r="PJB60" s="18"/>
      <c r="PJC60" s="18"/>
      <c r="PJD60" s="18"/>
      <c r="PJE60" s="18"/>
      <c r="PJF60" s="18"/>
      <c r="PJG60" s="18"/>
      <c r="PJH60" s="18"/>
      <c r="PJI60" s="18"/>
      <c r="PJJ60" s="18"/>
      <c r="PJK60" s="18"/>
      <c r="PJL60" s="18"/>
      <c r="PJM60" s="18"/>
      <c r="PJN60" s="18"/>
      <c r="PJO60" s="18"/>
      <c r="PJP60" s="18"/>
      <c r="PJQ60" s="18"/>
      <c r="PJR60" s="18"/>
      <c r="PJS60" s="18"/>
      <c r="PJT60" s="18"/>
      <c r="PJU60" s="18"/>
      <c r="PJV60" s="18"/>
      <c r="PJW60" s="18"/>
      <c r="PJX60" s="18"/>
      <c r="PJY60" s="18"/>
      <c r="PJZ60" s="18"/>
      <c r="PKA60" s="18"/>
      <c r="PKB60" s="18"/>
      <c r="PKC60" s="18"/>
      <c r="PKD60" s="18"/>
      <c r="PKE60" s="18"/>
      <c r="PKF60" s="18"/>
      <c r="PKG60" s="18"/>
      <c r="PKH60" s="18"/>
      <c r="PKI60" s="18"/>
      <c r="PKJ60" s="18"/>
      <c r="PKK60" s="18"/>
      <c r="PKL60" s="18"/>
      <c r="PKM60" s="18"/>
      <c r="PKN60" s="18"/>
      <c r="PKO60" s="18"/>
      <c r="PKP60" s="18"/>
      <c r="PKQ60" s="18"/>
      <c r="PKR60" s="18"/>
      <c r="PKS60" s="18"/>
      <c r="PKT60" s="18"/>
      <c r="PKU60" s="18"/>
      <c r="PKV60" s="18"/>
      <c r="PKW60" s="18"/>
      <c r="PKX60" s="18"/>
      <c r="PKY60" s="18"/>
      <c r="PKZ60" s="18"/>
      <c r="PLA60" s="18"/>
      <c r="PLB60" s="18"/>
      <c r="PLC60" s="18"/>
      <c r="PLD60" s="18"/>
      <c r="PLE60" s="18"/>
      <c r="PLF60" s="18"/>
      <c r="PLG60" s="18"/>
      <c r="PLH60" s="18"/>
      <c r="PLI60" s="18"/>
      <c r="PLJ60" s="18"/>
      <c r="PLK60" s="18"/>
      <c r="PLL60" s="18"/>
      <c r="PLM60" s="18"/>
      <c r="PLN60" s="18"/>
      <c r="PLO60" s="18"/>
      <c r="PLP60" s="18"/>
      <c r="PLQ60" s="18"/>
      <c r="PLR60" s="18"/>
      <c r="PLS60" s="18"/>
      <c r="PLT60" s="18"/>
      <c r="PLU60" s="18"/>
      <c r="PLV60" s="18"/>
      <c r="PLW60" s="18"/>
      <c r="PLX60" s="18"/>
      <c r="PLY60" s="18"/>
      <c r="PLZ60" s="18"/>
      <c r="PMA60" s="18"/>
      <c r="PMB60" s="18"/>
      <c r="PMC60" s="18"/>
      <c r="PMD60" s="18"/>
      <c r="PME60" s="18"/>
      <c r="PMF60" s="18"/>
      <c r="PMG60" s="18"/>
      <c r="PMH60" s="18"/>
      <c r="PMI60" s="18"/>
      <c r="PMJ60" s="18"/>
      <c r="PMK60" s="18"/>
      <c r="PML60" s="18"/>
      <c r="PMM60" s="18"/>
      <c r="PMN60" s="18"/>
      <c r="PMO60" s="18"/>
      <c r="PMP60" s="18"/>
      <c r="PMQ60" s="18"/>
      <c r="PMR60" s="18"/>
      <c r="PMS60" s="18"/>
      <c r="PMT60" s="18"/>
      <c r="PMU60" s="18"/>
      <c r="PMV60" s="18"/>
      <c r="PMW60" s="18"/>
      <c r="PMX60" s="18"/>
      <c r="PMY60" s="18"/>
      <c r="PMZ60" s="18"/>
      <c r="PNA60" s="18"/>
      <c r="PNB60" s="18"/>
      <c r="PNC60" s="18"/>
      <c r="PND60" s="18"/>
      <c r="PNE60" s="18"/>
      <c r="PNF60" s="18"/>
      <c r="PNG60" s="18"/>
      <c r="PNH60" s="18"/>
      <c r="PNI60" s="18"/>
      <c r="PNJ60" s="18"/>
      <c r="PNK60" s="18"/>
      <c r="PNL60" s="18"/>
      <c r="PNM60" s="18"/>
      <c r="PNN60" s="18"/>
      <c r="PNO60" s="18"/>
      <c r="PNP60" s="18"/>
      <c r="PNQ60" s="18"/>
      <c r="PNR60" s="18"/>
      <c r="PNS60" s="18"/>
      <c r="PNT60" s="18"/>
      <c r="PNU60" s="18"/>
      <c r="PNV60" s="18"/>
      <c r="PNW60" s="18"/>
      <c r="PNX60" s="18"/>
      <c r="PNY60" s="18"/>
      <c r="PNZ60" s="18"/>
      <c r="POA60" s="18"/>
      <c r="POB60" s="18"/>
      <c r="POC60" s="18"/>
      <c r="POD60" s="18"/>
      <c r="POE60" s="18"/>
      <c r="POF60" s="18"/>
      <c r="POG60" s="18"/>
      <c r="POH60" s="18"/>
      <c r="POI60" s="18"/>
      <c r="POJ60" s="18"/>
      <c r="POK60" s="18"/>
      <c r="POL60" s="18"/>
      <c r="POM60" s="18"/>
      <c r="PON60" s="18"/>
      <c r="POO60" s="18"/>
      <c r="POP60" s="18"/>
      <c r="POQ60" s="18"/>
      <c r="POR60" s="18"/>
      <c r="POS60" s="18"/>
      <c r="POT60" s="18"/>
      <c r="POU60" s="18"/>
      <c r="POV60" s="18"/>
      <c r="POW60" s="18"/>
      <c r="POX60" s="18"/>
      <c r="POY60" s="18"/>
      <c r="POZ60" s="18"/>
      <c r="PPA60" s="18"/>
      <c r="PPB60" s="18"/>
      <c r="PPC60" s="18"/>
      <c r="PPD60" s="18"/>
      <c r="PPE60" s="18"/>
      <c r="PPF60" s="18"/>
      <c r="PPG60" s="18"/>
      <c r="PPH60" s="18"/>
      <c r="PPI60" s="18"/>
      <c r="PPJ60" s="18"/>
      <c r="PPK60" s="18"/>
      <c r="PPL60" s="18"/>
      <c r="PPM60" s="18"/>
      <c r="PPN60" s="18"/>
      <c r="PPO60" s="18"/>
      <c r="PPP60" s="18"/>
      <c r="PPQ60" s="18"/>
      <c r="PPR60" s="18"/>
      <c r="PPS60" s="18"/>
      <c r="PPT60" s="18"/>
      <c r="PPU60" s="18"/>
      <c r="PPV60" s="18"/>
      <c r="PPW60" s="18"/>
      <c r="PPX60" s="18"/>
      <c r="PPY60" s="18"/>
      <c r="PPZ60" s="18"/>
      <c r="PQA60" s="18"/>
      <c r="PQB60" s="18"/>
      <c r="PQC60" s="18"/>
      <c r="PQD60" s="18"/>
      <c r="PQE60" s="18"/>
      <c r="PQF60" s="18"/>
      <c r="PQG60" s="18"/>
      <c r="PQH60" s="18"/>
      <c r="PQI60" s="18"/>
      <c r="PQJ60" s="18"/>
      <c r="PQK60" s="18"/>
      <c r="PQL60" s="18"/>
      <c r="PQM60" s="18"/>
      <c r="PQN60" s="18"/>
      <c r="PQO60" s="18"/>
      <c r="PQP60" s="18"/>
      <c r="PQQ60" s="18"/>
      <c r="PQR60" s="18"/>
      <c r="PQS60" s="18"/>
      <c r="PQT60" s="18"/>
      <c r="PQU60" s="18"/>
      <c r="PQV60" s="18"/>
      <c r="PQW60" s="18"/>
      <c r="PQX60" s="18"/>
      <c r="PQY60" s="18"/>
      <c r="PQZ60" s="18"/>
      <c r="PRA60" s="18"/>
      <c r="PRB60" s="18"/>
      <c r="PRC60" s="18"/>
      <c r="PRD60" s="18"/>
      <c r="PRE60" s="18"/>
      <c r="PRF60" s="18"/>
      <c r="PRG60" s="18"/>
      <c r="PRH60" s="18"/>
      <c r="PRI60" s="18"/>
      <c r="PRJ60" s="18"/>
      <c r="PRK60" s="18"/>
      <c r="PRL60" s="18"/>
      <c r="PRM60" s="18"/>
      <c r="PRN60" s="18"/>
      <c r="PRO60" s="18"/>
      <c r="PRP60" s="18"/>
      <c r="PRQ60" s="18"/>
      <c r="PRR60" s="18"/>
      <c r="PRS60" s="18"/>
      <c r="PRT60" s="18"/>
      <c r="PRU60" s="18"/>
      <c r="PRV60" s="18"/>
      <c r="PRW60" s="18"/>
      <c r="PRX60" s="18"/>
      <c r="PRY60" s="18"/>
      <c r="PRZ60" s="18"/>
      <c r="PSA60" s="18"/>
      <c r="PSB60" s="18"/>
      <c r="PSC60" s="18"/>
      <c r="PSD60" s="18"/>
      <c r="PSE60" s="18"/>
      <c r="PSF60" s="18"/>
      <c r="PSG60" s="18"/>
      <c r="PSH60" s="18"/>
      <c r="PSI60" s="18"/>
      <c r="PSJ60" s="18"/>
      <c r="PSK60" s="18"/>
      <c r="PSL60" s="18"/>
      <c r="PSM60" s="18"/>
      <c r="PSN60" s="18"/>
      <c r="PSO60" s="18"/>
      <c r="PSP60" s="18"/>
      <c r="PSQ60" s="18"/>
      <c r="PSR60" s="18"/>
      <c r="PSS60" s="18"/>
      <c r="PST60" s="18"/>
      <c r="PSU60" s="18"/>
      <c r="PSV60" s="18"/>
      <c r="PSW60" s="18"/>
      <c r="PSX60" s="18"/>
      <c r="PSY60" s="18"/>
      <c r="PSZ60" s="18"/>
      <c r="PTA60" s="18"/>
      <c r="PTB60" s="18"/>
      <c r="PTC60" s="18"/>
      <c r="PTD60" s="18"/>
      <c r="PTE60" s="18"/>
      <c r="PTF60" s="18"/>
      <c r="PTG60" s="18"/>
      <c r="PTH60" s="18"/>
      <c r="PTI60" s="18"/>
      <c r="PTJ60" s="18"/>
      <c r="PTK60" s="18"/>
      <c r="PTL60" s="18"/>
      <c r="PTM60" s="18"/>
      <c r="PTN60" s="18"/>
      <c r="PTO60" s="18"/>
      <c r="PTP60" s="18"/>
      <c r="PTQ60" s="18"/>
      <c r="PTR60" s="18"/>
      <c r="PTS60" s="18"/>
      <c r="PTT60" s="18"/>
      <c r="PTU60" s="18"/>
      <c r="PTV60" s="18"/>
      <c r="PTW60" s="18"/>
      <c r="PTX60" s="18"/>
      <c r="PTY60" s="18"/>
      <c r="PTZ60" s="18"/>
      <c r="PUA60" s="18"/>
      <c r="PUB60" s="18"/>
      <c r="PUC60" s="18"/>
      <c r="PUD60" s="18"/>
      <c r="PUE60" s="18"/>
      <c r="PUF60" s="18"/>
      <c r="PUG60" s="18"/>
      <c r="PUH60" s="18"/>
      <c r="PUI60" s="18"/>
      <c r="PUJ60" s="18"/>
      <c r="PUK60" s="18"/>
      <c r="PUL60" s="18"/>
      <c r="PUM60" s="18"/>
      <c r="PUN60" s="18"/>
      <c r="PUO60" s="18"/>
      <c r="PUP60" s="18"/>
      <c r="PUQ60" s="18"/>
      <c r="PUR60" s="18"/>
      <c r="PUS60" s="18"/>
      <c r="PUT60" s="18"/>
      <c r="PUU60" s="18"/>
      <c r="PUV60" s="18"/>
      <c r="PUW60" s="18"/>
      <c r="PUX60" s="18"/>
      <c r="PUY60" s="18"/>
      <c r="PUZ60" s="18"/>
      <c r="PVA60" s="18"/>
      <c r="PVB60" s="18"/>
      <c r="PVC60" s="18"/>
      <c r="PVD60" s="18"/>
      <c r="PVE60" s="18"/>
      <c r="PVF60" s="18"/>
      <c r="PVG60" s="18"/>
      <c r="PVH60" s="18"/>
      <c r="PVI60" s="18"/>
      <c r="PVJ60" s="18"/>
      <c r="PVK60" s="18"/>
      <c r="PVL60" s="18"/>
      <c r="PVM60" s="18"/>
      <c r="PVN60" s="18"/>
      <c r="PVO60" s="18"/>
      <c r="PVP60" s="18"/>
      <c r="PVQ60" s="18"/>
      <c r="PVR60" s="18"/>
      <c r="PVS60" s="18"/>
      <c r="PVT60" s="18"/>
      <c r="PVU60" s="18"/>
      <c r="PVV60" s="18"/>
      <c r="PVW60" s="18"/>
      <c r="PVX60" s="18"/>
      <c r="PVY60" s="18"/>
      <c r="PVZ60" s="18"/>
      <c r="PWA60" s="18"/>
      <c r="PWB60" s="18"/>
      <c r="PWC60" s="18"/>
      <c r="PWD60" s="18"/>
      <c r="PWE60" s="18"/>
      <c r="PWF60" s="18"/>
      <c r="PWG60" s="18"/>
      <c r="PWH60" s="18"/>
      <c r="PWI60" s="18"/>
      <c r="PWJ60" s="18"/>
      <c r="PWK60" s="18"/>
      <c r="PWL60" s="18"/>
      <c r="PWM60" s="18"/>
      <c r="PWN60" s="18"/>
      <c r="PWO60" s="18"/>
      <c r="PWP60" s="18"/>
      <c r="PWQ60" s="18"/>
      <c r="PWR60" s="18"/>
      <c r="PWS60" s="18"/>
      <c r="PWT60" s="18"/>
      <c r="PWU60" s="18"/>
      <c r="PWV60" s="18"/>
      <c r="PWW60" s="18"/>
      <c r="PWX60" s="18"/>
      <c r="PWY60" s="18"/>
      <c r="PWZ60" s="18"/>
      <c r="PXA60" s="18"/>
      <c r="PXB60" s="18"/>
      <c r="PXC60" s="18"/>
      <c r="PXD60" s="18"/>
      <c r="PXE60" s="18"/>
      <c r="PXF60" s="18"/>
      <c r="PXG60" s="18"/>
      <c r="PXH60" s="18"/>
      <c r="PXI60" s="18"/>
      <c r="PXJ60" s="18"/>
      <c r="PXK60" s="18"/>
      <c r="PXL60" s="18"/>
      <c r="PXM60" s="18"/>
      <c r="PXN60" s="18"/>
      <c r="PXO60" s="18"/>
      <c r="PXP60" s="18"/>
      <c r="PXQ60" s="18"/>
      <c r="PXR60" s="18"/>
      <c r="PXS60" s="18"/>
      <c r="PXT60" s="18"/>
      <c r="PXU60" s="18"/>
      <c r="PXV60" s="18"/>
      <c r="PXW60" s="18"/>
      <c r="PXX60" s="18"/>
      <c r="PXY60" s="18"/>
      <c r="PXZ60" s="18"/>
      <c r="PYA60" s="18"/>
      <c r="PYB60" s="18"/>
      <c r="PYC60" s="18"/>
      <c r="PYD60" s="18"/>
      <c r="PYE60" s="18"/>
      <c r="PYF60" s="18"/>
      <c r="PYG60" s="18"/>
      <c r="PYH60" s="18"/>
      <c r="PYI60" s="18"/>
      <c r="PYJ60" s="18"/>
      <c r="PYK60" s="18"/>
      <c r="PYL60" s="18"/>
      <c r="PYM60" s="18"/>
      <c r="PYN60" s="18"/>
      <c r="PYO60" s="18"/>
      <c r="PYP60" s="18"/>
      <c r="PYQ60" s="18"/>
      <c r="PYR60" s="18"/>
      <c r="PYS60" s="18"/>
      <c r="PYT60" s="18"/>
      <c r="PYU60" s="18"/>
      <c r="PYV60" s="18"/>
      <c r="PYW60" s="18"/>
      <c r="PYX60" s="18"/>
      <c r="PYY60" s="18"/>
      <c r="PYZ60" s="18"/>
      <c r="PZA60" s="18"/>
      <c r="PZB60" s="18"/>
      <c r="PZC60" s="18"/>
      <c r="PZD60" s="18"/>
      <c r="PZE60" s="18"/>
      <c r="PZF60" s="18"/>
      <c r="PZG60" s="18"/>
      <c r="PZH60" s="18"/>
      <c r="PZI60" s="18"/>
      <c r="PZJ60" s="18"/>
      <c r="PZK60" s="18"/>
      <c r="PZL60" s="18"/>
      <c r="PZM60" s="18"/>
      <c r="PZN60" s="18"/>
      <c r="PZO60" s="18"/>
      <c r="PZP60" s="18"/>
      <c r="PZQ60" s="18"/>
      <c r="PZR60" s="18"/>
      <c r="PZS60" s="18"/>
      <c r="PZT60" s="18"/>
      <c r="PZU60" s="18"/>
      <c r="PZV60" s="18"/>
      <c r="PZW60" s="18"/>
      <c r="PZX60" s="18"/>
      <c r="PZY60" s="18"/>
      <c r="PZZ60" s="18"/>
      <c r="QAA60" s="18"/>
      <c r="QAB60" s="18"/>
      <c r="QAC60" s="18"/>
      <c r="QAD60" s="18"/>
      <c r="QAE60" s="18"/>
      <c r="QAF60" s="18"/>
      <c r="QAG60" s="18"/>
      <c r="QAH60" s="18"/>
      <c r="QAI60" s="18"/>
      <c r="QAJ60" s="18"/>
      <c r="QAK60" s="18"/>
      <c r="QAL60" s="18"/>
      <c r="QAM60" s="18"/>
      <c r="QAN60" s="18"/>
      <c r="QAO60" s="18"/>
      <c r="QAP60" s="18"/>
      <c r="QAQ60" s="18"/>
      <c r="QAR60" s="18"/>
      <c r="QAS60" s="18"/>
      <c r="QAT60" s="18"/>
      <c r="QAU60" s="18"/>
      <c r="QAV60" s="18"/>
      <c r="QAW60" s="18"/>
      <c r="QAX60" s="18"/>
      <c r="QAY60" s="18"/>
      <c r="QAZ60" s="18"/>
      <c r="QBA60" s="18"/>
      <c r="QBB60" s="18"/>
      <c r="QBC60" s="18"/>
      <c r="QBD60" s="18"/>
      <c r="QBE60" s="18"/>
      <c r="QBF60" s="18"/>
      <c r="QBG60" s="18"/>
      <c r="QBH60" s="18"/>
      <c r="QBI60" s="18"/>
      <c r="QBJ60" s="18"/>
      <c r="QBK60" s="18"/>
      <c r="QBL60" s="18"/>
      <c r="QBM60" s="18"/>
      <c r="QBN60" s="18"/>
      <c r="QBO60" s="18"/>
      <c r="QBP60" s="18"/>
      <c r="QBQ60" s="18"/>
      <c r="QBR60" s="18"/>
      <c r="QBS60" s="18"/>
      <c r="QBT60" s="18"/>
      <c r="QBU60" s="18"/>
      <c r="QBV60" s="18"/>
      <c r="QBW60" s="18"/>
      <c r="QBX60" s="18"/>
      <c r="QBY60" s="18"/>
      <c r="QBZ60" s="18"/>
      <c r="QCA60" s="18"/>
      <c r="QCB60" s="18"/>
      <c r="QCC60" s="18"/>
      <c r="QCD60" s="18"/>
      <c r="QCE60" s="18"/>
      <c r="QCF60" s="18"/>
      <c r="QCG60" s="18"/>
      <c r="QCH60" s="18"/>
      <c r="QCI60" s="18"/>
      <c r="QCJ60" s="18"/>
      <c r="QCK60" s="18"/>
      <c r="QCL60" s="18"/>
      <c r="QCM60" s="18"/>
      <c r="QCN60" s="18"/>
      <c r="QCO60" s="18"/>
      <c r="QCP60" s="18"/>
      <c r="QCQ60" s="18"/>
      <c r="QCR60" s="18"/>
      <c r="QCS60" s="18"/>
      <c r="QCT60" s="18"/>
      <c r="QCU60" s="18"/>
      <c r="QCV60" s="18"/>
      <c r="QCW60" s="18"/>
      <c r="QCX60" s="18"/>
      <c r="QCY60" s="18"/>
      <c r="QCZ60" s="18"/>
      <c r="QDA60" s="18"/>
      <c r="QDB60" s="18"/>
      <c r="QDC60" s="18"/>
      <c r="QDD60" s="18"/>
      <c r="QDE60" s="18"/>
      <c r="QDF60" s="18"/>
      <c r="QDG60" s="18"/>
      <c r="QDH60" s="18"/>
      <c r="QDI60" s="18"/>
      <c r="QDJ60" s="18"/>
      <c r="QDK60" s="18"/>
      <c r="QDL60" s="18"/>
      <c r="QDM60" s="18"/>
      <c r="QDN60" s="18"/>
      <c r="QDO60" s="18"/>
      <c r="QDP60" s="18"/>
      <c r="QDQ60" s="18"/>
      <c r="QDR60" s="18"/>
      <c r="QDS60" s="18"/>
      <c r="QDT60" s="18"/>
      <c r="QDU60" s="18"/>
      <c r="QDV60" s="18"/>
      <c r="QDW60" s="18"/>
      <c r="QDX60" s="18"/>
      <c r="QDY60" s="18"/>
      <c r="QDZ60" s="18"/>
      <c r="QEA60" s="18"/>
      <c r="QEB60" s="18"/>
      <c r="QEC60" s="18"/>
      <c r="QED60" s="18"/>
      <c r="QEE60" s="18"/>
      <c r="QEF60" s="18"/>
      <c r="QEG60" s="18"/>
      <c r="QEH60" s="18"/>
      <c r="QEI60" s="18"/>
      <c r="QEJ60" s="18"/>
      <c r="QEK60" s="18"/>
      <c r="QEL60" s="18"/>
      <c r="QEM60" s="18"/>
      <c r="QEN60" s="18"/>
      <c r="QEO60" s="18"/>
      <c r="QEP60" s="18"/>
      <c r="QEQ60" s="18"/>
      <c r="QER60" s="18"/>
      <c r="QES60" s="18"/>
      <c r="QET60" s="18"/>
      <c r="QEU60" s="18"/>
      <c r="QEV60" s="18"/>
      <c r="QEW60" s="18"/>
      <c r="QEX60" s="18"/>
      <c r="QEY60" s="18"/>
      <c r="QEZ60" s="18"/>
      <c r="QFA60" s="18"/>
      <c r="QFB60" s="18"/>
      <c r="QFC60" s="18"/>
      <c r="QFD60" s="18"/>
      <c r="QFE60" s="18"/>
      <c r="QFF60" s="18"/>
      <c r="QFG60" s="18"/>
      <c r="QFH60" s="18"/>
      <c r="QFI60" s="18"/>
      <c r="QFJ60" s="18"/>
      <c r="QFK60" s="18"/>
      <c r="QFL60" s="18"/>
      <c r="QFM60" s="18"/>
      <c r="QFN60" s="18"/>
      <c r="QFO60" s="18"/>
      <c r="QFP60" s="18"/>
      <c r="QFQ60" s="18"/>
      <c r="QFR60" s="18"/>
      <c r="QFS60" s="18"/>
      <c r="QFT60" s="18"/>
      <c r="QFU60" s="18"/>
      <c r="QFV60" s="18"/>
      <c r="QFW60" s="18"/>
      <c r="QFX60" s="18"/>
      <c r="QFY60" s="18"/>
      <c r="QFZ60" s="18"/>
      <c r="QGA60" s="18"/>
      <c r="QGB60" s="18"/>
      <c r="QGC60" s="18"/>
      <c r="QGD60" s="18"/>
      <c r="QGE60" s="18"/>
      <c r="QGF60" s="18"/>
      <c r="QGG60" s="18"/>
      <c r="QGH60" s="18"/>
      <c r="QGI60" s="18"/>
      <c r="QGJ60" s="18"/>
      <c r="QGK60" s="18"/>
      <c r="QGL60" s="18"/>
      <c r="QGM60" s="18"/>
      <c r="QGN60" s="18"/>
      <c r="QGO60" s="18"/>
      <c r="QGP60" s="18"/>
      <c r="QGQ60" s="18"/>
      <c r="QGR60" s="18"/>
      <c r="QGS60" s="18"/>
      <c r="QGT60" s="18"/>
      <c r="QGU60" s="18"/>
      <c r="QGV60" s="18"/>
      <c r="QGW60" s="18"/>
      <c r="QGX60" s="18"/>
      <c r="QGY60" s="18"/>
      <c r="QGZ60" s="18"/>
      <c r="QHA60" s="18"/>
      <c r="QHB60" s="18"/>
      <c r="QHC60" s="18"/>
      <c r="QHD60" s="18"/>
      <c r="QHE60" s="18"/>
      <c r="QHF60" s="18"/>
      <c r="QHG60" s="18"/>
      <c r="QHH60" s="18"/>
      <c r="QHI60" s="18"/>
      <c r="QHJ60" s="18"/>
      <c r="QHK60" s="18"/>
      <c r="QHL60" s="18"/>
      <c r="QHM60" s="18"/>
      <c r="QHN60" s="18"/>
      <c r="QHO60" s="18"/>
      <c r="QHP60" s="18"/>
      <c r="QHQ60" s="18"/>
      <c r="QHR60" s="18"/>
      <c r="QHS60" s="18"/>
      <c r="QHT60" s="18"/>
      <c r="QHU60" s="18"/>
      <c r="QHV60" s="18"/>
      <c r="QHW60" s="18"/>
      <c r="QHX60" s="18"/>
      <c r="QHY60" s="18"/>
      <c r="QHZ60" s="18"/>
      <c r="QIA60" s="18"/>
      <c r="QIB60" s="18"/>
      <c r="QIC60" s="18"/>
      <c r="QID60" s="18"/>
      <c r="QIE60" s="18"/>
      <c r="QIF60" s="18"/>
      <c r="QIG60" s="18"/>
      <c r="QIH60" s="18"/>
      <c r="QII60" s="18"/>
      <c r="QIJ60" s="18"/>
      <c r="QIK60" s="18"/>
      <c r="QIL60" s="18"/>
      <c r="QIM60" s="18"/>
      <c r="QIN60" s="18"/>
      <c r="QIO60" s="18"/>
      <c r="QIP60" s="18"/>
      <c r="QIQ60" s="18"/>
      <c r="QIR60" s="18"/>
      <c r="QIS60" s="18"/>
      <c r="QIT60" s="18"/>
      <c r="QIU60" s="18"/>
      <c r="QIV60" s="18"/>
      <c r="QIW60" s="18"/>
      <c r="QIX60" s="18"/>
      <c r="QIY60" s="18"/>
      <c r="QIZ60" s="18"/>
      <c r="QJA60" s="18"/>
      <c r="QJB60" s="18"/>
      <c r="QJC60" s="18"/>
      <c r="QJD60" s="18"/>
      <c r="QJE60" s="18"/>
      <c r="QJF60" s="18"/>
      <c r="QJG60" s="18"/>
      <c r="QJH60" s="18"/>
      <c r="QJI60" s="18"/>
      <c r="QJJ60" s="18"/>
      <c r="QJK60" s="18"/>
      <c r="QJL60" s="18"/>
      <c r="QJM60" s="18"/>
      <c r="QJN60" s="18"/>
      <c r="QJO60" s="18"/>
      <c r="QJP60" s="18"/>
      <c r="QJQ60" s="18"/>
      <c r="QJR60" s="18"/>
      <c r="QJS60" s="18"/>
      <c r="QJT60" s="18"/>
      <c r="QJU60" s="18"/>
      <c r="QJV60" s="18"/>
      <c r="QJW60" s="18"/>
      <c r="QJX60" s="18"/>
      <c r="QJY60" s="18"/>
      <c r="QJZ60" s="18"/>
      <c r="QKA60" s="18"/>
      <c r="QKB60" s="18"/>
      <c r="QKC60" s="18"/>
      <c r="QKD60" s="18"/>
      <c r="QKE60" s="18"/>
      <c r="QKF60" s="18"/>
      <c r="QKG60" s="18"/>
      <c r="QKH60" s="18"/>
      <c r="QKI60" s="18"/>
      <c r="QKJ60" s="18"/>
      <c r="QKK60" s="18"/>
      <c r="QKL60" s="18"/>
      <c r="QKM60" s="18"/>
      <c r="QKN60" s="18"/>
      <c r="QKO60" s="18"/>
      <c r="QKP60" s="18"/>
      <c r="QKQ60" s="18"/>
      <c r="QKR60" s="18"/>
      <c r="QKS60" s="18"/>
      <c r="QKT60" s="18"/>
      <c r="QKU60" s="18"/>
      <c r="QKV60" s="18"/>
      <c r="QKW60" s="18"/>
      <c r="QKX60" s="18"/>
      <c r="QKY60" s="18"/>
      <c r="QKZ60" s="18"/>
      <c r="QLA60" s="18"/>
      <c r="QLB60" s="18"/>
      <c r="QLC60" s="18"/>
      <c r="QLD60" s="18"/>
      <c r="QLE60" s="18"/>
      <c r="QLF60" s="18"/>
      <c r="QLG60" s="18"/>
      <c r="QLH60" s="18"/>
      <c r="QLI60" s="18"/>
      <c r="QLJ60" s="18"/>
      <c r="QLK60" s="18"/>
      <c r="QLL60" s="18"/>
      <c r="QLM60" s="18"/>
      <c r="QLN60" s="18"/>
      <c r="QLO60" s="18"/>
      <c r="QLP60" s="18"/>
      <c r="QLQ60" s="18"/>
      <c r="QLR60" s="18"/>
      <c r="QLS60" s="18"/>
      <c r="QLT60" s="18"/>
      <c r="QLU60" s="18"/>
      <c r="QLV60" s="18"/>
      <c r="QLW60" s="18"/>
      <c r="QLX60" s="18"/>
      <c r="QLY60" s="18"/>
      <c r="QLZ60" s="18"/>
      <c r="QMA60" s="18"/>
      <c r="QMB60" s="18"/>
      <c r="QMC60" s="18"/>
      <c r="QMD60" s="18"/>
      <c r="QME60" s="18"/>
      <c r="QMF60" s="18"/>
      <c r="QMG60" s="18"/>
      <c r="QMH60" s="18"/>
      <c r="QMI60" s="18"/>
      <c r="QMJ60" s="18"/>
      <c r="QMK60" s="18"/>
      <c r="QML60" s="18"/>
      <c r="QMM60" s="18"/>
      <c r="QMN60" s="18"/>
      <c r="QMO60" s="18"/>
      <c r="QMP60" s="18"/>
      <c r="QMQ60" s="18"/>
      <c r="QMR60" s="18"/>
      <c r="QMS60" s="18"/>
      <c r="QMT60" s="18"/>
      <c r="QMU60" s="18"/>
      <c r="QMV60" s="18"/>
      <c r="QMW60" s="18"/>
      <c r="QMX60" s="18"/>
      <c r="QMY60" s="18"/>
      <c r="QMZ60" s="18"/>
      <c r="QNA60" s="18"/>
      <c r="QNB60" s="18"/>
      <c r="QNC60" s="18"/>
      <c r="QND60" s="18"/>
      <c r="QNE60" s="18"/>
      <c r="QNF60" s="18"/>
      <c r="QNG60" s="18"/>
      <c r="QNH60" s="18"/>
      <c r="QNI60" s="18"/>
      <c r="QNJ60" s="18"/>
      <c r="QNK60" s="18"/>
      <c r="QNL60" s="18"/>
      <c r="QNM60" s="18"/>
      <c r="QNN60" s="18"/>
      <c r="QNO60" s="18"/>
      <c r="QNP60" s="18"/>
      <c r="QNQ60" s="18"/>
      <c r="QNR60" s="18"/>
      <c r="QNS60" s="18"/>
      <c r="QNT60" s="18"/>
      <c r="QNU60" s="18"/>
      <c r="QNV60" s="18"/>
      <c r="QNW60" s="18"/>
      <c r="QNX60" s="18"/>
      <c r="QNY60" s="18"/>
      <c r="QNZ60" s="18"/>
      <c r="QOA60" s="18"/>
      <c r="QOB60" s="18"/>
      <c r="QOC60" s="18"/>
      <c r="QOD60" s="18"/>
      <c r="QOE60" s="18"/>
      <c r="QOF60" s="18"/>
      <c r="QOG60" s="18"/>
      <c r="QOH60" s="18"/>
      <c r="QOI60" s="18"/>
      <c r="QOJ60" s="18"/>
      <c r="QOK60" s="18"/>
      <c r="QOL60" s="18"/>
      <c r="QOM60" s="18"/>
      <c r="QON60" s="18"/>
      <c r="QOO60" s="18"/>
      <c r="QOP60" s="18"/>
      <c r="QOQ60" s="18"/>
      <c r="QOR60" s="18"/>
      <c r="QOS60" s="18"/>
      <c r="QOT60" s="18"/>
      <c r="QOU60" s="18"/>
      <c r="QOV60" s="18"/>
      <c r="QOW60" s="18"/>
      <c r="QOX60" s="18"/>
      <c r="QOY60" s="18"/>
      <c r="QOZ60" s="18"/>
      <c r="QPA60" s="18"/>
      <c r="QPB60" s="18"/>
      <c r="QPC60" s="18"/>
      <c r="QPD60" s="18"/>
      <c r="QPE60" s="18"/>
      <c r="QPF60" s="18"/>
      <c r="QPG60" s="18"/>
      <c r="QPH60" s="18"/>
      <c r="QPI60" s="18"/>
      <c r="QPJ60" s="18"/>
      <c r="QPK60" s="18"/>
      <c r="QPL60" s="18"/>
      <c r="QPM60" s="18"/>
      <c r="QPN60" s="18"/>
      <c r="QPO60" s="18"/>
      <c r="QPP60" s="18"/>
      <c r="QPQ60" s="18"/>
      <c r="QPR60" s="18"/>
      <c r="QPS60" s="18"/>
      <c r="QPT60" s="18"/>
      <c r="QPU60" s="18"/>
      <c r="QPV60" s="18"/>
      <c r="QPW60" s="18"/>
      <c r="QPX60" s="18"/>
      <c r="QPY60" s="18"/>
      <c r="QPZ60" s="18"/>
      <c r="QQA60" s="18"/>
      <c r="QQB60" s="18"/>
      <c r="QQC60" s="18"/>
      <c r="QQD60" s="18"/>
      <c r="QQE60" s="18"/>
      <c r="QQF60" s="18"/>
      <c r="QQG60" s="18"/>
      <c r="QQH60" s="18"/>
      <c r="QQI60" s="18"/>
      <c r="QQJ60" s="18"/>
      <c r="QQK60" s="18"/>
      <c r="QQL60" s="18"/>
      <c r="QQM60" s="18"/>
      <c r="QQN60" s="18"/>
      <c r="QQO60" s="18"/>
      <c r="QQP60" s="18"/>
      <c r="QQQ60" s="18"/>
      <c r="QQR60" s="18"/>
      <c r="QQS60" s="18"/>
      <c r="QQT60" s="18"/>
      <c r="QQU60" s="18"/>
      <c r="QQV60" s="18"/>
      <c r="QQW60" s="18"/>
      <c r="QQX60" s="18"/>
      <c r="QQY60" s="18"/>
      <c r="QQZ60" s="18"/>
      <c r="QRA60" s="18"/>
      <c r="QRB60" s="18"/>
      <c r="QRC60" s="18"/>
      <c r="QRD60" s="18"/>
      <c r="QRE60" s="18"/>
      <c r="QRF60" s="18"/>
      <c r="QRG60" s="18"/>
      <c r="QRH60" s="18"/>
      <c r="QRI60" s="18"/>
      <c r="QRJ60" s="18"/>
      <c r="QRK60" s="18"/>
      <c r="QRL60" s="18"/>
      <c r="QRM60" s="18"/>
      <c r="QRN60" s="18"/>
      <c r="QRO60" s="18"/>
      <c r="QRP60" s="18"/>
      <c r="QRQ60" s="18"/>
      <c r="QRR60" s="18"/>
      <c r="QRS60" s="18"/>
      <c r="QRT60" s="18"/>
      <c r="QRU60" s="18"/>
      <c r="QRV60" s="18"/>
      <c r="QRW60" s="18"/>
      <c r="QRX60" s="18"/>
      <c r="QRY60" s="18"/>
      <c r="QRZ60" s="18"/>
      <c r="QSA60" s="18"/>
      <c r="QSB60" s="18"/>
      <c r="QSC60" s="18"/>
      <c r="QSD60" s="18"/>
      <c r="QSE60" s="18"/>
      <c r="QSF60" s="18"/>
      <c r="QSG60" s="18"/>
      <c r="QSH60" s="18"/>
      <c r="QSI60" s="18"/>
      <c r="QSJ60" s="18"/>
      <c r="QSK60" s="18"/>
      <c r="QSL60" s="18"/>
      <c r="QSM60" s="18"/>
      <c r="QSN60" s="18"/>
      <c r="QSO60" s="18"/>
      <c r="QSP60" s="18"/>
      <c r="QSQ60" s="18"/>
      <c r="QSR60" s="18"/>
      <c r="QSS60" s="18"/>
      <c r="QST60" s="18"/>
      <c r="QSU60" s="18"/>
      <c r="QSV60" s="18"/>
      <c r="QSW60" s="18"/>
      <c r="QSX60" s="18"/>
      <c r="QSY60" s="18"/>
      <c r="QSZ60" s="18"/>
      <c r="QTA60" s="18"/>
      <c r="QTB60" s="18"/>
      <c r="QTC60" s="18"/>
      <c r="QTD60" s="18"/>
      <c r="QTE60" s="18"/>
      <c r="QTF60" s="18"/>
      <c r="QTG60" s="18"/>
      <c r="QTH60" s="18"/>
      <c r="QTI60" s="18"/>
      <c r="QTJ60" s="18"/>
      <c r="QTK60" s="18"/>
      <c r="QTL60" s="18"/>
      <c r="QTM60" s="18"/>
      <c r="QTN60" s="18"/>
      <c r="QTO60" s="18"/>
      <c r="QTP60" s="18"/>
      <c r="QTQ60" s="18"/>
      <c r="QTR60" s="18"/>
      <c r="QTS60" s="18"/>
      <c r="QTT60" s="18"/>
      <c r="QTU60" s="18"/>
      <c r="QTV60" s="18"/>
      <c r="QTW60" s="18"/>
      <c r="QTX60" s="18"/>
      <c r="QTY60" s="18"/>
      <c r="QTZ60" s="18"/>
      <c r="QUA60" s="18"/>
      <c r="QUB60" s="18"/>
      <c r="QUC60" s="18"/>
      <c r="QUD60" s="18"/>
      <c r="QUE60" s="18"/>
      <c r="QUF60" s="18"/>
      <c r="QUG60" s="18"/>
      <c r="QUH60" s="18"/>
      <c r="QUI60" s="18"/>
      <c r="QUJ60" s="18"/>
      <c r="QUK60" s="18"/>
      <c r="QUL60" s="18"/>
      <c r="QUM60" s="18"/>
      <c r="QUN60" s="18"/>
      <c r="QUO60" s="18"/>
      <c r="QUP60" s="18"/>
      <c r="QUQ60" s="18"/>
      <c r="QUR60" s="18"/>
      <c r="QUS60" s="18"/>
      <c r="QUT60" s="18"/>
      <c r="QUU60" s="18"/>
      <c r="QUV60" s="18"/>
      <c r="QUW60" s="18"/>
      <c r="QUX60" s="18"/>
      <c r="QUY60" s="18"/>
      <c r="QUZ60" s="18"/>
      <c r="QVA60" s="18"/>
      <c r="QVB60" s="18"/>
      <c r="QVC60" s="18"/>
      <c r="QVD60" s="18"/>
      <c r="QVE60" s="18"/>
      <c r="QVF60" s="18"/>
      <c r="QVG60" s="18"/>
      <c r="QVH60" s="18"/>
      <c r="QVI60" s="18"/>
      <c r="QVJ60" s="18"/>
      <c r="QVK60" s="18"/>
      <c r="QVL60" s="18"/>
      <c r="QVM60" s="18"/>
      <c r="QVN60" s="18"/>
      <c r="QVO60" s="18"/>
      <c r="QVP60" s="18"/>
      <c r="QVQ60" s="18"/>
      <c r="QVR60" s="18"/>
      <c r="QVS60" s="18"/>
      <c r="QVT60" s="18"/>
      <c r="QVU60" s="18"/>
      <c r="QVV60" s="18"/>
      <c r="QVW60" s="18"/>
      <c r="QVX60" s="18"/>
      <c r="QVY60" s="18"/>
      <c r="QVZ60" s="18"/>
      <c r="QWA60" s="18"/>
      <c r="QWB60" s="18"/>
      <c r="QWC60" s="18"/>
      <c r="QWD60" s="18"/>
      <c r="QWE60" s="18"/>
      <c r="QWF60" s="18"/>
      <c r="QWG60" s="18"/>
      <c r="QWH60" s="18"/>
      <c r="QWI60" s="18"/>
      <c r="QWJ60" s="18"/>
      <c r="QWK60" s="18"/>
      <c r="QWL60" s="18"/>
      <c r="QWM60" s="18"/>
      <c r="QWN60" s="18"/>
      <c r="QWO60" s="18"/>
      <c r="QWP60" s="18"/>
      <c r="QWQ60" s="18"/>
      <c r="QWR60" s="18"/>
      <c r="QWS60" s="18"/>
      <c r="QWT60" s="18"/>
      <c r="QWU60" s="18"/>
      <c r="QWV60" s="18"/>
      <c r="QWW60" s="18"/>
      <c r="QWX60" s="18"/>
      <c r="QWY60" s="18"/>
      <c r="QWZ60" s="18"/>
      <c r="QXA60" s="18"/>
      <c r="QXB60" s="18"/>
      <c r="QXC60" s="18"/>
      <c r="QXD60" s="18"/>
      <c r="QXE60" s="18"/>
      <c r="QXF60" s="18"/>
      <c r="QXG60" s="18"/>
      <c r="QXH60" s="18"/>
      <c r="QXI60" s="18"/>
      <c r="QXJ60" s="18"/>
      <c r="QXK60" s="18"/>
      <c r="QXL60" s="18"/>
      <c r="QXM60" s="18"/>
      <c r="QXN60" s="18"/>
      <c r="QXO60" s="18"/>
      <c r="QXP60" s="18"/>
      <c r="QXQ60" s="18"/>
      <c r="QXR60" s="18"/>
      <c r="QXS60" s="18"/>
      <c r="QXT60" s="18"/>
      <c r="QXU60" s="18"/>
      <c r="QXV60" s="18"/>
      <c r="QXW60" s="18"/>
      <c r="QXX60" s="18"/>
      <c r="QXY60" s="18"/>
      <c r="QXZ60" s="18"/>
      <c r="QYA60" s="18"/>
      <c r="QYB60" s="18"/>
      <c r="QYC60" s="18"/>
      <c r="QYD60" s="18"/>
      <c r="QYE60" s="18"/>
      <c r="QYF60" s="18"/>
      <c r="QYG60" s="18"/>
      <c r="QYH60" s="18"/>
      <c r="QYI60" s="18"/>
      <c r="QYJ60" s="18"/>
      <c r="QYK60" s="18"/>
      <c r="QYL60" s="18"/>
      <c r="QYM60" s="18"/>
      <c r="QYN60" s="18"/>
      <c r="QYO60" s="18"/>
      <c r="QYP60" s="18"/>
      <c r="QYQ60" s="18"/>
      <c r="QYR60" s="18"/>
      <c r="QYS60" s="18"/>
      <c r="QYT60" s="18"/>
      <c r="QYU60" s="18"/>
      <c r="QYV60" s="18"/>
      <c r="QYW60" s="18"/>
      <c r="QYX60" s="18"/>
      <c r="QYY60" s="18"/>
      <c r="QYZ60" s="18"/>
      <c r="QZA60" s="18"/>
      <c r="QZB60" s="18"/>
      <c r="QZC60" s="18"/>
      <c r="QZD60" s="18"/>
      <c r="QZE60" s="18"/>
      <c r="QZF60" s="18"/>
      <c r="QZG60" s="18"/>
      <c r="QZH60" s="18"/>
      <c r="QZI60" s="18"/>
      <c r="QZJ60" s="18"/>
      <c r="QZK60" s="18"/>
      <c r="QZL60" s="18"/>
      <c r="QZM60" s="18"/>
      <c r="QZN60" s="18"/>
      <c r="QZO60" s="18"/>
      <c r="QZP60" s="18"/>
      <c r="QZQ60" s="18"/>
      <c r="QZR60" s="18"/>
      <c r="QZS60" s="18"/>
      <c r="QZT60" s="18"/>
      <c r="QZU60" s="18"/>
      <c r="QZV60" s="18"/>
      <c r="QZW60" s="18"/>
      <c r="QZX60" s="18"/>
      <c r="QZY60" s="18"/>
      <c r="QZZ60" s="18"/>
      <c r="RAA60" s="18"/>
      <c r="RAB60" s="18"/>
      <c r="RAC60" s="18"/>
      <c r="RAD60" s="18"/>
      <c r="RAE60" s="18"/>
      <c r="RAF60" s="18"/>
      <c r="RAG60" s="18"/>
      <c r="RAH60" s="18"/>
      <c r="RAI60" s="18"/>
      <c r="RAJ60" s="18"/>
      <c r="RAK60" s="18"/>
      <c r="RAL60" s="18"/>
      <c r="RAM60" s="18"/>
      <c r="RAN60" s="18"/>
      <c r="RAO60" s="18"/>
      <c r="RAP60" s="18"/>
      <c r="RAQ60" s="18"/>
      <c r="RAR60" s="18"/>
      <c r="RAS60" s="18"/>
      <c r="RAT60" s="18"/>
      <c r="RAU60" s="18"/>
      <c r="RAV60" s="18"/>
      <c r="RAW60" s="18"/>
      <c r="RAX60" s="18"/>
      <c r="RAY60" s="18"/>
      <c r="RAZ60" s="18"/>
      <c r="RBA60" s="18"/>
      <c r="RBB60" s="18"/>
      <c r="RBC60" s="18"/>
      <c r="RBD60" s="18"/>
      <c r="RBE60" s="18"/>
      <c r="RBF60" s="18"/>
      <c r="RBG60" s="18"/>
      <c r="RBH60" s="18"/>
      <c r="RBI60" s="18"/>
      <c r="RBJ60" s="18"/>
      <c r="RBK60" s="18"/>
      <c r="RBL60" s="18"/>
      <c r="RBM60" s="18"/>
      <c r="RBN60" s="18"/>
      <c r="RBO60" s="18"/>
      <c r="RBP60" s="18"/>
      <c r="RBQ60" s="18"/>
      <c r="RBR60" s="18"/>
      <c r="RBS60" s="18"/>
      <c r="RBT60" s="18"/>
      <c r="RBU60" s="18"/>
      <c r="RBV60" s="18"/>
      <c r="RBW60" s="18"/>
      <c r="RBX60" s="18"/>
      <c r="RBY60" s="18"/>
      <c r="RBZ60" s="18"/>
      <c r="RCA60" s="18"/>
      <c r="RCB60" s="18"/>
      <c r="RCC60" s="18"/>
      <c r="RCD60" s="18"/>
      <c r="RCE60" s="18"/>
      <c r="RCF60" s="18"/>
      <c r="RCG60" s="18"/>
      <c r="RCH60" s="18"/>
      <c r="RCI60" s="18"/>
      <c r="RCJ60" s="18"/>
      <c r="RCK60" s="18"/>
      <c r="RCL60" s="18"/>
      <c r="RCM60" s="18"/>
      <c r="RCN60" s="18"/>
      <c r="RCO60" s="18"/>
      <c r="RCP60" s="18"/>
      <c r="RCQ60" s="18"/>
      <c r="RCR60" s="18"/>
      <c r="RCS60" s="18"/>
      <c r="RCT60" s="18"/>
      <c r="RCU60" s="18"/>
      <c r="RCV60" s="18"/>
      <c r="RCW60" s="18"/>
      <c r="RCX60" s="18"/>
      <c r="RCY60" s="18"/>
      <c r="RCZ60" s="18"/>
      <c r="RDA60" s="18"/>
      <c r="RDB60" s="18"/>
      <c r="RDC60" s="18"/>
      <c r="RDD60" s="18"/>
      <c r="RDE60" s="18"/>
      <c r="RDF60" s="18"/>
      <c r="RDG60" s="18"/>
      <c r="RDH60" s="18"/>
      <c r="RDI60" s="18"/>
      <c r="RDJ60" s="18"/>
      <c r="RDK60" s="18"/>
      <c r="RDL60" s="18"/>
      <c r="RDM60" s="18"/>
      <c r="RDN60" s="18"/>
      <c r="RDO60" s="18"/>
      <c r="RDP60" s="18"/>
      <c r="RDQ60" s="18"/>
      <c r="RDR60" s="18"/>
      <c r="RDS60" s="18"/>
      <c r="RDT60" s="18"/>
      <c r="RDU60" s="18"/>
      <c r="RDV60" s="18"/>
      <c r="RDW60" s="18"/>
      <c r="RDX60" s="18"/>
      <c r="RDY60" s="18"/>
      <c r="RDZ60" s="18"/>
      <c r="REA60" s="18"/>
      <c r="REB60" s="18"/>
      <c r="REC60" s="18"/>
      <c r="RED60" s="18"/>
      <c r="REE60" s="18"/>
      <c r="REF60" s="18"/>
      <c r="REG60" s="18"/>
      <c r="REH60" s="18"/>
      <c r="REI60" s="18"/>
      <c r="REJ60" s="18"/>
      <c r="REK60" s="18"/>
      <c r="REL60" s="18"/>
      <c r="REM60" s="18"/>
      <c r="REN60" s="18"/>
      <c r="REO60" s="18"/>
      <c r="REP60" s="18"/>
      <c r="REQ60" s="18"/>
      <c r="RER60" s="18"/>
      <c r="RES60" s="18"/>
      <c r="RET60" s="18"/>
      <c r="REU60" s="18"/>
      <c r="REV60" s="18"/>
      <c r="REW60" s="18"/>
      <c r="REX60" s="18"/>
      <c r="REY60" s="18"/>
      <c r="REZ60" s="18"/>
      <c r="RFA60" s="18"/>
      <c r="RFB60" s="18"/>
      <c r="RFC60" s="18"/>
      <c r="RFD60" s="18"/>
      <c r="RFE60" s="18"/>
      <c r="RFF60" s="18"/>
      <c r="RFG60" s="18"/>
      <c r="RFH60" s="18"/>
      <c r="RFI60" s="18"/>
      <c r="RFJ60" s="18"/>
      <c r="RFK60" s="18"/>
      <c r="RFL60" s="18"/>
      <c r="RFM60" s="18"/>
      <c r="RFN60" s="18"/>
      <c r="RFO60" s="18"/>
      <c r="RFP60" s="18"/>
      <c r="RFQ60" s="18"/>
      <c r="RFR60" s="18"/>
      <c r="RFS60" s="18"/>
      <c r="RFT60" s="18"/>
      <c r="RFU60" s="18"/>
      <c r="RFV60" s="18"/>
      <c r="RFW60" s="18"/>
      <c r="RFX60" s="18"/>
      <c r="RFY60" s="18"/>
      <c r="RFZ60" s="18"/>
      <c r="RGA60" s="18"/>
      <c r="RGB60" s="18"/>
      <c r="RGC60" s="18"/>
      <c r="RGD60" s="18"/>
      <c r="RGE60" s="18"/>
      <c r="RGF60" s="18"/>
      <c r="RGG60" s="18"/>
      <c r="RGH60" s="18"/>
      <c r="RGI60" s="18"/>
      <c r="RGJ60" s="18"/>
      <c r="RGK60" s="18"/>
      <c r="RGL60" s="18"/>
      <c r="RGM60" s="18"/>
      <c r="RGN60" s="18"/>
      <c r="RGO60" s="18"/>
      <c r="RGP60" s="18"/>
      <c r="RGQ60" s="18"/>
      <c r="RGR60" s="18"/>
      <c r="RGS60" s="18"/>
      <c r="RGT60" s="18"/>
      <c r="RGU60" s="18"/>
      <c r="RGV60" s="18"/>
      <c r="RGW60" s="18"/>
      <c r="RGX60" s="18"/>
      <c r="RGY60" s="18"/>
      <c r="RGZ60" s="18"/>
      <c r="RHA60" s="18"/>
      <c r="RHB60" s="18"/>
      <c r="RHC60" s="18"/>
      <c r="RHD60" s="18"/>
      <c r="RHE60" s="18"/>
      <c r="RHF60" s="18"/>
      <c r="RHG60" s="18"/>
      <c r="RHH60" s="18"/>
      <c r="RHI60" s="18"/>
      <c r="RHJ60" s="18"/>
      <c r="RHK60" s="18"/>
      <c r="RHL60" s="18"/>
      <c r="RHM60" s="18"/>
      <c r="RHN60" s="18"/>
      <c r="RHO60" s="18"/>
      <c r="RHP60" s="18"/>
      <c r="RHQ60" s="18"/>
      <c r="RHR60" s="18"/>
      <c r="RHS60" s="18"/>
      <c r="RHT60" s="18"/>
      <c r="RHU60" s="18"/>
      <c r="RHV60" s="18"/>
      <c r="RHW60" s="18"/>
      <c r="RHX60" s="18"/>
      <c r="RHY60" s="18"/>
      <c r="RHZ60" s="18"/>
      <c r="RIA60" s="18"/>
      <c r="RIB60" s="18"/>
      <c r="RIC60" s="18"/>
      <c r="RID60" s="18"/>
      <c r="RIE60" s="18"/>
      <c r="RIF60" s="18"/>
      <c r="RIG60" s="18"/>
      <c r="RIH60" s="18"/>
      <c r="RII60" s="18"/>
      <c r="RIJ60" s="18"/>
      <c r="RIK60" s="18"/>
      <c r="RIL60" s="18"/>
      <c r="RIM60" s="18"/>
      <c r="RIN60" s="18"/>
      <c r="RIO60" s="18"/>
      <c r="RIP60" s="18"/>
      <c r="RIQ60" s="18"/>
      <c r="RIR60" s="18"/>
      <c r="RIS60" s="18"/>
      <c r="RIT60" s="18"/>
      <c r="RIU60" s="18"/>
      <c r="RIV60" s="18"/>
      <c r="RIW60" s="18"/>
      <c r="RIX60" s="18"/>
      <c r="RIY60" s="18"/>
      <c r="RIZ60" s="18"/>
      <c r="RJA60" s="18"/>
      <c r="RJB60" s="18"/>
      <c r="RJC60" s="18"/>
      <c r="RJD60" s="18"/>
      <c r="RJE60" s="18"/>
      <c r="RJF60" s="18"/>
      <c r="RJG60" s="18"/>
      <c r="RJH60" s="18"/>
      <c r="RJI60" s="18"/>
      <c r="RJJ60" s="18"/>
      <c r="RJK60" s="18"/>
      <c r="RJL60" s="18"/>
      <c r="RJM60" s="18"/>
      <c r="RJN60" s="18"/>
      <c r="RJO60" s="18"/>
      <c r="RJP60" s="18"/>
      <c r="RJQ60" s="18"/>
      <c r="RJR60" s="18"/>
      <c r="RJS60" s="18"/>
      <c r="RJT60" s="18"/>
      <c r="RJU60" s="18"/>
      <c r="RJV60" s="18"/>
      <c r="RJW60" s="18"/>
      <c r="RJX60" s="18"/>
      <c r="RJY60" s="18"/>
      <c r="RJZ60" s="18"/>
      <c r="RKA60" s="18"/>
      <c r="RKB60" s="18"/>
      <c r="RKC60" s="18"/>
      <c r="RKD60" s="18"/>
      <c r="RKE60" s="18"/>
      <c r="RKF60" s="18"/>
      <c r="RKG60" s="18"/>
      <c r="RKH60" s="18"/>
      <c r="RKI60" s="18"/>
      <c r="RKJ60" s="18"/>
      <c r="RKK60" s="18"/>
      <c r="RKL60" s="18"/>
      <c r="RKM60" s="18"/>
      <c r="RKN60" s="18"/>
      <c r="RKO60" s="18"/>
      <c r="RKP60" s="18"/>
      <c r="RKQ60" s="18"/>
      <c r="RKR60" s="18"/>
      <c r="RKS60" s="18"/>
      <c r="RKT60" s="18"/>
      <c r="RKU60" s="18"/>
      <c r="RKV60" s="18"/>
      <c r="RKW60" s="18"/>
      <c r="RKX60" s="18"/>
      <c r="RKY60" s="18"/>
      <c r="RKZ60" s="18"/>
      <c r="RLA60" s="18"/>
      <c r="RLB60" s="18"/>
      <c r="RLC60" s="18"/>
      <c r="RLD60" s="18"/>
      <c r="RLE60" s="18"/>
      <c r="RLF60" s="18"/>
      <c r="RLG60" s="18"/>
      <c r="RLH60" s="18"/>
      <c r="RLI60" s="18"/>
      <c r="RLJ60" s="18"/>
      <c r="RLK60" s="18"/>
      <c r="RLL60" s="18"/>
      <c r="RLM60" s="18"/>
      <c r="RLN60" s="18"/>
      <c r="RLO60" s="18"/>
      <c r="RLP60" s="18"/>
      <c r="RLQ60" s="18"/>
      <c r="RLR60" s="18"/>
      <c r="RLS60" s="18"/>
      <c r="RLT60" s="18"/>
      <c r="RLU60" s="18"/>
      <c r="RLV60" s="18"/>
      <c r="RLW60" s="18"/>
      <c r="RLX60" s="18"/>
      <c r="RLY60" s="18"/>
      <c r="RLZ60" s="18"/>
      <c r="RMA60" s="18"/>
      <c r="RMB60" s="18"/>
      <c r="RMC60" s="18"/>
      <c r="RMD60" s="18"/>
      <c r="RME60" s="18"/>
      <c r="RMF60" s="18"/>
      <c r="RMG60" s="18"/>
      <c r="RMH60" s="18"/>
      <c r="RMI60" s="18"/>
      <c r="RMJ60" s="18"/>
      <c r="RMK60" s="18"/>
      <c r="RML60" s="18"/>
      <c r="RMM60" s="18"/>
      <c r="RMN60" s="18"/>
      <c r="RMO60" s="18"/>
      <c r="RMP60" s="18"/>
      <c r="RMQ60" s="18"/>
      <c r="RMR60" s="18"/>
      <c r="RMS60" s="18"/>
      <c r="RMT60" s="18"/>
      <c r="RMU60" s="18"/>
      <c r="RMV60" s="18"/>
      <c r="RMW60" s="18"/>
      <c r="RMX60" s="18"/>
      <c r="RMY60" s="18"/>
      <c r="RMZ60" s="18"/>
      <c r="RNA60" s="18"/>
      <c r="RNB60" s="18"/>
      <c r="RNC60" s="18"/>
      <c r="RND60" s="18"/>
      <c r="RNE60" s="18"/>
      <c r="RNF60" s="18"/>
      <c r="RNG60" s="18"/>
      <c r="RNH60" s="18"/>
      <c r="RNI60" s="18"/>
      <c r="RNJ60" s="18"/>
      <c r="RNK60" s="18"/>
      <c r="RNL60" s="18"/>
      <c r="RNM60" s="18"/>
      <c r="RNN60" s="18"/>
      <c r="RNO60" s="18"/>
      <c r="RNP60" s="18"/>
      <c r="RNQ60" s="18"/>
      <c r="RNR60" s="18"/>
      <c r="RNS60" s="18"/>
      <c r="RNT60" s="18"/>
      <c r="RNU60" s="18"/>
      <c r="RNV60" s="18"/>
      <c r="RNW60" s="18"/>
      <c r="RNX60" s="18"/>
      <c r="RNY60" s="18"/>
      <c r="RNZ60" s="18"/>
      <c r="ROA60" s="18"/>
      <c r="ROB60" s="18"/>
      <c r="ROC60" s="18"/>
      <c r="ROD60" s="18"/>
      <c r="ROE60" s="18"/>
      <c r="ROF60" s="18"/>
      <c r="ROG60" s="18"/>
      <c r="ROH60" s="18"/>
      <c r="ROI60" s="18"/>
      <c r="ROJ60" s="18"/>
      <c r="ROK60" s="18"/>
      <c r="ROL60" s="18"/>
      <c r="ROM60" s="18"/>
      <c r="RON60" s="18"/>
      <c r="ROO60" s="18"/>
      <c r="ROP60" s="18"/>
      <c r="ROQ60" s="18"/>
      <c r="ROR60" s="18"/>
      <c r="ROS60" s="18"/>
      <c r="ROT60" s="18"/>
      <c r="ROU60" s="18"/>
      <c r="ROV60" s="18"/>
      <c r="ROW60" s="18"/>
      <c r="ROX60" s="18"/>
      <c r="ROY60" s="18"/>
      <c r="ROZ60" s="18"/>
      <c r="RPA60" s="18"/>
      <c r="RPB60" s="18"/>
      <c r="RPC60" s="18"/>
      <c r="RPD60" s="18"/>
      <c r="RPE60" s="18"/>
      <c r="RPF60" s="18"/>
      <c r="RPG60" s="18"/>
      <c r="RPH60" s="18"/>
      <c r="RPI60" s="18"/>
      <c r="RPJ60" s="18"/>
      <c r="RPK60" s="18"/>
      <c r="RPL60" s="18"/>
      <c r="RPM60" s="18"/>
      <c r="RPN60" s="18"/>
      <c r="RPO60" s="18"/>
      <c r="RPP60" s="18"/>
      <c r="RPQ60" s="18"/>
      <c r="RPR60" s="18"/>
      <c r="RPS60" s="18"/>
      <c r="RPT60" s="18"/>
      <c r="RPU60" s="18"/>
      <c r="RPV60" s="18"/>
      <c r="RPW60" s="18"/>
      <c r="RPX60" s="18"/>
      <c r="RPY60" s="18"/>
      <c r="RPZ60" s="18"/>
      <c r="RQA60" s="18"/>
      <c r="RQB60" s="18"/>
      <c r="RQC60" s="18"/>
      <c r="RQD60" s="18"/>
      <c r="RQE60" s="18"/>
      <c r="RQF60" s="18"/>
      <c r="RQG60" s="18"/>
      <c r="RQH60" s="18"/>
      <c r="RQI60" s="18"/>
      <c r="RQJ60" s="18"/>
      <c r="RQK60" s="18"/>
      <c r="RQL60" s="18"/>
      <c r="RQM60" s="18"/>
      <c r="RQN60" s="18"/>
      <c r="RQO60" s="18"/>
      <c r="RQP60" s="18"/>
      <c r="RQQ60" s="18"/>
      <c r="RQR60" s="18"/>
      <c r="RQS60" s="18"/>
      <c r="RQT60" s="18"/>
      <c r="RQU60" s="18"/>
      <c r="RQV60" s="18"/>
      <c r="RQW60" s="18"/>
      <c r="RQX60" s="18"/>
      <c r="RQY60" s="18"/>
      <c r="RQZ60" s="18"/>
      <c r="RRA60" s="18"/>
      <c r="RRB60" s="18"/>
      <c r="RRC60" s="18"/>
      <c r="RRD60" s="18"/>
      <c r="RRE60" s="18"/>
      <c r="RRF60" s="18"/>
      <c r="RRG60" s="18"/>
      <c r="RRH60" s="18"/>
      <c r="RRI60" s="18"/>
      <c r="RRJ60" s="18"/>
      <c r="RRK60" s="18"/>
      <c r="RRL60" s="18"/>
      <c r="RRM60" s="18"/>
      <c r="RRN60" s="18"/>
      <c r="RRO60" s="18"/>
      <c r="RRP60" s="18"/>
      <c r="RRQ60" s="18"/>
      <c r="RRR60" s="18"/>
      <c r="RRS60" s="18"/>
      <c r="RRT60" s="18"/>
      <c r="RRU60" s="18"/>
      <c r="RRV60" s="18"/>
      <c r="RRW60" s="18"/>
      <c r="RRX60" s="18"/>
      <c r="RRY60" s="18"/>
      <c r="RRZ60" s="18"/>
      <c r="RSA60" s="18"/>
      <c r="RSB60" s="18"/>
      <c r="RSC60" s="18"/>
      <c r="RSD60" s="18"/>
      <c r="RSE60" s="18"/>
      <c r="RSF60" s="18"/>
      <c r="RSG60" s="18"/>
      <c r="RSH60" s="18"/>
      <c r="RSI60" s="18"/>
      <c r="RSJ60" s="18"/>
      <c r="RSK60" s="18"/>
      <c r="RSL60" s="18"/>
      <c r="RSM60" s="18"/>
      <c r="RSN60" s="18"/>
      <c r="RSO60" s="18"/>
      <c r="RSP60" s="18"/>
      <c r="RSQ60" s="18"/>
      <c r="RSR60" s="18"/>
      <c r="RSS60" s="18"/>
      <c r="RST60" s="18"/>
      <c r="RSU60" s="18"/>
      <c r="RSV60" s="18"/>
      <c r="RSW60" s="18"/>
      <c r="RSX60" s="18"/>
      <c r="RSY60" s="18"/>
      <c r="RSZ60" s="18"/>
      <c r="RTA60" s="18"/>
      <c r="RTB60" s="18"/>
      <c r="RTC60" s="18"/>
      <c r="RTD60" s="18"/>
      <c r="RTE60" s="18"/>
      <c r="RTF60" s="18"/>
      <c r="RTG60" s="18"/>
      <c r="RTH60" s="18"/>
      <c r="RTI60" s="18"/>
      <c r="RTJ60" s="18"/>
      <c r="RTK60" s="18"/>
      <c r="RTL60" s="18"/>
      <c r="RTM60" s="18"/>
      <c r="RTN60" s="18"/>
      <c r="RTO60" s="18"/>
      <c r="RTP60" s="18"/>
      <c r="RTQ60" s="18"/>
      <c r="RTR60" s="18"/>
      <c r="RTS60" s="18"/>
      <c r="RTT60" s="18"/>
      <c r="RTU60" s="18"/>
      <c r="RTV60" s="18"/>
      <c r="RTW60" s="18"/>
      <c r="RTX60" s="18"/>
      <c r="RTY60" s="18"/>
      <c r="RTZ60" s="18"/>
      <c r="RUA60" s="18"/>
      <c r="RUB60" s="18"/>
      <c r="RUC60" s="18"/>
      <c r="RUD60" s="18"/>
      <c r="RUE60" s="18"/>
      <c r="RUF60" s="18"/>
      <c r="RUG60" s="18"/>
      <c r="RUH60" s="18"/>
      <c r="RUI60" s="18"/>
      <c r="RUJ60" s="18"/>
      <c r="RUK60" s="18"/>
      <c r="RUL60" s="18"/>
      <c r="RUM60" s="18"/>
      <c r="RUN60" s="18"/>
      <c r="RUO60" s="18"/>
      <c r="RUP60" s="18"/>
      <c r="RUQ60" s="18"/>
      <c r="RUR60" s="18"/>
      <c r="RUS60" s="18"/>
      <c r="RUT60" s="18"/>
      <c r="RUU60" s="18"/>
      <c r="RUV60" s="18"/>
      <c r="RUW60" s="18"/>
      <c r="RUX60" s="18"/>
      <c r="RUY60" s="18"/>
      <c r="RUZ60" s="18"/>
      <c r="RVA60" s="18"/>
      <c r="RVB60" s="18"/>
      <c r="RVC60" s="18"/>
      <c r="RVD60" s="18"/>
      <c r="RVE60" s="18"/>
      <c r="RVF60" s="18"/>
      <c r="RVG60" s="18"/>
      <c r="RVH60" s="18"/>
      <c r="RVI60" s="18"/>
      <c r="RVJ60" s="18"/>
      <c r="RVK60" s="18"/>
      <c r="RVL60" s="18"/>
      <c r="RVM60" s="18"/>
      <c r="RVN60" s="18"/>
      <c r="RVO60" s="18"/>
      <c r="RVP60" s="18"/>
      <c r="RVQ60" s="18"/>
      <c r="RVR60" s="18"/>
      <c r="RVS60" s="18"/>
      <c r="RVT60" s="18"/>
      <c r="RVU60" s="18"/>
      <c r="RVV60" s="18"/>
      <c r="RVW60" s="18"/>
      <c r="RVX60" s="18"/>
      <c r="RVY60" s="18"/>
      <c r="RVZ60" s="18"/>
      <c r="RWA60" s="18"/>
      <c r="RWB60" s="18"/>
      <c r="RWC60" s="18"/>
      <c r="RWD60" s="18"/>
      <c r="RWE60" s="18"/>
      <c r="RWF60" s="18"/>
      <c r="RWG60" s="18"/>
      <c r="RWH60" s="18"/>
      <c r="RWI60" s="18"/>
      <c r="RWJ60" s="18"/>
      <c r="RWK60" s="18"/>
      <c r="RWL60" s="18"/>
      <c r="RWM60" s="18"/>
      <c r="RWN60" s="18"/>
      <c r="RWO60" s="18"/>
      <c r="RWP60" s="18"/>
      <c r="RWQ60" s="18"/>
      <c r="RWR60" s="18"/>
      <c r="RWS60" s="18"/>
      <c r="RWT60" s="18"/>
      <c r="RWU60" s="18"/>
      <c r="RWV60" s="18"/>
      <c r="RWW60" s="18"/>
      <c r="RWX60" s="18"/>
      <c r="RWY60" s="18"/>
      <c r="RWZ60" s="18"/>
      <c r="RXA60" s="18"/>
      <c r="RXB60" s="18"/>
      <c r="RXC60" s="18"/>
      <c r="RXD60" s="18"/>
      <c r="RXE60" s="18"/>
      <c r="RXF60" s="18"/>
      <c r="RXG60" s="18"/>
      <c r="RXH60" s="18"/>
      <c r="RXI60" s="18"/>
      <c r="RXJ60" s="18"/>
      <c r="RXK60" s="18"/>
      <c r="RXL60" s="18"/>
      <c r="RXM60" s="18"/>
      <c r="RXN60" s="18"/>
      <c r="RXO60" s="18"/>
      <c r="RXP60" s="18"/>
      <c r="RXQ60" s="18"/>
      <c r="RXR60" s="18"/>
      <c r="RXS60" s="18"/>
      <c r="RXT60" s="18"/>
      <c r="RXU60" s="18"/>
      <c r="RXV60" s="18"/>
      <c r="RXW60" s="18"/>
      <c r="RXX60" s="18"/>
      <c r="RXY60" s="18"/>
      <c r="RXZ60" s="18"/>
      <c r="RYA60" s="18"/>
      <c r="RYB60" s="18"/>
      <c r="RYC60" s="18"/>
      <c r="RYD60" s="18"/>
      <c r="RYE60" s="18"/>
      <c r="RYF60" s="18"/>
      <c r="RYG60" s="18"/>
      <c r="RYH60" s="18"/>
      <c r="RYI60" s="18"/>
      <c r="RYJ60" s="18"/>
      <c r="RYK60" s="18"/>
      <c r="RYL60" s="18"/>
      <c r="RYM60" s="18"/>
      <c r="RYN60" s="18"/>
      <c r="RYO60" s="18"/>
      <c r="RYP60" s="18"/>
      <c r="RYQ60" s="18"/>
      <c r="RYR60" s="18"/>
      <c r="RYS60" s="18"/>
      <c r="RYT60" s="18"/>
      <c r="RYU60" s="18"/>
      <c r="RYV60" s="18"/>
      <c r="RYW60" s="18"/>
      <c r="RYX60" s="18"/>
      <c r="RYY60" s="18"/>
      <c r="RYZ60" s="18"/>
      <c r="RZA60" s="18"/>
      <c r="RZB60" s="18"/>
      <c r="RZC60" s="18"/>
      <c r="RZD60" s="18"/>
      <c r="RZE60" s="18"/>
      <c r="RZF60" s="18"/>
      <c r="RZG60" s="18"/>
      <c r="RZH60" s="18"/>
      <c r="RZI60" s="18"/>
      <c r="RZJ60" s="18"/>
      <c r="RZK60" s="18"/>
      <c r="RZL60" s="18"/>
      <c r="RZM60" s="18"/>
      <c r="RZN60" s="18"/>
      <c r="RZO60" s="18"/>
      <c r="RZP60" s="18"/>
      <c r="RZQ60" s="18"/>
      <c r="RZR60" s="18"/>
      <c r="RZS60" s="18"/>
      <c r="RZT60" s="18"/>
      <c r="RZU60" s="18"/>
      <c r="RZV60" s="18"/>
      <c r="RZW60" s="18"/>
      <c r="RZX60" s="18"/>
      <c r="RZY60" s="18"/>
      <c r="RZZ60" s="18"/>
      <c r="SAA60" s="18"/>
      <c r="SAB60" s="18"/>
      <c r="SAC60" s="18"/>
      <c r="SAD60" s="18"/>
      <c r="SAE60" s="18"/>
      <c r="SAF60" s="18"/>
      <c r="SAG60" s="18"/>
      <c r="SAH60" s="18"/>
      <c r="SAI60" s="18"/>
      <c r="SAJ60" s="18"/>
      <c r="SAK60" s="18"/>
      <c r="SAL60" s="18"/>
      <c r="SAM60" s="18"/>
      <c r="SAN60" s="18"/>
      <c r="SAO60" s="18"/>
      <c r="SAP60" s="18"/>
      <c r="SAQ60" s="18"/>
      <c r="SAR60" s="18"/>
      <c r="SAS60" s="18"/>
      <c r="SAT60" s="18"/>
      <c r="SAU60" s="18"/>
      <c r="SAV60" s="18"/>
      <c r="SAW60" s="18"/>
      <c r="SAX60" s="18"/>
      <c r="SAY60" s="18"/>
      <c r="SAZ60" s="18"/>
      <c r="SBA60" s="18"/>
      <c r="SBB60" s="18"/>
      <c r="SBC60" s="18"/>
      <c r="SBD60" s="18"/>
      <c r="SBE60" s="18"/>
      <c r="SBF60" s="18"/>
      <c r="SBG60" s="18"/>
      <c r="SBH60" s="18"/>
      <c r="SBI60" s="18"/>
      <c r="SBJ60" s="18"/>
      <c r="SBK60" s="18"/>
      <c r="SBL60" s="18"/>
      <c r="SBM60" s="18"/>
      <c r="SBN60" s="18"/>
      <c r="SBO60" s="18"/>
      <c r="SBP60" s="18"/>
      <c r="SBQ60" s="18"/>
      <c r="SBR60" s="18"/>
      <c r="SBS60" s="18"/>
      <c r="SBT60" s="18"/>
      <c r="SBU60" s="18"/>
      <c r="SBV60" s="18"/>
      <c r="SBW60" s="18"/>
      <c r="SBX60" s="18"/>
      <c r="SBY60" s="18"/>
      <c r="SBZ60" s="18"/>
      <c r="SCA60" s="18"/>
      <c r="SCB60" s="18"/>
      <c r="SCC60" s="18"/>
      <c r="SCD60" s="18"/>
      <c r="SCE60" s="18"/>
      <c r="SCF60" s="18"/>
      <c r="SCG60" s="18"/>
      <c r="SCH60" s="18"/>
      <c r="SCI60" s="18"/>
      <c r="SCJ60" s="18"/>
      <c r="SCK60" s="18"/>
      <c r="SCL60" s="18"/>
      <c r="SCM60" s="18"/>
      <c r="SCN60" s="18"/>
      <c r="SCO60" s="18"/>
      <c r="SCP60" s="18"/>
      <c r="SCQ60" s="18"/>
      <c r="SCR60" s="18"/>
      <c r="SCS60" s="18"/>
      <c r="SCT60" s="18"/>
      <c r="SCU60" s="18"/>
      <c r="SCV60" s="18"/>
      <c r="SCW60" s="18"/>
      <c r="SCX60" s="18"/>
      <c r="SCY60" s="18"/>
      <c r="SCZ60" s="18"/>
      <c r="SDA60" s="18"/>
      <c r="SDB60" s="18"/>
      <c r="SDC60" s="18"/>
      <c r="SDD60" s="18"/>
      <c r="SDE60" s="18"/>
      <c r="SDF60" s="18"/>
      <c r="SDG60" s="18"/>
      <c r="SDH60" s="18"/>
      <c r="SDI60" s="18"/>
      <c r="SDJ60" s="18"/>
      <c r="SDK60" s="18"/>
      <c r="SDL60" s="18"/>
      <c r="SDM60" s="18"/>
      <c r="SDN60" s="18"/>
      <c r="SDO60" s="18"/>
      <c r="SDP60" s="18"/>
      <c r="SDQ60" s="18"/>
      <c r="SDR60" s="18"/>
      <c r="SDS60" s="18"/>
      <c r="SDT60" s="18"/>
      <c r="SDU60" s="18"/>
      <c r="SDV60" s="18"/>
      <c r="SDW60" s="18"/>
      <c r="SDX60" s="18"/>
      <c r="SDY60" s="18"/>
      <c r="SDZ60" s="18"/>
      <c r="SEA60" s="18"/>
      <c r="SEB60" s="18"/>
      <c r="SEC60" s="18"/>
      <c r="SED60" s="18"/>
      <c r="SEE60" s="18"/>
      <c r="SEF60" s="18"/>
      <c r="SEG60" s="18"/>
      <c r="SEH60" s="18"/>
      <c r="SEI60" s="18"/>
      <c r="SEJ60" s="18"/>
      <c r="SEK60" s="18"/>
      <c r="SEL60" s="18"/>
      <c r="SEM60" s="18"/>
      <c r="SEN60" s="18"/>
      <c r="SEO60" s="18"/>
      <c r="SEP60" s="18"/>
      <c r="SEQ60" s="18"/>
      <c r="SER60" s="18"/>
      <c r="SES60" s="18"/>
      <c r="SET60" s="18"/>
      <c r="SEU60" s="18"/>
      <c r="SEV60" s="18"/>
      <c r="SEW60" s="18"/>
      <c r="SEX60" s="18"/>
      <c r="SEY60" s="18"/>
      <c r="SEZ60" s="18"/>
      <c r="SFA60" s="18"/>
      <c r="SFB60" s="18"/>
      <c r="SFC60" s="18"/>
      <c r="SFD60" s="18"/>
      <c r="SFE60" s="18"/>
      <c r="SFF60" s="18"/>
      <c r="SFG60" s="18"/>
      <c r="SFH60" s="18"/>
      <c r="SFI60" s="18"/>
      <c r="SFJ60" s="18"/>
      <c r="SFK60" s="18"/>
      <c r="SFL60" s="18"/>
      <c r="SFM60" s="18"/>
      <c r="SFN60" s="18"/>
      <c r="SFO60" s="18"/>
      <c r="SFP60" s="18"/>
      <c r="SFQ60" s="18"/>
      <c r="SFR60" s="18"/>
      <c r="SFS60" s="18"/>
      <c r="SFT60" s="18"/>
      <c r="SFU60" s="18"/>
      <c r="SFV60" s="18"/>
      <c r="SFW60" s="18"/>
      <c r="SFX60" s="18"/>
      <c r="SFY60" s="18"/>
      <c r="SFZ60" s="18"/>
      <c r="SGA60" s="18"/>
      <c r="SGB60" s="18"/>
      <c r="SGC60" s="18"/>
      <c r="SGD60" s="18"/>
      <c r="SGE60" s="18"/>
      <c r="SGF60" s="18"/>
      <c r="SGG60" s="18"/>
      <c r="SGH60" s="18"/>
      <c r="SGI60" s="18"/>
      <c r="SGJ60" s="18"/>
      <c r="SGK60" s="18"/>
      <c r="SGL60" s="18"/>
      <c r="SGM60" s="18"/>
      <c r="SGN60" s="18"/>
      <c r="SGO60" s="18"/>
      <c r="SGP60" s="18"/>
      <c r="SGQ60" s="18"/>
      <c r="SGR60" s="18"/>
      <c r="SGS60" s="18"/>
      <c r="SGT60" s="18"/>
      <c r="SGU60" s="18"/>
      <c r="SGV60" s="18"/>
      <c r="SGW60" s="18"/>
      <c r="SGX60" s="18"/>
      <c r="SGY60" s="18"/>
      <c r="SGZ60" s="18"/>
      <c r="SHA60" s="18"/>
      <c r="SHB60" s="18"/>
      <c r="SHC60" s="18"/>
      <c r="SHD60" s="18"/>
      <c r="SHE60" s="18"/>
      <c r="SHF60" s="18"/>
      <c r="SHG60" s="18"/>
      <c r="SHH60" s="18"/>
      <c r="SHI60" s="18"/>
      <c r="SHJ60" s="18"/>
      <c r="SHK60" s="18"/>
      <c r="SHL60" s="18"/>
      <c r="SHM60" s="18"/>
      <c r="SHN60" s="18"/>
      <c r="SHO60" s="18"/>
      <c r="SHP60" s="18"/>
      <c r="SHQ60" s="18"/>
      <c r="SHR60" s="18"/>
      <c r="SHS60" s="18"/>
      <c r="SHT60" s="18"/>
      <c r="SHU60" s="18"/>
      <c r="SHV60" s="18"/>
      <c r="SHW60" s="18"/>
      <c r="SHX60" s="18"/>
      <c r="SHY60" s="18"/>
      <c r="SHZ60" s="18"/>
      <c r="SIA60" s="18"/>
      <c r="SIB60" s="18"/>
      <c r="SIC60" s="18"/>
      <c r="SID60" s="18"/>
      <c r="SIE60" s="18"/>
      <c r="SIF60" s="18"/>
      <c r="SIG60" s="18"/>
      <c r="SIH60" s="18"/>
      <c r="SII60" s="18"/>
      <c r="SIJ60" s="18"/>
      <c r="SIK60" s="18"/>
      <c r="SIL60" s="18"/>
      <c r="SIM60" s="18"/>
      <c r="SIN60" s="18"/>
      <c r="SIO60" s="18"/>
      <c r="SIP60" s="18"/>
      <c r="SIQ60" s="18"/>
      <c r="SIR60" s="18"/>
      <c r="SIS60" s="18"/>
      <c r="SIT60" s="18"/>
      <c r="SIU60" s="18"/>
      <c r="SIV60" s="18"/>
      <c r="SIW60" s="18"/>
      <c r="SIX60" s="18"/>
      <c r="SIY60" s="18"/>
      <c r="SIZ60" s="18"/>
      <c r="SJA60" s="18"/>
      <c r="SJB60" s="18"/>
      <c r="SJC60" s="18"/>
      <c r="SJD60" s="18"/>
      <c r="SJE60" s="18"/>
      <c r="SJF60" s="18"/>
      <c r="SJG60" s="18"/>
      <c r="SJH60" s="18"/>
      <c r="SJI60" s="18"/>
      <c r="SJJ60" s="18"/>
      <c r="SJK60" s="18"/>
      <c r="SJL60" s="18"/>
      <c r="SJM60" s="18"/>
      <c r="SJN60" s="18"/>
      <c r="SJO60" s="18"/>
      <c r="SJP60" s="18"/>
      <c r="SJQ60" s="18"/>
      <c r="SJR60" s="18"/>
      <c r="SJS60" s="18"/>
      <c r="SJT60" s="18"/>
      <c r="SJU60" s="18"/>
      <c r="SJV60" s="18"/>
      <c r="SJW60" s="18"/>
      <c r="SJX60" s="18"/>
      <c r="SJY60" s="18"/>
      <c r="SJZ60" s="18"/>
      <c r="SKA60" s="18"/>
      <c r="SKB60" s="18"/>
      <c r="SKC60" s="18"/>
      <c r="SKD60" s="18"/>
      <c r="SKE60" s="18"/>
      <c r="SKF60" s="18"/>
      <c r="SKG60" s="18"/>
      <c r="SKH60" s="18"/>
      <c r="SKI60" s="18"/>
      <c r="SKJ60" s="18"/>
      <c r="SKK60" s="18"/>
      <c r="SKL60" s="18"/>
      <c r="SKM60" s="18"/>
      <c r="SKN60" s="18"/>
      <c r="SKO60" s="18"/>
      <c r="SKP60" s="18"/>
      <c r="SKQ60" s="18"/>
      <c r="SKR60" s="18"/>
      <c r="SKS60" s="18"/>
      <c r="SKT60" s="18"/>
      <c r="SKU60" s="18"/>
      <c r="SKV60" s="18"/>
      <c r="SKW60" s="18"/>
      <c r="SKX60" s="18"/>
      <c r="SKY60" s="18"/>
      <c r="SKZ60" s="18"/>
      <c r="SLA60" s="18"/>
      <c r="SLB60" s="18"/>
      <c r="SLC60" s="18"/>
      <c r="SLD60" s="18"/>
      <c r="SLE60" s="18"/>
      <c r="SLF60" s="18"/>
      <c r="SLG60" s="18"/>
      <c r="SLH60" s="18"/>
      <c r="SLI60" s="18"/>
      <c r="SLJ60" s="18"/>
      <c r="SLK60" s="18"/>
      <c r="SLL60" s="18"/>
      <c r="SLM60" s="18"/>
      <c r="SLN60" s="18"/>
      <c r="SLO60" s="18"/>
      <c r="SLP60" s="18"/>
      <c r="SLQ60" s="18"/>
      <c r="SLR60" s="18"/>
      <c r="SLS60" s="18"/>
      <c r="SLT60" s="18"/>
      <c r="SLU60" s="18"/>
      <c r="SLV60" s="18"/>
      <c r="SLW60" s="18"/>
      <c r="SLX60" s="18"/>
      <c r="SLY60" s="18"/>
      <c r="SLZ60" s="18"/>
      <c r="SMA60" s="18"/>
      <c r="SMB60" s="18"/>
      <c r="SMC60" s="18"/>
      <c r="SMD60" s="18"/>
      <c r="SME60" s="18"/>
      <c r="SMF60" s="18"/>
      <c r="SMG60" s="18"/>
      <c r="SMH60" s="18"/>
      <c r="SMI60" s="18"/>
      <c r="SMJ60" s="18"/>
      <c r="SMK60" s="18"/>
      <c r="SML60" s="18"/>
      <c r="SMM60" s="18"/>
      <c r="SMN60" s="18"/>
      <c r="SMO60" s="18"/>
      <c r="SMP60" s="18"/>
      <c r="SMQ60" s="18"/>
      <c r="SMR60" s="18"/>
      <c r="SMS60" s="18"/>
      <c r="SMT60" s="18"/>
      <c r="SMU60" s="18"/>
      <c r="SMV60" s="18"/>
      <c r="SMW60" s="18"/>
      <c r="SMX60" s="18"/>
      <c r="SMY60" s="18"/>
      <c r="SMZ60" s="18"/>
      <c r="SNA60" s="18"/>
      <c r="SNB60" s="18"/>
      <c r="SNC60" s="18"/>
      <c r="SND60" s="18"/>
      <c r="SNE60" s="18"/>
      <c r="SNF60" s="18"/>
      <c r="SNG60" s="18"/>
      <c r="SNH60" s="18"/>
      <c r="SNI60" s="18"/>
      <c r="SNJ60" s="18"/>
      <c r="SNK60" s="18"/>
      <c r="SNL60" s="18"/>
      <c r="SNM60" s="18"/>
      <c r="SNN60" s="18"/>
      <c r="SNO60" s="18"/>
      <c r="SNP60" s="18"/>
      <c r="SNQ60" s="18"/>
      <c r="SNR60" s="18"/>
      <c r="SNS60" s="18"/>
      <c r="SNT60" s="18"/>
      <c r="SNU60" s="18"/>
      <c r="SNV60" s="18"/>
      <c r="SNW60" s="18"/>
      <c r="SNX60" s="18"/>
      <c r="SNY60" s="18"/>
      <c r="SNZ60" s="18"/>
      <c r="SOA60" s="18"/>
      <c r="SOB60" s="18"/>
      <c r="SOC60" s="18"/>
      <c r="SOD60" s="18"/>
      <c r="SOE60" s="18"/>
      <c r="SOF60" s="18"/>
      <c r="SOG60" s="18"/>
      <c r="SOH60" s="18"/>
      <c r="SOI60" s="18"/>
      <c r="SOJ60" s="18"/>
      <c r="SOK60" s="18"/>
      <c r="SOL60" s="18"/>
      <c r="SOM60" s="18"/>
      <c r="SON60" s="18"/>
      <c r="SOO60" s="18"/>
      <c r="SOP60" s="18"/>
      <c r="SOQ60" s="18"/>
      <c r="SOR60" s="18"/>
      <c r="SOS60" s="18"/>
      <c r="SOT60" s="18"/>
      <c r="SOU60" s="18"/>
      <c r="SOV60" s="18"/>
      <c r="SOW60" s="18"/>
      <c r="SOX60" s="18"/>
      <c r="SOY60" s="18"/>
      <c r="SOZ60" s="18"/>
      <c r="SPA60" s="18"/>
      <c r="SPB60" s="18"/>
      <c r="SPC60" s="18"/>
      <c r="SPD60" s="18"/>
      <c r="SPE60" s="18"/>
      <c r="SPF60" s="18"/>
      <c r="SPG60" s="18"/>
      <c r="SPH60" s="18"/>
      <c r="SPI60" s="18"/>
      <c r="SPJ60" s="18"/>
      <c r="SPK60" s="18"/>
      <c r="SPL60" s="18"/>
      <c r="SPM60" s="18"/>
      <c r="SPN60" s="18"/>
      <c r="SPO60" s="18"/>
      <c r="SPP60" s="18"/>
      <c r="SPQ60" s="18"/>
      <c r="SPR60" s="18"/>
      <c r="SPS60" s="18"/>
      <c r="SPT60" s="18"/>
      <c r="SPU60" s="18"/>
      <c r="SPV60" s="18"/>
      <c r="SPW60" s="18"/>
      <c r="SPX60" s="18"/>
      <c r="SPY60" s="18"/>
      <c r="SPZ60" s="18"/>
      <c r="SQA60" s="18"/>
      <c r="SQB60" s="18"/>
      <c r="SQC60" s="18"/>
      <c r="SQD60" s="18"/>
      <c r="SQE60" s="18"/>
      <c r="SQF60" s="18"/>
      <c r="SQG60" s="18"/>
      <c r="SQH60" s="18"/>
      <c r="SQI60" s="18"/>
      <c r="SQJ60" s="18"/>
      <c r="SQK60" s="18"/>
      <c r="SQL60" s="18"/>
      <c r="SQM60" s="18"/>
      <c r="SQN60" s="18"/>
      <c r="SQO60" s="18"/>
      <c r="SQP60" s="18"/>
      <c r="SQQ60" s="18"/>
      <c r="SQR60" s="18"/>
      <c r="SQS60" s="18"/>
      <c r="SQT60" s="18"/>
      <c r="SQU60" s="18"/>
      <c r="SQV60" s="18"/>
      <c r="SQW60" s="18"/>
      <c r="SQX60" s="18"/>
      <c r="SQY60" s="18"/>
      <c r="SQZ60" s="18"/>
      <c r="SRA60" s="18"/>
      <c r="SRB60" s="18"/>
      <c r="SRC60" s="18"/>
      <c r="SRD60" s="18"/>
      <c r="SRE60" s="18"/>
      <c r="SRF60" s="18"/>
      <c r="SRG60" s="18"/>
      <c r="SRH60" s="18"/>
      <c r="SRI60" s="18"/>
      <c r="SRJ60" s="18"/>
      <c r="SRK60" s="18"/>
      <c r="SRL60" s="18"/>
      <c r="SRM60" s="18"/>
      <c r="SRN60" s="18"/>
      <c r="SRO60" s="18"/>
      <c r="SRP60" s="18"/>
      <c r="SRQ60" s="18"/>
      <c r="SRR60" s="18"/>
      <c r="SRS60" s="18"/>
      <c r="SRT60" s="18"/>
      <c r="SRU60" s="18"/>
      <c r="SRV60" s="18"/>
      <c r="SRW60" s="18"/>
      <c r="SRX60" s="18"/>
      <c r="SRY60" s="18"/>
      <c r="SRZ60" s="18"/>
      <c r="SSA60" s="18"/>
      <c r="SSB60" s="18"/>
      <c r="SSC60" s="18"/>
      <c r="SSD60" s="18"/>
      <c r="SSE60" s="18"/>
      <c r="SSF60" s="18"/>
      <c r="SSG60" s="18"/>
      <c r="SSH60" s="18"/>
      <c r="SSI60" s="18"/>
      <c r="SSJ60" s="18"/>
      <c r="SSK60" s="18"/>
      <c r="SSL60" s="18"/>
      <c r="SSM60" s="18"/>
      <c r="SSN60" s="18"/>
      <c r="SSO60" s="18"/>
      <c r="SSP60" s="18"/>
      <c r="SSQ60" s="18"/>
      <c r="SSR60" s="18"/>
      <c r="SSS60" s="18"/>
      <c r="SST60" s="18"/>
      <c r="SSU60" s="18"/>
      <c r="SSV60" s="18"/>
      <c r="SSW60" s="18"/>
      <c r="SSX60" s="18"/>
      <c r="SSY60" s="18"/>
      <c r="SSZ60" s="18"/>
      <c r="STA60" s="18"/>
      <c r="STB60" s="18"/>
      <c r="STC60" s="18"/>
      <c r="STD60" s="18"/>
      <c r="STE60" s="18"/>
      <c r="STF60" s="18"/>
      <c r="STG60" s="18"/>
      <c r="STH60" s="18"/>
      <c r="STI60" s="18"/>
      <c r="STJ60" s="18"/>
      <c r="STK60" s="18"/>
      <c r="STL60" s="18"/>
      <c r="STM60" s="18"/>
      <c r="STN60" s="18"/>
      <c r="STO60" s="18"/>
      <c r="STP60" s="18"/>
      <c r="STQ60" s="18"/>
      <c r="STR60" s="18"/>
      <c r="STS60" s="18"/>
      <c r="STT60" s="18"/>
      <c r="STU60" s="18"/>
      <c r="STV60" s="18"/>
      <c r="STW60" s="18"/>
      <c r="STX60" s="18"/>
      <c r="STY60" s="18"/>
      <c r="STZ60" s="18"/>
      <c r="SUA60" s="18"/>
      <c r="SUB60" s="18"/>
      <c r="SUC60" s="18"/>
      <c r="SUD60" s="18"/>
      <c r="SUE60" s="18"/>
      <c r="SUF60" s="18"/>
      <c r="SUG60" s="18"/>
      <c r="SUH60" s="18"/>
      <c r="SUI60" s="18"/>
      <c r="SUJ60" s="18"/>
      <c r="SUK60" s="18"/>
      <c r="SUL60" s="18"/>
      <c r="SUM60" s="18"/>
      <c r="SUN60" s="18"/>
      <c r="SUO60" s="18"/>
      <c r="SUP60" s="18"/>
      <c r="SUQ60" s="18"/>
      <c r="SUR60" s="18"/>
      <c r="SUS60" s="18"/>
      <c r="SUT60" s="18"/>
      <c r="SUU60" s="18"/>
      <c r="SUV60" s="18"/>
      <c r="SUW60" s="18"/>
      <c r="SUX60" s="18"/>
      <c r="SUY60" s="18"/>
      <c r="SUZ60" s="18"/>
      <c r="SVA60" s="18"/>
      <c r="SVB60" s="18"/>
      <c r="SVC60" s="18"/>
      <c r="SVD60" s="18"/>
      <c r="SVE60" s="18"/>
      <c r="SVF60" s="18"/>
      <c r="SVG60" s="18"/>
      <c r="SVH60" s="18"/>
      <c r="SVI60" s="18"/>
      <c r="SVJ60" s="18"/>
      <c r="SVK60" s="18"/>
      <c r="SVL60" s="18"/>
      <c r="SVM60" s="18"/>
      <c r="SVN60" s="18"/>
      <c r="SVO60" s="18"/>
      <c r="SVP60" s="18"/>
      <c r="SVQ60" s="18"/>
      <c r="SVR60" s="18"/>
      <c r="SVS60" s="18"/>
      <c r="SVT60" s="18"/>
      <c r="SVU60" s="18"/>
      <c r="SVV60" s="18"/>
      <c r="SVW60" s="18"/>
      <c r="SVX60" s="18"/>
      <c r="SVY60" s="18"/>
      <c r="SVZ60" s="18"/>
      <c r="SWA60" s="18"/>
      <c r="SWB60" s="18"/>
      <c r="SWC60" s="18"/>
      <c r="SWD60" s="18"/>
      <c r="SWE60" s="18"/>
      <c r="SWF60" s="18"/>
      <c r="SWG60" s="18"/>
      <c r="SWH60" s="18"/>
      <c r="SWI60" s="18"/>
      <c r="SWJ60" s="18"/>
      <c r="SWK60" s="18"/>
      <c r="SWL60" s="18"/>
      <c r="SWM60" s="18"/>
      <c r="SWN60" s="18"/>
      <c r="SWO60" s="18"/>
      <c r="SWP60" s="18"/>
      <c r="SWQ60" s="18"/>
      <c r="SWR60" s="18"/>
      <c r="SWS60" s="18"/>
      <c r="SWT60" s="18"/>
      <c r="SWU60" s="18"/>
      <c r="SWV60" s="18"/>
      <c r="SWW60" s="18"/>
      <c r="SWX60" s="18"/>
      <c r="SWY60" s="18"/>
      <c r="SWZ60" s="18"/>
      <c r="SXA60" s="18"/>
      <c r="SXB60" s="18"/>
      <c r="SXC60" s="18"/>
      <c r="SXD60" s="18"/>
      <c r="SXE60" s="18"/>
      <c r="SXF60" s="18"/>
      <c r="SXG60" s="18"/>
      <c r="SXH60" s="18"/>
      <c r="SXI60" s="18"/>
      <c r="SXJ60" s="18"/>
      <c r="SXK60" s="18"/>
      <c r="SXL60" s="18"/>
      <c r="SXM60" s="18"/>
      <c r="SXN60" s="18"/>
      <c r="SXO60" s="18"/>
      <c r="SXP60" s="18"/>
      <c r="SXQ60" s="18"/>
      <c r="SXR60" s="18"/>
      <c r="SXS60" s="18"/>
      <c r="SXT60" s="18"/>
      <c r="SXU60" s="18"/>
      <c r="SXV60" s="18"/>
      <c r="SXW60" s="18"/>
      <c r="SXX60" s="18"/>
      <c r="SXY60" s="18"/>
      <c r="SXZ60" s="18"/>
      <c r="SYA60" s="18"/>
      <c r="SYB60" s="18"/>
      <c r="SYC60" s="18"/>
      <c r="SYD60" s="18"/>
      <c r="SYE60" s="18"/>
      <c r="SYF60" s="18"/>
      <c r="SYG60" s="18"/>
      <c r="SYH60" s="18"/>
      <c r="SYI60" s="18"/>
      <c r="SYJ60" s="18"/>
      <c r="SYK60" s="18"/>
      <c r="SYL60" s="18"/>
      <c r="SYM60" s="18"/>
      <c r="SYN60" s="18"/>
      <c r="SYO60" s="18"/>
      <c r="SYP60" s="18"/>
      <c r="SYQ60" s="18"/>
      <c r="SYR60" s="18"/>
      <c r="SYS60" s="18"/>
      <c r="SYT60" s="18"/>
      <c r="SYU60" s="18"/>
      <c r="SYV60" s="18"/>
      <c r="SYW60" s="18"/>
      <c r="SYX60" s="18"/>
      <c r="SYY60" s="18"/>
      <c r="SYZ60" s="18"/>
      <c r="SZA60" s="18"/>
      <c r="SZB60" s="18"/>
      <c r="SZC60" s="18"/>
      <c r="SZD60" s="18"/>
      <c r="SZE60" s="18"/>
      <c r="SZF60" s="18"/>
      <c r="SZG60" s="18"/>
      <c r="SZH60" s="18"/>
      <c r="SZI60" s="18"/>
      <c r="SZJ60" s="18"/>
      <c r="SZK60" s="18"/>
      <c r="SZL60" s="18"/>
      <c r="SZM60" s="18"/>
      <c r="SZN60" s="18"/>
      <c r="SZO60" s="18"/>
      <c r="SZP60" s="18"/>
      <c r="SZQ60" s="18"/>
      <c r="SZR60" s="18"/>
      <c r="SZS60" s="18"/>
      <c r="SZT60" s="18"/>
      <c r="SZU60" s="18"/>
      <c r="SZV60" s="18"/>
      <c r="SZW60" s="18"/>
      <c r="SZX60" s="18"/>
      <c r="SZY60" s="18"/>
      <c r="SZZ60" s="18"/>
      <c r="TAA60" s="18"/>
      <c r="TAB60" s="18"/>
      <c r="TAC60" s="18"/>
      <c r="TAD60" s="18"/>
      <c r="TAE60" s="18"/>
      <c r="TAF60" s="18"/>
      <c r="TAG60" s="18"/>
      <c r="TAH60" s="18"/>
      <c r="TAI60" s="18"/>
      <c r="TAJ60" s="18"/>
      <c r="TAK60" s="18"/>
      <c r="TAL60" s="18"/>
      <c r="TAM60" s="18"/>
      <c r="TAN60" s="18"/>
      <c r="TAO60" s="18"/>
      <c r="TAP60" s="18"/>
      <c r="TAQ60" s="18"/>
      <c r="TAR60" s="18"/>
      <c r="TAS60" s="18"/>
      <c r="TAT60" s="18"/>
      <c r="TAU60" s="18"/>
      <c r="TAV60" s="18"/>
      <c r="TAW60" s="18"/>
      <c r="TAX60" s="18"/>
      <c r="TAY60" s="18"/>
      <c r="TAZ60" s="18"/>
      <c r="TBA60" s="18"/>
      <c r="TBB60" s="18"/>
      <c r="TBC60" s="18"/>
      <c r="TBD60" s="18"/>
      <c r="TBE60" s="18"/>
      <c r="TBF60" s="18"/>
      <c r="TBG60" s="18"/>
      <c r="TBH60" s="18"/>
      <c r="TBI60" s="18"/>
      <c r="TBJ60" s="18"/>
      <c r="TBK60" s="18"/>
      <c r="TBL60" s="18"/>
      <c r="TBM60" s="18"/>
      <c r="TBN60" s="18"/>
      <c r="TBO60" s="18"/>
      <c r="TBP60" s="18"/>
      <c r="TBQ60" s="18"/>
      <c r="TBR60" s="18"/>
      <c r="TBS60" s="18"/>
      <c r="TBT60" s="18"/>
      <c r="TBU60" s="18"/>
      <c r="TBV60" s="18"/>
      <c r="TBW60" s="18"/>
      <c r="TBX60" s="18"/>
      <c r="TBY60" s="18"/>
      <c r="TBZ60" s="18"/>
      <c r="TCA60" s="18"/>
      <c r="TCB60" s="18"/>
      <c r="TCC60" s="18"/>
      <c r="TCD60" s="18"/>
      <c r="TCE60" s="18"/>
      <c r="TCF60" s="18"/>
      <c r="TCG60" s="18"/>
      <c r="TCH60" s="18"/>
      <c r="TCI60" s="18"/>
      <c r="TCJ60" s="18"/>
      <c r="TCK60" s="18"/>
      <c r="TCL60" s="18"/>
      <c r="TCM60" s="18"/>
      <c r="TCN60" s="18"/>
      <c r="TCO60" s="18"/>
      <c r="TCP60" s="18"/>
      <c r="TCQ60" s="18"/>
      <c r="TCR60" s="18"/>
      <c r="TCS60" s="18"/>
      <c r="TCT60" s="18"/>
      <c r="TCU60" s="18"/>
      <c r="TCV60" s="18"/>
      <c r="TCW60" s="18"/>
      <c r="TCX60" s="18"/>
      <c r="TCY60" s="18"/>
      <c r="TCZ60" s="18"/>
      <c r="TDA60" s="18"/>
      <c r="TDB60" s="18"/>
      <c r="TDC60" s="18"/>
      <c r="TDD60" s="18"/>
      <c r="TDE60" s="18"/>
      <c r="TDF60" s="18"/>
      <c r="TDG60" s="18"/>
      <c r="TDH60" s="18"/>
      <c r="TDI60" s="18"/>
      <c r="TDJ60" s="18"/>
      <c r="TDK60" s="18"/>
      <c r="TDL60" s="18"/>
      <c r="TDM60" s="18"/>
      <c r="TDN60" s="18"/>
      <c r="TDO60" s="18"/>
      <c r="TDP60" s="18"/>
      <c r="TDQ60" s="18"/>
      <c r="TDR60" s="18"/>
      <c r="TDS60" s="18"/>
      <c r="TDT60" s="18"/>
      <c r="TDU60" s="18"/>
      <c r="TDV60" s="18"/>
      <c r="TDW60" s="18"/>
      <c r="TDX60" s="18"/>
      <c r="TDY60" s="18"/>
      <c r="TDZ60" s="18"/>
      <c r="TEA60" s="18"/>
      <c r="TEB60" s="18"/>
      <c r="TEC60" s="18"/>
      <c r="TED60" s="18"/>
      <c r="TEE60" s="18"/>
      <c r="TEF60" s="18"/>
      <c r="TEG60" s="18"/>
      <c r="TEH60" s="18"/>
      <c r="TEI60" s="18"/>
      <c r="TEJ60" s="18"/>
      <c r="TEK60" s="18"/>
      <c r="TEL60" s="18"/>
      <c r="TEM60" s="18"/>
      <c r="TEN60" s="18"/>
      <c r="TEO60" s="18"/>
      <c r="TEP60" s="18"/>
      <c r="TEQ60" s="18"/>
      <c r="TER60" s="18"/>
      <c r="TES60" s="18"/>
      <c r="TET60" s="18"/>
      <c r="TEU60" s="18"/>
      <c r="TEV60" s="18"/>
      <c r="TEW60" s="18"/>
      <c r="TEX60" s="18"/>
      <c r="TEY60" s="18"/>
      <c r="TEZ60" s="18"/>
      <c r="TFA60" s="18"/>
      <c r="TFB60" s="18"/>
      <c r="TFC60" s="18"/>
      <c r="TFD60" s="18"/>
      <c r="TFE60" s="18"/>
      <c r="TFF60" s="18"/>
      <c r="TFG60" s="18"/>
      <c r="TFH60" s="18"/>
      <c r="TFI60" s="18"/>
      <c r="TFJ60" s="18"/>
      <c r="TFK60" s="18"/>
      <c r="TFL60" s="18"/>
      <c r="TFM60" s="18"/>
      <c r="TFN60" s="18"/>
      <c r="TFO60" s="18"/>
      <c r="TFP60" s="18"/>
      <c r="TFQ60" s="18"/>
      <c r="TFR60" s="18"/>
      <c r="TFS60" s="18"/>
      <c r="TFT60" s="18"/>
      <c r="TFU60" s="18"/>
      <c r="TFV60" s="18"/>
      <c r="TFW60" s="18"/>
      <c r="TFX60" s="18"/>
      <c r="TFY60" s="18"/>
      <c r="TFZ60" s="18"/>
      <c r="TGA60" s="18"/>
      <c r="TGB60" s="18"/>
      <c r="TGC60" s="18"/>
      <c r="TGD60" s="18"/>
      <c r="TGE60" s="18"/>
      <c r="TGF60" s="18"/>
      <c r="TGG60" s="18"/>
      <c r="TGH60" s="18"/>
      <c r="TGI60" s="18"/>
      <c r="TGJ60" s="18"/>
      <c r="TGK60" s="18"/>
      <c r="TGL60" s="18"/>
      <c r="TGM60" s="18"/>
      <c r="TGN60" s="18"/>
      <c r="TGO60" s="18"/>
      <c r="TGP60" s="18"/>
      <c r="TGQ60" s="18"/>
      <c r="TGR60" s="18"/>
      <c r="TGS60" s="18"/>
      <c r="TGT60" s="18"/>
      <c r="TGU60" s="18"/>
      <c r="TGV60" s="18"/>
      <c r="TGW60" s="18"/>
      <c r="TGX60" s="18"/>
      <c r="TGY60" s="18"/>
      <c r="TGZ60" s="18"/>
      <c r="THA60" s="18"/>
      <c r="THB60" s="18"/>
      <c r="THC60" s="18"/>
      <c r="THD60" s="18"/>
      <c r="THE60" s="18"/>
      <c r="THF60" s="18"/>
      <c r="THG60" s="18"/>
      <c r="THH60" s="18"/>
      <c r="THI60" s="18"/>
      <c r="THJ60" s="18"/>
      <c r="THK60" s="18"/>
      <c r="THL60" s="18"/>
      <c r="THM60" s="18"/>
      <c r="THN60" s="18"/>
      <c r="THO60" s="18"/>
      <c r="THP60" s="18"/>
      <c r="THQ60" s="18"/>
      <c r="THR60" s="18"/>
      <c r="THS60" s="18"/>
      <c r="THT60" s="18"/>
      <c r="THU60" s="18"/>
      <c r="THV60" s="18"/>
      <c r="THW60" s="18"/>
      <c r="THX60" s="18"/>
      <c r="THY60" s="18"/>
      <c r="THZ60" s="18"/>
      <c r="TIA60" s="18"/>
      <c r="TIB60" s="18"/>
      <c r="TIC60" s="18"/>
      <c r="TID60" s="18"/>
      <c r="TIE60" s="18"/>
      <c r="TIF60" s="18"/>
      <c r="TIG60" s="18"/>
      <c r="TIH60" s="18"/>
      <c r="TII60" s="18"/>
      <c r="TIJ60" s="18"/>
      <c r="TIK60" s="18"/>
      <c r="TIL60" s="18"/>
      <c r="TIM60" s="18"/>
      <c r="TIN60" s="18"/>
      <c r="TIO60" s="18"/>
      <c r="TIP60" s="18"/>
      <c r="TIQ60" s="18"/>
      <c r="TIR60" s="18"/>
      <c r="TIS60" s="18"/>
      <c r="TIT60" s="18"/>
      <c r="TIU60" s="18"/>
      <c r="TIV60" s="18"/>
      <c r="TIW60" s="18"/>
      <c r="TIX60" s="18"/>
      <c r="TIY60" s="18"/>
      <c r="TIZ60" s="18"/>
      <c r="TJA60" s="18"/>
      <c r="TJB60" s="18"/>
      <c r="TJC60" s="18"/>
      <c r="TJD60" s="18"/>
      <c r="TJE60" s="18"/>
      <c r="TJF60" s="18"/>
      <c r="TJG60" s="18"/>
      <c r="TJH60" s="18"/>
      <c r="TJI60" s="18"/>
      <c r="TJJ60" s="18"/>
      <c r="TJK60" s="18"/>
      <c r="TJL60" s="18"/>
      <c r="TJM60" s="18"/>
      <c r="TJN60" s="18"/>
      <c r="TJO60" s="18"/>
      <c r="TJP60" s="18"/>
      <c r="TJQ60" s="18"/>
      <c r="TJR60" s="18"/>
      <c r="TJS60" s="18"/>
      <c r="TJT60" s="18"/>
      <c r="TJU60" s="18"/>
      <c r="TJV60" s="18"/>
      <c r="TJW60" s="18"/>
      <c r="TJX60" s="18"/>
      <c r="TJY60" s="18"/>
      <c r="TJZ60" s="18"/>
      <c r="TKA60" s="18"/>
      <c r="TKB60" s="18"/>
      <c r="TKC60" s="18"/>
      <c r="TKD60" s="18"/>
      <c r="TKE60" s="18"/>
      <c r="TKF60" s="18"/>
      <c r="TKG60" s="18"/>
      <c r="TKH60" s="18"/>
      <c r="TKI60" s="18"/>
      <c r="TKJ60" s="18"/>
      <c r="TKK60" s="18"/>
      <c r="TKL60" s="18"/>
      <c r="TKM60" s="18"/>
      <c r="TKN60" s="18"/>
      <c r="TKO60" s="18"/>
      <c r="TKP60" s="18"/>
      <c r="TKQ60" s="18"/>
      <c r="TKR60" s="18"/>
      <c r="TKS60" s="18"/>
      <c r="TKT60" s="18"/>
      <c r="TKU60" s="18"/>
      <c r="TKV60" s="18"/>
      <c r="TKW60" s="18"/>
      <c r="TKX60" s="18"/>
      <c r="TKY60" s="18"/>
      <c r="TKZ60" s="18"/>
      <c r="TLA60" s="18"/>
      <c r="TLB60" s="18"/>
      <c r="TLC60" s="18"/>
      <c r="TLD60" s="18"/>
      <c r="TLE60" s="18"/>
      <c r="TLF60" s="18"/>
      <c r="TLG60" s="18"/>
      <c r="TLH60" s="18"/>
      <c r="TLI60" s="18"/>
      <c r="TLJ60" s="18"/>
      <c r="TLK60" s="18"/>
      <c r="TLL60" s="18"/>
      <c r="TLM60" s="18"/>
      <c r="TLN60" s="18"/>
      <c r="TLO60" s="18"/>
      <c r="TLP60" s="18"/>
      <c r="TLQ60" s="18"/>
      <c r="TLR60" s="18"/>
      <c r="TLS60" s="18"/>
      <c r="TLT60" s="18"/>
      <c r="TLU60" s="18"/>
      <c r="TLV60" s="18"/>
      <c r="TLW60" s="18"/>
      <c r="TLX60" s="18"/>
      <c r="TLY60" s="18"/>
      <c r="TLZ60" s="18"/>
      <c r="TMA60" s="18"/>
      <c r="TMB60" s="18"/>
      <c r="TMC60" s="18"/>
      <c r="TMD60" s="18"/>
      <c r="TME60" s="18"/>
      <c r="TMF60" s="18"/>
      <c r="TMG60" s="18"/>
      <c r="TMH60" s="18"/>
      <c r="TMI60" s="18"/>
      <c r="TMJ60" s="18"/>
      <c r="TMK60" s="18"/>
      <c r="TML60" s="18"/>
      <c r="TMM60" s="18"/>
      <c r="TMN60" s="18"/>
      <c r="TMO60" s="18"/>
      <c r="TMP60" s="18"/>
      <c r="TMQ60" s="18"/>
      <c r="TMR60" s="18"/>
      <c r="TMS60" s="18"/>
      <c r="TMT60" s="18"/>
      <c r="TMU60" s="18"/>
      <c r="TMV60" s="18"/>
      <c r="TMW60" s="18"/>
      <c r="TMX60" s="18"/>
      <c r="TMY60" s="18"/>
      <c r="TMZ60" s="18"/>
      <c r="TNA60" s="18"/>
      <c r="TNB60" s="18"/>
      <c r="TNC60" s="18"/>
      <c r="TND60" s="18"/>
      <c r="TNE60" s="18"/>
      <c r="TNF60" s="18"/>
      <c r="TNG60" s="18"/>
      <c r="TNH60" s="18"/>
      <c r="TNI60" s="18"/>
      <c r="TNJ60" s="18"/>
      <c r="TNK60" s="18"/>
      <c r="TNL60" s="18"/>
      <c r="TNM60" s="18"/>
      <c r="TNN60" s="18"/>
      <c r="TNO60" s="18"/>
      <c r="TNP60" s="18"/>
      <c r="TNQ60" s="18"/>
      <c r="TNR60" s="18"/>
      <c r="TNS60" s="18"/>
      <c r="TNT60" s="18"/>
      <c r="TNU60" s="18"/>
      <c r="TNV60" s="18"/>
      <c r="TNW60" s="18"/>
      <c r="TNX60" s="18"/>
      <c r="TNY60" s="18"/>
      <c r="TNZ60" s="18"/>
      <c r="TOA60" s="18"/>
      <c r="TOB60" s="18"/>
      <c r="TOC60" s="18"/>
      <c r="TOD60" s="18"/>
      <c r="TOE60" s="18"/>
      <c r="TOF60" s="18"/>
      <c r="TOG60" s="18"/>
      <c r="TOH60" s="18"/>
      <c r="TOI60" s="18"/>
      <c r="TOJ60" s="18"/>
      <c r="TOK60" s="18"/>
      <c r="TOL60" s="18"/>
      <c r="TOM60" s="18"/>
      <c r="TON60" s="18"/>
      <c r="TOO60" s="18"/>
      <c r="TOP60" s="18"/>
      <c r="TOQ60" s="18"/>
      <c r="TOR60" s="18"/>
      <c r="TOS60" s="18"/>
      <c r="TOT60" s="18"/>
      <c r="TOU60" s="18"/>
      <c r="TOV60" s="18"/>
      <c r="TOW60" s="18"/>
      <c r="TOX60" s="18"/>
      <c r="TOY60" s="18"/>
      <c r="TOZ60" s="18"/>
      <c r="TPA60" s="18"/>
      <c r="TPB60" s="18"/>
      <c r="TPC60" s="18"/>
      <c r="TPD60" s="18"/>
      <c r="TPE60" s="18"/>
      <c r="TPF60" s="18"/>
      <c r="TPG60" s="18"/>
      <c r="TPH60" s="18"/>
      <c r="TPI60" s="18"/>
      <c r="TPJ60" s="18"/>
      <c r="TPK60" s="18"/>
      <c r="TPL60" s="18"/>
      <c r="TPM60" s="18"/>
      <c r="TPN60" s="18"/>
      <c r="TPO60" s="18"/>
      <c r="TPP60" s="18"/>
      <c r="TPQ60" s="18"/>
      <c r="TPR60" s="18"/>
      <c r="TPS60" s="18"/>
      <c r="TPT60" s="18"/>
      <c r="TPU60" s="18"/>
      <c r="TPV60" s="18"/>
      <c r="TPW60" s="18"/>
      <c r="TPX60" s="18"/>
      <c r="TPY60" s="18"/>
      <c r="TPZ60" s="18"/>
      <c r="TQA60" s="18"/>
      <c r="TQB60" s="18"/>
      <c r="TQC60" s="18"/>
      <c r="TQD60" s="18"/>
      <c r="TQE60" s="18"/>
      <c r="TQF60" s="18"/>
      <c r="TQG60" s="18"/>
      <c r="TQH60" s="18"/>
      <c r="TQI60" s="18"/>
      <c r="TQJ60" s="18"/>
      <c r="TQK60" s="18"/>
      <c r="TQL60" s="18"/>
      <c r="TQM60" s="18"/>
      <c r="TQN60" s="18"/>
      <c r="TQO60" s="18"/>
      <c r="TQP60" s="18"/>
      <c r="TQQ60" s="18"/>
      <c r="TQR60" s="18"/>
      <c r="TQS60" s="18"/>
      <c r="TQT60" s="18"/>
      <c r="TQU60" s="18"/>
      <c r="TQV60" s="18"/>
      <c r="TQW60" s="18"/>
      <c r="TQX60" s="18"/>
      <c r="TQY60" s="18"/>
      <c r="TQZ60" s="18"/>
      <c r="TRA60" s="18"/>
      <c r="TRB60" s="18"/>
      <c r="TRC60" s="18"/>
      <c r="TRD60" s="18"/>
      <c r="TRE60" s="18"/>
      <c r="TRF60" s="18"/>
      <c r="TRG60" s="18"/>
      <c r="TRH60" s="18"/>
      <c r="TRI60" s="18"/>
      <c r="TRJ60" s="18"/>
      <c r="TRK60" s="18"/>
      <c r="TRL60" s="18"/>
      <c r="TRM60" s="18"/>
      <c r="TRN60" s="18"/>
      <c r="TRO60" s="18"/>
      <c r="TRP60" s="18"/>
      <c r="TRQ60" s="18"/>
      <c r="TRR60" s="18"/>
      <c r="TRS60" s="18"/>
      <c r="TRT60" s="18"/>
      <c r="TRU60" s="18"/>
      <c r="TRV60" s="18"/>
      <c r="TRW60" s="18"/>
      <c r="TRX60" s="18"/>
      <c r="TRY60" s="18"/>
      <c r="TRZ60" s="18"/>
      <c r="TSA60" s="18"/>
      <c r="TSB60" s="18"/>
      <c r="TSC60" s="18"/>
      <c r="TSD60" s="18"/>
      <c r="TSE60" s="18"/>
      <c r="TSF60" s="18"/>
      <c r="TSG60" s="18"/>
      <c r="TSH60" s="18"/>
      <c r="TSI60" s="18"/>
      <c r="TSJ60" s="18"/>
      <c r="TSK60" s="18"/>
      <c r="TSL60" s="18"/>
      <c r="TSM60" s="18"/>
      <c r="TSN60" s="18"/>
      <c r="TSO60" s="18"/>
      <c r="TSP60" s="18"/>
      <c r="TSQ60" s="18"/>
      <c r="TSR60" s="18"/>
      <c r="TSS60" s="18"/>
      <c r="TST60" s="18"/>
      <c r="TSU60" s="18"/>
      <c r="TSV60" s="18"/>
      <c r="TSW60" s="18"/>
      <c r="TSX60" s="18"/>
      <c r="TSY60" s="18"/>
      <c r="TSZ60" s="18"/>
      <c r="TTA60" s="18"/>
      <c r="TTB60" s="18"/>
      <c r="TTC60" s="18"/>
      <c r="TTD60" s="18"/>
      <c r="TTE60" s="18"/>
      <c r="TTF60" s="18"/>
      <c r="TTG60" s="18"/>
      <c r="TTH60" s="18"/>
      <c r="TTI60" s="18"/>
      <c r="TTJ60" s="18"/>
      <c r="TTK60" s="18"/>
      <c r="TTL60" s="18"/>
      <c r="TTM60" s="18"/>
      <c r="TTN60" s="18"/>
      <c r="TTO60" s="18"/>
      <c r="TTP60" s="18"/>
      <c r="TTQ60" s="18"/>
      <c r="TTR60" s="18"/>
      <c r="TTS60" s="18"/>
      <c r="TTT60" s="18"/>
      <c r="TTU60" s="18"/>
      <c r="TTV60" s="18"/>
      <c r="TTW60" s="18"/>
      <c r="TTX60" s="18"/>
      <c r="TTY60" s="18"/>
      <c r="TTZ60" s="18"/>
      <c r="TUA60" s="18"/>
      <c r="TUB60" s="18"/>
      <c r="TUC60" s="18"/>
      <c r="TUD60" s="18"/>
      <c r="TUE60" s="18"/>
      <c r="TUF60" s="18"/>
      <c r="TUG60" s="18"/>
      <c r="TUH60" s="18"/>
      <c r="TUI60" s="18"/>
      <c r="TUJ60" s="18"/>
      <c r="TUK60" s="18"/>
      <c r="TUL60" s="18"/>
      <c r="TUM60" s="18"/>
      <c r="TUN60" s="18"/>
      <c r="TUO60" s="18"/>
      <c r="TUP60" s="18"/>
      <c r="TUQ60" s="18"/>
      <c r="TUR60" s="18"/>
      <c r="TUS60" s="18"/>
      <c r="TUT60" s="18"/>
      <c r="TUU60" s="18"/>
      <c r="TUV60" s="18"/>
      <c r="TUW60" s="18"/>
      <c r="TUX60" s="18"/>
      <c r="TUY60" s="18"/>
      <c r="TUZ60" s="18"/>
      <c r="TVA60" s="18"/>
      <c r="TVB60" s="18"/>
      <c r="TVC60" s="18"/>
      <c r="TVD60" s="18"/>
      <c r="TVE60" s="18"/>
      <c r="TVF60" s="18"/>
      <c r="TVG60" s="18"/>
      <c r="TVH60" s="18"/>
      <c r="TVI60" s="18"/>
      <c r="TVJ60" s="18"/>
      <c r="TVK60" s="18"/>
      <c r="TVL60" s="18"/>
      <c r="TVM60" s="18"/>
      <c r="TVN60" s="18"/>
      <c r="TVO60" s="18"/>
      <c r="TVP60" s="18"/>
      <c r="TVQ60" s="18"/>
      <c r="TVR60" s="18"/>
      <c r="TVS60" s="18"/>
      <c r="TVT60" s="18"/>
      <c r="TVU60" s="18"/>
      <c r="TVV60" s="18"/>
      <c r="TVW60" s="18"/>
      <c r="TVX60" s="18"/>
      <c r="TVY60" s="18"/>
      <c r="TVZ60" s="18"/>
      <c r="TWA60" s="18"/>
      <c r="TWB60" s="18"/>
      <c r="TWC60" s="18"/>
      <c r="TWD60" s="18"/>
      <c r="TWE60" s="18"/>
      <c r="TWF60" s="18"/>
      <c r="TWG60" s="18"/>
      <c r="TWH60" s="18"/>
      <c r="TWI60" s="18"/>
      <c r="TWJ60" s="18"/>
      <c r="TWK60" s="18"/>
      <c r="TWL60" s="18"/>
      <c r="TWM60" s="18"/>
      <c r="TWN60" s="18"/>
      <c r="TWO60" s="18"/>
      <c r="TWP60" s="18"/>
      <c r="TWQ60" s="18"/>
      <c r="TWR60" s="18"/>
      <c r="TWS60" s="18"/>
      <c r="TWT60" s="18"/>
      <c r="TWU60" s="18"/>
      <c r="TWV60" s="18"/>
      <c r="TWW60" s="18"/>
      <c r="TWX60" s="18"/>
      <c r="TWY60" s="18"/>
      <c r="TWZ60" s="18"/>
      <c r="TXA60" s="18"/>
      <c r="TXB60" s="18"/>
      <c r="TXC60" s="18"/>
      <c r="TXD60" s="18"/>
      <c r="TXE60" s="18"/>
      <c r="TXF60" s="18"/>
      <c r="TXG60" s="18"/>
      <c r="TXH60" s="18"/>
      <c r="TXI60" s="18"/>
      <c r="TXJ60" s="18"/>
      <c r="TXK60" s="18"/>
      <c r="TXL60" s="18"/>
      <c r="TXM60" s="18"/>
      <c r="TXN60" s="18"/>
      <c r="TXO60" s="18"/>
      <c r="TXP60" s="18"/>
      <c r="TXQ60" s="18"/>
      <c r="TXR60" s="18"/>
      <c r="TXS60" s="18"/>
      <c r="TXT60" s="18"/>
      <c r="TXU60" s="18"/>
      <c r="TXV60" s="18"/>
      <c r="TXW60" s="18"/>
      <c r="TXX60" s="18"/>
      <c r="TXY60" s="18"/>
      <c r="TXZ60" s="18"/>
      <c r="TYA60" s="18"/>
      <c r="TYB60" s="18"/>
      <c r="TYC60" s="18"/>
      <c r="TYD60" s="18"/>
      <c r="TYE60" s="18"/>
      <c r="TYF60" s="18"/>
      <c r="TYG60" s="18"/>
      <c r="TYH60" s="18"/>
      <c r="TYI60" s="18"/>
      <c r="TYJ60" s="18"/>
      <c r="TYK60" s="18"/>
      <c r="TYL60" s="18"/>
      <c r="TYM60" s="18"/>
      <c r="TYN60" s="18"/>
      <c r="TYO60" s="18"/>
      <c r="TYP60" s="18"/>
      <c r="TYQ60" s="18"/>
      <c r="TYR60" s="18"/>
      <c r="TYS60" s="18"/>
      <c r="TYT60" s="18"/>
      <c r="TYU60" s="18"/>
      <c r="TYV60" s="18"/>
      <c r="TYW60" s="18"/>
      <c r="TYX60" s="18"/>
      <c r="TYY60" s="18"/>
      <c r="TYZ60" s="18"/>
      <c r="TZA60" s="18"/>
      <c r="TZB60" s="18"/>
      <c r="TZC60" s="18"/>
      <c r="TZD60" s="18"/>
      <c r="TZE60" s="18"/>
      <c r="TZF60" s="18"/>
      <c r="TZG60" s="18"/>
      <c r="TZH60" s="18"/>
      <c r="TZI60" s="18"/>
      <c r="TZJ60" s="18"/>
      <c r="TZK60" s="18"/>
      <c r="TZL60" s="18"/>
      <c r="TZM60" s="18"/>
      <c r="TZN60" s="18"/>
      <c r="TZO60" s="18"/>
      <c r="TZP60" s="18"/>
      <c r="TZQ60" s="18"/>
      <c r="TZR60" s="18"/>
      <c r="TZS60" s="18"/>
      <c r="TZT60" s="18"/>
      <c r="TZU60" s="18"/>
      <c r="TZV60" s="18"/>
      <c r="TZW60" s="18"/>
      <c r="TZX60" s="18"/>
      <c r="TZY60" s="18"/>
      <c r="TZZ60" s="18"/>
      <c r="UAA60" s="18"/>
      <c r="UAB60" s="18"/>
      <c r="UAC60" s="18"/>
      <c r="UAD60" s="18"/>
      <c r="UAE60" s="18"/>
      <c r="UAF60" s="18"/>
      <c r="UAG60" s="18"/>
      <c r="UAH60" s="18"/>
      <c r="UAI60" s="18"/>
      <c r="UAJ60" s="18"/>
      <c r="UAK60" s="18"/>
      <c r="UAL60" s="18"/>
      <c r="UAM60" s="18"/>
      <c r="UAN60" s="18"/>
      <c r="UAO60" s="18"/>
      <c r="UAP60" s="18"/>
      <c r="UAQ60" s="18"/>
      <c r="UAR60" s="18"/>
      <c r="UAS60" s="18"/>
      <c r="UAT60" s="18"/>
      <c r="UAU60" s="18"/>
      <c r="UAV60" s="18"/>
      <c r="UAW60" s="18"/>
      <c r="UAX60" s="18"/>
      <c r="UAY60" s="18"/>
      <c r="UAZ60" s="18"/>
      <c r="UBA60" s="18"/>
      <c r="UBB60" s="18"/>
      <c r="UBC60" s="18"/>
      <c r="UBD60" s="18"/>
      <c r="UBE60" s="18"/>
      <c r="UBF60" s="18"/>
      <c r="UBG60" s="18"/>
      <c r="UBH60" s="18"/>
      <c r="UBI60" s="18"/>
      <c r="UBJ60" s="18"/>
      <c r="UBK60" s="18"/>
      <c r="UBL60" s="18"/>
      <c r="UBM60" s="18"/>
      <c r="UBN60" s="18"/>
      <c r="UBO60" s="18"/>
      <c r="UBP60" s="18"/>
      <c r="UBQ60" s="18"/>
      <c r="UBR60" s="18"/>
      <c r="UBS60" s="18"/>
      <c r="UBT60" s="18"/>
      <c r="UBU60" s="18"/>
      <c r="UBV60" s="18"/>
      <c r="UBW60" s="18"/>
      <c r="UBX60" s="18"/>
      <c r="UBY60" s="18"/>
      <c r="UBZ60" s="18"/>
      <c r="UCA60" s="18"/>
      <c r="UCB60" s="18"/>
      <c r="UCC60" s="18"/>
      <c r="UCD60" s="18"/>
      <c r="UCE60" s="18"/>
      <c r="UCF60" s="18"/>
      <c r="UCG60" s="18"/>
      <c r="UCH60" s="18"/>
      <c r="UCI60" s="18"/>
      <c r="UCJ60" s="18"/>
      <c r="UCK60" s="18"/>
      <c r="UCL60" s="18"/>
      <c r="UCM60" s="18"/>
      <c r="UCN60" s="18"/>
      <c r="UCO60" s="18"/>
      <c r="UCP60" s="18"/>
      <c r="UCQ60" s="18"/>
      <c r="UCR60" s="18"/>
      <c r="UCS60" s="18"/>
      <c r="UCT60" s="18"/>
      <c r="UCU60" s="18"/>
      <c r="UCV60" s="18"/>
      <c r="UCW60" s="18"/>
      <c r="UCX60" s="18"/>
      <c r="UCY60" s="18"/>
      <c r="UCZ60" s="18"/>
      <c r="UDA60" s="18"/>
      <c r="UDB60" s="18"/>
      <c r="UDC60" s="18"/>
      <c r="UDD60" s="18"/>
      <c r="UDE60" s="18"/>
      <c r="UDF60" s="18"/>
      <c r="UDG60" s="18"/>
      <c r="UDH60" s="18"/>
      <c r="UDI60" s="18"/>
      <c r="UDJ60" s="18"/>
      <c r="UDK60" s="18"/>
      <c r="UDL60" s="18"/>
      <c r="UDM60" s="18"/>
      <c r="UDN60" s="18"/>
      <c r="UDO60" s="18"/>
      <c r="UDP60" s="18"/>
      <c r="UDQ60" s="18"/>
      <c r="UDR60" s="18"/>
      <c r="UDS60" s="18"/>
      <c r="UDT60" s="18"/>
      <c r="UDU60" s="18"/>
      <c r="UDV60" s="18"/>
      <c r="UDW60" s="18"/>
      <c r="UDX60" s="18"/>
      <c r="UDY60" s="18"/>
      <c r="UDZ60" s="18"/>
      <c r="UEA60" s="18"/>
      <c r="UEB60" s="18"/>
      <c r="UEC60" s="18"/>
      <c r="UED60" s="18"/>
      <c r="UEE60" s="18"/>
      <c r="UEF60" s="18"/>
      <c r="UEG60" s="18"/>
      <c r="UEH60" s="18"/>
      <c r="UEI60" s="18"/>
      <c r="UEJ60" s="18"/>
      <c r="UEK60" s="18"/>
      <c r="UEL60" s="18"/>
      <c r="UEM60" s="18"/>
      <c r="UEN60" s="18"/>
      <c r="UEO60" s="18"/>
      <c r="UEP60" s="18"/>
      <c r="UEQ60" s="18"/>
      <c r="UER60" s="18"/>
      <c r="UES60" s="18"/>
      <c r="UET60" s="18"/>
      <c r="UEU60" s="18"/>
      <c r="UEV60" s="18"/>
      <c r="UEW60" s="18"/>
      <c r="UEX60" s="18"/>
      <c r="UEY60" s="18"/>
      <c r="UEZ60" s="18"/>
      <c r="UFA60" s="18"/>
      <c r="UFB60" s="18"/>
      <c r="UFC60" s="18"/>
      <c r="UFD60" s="18"/>
      <c r="UFE60" s="18"/>
      <c r="UFF60" s="18"/>
      <c r="UFG60" s="18"/>
      <c r="UFH60" s="18"/>
      <c r="UFI60" s="18"/>
      <c r="UFJ60" s="18"/>
      <c r="UFK60" s="18"/>
      <c r="UFL60" s="18"/>
      <c r="UFM60" s="18"/>
      <c r="UFN60" s="18"/>
      <c r="UFO60" s="18"/>
      <c r="UFP60" s="18"/>
      <c r="UFQ60" s="18"/>
      <c r="UFR60" s="18"/>
      <c r="UFS60" s="18"/>
      <c r="UFT60" s="18"/>
      <c r="UFU60" s="18"/>
      <c r="UFV60" s="18"/>
      <c r="UFW60" s="18"/>
      <c r="UFX60" s="18"/>
      <c r="UFY60" s="18"/>
      <c r="UFZ60" s="18"/>
      <c r="UGA60" s="18"/>
      <c r="UGB60" s="18"/>
      <c r="UGC60" s="18"/>
      <c r="UGD60" s="18"/>
      <c r="UGE60" s="18"/>
      <c r="UGF60" s="18"/>
      <c r="UGG60" s="18"/>
      <c r="UGH60" s="18"/>
      <c r="UGI60" s="18"/>
      <c r="UGJ60" s="18"/>
      <c r="UGK60" s="18"/>
      <c r="UGL60" s="18"/>
      <c r="UGM60" s="18"/>
      <c r="UGN60" s="18"/>
      <c r="UGO60" s="18"/>
      <c r="UGP60" s="18"/>
      <c r="UGQ60" s="18"/>
      <c r="UGR60" s="18"/>
      <c r="UGS60" s="18"/>
      <c r="UGT60" s="18"/>
      <c r="UGU60" s="18"/>
      <c r="UGV60" s="18"/>
      <c r="UGW60" s="18"/>
      <c r="UGX60" s="18"/>
      <c r="UGY60" s="18"/>
      <c r="UGZ60" s="18"/>
      <c r="UHA60" s="18"/>
      <c r="UHB60" s="18"/>
      <c r="UHC60" s="18"/>
      <c r="UHD60" s="18"/>
      <c r="UHE60" s="18"/>
      <c r="UHF60" s="18"/>
      <c r="UHG60" s="18"/>
      <c r="UHH60" s="18"/>
      <c r="UHI60" s="18"/>
      <c r="UHJ60" s="18"/>
      <c r="UHK60" s="18"/>
      <c r="UHL60" s="18"/>
      <c r="UHM60" s="18"/>
      <c r="UHN60" s="18"/>
      <c r="UHO60" s="18"/>
      <c r="UHP60" s="18"/>
      <c r="UHQ60" s="18"/>
      <c r="UHR60" s="18"/>
      <c r="UHS60" s="18"/>
      <c r="UHT60" s="18"/>
      <c r="UHU60" s="18"/>
      <c r="UHV60" s="18"/>
      <c r="UHW60" s="18"/>
      <c r="UHX60" s="18"/>
      <c r="UHY60" s="18"/>
      <c r="UHZ60" s="18"/>
      <c r="UIA60" s="18"/>
      <c r="UIB60" s="18"/>
      <c r="UIC60" s="18"/>
      <c r="UID60" s="18"/>
      <c r="UIE60" s="18"/>
      <c r="UIF60" s="18"/>
      <c r="UIG60" s="18"/>
      <c r="UIH60" s="18"/>
      <c r="UII60" s="18"/>
      <c r="UIJ60" s="18"/>
      <c r="UIK60" s="18"/>
      <c r="UIL60" s="18"/>
      <c r="UIM60" s="18"/>
      <c r="UIN60" s="18"/>
      <c r="UIO60" s="18"/>
      <c r="UIP60" s="18"/>
      <c r="UIQ60" s="18"/>
      <c r="UIR60" s="18"/>
      <c r="UIS60" s="18"/>
      <c r="UIT60" s="18"/>
      <c r="UIU60" s="18"/>
      <c r="UIV60" s="18"/>
      <c r="UIW60" s="18"/>
      <c r="UIX60" s="18"/>
      <c r="UIY60" s="18"/>
      <c r="UIZ60" s="18"/>
      <c r="UJA60" s="18"/>
      <c r="UJB60" s="18"/>
      <c r="UJC60" s="18"/>
      <c r="UJD60" s="18"/>
      <c r="UJE60" s="18"/>
      <c r="UJF60" s="18"/>
      <c r="UJG60" s="18"/>
      <c r="UJH60" s="18"/>
      <c r="UJI60" s="18"/>
      <c r="UJJ60" s="18"/>
      <c r="UJK60" s="18"/>
      <c r="UJL60" s="18"/>
      <c r="UJM60" s="18"/>
      <c r="UJN60" s="18"/>
      <c r="UJO60" s="18"/>
      <c r="UJP60" s="18"/>
      <c r="UJQ60" s="18"/>
      <c r="UJR60" s="18"/>
      <c r="UJS60" s="18"/>
      <c r="UJT60" s="18"/>
      <c r="UJU60" s="18"/>
      <c r="UJV60" s="18"/>
      <c r="UJW60" s="18"/>
      <c r="UJX60" s="18"/>
      <c r="UJY60" s="18"/>
      <c r="UJZ60" s="18"/>
      <c r="UKA60" s="18"/>
      <c r="UKB60" s="18"/>
      <c r="UKC60" s="18"/>
      <c r="UKD60" s="18"/>
      <c r="UKE60" s="18"/>
      <c r="UKF60" s="18"/>
      <c r="UKG60" s="18"/>
      <c r="UKH60" s="18"/>
      <c r="UKI60" s="18"/>
      <c r="UKJ60" s="18"/>
      <c r="UKK60" s="18"/>
      <c r="UKL60" s="18"/>
      <c r="UKM60" s="18"/>
      <c r="UKN60" s="18"/>
      <c r="UKO60" s="18"/>
      <c r="UKP60" s="18"/>
      <c r="UKQ60" s="18"/>
      <c r="UKR60" s="18"/>
      <c r="UKS60" s="18"/>
      <c r="UKT60" s="18"/>
      <c r="UKU60" s="18"/>
      <c r="UKV60" s="18"/>
      <c r="UKW60" s="18"/>
      <c r="UKX60" s="18"/>
      <c r="UKY60" s="18"/>
      <c r="UKZ60" s="18"/>
      <c r="ULA60" s="18"/>
      <c r="ULB60" s="18"/>
      <c r="ULC60" s="18"/>
      <c r="ULD60" s="18"/>
      <c r="ULE60" s="18"/>
      <c r="ULF60" s="18"/>
      <c r="ULG60" s="18"/>
      <c r="ULH60" s="18"/>
      <c r="ULI60" s="18"/>
      <c r="ULJ60" s="18"/>
      <c r="ULK60" s="18"/>
      <c r="ULL60" s="18"/>
      <c r="ULM60" s="18"/>
      <c r="ULN60" s="18"/>
      <c r="ULO60" s="18"/>
      <c r="ULP60" s="18"/>
      <c r="ULQ60" s="18"/>
      <c r="ULR60" s="18"/>
      <c r="ULS60" s="18"/>
      <c r="ULT60" s="18"/>
      <c r="ULU60" s="18"/>
      <c r="ULV60" s="18"/>
      <c r="ULW60" s="18"/>
      <c r="ULX60" s="18"/>
      <c r="ULY60" s="18"/>
      <c r="ULZ60" s="18"/>
      <c r="UMA60" s="18"/>
      <c r="UMB60" s="18"/>
      <c r="UMC60" s="18"/>
      <c r="UMD60" s="18"/>
      <c r="UME60" s="18"/>
      <c r="UMF60" s="18"/>
      <c r="UMG60" s="18"/>
      <c r="UMH60" s="18"/>
      <c r="UMI60" s="18"/>
      <c r="UMJ60" s="18"/>
      <c r="UMK60" s="18"/>
      <c r="UML60" s="18"/>
      <c r="UMM60" s="18"/>
      <c r="UMN60" s="18"/>
      <c r="UMO60" s="18"/>
      <c r="UMP60" s="18"/>
      <c r="UMQ60" s="18"/>
      <c r="UMR60" s="18"/>
      <c r="UMS60" s="18"/>
      <c r="UMT60" s="18"/>
      <c r="UMU60" s="18"/>
      <c r="UMV60" s="18"/>
      <c r="UMW60" s="18"/>
      <c r="UMX60" s="18"/>
      <c r="UMY60" s="18"/>
      <c r="UMZ60" s="18"/>
      <c r="UNA60" s="18"/>
      <c r="UNB60" s="18"/>
      <c r="UNC60" s="18"/>
      <c r="UND60" s="18"/>
      <c r="UNE60" s="18"/>
      <c r="UNF60" s="18"/>
      <c r="UNG60" s="18"/>
      <c r="UNH60" s="18"/>
      <c r="UNI60" s="18"/>
      <c r="UNJ60" s="18"/>
      <c r="UNK60" s="18"/>
      <c r="UNL60" s="18"/>
      <c r="UNM60" s="18"/>
      <c r="UNN60" s="18"/>
      <c r="UNO60" s="18"/>
      <c r="UNP60" s="18"/>
      <c r="UNQ60" s="18"/>
      <c r="UNR60" s="18"/>
      <c r="UNS60" s="18"/>
      <c r="UNT60" s="18"/>
      <c r="UNU60" s="18"/>
      <c r="UNV60" s="18"/>
      <c r="UNW60" s="18"/>
      <c r="UNX60" s="18"/>
      <c r="UNY60" s="18"/>
      <c r="UNZ60" s="18"/>
      <c r="UOA60" s="18"/>
      <c r="UOB60" s="18"/>
      <c r="UOC60" s="18"/>
      <c r="UOD60" s="18"/>
      <c r="UOE60" s="18"/>
      <c r="UOF60" s="18"/>
      <c r="UOG60" s="18"/>
      <c r="UOH60" s="18"/>
      <c r="UOI60" s="18"/>
      <c r="UOJ60" s="18"/>
      <c r="UOK60" s="18"/>
      <c r="UOL60" s="18"/>
      <c r="UOM60" s="18"/>
      <c r="UON60" s="18"/>
      <c r="UOO60" s="18"/>
      <c r="UOP60" s="18"/>
      <c r="UOQ60" s="18"/>
      <c r="UOR60" s="18"/>
      <c r="UOS60" s="18"/>
      <c r="UOT60" s="18"/>
      <c r="UOU60" s="18"/>
      <c r="UOV60" s="18"/>
      <c r="UOW60" s="18"/>
      <c r="UOX60" s="18"/>
      <c r="UOY60" s="18"/>
      <c r="UOZ60" s="18"/>
      <c r="UPA60" s="18"/>
      <c r="UPB60" s="18"/>
      <c r="UPC60" s="18"/>
      <c r="UPD60" s="18"/>
      <c r="UPE60" s="18"/>
      <c r="UPF60" s="18"/>
      <c r="UPG60" s="18"/>
      <c r="UPH60" s="18"/>
      <c r="UPI60" s="18"/>
      <c r="UPJ60" s="18"/>
      <c r="UPK60" s="18"/>
      <c r="UPL60" s="18"/>
      <c r="UPM60" s="18"/>
      <c r="UPN60" s="18"/>
      <c r="UPO60" s="18"/>
      <c r="UPP60" s="18"/>
      <c r="UPQ60" s="18"/>
      <c r="UPR60" s="18"/>
      <c r="UPS60" s="18"/>
      <c r="UPT60" s="18"/>
      <c r="UPU60" s="18"/>
      <c r="UPV60" s="18"/>
      <c r="UPW60" s="18"/>
      <c r="UPX60" s="18"/>
      <c r="UPY60" s="18"/>
      <c r="UPZ60" s="18"/>
      <c r="UQA60" s="18"/>
      <c r="UQB60" s="18"/>
      <c r="UQC60" s="18"/>
      <c r="UQD60" s="18"/>
      <c r="UQE60" s="18"/>
      <c r="UQF60" s="18"/>
      <c r="UQG60" s="18"/>
      <c r="UQH60" s="18"/>
      <c r="UQI60" s="18"/>
      <c r="UQJ60" s="18"/>
      <c r="UQK60" s="18"/>
      <c r="UQL60" s="18"/>
      <c r="UQM60" s="18"/>
      <c r="UQN60" s="18"/>
      <c r="UQO60" s="18"/>
      <c r="UQP60" s="18"/>
      <c r="UQQ60" s="18"/>
      <c r="UQR60" s="18"/>
      <c r="UQS60" s="18"/>
      <c r="UQT60" s="18"/>
      <c r="UQU60" s="18"/>
      <c r="UQV60" s="18"/>
      <c r="UQW60" s="18"/>
      <c r="UQX60" s="18"/>
      <c r="UQY60" s="18"/>
      <c r="UQZ60" s="18"/>
      <c r="URA60" s="18"/>
      <c r="URB60" s="18"/>
      <c r="URC60" s="18"/>
      <c r="URD60" s="18"/>
      <c r="URE60" s="18"/>
      <c r="URF60" s="18"/>
      <c r="URG60" s="18"/>
      <c r="URH60" s="18"/>
      <c r="URI60" s="18"/>
      <c r="URJ60" s="18"/>
      <c r="URK60" s="18"/>
      <c r="URL60" s="18"/>
      <c r="URM60" s="18"/>
      <c r="URN60" s="18"/>
      <c r="URO60" s="18"/>
      <c r="URP60" s="18"/>
      <c r="URQ60" s="18"/>
      <c r="URR60" s="18"/>
      <c r="URS60" s="18"/>
      <c r="URT60" s="18"/>
      <c r="URU60" s="18"/>
      <c r="URV60" s="18"/>
      <c r="URW60" s="18"/>
      <c r="URX60" s="18"/>
      <c r="URY60" s="18"/>
      <c r="URZ60" s="18"/>
      <c r="USA60" s="18"/>
      <c r="USB60" s="18"/>
      <c r="USC60" s="18"/>
      <c r="USD60" s="18"/>
      <c r="USE60" s="18"/>
      <c r="USF60" s="18"/>
      <c r="USG60" s="18"/>
      <c r="USH60" s="18"/>
      <c r="USI60" s="18"/>
      <c r="USJ60" s="18"/>
      <c r="USK60" s="18"/>
      <c r="USL60" s="18"/>
      <c r="USM60" s="18"/>
      <c r="USN60" s="18"/>
      <c r="USO60" s="18"/>
      <c r="USP60" s="18"/>
      <c r="USQ60" s="18"/>
      <c r="USR60" s="18"/>
      <c r="USS60" s="18"/>
      <c r="UST60" s="18"/>
      <c r="USU60" s="18"/>
      <c r="USV60" s="18"/>
      <c r="USW60" s="18"/>
      <c r="USX60" s="18"/>
      <c r="USY60" s="18"/>
      <c r="USZ60" s="18"/>
      <c r="UTA60" s="18"/>
      <c r="UTB60" s="18"/>
      <c r="UTC60" s="18"/>
      <c r="UTD60" s="18"/>
      <c r="UTE60" s="18"/>
      <c r="UTF60" s="18"/>
      <c r="UTG60" s="18"/>
      <c r="UTH60" s="18"/>
      <c r="UTI60" s="18"/>
      <c r="UTJ60" s="18"/>
      <c r="UTK60" s="18"/>
      <c r="UTL60" s="18"/>
      <c r="UTM60" s="18"/>
      <c r="UTN60" s="18"/>
      <c r="UTO60" s="18"/>
      <c r="UTP60" s="18"/>
      <c r="UTQ60" s="18"/>
      <c r="UTR60" s="18"/>
      <c r="UTS60" s="18"/>
      <c r="UTT60" s="18"/>
      <c r="UTU60" s="18"/>
      <c r="UTV60" s="18"/>
      <c r="UTW60" s="18"/>
      <c r="UTX60" s="18"/>
      <c r="UTY60" s="18"/>
      <c r="UTZ60" s="18"/>
      <c r="UUA60" s="18"/>
      <c r="UUB60" s="18"/>
      <c r="UUC60" s="18"/>
      <c r="UUD60" s="18"/>
      <c r="UUE60" s="18"/>
      <c r="UUF60" s="18"/>
      <c r="UUG60" s="18"/>
      <c r="UUH60" s="18"/>
      <c r="UUI60" s="18"/>
      <c r="UUJ60" s="18"/>
      <c r="UUK60" s="18"/>
      <c r="UUL60" s="18"/>
      <c r="UUM60" s="18"/>
      <c r="UUN60" s="18"/>
      <c r="UUO60" s="18"/>
      <c r="UUP60" s="18"/>
      <c r="UUQ60" s="18"/>
      <c r="UUR60" s="18"/>
      <c r="UUS60" s="18"/>
      <c r="UUT60" s="18"/>
      <c r="UUU60" s="18"/>
      <c r="UUV60" s="18"/>
      <c r="UUW60" s="18"/>
      <c r="UUX60" s="18"/>
      <c r="UUY60" s="18"/>
      <c r="UUZ60" s="18"/>
      <c r="UVA60" s="18"/>
      <c r="UVB60" s="18"/>
      <c r="UVC60" s="18"/>
      <c r="UVD60" s="18"/>
      <c r="UVE60" s="18"/>
      <c r="UVF60" s="18"/>
      <c r="UVG60" s="18"/>
      <c r="UVH60" s="18"/>
      <c r="UVI60" s="18"/>
      <c r="UVJ60" s="18"/>
      <c r="UVK60" s="18"/>
      <c r="UVL60" s="18"/>
      <c r="UVM60" s="18"/>
      <c r="UVN60" s="18"/>
      <c r="UVO60" s="18"/>
      <c r="UVP60" s="18"/>
      <c r="UVQ60" s="18"/>
      <c r="UVR60" s="18"/>
      <c r="UVS60" s="18"/>
      <c r="UVT60" s="18"/>
      <c r="UVU60" s="18"/>
      <c r="UVV60" s="18"/>
      <c r="UVW60" s="18"/>
      <c r="UVX60" s="18"/>
      <c r="UVY60" s="18"/>
      <c r="UVZ60" s="18"/>
      <c r="UWA60" s="18"/>
      <c r="UWB60" s="18"/>
      <c r="UWC60" s="18"/>
      <c r="UWD60" s="18"/>
      <c r="UWE60" s="18"/>
      <c r="UWF60" s="18"/>
      <c r="UWG60" s="18"/>
      <c r="UWH60" s="18"/>
      <c r="UWI60" s="18"/>
      <c r="UWJ60" s="18"/>
      <c r="UWK60" s="18"/>
      <c r="UWL60" s="18"/>
      <c r="UWM60" s="18"/>
      <c r="UWN60" s="18"/>
      <c r="UWO60" s="18"/>
      <c r="UWP60" s="18"/>
      <c r="UWQ60" s="18"/>
      <c r="UWR60" s="18"/>
      <c r="UWS60" s="18"/>
      <c r="UWT60" s="18"/>
      <c r="UWU60" s="18"/>
      <c r="UWV60" s="18"/>
      <c r="UWW60" s="18"/>
      <c r="UWX60" s="18"/>
      <c r="UWY60" s="18"/>
      <c r="UWZ60" s="18"/>
      <c r="UXA60" s="18"/>
      <c r="UXB60" s="18"/>
      <c r="UXC60" s="18"/>
      <c r="UXD60" s="18"/>
      <c r="UXE60" s="18"/>
      <c r="UXF60" s="18"/>
      <c r="UXG60" s="18"/>
      <c r="UXH60" s="18"/>
      <c r="UXI60" s="18"/>
      <c r="UXJ60" s="18"/>
      <c r="UXK60" s="18"/>
      <c r="UXL60" s="18"/>
      <c r="UXM60" s="18"/>
      <c r="UXN60" s="18"/>
      <c r="UXO60" s="18"/>
      <c r="UXP60" s="18"/>
      <c r="UXQ60" s="18"/>
      <c r="UXR60" s="18"/>
      <c r="UXS60" s="18"/>
      <c r="UXT60" s="18"/>
      <c r="UXU60" s="18"/>
      <c r="UXV60" s="18"/>
      <c r="UXW60" s="18"/>
      <c r="UXX60" s="18"/>
      <c r="UXY60" s="18"/>
      <c r="UXZ60" s="18"/>
      <c r="UYA60" s="18"/>
      <c r="UYB60" s="18"/>
      <c r="UYC60" s="18"/>
      <c r="UYD60" s="18"/>
      <c r="UYE60" s="18"/>
      <c r="UYF60" s="18"/>
      <c r="UYG60" s="18"/>
      <c r="UYH60" s="18"/>
      <c r="UYI60" s="18"/>
      <c r="UYJ60" s="18"/>
      <c r="UYK60" s="18"/>
      <c r="UYL60" s="18"/>
      <c r="UYM60" s="18"/>
      <c r="UYN60" s="18"/>
      <c r="UYO60" s="18"/>
      <c r="UYP60" s="18"/>
      <c r="UYQ60" s="18"/>
      <c r="UYR60" s="18"/>
      <c r="UYS60" s="18"/>
      <c r="UYT60" s="18"/>
      <c r="UYU60" s="18"/>
      <c r="UYV60" s="18"/>
      <c r="UYW60" s="18"/>
      <c r="UYX60" s="18"/>
      <c r="UYY60" s="18"/>
      <c r="UYZ60" s="18"/>
      <c r="UZA60" s="18"/>
      <c r="UZB60" s="18"/>
      <c r="UZC60" s="18"/>
      <c r="UZD60" s="18"/>
      <c r="UZE60" s="18"/>
      <c r="UZF60" s="18"/>
      <c r="UZG60" s="18"/>
      <c r="UZH60" s="18"/>
      <c r="UZI60" s="18"/>
      <c r="UZJ60" s="18"/>
      <c r="UZK60" s="18"/>
      <c r="UZL60" s="18"/>
      <c r="UZM60" s="18"/>
      <c r="UZN60" s="18"/>
      <c r="UZO60" s="18"/>
      <c r="UZP60" s="18"/>
      <c r="UZQ60" s="18"/>
      <c r="UZR60" s="18"/>
      <c r="UZS60" s="18"/>
      <c r="UZT60" s="18"/>
      <c r="UZU60" s="18"/>
      <c r="UZV60" s="18"/>
      <c r="UZW60" s="18"/>
      <c r="UZX60" s="18"/>
      <c r="UZY60" s="18"/>
      <c r="UZZ60" s="18"/>
      <c r="VAA60" s="18"/>
      <c r="VAB60" s="18"/>
      <c r="VAC60" s="18"/>
      <c r="VAD60" s="18"/>
      <c r="VAE60" s="18"/>
      <c r="VAF60" s="18"/>
      <c r="VAG60" s="18"/>
      <c r="VAH60" s="18"/>
      <c r="VAI60" s="18"/>
      <c r="VAJ60" s="18"/>
      <c r="VAK60" s="18"/>
      <c r="VAL60" s="18"/>
      <c r="VAM60" s="18"/>
      <c r="VAN60" s="18"/>
      <c r="VAO60" s="18"/>
      <c r="VAP60" s="18"/>
      <c r="VAQ60" s="18"/>
      <c r="VAR60" s="18"/>
      <c r="VAS60" s="18"/>
      <c r="VAT60" s="18"/>
      <c r="VAU60" s="18"/>
      <c r="VAV60" s="18"/>
      <c r="VAW60" s="18"/>
      <c r="VAX60" s="18"/>
      <c r="VAY60" s="18"/>
      <c r="VAZ60" s="18"/>
      <c r="VBA60" s="18"/>
      <c r="VBB60" s="18"/>
      <c r="VBC60" s="18"/>
      <c r="VBD60" s="18"/>
      <c r="VBE60" s="18"/>
      <c r="VBF60" s="18"/>
      <c r="VBG60" s="18"/>
      <c r="VBH60" s="18"/>
      <c r="VBI60" s="18"/>
      <c r="VBJ60" s="18"/>
      <c r="VBK60" s="18"/>
      <c r="VBL60" s="18"/>
      <c r="VBM60" s="18"/>
      <c r="VBN60" s="18"/>
      <c r="VBO60" s="18"/>
      <c r="VBP60" s="18"/>
      <c r="VBQ60" s="18"/>
      <c r="VBR60" s="18"/>
      <c r="VBS60" s="18"/>
      <c r="VBT60" s="18"/>
      <c r="VBU60" s="18"/>
      <c r="VBV60" s="18"/>
      <c r="VBW60" s="18"/>
      <c r="VBX60" s="18"/>
      <c r="VBY60" s="18"/>
      <c r="VBZ60" s="18"/>
      <c r="VCA60" s="18"/>
      <c r="VCB60" s="18"/>
      <c r="VCC60" s="18"/>
      <c r="VCD60" s="18"/>
      <c r="VCE60" s="18"/>
      <c r="VCF60" s="18"/>
      <c r="VCG60" s="18"/>
      <c r="VCH60" s="18"/>
      <c r="VCI60" s="18"/>
      <c r="VCJ60" s="18"/>
      <c r="VCK60" s="18"/>
      <c r="VCL60" s="18"/>
      <c r="VCM60" s="18"/>
      <c r="VCN60" s="18"/>
      <c r="VCO60" s="18"/>
      <c r="VCP60" s="18"/>
      <c r="VCQ60" s="18"/>
      <c r="VCR60" s="18"/>
      <c r="VCS60" s="18"/>
      <c r="VCT60" s="18"/>
      <c r="VCU60" s="18"/>
      <c r="VCV60" s="18"/>
      <c r="VCW60" s="18"/>
      <c r="VCX60" s="18"/>
      <c r="VCY60" s="18"/>
      <c r="VCZ60" s="18"/>
      <c r="VDA60" s="18"/>
      <c r="VDB60" s="18"/>
      <c r="VDC60" s="18"/>
      <c r="VDD60" s="18"/>
      <c r="VDE60" s="18"/>
      <c r="VDF60" s="18"/>
      <c r="VDG60" s="18"/>
      <c r="VDH60" s="18"/>
      <c r="VDI60" s="18"/>
      <c r="VDJ60" s="18"/>
      <c r="VDK60" s="18"/>
      <c r="VDL60" s="18"/>
      <c r="VDM60" s="18"/>
      <c r="VDN60" s="18"/>
      <c r="VDO60" s="18"/>
      <c r="VDP60" s="18"/>
      <c r="VDQ60" s="18"/>
      <c r="VDR60" s="18"/>
      <c r="VDS60" s="18"/>
      <c r="VDT60" s="18"/>
      <c r="VDU60" s="18"/>
      <c r="VDV60" s="18"/>
      <c r="VDW60" s="18"/>
      <c r="VDX60" s="18"/>
      <c r="VDY60" s="18"/>
      <c r="VDZ60" s="18"/>
      <c r="VEA60" s="18"/>
      <c r="VEB60" s="18"/>
      <c r="VEC60" s="18"/>
      <c r="VED60" s="18"/>
      <c r="VEE60" s="18"/>
      <c r="VEF60" s="18"/>
      <c r="VEG60" s="18"/>
      <c r="VEH60" s="18"/>
      <c r="VEI60" s="18"/>
      <c r="VEJ60" s="18"/>
      <c r="VEK60" s="18"/>
      <c r="VEL60" s="18"/>
      <c r="VEM60" s="18"/>
      <c r="VEN60" s="18"/>
      <c r="VEO60" s="18"/>
      <c r="VEP60" s="18"/>
      <c r="VEQ60" s="18"/>
      <c r="VER60" s="18"/>
      <c r="VES60" s="18"/>
      <c r="VET60" s="18"/>
      <c r="VEU60" s="18"/>
      <c r="VEV60" s="18"/>
      <c r="VEW60" s="18"/>
      <c r="VEX60" s="18"/>
      <c r="VEY60" s="18"/>
      <c r="VEZ60" s="18"/>
      <c r="VFA60" s="18"/>
      <c r="VFB60" s="18"/>
      <c r="VFC60" s="18"/>
      <c r="VFD60" s="18"/>
      <c r="VFE60" s="18"/>
      <c r="VFF60" s="18"/>
      <c r="VFG60" s="18"/>
      <c r="VFH60" s="18"/>
      <c r="VFI60" s="18"/>
      <c r="VFJ60" s="18"/>
      <c r="VFK60" s="18"/>
      <c r="VFL60" s="18"/>
      <c r="VFM60" s="18"/>
      <c r="VFN60" s="18"/>
      <c r="VFO60" s="18"/>
      <c r="VFP60" s="18"/>
      <c r="VFQ60" s="18"/>
      <c r="VFR60" s="18"/>
      <c r="VFS60" s="18"/>
      <c r="VFT60" s="18"/>
      <c r="VFU60" s="18"/>
      <c r="VFV60" s="18"/>
      <c r="VFW60" s="18"/>
      <c r="VFX60" s="18"/>
      <c r="VFY60" s="18"/>
      <c r="VFZ60" s="18"/>
      <c r="VGA60" s="18"/>
      <c r="VGB60" s="18"/>
      <c r="VGC60" s="18"/>
      <c r="VGD60" s="18"/>
      <c r="VGE60" s="18"/>
      <c r="VGF60" s="18"/>
      <c r="VGG60" s="18"/>
      <c r="VGH60" s="18"/>
      <c r="VGI60" s="18"/>
      <c r="VGJ60" s="18"/>
      <c r="VGK60" s="18"/>
      <c r="VGL60" s="18"/>
      <c r="VGM60" s="18"/>
      <c r="VGN60" s="18"/>
      <c r="VGO60" s="18"/>
      <c r="VGP60" s="18"/>
      <c r="VGQ60" s="18"/>
      <c r="VGR60" s="18"/>
      <c r="VGS60" s="18"/>
      <c r="VGT60" s="18"/>
      <c r="VGU60" s="18"/>
      <c r="VGV60" s="18"/>
      <c r="VGW60" s="18"/>
      <c r="VGX60" s="18"/>
      <c r="VGY60" s="18"/>
      <c r="VGZ60" s="18"/>
      <c r="VHA60" s="18"/>
      <c r="VHB60" s="18"/>
      <c r="VHC60" s="18"/>
      <c r="VHD60" s="18"/>
      <c r="VHE60" s="18"/>
      <c r="VHF60" s="18"/>
      <c r="VHG60" s="18"/>
      <c r="VHH60" s="18"/>
      <c r="VHI60" s="18"/>
      <c r="VHJ60" s="18"/>
      <c r="VHK60" s="18"/>
      <c r="VHL60" s="18"/>
      <c r="VHM60" s="18"/>
      <c r="VHN60" s="18"/>
      <c r="VHO60" s="18"/>
      <c r="VHP60" s="18"/>
      <c r="VHQ60" s="18"/>
      <c r="VHR60" s="18"/>
      <c r="VHS60" s="18"/>
      <c r="VHT60" s="18"/>
      <c r="VHU60" s="18"/>
      <c r="VHV60" s="18"/>
      <c r="VHW60" s="18"/>
      <c r="VHX60" s="18"/>
      <c r="VHY60" s="18"/>
      <c r="VHZ60" s="18"/>
      <c r="VIA60" s="18"/>
      <c r="VIB60" s="18"/>
      <c r="VIC60" s="18"/>
      <c r="VID60" s="18"/>
      <c r="VIE60" s="18"/>
      <c r="VIF60" s="18"/>
      <c r="VIG60" s="18"/>
      <c r="VIH60" s="18"/>
      <c r="VII60" s="18"/>
      <c r="VIJ60" s="18"/>
      <c r="VIK60" s="18"/>
      <c r="VIL60" s="18"/>
      <c r="VIM60" s="18"/>
      <c r="VIN60" s="18"/>
      <c r="VIO60" s="18"/>
      <c r="VIP60" s="18"/>
      <c r="VIQ60" s="18"/>
      <c r="VIR60" s="18"/>
      <c r="VIS60" s="18"/>
      <c r="VIT60" s="18"/>
      <c r="VIU60" s="18"/>
      <c r="VIV60" s="18"/>
      <c r="VIW60" s="18"/>
      <c r="VIX60" s="18"/>
      <c r="VIY60" s="18"/>
      <c r="VIZ60" s="18"/>
      <c r="VJA60" s="18"/>
      <c r="VJB60" s="18"/>
      <c r="VJC60" s="18"/>
      <c r="VJD60" s="18"/>
      <c r="VJE60" s="18"/>
      <c r="VJF60" s="18"/>
      <c r="VJG60" s="18"/>
      <c r="VJH60" s="18"/>
      <c r="VJI60" s="18"/>
      <c r="VJJ60" s="18"/>
      <c r="VJK60" s="18"/>
      <c r="VJL60" s="18"/>
      <c r="VJM60" s="18"/>
      <c r="VJN60" s="18"/>
      <c r="VJO60" s="18"/>
      <c r="VJP60" s="18"/>
      <c r="VJQ60" s="18"/>
      <c r="VJR60" s="18"/>
      <c r="VJS60" s="18"/>
      <c r="VJT60" s="18"/>
      <c r="VJU60" s="18"/>
      <c r="VJV60" s="18"/>
      <c r="VJW60" s="18"/>
      <c r="VJX60" s="18"/>
      <c r="VJY60" s="18"/>
      <c r="VJZ60" s="18"/>
      <c r="VKA60" s="18"/>
      <c r="VKB60" s="18"/>
      <c r="VKC60" s="18"/>
      <c r="VKD60" s="18"/>
      <c r="VKE60" s="18"/>
      <c r="VKF60" s="18"/>
      <c r="VKG60" s="18"/>
      <c r="VKH60" s="18"/>
      <c r="VKI60" s="18"/>
      <c r="VKJ60" s="18"/>
      <c r="VKK60" s="18"/>
      <c r="VKL60" s="18"/>
      <c r="VKM60" s="18"/>
      <c r="VKN60" s="18"/>
      <c r="VKO60" s="18"/>
      <c r="VKP60" s="18"/>
      <c r="VKQ60" s="18"/>
      <c r="VKR60" s="18"/>
      <c r="VKS60" s="18"/>
      <c r="VKT60" s="18"/>
      <c r="VKU60" s="18"/>
      <c r="VKV60" s="18"/>
      <c r="VKW60" s="18"/>
      <c r="VKX60" s="18"/>
      <c r="VKY60" s="18"/>
      <c r="VKZ60" s="18"/>
      <c r="VLA60" s="18"/>
      <c r="VLB60" s="18"/>
      <c r="VLC60" s="18"/>
      <c r="VLD60" s="18"/>
      <c r="VLE60" s="18"/>
      <c r="VLF60" s="18"/>
      <c r="VLG60" s="18"/>
      <c r="VLH60" s="18"/>
      <c r="VLI60" s="18"/>
      <c r="VLJ60" s="18"/>
      <c r="VLK60" s="18"/>
      <c r="VLL60" s="18"/>
      <c r="VLM60" s="18"/>
      <c r="VLN60" s="18"/>
      <c r="VLO60" s="18"/>
      <c r="VLP60" s="18"/>
      <c r="VLQ60" s="18"/>
      <c r="VLR60" s="18"/>
      <c r="VLS60" s="18"/>
      <c r="VLT60" s="18"/>
      <c r="VLU60" s="18"/>
      <c r="VLV60" s="18"/>
      <c r="VLW60" s="18"/>
      <c r="VLX60" s="18"/>
      <c r="VLY60" s="18"/>
      <c r="VLZ60" s="18"/>
      <c r="VMA60" s="18"/>
      <c r="VMB60" s="18"/>
      <c r="VMC60" s="18"/>
      <c r="VMD60" s="18"/>
      <c r="VME60" s="18"/>
      <c r="VMF60" s="18"/>
      <c r="VMG60" s="18"/>
      <c r="VMH60" s="18"/>
      <c r="VMI60" s="18"/>
      <c r="VMJ60" s="18"/>
      <c r="VMK60" s="18"/>
      <c r="VML60" s="18"/>
      <c r="VMM60" s="18"/>
      <c r="VMN60" s="18"/>
      <c r="VMO60" s="18"/>
      <c r="VMP60" s="18"/>
      <c r="VMQ60" s="18"/>
      <c r="VMR60" s="18"/>
      <c r="VMS60" s="18"/>
      <c r="VMT60" s="18"/>
      <c r="VMU60" s="18"/>
      <c r="VMV60" s="18"/>
      <c r="VMW60" s="18"/>
      <c r="VMX60" s="18"/>
      <c r="VMY60" s="18"/>
      <c r="VMZ60" s="18"/>
      <c r="VNA60" s="18"/>
      <c r="VNB60" s="18"/>
      <c r="VNC60" s="18"/>
      <c r="VND60" s="18"/>
      <c r="VNE60" s="18"/>
      <c r="VNF60" s="18"/>
      <c r="VNG60" s="18"/>
      <c r="VNH60" s="18"/>
      <c r="VNI60" s="18"/>
      <c r="VNJ60" s="18"/>
      <c r="VNK60" s="18"/>
      <c r="VNL60" s="18"/>
      <c r="VNM60" s="18"/>
      <c r="VNN60" s="18"/>
      <c r="VNO60" s="18"/>
      <c r="VNP60" s="18"/>
      <c r="VNQ60" s="18"/>
      <c r="VNR60" s="18"/>
      <c r="VNS60" s="18"/>
      <c r="VNT60" s="18"/>
      <c r="VNU60" s="18"/>
      <c r="VNV60" s="18"/>
      <c r="VNW60" s="18"/>
      <c r="VNX60" s="18"/>
      <c r="VNY60" s="18"/>
      <c r="VNZ60" s="18"/>
      <c r="VOA60" s="18"/>
      <c r="VOB60" s="18"/>
      <c r="VOC60" s="18"/>
      <c r="VOD60" s="18"/>
      <c r="VOE60" s="18"/>
      <c r="VOF60" s="18"/>
      <c r="VOG60" s="18"/>
      <c r="VOH60" s="18"/>
      <c r="VOI60" s="18"/>
      <c r="VOJ60" s="18"/>
      <c r="VOK60" s="18"/>
      <c r="VOL60" s="18"/>
      <c r="VOM60" s="18"/>
      <c r="VON60" s="18"/>
      <c r="VOO60" s="18"/>
      <c r="VOP60" s="18"/>
      <c r="VOQ60" s="18"/>
      <c r="VOR60" s="18"/>
      <c r="VOS60" s="18"/>
      <c r="VOT60" s="18"/>
      <c r="VOU60" s="18"/>
      <c r="VOV60" s="18"/>
      <c r="VOW60" s="18"/>
      <c r="VOX60" s="18"/>
      <c r="VOY60" s="18"/>
      <c r="VOZ60" s="18"/>
      <c r="VPA60" s="18"/>
      <c r="VPB60" s="18"/>
      <c r="VPC60" s="18"/>
      <c r="VPD60" s="18"/>
      <c r="VPE60" s="18"/>
      <c r="VPF60" s="18"/>
      <c r="VPG60" s="18"/>
      <c r="VPH60" s="18"/>
      <c r="VPI60" s="18"/>
      <c r="VPJ60" s="18"/>
      <c r="VPK60" s="18"/>
      <c r="VPL60" s="18"/>
      <c r="VPM60" s="18"/>
      <c r="VPN60" s="18"/>
      <c r="VPO60" s="18"/>
      <c r="VPP60" s="18"/>
      <c r="VPQ60" s="18"/>
      <c r="VPR60" s="18"/>
      <c r="VPS60" s="18"/>
      <c r="VPT60" s="18"/>
      <c r="VPU60" s="18"/>
      <c r="VPV60" s="18"/>
      <c r="VPW60" s="18"/>
      <c r="VPX60" s="18"/>
      <c r="VPY60" s="18"/>
      <c r="VPZ60" s="18"/>
      <c r="VQA60" s="18"/>
      <c r="VQB60" s="18"/>
      <c r="VQC60" s="18"/>
      <c r="VQD60" s="18"/>
      <c r="VQE60" s="18"/>
      <c r="VQF60" s="18"/>
      <c r="VQG60" s="18"/>
      <c r="VQH60" s="18"/>
      <c r="VQI60" s="18"/>
      <c r="VQJ60" s="18"/>
      <c r="VQK60" s="18"/>
      <c r="VQL60" s="18"/>
      <c r="VQM60" s="18"/>
      <c r="VQN60" s="18"/>
      <c r="VQO60" s="18"/>
      <c r="VQP60" s="18"/>
      <c r="VQQ60" s="18"/>
      <c r="VQR60" s="18"/>
      <c r="VQS60" s="18"/>
      <c r="VQT60" s="18"/>
      <c r="VQU60" s="18"/>
      <c r="VQV60" s="18"/>
      <c r="VQW60" s="18"/>
      <c r="VQX60" s="18"/>
      <c r="VQY60" s="18"/>
      <c r="VQZ60" s="18"/>
      <c r="VRA60" s="18"/>
      <c r="VRB60" s="18"/>
      <c r="VRC60" s="18"/>
      <c r="VRD60" s="18"/>
      <c r="VRE60" s="18"/>
      <c r="VRF60" s="18"/>
      <c r="VRG60" s="18"/>
      <c r="VRH60" s="18"/>
      <c r="VRI60" s="18"/>
      <c r="VRJ60" s="18"/>
      <c r="VRK60" s="18"/>
      <c r="VRL60" s="18"/>
      <c r="VRM60" s="18"/>
      <c r="VRN60" s="18"/>
      <c r="VRO60" s="18"/>
      <c r="VRP60" s="18"/>
      <c r="VRQ60" s="18"/>
      <c r="VRR60" s="18"/>
      <c r="VRS60" s="18"/>
      <c r="VRT60" s="18"/>
      <c r="VRU60" s="18"/>
      <c r="VRV60" s="18"/>
      <c r="VRW60" s="18"/>
      <c r="VRX60" s="18"/>
      <c r="VRY60" s="18"/>
      <c r="VRZ60" s="18"/>
      <c r="VSA60" s="18"/>
      <c r="VSB60" s="18"/>
      <c r="VSC60" s="18"/>
      <c r="VSD60" s="18"/>
      <c r="VSE60" s="18"/>
      <c r="VSF60" s="18"/>
      <c r="VSG60" s="18"/>
      <c r="VSH60" s="18"/>
      <c r="VSI60" s="18"/>
      <c r="VSJ60" s="18"/>
      <c r="VSK60" s="18"/>
      <c r="VSL60" s="18"/>
      <c r="VSM60" s="18"/>
      <c r="VSN60" s="18"/>
      <c r="VSO60" s="18"/>
      <c r="VSP60" s="18"/>
      <c r="VSQ60" s="18"/>
      <c r="VSR60" s="18"/>
      <c r="VSS60" s="18"/>
      <c r="VST60" s="18"/>
      <c r="VSU60" s="18"/>
      <c r="VSV60" s="18"/>
      <c r="VSW60" s="18"/>
      <c r="VSX60" s="18"/>
      <c r="VSY60" s="18"/>
      <c r="VSZ60" s="18"/>
      <c r="VTA60" s="18"/>
      <c r="VTB60" s="18"/>
      <c r="VTC60" s="18"/>
      <c r="VTD60" s="18"/>
      <c r="VTE60" s="18"/>
      <c r="VTF60" s="18"/>
      <c r="VTG60" s="18"/>
      <c r="VTH60" s="18"/>
      <c r="VTI60" s="18"/>
      <c r="VTJ60" s="18"/>
      <c r="VTK60" s="18"/>
      <c r="VTL60" s="18"/>
      <c r="VTM60" s="18"/>
      <c r="VTN60" s="18"/>
      <c r="VTO60" s="18"/>
      <c r="VTP60" s="18"/>
      <c r="VTQ60" s="18"/>
      <c r="VTR60" s="18"/>
      <c r="VTS60" s="18"/>
      <c r="VTT60" s="18"/>
      <c r="VTU60" s="18"/>
      <c r="VTV60" s="18"/>
      <c r="VTW60" s="18"/>
      <c r="VTX60" s="18"/>
      <c r="VTY60" s="18"/>
      <c r="VTZ60" s="18"/>
      <c r="VUA60" s="18"/>
      <c r="VUB60" s="18"/>
      <c r="VUC60" s="18"/>
      <c r="VUD60" s="18"/>
      <c r="VUE60" s="18"/>
      <c r="VUF60" s="18"/>
      <c r="VUG60" s="18"/>
      <c r="VUH60" s="18"/>
      <c r="VUI60" s="18"/>
      <c r="VUJ60" s="18"/>
      <c r="VUK60" s="18"/>
      <c r="VUL60" s="18"/>
      <c r="VUM60" s="18"/>
      <c r="VUN60" s="18"/>
      <c r="VUO60" s="18"/>
      <c r="VUP60" s="18"/>
      <c r="VUQ60" s="18"/>
      <c r="VUR60" s="18"/>
      <c r="VUS60" s="18"/>
      <c r="VUT60" s="18"/>
      <c r="VUU60" s="18"/>
      <c r="VUV60" s="18"/>
      <c r="VUW60" s="18"/>
      <c r="VUX60" s="18"/>
      <c r="VUY60" s="18"/>
      <c r="VUZ60" s="18"/>
      <c r="VVA60" s="18"/>
      <c r="VVB60" s="18"/>
      <c r="VVC60" s="18"/>
      <c r="VVD60" s="18"/>
      <c r="VVE60" s="18"/>
      <c r="VVF60" s="18"/>
      <c r="VVG60" s="18"/>
      <c r="VVH60" s="18"/>
      <c r="VVI60" s="18"/>
      <c r="VVJ60" s="18"/>
      <c r="VVK60" s="18"/>
      <c r="VVL60" s="18"/>
      <c r="VVM60" s="18"/>
      <c r="VVN60" s="18"/>
      <c r="VVO60" s="18"/>
      <c r="VVP60" s="18"/>
      <c r="VVQ60" s="18"/>
      <c r="VVR60" s="18"/>
      <c r="VVS60" s="18"/>
      <c r="VVT60" s="18"/>
      <c r="VVU60" s="18"/>
      <c r="VVV60" s="18"/>
      <c r="VVW60" s="18"/>
      <c r="VVX60" s="18"/>
      <c r="VVY60" s="18"/>
      <c r="VVZ60" s="18"/>
      <c r="VWA60" s="18"/>
      <c r="VWB60" s="18"/>
      <c r="VWC60" s="18"/>
      <c r="VWD60" s="18"/>
      <c r="VWE60" s="18"/>
      <c r="VWF60" s="18"/>
      <c r="VWG60" s="18"/>
      <c r="VWH60" s="18"/>
      <c r="VWI60" s="18"/>
      <c r="VWJ60" s="18"/>
      <c r="VWK60" s="18"/>
      <c r="VWL60" s="18"/>
      <c r="VWM60" s="18"/>
      <c r="VWN60" s="18"/>
      <c r="VWO60" s="18"/>
      <c r="VWP60" s="18"/>
      <c r="VWQ60" s="18"/>
      <c r="VWR60" s="18"/>
      <c r="VWS60" s="18"/>
      <c r="VWT60" s="18"/>
      <c r="VWU60" s="18"/>
      <c r="VWV60" s="18"/>
      <c r="VWW60" s="18"/>
      <c r="VWX60" s="18"/>
      <c r="VWY60" s="18"/>
      <c r="VWZ60" s="18"/>
      <c r="VXA60" s="18"/>
      <c r="VXB60" s="18"/>
      <c r="VXC60" s="18"/>
      <c r="VXD60" s="18"/>
      <c r="VXE60" s="18"/>
      <c r="VXF60" s="18"/>
      <c r="VXG60" s="18"/>
      <c r="VXH60" s="18"/>
      <c r="VXI60" s="18"/>
      <c r="VXJ60" s="18"/>
      <c r="VXK60" s="18"/>
      <c r="VXL60" s="18"/>
      <c r="VXM60" s="18"/>
      <c r="VXN60" s="18"/>
      <c r="VXO60" s="18"/>
      <c r="VXP60" s="18"/>
      <c r="VXQ60" s="18"/>
      <c r="VXR60" s="18"/>
      <c r="VXS60" s="18"/>
      <c r="VXT60" s="18"/>
      <c r="VXU60" s="18"/>
      <c r="VXV60" s="18"/>
      <c r="VXW60" s="18"/>
      <c r="VXX60" s="18"/>
      <c r="VXY60" s="18"/>
      <c r="VXZ60" s="18"/>
      <c r="VYA60" s="18"/>
      <c r="VYB60" s="18"/>
      <c r="VYC60" s="18"/>
      <c r="VYD60" s="18"/>
      <c r="VYE60" s="18"/>
      <c r="VYF60" s="18"/>
      <c r="VYG60" s="18"/>
      <c r="VYH60" s="18"/>
      <c r="VYI60" s="18"/>
      <c r="VYJ60" s="18"/>
      <c r="VYK60" s="18"/>
      <c r="VYL60" s="18"/>
      <c r="VYM60" s="18"/>
      <c r="VYN60" s="18"/>
      <c r="VYO60" s="18"/>
      <c r="VYP60" s="18"/>
      <c r="VYQ60" s="18"/>
      <c r="VYR60" s="18"/>
      <c r="VYS60" s="18"/>
      <c r="VYT60" s="18"/>
      <c r="VYU60" s="18"/>
      <c r="VYV60" s="18"/>
      <c r="VYW60" s="18"/>
      <c r="VYX60" s="18"/>
      <c r="VYY60" s="18"/>
      <c r="VYZ60" s="18"/>
      <c r="VZA60" s="18"/>
      <c r="VZB60" s="18"/>
      <c r="VZC60" s="18"/>
      <c r="VZD60" s="18"/>
      <c r="VZE60" s="18"/>
      <c r="VZF60" s="18"/>
      <c r="VZG60" s="18"/>
      <c r="VZH60" s="18"/>
      <c r="VZI60" s="18"/>
      <c r="VZJ60" s="18"/>
      <c r="VZK60" s="18"/>
      <c r="VZL60" s="18"/>
      <c r="VZM60" s="18"/>
      <c r="VZN60" s="18"/>
      <c r="VZO60" s="18"/>
      <c r="VZP60" s="18"/>
      <c r="VZQ60" s="18"/>
      <c r="VZR60" s="18"/>
      <c r="VZS60" s="18"/>
      <c r="VZT60" s="18"/>
      <c r="VZU60" s="18"/>
      <c r="VZV60" s="18"/>
      <c r="VZW60" s="18"/>
      <c r="VZX60" s="18"/>
      <c r="VZY60" s="18"/>
      <c r="VZZ60" s="18"/>
      <c r="WAA60" s="18"/>
      <c r="WAB60" s="18"/>
      <c r="WAC60" s="18"/>
      <c r="WAD60" s="18"/>
      <c r="WAE60" s="18"/>
      <c r="WAF60" s="18"/>
      <c r="WAG60" s="18"/>
      <c r="WAH60" s="18"/>
      <c r="WAI60" s="18"/>
      <c r="WAJ60" s="18"/>
      <c r="WAK60" s="18"/>
      <c r="WAL60" s="18"/>
      <c r="WAM60" s="18"/>
      <c r="WAN60" s="18"/>
      <c r="WAO60" s="18"/>
      <c r="WAP60" s="18"/>
      <c r="WAQ60" s="18"/>
      <c r="WAR60" s="18"/>
      <c r="WAS60" s="18"/>
      <c r="WAT60" s="18"/>
      <c r="WAU60" s="18"/>
      <c r="WAV60" s="18"/>
      <c r="WAW60" s="18"/>
      <c r="WAX60" s="18"/>
      <c r="WAY60" s="18"/>
      <c r="WAZ60" s="18"/>
      <c r="WBA60" s="18"/>
      <c r="WBB60" s="18"/>
      <c r="WBC60" s="18"/>
      <c r="WBD60" s="18"/>
      <c r="WBE60" s="18"/>
      <c r="WBF60" s="18"/>
      <c r="WBG60" s="18"/>
      <c r="WBH60" s="18"/>
      <c r="WBI60" s="18"/>
      <c r="WBJ60" s="18"/>
      <c r="WBK60" s="18"/>
      <c r="WBL60" s="18"/>
      <c r="WBM60" s="18"/>
      <c r="WBN60" s="18"/>
      <c r="WBO60" s="18"/>
      <c r="WBP60" s="18"/>
      <c r="WBQ60" s="18"/>
      <c r="WBR60" s="18"/>
      <c r="WBS60" s="18"/>
      <c r="WBT60" s="18"/>
      <c r="WBU60" s="18"/>
      <c r="WBV60" s="18"/>
      <c r="WBW60" s="18"/>
      <c r="WBX60" s="18"/>
      <c r="WBY60" s="18"/>
      <c r="WBZ60" s="18"/>
      <c r="WCA60" s="18"/>
      <c r="WCB60" s="18"/>
      <c r="WCC60" s="18"/>
      <c r="WCD60" s="18"/>
      <c r="WCE60" s="18"/>
      <c r="WCF60" s="18"/>
      <c r="WCG60" s="18"/>
      <c r="WCH60" s="18"/>
      <c r="WCI60" s="18"/>
      <c r="WCJ60" s="18"/>
      <c r="WCK60" s="18"/>
      <c r="WCL60" s="18"/>
      <c r="WCM60" s="18"/>
      <c r="WCN60" s="18"/>
      <c r="WCO60" s="18"/>
      <c r="WCP60" s="18"/>
      <c r="WCQ60" s="18"/>
      <c r="WCR60" s="18"/>
      <c r="WCS60" s="18"/>
      <c r="WCT60" s="18"/>
      <c r="WCU60" s="18"/>
      <c r="WCV60" s="18"/>
      <c r="WCW60" s="18"/>
      <c r="WCX60" s="18"/>
      <c r="WCY60" s="18"/>
      <c r="WCZ60" s="18"/>
      <c r="WDA60" s="18"/>
      <c r="WDB60" s="18"/>
      <c r="WDC60" s="18"/>
      <c r="WDD60" s="18"/>
      <c r="WDE60" s="18"/>
      <c r="WDF60" s="18"/>
      <c r="WDG60" s="18"/>
      <c r="WDH60" s="18"/>
      <c r="WDI60" s="18"/>
      <c r="WDJ60" s="18"/>
      <c r="WDK60" s="18"/>
      <c r="WDL60" s="18"/>
      <c r="WDM60" s="18"/>
      <c r="WDN60" s="18"/>
      <c r="WDO60" s="18"/>
      <c r="WDP60" s="18"/>
      <c r="WDQ60" s="18"/>
      <c r="WDR60" s="18"/>
      <c r="WDS60" s="18"/>
      <c r="WDT60" s="18"/>
      <c r="WDU60" s="18"/>
      <c r="WDV60" s="18"/>
      <c r="WDW60" s="18"/>
      <c r="WDX60" s="18"/>
      <c r="WDY60" s="18"/>
      <c r="WDZ60" s="18"/>
      <c r="WEA60" s="18"/>
      <c r="WEB60" s="18"/>
      <c r="WEC60" s="18"/>
      <c r="WED60" s="18"/>
      <c r="WEE60" s="18"/>
      <c r="WEF60" s="18"/>
      <c r="WEG60" s="18"/>
      <c r="WEH60" s="18"/>
      <c r="WEI60" s="18"/>
      <c r="WEJ60" s="18"/>
      <c r="WEK60" s="18"/>
      <c r="WEL60" s="18"/>
      <c r="WEM60" s="18"/>
      <c r="WEN60" s="18"/>
      <c r="WEO60" s="18"/>
      <c r="WEP60" s="18"/>
      <c r="WEQ60" s="18"/>
      <c r="WER60" s="18"/>
      <c r="WES60" s="18"/>
      <c r="WET60" s="18"/>
      <c r="WEU60" s="18"/>
      <c r="WEV60" s="18"/>
      <c r="WEW60" s="18"/>
      <c r="WEX60" s="18"/>
      <c r="WEY60" s="18"/>
      <c r="WEZ60" s="18"/>
      <c r="WFA60" s="18"/>
      <c r="WFB60" s="18"/>
      <c r="WFC60" s="18"/>
      <c r="WFD60" s="18"/>
      <c r="WFE60" s="18"/>
      <c r="WFF60" s="18"/>
      <c r="WFG60" s="18"/>
      <c r="WFH60" s="18"/>
      <c r="WFI60" s="18"/>
      <c r="WFJ60" s="18"/>
      <c r="WFK60" s="18"/>
      <c r="WFL60" s="18"/>
      <c r="WFM60" s="18"/>
      <c r="WFN60" s="18"/>
      <c r="WFO60" s="18"/>
      <c r="WFP60" s="18"/>
      <c r="WFQ60" s="18"/>
      <c r="WFR60" s="18"/>
      <c r="WFS60" s="18"/>
      <c r="WFT60" s="18"/>
      <c r="WFU60" s="18"/>
      <c r="WFV60" s="18"/>
      <c r="WFW60" s="18"/>
      <c r="WFX60" s="18"/>
      <c r="WFY60" s="18"/>
      <c r="WFZ60" s="18"/>
      <c r="WGA60" s="18"/>
      <c r="WGB60" s="18"/>
      <c r="WGC60" s="18"/>
      <c r="WGD60" s="18"/>
      <c r="WGE60" s="18"/>
      <c r="WGF60" s="18"/>
      <c r="WGG60" s="18"/>
      <c r="WGH60" s="18"/>
      <c r="WGI60" s="18"/>
      <c r="WGJ60" s="18"/>
      <c r="WGK60" s="18"/>
      <c r="WGL60" s="18"/>
      <c r="WGM60" s="18"/>
      <c r="WGN60" s="18"/>
      <c r="WGO60" s="18"/>
      <c r="WGP60" s="18"/>
      <c r="WGQ60" s="18"/>
      <c r="WGR60" s="18"/>
      <c r="WGS60" s="18"/>
      <c r="WGT60" s="18"/>
      <c r="WGU60" s="18"/>
      <c r="WGV60" s="18"/>
      <c r="WGW60" s="18"/>
      <c r="WGX60" s="18"/>
      <c r="WGY60" s="18"/>
      <c r="WGZ60" s="18"/>
      <c r="WHA60" s="18"/>
      <c r="WHB60" s="18"/>
      <c r="WHC60" s="18"/>
      <c r="WHD60" s="18"/>
      <c r="WHE60" s="18"/>
      <c r="WHF60" s="18"/>
      <c r="WHG60" s="18"/>
      <c r="WHH60" s="18"/>
      <c r="WHI60" s="18"/>
      <c r="WHJ60" s="18"/>
      <c r="WHK60" s="18"/>
      <c r="WHL60" s="18"/>
      <c r="WHM60" s="18"/>
      <c r="WHN60" s="18"/>
      <c r="WHO60" s="18"/>
      <c r="WHP60" s="18"/>
      <c r="WHQ60" s="18"/>
      <c r="WHR60" s="18"/>
      <c r="WHS60" s="18"/>
      <c r="WHT60" s="18"/>
      <c r="WHU60" s="18"/>
      <c r="WHV60" s="18"/>
      <c r="WHW60" s="18"/>
      <c r="WHX60" s="18"/>
      <c r="WHY60" s="18"/>
      <c r="WHZ60" s="18"/>
      <c r="WIA60" s="18"/>
      <c r="WIB60" s="18"/>
      <c r="WIC60" s="18"/>
      <c r="WID60" s="18"/>
      <c r="WIE60" s="18"/>
      <c r="WIF60" s="18"/>
      <c r="WIG60" s="18"/>
      <c r="WIH60" s="18"/>
      <c r="WII60" s="18"/>
      <c r="WIJ60" s="18"/>
      <c r="WIK60" s="18"/>
      <c r="WIL60" s="18"/>
      <c r="WIM60" s="18"/>
      <c r="WIN60" s="18"/>
      <c r="WIO60" s="18"/>
      <c r="WIP60" s="18"/>
      <c r="WIQ60" s="18"/>
      <c r="WIR60" s="18"/>
      <c r="WIS60" s="18"/>
      <c r="WIT60" s="18"/>
      <c r="WIU60" s="18"/>
      <c r="WIV60" s="18"/>
      <c r="WIW60" s="18"/>
      <c r="WIX60" s="18"/>
      <c r="WIY60" s="18"/>
      <c r="WIZ60" s="18"/>
      <c r="WJA60" s="18"/>
      <c r="WJB60" s="18"/>
      <c r="WJC60" s="18"/>
      <c r="WJD60" s="18"/>
      <c r="WJE60" s="18"/>
      <c r="WJF60" s="18"/>
      <c r="WJG60" s="18"/>
      <c r="WJH60" s="18"/>
      <c r="WJI60" s="18"/>
      <c r="WJJ60" s="18"/>
      <c r="WJK60" s="18"/>
      <c r="WJL60" s="18"/>
      <c r="WJM60" s="18"/>
      <c r="WJN60" s="18"/>
      <c r="WJO60" s="18"/>
      <c r="WJP60" s="18"/>
      <c r="WJQ60" s="18"/>
      <c r="WJR60" s="18"/>
      <c r="WJS60" s="18"/>
      <c r="WJT60" s="18"/>
      <c r="WJU60" s="18"/>
      <c r="WJV60" s="18"/>
      <c r="WJW60" s="18"/>
      <c r="WJX60" s="18"/>
      <c r="WJY60" s="18"/>
      <c r="WJZ60" s="18"/>
      <c r="WKA60" s="18"/>
      <c r="WKB60" s="18"/>
      <c r="WKC60" s="18"/>
      <c r="WKD60" s="18"/>
      <c r="WKE60" s="18"/>
      <c r="WKF60" s="18"/>
      <c r="WKG60" s="18"/>
      <c r="WKH60" s="18"/>
      <c r="WKI60" s="18"/>
      <c r="WKJ60" s="18"/>
      <c r="WKK60" s="18"/>
      <c r="WKL60" s="18"/>
      <c r="WKM60" s="18"/>
      <c r="WKN60" s="18"/>
      <c r="WKO60" s="18"/>
      <c r="WKP60" s="18"/>
      <c r="WKQ60" s="18"/>
      <c r="WKR60" s="18"/>
      <c r="WKS60" s="18"/>
      <c r="WKT60" s="18"/>
      <c r="WKU60" s="18"/>
      <c r="WKV60" s="18"/>
      <c r="WKW60" s="18"/>
      <c r="WKX60" s="18"/>
      <c r="WKY60" s="18"/>
      <c r="WKZ60" s="18"/>
      <c r="WLA60" s="18"/>
      <c r="WLB60" s="18"/>
      <c r="WLC60" s="18"/>
      <c r="WLD60" s="18"/>
      <c r="WLE60" s="18"/>
      <c r="WLF60" s="18"/>
      <c r="WLG60" s="18"/>
      <c r="WLH60" s="18"/>
      <c r="WLI60" s="18"/>
      <c r="WLJ60" s="18"/>
      <c r="WLK60" s="18"/>
      <c r="WLL60" s="18"/>
      <c r="WLM60" s="18"/>
      <c r="WLN60" s="18"/>
      <c r="WLO60" s="18"/>
      <c r="WLP60" s="18"/>
      <c r="WLQ60" s="18"/>
      <c r="WLR60" s="18"/>
      <c r="WLS60" s="18"/>
      <c r="WLT60" s="18"/>
      <c r="WLU60" s="18"/>
      <c r="WLV60" s="18"/>
      <c r="WLW60" s="18"/>
      <c r="WLX60" s="18"/>
      <c r="WLY60" s="18"/>
      <c r="WLZ60" s="18"/>
      <c r="WMA60" s="18"/>
      <c r="WMB60" s="18"/>
      <c r="WMC60" s="18"/>
      <c r="WMD60" s="18"/>
      <c r="WME60" s="18"/>
      <c r="WMF60" s="18"/>
      <c r="WMG60" s="18"/>
      <c r="WMH60" s="18"/>
      <c r="WMI60" s="18"/>
      <c r="WMJ60" s="18"/>
      <c r="WMK60" s="18"/>
      <c r="WML60" s="18"/>
      <c r="WMM60" s="18"/>
      <c r="WMN60" s="18"/>
      <c r="WMO60" s="18"/>
      <c r="WMP60" s="18"/>
      <c r="WMQ60" s="18"/>
      <c r="WMR60" s="18"/>
      <c r="WMS60" s="18"/>
      <c r="WMT60" s="18"/>
      <c r="WMU60" s="18"/>
      <c r="WMV60" s="18"/>
      <c r="WMW60" s="18"/>
      <c r="WMX60" s="18"/>
      <c r="WMY60" s="18"/>
      <c r="WMZ60" s="18"/>
      <c r="WNA60" s="18"/>
      <c r="WNB60" s="18"/>
      <c r="WNC60" s="18"/>
      <c r="WND60" s="18"/>
      <c r="WNE60" s="18"/>
      <c r="WNF60" s="18"/>
      <c r="WNG60" s="18"/>
      <c r="WNH60" s="18"/>
      <c r="WNI60" s="18"/>
      <c r="WNJ60" s="18"/>
      <c r="WNK60" s="18"/>
      <c r="WNL60" s="18"/>
      <c r="WNM60" s="18"/>
      <c r="WNN60" s="18"/>
      <c r="WNO60" s="18"/>
      <c r="WNP60" s="18"/>
      <c r="WNQ60" s="18"/>
      <c r="WNR60" s="18"/>
      <c r="WNS60" s="18"/>
      <c r="WNT60" s="18"/>
      <c r="WNU60" s="18"/>
      <c r="WNV60" s="18"/>
      <c r="WNW60" s="18"/>
      <c r="WNX60" s="18"/>
      <c r="WNY60" s="18"/>
      <c r="WNZ60" s="18"/>
      <c r="WOA60" s="18"/>
      <c r="WOB60" s="18"/>
      <c r="WOC60" s="18"/>
      <c r="WOD60" s="18"/>
      <c r="WOE60" s="18"/>
      <c r="WOF60" s="18"/>
      <c r="WOG60" s="18"/>
      <c r="WOH60" s="18"/>
      <c r="WOI60" s="18"/>
      <c r="WOJ60" s="18"/>
      <c r="WOK60" s="18"/>
      <c r="WOL60" s="18"/>
      <c r="WOM60" s="18"/>
      <c r="WON60" s="18"/>
      <c r="WOO60" s="18"/>
      <c r="WOP60" s="18"/>
      <c r="WOQ60" s="18"/>
      <c r="WOR60" s="18"/>
      <c r="WOS60" s="18"/>
      <c r="WOT60" s="18"/>
      <c r="WOU60" s="18"/>
      <c r="WOV60" s="18"/>
      <c r="WOW60" s="18"/>
      <c r="WOX60" s="18"/>
      <c r="WOY60" s="18"/>
      <c r="WOZ60" s="18"/>
      <c r="WPA60" s="18"/>
      <c r="WPB60" s="18"/>
      <c r="WPC60" s="18"/>
      <c r="WPD60" s="18"/>
      <c r="WPE60" s="18"/>
      <c r="WPF60" s="18"/>
      <c r="WPG60" s="18"/>
      <c r="WPH60" s="18"/>
      <c r="WPI60" s="18"/>
      <c r="WPJ60" s="18"/>
      <c r="WPK60" s="18"/>
      <c r="WPL60" s="18"/>
      <c r="WPM60" s="18"/>
      <c r="WPN60" s="18"/>
      <c r="WPO60" s="18"/>
      <c r="WPP60" s="18"/>
      <c r="WPQ60" s="18"/>
      <c r="WPR60" s="18"/>
      <c r="WPS60" s="18"/>
      <c r="WPT60" s="18"/>
      <c r="WPU60" s="18"/>
      <c r="WPV60" s="18"/>
      <c r="WPW60" s="18"/>
      <c r="WPX60" s="18"/>
      <c r="WPY60" s="18"/>
      <c r="WPZ60" s="18"/>
      <c r="WQA60" s="18"/>
      <c r="WQB60" s="18"/>
      <c r="WQC60" s="18"/>
      <c r="WQD60" s="18"/>
      <c r="WQE60" s="18"/>
      <c r="WQF60" s="18"/>
      <c r="WQG60" s="18"/>
      <c r="WQH60" s="18"/>
      <c r="WQI60" s="18"/>
      <c r="WQJ60" s="18"/>
      <c r="WQK60" s="18"/>
      <c r="WQL60" s="18"/>
      <c r="WQM60" s="18"/>
      <c r="WQN60" s="18"/>
      <c r="WQO60" s="18"/>
      <c r="WQP60" s="18"/>
      <c r="WQQ60" s="18"/>
      <c r="WQR60" s="18"/>
      <c r="WQS60" s="18"/>
      <c r="WQT60" s="18"/>
      <c r="WQU60" s="18"/>
      <c r="WQV60" s="18"/>
      <c r="WQW60" s="18"/>
      <c r="WQX60" s="18"/>
      <c r="WQY60" s="18"/>
      <c r="WQZ60" s="18"/>
      <c r="WRA60" s="18"/>
      <c r="WRB60" s="18"/>
      <c r="WRC60" s="18"/>
      <c r="WRD60" s="18"/>
      <c r="WRE60" s="18"/>
      <c r="WRF60" s="18"/>
      <c r="WRG60" s="18"/>
      <c r="WRH60" s="18"/>
      <c r="WRI60" s="18"/>
      <c r="WRJ60" s="18"/>
      <c r="WRK60" s="18"/>
      <c r="WRL60" s="18"/>
      <c r="WRM60" s="18"/>
      <c r="WRN60" s="18"/>
      <c r="WRO60" s="18"/>
      <c r="WRP60" s="18"/>
      <c r="WRQ60" s="18"/>
      <c r="WRR60" s="18"/>
      <c r="WRS60" s="18"/>
      <c r="WRT60" s="18"/>
      <c r="WRU60" s="18"/>
      <c r="WRV60" s="18"/>
      <c r="WRW60" s="18"/>
      <c r="WRX60" s="18"/>
      <c r="WRY60" s="18"/>
      <c r="WRZ60" s="18"/>
      <c r="WSA60" s="18"/>
      <c r="WSB60" s="18"/>
      <c r="WSC60" s="18"/>
      <c r="WSD60" s="18"/>
      <c r="WSE60" s="18"/>
      <c r="WSF60" s="18"/>
      <c r="WSG60" s="18"/>
      <c r="WSH60" s="18"/>
      <c r="WSI60" s="18"/>
      <c r="WSJ60" s="18"/>
      <c r="WSK60" s="18"/>
      <c r="WSL60" s="18"/>
      <c r="WSM60" s="18"/>
      <c r="WSN60" s="18"/>
      <c r="WSO60" s="18"/>
      <c r="WSP60" s="18"/>
      <c r="WSQ60" s="18"/>
      <c r="WSR60" s="18"/>
      <c r="WSS60" s="18"/>
      <c r="WST60" s="18"/>
      <c r="WSU60" s="18"/>
      <c r="WSV60" s="18"/>
      <c r="WSW60" s="18"/>
      <c r="WSX60" s="18"/>
      <c r="WSY60" s="18"/>
      <c r="WSZ60" s="18"/>
      <c r="WTA60" s="18"/>
      <c r="WTB60" s="18"/>
      <c r="WTC60" s="18"/>
      <c r="WTD60" s="18"/>
      <c r="WTE60" s="18"/>
      <c r="WTF60" s="18"/>
      <c r="WTG60" s="18"/>
      <c r="WTH60" s="18"/>
      <c r="WTI60" s="18"/>
      <c r="WTJ60" s="18"/>
      <c r="WTK60" s="18"/>
      <c r="WTL60" s="18"/>
      <c r="WTM60" s="18"/>
      <c r="WTN60" s="18"/>
      <c r="WTO60" s="18"/>
      <c r="WTP60" s="18"/>
      <c r="WTQ60" s="18"/>
      <c r="WTR60" s="18"/>
      <c r="WTS60" s="18"/>
      <c r="WTT60" s="18"/>
      <c r="WTU60" s="18"/>
      <c r="WTV60" s="18"/>
      <c r="WTW60" s="18"/>
      <c r="WTX60" s="18"/>
      <c r="WTY60" s="18"/>
      <c r="WTZ60" s="18"/>
      <c r="WUA60" s="18"/>
      <c r="WUB60" s="18"/>
      <c r="WUC60" s="18"/>
      <c r="WUD60" s="18"/>
      <c r="WUE60" s="18"/>
      <c r="WUF60" s="18"/>
      <c r="WUG60" s="18"/>
      <c r="WUH60" s="18"/>
      <c r="WUI60" s="18"/>
      <c r="WUJ60" s="18"/>
      <c r="WUK60" s="18"/>
      <c r="WUL60" s="18"/>
      <c r="WUM60" s="18"/>
      <c r="WUN60" s="18"/>
      <c r="WUO60" s="18"/>
      <c r="WUP60" s="18"/>
      <c r="WUQ60" s="18"/>
      <c r="WUR60" s="18"/>
      <c r="WUS60" s="18"/>
      <c r="WUT60" s="18"/>
      <c r="WUU60" s="18"/>
      <c r="WUV60" s="18"/>
      <c r="WUW60" s="18"/>
      <c r="WUX60" s="18"/>
      <c r="WUY60" s="18"/>
      <c r="WUZ60" s="18"/>
      <c r="WVA60" s="18"/>
      <c r="WVB60" s="18"/>
      <c r="WVC60" s="18"/>
      <c r="WVD60" s="18"/>
      <c r="WVE60" s="18"/>
      <c r="WVF60" s="18"/>
      <c r="WVG60" s="18"/>
      <c r="WVH60" s="18"/>
      <c r="WVI60" s="18"/>
      <c r="WVJ60" s="18"/>
      <c r="WVK60" s="18"/>
      <c r="WVL60" s="18"/>
      <c r="WVM60" s="18"/>
      <c r="WVN60" s="18"/>
      <c r="WVO60" s="18"/>
      <c r="WVP60" s="18"/>
      <c r="WVQ60" s="18"/>
      <c r="WVR60" s="18"/>
      <c r="WVS60" s="18"/>
      <c r="WVT60" s="18"/>
      <c r="WVU60" s="18"/>
      <c r="WVV60" s="18"/>
      <c r="WVW60" s="18"/>
      <c r="WVX60" s="18"/>
      <c r="WVY60" s="18"/>
      <c r="WVZ60" s="18"/>
      <c r="WWA60" s="18"/>
      <c r="WWB60" s="18"/>
      <c r="WWC60" s="18"/>
      <c r="WWD60" s="18"/>
      <c r="WWE60" s="18"/>
      <c r="WWF60" s="18"/>
      <c r="WWG60" s="18"/>
      <c r="WWH60" s="18"/>
      <c r="WWI60" s="18"/>
      <c r="WWJ60" s="18"/>
      <c r="WWK60" s="18"/>
      <c r="WWL60" s="18"/>
      <c r="WWM60" s="18"/>
      <c r="WWN60" s="18"/>
      <c r="WWO60" s="18"/>
      <c r="WWP60" s="18"/>
      <c r="WWQ60" s="18"/>
      <c r="WWR60" s="18"/>
      <c r="WWS60" s="18"/>
      <c r="WWT60" s="18"/>
      <c r="WWU60" s="18"/>
      <c r="WWV60" s="18"/>
      <c r="WWW60" s="18"/>
      <c r="WWX60" s="18"/>
      <c r="WWY60" s="18"/>
      <c r="WWZ60" s="18"/>
      <c r="WXA60" s="18"/>
      <c r="WXB60" s="18"/>
      <c r="WXC60" s="18"/>
      <c r="WXD60" s="18"/>
      <c r="WXE60" s="18"/>
      <c r="WXF60" s="18"/>
      <c r="WXG60" s="18"/>
      <c r="WXH60" s="18"/>
      <c r="WXI60" s="18"/>
      <c r="WXJ60" s="18"/>
      <c r="WXK60" s="18"/>
      <c r="WXL60" s="18"/>
      <c r="WXM60" s="18"/>
      <c r="WXN60" s="18"/>
      <c r="WXO60" s="18"/>
      <c r="WXP60" s="18"/>
      <c r="WXQ60" s="18"/>
      <c r="WXR60" s="18"/>
      <c r="WXS60" s="18"/>
      <c r="WXT60" s="18"/>
      <c r="WXU60" s="18"/>
      <c r="WXV60" s="18"/>
      <c r="WXW60" s="18"/>
      <c r="WXX60" s="18"/>
      <c r="WXY60" s="18"/>
      <c r="WXZ60" s="18"/>
      <c r="WYA60" s="18"/>
      <c r="WYB60" s="18"/>
      <c r="WYC60" s="18"/>
      <c r="WYD60" s="18"/>
      <c r="WYE60" s="18"/>
      <c r="WYF60" s="18"/>
      <c r="WYG60" s="18"/>
      <c r="WYH60" s="18"/>
      <c r="WYI60" s="18"/>
      <c r="WYJ60" s="18"/>
      <c r="WYK60" s="18"/>
      <c r="WYL60" s="18"/>
      <c r="WYM60" s="18"/>
      <c r="WYN60" s="18"/>
      <c r="WYO60" s="18"/>
      <c r="WYP60" s="18"/>
      <c r="WYQ60" s="18"/>
      <c r="WYR60" s="18"/>
      <c r="WYS60" s="18"/>
      <c r="WYT60" s="18"/>
      <c r="WYU60" s="18"/>
      <c r="WYV60" s="18"/>
      <c r="WYW60" s="18"/>
      <c r="WYX60" s="18"/>
      <c r="WYY60" s="18"/>
      <c r="WYZ60" s="18"/>
      <c r="WZA60" s="18"/>
      <c r="WZB60" s="18"/>
      <c r="WZC60" s="18"/>
      <c r="WZD60" s="18"/>
      <c r="WZE60" s="18"/>
      <c r="WZF60" s="18"/>
      <c r="WZG60" s="18"/>
      <c r="WZH60" s="18"/>
      <c r="WZI60" s="18"/>
      <c r="WZJ60" s="18"/>
      <c r="WZK60" s="18"/>
      <c r="WZL60" s="18"/>
      <c r="WZM60" s="18"/>
      <c r="WZN60" s="18"/>
      <c r="WZO60" s="18"/>
      <c r="WZP60" s="18"/>
      <c r="WZQ60" s="18"/>
      <c r="WZR60" s="18"/>
      <c r="WZS60" s="18"/>
      <c r="WZT60" s="18"/>
      <c r="WZU60" s="18"/>
      <c r="WZV60" s="18"/>
      <c r="WZW60" s="18"/>
      <c r="WZX60" s="18"/>
      <c r="WZY60" s="18"/>
      <c r="WZZ60" s="18"/>
      <c r="XAA60" s="18"/>
      <c r="XAB60" s="18"/>
      <c r="XAC60" s="18"/>
      <c r="XAD60" s="18"/>
      <c r="XAE60" s="18"/>
      <c r="XAF60" s="18"/>
      <c r="XAG60" s="18"/>
      <c r="XAH60" s="18"/>
      <c r="XAI60" s="18"/>
      <c r="XAJ60" s="18"/>
      <c r="XAK60" s="18"/>
      <c r="XAL60" s="18"/>
      <c r="XAM60" s="18"/>
      <c r="XAN60" s="18"/>
      <c r="XAO60" s="18"/>
      <c r="XAP60" s="18"/>
      <c r="XAQ60" s="18"/>
      <c r="XAR60" s="18"/>
      <c r="XAS60" s="18"/>
      <c r="XAT60" s="18"/>
      <c r="XAU60" s="18"/>
      <c r="XAV60" s="18"/>
      <c r="XAW60" s="18"/>
      <c r="XAX60" s="18"/>
      <c r="XAY60" s="18"/>
      <c r="XAZ60" s="18"/>
      <c r="XBA60" s="18"/>
      <c r="XBB60" s="18"/>
      <c r="XBC60" s="18"/>
      <c r="XBD60" s="18"/>
      <c r="XBE60" s="18"/>
      <c r="XBF60" s="18"/>
      <c r="XBG60" s="18"/>
      <c r="XBH60" s="18"/>
      <c r="XBI60" s="18"/>
      <c r="XBJ60" s="18"/>
      <c r="XBK60" s="18"/>
      <c r="XBL60" s="18"/>
      <c r="XBM60" s="18"/>
      <c r="XBN60" s="18"/>
      <c r="XBO60" s="18"/>
      <c r="XBP60" s="18"/>
      <c r="XBQ60" s="18"/>
      <c r="XBR60" s="18"/>
      <c r="XBS60" s="18"/>
      <c r="XBT60" s="18"/>
      <c r="XBU60" s="18"/>
      <c r="XBV60" s="18"/>
      <c r="XBW60" s="18"/>
      <c r="XBX60" s="18"/>
      <c r="XBY60" s="18"/>
      <c r="XBZ60" s="18"/>
      <c r="XCA60" s="18"/>
      <c r="XCB60" s="18"/>
      <c r="XCC60" s="18"/>
      <c r="XCD60" s="18"/>
      <c r="XCE60" s="18"/>
      <c r="XCF60" s="18"/>
      <c r="XCG60" s="18"/>
      <c r="XCH60" s="18"/>
      <c r="XCI60" s="18"/>
      <c r="XCJ60" s="18"/>
      <c r="XCK60" s="18"/>
      <c r="XCL60" s="18"/>
      <c r="XCM60" s="18"/>
      <c r="XCN60" s="18"/>
      <c r="XCO60" s="18"/>
      <c r="XCP60" s="18"/>
      <c r="XCQ60" s="18"/>
      <c r="XCR60" s="18"/>
      <c r="XCS60" s="18"/>
      <c r="XCT60" s="18"/>
      <c r="XCU60" s="18"/>
      <c r="XCV60" s="18"/>
      <c r="XCW60" s="18"/>
      <c r="XCX60" s="18"/>
      <c r="XCY60" s="18"/>
      <c r="XCZ60" s="18"/>
      <c r="XDA60" s="18"/>
      <c r="XDB60" s="18"/>
      <c r="XDC60" s="18"/>
      <c r="XDD60" s="18"/>
      <c r="XDE60" s="18"/>
      <c r="XDF60" s="18"/>
      <c r="XDG60" s="18"/>
      <c r="XDH60" s="18"/>
      <c r="XDI60" s="18"/>
      <c r="XDJ60" s="18"/>
      <c r="XDK60" s="18"/>
      <c r="XDL60" s="18"/>
      <c r="XDM60" s="18"/>
      <c r="XDN60" s="18"/>
      <c r="XDO60" s="18"/>
      <c r="XDP60" s="18"/>
      <c r="XDQ60" s="18"/>
      <c r="XDR60" s="18"/>
      <c r="XDS60" s="18"/>
      <c r="XDT60" s="18"/>
      <c r="XDU60" s="18"/>
      <c r="XDV60" s="18"/>
      <c r="XDW60" s="18"/>
      <c r="XDX60" s="18"/>
      <c r="XDY60" s="18"/>
      <c r="XDZ60" s="18"/>
      <c r="XEA60" s="18"/>
      <c r="XEB60" s="18"/>
      <c r="XEC60" s="18"/>
      <c r="XED60" s="18"/>
      <c r="XEE60" s="18"/>
      <c r="XEF60" s="18"/>
      <c r="XEG60" s="18"/>
      <c r="XEH60" s="18"/>
      <c r="XEI60" s="18"/>
      <c r="XEJ60" s="18"/>
      <c r="XEK60" s="18"/>
      <c r="XEL60" s="18"/>
      <c r="XEM60" s="18"/>
      <c r="XEN60" s="18"/>
      <c r="XEO60" s="18"/>
      <c r="XEP60" s="18"/>
      <c r="XEQ60" s="18"/>
      <c r="XER60" s="18"/>
      <c r="XES60" s="18"/>
      <c r="XET60" s="18"/>
      <c r="XEU60" s="18"/>
      <c r="XEV60" s="18"/>
      <c r="XEW60" s="18"/>
      <c r="XEX60" s="18"/>
    </row>
    <row r="61" spans="1:16378">
      <c r="A61" s="28" t="s">
        <v>82</v>
      </c>
      <c r="B61" s="28" t="s">
        <v>83</v>
      </c>
      <c r="C61" s="28" t="s">
        <v>0</v>
      </c>
      <c r="D61" s="77" t="s">
        <v>1</v>
      </c>
      <c r="E61" s="77" t="s">
        <v>127</v>
      </c>
      <c r="F61" s="28" t="s">
        <v>9</v>
      </c>
      <c r="G61" s="77" t="s">
        <v>88</v>
      </c>
      <c r="H61" s="133"/>
      <c r="I61" s="133"/>
      <c r="J61" s="18" t="s">
        <v>87</v>
      </c>
      <c r="K61" s="18"/>
      <c r="L61" s="18"/>
      <c r="M61" s="18" t="s">
        <v>88</v>
      </c>
      <c r="N61" s="18" t="s">
        <v>137</v>
      </c>
      <c r="O61" s="18" t="s">
        <v>90</v>
      </c>
      <c r="P61" s="17" t="s">
        <v>88</v>
      </c>
      <c r="Q61" s="257" t="s">
        <v>138</v>
      </c>
      <c r="R61" s="78" t="s">
        <v>125</v>
      </c>
      <c r="S61" s="18">
        <v>20</v>
      </c>
      <c r="T61" s="164">
        <f>U61-3</f>
        <v>46220</v>
      </c>
      <c r="U61" s="164">
        <f>W61-9</f>
        <v>46223</v>
      </c>
      <c r="V61" s="134">
        <f>U61+8</f>
        <v>46231</v>
      </c>
      <c r="W61" s="164">
        <v>46232</v>
      </c>
      <c r="X61" s="134">
        <f>W61+23</f>
        <v>46255</v>
      </c>
      <c r="Y61" s="164">
        <f>X61+3</f>
        <v>46258</v>
      </c>
      <c r="Z61" s="134">
        <f>Y61+11</f>
        <v>46269</v>
      </c>
      <c r="AA61" s="254">
        <f>Z61+3</f>
        <v>46272</v>
      </c>
      <c r="AB61" s="135">
        <f>AA61+53</f>
        <v>46325</v>
      </c>
      <c r="AC61" s="135">
        <f>AB61+3</f>
        <v>46328</v>
      </c>
      <c r="AD61" s="8" t="s">
        <v>139</v>
      </c>
      <c r="AE61" s="8" t="s">
        <v>139</v>
      </c>
      <c r="AF61" s="8" t="s">
        <v>3</v>
      </c>
      <c r="AG61" s="18">
        <v>2</v>
      </c>
      <c r="AH61" s="36" t="s">
        <v>88</v>
      </c>
      <c r="AI61" s="36" t="s">
        <v>88</v>
      </c>
      <c r="AJ61" s="36" t="s">
        <v>88</v>
      </c>
      <c r="AK61" s="36" t="s">
        <v>88</v>
      </c>
      <c r="AL61" s="36" t="s">
        <v>88</v>
      </c>
      <c r="AM61" s="36" t="s">
        <v>88</v>
      </c>
      <c r="AN61" s="18" t="s">
        <v>99</v>
      </c>
      <c r="AO61" s="18" t="s">
        <v>88</v>
      </c>
      <c r="AP61" s="18" t="s">
        <v>4</v>
      </c>
      <c r="BS61" s="272" t="s">
        <v>125</v>
      </c>
      <c r="BT61" s="29" t="s">
        <v>103</v>
      </c>
      <c r="BU61" s="30">
        <v>1</v>
      </c>
      <c r="BV61" s="30">
        <v>2</v>
      </c>
      <c r="BW61" s="30">
        <v>3</v>
      </c>
      <c r="BX61" s="30">
        <v>4</v>
      </c>
      <c r="BY61" s="31" t="s">
        <v>104</v>
      </c>
      <c r="BZ61" s="31" t="s">
        <v>104</v>
      </c>
      <c r="CA61" s="32" t="s">
        <v>105</v>
      </c>
      <c r="CB61" s="32" t="s">
        <v>105</v>
      </c>
      <c r="CC61" s="32" t="s">
        <v>105</v>
      </c>
      <c r="CD61" s="32" t="s">
        <v>105</v>
      </c>
      <c r="CE61" s="32" t="s">
        <v>105</v>
      </c>
      <c r="CF61" s="32" t="s">
        <v>105</v>
      </c>
      <c r="CG61" s="32" t="s">
        <v>105</v>
      </c>
      <c r="CH61" s="32" t="s">
        <v>105</v>
      </c>
      <c r="CI61" s="33" t="s">
        <v>106</v>
      </c>
    </row>
    <row r="62" spans="1:16378">
      <c r="A62" s="28" t="s">
        <v>82</v>
      </c>
      <c r="B62" s="28" t="s">
        <v>83</v>
      </c>
      <c r="C62" s="28" t="s">
        <v>0</v>
      </c>
      <c r="D62" s="77" t="s">
        <v>1</v>
      </c>
      <c r="E62" s="77" t="s">
        <v>127</v>
      </c>
      <c r="F62" s="28" t="s">
        <v>2</v>
      </c>
      <c r="G62" s="77" t="s">
        <v>88</v>
      </c>
      <c r="H62" s="133"/>
      <c r="I62" s="133"/>
      <c r="J62" s="18" t="s">
        <v>87</v>
      </c>
      <c r="K62" s="18"/>
      <c r="L62" s="18"/>
      <c r="M62" s="18" t="s">
        <v>88</v>
      </c>
      <c r="N62" s="18" t="s">
        <v>137</v>
      </c>
      <c r="O62" s="18" t="s">
        <v>90</v>
      </c>
      <c r="P62" s="17" t="s">
        <v>88</v>
      </c>
      <c r="Q62" s="257" t="s">
        <v>140</v>
      </c>
      <c r="R62" s="78" t="s">
        <v>125</v>
      </c>
      <c r="S62" s="18">
        <v>20</v>
      </c>
      <c r="T62" s="164">
        <f t="shared" ref="T62:T75" si="10">U62-3</f>
        <v>46234</v>
      </c>
      <c r="U62" s="164">
        <f t="shared" ref="U62:U75" si="11">W62-9</f>
        <v>46237</v>
      </c>
      <c r="V62" s="134">
        <f t="shared" ref="V62:V75" si="12">U62+8</f>
        <v>46245</v>
      </c>
      <c r="W62" s="164">
        <v>46246</v>
      </c>
      <c r="X62" s="134">
        <f t="shared" ref="X62:X75" si="13">W62+23</f>
        <v>46269</v>
      </c>
      <c r="Y62" s="164">
        <f t="shared" ref="Y62:Y75" si="14">X62+3</f>
        <v>46272</v>
      </c>
      <c r="Z62" s="134">
        <f t="shared" ref="Z62:Z75" si="15">Y62+11</f>
        <v>46283</v>
      </c>
      <c r="AA62" s="254">
        <f t="shared" ref="AA62:AA75" si="16">Z62+3</f>
        <v>46286</v>
      </c>
      <c r="AB62" s="135">
        <f t="shared" ref="AB62:AB75" si="17">AA62+53</f>
        <v>46339</v>
      </c>
      <c r="AC62" s="135">
        <f t="shared" ref="AC62:AC75" si="18">AB62+3</f>
        <v>46342</v>
      </c>
      <c r="AD62" s="8" t="s">
        <v>141</v>
      </c>
      <c r="AE62" s="8" t="s">
        <v>141</v>
      </c>
      <c r="AF62" s="8" t="s">
        <v>3</v>
      </c>
      <c r="AG62" s="18">
        <v>2</v>
      </c>
      <c r="AH62" s="36" t="s">
        <v>88</v>
      </c>
      <c r="AI62" s="36" t="s">
        <v>88</v>
      </c>
      <c r="AJ62" s="36" t="s">
        <v>88</v>
      </c>
      <c r="AK62" s="36" t="s">
        <v>88</v>
      </c>
      <c r="AL62" s="36" t="s">
        <v>88</v>
      </c>
      <c r="AM62" s="36" t="s">
        <v>88</v>
      </c>
      <c r="AN62" s="18" t="s">
        <v>99</v>
      </c>
      <c r="AO62" s="18" t="s">
        <v>88</v>
      </c>
      <c r="AP62" s="18" t="s">
        <v>4</v>
      </c>
      <c r="BU62" s="10" t="s">
        <v>125</v>
      </c>
      <c r="BV62" s="29" t="s">
        <v>103</v>
      </c>
      <c r="BW62" s="30">
        <v>1</v>
      </c>
      <c r="BX62" s="30">
        <v>2</v>
      </c>
      <c r="BY62" s="30">
        <v>3</v>
      </c>
      <c r="BZ62" s="30">
        <v>4</v>
      </c>
      <c r="CA62" s="31" t="s">
        <v>104</v>
      </c>
      <c r="CB62" s="31" t="s">
        <v>104</v>
      </c>
      <c r="CC62" s="32" t="s">
        <v>105</v>
      </c>
      <c r="CD62" s="32" t="s">
        <v>105</v>
      </c>
      <c r="CE62" s="32" t="s">
        <v>105</v>
      </c>
      <c r="CF62" s="32" t="s">
        <v>105</v>
      </c>
      <c r="CG62" s="32" t="s">
        <v>105</v>
      </c>
      <c r="CH62" s="32" t="s">
        <v>105</v>
      </c>
      <c r="CI62" s="32" t="s">
        <v>105</v>
      </c>
      <c r="CJ62" s="32" t="s">
        <v>105</v>
      </c>
      <c r="CK62" s="33" t="s">
        <v>106</v>
      </c>
    </row>
    <row r="63" spans="1:16378">
      <c r="A63" s="28" t="s">
        <v>82</v>
      </c>
      <c r="B63" s="28" t="s">
        <v>83</v>
      </c>
      <c r="C63" s="28" t="s">
        <v>0</v>
      </c>
      <c r="D63" s="77" t="s">
        <v>14</v>
      </c>
      <c r="E63" s="77" t="s">
        <v>127</v>
      </c>
      <c r="F63" s="28" t="s">
        <v>9</v>
      </c>
      <c r="G63" s="77" t="s">
        <v>88</v>
      </c>
      <c r="H63" s="133"/>
      <c r="I63" s="133"/>
      <c r="J63" s="18" t="s">
        <v>87</v>
      </c>
      <c r="K63" s="18"/>
      <c r="L63" s="18"/>
      <c r="M63" s="18" t="s">
        <v>88</v>
      </c>
      <c r="N63" s="18" t="s">
        <v>137</v>
      </c>
      <c r="O63" s="18" t="s">
        <v>90</v>
      </c>
      <c r="P63" s="17" t="s">
        <v>88</v>
      </c>
      <c r="Q63" s="257" t="s">
        <v>142</v>
      </c>
      <c r="R63" s="78" t="s">
        <v>125</v>
      </c>
      <c r="S63" s="18">
        <v>20</v>
      </c>
      <c r="T63" s="164">
        <f t="shared" si="10"/>
        <v>46241</v>
      </c>
      <c r="U63" s="164">
        <f t="shared" si="11"/>
        <v>46244</v>
      </c>
      <c r="V63" s="134">
        <f t="shared" si="12"/>
        <v>46252</v>
      </c>
      <c r="W63" s="164">
        <v>46253</v>
      </c>
      <c r="X63" s="134">
        <f t="shared" si="13"/>
        <v>46276</v>
      </c>
      <c r="Y63" s="164">
        <f t="shared" si="14"/>
        <v>46279</v>
      </c>
      <c r="Z63" s="134">
        <f t="shared" si="15"/>
        <v>46290</v>
      </c>
      <c r="AA63" s="254">
        <f t="shared" si="16"/>
        <v>46293</v>
      </c>
      <c r="AB63" s="135">
        <f t="shared" si="17"/>
        <v>46346</v>
      </c>
      <c r="AC63" s="135">
        <f t="shared" si="18"/>
        <v>46349</v>
      </c>
      <c r="AD63" s="8" t="s">
        <v>119</v>
      </c>
      <c r="AE63" s="8" t="s">
        <v>119</v>
      </c>
      <c r="AF63" s="8" t="s">
        <v>3</v>
      </c>
      <c r="AG63" s="18">
        <v>2</v>
      </c>
      <c r="AH63" s="36" t="s">
        <v>88</v>
      </c>
      <c r="AI63" s="36" t="s">
        <v>88</v>
      </c>
      <c r="AJ63" s="36" t="s">
        <v>88</v>
      </c>
      <c r="AK63" s="36" t="s">
        <v>88</v>
      </c>
      <c r="AL63" s="36" t="s">
        <v>88</v>
      </c>
      <c r="AM63" s="36" t="s">
        <v>88</v>
      </c>
      <c r="AN63" s="18" t="s">
        <v>99</v>
      </c>
      <c r="AO63" s="18" t="s">
        <v>88</v>
      </c>
      <c r="AP63" s="18" t="s">
        <v>4</v>
      </c>
      <c r="BV63" s="10" t="s">
        <v>125</v>
      </c>
      <c r="BW63" s="29" t="s">
        <v>103</v>
      </c>
      <c r="BX63" s="30">
        <v>1</v>
      </c>
      <c r="BY63" s="30">
        <v>2</v>
      </c>
      <c r="BZ63" s="30">
        <v>3</v>
      </c>
      <c r="CA63" s="30">
        <v>4</v>
      </c>
      <c r="CB63" s="31" t="s">
        <v>104</v>
      </c>
      <c r="CC63" s="31" t="s">
        <v>104</v>
      </c>
      <c r="CD63" s="32" t="s">
        <v>105</v>
      </c>
      <c r="CE63" s="32" t="s">
        <v>105</v>
      </c>
      <c r="CF63" s="32" t="s">
        <v>105</v>
      </c>
      <c r="CG63" s="32" t="s">
        <v>105</v>
      </c>
      <c r="CH63" s="32" t="s">
        <v>105</v>
      </c>
      <c r="CI63" s="32" t="s">
        <v>105</v>
      </c>
      <c r="CJ63" s="32" t="s">
        <v>105</v>
      </c>
      <c r="CK63" s="32" t="s">
        <v>105</v>
      </c>
      <c r="CL63" s="33" t="s">
        <v>106</v>
      </c>
    </row>
    <row r="64" spans="1:16378">
      <c r="A64" s="28" t="s">
        <v>82</v>
      </c>
      <c r="B64" s="28" t="s">
        <v>83</v>
      </c>
      <c r="C64" s="28" t="s">
        <v>0</v>
      </c>
      <c r="D64" s="77" t="s">
        <v>14</v>
      </c>
      <c r="E64" s="77" t="s">
        <v>127</v>
      </c>
      <c r="F64" s="28" t="s">
        <v>2</v>
      </c>
      <c r="G64" s="77" t="s">
        <v>88</v>
      </c>
      <c r="H64" s="133"/>
      <c r="I64" s="133"/>
      <c r="J64" s="18" t="s">
        <v>87</v>
      </c>
      <c r="K64" s="18"/>
      <c r="L64" s="18"/>
      <c r="M64" s="18" t="s">
        <v>88</v>
      </c>
      <c r="N64" s="18" t="s">
        <v>137</v>
      </c>
      <c r="O64" s="18" t="s">
        <v>90</v>
      </c>
      <c r="P64" s="17" t="s">
        <v>88</v>
      </c>
      <c r="Q64" s="257" t="s">
        <v>143</v>
      </c>
      <c r="R64" s="78" t="s">
        <v>125</v>
      </c>
      <c r="S64" s="18">
        <v>20</v>
      </c>
      <c r="T64" s="164">
        <f t="shared" si="10"/>
        <v>46248</v>
      </c>
      <c r="U64" s="164">
        <f t="shared" si="11"/>
        <v>46251</v>
      </c>
      <c r="V64" s="134">
        <f t="shared" si="12"/>
        <v>46259</v>
      </c>
      <c r="W64" s="164">
        <v>46260</v>
      </c>
      <c r="X64" s="134">
        <f t="shared" si="13"/>
        <v>46283</v>
      </c>
      <c r="Y64" s="164">
        <f t="shared" si="14"/>
        <v>46286</v>
      </c>
      <c r="Z64" s="134">
        <f t="shared" si="15"/>
        <v>46297</v>
      </c>
      <c r="AA64" s="254">
        <f t="shared" si="16"/>
        <v>46300</v>
      </c>
      <c r="AB64" s="135">
        <f t="shared" si="17"/>
        <v>46353</v>
      </c>
      <c r="AC64" s="135">
        <f t="shared" si="18"/>
        <v>46356</v>
      </c>
      <c r="AD64" s="8" t="s">
        <v>144</v>
      </c>
      <c r="AE64" s="8" t="s">
        <v>144</v>
      </c>
      <c r="AF64" s="8" t="s">
        <v>3</v>
      </c>
      <c r="AG64" s="18">
        <v>2</v>
      </c>
      <c r="AH64" s="36" t="s">
        <v>88</v>
      </c>
      <c r="AI64" s="36" t="s">
        <v>88</v>
      </c>
      <c r="AJ64" s="36" t="s">
        <v>88</v>
      </c>
      <c r="AK64" s="36" t="s">
        <v>88</v>
      </c>
      <c r="AL64" s="36" t="s">
        <v>88</v>
      </c>
      <c r="AM64" s="36" t="s">
        <v>88</v>
      </c>
      <c r="AN64" s="18" t="s">
        <v>99</v>
      </c>
      <c r="AO64" s="18" t="s">
        <v>88</v>
      </c>
      <c r="AP64" s="18" t="s">
        <v>4</v>
      </c>
      <c r="BW64" s="10" t="s">
        <v>125</v>
      </c>
      <c r="BX64" s="29" t="s">
        <v>103</v>
      </c>
      <c r="BY64" s="30">
        <v>1</v>
      </c>
      <c r="BZ64" s="30">
        <v>2</v>
      </c>
      <c r="CA64" s="30">
        <v>3</v>
      </c>
      <c r="CB64" s="30">
        <v>4</v>
      </c>
      <c r="CC64" s="31" t="s">
        <v>104</v>
      </c>
      <c r="CD64" s="31" t="s">
        <v>104</v>
      </c>
      <c r="CE64" s="32" t="s">
        <v>105</v>
      </c>
      <c r="CF64" s="32" t="s">
        <v>105</v>
      </c>
      <c r="CG64" s="32" t="s">
        <v>105</v>
      </c>
      <c r="CH64" s="32" t="s">
        <v>105</v>
      </c>
      <c r="CI64" s="32" t="s">
        <v>105</v>
      </c>
      <c r="CJ64" s="32" t="s">
        <v>105</v>
      </c>
      <c r="CK64" s="32" t="s">
        <v>105</v>
      </c>
      <c r="CL64" s="32" t="s">
        <v>105</v>
      </c>
      <c r="CM64" s="33" t="s">
        <v>106</v>
      </c>
    </row>
    <row r="65" spans="1:98">
      <c r="A65" s="28" t="s">
        <v>82</v>
      </c>
      <c r="B65" s="28" t="s">
        <v>83</v>
      </c>
      <c r="C65" s="28" t="s">
        <v>0</v>
      </c>
      <c r="D65" s="77" t="s">
        <v>1</v>
      </c>
      <c r="E65" s="77" t="s">
        <v>127</v>
      </c>
      <c r="F65" s="28" t="s">
        <v>9</v>
      </c>
      <c r="G65" s="77" t="s">
        <v>88</v>
      </c>
      <c r="H65" s="133"/>
      <c r="I65" s="133"/>
      <c r="J65" s="18" t="s">
        <v>87</v>
      </c>
      <c r="K65" s="18"/>
      <c r="L65" s="18"/>
      <c r="M65" s="18" t="s">
        <v>88</v>
      </c>
      <c r="N65" s="18" t="s">
        <v>137</v>
      </c>
      <c r="O65" s="18" t="s">
        <v>90</v>
      </c>
      <c r="P65" s="17" t="s">
        <v>88</v>
      </c>
      <c r="Q65" s="257" t="s">
        <v>178</v>
      </c>
      <c r="R65" s="78" t="s">
        <v>125</v>
      </c>
      <c r="S65" s="18">
        <v>20</v>
      </c>
      <c r="T65" s="164">
        <f t="shared" si="10"/>
        <v>46248</v>
      </c>
      <c r="U65" s="164">
        <f t="shared" si="11"/>
        <v>46251</v>
      </c>
      <c r="V65" s="134">
        <f t="shared" si="12"/>
        <v>46259</v>
      </c>
      <c r="W65" s="164">
        <v>46260</v>
      </c>
      <c r="X65" s="134">
        <f t="shared" si="13"/>
        <v>46283</v>
      </c>
      <c r="Y65" s="164">
        <f t="shared" si="14"/>
        <v>46286</v>
      </c>
      <c r="Z65" s="134">
        <f t="shared" si="15"/>
        <v>46297</v>
      </c>
      <c r="AA65" s="254">
        <f t="shared" si="16"/>
        <v>46300</v>
      </c>
      <c r="AB65" s="135">
        <f t="shared" si="17"/>
        <v>46353</v>
      </c>
      <c r="AC65" s="135">
        <f t="shared" si="18"/>
        <v>46356</v>
      </c>
      <c r="AD65" s="8" t="s">
        <v>179</v>
      </c>
      <c r="AE65" s="8" t="s">
        <v>179</v>
      </c>
      <c r="AF65" s="8" t="s">
        <v>3</v>
      </c>
      <c r="AG65" s="18">
        <v>2</v>
      </c>
      <c r="AH65" s="36" t="s">
        <v>88</v>
      </c>
      <c r="AI65" s="36" t="s">
        <v>88</v>
      </c>
      <c r="AJ65" s="36" t="s">
        <v>88</v>
      </c>
      <c r="AK65" s="36" t="s">
        <v>88</v>
      </c>
      <c r="AL65" s="36" t="s">
        <v>88</v>
      </c>
      <c r="AM65" s="36" t="s">
        <v>88</v>
      </c>
      <c r="AN65" s="18" t="s">
        <v>99</v>
      </c>
      <c r="AO65" s="18" t="s">
        <v>88</v>
      </c>
      <c r="AP65" s="18" t="s">
        <v>4</v>
      </c>
      <c r="BW65" s="10" t="s">
        <v>125</v>
      </c>
      <c r="BX65" s="29" t="s">
        <v>103</v>
      </c>
      <c r="BY65" s="30">
        <v>1</v>
      </c>
      <c r="BZ65" s="30">
        <v>2</v>
      </c>
      <c r="CA65" s="30">
        <v>3</v>
      </c>
      <c r="CB65" s="30">
        <v>4</v>
      </c>
      <c r="CC65" s="31" t="s">
        <v>104</v>
      </c>
      <c r="CD65" s="31" t="s">
        <v>104</v>
      </c>
      <c r="CE65" s="32" t="s">
        <v>105</v>
      </c>
      <c r="CF65" s="32" t="s">
        <v>105</v>
      </c>
      <c r="CG65" s="32" t="s">
        <v>105</v>
      </c>
      <c r="CH65" s="32" t="s">
        <v>105</v>
      </c>
      <c r="CI65" s="32" t="s">
        <v>105</v>
      </c>
      <c r="CJ65" s="32" t="s">
        <v>105</v>
      </c>
      <c r="CK65" s="32" t="s">
        <v>105</v>
      </c>
      <c r="CL65" s="32" t="s">
        <v>105</v>
      </c>
      <c r="CM65" s="33" t="s">
        <v>106</v>
      </c>
    </row>
    <row r="66" spans="1:98">
      <c r="A66" s="28" t="s">
        <v>82</v>
      </c>
      <c r="B66" s="28" t="s">
        <v>83</v>
      </c>
      <c r="C66" s="28" t="s">
        <v>0</v>
      </c>
      <c r="D66" s="77" t="s">
        <v>14</v>
      </c>
      <c r="E66" s="77" t="s">
        <v>127</v>
      </c>
      <c r="F66" s="28" t="s">
        <v>9</v>
      </c>
      <c r="G66" s="77" t="s">
        <v>88</v>
      </c>
      <c r="H66" s="133"/>
      <c r="I66" s="133"/>
      <c r="J66" s="18" t="s">
        <v>87</v>
      </c>
      <c r="K66" s="18"/>
      <c r="L66" s="18"/>
      <c r="M66" s="18" t="s">
        <v>88</v>
      </c>
      <c r="N66" s="18" t="s">
        <v>137</v>
      </c>
      <c r="O66" s="18" t="s">
        <v>90</v>
      </c>
      <c r="P66" s="17" t="s">
        <v>88</v>
      </c>
      <c r="Q66" s="257" t="s">
        <v>180</v>
      </c>
      <c r="R66" s="78" t="s">
        <v>125</v>
      </c>
      <c r="S66" s="18">
        <v>20</v>
      </c>
      <c r="T66" s="164">
        <f t="shared" si="10"/>
        <v>46255</v>
      </c>
      <c r="U66" s="164">
        <f t="shared" si="11"/>
        <v>46258</v>
      </c>
      <c r="V66" s="134">
        <f t="shared" si="12"/>
        <v>46266</v>
      </c>
      <c r="W66" s="164">
        <v>46267</v>
      </c>
      <c r="X66" s="134">
        <f t="shared" si="13"/>
        <v>46290</v>
      </c>
      <c r="Y66" s="164">
        <f t="shared" si="14"/>
        <v>46293</v>
      </c>
      <c r="Z66" s="134">
        <f t="shared" si="15"/>
        <v>46304</v>
      </c>
      <c r="AA66" s="254">
        <f t="shared" si="16"/>
        <v>46307</v>
      </c>
      <c r="AB66" s="135">
        <f t="shared" si="17"/>
        <v>46360</v>
      </c>
      <c r="AC66" s="135">
        <f t="shared" si="18"/>
        <v>46363</v>
      </c>
      <c r="AD66" s="8" t="s">
        <v>181</v>
      </c>
      <c r="AE66" s="8" t="s">
        <v>181</v>
      </c>
      <c r="AF66" s="8" t="s">
        <v>3</v>
      </c>
      <c r="AG66" s="18">
        <v>2</v>
      </c>
      <c r="AH66" s="36" t="s">
        <v>88</v>
      </c>
      <c r="AI66" s="36" t="s">
        <v>88</v>
      </c>
      <c r="AJ66" s="36" t="s">
        <v>88</v>
      </c>
      <c r="AK66" s="36" t="s">
        <v>88</v>
      </c>
      <c r="AL66" s="36" t="s">
        <v>88</v>
      </c>
      <c r="AM66" s="36" t="s">
        <v>88</v>
      </c>
      <c r="AN66" s="18" t="s">
        <v>99</v>
      </c>
      <c r="AO66" s="18" t="s">
        <v>88</v>
      </c>
      <c r="AP66" s="18" t="s">
        <v>4</v>
      </c>
      <c r="BX66" s="10" t="s">
        <v>125</v>
      </c>
      <c r="BY66" s="29" t="s">
        <v>103</v>
      </c>
      <c r="BZ66" s="30">
        <v>1</v>
      </c>
      <c r="CA66" s="30">
        <v>2</v>
      </c>
      <c r="CB66" s="30">
        <v>3</v>
      </c>
      <c r="CC66" s="30">
        <v>4</v>
      </c>
      <c r="CD66" s="31" t="s">
        <v>104</v>
      </c>
      <c r="CE66" s="31" t="s">
        <v>104</v>
      </c>
      <c r="CF66" s="32" t="s">
        <v>105</v>
      </c>
      <c r="CG66" s="32" t="s">
        <v>105</v>
      </c>
      <c r="CH66" s="32" t="s">
        <v>105</v>
      </c>
      <c r="CI66" s="32" t="s">
        <v>105</v>
      </c>
      <c r="CJ66" s="32" t="s">
        <v>105</v>
      </c>
      <c r="CK66" s="32" t="s">
        <v>105</v>
      </c>
      <c r="CL66" s="32" t="s">
        <v>105</v>
      </c>
      <c r="CM66" s="32" t="s">
        <v>105</v>
      </c>
      <c r="CN66" s="33" t="s">
        <v>106</v>
      </c>
    </row>
    <row r="67" spans="1:98">
      <c r="A67" s="28" t="s">
        <v>82</v>
      </c>
      <c r="B67" s="28" t="s">
        <v>83</v>
      </c>
      <c r="C67" s="28" t="s">
        <v>0</v>
      </c>
      <c r="D67" s="77" t="s">
        <v>1</v>
      </c>
      <c r="E67" s="77" t="s">
        <v>127</v>
      </c>
      <c r="F67" s="28" t="s">
        <v>9</v>
      </c>
      <c r="G67" s="77" t="s">
        <v>88</v>
      </c>
      <c r="H67" s="133"/>
      <c r="I67" s="133"/>
      <c r="J67" s="18" t="s">
        <v>87</v>
      </c>
      <c r="K67" s="18"/>
      <c r="L67" s="18"/>
      <c r="M67" s="18" t="s">
        <v>88</v>
      </c>
      <c r="N67" s="18" t="s">
        <v>137</v>
      </c>
      <c r="O67" s="18" t="s">
        <v>90</v>
      </c>
      <c r="P67" s="17" t="s">
        <v>88</v>
      </c>
      <c r="Q67" s="257" t="s">
        <v>147</v>
      </c>
      <c r="R67" s="78" t="s">
        <v>125</v>
      </c>
      <c r="S67" s="18">
        <v>20</v>
      </c>
      <c r="T67" s="164">
        <f t="shared" si="10"/>
        <v>46262</v>
      </c>
      <c r="U67" s="164">
        <f t="shared" si="11"/>
        <v>46265</v>
      </c>
      <c r="V67" s="134">
        <f t="shared" si="12"/>
        <v>46273</v>
      </c>
      <c r="W67" s="164">
        <v>46274</v>
      </c>
      <c r="X67" s="134">
        <f t="shared" si="13"/>
        <v>46297</v>
      </c>
      <c r="Y67" s="164">
        <f t="shared" si="14"/>
        <v>46300</v>
      </c>
      <c r="Z67" s="134">
        <f t="shared" si="15"/>
        <v>46311</v>
      </c>
      <c r="AA67" s="254">
        <f t="shared" si="16"/>
        <v>46314</v>
      </c>
      <c r="AB67" s="135">
        <f t="shared" si="17"/>
        <v>46367</v>
      </c>
      <c r="AC67" s="135">
        <f t="shared" si="18"/>
        <v>46370</v>
      </c>
      <c r="AD67" s="8" t="s">
        <v>182</v>
      </c>
      <c r="AE67" s="8" t="s">
        <v>182</v>
      </c>
      <c r="AF67" s="8" t="s">
        <v>3</v>
      </c>
      <c r="AG67" s="18">
        <v>2</v>
      </c>
      <c r="AH67" s="36" t="s">
        <v>88</v>
      </c>
      <c r="AI67" s="36" t="s">
        <v>88</v>
      </c>
      <c r="AJ67" s="36" t="s">
        <v>88</v>
      </c>
      <c r="AK67" s="36" t="s">
        <v>88</v>
      </c>
      <c r="AL67" s="36" t="s">
        <v>88</v>
      </c>
      <c r="AM67" s="36" t="s">
        <v>88</v>
      </c>
      <c r="AN67" s="18" t="s">
        <v>99</v>
      </c>
      <c r="AO67" s="18" t="s">
        <v>88</v>
      </c>
      <c r="AP67" s="18" t="s">
        <v>4</v>
      </c>
      <c r="BY67" s="10" t="s">
        <v>125</v>
      </c>
      <c r="BZ67" s="29" t="s">
        <v>103</v>
      </c>
      <c r="CA67" s="30">
        <v>1</v>
      </c>
      <c r="CB67" s="30">
        <v>2</v>
      </c>
      <c r="CC67" s="30">
        <v>3</v>
      </c>
      <c r="CD67" s="30">
        <v>4</v>
      </c>
      <c r="CE67" s="31" t="s">
        <v>104</v>
      </c>
      <c r="CF67" s="31" t="s">
        <v>104</v>
      </c>
      <c r="CG67" s="32" t="s">
        <v>105</v>
      </c>
      <c r="CH67" s="32" t="s">
        <v>105</v>
      </c>
      <c r="CI67" s="32" t="s">
        <v>105</v>
      </c>
      <c r="CJ67" s="32" t="s">
        <v>105</v>
      </c>
      <c r="CK67" s="32" t="s">
        <v>105</v>
      </c>
      <c r="CL67" s="32" t="s">
        <v>105</v>
      </c>
      <c r="CM67" s="32" t="s">
        <v>105</v>
      </c>
      <c r="CN67" s="32" t="s">
        <v>105</v>
      </c>
      <c r="CO67" s="33" t="s">
        <v>106</v>
      </c>
    </row>
    <row r="68" spans="1:98">
      <c r="A68" s="28" t="s">
        <v>82</v>
      </c>
      <c r="B68" s="28" t="s">
        <v>83</v>
      </c>
      <c r="C68" s="28" t="s">
        <v>0</v>
      </c>
      <c r="D68" s="77" t="s">
        <v>14</v>
      </c>
      <c r="E68" s="77" t="s">
        <v>127</v>
      </c>
      <c r="F68" s="28" t="s">
        <v>9</v>
      </c>
      <c r="G68" s="77" t="s">
        <v>88</v>
      </c>
      <c r="H68" s="133"/>
      <c r="I68" s="133"/>
      <c r="J68" s="18" t="s">
        <v>87</v>
      </c>
      <c r="K68" s="18"/>
      <c r="L68" s="18"/>
      <c r="M68" s="18" t="s">
        <v>88</v>
      </c>
      <c r="N68" s="18" t="s">
        <v>137</v>
      </c>
      <c r="O68" s="18" t="s">
        <v>90</v>
      </c>
      <c r="P68" s="17" t="s">
        <v>88</v>
      </c>
      <c r="Q68" s="257" t="s">
        <v>148</v>
      </c>
      <c r="R68" s="78" t="s">
        <v>125</v>
      </c>
      <c r="S68" s="18">
        <v>20</v>
      </c>
      <c r="T68" s="164">
        <f t="shared" si="10"/>
        <v>46269</v>
      </c>
      <c r="U68" s="164">
        <f t="shared" si="11"/>
        <v>46272</v>
      </c>
      <c r="V68" s="134">
        <f t="shared" si="12"/>
        <v>46280</v>
      </c>
      <c r="W68" s="164">
        <v>46281</v>
      </c>
      <c r="X68" s="134">
        <f t="shared" si="13"/>
        <v>46304</v>
      </c>
      <c r="Y68" s="164">
        <f t="shared" si="14"/>
        <v>46307</v>
      </c>
      <c r="Z68" s="134">
        <f t="shared" si="15"/>
        <v>46318</v>
      </c>
      <c r="AA68" s="254">
        <f t="shared" si="16"/>
        <v>46321</v>
      </c>
      <c r="AB68" s="135">
        <f t="shared" si="17"/>
        <v>46374</v>
      </c>
      <c r="AC68" s="135">
        <f t="shared" si="18"/>
        <v>46377</v>
      </c>
      <c r="AD68" s="8" t="s">
        <v>183</v>
      </c>
      <c r="AE68" s="8" t="s">
        <v>183</v>
      </c>
      <c r="AF68" s="8" t="s">
        <v>3</v>
      </c>
      <c r="AG68" s="18">
        <v>2</v>
      </c>
      <c r="AH68" s="36" t="s">
        <v>88</v>
      </c>
      <c r="AI68" s="36" t="s">
        <v>88</v>
      </c>
      <c r="AJ68" s="36" t="s">
        <v>88</v>
      </c>
      <c r="AK68" s="36" t="s">
        <v>88</v>
      </c>
      <c r="AL68" s="36" t="s">
        <v>88</v>
      </c>
      <c r="AM68" s="36" t="s">
        <v>88</v>
      </c>
      <c r="AN68" s="18" t="s">
        <v>99</v>
      </c>
      <c r="AO68" s="18" t="s">
        <v>88</v>
      </c>
      <c r="AP68" s="18" t="s">
        <v>4</v>
      </c>
      <c r="BZ68" s="10" t="s">
        <v>125</v>
      </c>
      <c r="CA68" s="29" t="s">
        <v>103</v>
      </c>
      <c r="CB68" s="30">
        <v>1</v>
      </c>
      <c r="CC68" s="30">
        <v>2</v>
      </c>
      <c r="CD68" s="30">
        <v>3</v>
      </c>
      <c r="CE68" s="30">
        <v>4</v>
      </c>
      <c r="CF68" s="31" t="s">
        <v>104</v>
      </c>
      <c r="CG68" s="31" t="s">
        <v>104</v>
      </c>
      <c r="CH68" s="32" t="s">
        <v>105</v>
      </c>
      <c r="CI68" s="32" t="s">
        <v>105</v>
      </c>
      <c r="CJ68" s="32" t="s">
        <v>105</v>
      </c>
      <c r="CK68" s="32" t="s">
        <v>105</v>
      </c>
      <c r="CL68" s="32" t="s">
        <v>105</v>
      </c>
      <c r="CM68" s="32" t="s">
        <v>105</v>
      </c>
      <c r="CN68" s="32" t="s">
        <v>105</v>
      </c>
      <c r="CO68" s="32" t="s">
        <v>105</v>
      </c>
      <c r="CP68" s="33" t="s">
        <v>106</v>
      </c>
    </row>
    <row r="69" spans="1:98">
      <c r="A69" s="28" t="s">
        <v>82</v>
      </c>
      <c r="B69" s="28" t="s">
        <v>83</v>
      </c>
      <c r="C69" s="28" t="s">
        <v>0</v>
      </c>
      <c r="D69" s="77" t="s">
        <v>1</v>
      </c>
      <c r="E69" s="77" t="s">
        <v>127</v>
      </c>
      <c r="F69" s="28" t="s">
        <v>9</v>
      </c>
      <c r="G69" s="77" t="s">
        <v>88</v>
      </c>
      <c r="H69" s="133"/>
      <c r="I69" s="133"/>
      <c r="J69" s="18" t="s">
        <v>87</v>
      </c>
      <c r="K69" s="18"/>
      <c r="L69" s="18"/>
      <c r="M69" s="18" t="s">
        <v>88</v>
      </c>
      <c r="N69" s="18" t="s">
        <v>137</v>
      </c>
      <c r="O69" s="18" t="s">
        <v>90</v>
      </c>
      <c r="P69" s="17" t="s">
        <v>88</v>
      </c>
      <c r="Q69" s="257" t="s">
        <v>184</v>
      </c>
      <c r="R69" s="78" t="s">
        <v>125</v>
      </c>
      <c r="S69" s="18">
        <v>20</v>
      </c>
      <c r="T69" s="164">
        <f t="shared" si="10"/>
        <v>46269</v>
      </c>
      <c r="U69" s="164">
        <f t="shared" si="11"/>
        <v>46272</v>
      </c>
      <c r="V69" s="134">
        <f t="shared" si="12"/>
        <v>46280</v>
      </c>
      <c r="W69" s="164">
        <v>46281</v>
      </c>
      <c r="X69" s="134">
        <f t="shared" si="13"/>
        <v>46304</v>
      </c>
      <c r="Y69" s="164">
        <f t="shared" si="14"/>
        <v>46307</v>
      </c>
      <c r="Z69" s="134">
        <f t="shared" si="15"/>
        <v>46318</v>
      </c>
      <c r="AA69" s="254">
        <f t="shared" si="16"/>
        <v>46321</v>
      </c>
      <c r="AB69" s="135">
        <f t="shared" si="17"/>
        <v>46374</v>
      </c>
      <c r="AC69" s="135">
        <f t="shared" si="18"/>
        <v>46377</v>
      </c>
      <c r="AD69" s="8" t="s">
        <v>185</v>
      </c>
      <c r="AE69" s="8" t="s">
        <v>185</v>
      </c>
      <c r="AF69" s="8" t="s">
        <v>3</v>
      </c>
      <c r="AG69" s="18">
        <v>2</v>
      </c>
      <c r="AH69" s="36" t="s">
        <v>88</v>
      </c>
      <c r="AI69" s="36" t="s">
        <v>88</v>
      </c>
      <c r="AJ69" s="36" t="s">
        <v>88</v>
      </c>
      <c r="AK69" s="36" t="s">
        <v>88</v>
      </c>
      <c r="AL69" s="36" t="s">
        <v>88</v>
      </c>
      <c r="AM69" s="36" t="s">
        <v>88</v>
      </c>
      <c r="AN69" s="18" t="s">
        <v>99</v>
      </c>
      <c r="AO69" s="18" t="s">
        <v>88</v>
      </c>
      <c r="AP69" s="18" t="s">
        <v>4</v>
      </c>
      <c r="BZ69" s="10" t="s">
        <v>125</v>
      </c>
      <c r="CA69" s="29" t="s">
        <v>103</v>
      </c>
      <c r="CB69" s="30">
        <v>1</v>
      </c>
      <c r="CC69" s="30">
        <v>2</v>
      </c>
      <c r="CD69" s="30">
        <v>3</v>
      </c>
      <c r="CE69" s="30">
        <v>4</v>
      </c>
      <c r="CF69" s="31" t="s">
        <v>104</v>
      </c>
      <c r="CG69" s="31" t="s">
        <v>104</v>
      </c>
      <c r="CH69" s="32" t="s">
        <v>105</v>
      </c>
      <c r="CI69" s="32" t="s">
        <v>105</v>
      </c>
      <c r="CJ69" s="32" t="s">
        <v>105</v>
      </c>
      <c r="CK69" s="32" t="s">
        <v>105</v>
      </c>
      <c r="CL69" s="32" t="s">
        <v>105</v>
      </c>
      <c r="CM69" s="32" t="s">
        <v>105</v>
      </c>
      <c r="CN69" s="32" t="s">
        <v>105</v>
      </c>
      <c r="CO69" s="32" t="s">
        <v>105</v>
      </c>
      <c r="CP69" s="33" t="s">
        <v>106</v>
      </c>
    </row>
    <row r="70" spans="1:98">
      <c r="A70" s="28" t="s">
        <v>82</v>
      </c>
      <c r="B70" s="28" t="s">
        <v>83</v>
      </c>
      <c r="C70" s="28" t="s">
        <v>0</v>
      </c>
      <c r="D70" s="77" t="s">
        <v>8</v>
      </c>
      <c r="E70" s="77" t="s">
        <v>127</v>
      </c>
      <c r="F70" s="28" t="s">
        <v>2</v>
      </c>
      <c r="G70" s="77" t="s">
        <v>88</v>
      </c>
      <c r="H70" s="133"/>
      <c r="I70" s="133"/>
      <c r="J70" s="18" t="s">
        <v>87</v>
      </c>
      <c r="K70" s="18"/>
      <c r="L70" s="18"/>
      <c r="M70" s="18" t="s">
        <v>88</v>
      </c>
      <c r="N70" s="18" t="s">
        <v>137</v>
      </c>
      <c r="O70" s="18" t="s">
        <v>90</v>
      </c>
      <c r="P70" s="17" t="s">
        <v>88</v>
      </c>
      <c r="Q70" s="257" t="s">
        <v>186</v>
      </c>
      <c r="R70" s="78" t="s">
        <v>125</v>
      </c>
      <c r="S70" s="18">
        <v>20</v>
      </c>
      <c r="T70" s="164">
        <f t="shared" si="10"/>
        <v>46276</v>
      </c>
      <c r="U70" s="164">
        <f t="shared" si="11"/>
        <v>46279</v>
      </c>
      <c r="V70" s="134">
        <f t="shared" si="12"/>
        <v>46287</v>
      </c>
      <c r="W70" s="164">
        <v>46288</v>
      </c>
      <c r="X70" s="134">
        <f t="shared" si="13"/>
        <v>46311</v>
      </c>
      <c r="Y70" s="164">
        <f t="shared" si="14"/>
        <v>46314</v>
      </c>
      <c r="Z70" s="134">
        <f t="shared" si="15"/>
        <v>46325</v>
      </c>
      <c r="AA70" s="254">
        <f t="shared" si="16"/>
        <v>46328</v>
      </c>
      <c r="AB70" s="135">
        <f t="shared" si="17"/>
        <v>46381</v>
      </c>
      <c r="AC70" s="135">
        <f t="shared" si="18"/>
        <v>46384</v>
      </c>
      <c r="AD70" s="18" t="s">
        <v>93</v>
      </c>
      <c r="AE70" s="18" t="s">
        <v>93</v>
      </c>
      <c r="AF70" s="8" t="s">
        <v>3</v>
      </c>
      <c r="AG70" s="18">
        <v>2</v>
      </c>
      <c r="AH70" s="36" t="s">
        <v>88</v>
      </c>
      <c r="AI70" s="36" t="s">
        <v>88</v>
      </c>
      <c r="AJ70" s="36" t="s">
        <v>88</v>
      </c>
      <c r="AK70" s="36" t="s">
        <v>88</v>
      </c>
      <c r="AL70" s="36" t="s">
        <v>88</v>
      </c>
      <c r="AM70" s="36" t="s">
        <v>88</v>
      </c>
      <c r="AN70" s="18" t="s">
        <v>99</v>
      </c>
      <c r="AO70" s="18" t="s">
        <v>88</v>
      </c>
      <c r="AP70" s="18" t="s">
        <v>4</v>
      </c>
      <c r="CA70" s="10" t="s">
        <v>125</v>
      </c>
      <c r="CB70" s="29" t="s">
        <v>103</v>
      </c>
      <c r="CC70" s="30">
        <v>1</v>
      </c>
      <c r="CD70" s="30">
        <v>2</v>
      </c>
      <c r="CE70" s="30">
        <v>3</v>
      </c>
      <c r="CF70" s="30">
        <v>4</v>
      </c>
      <c r="CG70" s="31" t="s">
        <v>104</v>
      </c>
      <c r="CH70" s="31" t="s">
        <v>104</v>
      </c>
      <c r="CI70" s="32" t="s">
        <v>105</v>
      </c>
      <c r="CJ70" s="32" t="s">
        <v>105</v>
      </c>
      <c r="CK70" s="32" t="s">
        <v>105</v>
      </c>
      <c r="CL70" s="32" t="s">
        <v>105</v>
      </c>
      <c r="CM70" s="32" t="s">
        <v>105</v>
      </c>
      <c r="CN70" s="32" t="s">
        <v>105</v>
      </c>
      <c r="CO70" s="32" t="s">
        <v>105</v>
      </c>
      <c r="CP70" s="32" t="s">
        <v>105</v>
      </c>
      <c r="CQ70" s="33" t="s">
        <v>106</v>
      </c>
    </row>
    <row r="71" spans="1:98">
      <c r="A71" s="28" t="s">
        <v>82</v>
      </c>
      <c r="B71" s="28" t="s">
        <v>83</v>
      </c>
      <c r="C71" s="28" t="s">
        <v>0</v>
      </c>
      <c r="D71" s="77" t="s">
        <v>1</v>
      </c>
      <c r="E71" s="77" t="s">
        <v>127</v>
      </c>
      <c r="F71" s="28" t="s">
        <v>9</v>
      </c>
      <c r="G71" s="77" t="s">
        <v>88</v>
      </c>
      <c r="H71" s="255"/>
      <c r="I71" s="133"/>
      <c r="J71" s="18" t="s">
        <v>87</v>
      </c>
      <c r="K71" s="18"/>
      <c r="L71" s="18"/>
      <c r="M71" s="18" t="s">
        <v>88</v>
      </c>
      <c r="N71" s="18" t="s">
        <v>137</v>
      </c>
      <c r="O71" s="18" t="s">
        <v>90</v>
      </c>
      <c r="P71" s="17" t="s">
        <v>88</v>
      </c>
      <c r="Q71" s="257" t="s">
        <v>187</v>
      </c>
      <c r="R71" s="78" t="s">
        <v>125</v>
      </c>
      <c r="S71" s="18">
        <v>15</v>
      </c>
      <c r="T71" s="164">
        <f t="shared" si="10"/>
        <v>46276</v>
      </c>
      <c r="U71" s="164">
        <f t="shared" si="11"/>
        <v>46279</v>
      </c>
      <c r="V71" s="134">
        <f t="shared" si="12"/>
        <v>46287</v>
      </c>
      <c r="W71" s="164">
        <v>46288</v>
      </c>
      <c r="X71" s="134">
        <f t="shared" si="13"/>
        <v>46311</v>
      </c>
      <c r="Y71" s="164">
        <f t="shared" si="14"/>
        <v>46314</v>
      </c>
      <c r="Z71" s="134">
        <f t="shared" si="15"/>
        <v>46325</v>
      </c>
      <c r="AA71" s="254">
        <f t="shared" si="16"/>
        <v>46328</v>
      </c>
      <c r="AB71" s="135">
        <f t="shared" si="17"/>
        <v>46381</v>
      </c>
      <c r="AC71" s="135">
        <f t="shared" si="18"/>
        <v>46384</v>
      </c>
      <c r="AD71" s="8" t="s">
        <v>188</v>
      </c>
      <c r="AE71" s="8" t="s">
        <v>188</v>
      </c>
      <c r="AF71" s="8" t="s">
        <v>3</v>
      </c>
      <c r="AG71" s="18">
        <v>2</v>
      </c>
      <c r="AH71" s="36" t="s">
        <v>88</v>
      </c>
      <c r="AI71" s="36" t="s">
        <v>88</v>
      </c>
      <c r="AJ71" s="36" t="s">
        <v>88</v>
      </c>
      <c r="AK71" s="36" t="s">
        <v>88</v>
      </c>
      <c r="AL71" s="36" t="s">
        <v>88</v>
      </c>
      <c r="AM71" s="36" t="s">
        <v>88</v>
      </c>
      <c r="AN71" s="18" t="s">
        <v>99</v>
      </c>
      <c r="AO71" s="18" t="s">
        <v>88</v>
      </c>
      <c r="AP71" s="18" t="s">
        <v>4</v>
      </c>
      <c r="CA71" s="10" t="s">
        <v>125</v>
      </c>
      <c r="CB71" s="29" t="s">
        <v>103</v>
      </c>
      <c r="CC71" s="30">
        <v>1</v>
      </c>
      <c r="CD71" s="30">
        <v>2</v>
      </c>
      <c r="CE71" s="30">
        <v>3</v>
      </c>
      <c r="CF71" s="30">
        <v>4</v>
      </c>
      <c r="CG71" s="31" t="s">
        <v>104</v>
      </c>
      <c r="CH71" s="31" t="s">
        <v>104</v>
      </c>
      <c r="CI71" s="32" t="s">
        <v>105</v>
      </c>
      <c r="CJ71" s="32" t="s">
        <v>105</v>
      </c>
      <c r="CK71" s="32" t="s">
        <v>105</v>
      </c>
      <c r="CL71" s="32" t="s">
        <v>105</v>
      </c>
      <c r="CM71" s="32" t="s">
        <v>105</v>
      </c>
      <c r="CN71" s="32" t="s">
        <v>105</v>
      </c>
      <c r="CO71" s="32" t="s">
        <v>105</v>
      </c>
      <c r="CP71" s="32" t="s">
        <v>105</v>
      </c>
      <c r="CQ71" s="33" t="s">
        <v>106</v>
      </c>
    </row>
    <row r="72" spans="1:98">
      <c r="A72" s="28" t="s">
        <v>82</v>
      </c>
      <c r="B72" s="28" t="s">
        <v>83</v>
      </c>
      <c r="C72" s="28" t="s">
        <v>0</v>
      </c>
      <c r="D72" s="77" t="s">
        <v>8</v>
      </c>
      <c r="E72" s="77" t="s">
        <v>127</v>
      </c>
      <c r="F72" s="28" t="s">
        <v>2</v>
      </c>
      <c r="G72" s="77" t="s">
        <v>88</v>
      </c>
      <c r="H72" s="255"/>
      <c r="I72" s="133"/>
      <c r="J72" s="18" t="s">
        <v>87</v>
      </c>
      <c r="K72" s="18"/>
      <c r="L72" s="18"/>
      <c r="M72" s="18" t="s">
        <v>88</v>
      </c>
      <c r="N72" s="18" t="s">
        <v>137</v>
      </c>
      <c r="O72" s="18" t="s">
        <v>90</v>
      </c>
      <c r="P72" s="17" t="s">
        <v>88</v>
      </c>
      <c r="Q72" s="257" t="s">
        <v>152</v>
      </c>
      <c r="R72" s="78" t="s">
        <v>125</v>
      </c>
      <c r="S72" s="18">
        <v>20</v>
      </c>
      <c r="T72" s="164">
        <f t="shared" si="10"/>
        <v>46283</v>
      </c>
      <c r="U72" s="164">
        <f t="shared" si="11"/>
        <v>46286</v>
      </c>
      <c r="V72" s="134">
        <f t="shared" si="12"/>
        <v>46294</v>
      </c>
      <c r="W72" s="164">
        <v>46295</v>
      </c>
      <c r="X72" s="134">
        <f t="shared" si="13"/>
        <v>46318</v>
      </c>
      <c r="Y72" s="164">
        <f t="shared" si="14"/>
        <v>46321</v>
      </c>
      <c r="Z72" s="134">
        <f t="shared" si="15"/>
        <v>46332</v>
      </c>
      <c r="AA72" s="254">
        <f t="shared" si="16"/>
        <v>46335</v>
      </c>
      <c r="AB72" s="135">
        <f t="shared" si="17"/>
        <v>46388</v>
      </c>
      <c r="AC72" s="135">
        <f t="shared" si="18"/>
        <v>46391</v>
      </c>
      <c r="AD72" s="18" t="s">
        <v>110</v>
      </c>
      <c r="AE72" s="18" t="s">
        <v>110</v>
      </c>
      <c r="AF72" s="8" t="s">
        <v>3</v>
      </c>
      <c r="AG72" s="18">
        <v>2</v>
      </c>
      <c r="AH72" s="36" t="s">
        <v>88</v>
      </c>
      <c r="AI72" s="36" t="s">
        <v>88</v>
      </c>
      <c r="AJ72" s="36" t="s">
        <v>88</v>
      </c>
      <c r="AK72" s="36" t="s">
        <v>88</v>
      </c>
      <c r="AL72" s="36" t="s">
        <v>88</v>
      </c>
      <c r="AM72" s="36" t="s">
        <v>88</v>
      </c>
      <c r="AN72" s="18" t="s">
        <v>99</v>
      </c>
      <c r="AO72" s="18" t="s">
        <v>88</v>
      </c>
      <c r="AP72" s="18" t="s">
        <v>4</v>
      </c>
      <c r="CB72" s="10" t="s">
        <v>125</v>
      </c>
      <c r="CC72" s="29" t="s">
        <v>103</v>
      </c>
      <c r="CD72" s="30">
        <v>1</v>
      </c>
      <c r="CE72" s="30">
        <v>2</v>
      </c>
      <c r="CF72" s="30">
        <v>3</v>
      </c>
      <c r="CG72" s="30">
        <v>4</v>
      </c>
      <c r="CH72" s="31" t="s">
        <v>104</v>
      </c>
      <c r="CI72" s="31" t="s">
        <v>104</v>
      </c>
      <c r="CJ72" s="32" t="s">
        <v>105</v>
      </c>
      <c r="CK72" s="32" t="s">
        <v>105</v>
      </c>
      <c r="CL72" s="32" t="s">
        <v>105</v>
      </c>
      <c r="CM72" s="32" t="s">
        <v>105</v>
      </c>
      <c r="CN72" s="32" t="s">
        <v>105</v>
      </c>
      <c r="CO72" s="32" t="s">
        <v>105</v>
      </c>
      <c r="CP72" s="32" t="s">
        <v>105</v>
      </c>
      <c r="CQ72" s="32" t="s">
        <v>105</v>
      </c>
      <c r="CR72" s="33" t="s">
        <v>106</v>
      </c>
    </row>
    <row r="73" spans="1:98">
      <c r="A73" s="28" t="s">
        <v>82</v>
      </c>
      <c r="B73" s="28" t="s">
        <v>83</v>
      </c>
      <c r="C73" s="28" t="s">
        <v>0</v>
      </c>
      <c r="D73" s="77" t="s">
        <v>14</v>
      </c>
      <c r="E73" s="77" t="s">
        <v>127</v>
      </c>
      <c r="F73" s="28" t="s">
        <v>9</v>
      </c>
      <c r="G73" s="77" t="s">
        <v>88</v>
      </c>
      <c r="H73" s="133"/>
      <c r="I73" s="133"/>
      <c r="J73" s="18" t="s">
        <v>87</v>
      </c>
      <c r="K73" s="18"/>
      <c r="L73" s="18"/>
      <c r="M73" s="18" t="s">
        <v>88</v>
      </c>
      <c r="N73" s="18" t="s">
        <v>137</v>
      </c>
      <c r="O73" s="18" t="s">
        <v>90</v>
      </c>
      <c r="P73" s="17" t="s">
        <v>88</v>
      </c>
      <c r="Q73" s="257" t="s">
        <v>189</v>
      </c>
      <c r="R73" s="78" t="s">
        <v>125</v>
      </c>
      <c r="S73" s="18">
        <v>20</v>
      </c>
      <c r="T73" s="164">
        <f t="shared" si="10"/>
        <v>46283</v>
      </c>
      <c r="U73" s="164">
        <f t="shared" si="11"/>
        <v>46286</v>
      </c>
      <c r="V73" s="134">
        <f t="shared" si="12"/>
        <v>46294</v>
      </c>
      <c r="W73" s="164">
        <v>46295</v>
      </c>
      <c r="X73" s="134">
        <f t="shared" si="13"/>
        <v>46318</v>
      </c>
      <c r="Y73" s="164">
        <f t="shared" si="14"/>
        <v>46321</v>
      </c>
      <c r="Z73" s="134">
        <f t="shared" si="15"/>
        <v>46332</v>
      </c>
      <c r="AA73" s="254">
        <f t="shared" si="16"/>
        <v>46335</v>
      </c>
      <c r="AB73" s="135">
        <f t="shared" si="17"/>
        <v>46388</v>
      </c>
      <c r="AC73" s="135">
        <f t="shared" si="18"/>
        <v>46391</v>
      </c>
      <c r="AD73" s="8" t="s">
        <v>190</v>
      </c>
      <c r="AE73" s="8" t="s">
        <v>190</v>
      </c>
      <c r="AF73" s="8" t="s">
        <v>3</v>
      </c>
      <c r="AG73" s="18">
        <v>2</v>
      </c>
      <c r="AH73" s="36" t="s">
        <v>88</v>
      </c>
      <c r="AI73" s="36" t="s">
        <v>88</v>
      </c>
      <c r="AJ73" s="36" t="s">
        <v>88</v>
      </c>
      <c r="AK73" s="36" t="s">
        <v>88</v>
      </c>
      <c r="AL73" s="36" t="s">
        <v>88</v>
      </c>
      <c r="AM73" s="36" t="s">
        <v>88</v>
      </c>
      <c r="AN73" s="18" t="s">
        <v>99</v>
      </c>
      <c r="AO73" s="18" t="s">
        <v>88</v>
      </c>
      <c r="AP73" s="18" t="s">
        <v>4</v>
      </c>
      <c r="CB73" s="10" t="s">
        <v>125</v>
      </c>
      <c r="CC73" s="29" t="s">
        <v>103</v>
      </c>
      <c r="CD73" s="30">
        <v>1</v>
      </c>
      <c r="CE73" s="30">
        <v>2</v>
      </c>
      <c r="CF73" s="30">
        <v>3</v>
      </c>
      <c r="CG73" s="30">
        <v>4</v>
      </c>
      <c r="CH73" s="31" t="s">
        <v>104</v>
      </c>
      <c r="CI73" s="31" t="s">
        <v>104</v>
      </c>
      <c r="CJ73" s="32" t="s">
        <v>105</v>
      </c>
      <c r="CK73" s="32" t="s">
        <v>105</v>
      </c>
      <c r="CL73" s="32" t="s">
        <v>105</v>
      </c>
      <c r="CM73" s="32" t="s">
        <v>105</v>
      </c>
      <c r="CN73" s="32" t="s">
        <v>105</v>
      </c>
      <c r="CO73" s="32" t="s">
        <v>105</v>
      </c>
      <c r="CP73" s="32" t="s">
        <v>105</v>
      </c>
      <c r="CQ73" s="32" t="s">
        <v>105</v>
      </c>
      <c r="CR73" s="33" t="s">
        <v>106</v>
      </c>
    </row>
    <row r="74" spans="1:98">
      <c r="A74" s="28" t="s">
        <v>82</v>
      </c>
      <c r="B74" s="28" t="s">
        <v>83</v>
      </c>
      <c r="C74" s="28" t="s">
        <v>0</v>
      </c>
      <c r="D74" s="77" t="s">
        <v>14</v>
      </c>
      <c r="E74" s="77" t="s">
        <v>127</v>
      </c>
      <c r="F74" s="28" t="s">
        <v>2</v>
      </c>
      <c r="G74" s="77" t="s">
        <v>88</v>
      </c>
      <c r="H74" s="133"/>
      <c r="I74" s="133"/>
      <c r="J74" s="18" t="s">
        <v>87</v>
      </c>
      <c r="K74" s="18"/>
      <c r="L74" s="18"/>
      <c r="M74" s="18" t="s">
        <v>88</v>
      </c>
      <c r="N74" s="18" t="s">
        <v>137</v>
      </c>
      <c r="O74" s="18" t="s">
        <v>90</v>
      </c>
      <c r="P74" s="17" t="s">
        <v>88</v>
      </c>
      <c r="Q74" s="257" t="s">
        <v>191</v>
      </c>
      <c r="R74" s="78" t="s">
        <v>125</v>
      </c>
      <c r="S74" s="18">
        <v>20</v>
      </c>
      <c r="T74" s="164">
        <f t="shared" si="10"/>
        <v>46290</v>
      </c>
      <c r="U74" s="164">
        <f t="shared" si="11"/>
        <v>46293</v>
      </c>
      <c r="V74" s="134">
        <f t="shared" si="12"/>
        <v>46301</v>
      </c>
      <c r="W74" s="164">
        <v>46302</v>
      </c>
      <c r="X74" s="134">
        <f t="shared" si="13"/>
        <v>46325</v>
      </c>
      <c r="Y74" s="164">
        <f t="shared" si="14"/>
        <v>46328</v>
      </c>
      <c r="Z74" s="134">
        <f t="shared" si="15"/>
        <v>46339</v>
      </c>
      <c r="AA74" s="254">
        <f t="shared" si="16"/>
        <v>46342</v>
      </c>
      <c r="AB74" s="135">
        <f t="shared" si="17"/>
        <v>46395</v>
      </c>
      <c r="AC74" s="135">
        <f t="shared" si="18"/>
        <v>46398</v>
      </c>
      <c r="AD74" s="8" t="s">
        <v>192</v>
      </c>
      <c r="AE74" s="8" t="s">
        <v>192</v>
      </c>
      <c r="AF74" s="8" t="s">
        <v>3</v>
      </c>
      <c r="AG74" s="18">
        <v>2</v>
      </c>
      <c r="AH74" s="36" t="s">
        <v>88</v>
      </c>
      <c r="AI74" s="36" t="s">
        <v>88</v>
      </c>
      <c r="AJ74" s="36" t="s">
        <v>88</v>
      </c>
      <c r="AK74" s="36" t="s">
        <v>88</v>
      </c>
      <c r="AL74" s="36" t="s">
        <v>88</v>
      </c>
      <c r="AM74" s="36" t="s">
        <v>88</v>
      </c>
      <c r="AN74" s="18" t="s">
        <v>99</v>
      </c>
      <c r="AO74" s="18" t="s">
        <v>88</v>
      </c>
      <c r="AP74" s="18" t="s">
        <v>4</v>
      </c>
      <c r="CC74" s="10" t="s">
        <v>125</v>
      </c>
      <c r="CD74" s="29" t="s">
        <v>103</v>
      </c>
      <c r="CE74" s="30">
        <v>1</v>
      </c>
      <c r="CF74" s="30">
        <v>2</v>
      </c>
      <c r="CG74" s="30">
        <v>3</v>
      </c>
      <c r="CH74" s="30">
        <v>4</v>
      </c>
      <c r="CI74" s="31" t="s">
        <v>104</v>
      </c>
      <c r="CJ74" s="31" t="s">
        <v>104</v>
      </c>
      <c r="CK74" s="32" t="s">
        <v>105</v>
      </c>
      <c r="CL74" s="32" t="s">
        <v>105</v>
      </c>
      <c r="CM74" s="32" t="s">
        <v>105</v>
      </c>
      <c r="CN74" s="32" t="s">
        <v>105</v>
      </c>
      <c r="CO74" s="32" t="s">
        <v>105</v>
      </c>
      <c r="CP74" s="32" t="s">
        <v>105</v>
      </c>
      <c r="CQ74" s="32" t="s">
        <v>105</v>
      </c>
      <c r="CR74" s="32" t="s">
        <v>105</v>
      </c>
      <c r="CS74" s="33" t="s">
        <v>106</v>
      </c>
    </row>
    <row r="75" spans="1:98">
      <c r="A75" s="28" t="s">
        <v>82</v>
      </c>
      <c r="B75" s="28" t="s">
        <v>83</v>
      </c>
      <c r="C75" s="28" t="s">
        <v>0</v>
      </c>
      <c r="D75" s="77" t="s">
        <v>14</v>
      </c>
      <c r="E75" s="77" t="s">
        <v>127</v>
      </c>
      <c r="F75" s="28" t="s">
        <v>2</v>
      </c>
      <c r="G75" s="77" t="s">
        <v>88</v>
      </c>
      <c r="H75" s="133"/>
      <c r="I75" s="133"/>
      <c r="J75" s="18" t="s">
        <v>87</v>
      </c>
      <c r="K75" s="18"/>
      <c r="L75" s="18"/>
      <c r="M75" s="18" t="s">
        <v>88</v>
      </c>
      <c r="N75" s="18" t="s">
        <v>137</v>
      </c>
      <c r="O75" s="18" t="s">
        <v>90</v>
      </c>
      <c r="P75" s="17" t="s">
        <v>88</v>
      </c>
      <c r="Q75" s="257" t="s">
        <v>193</v>
      </c>
      <c r="R75" s="78" t="s">
        <v>125</v>
      </c>
      <c r="S75" s="18">
        <v>20</v>
      </c>
      <c r="T75" s="164">
        <f t="shared" si="10"/>
        <v>46297</v>
      </c>
      <c r="U75" s="164">
        <f t="shared" si="11"/>
        <v>46300</v>
      </c>
      <c r="V75" s="134">
        <f t="shared" si="12"/>
        <v>46308</v>
      </c>
      <c r="W75" s="164">
        <v>46309</v>
      </c>
      <c r="X75" s="134">
        <f t="shared" si="13"/>
        <v>46332</v>
      </c>
      <c r="Y75" s="164">
        <f t="shared" si="14"/>
        <v>46335</v>
      </c>
      <c r="Z75" s="134">
        <f t="shared" si="15"/>
        <v>46346</v>
      </c>
      <c r="AA75" s="254">
        <f t="shared" si="16"/>
        <v>46349</v>
      </c>
      <c r="AB75" s="135">
        <f t="shared" si="17"/>
        <v>46402</v>
      </c>
      <c r="AC75" s="135">
        <f t="shared" si="18"/>
        <v>46405</v>
      </c>
      <c r="AD75" s="8" t="s">
        <v>194</v>
      </c>
      <c r="AE75" s="8" t="s">
        <v>194</v>
      </c>
      <c r="AF75" s="8" t="s">
        <v>3</v>
      </c>
      <c r="AG75" s="18">
        <v>2</v>
      </c>
      <c r="AH75" s="36" t="s">
        <v>88</v>
      </c>
      <c r="AI75" s="36" t="s">
        <v>88</v>
      </c>
      <c r="AJ75" s="36" t="s">
        <v>88</v>
      </c>
      <c r="AK75" s="36" t="s">
        <v>88</v>
      </c>
      <c r="AL75" s="36" t="s">
        <v>88</v>
      </c>
      <c r="AM75" s="36" t="s">
        <v>88</v>
      </c>
      <c r="AN75" s="18" t="s">
        <v>99</v>
      </c>
      <c r="AO75" s="18" t="s">
        <v>88</v>
      </c>
      <c r="AP75" s="18" t="s">
        <v>4</v>
      </c>
      <c r="CD75" s="10" t="s">
        <v>125</v>
      </c>
      <c r="CE75" s="29" t="s">
        <v>103</v>
      </c>
      <c r="CF75" s="30">
        <v>1</v>
      </c>
      <c r="CG75" s="30">
        <v>2</v>
      </c>
      <c r="CH75" s="30">
        <v>3</v>
      </c>
      <c r="CI75" s="30">
        <v>4</v>
      </c>
      <c r="CJ75" s="31" t="s">
        <v>104</v>
      </c>
      <c r="CK75" s="31" t="s">
        <v>104</v>
      </c>
      <c r="CL75" s="32" t="s">
        <v>105</v>
      </c>
      <c r="CM75" s="32" t="s">
        <v>105</v>
      </c>
      <c r="CN75" s="32" t="s">
        <v>105</v>
      </c>
      <c r="CO75" s="32" t="s">
        <v>105</v>
      </c>
      <c r="CP75" s="32" t="s">
        <v>105</v>
      </c>
      <c r="CQ75" s="32" t="s">
        <v>105</v>
      </c>
      <c r="CR75" s="32" t="s">
        <v>105</v>
      </c>
      <c r="CS75" s="32" t="s">
        <v>105</v>
      </c>
      <c r="CT75" s="33" t="s">
        <v>106</v>
      </c>
    </row>
    <row r="76" spans="1:98">
      <c r="T76" s="8"/>
      <c r="U76" s="8"/>
      <c r="V76" s="8"/>
      <c r="W76" s="8"/>
      <c r="X76" s="8"/>
      <c r="Y76" s="8"/>
      <c r="Z76" s="8"/>
      <c r="AA76" s="8"/>
      <c r="AD76" s="17"/>
      <c r="AE76" s="17"/>
      <c r="AF76" s="17"/>
      <c r="AG76" s="17"/>
      <c r="AH76" s="17"/>
      <c r="AI76" s="17"/>
      <c r="AJ76" s="17"/>
      <c r="AK76" s="17"/>
    </row>
    <row r="77" spans="1:98" ht="14.5">
      <c r="A77" s="217" t="s">
        <v>156</v>
      </c>
      <c r="B77" s="217" t="s">
        <v>157</v>
      </c>
      <c r="C77" s="49"/>
      <c r="D77" s="49"/>
      <c r="E77" s="49"/>
      <c r="T77" s="8"/>
      <c r="U77" s="8"/>
      <c r="V77" s="8"/>
      <c r="W77" s="8"/>
      <c r="X77" s="8"/>
      <c r="Y77" s="8"/>
      <c r="Z77" s="8"/>
      <c r="AA77" s="8"/>
      <c r="AD77" s="17"/>
      <c r="AE77" s="17"/>
      <c r="AF77" s="17"/>
      <c r="AG77" s="17"/>
      <c r="AH77" s="17"/>
      <c r="AI77" s="17"/>
      <c r="AJ77" s="17"/>
      <c r="AK77" s="17"/>
    </row>
    <row r="78" spans="1:98" ht="14">
      <c r="A78" s="204" t="s">
        <v>14</v>
      </c>
      <c r="B78" s="204">
        <v>140</v>
      </c>
      <c r="C78" s="49"/>
      <c r="D78" s="49"/>
      <c r="E78" s="49"/>
      <c r="T78" s="8"/>
      <c r="U78" s="8"/>
      <c r="V78" s="8"/>
      <c r="W78" s="8"/>
      <c r="X78" s="8"/>
      <c r="Y78" s="8"/>
      <c r="Z78" s="8"/>
      <c r="AA78" s="8"/>
      <c r="AD78" s="17"/>
      <c r="AE78" s="17"/>
      <c r="AF78" s="17"/>
      <c r="AG78" s="17"/>
      <c r="AH78" s="17"/>
      <c r="AI78" s="17"/>
      <c r="AJ78" s="17"/>
      <c r="AK78" s="17"/>
    </row>
    <row r="79" spans="1:98" ht="14">
      <c r="A79" s="204" t="s">
        <v>1</v>
      </c>
      <c r="B79" s="204">
        <v>115</v>
      </c>
      <c r="C79" s="49"/>
      <c r="D79" s="49"/>
      <c r="E79" s="49"/>
      <c r="T79" s="8"/>
      <c r="U79" s="8"/>
      <c r="V79" s="8"/>
      <c r="W79" s="8"/>
      <c r="X79" s="8"/>
      <c r="Y79" s="8"/>
      <c r="Z79" s="8"/>
      <c r="AA79" s="8"/>
      <c r="AD79" s="17"/>
      <c r="AE79" s="17"/>
      <c r="AF79" s="17"/>
      <c r="AG79" s="17"/>
      <c r="AH79" s="17"/>
      <c r="AI79" s="17"/>
      <c r="AJ79" s="17"/>
      <c r="AK79" s="17"/>
    </row>
    <row r="80" spans="1:98" ht="14">
      <c r="A80" s="204" t="s">
        <v>8</v>
      </c>
      <c r="B80" s="204">
        <v>40</v>
      </c>
      <c r="C80" s="49"/>
      <c r="D80" s="49"/>
      <c r="E80" s="49"/>
      <c r="T80" s="137"/>
      <c r="U80" s="8"/>
      <c r="V80" s="8"/>
      <c r="W80" s="8"/>
      <c r="X80" s="8"/>
      <c r="Y80" s="8"/>
      <c r="Z80" s="8"/>
      <c r="AA80" s="8"/>
      <c r="AD80" s="17"/>
      <c r="AE80" s="17"/>
      <c r="AF80" s="17"/>
      <c r="AG80" s="17"/>
      <c r="AH80" s="17"/>
      <c r="AI80" s="17"/>
      <c r="AJ80" s="17"/>
      <c r="AK80" s="17"/>
    </row>
    <row r="81" spans="1:37" ht="14.5">
      <c r="A81" s="217" t="s">
        <v>160</v>
      </c>
      <c r="B81" s="217">
        <f>SUM(B78:B80)</f>
        <v>295</v>
      </c>
      <c r="C81" s="49"/>
      <c r="D81" s="49"/>
      <c r="E81" s="49"/>
      <c r="T81" s="136"/>
      <c r="U81" s="8"/>
      <c r="V81" s="8"/>
      <c r="W81" s="8"/>
      <c r="X81" s="8"/>
      <c r="Y81" s="8"/>
      <c r="Z81" s="8"/>
      <c r="AA81" s="8"/>
      <c r="AD81" s="17"/>
      <c r="AE81" s="17"/>
      <c r="AF81" s="17"/>
      <c r="AG81" s="17"/>
      <c r="AH81" s="17"/>
      <c r="AI81" s="17"/>
      <c r="AJ81" s="17"/>
      <c r="AK81" s="17"/>
    </row>
    <row r="82" spans="1:37" ht="14">
      <c r="A82" s="49"/>
      <c r="B82" s="49"/>
      <c r="C82" s="49"/>
      <c r="D82" s="49"/>
      <c r="E82" s="49"/>
      <c r="T82" s="136"/>
      <c r="U82" s="8"/>
      <c r="V82" s="8"/>
      <c r="W82" s="8"/>
      <c r="X82" s="8"/>
      <c r="Y82" s="8"/>
      <c r="Z82" s="8"/>
      <c r="AA82" s="8"/>
      <c r="AD82" s="17"/>
      <c r="AE82" s="17"/>
      <c r="AF82" s="17"/>
      <c r="AG82" s="17"/>
      <c r="AH82" s="17"/>
      <c r="AI82" s="17"/>
      <c r="AJ82" s="17"/>
      <c r="AK82" s="17"/>
    </row>
    <row r="83" spans="1:37" ht="14.5">
      <c r="A83" s="218" t="s">
        <v>39</v>
      </c>
      <c r="B83" s="218" t="s">
        <v>157</v>
      </c>
      <c r="C83" s="49"/>
      <c r="D83" s="49"/>
      <c r="E83" s="49"/>
      <c r="T83" s="8"/>
      <c r="U83" s="8"/>
      <c r="V83" s="8"/>
      <c r="W83" s="8"/>
      <c r="X83" s="8"/>
      <c r="Y83" s="8"/>
      <c r="Z83" s="8"/>
      <c r="AA83" s="8"/>
      <c r="AD83" s="17"/>
      <c r="AE83" s="17"/>
      <c r="AF83" s="17"/>
      <c r="AG83" s="17"/>
      <c r="AH83" s="17"/>
      <c r="AI83" s="17"/>
      <c r="AJ83" s="17"/>
      <c r="AK83" s="17"/>
    </row>
    <row r="84" spans="1:37" ht="14">
      <c r="A84" s="204" t="s">
        <v>2</v>
      </c>
      <c r="B84" s="204">
        <v>120</v>
      </c>
      <c r="C84" s="49"/>
      <c r="D84" s="49"/>
      <c r="E84" s="49"/>
      <c r="T84" s="8"/>
      <c r="U84" s="8"/>
      <c r="V84" s="8"/>
      <c r="W84" s="8"/>
      <c r="X84" s="8"/>
      <c r="Y84" s="8"/>
      <c r="Z84" s="8"/>
      <c r="AA84" s="8"/>
      <c r="AD84" s="17"/>
      <c r="AE84" s="17"/>
      <c r="AF84" s="17"/>
      <c r="AG84" s="17"/>
      <c r="AH84" s="17"/>
      <c r="AI84" s="17"/>
      <c r="AJ84" s="17"/>
      <c r="AK84" s="17"/>
    </row>
    <row r="85" spans="1:37" ht="14">
      <c r="A85" s="204" t="s">
        <v>9</v>
      </c>
      <c r="B85" s="204">
        <v>175</v>
      </c>
      <c r="C85" s="49"/>
      <c r="D85" s="49"/>
      <c r="E85" s="49"/>
      <c r="T85" s="8"/>
      <c r="U85" s="8"/>
      <c r="V85" s="8"/>
      <c r="W85" s="8"/>
      <c r="X85" s="8"/>
      <c r="Y85" s="8"/>
      <c r="Z85" s="8"/>
      <c r="AA85" s="8"/>
      <c r="AD85" s="17"/>
      <c r="AE85" s="17"/>
      <c r="AF85" s="17"/>
      <c r="AG85" s="17"/>
      <c r="AH85" s="17"/>
      <c r="AI85" s="17"/>
      <c r="AJ85" s="17"/>
      <c r="AK85" s="17"/>
    </row>
    <row r="86" spans="1:37" ht="14.5">
      <c r="A86" s="218" t="s">
        <v>160</v>
      </c>
      <c r="B86" s="218">
        <f>SUM(B84:B85)</f>
        <v>295</v>
      </c>
      <c r="C86" s="49"/>
      <c r="D86" s="49"/>
      <c r="E86" s="49"/>
      <c r="T86" s="8"/>
      <c r="U86" s="8"/>
      <c r="V86" s="8"/>
      <c r="W86" s="8"/>
      <c r="X86" s="8"/>
      <c r="Y86" s="8"/>
      <c r="Z86" s="8"/>
      <c r="AA86" s="8"/>
      <c r="AD86" s="17"/>
      <c r="AE86" s="17"/>
      <c r="AF86" s="17"/>
      <c r="AG86" s="17"/>
      <c r="AH86" s="17"/>
      <c r="AI86" s="17"/>
      <c r="AJ86" s="17"/>
      <c r="AK86" s="17"/>
    </row>
    <row r="87" spans="1:37" ht="14">
      <c r="A87" s="49"/>
      <c r="B87" s="49"/>
      <c r="C87" s="49"/>
      <c r="D87" s="49"/>
      <c r="E87" s="49"/>
      <c r="T87" s="8"/>
      <c r="U87" s="8"/>
      <c r="V87" s="8"/>
      <c r="W87" s="8"/>
      <c r="X87" s="8"/>
      <c r="Y87" s="8"/>
      <c r="Z87" s="8"/>
      <c r="AA87" s="8"/>
      <c r="AD87" s="17"/>
      <c r="AE87" s="17"/>
      <c r="AF87" s="17"/>
      <c r="AG87" s="17"/>
      <c r="AH87" s="17"/>
      <c r="AI87" s="17"/>
      <c r="AJ87" s="17"/>
      <c r="AK87" s="17"/>
    </row>
    <row r="88" spans="1:37" ht="14.5">
      <c r="A88" s="49"/>
      <c r="B88" s="221" t="s">
        <v>164</v>
      </c>
      <c r="C88" s="49"/>
      <c r="D88" s="49"/>
      <c r="E88" s="49"/>
      <c r="T88" s="8"/>
      <c r="U88" s="8"/>
      <c r="V88" s="8"/>
      <c r="W88" s="8"/>
      <c r="X88" s="8"/>
      <c r="Y88" s="8"/>
      <c r="Z88" s="8"/>
      <c r="AA88" s="8"/>
      <c r="AD88" s="17"/>
      <c r="AE88" s="17"/>
      <c r="AF88" s="17"/>
      <c r="AG88" s="17"/>
      <c r="AH88" s="17"/>
      <c r="AI88" s="17"/>
      <c r="AJ88" s="17"/>
      <c r="AK88" s="17"/>
    </row>
    <row r="89" spans="1:37" ht="14.5">
      <c r="A89" s="219" t="s">
        <v>165</v>
      </c>
      <c r="B89" s="219" t="s">
        <v>14</v>
      </c>
      <c r="C89" s="219" t="s">
        <v>1</v>
      </c>
      <c r="D89" s="219" t="s">
        <v>8</v>
      </c>
      <c r="E89" s="259" t="s">
        <v>195</v>
      </c>
      <c r="F89" s="219" t="s">
        <v>166</v>
      </c>
      <c r="T89" s="8"/>
      <c r="U89" s="8"/>
      <c r="V89" s="8"/>
      <c r="W89" s="8"/>
      <c r="X89" s="8"/>
      <c r="Y89" s="8"/>
      <c r="Z89" s="8"/>
      <c r="AA89" s="8"/>
      <c r="AD89" s="17"/>
      <c r="AE89" s="17"/>
      <c r="AF89" s="17"/>
      <c r="AG89" s="17"/>
      <c r="AH89" s="17"/>
      <c r="AI89" s="17"/>
      <c r="AJ89" s="17"/>
      <c r="AK89" s="17"/>
    </row>
    <row r="90" spans="1:37" ht="14.5">
      <c r="A90" s="220" t="s">
        <v>167</v>
      </c>
      <c r="B90" s="220">
        <v>1</v>
      </c>
      <c r="C90" s="220">
        <v>1</v>
      </c>
      <c r="D90" s="220">
        <v>0</v>
      </c>
      <c r="E90" s="204">
        <v>0</v>
      </c>
      <c r="F90" s="204">
        <f>SUM(B90:E90)</f>
        <v>2</v>
      </c>
      <c r="T90" s="8"/>
      <c r="U90" s="8"/>
      <c r="V90" s="8"/>
      <c r="W90" s="8"/>
      <c r="X90" s="8"/>
      <c r="Y90" s="8"/>
      <c r="Z90" s="8"/>
      <c r="AA90" s="8"/>
      <c r="AD90" s="17"/>
      <c r="AE90" s="17"/>
      <c r="AF90" s="17"/>
      <c r="AG90" s="17"/>
      <c r="AH90" s="17"/>
      <c r="AI90" s="17"/>
      <c r="AJ90" s="17"/>
      <c r="AK90" s="17"/>
    </row>
    <row r="91" spans="1:37" ht="14.5">
      <c r="A91" s="220" t="s">
        <v>168</v>
      </c>
      <c r="B91" s="220">
        <v>7</v>
      </c>
      <c r="C91" s="220">
        <v>6</v>
      </c>
      <c r="D91" s="220">
        <v>2</v>
      </c>
      <c r="E91" s="204">
        <v>2</v>
      </c>
      <c r="F91" s="204">
        <f t="shared" ref="F91:F95" si="19">SUM(B91:E91)</f>
        <v>17</v>
      </c>
      <c r="T91" s="8"/>
      <c r="U91" s="8"/>
      <c r="V91" s="8"/>
      <c r="W91" s="8"/>
      <c r="X91" s="8"/>
      <c r="Y91" s="8"/>
      <c r="Z91" s="8"/>
      <c r="AA91" s="8"/>
      <c r="AD91" s="17"/>
      <c r="AE91" s="17"/>
      <c r="AF91" s="17"/>
      <c r="AG91" s="17"/>
      <c r="AH91" s="17"/>
      <c r="AI91" s="17"/>
      <c r="AJ91" s="17"/>
      <c r="AK91" s="17"/>
    </row>
    <row r="92" spans="1:37" ht="14.5">
      <c r="A92" s="220" t="s">
        <v>169</v>
      </c>
      <c r="B92" s="220">
        <v>7</v>
      </c>
      <c r="C92" s="220">
        <v>6</v>
      </c>
      <c r="D92" s="220">
        <v>2</v>
      </c>
      <c r="E92" s="204">
        <v>0</v>
      </c>
      <c r="F92" s="204">
        <f t="shared" si="19"/>
        <v>15</v>
      </c>
      <c r="T92" s="8"/>
      <c r="U92" s="8"/>
      <c r="V92" s="8"/>
      <c r="W92" s="8"/>
      <c r="X92" s="8"/>
      <c r="Y92" s="8"/>
      <c r="Z92" s="8"/>
      <c r="AA92" s="8"/>
      <c r="AD92" s="17"/>
      <c r="AE92" s="17"/>
      <c r="AF92" s="17"/>
      <c r="AG92" s="17"/>
      <c r="AH92" s="17"/>
      <c r="AI92" s="17"/>
      <c r="AJ92" s="17"/>
      <c r="AK92" s="17"/>
    </row>
    <row r="93" spans="1:37" ht="14.5">
      <c r="A93" s="220" t="s">
        <v>170</v>
      </c>
      <c r="B93" s="220" t="s">
        <v>196</v>
      </c>
      <c r="C93" s="220" t="s">
        <v>196</v>
      </c>
      <c r="D93" s="220" t="s">
        <v>196</v>
      </c>
      <c r="E93" s="204">
        <f t="shared" ref="E93:E94" si="20">SUM(B93:D93)</f>
        <v>0</v>
      </c>
      <c r="F93" s="204">
        <f t="shared" si="19"/>
        <v>0</v>
      </c>
      <c r="T93" s="8"/>
      <c r="U93" s="8"/>
      <c r="V93" s="8"/>
      <c r="W93" s="8"/>
      <c r="X93" s="8"/>
      <c r="Y93" s="8"/>
      <c r="Z93" s="8"/>
      <c r="AA93" s="8"/>
      <c r="AD93" s="17"/>
      <c r="AE93" s="17"/>
      <c r="AF93" s="17"/>
      <c r="AG93" s="17"/>
      <c r="AH93" s="17"/>
      <c r="AI93" s="17"/>
      <c r="AJ93" s="17"/>
      <c r="AK93" s="17"/>
    </row>
    <row r="94" spans="1:37" ht="14.5">
      <c r="A94" s="220" t="s">
        <v>171</v>
      </c>
      <c r="B94" s="220"/>
      <c r="C94" s="220"/>
      <c r="D94" s="220"/>
      <c r="E94" s="204">
        <f t="shared" si="20"/>
        <v>0</v>
      </c>
      <c r="F94" s="204">
        <f t="shared" si="19"/>
        <v>0</v>
      </c>
      <c r="T94" s="8"/>
      <c r="U94" s="8"/>
      <c r="V94" s="8"/>
      <c r="W94" s="8"/>
      <c r="X94" s="8"/>
      <c r="Y94" s="8"/>
      <c r="Z94" s="8"/>
      <c r="AA94" s="8"/>
      <c r="AD94" s="17"/>
      <c r="AE94" s="17"/>
      <c r="AF94" s="17"/>
      <c r="AG94" s="17"/>
      <c r="AH94" s="17"/>
      <c r="AI94" s="17"/>
      <c r="AJ94" s="17"/>
      <c r="AK94" s="17"/>
    </row>
    <row r="95" spans="1:37" ht="14.5">
      <c r="A95" s="220" t="s">
        <v>172</v>
      </c>
      <c r="B95" s="220">
        <v>12</v>
      </c>
      <c r="C95" s="220">
        <v>10</v>
      </c>
      <c r="D95" s="220">
        <v>8</v>
      </c>
      <c r="E95" s="204">
        <v>0</v>
      </c>
      <c r="F95" s="204">
        <f t="shared" si="19"/>
        <v>30</v>
      </c>
      <c r="T95" s="8"/>
      <c r="U95" s="8"/>
      <c r="V95" s="8"/>
      <c r="W95" s="8"/>
      <c r="X95" s="8"/>
      <c r="Y95" s="8"/>
      <c r="Z95" s="8"/>
      <c r="AA95" s="8"/>
      <c r="AD95" s="17"/>
      <c r="AE95" s="17"/>
      <c r="AF95" s="17"/>
      <c r="AG95" s="17"/>
      <c r="AH95" s="17"/>
      <c r="AI95" s="17"/>
      <c r="AJ95" s="17"/>
      <c r="AK95" s="17"/>
    </row>
    <row r="96" spans="1:37" ht="14.5">
      <c r="A96" s="219" t="s">
        <v>166</v>
      </c>
      <c r="B96" s="219">
        <f>SUM(B90:B95)</f>
        <v>27</v>
      </c>
      <c r="C96" s="219">
        <f t="shared" ref="C96:F96" si="21">SUM(C90:C95)</f>
        <v>23</v>
      </c>
      <c r="D96" s="219">
        <f t="shared" si="21"/>
        <v>12</v>
      </c>
      <c r="E96" s="259">
        <f t="shared" si="21"/>
        <v>2</v>
      </c>
      <c r="F96" s="219">
        <f t="shared" si="21"/>
        <v>64</v>
      </c>
      <c r="T96" s="8"/>
      <c r="U96" s="8"/>
      <c r="V96" s="8"/>
      <c r="W96" s="8"/>
      <c r="X96" s="8"/>
      <c r="Y96" s="8"/>
      <c r="Z96" s="8"/>
      <c r="AA96" s="8"/>
      <c r="AD96" s="17"/>
      <c r="AE96" s="17"/>
      <c r="AF96" s="17"/>
      <c r="AG96" s="17"/>
      <c r="AH96" s="17"/>
      <c r="AI96" s="17"/>
      <c r="AJ96" s="17"/>
      <c r="AK96" s="17"/>
    </row>
    <row r="98" spans="1:16351" ht="14">
      <c r="A98" s="49"/>
      <c r="B98" s="49"/>
      <c r="C98" s="49"/>
      <c r="D98" s="49"/>
      <c r="E98" s="49"/>
      <c r="J98" s="18"/>
      <c r="K98" s="18"/>
      <c r="L98" s="18"/>
      <c r="N98" s="216" t="s">
        <v>173</v>
      </c>
      <c r="P98" s="216" t="s">
        <v>174</v>
      </c>
      <c r="R98" s="216" t="s">
        <v>175</v>
      </c>
      <c r="S98" s="17"/>
      <c r="T98" s="216" t="s">
        <v>197</v>
      </c>
      <c r="U98" s="8"/>
      <c r="V98" s="8"/>
      <c r="W98" s="8"/>
      <c r="X98" s="8"/>
      <c r="Y98" s="8"/>
      <c r="AB98" s="17"/>
      <c r="AC98" s="17"/>
      <c r="AD98" s="17"/>
      <c r="AE98" s="17"/>
      <c r="AF98" s="17"/>
      <c r="AG98" s="17"/>
      <c r="AH98" s="17"/>
      <c r="AI98" s="17"/>
      <c r="AJ98" s="17"/>
      <c r="AK98" s="17"/>
    </row>
    <row r="99" spans="1:16351">
      <c r="A99" s="216" t="s">
        <v>198</v>
      </c>
      <c r="J99" s="18"/>
      <c r="K99" s="18"/>
      <c r="L99" s="18"/>
      <c r="M99" s="8"/>
      <c r="N99" s="1190" t="s">
        <v>32</v>
      </c>
      <c r="O99" s="1191"/>
      <c r="P99" s="1191"/>
      <c r="Q99" s="1192"/>
      <c r="R99" s="1193" t="s">
        <v>33</v>
      </c>
      <c r="S99" s="1193"/>
      <c r="T99" s="1193"/>
      <c r="U99" s="1193"/>
      <c r="V99" s="1193"/>
      <c r="AB99" s="17"/>
      <c r="AC99" s="17"/>
      <c r="AD99" s="17"/>
      <c r="AE99" s="17"/>
      <c r="AF99" s="17"/>
      <c r="AG99" s="17"/>
      <c r="AH99" s="17"/>
      <c r="AI99" s="17"/>
      <c r="AJ99" s="17"/>
      <c r="AK99" s="17"/>
    </row>
    <row r="100" spans="1:16351" ht="30">
      <c r="A100" s="19" t="s">
        <v>34</v>
      </c>
      <c r="B100" s="19" t="s">
        <v>35</v>
      </c>
      <c r="C100" s="19" t="s">
        <v>36</v>
      </c>
      <c r="D100" s="19" t="s">
        <v>37</v>
      </c>
      <c r="E100" s="19" t="s">
        <v>199</v>
      </c>
      <c r="F100" s="19" t="s">
        <v>39</v>
      </c>
      <c r="G100" s="19" t="s">
        <v>40</v>
      </c>
      <c r="H100" s="19" t="s">
        <v>48</v>
      </c>
      <c r="I100" s="19" t="s">
        <v>49</v>
      </c>
      <c r="J100" s="19" t="s">
        <v>50</v>
      </c>
      <c r="K100" s="19" t="s">
        <v>165</v>
      </c>
      <c r="L100" s="19" t="s">
        <v>200</v>
      </c>
      <c r="M100" s="19" t="s">
        <v>25</v>
      </c>
      <c r="N100" s="20" t="s">
        <v>59</v>
      </c>
      <c r="O100" s="20" t="s">
        <v>60</v>
      </c>
      <c r="P100" s="21" t="s">
        <v>61</v>
      </c>
      <c r="Q100" s="21" t="s">
        <v>62</v>
      </c>
      <c r="R100" s="22" t="s">
        <v>63</v>
      </c>
      <c r="S100" s="22" t="s">
        <v>64</v>
      </c>
      <c r="T100" s="23" t="s">
        <v>65</v>
      </c>
      <c r="U100" s="23" t="s">
        <v>66</v>
      </c>
      <c r="V100" s="24" t="s">
        <v>67</v>
      </c>
      <c r="W100" s="19" t="s">
        <v>68</v>
      </c>
      <c r="X100" s="19" t="s">
        <v>69</v>
      </c>
      <c r="Y100" s="19" t="s">
        <v>70</v>
      </c>
      <c r="Z100" s="26" t="s">
        <v>80</v>
      </c>
      <c r="AA100" s="27" t="s">
        <v>81</v>
      </c>
      <c r="AB100" s="34">
        <v>46104</v>
      </c>
      <c r="AC100" s="34">
        <v>46111</v>
      </c>
      <c r="AD100" s="34">
        <v>46118</v>
      </c>
      <c r="AE100" s="34">
        <v>46125</v>
      </c>
      <c r="AF100" s="34">
        <v>46132</v>
      </c>
      <c r="AG100" s="34">
        <v>46139</v>
      </c>
      <c r="AH100" s="34">
        <v>46146</v>
      </c>
      <c r="AI100" s="34">
        <v>46153</v>
      </c>
      <c r="AJ100" s="34">
        <v>46160</v>
      </c>
      <c r="AK100" s="34">
        <v>46167</v>
      </c>
      <c r="AL100" s="34">
        <v>46174</v>
      </c>
      <c r="AM100" s="34">
        <v>46181</v>
      </c>
      <c r="AN100" s="34">
        <v>46188</v>
      </c>
      <c r="AO100" s="34">
        <v>46195</v>
      </c>
      <c r="AP100" s="34">
        <v>46202</v>
      </c>
      <c r="AQ100" s="34">
        <v>46209</v>
      </c>
      <c r="AR100" s="261">
        <v>46216</v>
      </c>
      <c r="AS100" s="277">
        <v>46223</v>
      </c>
      <c r="AT100" s="277">
        <v>46230</v>
      </c>
      <c r="AU100" s="277">
        <v>46237</v>
      </c>
      <c r="AV100" s="277">
        <v>46244</v>
      </c>
      <c r="AW100" s="277">
        <f t="shared" ref="AW100:AZ100" si="22">AV100+7</f>
        <v>46251</v>
      </c>
      <c r="AX100" s="277">
        <f t="shared" si="22"/>
        <v>46258</v>
      </c>
      <c r="AY100" s="277">
        <f t="shared" si="22"/>
        <v>46265</v>
      </c>
      <c r="AZ100" s="277">
        <f t="shared" si="22"/>
        <v>46272</v>
      </c>
      <c r="BA100" s="277">
        <v>46279</v>
      </c>
      <c r="BB100" s="277">
        <v>46286</v>
      </c>
      <c r="BC100" s="277">
        <v>46293</v>
      </c>
      <c r="BD100" s="277">
        <v>46300</v>
      </c>
      <c r="BE100" s="277">
        <v>46307</v>
      </c>
      <c r="BF100" s="277">
        <v>46314</v>
      </c>
      <c r="BG100" s="277">
        <v>46321</v>
      </c>
      <c r="BH100" s="277">
        <v>46328</v>
      </c>
      <c r="BI100" s="277">
        <v>46335</v>
      </c>
      <c r="BJ100" s="277">
        <v>46342</v>
      </c>
      <c r="BK100" s="277">
        <v>46349</v>
      </c>
      <c r="BL100" s="277">
        <v>46356</v>
      </c>
      <c r="BM100" s="277">
        <v>46363</v>
      </c>
      <c r="BN100" s="277">
        <v>46370</v>
      </c>
      <c r="BO100" s="277">
        <v>46377</v>
      </c>
      <c r="BP100" s="277">
        <v>46384</v>
      </c>
      <c r="BQ100" s="277">
        <v>46391</v>
      </c>
      <c r="BR100" s="277">
        <v>46398</v>
      </c>
      <c r="BS100" s="277">
        <v>46405</v>
      </c>
      <c r="BT100" s="261">
        <v>46412</v>
      </c>
      <c r="BU100" s="261">
        <v>46419</v>
      </c>
      <c r="BV100" s="261">
        <v>46426</v>
      </c>
      <c r="BW100" s="261">
        <v>46433</v>
      </c>
      <c r="BX100" s="261">
        <v>46440</v>
      </c>
      <c r="BY100" s="261">
        <v>46447</v>
      </c>
      <c r="BZ100" s="261">
        <v>46454</v>
      </c>
      <c r="CA100" s="261">
        <v>46461</v>
      </c>
      <c r="CB100" s="261">
        <v>46468</v>
      </c>
      <c r="CC100" s="261">
        <v>46475</v>
      </c>
      <c r="CD100" s="261">
        <v>46482</v>
      </c>
      <c r="CE100" s="35"/>
      <c r="CF100" s="35"/>
      <c r="CG100" s="35"/>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5"/>
      <c r="EG100" s="35"/>
      <c r="EH100" s="35"/>
      <c r="EI100" s="35"/>
      <c r="EJ100" s="35"/>
      <c r="EK100" s="35"/>
      <c r="EL100" s="35"/>
      <c r="EM100" s="35"/>
      <c r="EN100" s="35"/>
      <c r="EO100" s="35"/>
      <c r="EP100" s="35"/>
      <c r="EQ100" s="35"/>
      <c r="ER100" s="35"/>
      <c r="ES100" s="35"/>
      <c r="ET100" s="35"/>
      <c r="EU100" s="35"/>
      <c r="EV100" s="35"/>
      <c r="EW100" s="35"/>
      <c r="EX100" s="35"/>
      <c r="EY100" s="35"/>
      <c r="EZ100" s="35"/>
      <c r="FA100" s="35"/>
      <c r="FB100" s="35"/>
      <c r="FC100" s="35"/>
      <c r="FD100" s="35"/>
      <c r="FE100" s="35"/>
      <c r="FF100" s="35"/>
      <c r="FG100" s="35"/>
      <c r="FH100" s="35"/>
      <c r="FI100" s="35"/>
      <c r="FJ100" s="35"/>
      <c r="FK100" s="35"/>
      <c r="FL100" s="35"/>
      <c r="FM100" s="35"/>
      <c r="FN100" s="35"/>
      <c r="FO100" s="35"/>
      <c r="FP100" s="35"/>
      <c r="FQ100" s="35"/>
      <c r="FR100" s="35"/>
      <c r="FS100" s="35"/>
      <c r="FT100" s="35"/>
      <c r="FU100" s="35"/>
      <c r="FV100" s="35"/>
      <c r="FW100" s="35"/>
      <c r="FX100" s="35"/>
      <c r="FY100" s="35"/>
      <c r="FZ100" s="35"/>
      <c r="GA100" s="35"/>
      <c r="GB100" s="35"/>
      <c r="GC100" s="35"/>
      <c r="GD100" s="35"/>
      <c r="GE100" s="35"/>
      <c r="GF100" s="35"/>
      <c r="GG100" s="35"/>
      <c r="GH100" s="35"/>
      <c r="GI100" s="35"/>
      <c r="GJ100" s="35"/>
      <c r="GK100" s="35"/>
      <c r="GL100" s="35"/>
      <c r="GM100" s="35"/>
      <c r="GN100" s="35"/>
      <c r="GO100" s="35"/>
      <c r="GP100" s="35"/>
      <c r="GQ100" s="35"/>
      <c r="GR100" s="35"/>
      <c r="GS100" s="35"/>
      <c r="GT100" s="35"/>
      <c r="GU100" s="35"/>
      <c r="GV100" s="35"/>
      <c r="GW100" s="35"/>
      <c r="GX100" s="35"/>
      <c r="GY100" s="35"/>
      <c r="GZ100" s="35"/>
      <c r="HA100" s="35"/>
      <c r="HB100" s="35"/>
      <c r="HC100" s="35"/>
      <c r="HD100" s="35"/>
      <c r="HE100" s="35"/>
      <c r="HF100" s="35"/>
      <c r="HG100" s="35"/>
      <c r="HH100" s="35"/>
      <c r="HI100" s="35"/>
      <c r="HJ100" s="35"/>
      <c r="HK100" s="35"/>
      <c r="HL100" s="35"/>
      <c r="HM100" s="35"/>
      <c r="HN100" s="35"/>
      <c r="HO100" s="35"/>
      <c r="HP100" s="35"/>
      <c r="HQ100" s="35"/>
      <c r="HR100" s="35"/>
      <c r="HS100" s="35"/>
      <c r="HT100" s="35"/>
      <c r="HU100" s="35"/>
      <c r="HV100" s="35"/>
      <c r="HW100" s="35"/>
      <c r="HX100" s="35"/>
      <c r="HY100" s="35"/>
      <c r="HZ100" s="35"/>
      <c r="IA100" s="35"/>
      <c r="IB100" s="35"/>
      <c r="IC100" s="35"/>
      <c r="ID100" s="35"/>
      <c r="IE100" s="35"/>
      <c r="IF100" s="35"/>
      <c r="IG100" s="35"/>
      <c r="IH100" s="35"/>
      <c r="II100" s="35"/>
      <c r="IJ100" s="35"/>
      <c r="IK100" s="35"/>
      <c r="IL100" s="35"/>
      <c r="IM100" s="35"/>
      <c r="IN100" s="35"/>
      <c r="IO100" s="35"/>
      <c r="IP100" s="35"/>
      <c r="IQ100" s="35"/>
      <c r="IR100" s="35"/>
      <c r="IS100" s="35"/>
      <c r="IT100" s="35"/>
      <c r="IU100" s="35"/>
      <c r="IV100" s="35"/>
      <c r="IW100" s="35"/>
      <c r="IX100" s="35"/>
      <c r="IY100" s="35"/>
      <c r="IZ100" s="35"/>
      <c r="JA100" s="35"/>
      <c r="JB100" s="35"/>
      <c r="JC100" s="35"/>
      <c r="JD100" s="35"/>
      <c r="JE100" s="35"/>
      <c r="JF100" s="35"/>
      <c r="JG100" s="35"/>
      <c r="JH100" s="35"/>
      <c r="JI100" s="35"/>
      <c r="JJ100" s="35"/>
      <c r="JK100" s="35"/>
      <c r="JL100" s="35"/>
      <c r="JM100" s="35"/>
      <c r="JN100" s="35"/>
      <c r="JO100" s="35"/>
      <c r="JP100" s="35"/>
      <c r="JQ100" s="35"/>
      <c r="JR100" s="35"/>
      <c r="JS100" s="35"/>
      <c r="JT100" s="35"/>
      <c r="JU100" s="35"/>
      <c r="JV100" s="35"/>
      <c r="JW100" s="35"/>
      <c r="JX100" s="35"/>
      <c r="JY100" s="35"/>
      <c r="JZ100" s="35"/>
      <c r="KA100" s="35"/>
      <c r="KB100" s="35"/>
      <c r="KC100" s="35"/>
      <c r="KD100" s="35"/>
      <c r="KE100" s="35"/>
      <c r="KF100" s="35"/>
      <c r="KG100" s="35"/>
      <c r="KH100" s="35"/>
      <c r="KI100" s="35"/>
      <c r="KJ100" s="35"/>
      <c r="KK100" s="35"/>
      <c r="KL100" s="35"/>
      <c r="KM100" s="35"/>
      <c r="KN100" s="35"/>
      <c r="KO100" s="35"/>
      <c r="KP100" s="35"/>
      <c r="KQ100" s="35"/>
      <c r="KR100" s="35"/>
      <c r="KS100" s="35"/>
      <c r="KT100" s="35"/>
      <c r="KU100" s="35"/>
      <c r="KV100" s="35"/>
      <c r="KW100" s="35"/>
      <c r="KX100" s="35"/>
      <c r="KY100" s="35"/>
      <c r="KZ100" s="35"/>
      <c r="LA100" s="35"/>
      <c r="LB100" s="35"/>
      <c r="LC100" s="35"/>
      <c r="LD100" s="35"/>
      <c r="LE100" s="35"/>
      <c r="LF100" s="35"/>
      <c r="LG100" s="35"/>
      <c r="LH100" s="35"/>
      <c r="LI100" s="35"/>
      <c r="LJ100" s="35"/>
      <c r="LK100" s="35"/>
      <c r="LL100" s="35"/>
      <c r="LM100" s="35"/>
      <c r="LN100" s="35"/>
      <c r="LO100" s="35"/>
      <c r="LP100" s="35"/>
      <c r="LQ100" s="35"/>
      <c r="LR100" s="35"/>
      <c r="LS100" s="35"/>
      <c r="LT100" s="35"/>
      <c r="LU100" s="35"/>
      <c r="LV100" s="35"/>
      <c r="LW100" s="35"/>
      <c r="LX100" s="35"/>
      <c r="LY100" s="35"/>
      <c r="LZ100" s="35"/>
      <c r="MA100" s="35"/>
      <c r="MB100" s="35"/>
      <c r="MC100" s="35"/>
      <c r="MD100" s="35"/>
      <c r="ME100" s="35"/>
      <c r="MF100" s="35"/>
      <c r="MG100" s="35"/>
      <c r="MH100" s="35"/>
      <c r="MI100" s="35"/>
      <c r="MJ100" s="35"/>
      <c r="MK100" s="35"/>
      <c r="ML100" s="35"/>
      <c r="MM100" s="35"/>
      <c r="MN100" s="35"/>
      <c r="MO100" s="35"/>
      <c r="MP100" s="35"/>
      <c r="MQ100" s="35"/>
      <c r="MR100" s="35"/>
      <c r="MS100" s="35"/>
      <c r="MT100" s="35"/>
      <c r="MU100" s="35"/>
      <c r="MV100" s="35"/>
      <c r="MW100" s="35"/>
      <c r="MX100" s="35"/>
      <c r="MY100" s="35"/>
      <c r="MZ100" s="35"/>
      <c r="NA100" s="35"/>
      <c r="NB100" s="35"/>
      <c r="NC100" s="35"/>
      <c r="ND100" s="35"/>
      <c r="NE100" s="35"/>
      <c r="NF100" s="35"/>
      <c r="NG100" s="35"/>
      <c r="NH100" s="35"/>
      <c r="NI100" s="35"/>
      <c r="NJ100" s="35"/>
      <c r="NK100" s="35"/>
      <c r="NL100" s="35"/>
      <c r="NM100" s="35"/>
      <c r="NN100" s="35"/>
      <c r="NO100" s="35"/>
      <c r="NP100" s="35"/>
      <c r="NQ100" s="35"/>
      <c r="NR100" s="35"/>
      <c r="NS100" s="35"/>
      <c r="NT100" s="35"/>
      <c r="NU100" s="35"/>
      <c r="NV100" s="35"/>
      <c r="NW100" s="35"/>
      <c r="NX100" s="35"/>
      <c r="NY100" s="35"/>
      <c r="NZ100" s="35"/>
      <c r="OA100" s="35"/>
      <c r="OB100" s="35"/>
      <c r="OC100" s="35"/>
      <c r="OD100" s="35"/>
      <c r="OE100" s="35"/>
      <c r="OF100" s="35"/>
      <c r="OG100" s="35"/>
      <c r="OH100" s="35"/>
      <c r="OI100" s="35"/>
      <c r="OJ100" s="35"/>
      <c r="OK100" s="35"/>
      <c r="OL100" s="35"/>
      <c r="OM100" s="35"/>
      <c r="ON100" s="35"/>
      <c r="OO100" s="35"/>
      <c r="OP100" s="35"/>
      <c r="OQ100" s="35"/>
      <c r="OR100" s="35"/>
      <c r="OS100" s="35"/>
      <c r="OT100" s="35"/>
      <c r="OU100" s="35"/>
      <c r="OV100" s="35"/>
      <c r="OW100" s="35"/>
      <c r="OX100" s="35"/>
      <c r="OY100" s="35"/>
      <c r="OZ100" s="35"/>
      <c r="PA100" s="35"/>
      <c r="PB100" s="35"/>
      <c r="PC100" s="35"/>
      <c r="PD100" s="35"/>
      <c r="PE100" s="35"/>
      <c r="PF100" s="35"/>
      <c r="PG100" s="35"/>
      <c r="PH100" s="35"/>
      <c r="PI100" s="35"/>
      <c r="PJ100" s="35"/>
      <c r="PK100" s="35"/>
      <c r="PL100" s="35"/>
      <c r="PM100" s="35"/>
      <c r="PN100" s="35"/>
      <c r="PO100" s="35"/>
      <c r="PP100" s="35"/>
      <c r="PQ100" s="35"/>
      <c r="PR100" s="35"/>
      <c r="PS100" s="35"/>
      <c r="PT100" s="35"/>
      <c r="PU100" s="35"/>
      <c r="PV100" s="35"/>
      <c r="PW100" s="35"/>
      <c r="PX100" s="35"/>
      <c r="PY100" s="35"/>
      <c r="PZ100" s="35"/>
      <c r="QA100" s="35"/>
      <c r="QB100" s="35"/>
      <c r="QC100" s="35"/>
      <c r="QD100" s="35"/>
      <c r="QE100" s="35"/>
      <c r="QF100" s="35"/>
      <c r="QG100" s="35"/>
      <c r="QH100" s="35"/>
      <c r="QI100" s="35"/>
      <c r="QJ100" s="35"/>
      <c r="QK100" s="35"/>
      <c r="QL100" s="35"/>
      <c r="QM100" s="35"/>
      <c r="QN100" s="35"/>
      <c r="QO100" s="35"/>
      <c r="QP100" s="35"/>
      <c r="QQ100" s="35"/>
      <c r="QR100" s="35"/>
      <c r="QS100" s="35"/>
      <c r="QT100" s="35"/>
      <c r="QU100" s="35"/>
      <c r="QV100" s="35"/>
      <c r="QW100" s="35"/>
      <c r="QX100" s="35"/>
      <c r="QY100" s="35"/>
      <c r="QZ100" s="35"/>
      <c r="RA100" s="35"/>
      <c r="RB100" s="35"/>
      <c r="RC100" s="35"/>
      <c r="RD100" s="35"/>
      <c r="RE100" s="35"/>
      <c r="RF100" s="35"/>
      <c r="RG100" s="35"/>
      <c r="RH100" s="35"/>
      <c r="RI100" s="35"/>
      <c r="RJ100" s="35"/>
      <c r="RK100" s="35"/>
      <c r="RL100" s="35"/>
      <c r="RM100" s="35"/>
      <c r="RN100" s="35"/>
      <c r="RO100" s="35"/>
      <c r="RP100" s="35"/>
      <c r="RQ100" s="35"/>
      <c r="RR100" s="35"/>
      <c r="RS100" s="35"/>
      <c r="RT100" s="35"/>
      <c r="RU100" s="35"/>
      <c r="RV100" s="35"/>
      <c r="RW100" s="35"/>
      <c r="RX100" s="35"/>
      <c r="RY100" s="35"/>
      <c r="RZ100" s="35"/>
      <c r="SA100" s="35"/>
      <c r="SB100" s="35"/>
      <c r="SC100" s="35"/>
      <c r="SD100" s="35"/>
      <c r="SE100" s="35"/>
      <c r="SF100" s="35"/>
      <c r="SG100" s="35"/>
      <c r="SH100" s="35"/>
      <c r="SI100" s="35"/>
      <c r="SJ100" s="35"/>
      <c r="SK100" s="35"/>
      <c r="SL100" s="35"/>
      <c r="SM100" s="35"/>
      <c r="SN100" s="35"/>
      <c r="SO100" s="35"/>
      <c r="SP100" s="35"/>
      <c r="SQ100" s="35"/>
      <c r="SR100" s="35"/>
      <c r="SS100" s="35"/>
      <c r="ST100" s="35"/>
      <c r="SU100" s="35"/>
      <c r="SV100" s="35"/>
      <c r="SW100" s="35"/>
      <c r="SX100" s="35"/>
      <c r="SY100" s="35"/>
      <c r="SZ100" s="35"/>
      <c r="TA100" s="35"/>
      <c r="TB100" s="35"/>
      <c r="TC100" s="35"/>
      <c r="TD100" s="35"/>
      <c r="TE100" s="35"/>
      <c r="TF100" s="35"/>
      <c r="TG100" s="35"/>
      <c r="TH100" s="35"/>
      <c r="TI100" s="35"/>
      <c r="TJ100" s="35"/>
      <c r="TK100" s="35"/>
      <c r="TL100" s="35"/>
      <c r="TM100" s="35"/>
      <c r="TN100" s="35"/>
      <c r="TO100" s="35"/>
      <c r="TP100" s="35"/>
      <c r="TQ100" s="35"/>
      <c r="TR100" s="35"/>
      <c r="TS100" s="35"/>
      <c r="TT100" s="35"/>
      <c r="TU100" s="35"/>
      <c r="TV100" s="35"/>
      <c r="TW100" s="35"/>
      <c r="TX100" s="35"/>
      <c r="TY100" s="35"/>
      <c r="TZ100" s="35"/>
      <c r="UA100" s="35"/>
      <c r="UB100" s="35"/>
      <c r="UC100" s="35"/>
      <c r="UD100" s="35"/>
      <c r="UE100" s="35"/>
      <c r="UF100" s="35"/>
      <c r="UG100" s="35"/>
      <c r="UH100" s="35"/>
      <c r="UI100" s="35"/>
      <c r="UJ100" s="35"/>
      <c r="UK100" s="35"/>
      <c r="UL100" s="35"/>
      <c r="UM100" s="35"/>
      <c r="UN100" s="35"/>
      <c r="UO100" s="35"/>
      <c r="UP100" s="35"/>
      <c r="UQ100" s="35"/>
      <c r="UR100" s="35"/>
      <c r="US100" s="35"/>
      <c r="UT100" s="35"/>
      <c r="UU100" s="35"/>
      <c r="UV100" s="35"/>
      <c r="UW100" s="35"/>
      <c r="UX100" s="35"/>
      <c r="UY100" s="35"/>
      <c r="UZ100" s="35"/>
      <c r="VA100" s="35"/>
      <c r="VB100" s="35"/>
      <c r="VC100" s="35"/>
      <c r="VD100" s="35"/>
      <c r="VE100" s="35"/>
      <c r="VF100" s="35"/>
      <c r="VG100" s="35"/>
      <c r="VH100" s="35"/>
      <c r="VI100" s="35"/>
      <c r="VJ100" s="35"/>
      <c r="VK100" s="35"/>
      <c r="VL100" s="35"/>
      <c r="VM100" s="35"/>
      <c r="VN100" s="35"/>
      <c r="VO100" s="35"/>
      <c r="VP100" s="35"/>
      <c r="VQ100" s="35"/>
      <c r="VR100" s="35"/>
      <c r="VS100" s="35"/>
      <c r="VT100" s="35"/>
      <c r="VU100" s="35"/>
      <c r="VV100" s="35"/>
      <c r="VW100" s="35"/>
      <c r="VX100" s="35"/>
      <c r="VY100" s="35"/>
      <c r="VZ100" s="35"/>
      <c r="WA100" s="35"/>
      <c r="WB100" s="35"/>
      <c r="WC100" s="35"/>
      <c r="WD100" s="35"/>
      <c r="WE100" s="35"/>
      <c r="WF100" s="35"/>
      <c r="WG100" s="35"/>
      <c r="WH100" s="35"/>
      <c r="WI100" s="35"/>
      <c r="WJ100" s="35"/>
      <c r="WK100" s="35"/>
      <c r="WL100" s="35"/>
      <c r="WM100" s="35"/>
      <c r="WN100" s="35"/>
      <c r="WO100" s="35"/>
      <c r="WP100" s="35"/>
      <c r="WQ100" s="35"/>
      <c r="WR100" s="35"/>
      <c r="WS100" s="35"/>
      <c r="WT100" s="35"/>
      <c r="WU100" s="35"/>
      <c r="WV100" s="35"/>
      <c r="WW100" s="35"/>
      <c r="WX100" s="35"/>
      <c r="WY100" s="35"/>
      <c r="WZ100" s="35"/>
      <c r="XA100" s="35"/>
      <c r="XB100" s="35"/>
      <c r="XC100" s="35"/>
      <c r="XD100" s="35"/>
      <c r="XE100" s="35"/>
      <c r="XF100" s="35"/>
      <c r="XG100" s="35"/>
      <c r="XH100" s="35"/>
      <c r="XI100" s="35"/>
      <c r="XJ100" s="35"/>
      <c r="XK100" s="35"/>
      <c r="XL100" s="35"/>
      <c r="XM100" s="35"/>
      <c r="XN100" s="35"/>
      <c r="XO100" s="35"/>
      <c r="XP100" s="35"/>
      <c r="XQ100" s="35"/>
      <c r="XR100" s="35"/>
      <c r="XS100" s="35"/>
      <c r="XT100" s="35"/>
      <c r="XU100" s="35"/>
      <c r="XV100" s="35"/>
      <c r="XW100" s="35"/>
      <c r="XX100" s="35"/>
      <c r="XY100" s="35"/>
      <c r="XZ100" s="35"/>
      <c r="YA100" s="35"/>
      <c r="YB100" s="35"/>
      <c r="YC100" s="35"/>
      <c r="YD100" s="35"/>
      <c r="YE100" s="35"/>
      <c r="YF100" s="35"/>
      <c r="YG100" s="35"/>
      <c r="YH100" s="35"/>
      <c r="YI100" s="35"/>
      <c r="YJ100" s="35"/>
      <c r="YK100" s="35"/>
      <c r="YL100" s="35"/>
      <c r="YM100" s="35"/>
      <c r="YN100" s="35"/>
      <c r="YO100" s="35"/>
      <c r="YP100" s="35"/>
      <c r="YQ100" s="35"/>
      <c r="YR100" s="35"/>
      <c r="YS100" s="35"/>
      <c r="YT100" s="35"/>
      <c r="YU100" s="35"/>
      <c r="YV100" s="35"/>
      <c r="YW100" s="35"/>
      <c r="YX100" s="35"/>
      <c r="YY100" s="35"/>
      <c r="YZ100" s="35"/>
      <c r="ZA100" s="35"/>
      <c r="ZB100" s="35"/>
      <c r="ZC100" s="35"/>
      <c r="ZD100" s="35"/>
      <c r="ZE100" s="35"/>
      <c r="ZF100" s="35"/>
      <c r="ZG100" s="35"/>
      <c r="ZH100" s="35"/>
      <c r="ZI100" s="35"/>
      <c r="ZJ100" s="35"/>
      <c r="ZK100" s="35"/>
      <c r="ZL100" s="35"/>
      <c r="ZM100" s="35"/>
      <c r="ZN100" s="35"/>
      <c r="ZO100" s="35"/>
      <c r="ZP100" s="35"/>
      <c r="ZQ100" s="35"/>
      <c r="ZR100" s="35"/>
      <c r="ZS100" s="35"/>
      <c r="ZT100" s="35"/>
      <c r="ZU100" s="35"/>
      <c r="ZV100" s="35"/>
      <c r="ZW100" s="35"/>
      <c r="ZX100" s="35"/>
      <c r="ZY100" s="35"/>
      <c r="ZZ100" s="35"/>
      <c r="AAA100" s="35"/>
      <c r="AAB100" s="35"/>
      <c r="AAC100" s="35"/>
      <c r="AAD100" s="35"/>
      <c r="AAE100" s="35"/>
      <c r="AAF100" s="35"/>
      <c r="AAG100" s="35"/>
      <c r="AAH100" s="35"/>
      <c r="AAI100" s="35"/>
      <c r="AAJ100" s="35"/>
      <c r="AAK100" s="35"/>
      <c r="AAL100" s="35"/>
      <c r="AAM100" s="35"/>
      <c r="AAN100" s="35"/>
      <c r="AAO100" s="35"/>
      <c r="AAP100" s="35"/>
      <c r="AAQ100" s="35"/>
      <c r="AAR100" s="35"/>
      <c r="AAS100" s="35"/>
      <c r="AAT100" s="35"/>
      <c r="AAU100" s="35"/>
      <c r="AAV100" s="35"/>
      <c r="AAW100" s="35"/>
      <c r="AAX100" s="35"/>
      <c r="AAY100" s="35"/>
      <c r="AAZ100" s="35"/>
      <c r="ABA100" s="35"/>
      <c r="ABB100" s="35"/>
      <c r="ABC100" s="35"/>
      <c r="ABD100" s="35"/>
      <c r="ABE100" s="35"/>
      <c r="ABF100" s="35"/>
      <c r="ABG100" s="35"/>
      <c r="ABH100" s="35"/>
      <c r="ABI100" s="35"/>
      <c r="ABJ100" s="35"/>
      <c r="ABK100" s="35"/>
      <c r="ABL100" s="35"/>
      <c r="ABM100" s="35"/>
      <c r="ABN100" s="35"/>
      <c r="ABO100" s="35"/>
      <c r="ABP100" s="35"/>
      <c r="ABQ100" s="35"/>
      <c r="ABR100" s="35"/>
      <c r="ABS100" s="35"/>
      <c r="ABT100" s="35"/>
      <c r="ABU100" s="35"/>
      <c r="ABV100" s="35"/>
      <c r="ABW100" s="35"/>
      <c r="ABX100" s="35"/>
      <c r="ABY100" s="35"/>
      <c r="ABZ100" s="35"/>
      <c r="ACA100" s="35"/>
      <c r="ACB100" s="35"/>
      <c r="ACC100" s="35"/>
      <c r="ACD100" s="35"/>
      <c r="ACE100" s="35"/>
      <c r="ACF100" s="35"/>
      <c r="ACG100" s="35"/>
      <c r="ACH100" s="35"/>
      <c r="ACI100" s="35"/>
      <c r="ACJ100" s="35"/>
      <c r="ACK100" s="35"/>
      <c r="ACL100" s="35"/>
      <c r="ACM100" s="35"/>
      <c r="ACN100" s="35"/>
      <c r="ACO100" s="35"/>
      <c r="ACP100" s="35"/>
      <c r="ACQ100" s="35"/>
      <c r="ACR100" s="35"/>
      <c r="ACS100" s="35"/>
      <c r="ACT100" s="35"/>
      <c r="ACU100" s="35"/>
      <c r="ACV100" s="35"/>
      <c r="ACW100" s="35"/>
      <c r="ACX100" s="35"/>
      <c r="ACY100" s="35"/>
      <c r="ACZ100" s="35"/>
      <c r="ADA100" s="35"/>
      <c r="ADB100" s="35"/>
      <c r="ADC100" s="35"/>
      <c r="ADD100" s="35"/>
      <c r="ADE100" s="35"/>
      <c r="ADF100" s="35"/>
      <c r="ADG100" s="35"/>
      <c r="ADH100" s="35"/>
      <c r="ADI100" s="35"/>
      <c r="ADJ100" s="35"/>
      <c r="ADK100" s="35"/>
      <c r="ADL100" s="35"/>
      <c r="ADM100" s="35"/>
      <c r="ADN100" s="35"/>
      <c r="ADO100" s="35"/>
      <c r="ADP100" s="35"/>
      <c r="ADQ100" s="35"/>
      <c r="ADR100" s="35"/>
      <c r="ADS100" s="35"/>
      <c r="ADT100" s="35"/>
      <c r="ADU100" s="35"/>
      <c r="ADV100" s="35"/>
      <c r="ADW100" s="35"/>
      <c r="ADX100" s="35"/>
      <c r="ADY100" s="35"/>
      <c r="ADZ100" s="35"/>
      <c r="AEA100" s="35"/>
      <c r="AEB100" s="35"/>
      <c r="AEC100" s="35"/>
      <c r="AED100" s="35"/>
      <c r="AEE100" s="35"/>
      <c r="AEF100" s="35"/>
      <c r="AEG100" s="35"/>
      <c r="AEH100" s="35"/>
      <c r="AEI100" s="35"/>
      <c r="AEJ100" s="35"/>
      <c r="AEK100" s="35"/>
      <c r="AEL100" s="35"/>
      <c r="AEM100" s="35"/>
      <c r="AEN100" s="35"/>
      <c r="AEO100" s="35"/>
      <c r="AEP100" s="35"/>
      <c r="AEQ100" s="35"/>
      <c r="AER100" s="35"/>
      <c r="AES100" s="35"/>
      <c r="AET100" s="35"/>
      <c r="AEU100" s="35"/>
      <c r="AEV100" s="35"/>
      <c r="AEW100" s="35"/>
      <c r="AEX100" s="35"/>
      <c r="AEY100" s="35"/>
      <c r="AEZ100" s="35"/>
      <c r="AFA100" s="35"/>
      <c r="AFB100" s="35"/>
      <c r="AFC100" s="35"/>
      <c r="AFD100" s="35"/>
      <c r="AFE100" s="35"/>
      <c r="AFF100" s="35"/>
      <c r="AFG100" s="35"/>
      <c r="AFH100" s="35"/>
      <c r="AFI100" s="35"/>
      <c r="AFJ100" s="35"/>
      <c r="AFK100" s="35"/>
      <c r="AFL100" s="35"/>
      <c r="AFM100" s="35"/>
      <c r="AFN100" s="35"/>
      <c r="AFO100" s="35"/>
      <c r="AFP100" s="35"/>
      <c r="AFQ100" s="35"/>
      <c r="AFR100" s="35"/>
      <c r="AFS100" s="35"/>
      <c r="AFT100" s="35"/>
      <c r="AFU100" s="35"/>
      <c r="AFV100" s="35"/>
      <c r="AFW100" s="35"/>
      <c r="AFX100" s="35"/>
      <c r="AFY100" s="35"/>
      <c r="AFZ100" s="35"/>
      <c r="AGA100" s="35"/>
      <c r="AGB100" s="35"/>
      <c r="AGC100" s="35"/>
      <c r="AGD100" s="35"/>
      <c r="AGE100" s="35"/>
      <c r="AGF100" s="35"/>
      <c r="AGG100" s="35"/>
      <c r="AGH100" s="35"/>
      <c r="AGI100" s="35"/>
      <c r="AGJ100" s="35"/>
      <c r="AGK100" s="35"/>
      <c r="AGL100" s="35"/>
      <c r="AGM100" s="35"/>
      <c r="AGN100" s="35"/>
      <c r="AGO100" s="35"/>
      <c r="AGP100" s="35"/>
      <c r="AGQ100" s="35"/>
      <c r="AGR100" s="35"/>
      <c r="AGS100" s="35"/>
      <c r="AGT100" s="35"/>
      <c r="AGU100" s="35"/>
      <c r="AGV100" s="35"/>
      <c r="AGW100" s="35"/>
      <c r="AGX100" s="35"/>
      <c r="AGY100" s="35"/>
      <c r="AGZ100" s="35"/>
      <c r="AHA100" s="35"/>
      <c r="AHB100" s="35"/>
      <c r="AHC100" s="35"/>
      <c r="AHD100" s="35"/>
      <c r="AHE100" s="35"/>
      <c r="AHF100" s="35"/>
      <c r="AHG100" s="35"/>
      <c r="AHH100" s="35"/>
      <c r="AHI100" s="35"/>
      <c r="AHJ100" s="35"/>
      <c r="AHK100" s="35"/>
      <c r="AHL100" s="35"/>
      <c r="AHM100" s="35"/>
      <c r="AHN100" s="35"/>
      <c r="AHO100" s="35"/>
      <c r="AHP100" s="35"/>
      <c r="AHQ100" s="35"/>
      <c r="AHR100" s="35"/>
      <c r="AHS100" s="35"/>
      <c r="AHT100" s="35"/>
      <c r="AHU100" s="35"/>
      <c r="AHV100" s="35"/>
      <c r="AHW100" s="35"/>
      <c r="AHX100" s="35"/>
      <c r="AHY100" s="35"/>
      <c r="AHZ100" s="35"/>
      <c r="AIA100" s="35"/>
      <c r="AIB100" s="35"/>
      <c r="AIC100" s="35"/>
      <c r="AID100" s="35"/>
      <c r="AIE100" s="35"/>
      <c r="AIF100" s="35"/>
      <c r="AIG100" s="35"/>
      <c r="AIH100" s="35"/>
      <c r="AII100" s="35"/>
      <c r="AIJ100" s="35"/>
      <c r="AIK100" s="35"/>
      <c r="AIL100" s="35"/>
      <c r="AIM100" s="35"/>
      <c r="AIN100" s="35"/>
      <c r="AIO100" s="35"/>
      <c r="AIP100" s="35"/>
      <c r="AIQ100" s="35"/>
      <c r="AIR100" s="35"/>
      <c r="AIS100" s="35"/>
      <c r="AIT100" s="35"/>
      <c r="AIU100" s="35"/>
      <c r="AIV100" s="35"/>
      <c r="AIW100" s="35"/>
      <c r="AIX100" s="35"/>
      <c r="AIY100" s="35"/>
      <c r="AIZ100" s="35"/>
      <c r="AJA100" s="35"/>
      <c r="AJB100" s="35"/>
      <c r="AJC100" s="35"/>
      <c r="AJD100" s="35"/>
      <c r="AJE100" s="35"/>
      <c r="AJF100" s="35"/>
      <c r="AJG100" s="35"/>
      <c r="AJH100" s="35"/>
      <c r="AJI100" s="35"/>
      <c r="AJJ100" s="35"/>
      <c r="AJK100" s="35"/>
      <c r="AJL100" s="35"/>
      <c r="AJM100" s="35"/>
      <c r="AJN100" s="35"/>
      <c r="AJO100" s="35"/>
      <c r="AJP100" s="35"/>
      <c r="AJQ100" s="35"/>
      <c r="AJR100" s="35"/>
      <c r="AJS100" s="35"/>
      <c r="AJT100" s="35"/>
      <c r="AJU100" s="35"/>
      <c r="AJV100" s="35"/>
      <c r="AJW100" s="35"/>
      <c r="AJX100" s="35"/>
      <c r="AJY100" s="35"/>
      <c r="AJZ100" s="35"/>
      <c r="AKA100" s="35"/>
      <c r="AKB100" s="35"/>
      <c r="AKC100" s="35"/>
      <c r="AKD100" s="35"/>
      <c r="AKE100" s="35"/>
      <c r="AKF100" s="35"/>
      <c r="AKG100" s="35"/>
      <c r="AKH100" s="35"/>
      <c r="AKI100" s="35"/>
      <c r="AKJ100" s="35"/>
      <c r="AKK100" s="35"/>
      <c r="AKL100" s="35"/>
      <c r="AKM100" s="35"/>
      <c r="AKN100" s="35"/>
      <c r="AKO100" s="35"/>
      <c r="AKP100" s="35"/>
      <c r="AKQ100" s="35"/>
      <c r="AKR100" s="35"/>
      <c r="AKS100" s="35"/>
      <c r="AKT100" s="35"/>
      <c r="AKU100" s="35"/>
      <c r="AKV100" s="35"/>
      <c r="AKW100" s="35"/>
      <c r="AKX100" s="35"/>
      <c r="AKY100" s="35"/>
      <c r="AKZ100" s="35"/>
      <c r="ALA100" s="35"/>
      <c r="ALB100" s="35"/>
      <c r="ALC100" s="35"/>
      <c r="ALD100" s="35"/>
      <c r="ALE100" s="35"/>
      <c r="ALF100" s="35"/>
      <c r="ALG100" s="35"/>
      <c r="ALH100" s="35"/>
      <c r="ALI100" s="35"/>
      <c r="ALJ100" s="35"/>
      <c r="ALK100" s="35"/>
      <c r="ALL100" s="35"/>
      <c r="ALM100" s="35"/>
      <c r="ALN100" s="35"/>
      <c r="ALO100" s="35"/>
      <c r="ALP100" s="35"/>
      <c r="ALQ100" s="35"/>
      <c r="ALR100" s="35"/>
      <c r="ALS100" s="35"/>
      <c r="ALT100" s="35"/>
      <c r="ALU100" s="35"/>
      <c r="ALV100" s="35"/>
      <c r="ALW100" s="35"/>
      <c r="ALX100" s="35"/>
      <c r="ALY100" s="35"/>
      <c r="ALZ100" s="35"/>
      <c r="AMA100" s="35"/>
      <c r="AMB100" s="35"/>
      <c r="AMC100" s="35"/>
      <c r="AMD100" s="35"/>
      <c r="AME100" s="35"/>
      <c r="AMF100" s="35"/>
      <c r="AMG100" s="35"/>
      <c r="AMH100" s="35"/>
      <c r="AMI100" s="35"/>
      <c r="AMJ100" s="35"/>
      <c r="AMK100" s="35"/>
      <c r="AML100" s="35"/>
      <c r="AMM100" s="35"/>
      <c r="AMN100" s="35"/>
      <c r="AMO100" s="35"/>
      <c r="AMP100" s="35"/>
      <c r="AMQ100" s="35"/>
      <c r="AMR100" s="35"/>
      <c r="AMS100" s="35"/>
      <c r="AMT100" s="35"/>
      <c r="AMU100" s="35"/>
      <c r="AMV100" s="35"/>
      <c r="AMW100" s="35"/>
      <c r="AMX100" s="35"/>
      <c r="AMY100" s="35"/>
      <c r="AMZ100" s="35"/>
      <c r="ANA100" s="35"/>
      <c r="ANB100" s="35"/>
      <c r="ANC100" s="35"/>
      <c r="AND100" s="35"/>
      <c r="ANE100" s="35"/>
      <c r="ANF100" s="35"/>
      <c r="ANG100" s="35"/>
      <c r="ANH100" s="35"/>
      <c r="ANI100" s="35"/>
      <c r="ANJ100" s="35"/>
      <c r="ANK100" s="35"/>
      <c r="ANL100" s="35"/>
      <c r="ANM100" s="35"/>
      <c r="ANN100" s="35"/>
      <c r="ANO100" s="35"/>
      <c r="ANP100" s="35"/>
      <c r="ANQ100" s="35"/>
      <c r="ANR100" s="35"/>
      <c r="ANS100" s="35"/>
      <c r="ANT100" s="35"/>
      <c r="ANU100" s="35"/>
      <c r="ANV100" s="35"/>
      <c r="ANW100" s="35"/>
      <c r="ANX100" s="35"/>
      <c r="ANY100" s="35"/>
      <c r="ANZ100" s="35"/>
      <c r="AOA100" s="35"/>
      <c r="AOB100" s="35"/>
      <c r="AOC100" s="35"/>
      <c r="AOD100" s="35"/>
      <c r="AOE100" s="35"/>
      <c r="AOF100" s="35"/>
      <c r="AOG100" s="35"/>
      <c r="AOH100" s="35"/>
      <c r="AOI100" s="35"/>
      <c r="AOJ100" s="35"/>
      <c r="AOK100" s="35"/>
      <c r="AOL100" s="35"/>
      <c r="AOM100" s="35"/>
      <c r="AON100" s="35"/>
      <c r="AOO100" s="35"/>
      <c r="AOP100" s="35"/>
      <c r="AOQ100" s="35"/>
      <c r="AOR100" s="35"/>
      <c r="AOS100" s="35"/>
      <c r="AOT100" s="35"/>
      <c r="AOU100" s="35"/>
      <c r="AOV100" s="35"/>
      <c r="AOW100" s="35"/>
      <c r="AOX100" s="35"/>
      <c r="AOY100" s="35"/>
      <c r="AOZ100" s="35"/>
      <c r="APA100" s="35"/>
      <c r="APB100" s="35"/>
      <c r="APC100" s="35"/>
      <c r="APD100" s="35"/>
      <c r="APE100" s="35"/>
      <c r="APF100" s="35"/>
      <c r="APG100" s="35"/>
      <c r="APH100" s="35"/>
      <c r="API100" s="35"/>
      <c r="APJ100" s="35"/>
      <c r="APK100" s="35"/>
      <c r="APL100" s="35"/>
      <c r="APM100" s="35"/>
      <c r="APN100" s="35"/>
      <c r="APO100" s="35"/>
      <c r="APP100" s="35"/>
      <c r="APQ100" s="35"/>
      <c r="APR100" s="35"/>
      <c r="APS100" s="35"/>
      <c r="APT100" s="35"/>
      <c r="APU100" s="35"/>
      <c r="APV100" s="35"/>
      <c r="APW100" s="35"/>
      <c r="APX100" s="35"/>
      <c r="APY100" s="35"/>
      <c r="APZ100" s="35"/>
      <c r="AQA100" s="35"/>
      <c r="AQB100" s="35"/>
      <c r="AQC100" s="35"/>
      <c r="AQD100" s="35"/>
      <c r="AQE100" s="35"/>
      <c r="AQF100" s="35"/>
      <c r="AQG100" s="35"/>
      <c r="AQH100" s="35"/>
      <c r="AQI100" s="35"/>
      <c r="AQJ100" s="35"/>
      <c r="AQK100" s="35"/>
      <c r="AQL100" s="35"/>
      <c r="AQM100" s="35"/>
      <c r="AQN100" s="35"/>
      <c r="AQO100" s="35"/>
      <c r="AQP100" s="35"/>
      <c r="AQQ100" s="35"/>
      <c r="AQR100" s="35"/>
      <c r="AQS100" s="35"/>
      <c r="AQT100" s="35"/>
      <c r="AQU100" s="35"/>
      <c r="AQV100" s="35"/>
      <c r="AQW100" s="35"/>
      <c r="AQX100" s="35"/>
      <c r="AQY100" s="35"/>
      <c r="AQZ100" s="35"/>
      <c r="ARA100" s="35"/>
      <c r="ARB100" s="35"/>
      <c r="ARC100" s="35"/>
      <c r="ARD100" s="35"/>
      <c r="ARE100" s="35"/>
      <c r="ARF100" s="35"/>
      <c r="ARG100" s="35"/>
      <c r="ARH100" s="35"/>
      <c r="ARI100" s="35"/>
      <c r="ARJ100" s="35"/>
      <c r="ARK100" s="35"/>
      <c r="ARL100" s="35"/>
      <c r="ARM100" s="35"/>
      <c r="ARN100" s="35"/>
      <c r="ARO100" s="35"/>
      <c r="ARP100" s="35"/>
      <c r="ARQ100" s="35"/>
      <c r="ARR100" s="35"/>
      <c r="ARS100" s="35"/>
      <c r="ART100" s="35"/>
      <c r="ARU100" s="35"/>
      <c r="ARV100" s="35"/>
      <c r="ARW100" s="35"/>
      <c r="ARX100" s="35"/>
      <c r="ARY100" s="35"/>
      <c r="ARZ100" s="35"/>
      <c r="ASA100" s="35"/>
      <c r="ASB100" s="35"/>
      <c r="ASC100" s="35"/>
      <c r="ASD100" s="35"/>
      <c r="ASE100" s="35"/>
      <c r="ASF100" s="35"/>
      <c r="ASG100" s="35"/>
      <c r="ASH100" s="35"/>
      <c r="ASI100" s="35"/>
      <c r="ASJ100" s="35"/>
      <c r="ASK100" s="35"/>
      <c r="ASL100" s="35"/>
      <c r="ASM100" s="35"/>
      <c r="ASN100" s="35"/>
      <c r="ASO100" s="35"/>
      <c r="ASP100" s="35"/>
      <c r="ASQ100" s="35"/>
      <c r="ASR100" s="35"/>
      <c r="ASS100" s="35"/>
      <c r="AST100" s="35"/>
      <c r="ASU100" s="35"/>
      <c r="ASV100" s="35"/>
      <c r="ASW100" s="35"/>
      <c r="ASX100" s="35"/>
      <c r="ASY100" s="35"/>
      <c r="ASZ100" s="35"/>
      <c r="ATA100" s="35"/>
      <c r="ATB100" s="35"/>
      <c r="ATC100" s="35"/>
      <c r="ATD100" s="35"/>
      <c r="ATE100" s="35"/>
      <c r="ATF100" s="35"/>
      <c r="ATG100" s="35"/>
      <c r="ATH100" s="35"/>
      <c r="ATI100" s="35"/>
      <c r="ATJ100" s="35"/>
      <c r="ATK100" s="35"/>
      <c r="ATL100" s="35"/>
      <c r="ATM100" s="35"/>
      <c r="ATN100" s="35"/>
      <c r="ATO100" s="35"/>
      <c r="ATP100" s="35"/>
      <c r="ATQ100" s="35"/>
      <c r="ATR100" s="35"/>
      <c r="ATS100" s="35"/>
      <c r="ATT100" s="35"/>
      <c r="ATU100" s="35"/>
      <c r="ATV100" s="35"/>
      <c r="ATW100" s="35"/>
      <c r="ATX100" s="35"/>
      <c r="ATY100" s="35"/>
      <c r="ATZ100" s="35"/>
      <c r="AUA100" s="35"/>
      <c r="AUB100" s="35"/>
      <c r="AUC100" s="35"/>
      <c r="AUD100" s="35"/>
      <c r="AUE100" s="35"/>
      <c r="AUF100" s="35"/>
      <c r="AUG100" s="35"/>
      <c r="AUH100" s="35"/>
      <c r="AUI100" s="35"/>
      <c r="AUJ100" s="35"/>
      <c r="AUK100" s="35"/>
      <c r="AUL100" s="35"/>
      <c r="AUM100" s="35"/>
      <c r="AUN100" s="35"/>
      <c r="AUO100" s="35"/>
      <c r="AUP100" s="35"/>
      <c r="AUQ100" s="35"/>
      <c r="AUR100" s="35"/>
      <c r="AUS100" s="35"/>
      <c r="AUT100" s="35"/>
      <c r="AUU100" s="35"/>
      <c r="AUV100" s="35"/>
      <c r="AUW100" s="35"/>
      <c r="AUX100" s="35"/>
      <c r="AUY100" s="35"/>
      <c r="AUZ100" s="35"/>
      <c r="AVA100" s="35"/>
      <c r="AVB100" s="35"/>
      <c r="AVC100" s="35"/>
      <c r="AVD100" s="35"/>
      <c r="AVE100" s="35"/>
      <c r="AVF100" s="35"/>
      <c r="AVG100" s="35"/>
      <c r="AVH100" s="35"/>
      <c r="AVI100" s="35"/>
      <c r="AVJ100" s="35"/>
      <c r="AVK100" s="35"/>
      <c r="AVL100" s="35"/>
      <c r="AVM100" s="35"/>
      <c r="AVN100" s="35"/>
      <c r="AVO100" s="35"/>
      <c r="AVP100" s="35"/>
      <c r="AVQ100" s="35"/>
      <c r="AVR100" s="35"/>
      <c r="AVS100" s="35"/>
      <c r="AVT100" s="35"/>
      <c r="AVU100" s="35"/>
      <c r="AVV100" s="35"/>
      <c r="AVW100" s="35"/>
      <c r="AVX100" s="35"/>
      <c r="AVY100" s="35"/>
      <c r="AVZ100" s="35"/>
      <c r="AWA100" s="35"/>
      <c r="AWB100" s="35"/>
      <c r="AWC100" s="35"/>
      <c r="AWD100" s="35"/>
      <c r="AWE100" s="35"/>
      <c r="AWF100" s="35"/>
      <c r="AWG100" s="35"/>
      <c r="AWH100" s="35"/>
      <c r="AWI100" s="35"/>
      <c r="AWJ100" s="35"/>
      <c r="AWK100" s="35"/>
      <c r="AWL100" s="35"/>
      <c r="AWM100" s="35"/>
      <c r="AWN100" s="35"/>
      <c r="AWO100" s="35"/>
      <c r="AWP100" s="35"/>
      <c r="AWQ100" s="35"/>
      <c r="AWR100" s="35"/>
      <c r="AWS100" s="35"/>
      <c r="AWT100" s="35"/>
      <c r="AWU100" s="35"/>
      <c r="AWV100" s="35"/>
      <c r="AWW100" s="35"/>
      <c r="AWX100" s="35"/>
      <c r="AWY100" s="35"/>
      <c r="AWZ100" s="35"/>
      <c r="AXA100" s="35"/>
      <c r="AXB100" s="35"/>
      <c r="AXC100" s="35"/>
      <c r="AXD100" s="35"/>
      <c r="AXE100" s="35"/>
      <c r="AXF100" s="35"/>
      <c r="AXG100" s="35"/>
      <c r="AXH100" s="35"/>
      <c r="AXI100" s="35"/>
      <c r="AXJ100" s="35"/>
      <c r="AXK100" s="35"/>
      <c r="AXL100" s="35"/>
      <c r="AXM100" s="35"/>
      <c r="AXN100" s="35"/>
      <c r="AXO100" s="35"/>
      <c r="AXP100" s="35"/>
      <c r="AXQ100" s="35"/>
      <c r="AXR100" s="35"/>
      <c r="AXS100" s="35"/>
      <c r="AXT100" s="35"/>
      <c r="AXU100" s="35"/>
      <c r="AXV100" s="35"/>
      <c r="AXW100" s="35"/>
      <c r="AXX100" s="35"/>
      <c r="AXY100" s="35"/>
      <c r="AXZ100" s="35"/>
      <c r="AYA100" s="35"/>
      <c r="AYB100" s="35"/>
      <c r="AYC100" s="35"/>
      <c r="AYD100" s="35"/>
      <c r="AYE100" s="35"/>
      <c r="AYF100" s="35"/>
      <c r="AYG100" s="35"/>
      <c r="AYH100" s="35"/>
      <c r="AYI100" s="35"/>
      <c r="AYJ100" s="35"/>
      <c r="AYK100" s="35"/>
      <c r="AYL100" s="35"/>
      <c r="AYM100" s="35"/>
      <c r="AYN100" s="35"/>
      <c r="AYO100" s="35"/>
      <c r="AYP100" s="35"/>
      <c r="AYQ100" s="35"/>
      <c r="AYR100" s="35"/>
      <c r="AYS100" s="35"/>
      <c r="AYT100" s="35"/>
      <c r="AYU100" s="35"/>
      <c r="AYV100" s="35"/>
      <c r="AYW100" s="35"/>
      <c r="AYX100" s="35"/>
      <c r="AYY100" s="35"/>
      <c r="AYZ100" s="35"/>
      <c r="AZA100" s="35"/>
      <c r="AZB100" s="35"/>
      <c r="AZC100" s="35"/>
      <c r="AZD100" s="35"/>
      <c r="AZE100" s="35"/>
      <c r="AZF100" s="35"/>
      <c r="AZG100" s="35"/>
      <c r="AZH100" s="35"/>
      <c r="AZI100" s="35"/>
      <c r="AZJ100" s="35"/>
      <c r="AZK100" s="35"/>
      <c r="AZL100" s="35"/>
      <c r="AZM100" s="35"/>
      <c r="AZN100" s="35"/>
      <c r="AZO100" s="35"/>
      <c r="AZP100" s="35"/>
      <c r="AZQ100" s="35"/>
      <c r="AZR100" s="35"/>
      <c r="AZS100" s="35"/>
      <c r="AZT100" s="35"/>
      <c r="AZU100" s="35"/>
      <c r="AZV100" s="35"/>
      <c r="AZW100" s="35"/>
      <c r="AZX100" s="35"/>
      <c r="AZY100" s="35"/>
      <c r="AZZ100" s="35"/>
      <c r="BAA100" s="35"/>
      <c r="BAB100" s="35"/>
      <c r="BAC100" s="35"/>
      <c r="BAD100" s="35"/>
      <c r="BAE100" s="35"/>
      <c r="BAF100" s="35"/>
      <c r="BAG100" s="35"/>
      <c r="BAH100" s="35"/>
      <c r="BAI100" s="35"/>
      <c r="BAJ100" s="35"/>
      <c r="BAK100" s="35"/>
      <c r="BAL100" s="35"/>
      <c r="BAM100" s="35"/>
      <c r="BAN100" s="35"/>
      <c r="BAO100" s="35"/>
      <c r="BAP100" s="35"/>
      <c r="BAQ100" s="35"/>
      <c r="BAR100" s="35"/>
      <c r="BAS100" s="35"/>
      <c r="BAT100" s="35"/>
      <c r="BAU100" s="35"/>
      <c r="BAV100" s="35"/>
      <c r="BAW100" s="35"/>
      <c r="BAX100" s="35"/>
      <c r="BAY100" s="35"/>
      <c r="BAZ100" s="35"/>
      <c r="BBA100" s="35"/>
      <c r="BBB100" s="35"/>
      <c r="BBC100" s="35"/>
      <c r="BBD100" s="35"/>
      <c r="BBE100" s="35"/>
      <c r="BBF100" s="35"/>
      <c r="BBG100" s="35"/>
      <c r="BBH100" s="35"/>
      <c r="BBI100" s="35"/>
      <c r="BBJ100" s="35"/>
      <c r="BBK100" s="35"/>
      <c r="BBL100" s="35"/>
      <c r="BBM100" s="35"/>
      <c r="BBN100" s="35"/>
      <c r="BBO100" s="35"/>
      <c r="BBP100" s="35"/>
      <c r="BBQ100" s="35"/>
      <c r="BBR100" s="35"/>
      <c r="BBS100" s="35"/>
      <c r="BBT100" s="35"/>
      <c r="BBU100" s="35"/>
      <c r="BBV100" s="35"/>
      <c r="BBW100" s="35"/>
      <c r="BBX100" s="35"/>
      <c r="BBY100" s="35"/>
      <c r="BBZ100" s="35"/>
      <c r="BCA100" s="35"/>
      <c r="BCB100" s="35"/>
      <c r="BCC100" s="35"/>
      <c r="BCD100" s="35"/>
      <c r="BCE100" s="35"/>
      <c r="BCF100" s="35"/>
      <c r="BCG100" s="35"/>
      <c r="BCH100" s="35"/>
      <c r="BCI100" s="35"/>
      <c r="BCJ100" s="35"/>
      <c r="BCK100" s="35"/>
      <c r="BCL100" s="35"/>
      <c r="BCM100" s="35"/>
      <c r="BCN100" s="35"/>
      <c r="BCO100" s="35"/>
      <c r="BCP100" s="35"/>
      <c r="BCQ100" s="35"/>
      <c r="BCR100" s="35"/>
      <c r="BCS100" s="35"/>
      <c r="BCT100" s="35"/>
      <c r="BCU100" s="35"/>
      <c r="BCV100" s="35"/>
      <c r="BCW100" s="35"/>
      <c r="BCX100" s="35"/>
      <c r="BCY100" s="35"/>
      <c r="BCZ100" s="35"/>
      <c r="BDA100" s="35"/>
      <c r="BDB100" s="35"/>
      <c r="BDC100" s="35"/>
      <c r="BDD100" s="35"/>
      <c r="BDE100" s="35"/>
      <c r="BDF100" s="35"/>
      <c r="BDG100" s="35"/>
      <c r="BDH100" s="35"/>
      <c r="BDI100" s="35"/>
      <c r="BDJ100" s="35"/>
      <c r="BDK100" s="35"/>
      <c r="BDL100" s="35"/>
      <c r="BDM100" s="35"/>
      <c r="BDN100" s="35"/>
      <c r="BDO100" s="35"/>
      <c r="BDP100" s="35"/>
      <c r="BDQ100" s="35"/>
      <c r="BDR100" s="35"/>
      <c r="BDS100" s="35"/>
      <c r="BDT100" s="35"/>
      <c r="BDU100" s="35"/>
      <c r="BDV100" s="35"/>
      <c r="BDW100" s="35"/>
      <c r="BDX100" s="35"/>
      <c r="BDY100" s="35"/>
      <c r="BDZ100" s="35"/>
      <c r="BEA100" s="35"/>
      <c r="BEB100" s="35"/>
      <c r="BEC100" s="35"/>
      <c r="BED100" s="35"/>
      <c r="BEE100" s="35"/>
      <c r="BEF100" s="35"/>
      <c r="BEG100" s="35"/>
      <c r="BEH100" s="35"/>
      <c r="BEI100" s="35"/>
      <c r="BEJ100" s="35"/>
      <c r="BEK100" s="35"/>
      <c r="BEL100" s="35"/>
      <c r="BEM100" s="35"/>
      <c r="BEN100" s="35"/>
      <c r="BEO100" s="35"/>
      <c r="BEP100" s="35"/>
      <c r="BEQ100" s="35"/>
      <c r="BER100" s="35"/>
      <c r="BES100" s="35"/>
      <c r="BET100" s="35"/>
      <c r="BEU100" s="35"/>
      <c r="BEV100" s="35"/>
      <c r="BEW100" s="35"/>
      <c r="BEX100" s="35"/>
      <c r="BEY100" s="35"/>
      <c r="BEZ100" s="35"/>
      <c r="BFA100" s="35"/>
      <c r="BFB100" s="35"/>
      <c r="BFC100" s="35"/>
      <c r="BFD100" s="35"/>
      <c r="BFE100" s="35"/>
      <c r="BFF100" s="35"/>
      <c r="BFG100" s="35"/>
      <c r="BFH100" s="35"/>
      <c r="BFI100" s="35"/>
      <c r="BFJ100" s="35"/>
      <c r="BFK100" s="35"/>
      <c r="BFL100" s="35"/>
      <c r="BFM100" s="35"/>
      <c r="BFN100" s="35"/>
      <c r="BFO100" s="35"/>
      <c r="BFP100" s="35"/>
      <c r="BFQ100" s="35"/>
      <c r="BFR100" s="35"/>
      <c r="BFS100" s="35"/>
      <c r="BFT100" s="35"/>
      <c r="BFU100" s="35"/>
      <c r="BFV100" s="35"/>
      <c r="BFW100" s="35"/>
      <c r="BFX100" s="35"/>
      <c r="BFY100" s="35"/>
      <c r="BFZ100" s="35"/>
      <c r="BGA100" s="35"/>
      <c r="BGB100" s="35"/>
      <c r="BGC100" s="35"/>
      <c r="BGD100" s="35"/>
      <c r="BGE100" s="35"/>
      <c r="BGF100" s="35"/>
      <c r="BGG100" s="35"/>
      <c r="BGH100" s="35"/>
      <c r="BGI100" s="35"/>
      <c r="BGJ100" s="35"/>
      <c r="BGK100" s="35"/>
      <c r="BGL100" s="35"/>
      <c r="BGM100" s="35"/>
      <c r="BGN100" s="35"/>
      <c r="BGO100" s="35"/>
      <c r="BGP100" s="35"/>
      <c r="BGQ100" s="35"/>
      <c r="BGR100" s="35"/>
      <c r="BGS100" s="35"/>
      <c r="BGT100" s="35"/>
      <c r="BGU100" s="35"/>
      <c r="BGV100" s="35"/>
      <c r="BGW100" s="35"/>
      <c r="BGX100" s="35"/>
      <c r="BGY100" s="35"/>
      <c r="BGZ100" s="35"/>
      <c r="BHA100" s="35"/>
      <c r="BHB100" s="35"/>
      <c r="BHC100" s="35"/>
      <c r="BHD100" s="35"/>
      <c r="BHE100" s="35"/>
      <c r="BHF100" s="35"/>
      <c r="BHG100" s="35"/>
      <c r="BHH100" s="35"/>
      <c r="BHI100" s="35"/>
      <c r="BHJ100" s="35"/>
      <c r="BHK100" s="35"/>
      <c r="BHL100" s="35"/>
      <c r="BHM100" s="35"/>
      <c r="BHN100" s="35"/>
      <c r="BHO100" s="35"/>
      <c r="BHP100" s="35"/>
      <c r="BHQ100" s="35"/>
      <c r="BHR100" s="35"/>
      <c r="BHS100" s="35"/>
      <c r="BHT100" s="35"/>
      <c r="BHU100" s="35"/>
      <c r="BHV100" s="35"/>
      <c r="BHW100" s="35"/>
      <c r="BHX100" s="35"/>
      <c r="BHY100" s="35"/>
      <c r="BHZ100" s="35"/>
      <c r="BIA100" s="35"/>
      <c r="BIB100" s="35"/>
      <c r="BIC100" s="35"/>
      <c r="BID100" s="35"/>
      <c r="BIE100" s="35"/>
      <c r="BIF100" s="35"/>
      <c r="BIG100" s="35"/>
      <c r="BIH100" s="35"/>
      <c r="BII100" s="35"/>
      <c r="BIJ100" s="35"/>
      <c r="BIK100" s="35"/>
      <c r="BIL100" s="35"/>
      <c r="BIM100" s="35"/>
      <c r="BIN100" s="35"/>
      <c r="BIO100" s="35"/>
      <c r="BIP100" s="35"/>
      <c r="BIQ100" s="35"/>
      <c r="BIR100" s="35"/>
      <c r="BIS100" s="35"/>
      <c r="BIT100" s="35"/>
      <c r="BIU100" s="35"/>
      <c r="BIV100" s="35"/>
      <c r="BIW100" s="35"/>
      <c r="BIX100" s="35"/>
      <c r="BIY100" s="35"/>
      <c r="BIZ100" s="35"/>
      <c r="BJA100" s="35"/>
      <c r="BJB100" s="35"/>
      <c r="BJC100" s="35"/>
      <c r="BJD100" s="35"/>
      <c r="BJE100" s="35"/>
      <c r="BJF100" s="35"/>
      <c r="BJG100" s="35"/>
      <c r="BJH100" s="35"/>
      <c r="BJI100" s="35"/>
      <c r="BJJ100" s="35"/>
      <c r="BJK100" s="35"/>
      <c r="BJL100" s="35"/>
      <c r="BJM100" s="35"/>
      <c r="BJN100" s="35"/>
      <c r="BJO100" s="35"/>
      <c r="BJP100" s="35"/>
      <c r="BJQ100" s="35"/>
      <c r="BJR100" s="35"/>
      <c r="BJS100" s="35"/>
      <c r="BJT100" s="35"/>
      <c r="BJU100" s="35"/>
      <c r="BJV100" s="35"/>
      <c r="BJW100" s="35"/>
      <c r="BJX100" s="35"/>
      <c r="BJY100" s="35"/>
      <c r="BJZ100" s="35"/>
      <c r="BKA100" s="35"/>
      <c r="BKB100" s="35"/>
      <c r="BKC100" s="35"/>
      <c r="BKD100" s="35"/>
      <c r="BKE100" s="35"/>
      <c r="BKF100" s="35"/>
      <c r="BKG100" s="35"/>
      <c r="BKH100" s="35"/>
      <c r="BKI100" s="35"/>
      <c r="BKJ100" s="35"/>
      <c r="BKK100" s="35"/>
      <c r="BKL100" s="35"/>
      <c r="BKM100" s="35"/>
      <c r="BKN100" s="35"/>
      <c r="BKO100" s="35"/>
      <c r="BKP100" s="35"/>
      <c r="BKQ100" s="35"/>
      <c r="BKR100" s="35"/>
      <c r="BKS100" s="35"/>
      <c r="BKT100" s="35"/>
      <c r="BKU100" s="35"/>
      <c r="BKV100" s="35"/>
      <c r="BKW100" s="35"/>
      <c r="BKX100" s="35"/>
      <c r="BKY100" s="35"/>
      <c r="BKZ100" s="35"/>
      <c r="BLA100" s="35"/>
      <c r="BLB100" s="35"/>
      <c r="BLC100" s="35"/>
      <c r="BLD100" s="35"/>
      <c r="BLE100" s="35"/>
      <c r="BLF100" s="35"/>
      <c r="BLG100" s="35"/>
      <c r="BLH100" s="35"/>
      <c r="BLI100" s="35"/>
      <c r="BLJ100" s="35"/>
      <c r="BLK100" s="35"/>
      <c r="BLL100" s="35"/>
      <c r="BLM100" s="35"/>
      <c r="BLN100" s="35"/>
      <c r="BLO100" s="35"/>
      <c r="BLP100" s="35"/>
      <c r="BLQ100" s="35"/>
      <c r="BLR100" s="35"/>
      <c r="BLS100" s="35"/>
      <c r="BLT100" s="35"/>
      <c r="BLU100" s="35"/>
      <c r="BLV100" s="35"/>
      <c r="BLW100" s="35"/>
      <c r="BLX100" s="35"/>
      <c r="BLY100" s="35"/>
      <c r="BLZ100" s="35"/>
      <c r="BMA100" s="35"/>
      <c r="BMB100" s="35"/>
      <c r="BMC100" s="35"/>
      <c r="BMD100" s="35"/>
      <c r="BME100" s="35"/>
      <c r="BMF100" s="35"/>
      <c r="BMG100" s="35"/>
      <c r="BMH100" s="35"/>
      <c r="BMI100" s="35"/>
      <c r="BMJ100" s="35"/>
      <c r="BMK100" s="35"/>
      <c r="BML100" s="35"/>
      <c r="BMM100" s="35"/>
      <c r="BMN100" s="35"/>
      <c r="BMO100" s="35"/>
      <c r="BMP100" s="35"/>
      <c r="BMQ100" s="35"/>
      <c r="BMR100" s="35"/>
      <c r="BMS100" s="35"/>
      <c r="BMT100" s="35"/>
      <c r="BMU100" s="35"/>
      <c r="BMV100" s="35"/>
      <c r="BMW100" s="35"/>
      <c r="BMX100" s="35"/>
      <c r="BMY100" s="35"/>
      <c r="BMZ100" s="35"/>
      <c r="BNA100" s="35"/>
      <c r="BNB100" s="35"/>
      <c r="BNC100" s="35"/>
      <c r="BND100" s="35"/>
      <c r="BNE100" s="35"/>
      <c r="BNF100" s="35"/>
      <c r="BNG100" s="35"/>
      <c r="BNH100" s="35"/>
      <c r="BNI100" s="35"/>
      <c r="BNJ100" s="35"/>
      <c r="BNK100" s="35"/>
      <c r="BNL100" s="35"/>
      <c r="BNM100" s="35"/>
      <c r="BNN100" s="35"/>
      <c r="BNO100" s="35"/>
      <c r="BNP100" s="35"/>
      <c r="BNQ100" s="35"/>
      <c r="BNR100" s="35"/>
      <c r="BNS100" s="35"/>
      <c r="BNT100" s="35"/>
      <c r="BNU100" s="35"/>
      <c r="BNV100" s="35"/>
      <c r="BNW100" s="35"/>
      <c r="BNX100" s="35"/>
      <c r="BNY100" s="35"/>
      <c r="BNZ100" s="35"/>
      <c r="BOA100" s="35"/>
      <c r="BOB100" s="35"/>
      <c r="BOC100" s="35"/>
      <c r="BOD100" s="35"/>
      <c r="BOE100" s="35"/>
      <c r="BOF100" s="35"/>
      <c r="BOG100" s="35"/>
      <c r="BOH100" s="35"/>
      <c r="BOI100" s="35"/>
      <c r="BOJ100" s="35"/>
      <c r="BOK100" s="35"/>
      <c r="BOL100" s="35"/>
      <c r="BOM100" s="35"/>
      <c r="BON100" s="35"/>
      <c r="BOO100" s="35"/>
      <c r="BOP100" s="35"/>
      <c r="BOQ100" s="35"/>
      <c r="BOR100" s="35"/>
      <c r="BOS100" s="35"/>
      <c r="BOT100" s="35"/>
      <c r="BOU100" s="35"/>
      <c r="BOV100" s="35"/>
      <c r="BOW100" s="35"/>
      <c r="BOX100" s="35"/>
      <c r="BOY100" s="35"/>
      <c r="BOZ100" s="35"/>
      <c r="BPA100" s="35"/>
      <c r="BPB100" s="35"/>
      <c r="BPC100" s="35"/>
      <c r="BPD100" s="35"/>
      <c r="BPE100" s="35"/>
      <c r="BPF100" s="35"/>
      <c r="BPG100" s="35"/>
      <c r="BPH100" s="35"/>
      <c r="BPI100" s="35"/>
      <c r="BPJ100" s="35"/>
      <c r="BPK100" s="35"/>
      <c r="BPL100" s="35"/>
      <c r="BPM100" s="35"/>
      <c r="BPN100" s="35"/>
      <c r="BPO100" s="35"/>
      <c r="BPP100" s="35"/>
      <c r="BPQ100" s="35"/>
      <c r="BPR100" s="35"/>
      <c r="BPS100" s="35"/>
      <c r="BPT100" s="35"/>
      <c r="BPU100" s="35"/>
      <c r="BPV100" s="35"/>
      <c r="BPW100" s="35"/>
      <c r="BPX100" s="35"/>
      <c r="BPY100" s="35"/>
      <c r="BPZ100" s="35"/>
      <c r="BQA100" s="35"/>
      <c r="BQB100" s="35"/>
      <c r="BQC100" s="35"/>
      <c r="BQD100" s="35"/>
      <c r="BQE100" s="35"/>
      <c r="BQF100" s="35"/>
      <c r="BQG100" s="35"/>
      <c r="BQH100" s="35"/>
      <c r="BQI100" s="35"/>
      <c r="BQJ100" s="35"/>
      <c r="BQK100" s="35"/>
      <c r="BQL100" s="35"/>
      <c r="BQM100" s="35"/>
      <c r="BQN100" s="35"/>
      <c r="BQO100" s="35"/>
      <c r="BQP100" s="35"/>
      <c r="BQQ100" s="35"/>
      <c r="BQR100" s="35"/>
      <c r="BQS100" s="35"/>
      <c r="BQT100" s="35"/>
      <c r="BQU100" s="35"/>
      <c r="BQV100" s="35"/>
      <c r="BQW100" s="35"/>
      <c r="BQX100" s="35"/>
      <c r="BQY100" s="35"/>
      <c r="BQZ100" s="35"/>
      <c r="BRA100" s="35"/>
      <c r="BRB100" s="35"/>
      <c r="BRC100" s="35"/>
      <c r="BRD100" s="35"/>
      <c r="BRE100" s="35"/>
      <c r="BRF100" s="35"/>
      <c r="BRG100" s="35"/>
      <c r="BRH100" s="35"/>
      <c r="BRI100" s="35"/>
      <c r="BRJ100" s="35"/>
      <c r="BRK100" s="35"/>
      <c r="BRL100" s="35"/>
      <c r="BRM100" s="35"/>
      <c r="BRN100" s="35"/>
      <c r="BRO100" s="35"/>
      <c r="BRP100" s="35"/>
      <c r="BRQ100" s="35"/>
      <c r="BRR100" s="35"/>
      <c r="BRS100" s="35"/>
      <c r="BRT100" s="35"/>
      <c r="BRU100" s="35"/>
      <c r="BRV100" s="35"/>
      <c r="BRW100" s="35"/>
      <c r="BRX100" s="35"/>
      <c r="BRY100" s="35"/>
      <c r="BRZ100" s="35"/>
      <c r="BSA100" s="35"/>
      <c r="BSB100" s="35"/>
      <c r="BSC100" s="35"/>
      <c r="BSD100" s="35"/>
      <c r="BSE100" s="35"/>
      <c r="BSF100" s="35"/>
      <c r="BSG100" s="35"/>
      <c r="BSH100" s="35"/>
      <c r="BSI100" s="35"/>
      <c r="BSJ100" s="35"/>
      <c r="BSK100" s="35"/>
      <c r="BSL100" s="35"/>
      <c r="BSM100" s="35"/>
      <c r="BSN100" s="35"/>
      <c r="BSO100" s="35"/>
      <c r="BSP100" s="35"/>
      <c r="BSQ100" s="35"/>
      <c r="BSR100" s="35"/>
      <c r="BSS100" s="35"/>
      <c r="BST100" s="35"/>
      <c r="BSU100" s="35"/>
      <c r="BSV100" s="35"/>
      <c r="BSW100" s="35"/>
      <c r="BSX100" s="35"/>
      <c r="BSY100" s="35"/>
      <c r="BSZ100" s="35"/>
      <c r="BTA100" s="35"/>
      <c r="BTB100" s="35"/>
      <c r="BTC100" s="35"/>
      <c r="BTD100" s="35"/>
      <c r="BTE100" s="35"/>
      <c r="BTF100" s="35"/>
      <c r="BTG100" s="35"/>
      <c r="BTH100" s="35"/>
      <c r="BTI100" s="35"/>
      <c r="BTJ100" s="35"/>
      <c r="BTK100" s="35"/>
      <c r="BTL100" s="35"/>
      <c r="BTM100" s="35"/>
      <c r="BTN100" s="35"/>
      <c r="BTO100" s="35"/>
      <c r="BTP100" s="35"/>
      <c r="BTQ100" s="35"/>
      <c r="BTR100" s="35"/>
      <c r="BTS100" s="35"/>
      <c r="BTT100" s="35"/>
      <c r="BTU100" s="35"/>
      <c r="BTV100" s="35"/>
      <c r="BTW100" s="35"/>
      <c r="BTX100" s="35"/>
      <c r="BTY100" s="35"/>
      <c r="BTZ100" s="35"/>
      <c r="BUA100" s="35"/>
      <c r="BUB100" s="35"/>
      <c r="BUC100" s="35"/>
      <c r="BUD100" s="35"/>
      <c r="BUE100" s="35"/>
      <c r="BUF100" s="35"/>
      <c r="BUG100" s="35"/>
      <c r="BUH100" s="35"/>
      <c r="BUI100" s="35"/>
      <c r="BUJ100" s="35"/>
      <c r="BUK100" s="35"/>
      <c r="BUL100" s="35"/>
      <c r="BUM100" s="35"/>
      <c r="BUN100" s="35"/>
      <c r="BUO100" s="35"/>
      <c r="BUP100" s="35"/>
      <c r="BUQ100" s="35"/>
      <c r="BUR100" s="35"/>
      <c r="BUS100" s="35"/>
      <c r="BUT100" s="35"/>
      <c r="BUU100" s="35"/>
      <c r="BUV100" s="35"/>
      <c r="BUW100" s="35"/>
      <c r="BUX100" s="35"/>
      <c r="BUY100" s="35"/>
      <c r="BUZ100" s="35"/>
      <c r="BVA100" s="35"/>
      <c r="BVB100" s="35"/>
      <c r="BVC100" s="35"/>
      <c r="BVD100" s="35"/>
      <c r="BVE100" s="35"/>
      <c r="BVF100" s="35"/>
      <c r="BVG100" s="35"/>
      <c r="BVH100" s="35"/>
      <c r="BVI100" s="35"/>
      <c r="BVJ100" s="35"/>
      <c r="BVK100" s="35"/>
      <c r="BVL100" s="35"/>
      <c r="BVM100" s="35"/>
      <c r="BVN100" s="35"/>
      <c r="BVO100" s="35"/>
      <c r="BVP100" s="35"/>
      <c r="BVQ100" s="35"/>
      <c r="BVR100" s="35"/>
      <c r="BVS100" s="35"/>
      <c r="BVT100" s="35"/>
      <c r="BVU100" s="35"/>
      <c r="BVV100" s="35"/>
      <c r="BVW100" s="35"/>
      <c r="BVX100" s="35"/>
      <c r="BVY100" s="35"/>
      <c r="BVZ100" s="35"/>
      <c r="BWA100" s="35"/>
      <c r="BWB100" s="35"/>
      <c r="BWC100" s="35"/>
      <c r="BWD100" s="35"/>
      <c r="BWE100" s="35"/>
      <c r="BWF100" s="35"/>
      <c r="BWG100" s="35"/>
      <c r="BWH100" s="35"/>
      <c r="BWI100" s="35"/>
      <c r="BWJ100" s="35"/>
      <c r="BWK100" s="35"/>
      <c r="BWL100" s="35"/>
      <c r="BWM100" s="35"/>
      <c r="BWN100" s="35"/>
      <c r="BWO100" s="35"/>
      <c r="BWP100" s="35"/>
      <c r="BWQ100" s="35"/>
      <c r="BWR100" s="35"/>
      <c r="BWS100" s="35"/>
      <c r="BWT100" s="35"/>
      <c r="BWU100" s="35"/>
      <c r="BWV100" s="35"/>
      <c r="BWW100" s="35"/>
      <c r="BWX100" s="35"/>
      <c r="BWY100" s="35"/>
      <c r="BWZ100" s="35"/>
      <c r="BXA100" s="35"/>
      <c r="BXB100" s="35"/>
      <c r="BXC100" s="35"/>
      <c r="BXD100" s="35"/>
      <c r="BXE100" s="35"/>
      <c r="BXF100" s="35"/>
      <c r="BXG100" s="35"/>
      <c r="BXH100" s="35"/>
      <c r="BXI100" s="35"/>
      <c r="BXJ100" s="35"/>
      <c r="BXK100" s="35"/>
      <c r="BXL100" s="35"/>
      <c r="BXM100" s="35"/>
      <c r="BXN100" s="35"/>
      <c r="BXO100" s="35"/>
      <c r="BXP100" s="35"/>
      <c r="BXQ100" s="35"/>
      <c r="BXR100" s="35"/>
      <c r="BXS100" s="35"/>
      <c r="BXT100" s="35"/>
      <c r="BXU100" s="35"/>
      <c r="BXV100" s="35"/>
      <c r="BXW100" s="35"/>
      <c r="BXX100" s="35"/>
      <c r="BXY100" s="35"/>
      <c r="BXZ100" s="35"/>
      <c r="BYA100" s="35"/>
      <c r="BYB100" s="35"/>
      <c r="BYC100" s="35"/>
      <c r="BYD100" s="35"/>
      <c r="BYE100" s="35"/>
      <c r="BYF100" s="35"/>
      <c r="BYG100" s="35"/>
      <c r="BYH100" s="35"/>
      <c r="BYI100" s="35"/>
      <c r="BYJ100" s="35"/>
      <c r="BYK100" s="35"/>
      <c r="BYL100" s="35"/>
      <c r="BYM100" s="35"/>
      <c r="BYN100" s="35"/>
      <c r="BYO100" s="35"/>
      <c r="BYP100" s="35"/>
      <c r="BYQ100" s="35"/>
      <c r="BYR100" s="35"/>
      <c r="BYS100" s="35"/>
      <c r="BYT100" s="35"/>
      <c r="BYU100" s="35"/>
      <c r="BYV100" s="35"/>
      <c r="BYW100" s="35"/>
      <c r="BYX100" s="35"/>
      <c r="BYY100" s="35"/>
      <c r="BYZ100" s="35"/>
      <c r="BZA100" s="35"/>
      <c r="BZB100" s="35"/>
      <c r="BZC100" s="35"/>
      <c r="BZD100" s="35"/>
      <c r="BZE100" s="35"/>
      <c r="BZF100" s="35"/>
      <c r="BZG100" s="35"/>
      <c r="BZH100" s="35"/>
      <c r="BZI100" s="35"/>
      <c r="BZJ100" s="35"/>
      <c r="BZK100" s="35"/>
      <c r="BZL100" s="35"/>
      <c r="BZM100" s="35"/>
      <c r="BZN100" s="35"/>
      <c r="BZO100" s="35"/>
      <c r="BZP100" s="35"/>
      <c r="BZQ100" s="35"/>
      <c r="BZR100" s="35"/>
      <c r="BZS100" s="35"/>
      <c r="BZT100" s="35"/>
      <c r="BZU100" s="35"/>
      <c r="BZV100" s="35"/>
      <c r="BZW100" s="35"/>
      <c r="BZX100" s="35"/>
      <c r="BZY100" s="35"/>
      <c r="BZZ100" s="35"/>
      <c r="CAA100" s="35"/>
      <c r="CAB100" s="35"/>
      <c r="CAC100" s="35"/>
      <c r="CAD100" s="35"/>
      <c r="CAE100" s="35"/>
      <c r="CAF100" s="35"/>
      <c r="CAG100" s="35"/>
      <c r="CAH100" s="35"/>
      <c r="CAI100" s="35"/>
      <c r="CAJ100" s="35"/>
      <c r="CAK100" s="35"/>
      <c r="CAL100" s="35"/>
      <c r="CAM100" s="35"/>
      <c r="CAN100" s="35"/>
      <c r="CAO100" s="35"/>
      <c r="CAP100" s="35"/>
      <c r="CAQ100" s="35"/>
      <c r="CAR100" s="35"/>
      <c r="CAS100" s="35"/>
      <c r="CAT100" s="35"/>
      <c r="CAU100" s="35"/>
      <c r="CAV100" s="35"/>
      <c r="CAW100" s="35"/>
      <c r="CAX100" s="35"/>
      <c r="CAY100" s="35"/>
      <c r="CAZ100" s="35"/>
      <c r="CBA100" s="35"/>
      <c r="CBB100" s="35"/>
      <c r="CBC100" s="35"/>
      <c r="CBD100" s="35"/>
      <c r="CBE100" s="35"/>
      <c r="CBF100" s="35"/>
      <c r="CBG100" s="35"/>
      <c r="CBH100" s="35"/>
      <c r="CBI100" s="35"/>
      <c r="CBJ100" s="35"/>
      <c r="CBK100" s="35"/>
      <c r="CBL100" s="35"/>
      <c r="CBM100" s="35"/>
      <c r="CBN100" s="35"/>
      <c r="CBO100" s="35"/>
      <c r="CBP100" s="35"/>
      <c r="CBQ100" s="35"/>
      <c r="CBR100" s="35"/>
      <c r="CBS100" s="35"/>
      <c r="CBT100" s="35"/>
      <c r="CBU100" s="35"/>
      <c r="CBV100" s="35"/>
      <c r="CBW100" s="35"/>
      <c r="CBX100" s="35"/>
      <c r="CBY100" s="35"/>
      <c r="CBZ100" s="35"/>
      <c r="CCA100" s="35"/>
      <c r="CCB100" s="35"/>
      <c r="CCC100" s="35"/>
      <c r="CCD100" s="35"/>
      <c r="CCE100" s="35"/>
      <c r="CCF100" s="35"/>
      <c r="CCG100" s="35"/>
      <c r="CCH100" s="35"/>
      <c r="CCI100" s="35"/>
      <c r="CCJ100" s="35"/>
      <c r="CCK100" s="35"/>
      <c r="CCL100" s="35"/>
      <c r="CCM100" s="35"/>
      <c r="CCN100" s="35"/>
      <c r="CCO100" s="35"/>
      <c r="CCP100" s="35"/>
      <c r="CCQ100" s="35"/>
      <c r="CCR100" s="35"/>
      <c r="CCS100" s="35"/>
      <c r="CCT100" s="35"/>
      <c r="CCU100" s="35"/>
      <c r="CCV100" s="35"/>
      <c r="CCW100" s="35"/>
      <c r="CCX100" s="35"/>
      <c r="CCY100" s="35"/>
      <c r="CCZ100" s="35"/>
      <c r="CDA100" s="35"/>
      <c r="CDB100" s="35"/>
      <c r="CDC100" s="35"/>
      <c r="CDD100" s="35"/>
      <c r="CDE100" s="35"/>
      <c r="CDF100" s="35"/>
      <c r="CDG100" s="35"/>
      <c r="CDH100" s="35"/>
      <c r="CDI100" s="35"/>
      <c r="CDJ100" s="35"/>
      <c r="CDK100" s="35"/>
      <c r="CDL100" s="35"/>
      <c r="CDM100" s="35"/>
      <c r="CDN100" s="35"/>
      <c r="CDO100" s="35"/>
      <c r="CDP100" s="35"/>
      <c r="CDQ100" s="35"/>
      <c r="CDR100" s="35"/>
      <c r="CDS100" s="35"/>
      <c r="CDT100" s="35"/>
      <c r="CDU100" s="35"/>
      <c r="CDV100" s="35"/>
      <c r="CDW100" s="35"/>
      <c r="CDX100" s="35"/>
      <c r="CDY100" s="35"/>
      <c r="CDZ100" s="35"/>
      <c r="CEA100" s="35"/>
      <c r="CEB100" s="35"/>
      <c r="CEC100" s="35"/>
      <c r="CED100" s="35"/>
      <c r="CEE100" s="35"/>
      <c r="CEF100" s="35"/>
      <c r="CEG100" s="35"/>
      <c r="CEH100" s="35"/>
      <c r="CEI100" s="35"/>
      <c r="CEJ100" s="35"/>
      <c r="CEK100" s="35"/>
      <c r="CEL100" s="35"/>
      <c r="CEM100" s="35"/>
      <c r="CEN100" s="35"/>
      <c r="CEO100" s="35"/>
      <c r="CEP100" s="35"/>
      <c r="CEQ100" s="35"/>
      <c r="CER100" s="35"/>
      <c r="CES100" s="35"/>
      <c r="CET100" s="35"/>
      <c r="CEU100" s="35"/>
      <c r="CEV100" s="35"/>
      <c r="CEW100" s="35"/>
      <c r="CEX100" s="35"/>
      <c r="CEY100" s="35"/>
      <c r="CEZ100" s="35"/>
      <c r="CFA100" s="35"/>
      <c r="CFB100" s="35"/>
      <c r="CFC100" s="35"/>
      <c r="CFD100" s="35"/>
      <c r="CFE100" s="35"/>
      <c r="CFF100" s="35"/>
      <c r="CFG100" s="35"/>
      <c r="CFH100" s="35"/>
      <c r="CFI100" s="35"/>
      <c r="CFJ100" s="35"/>
      <c r="CFK100" s="35"/>
      <c r="CFL100" s="35"/>
      <c r="CFM100" s="35"/>
      <c r="CFN100" s="35"/>
      <c r="CFO100" s="35"/>
      <c r="CFP100" s="35"/>
      <c r="CFQ100" s="35"/>
      <c r="CFR100" s="35"/>
      <c r="CFS100" s="35"/>
      <c r="CFT100" s="35"/>
      <c r="CFU100" s="35"/>
      <c r="CFV100" s="35"/>
      <c r="CFW100" s="35"/>
      <c r="CFX100" s="35"/>
      <c r="CFY100" s="35"/>
      <c r="CFZ100" s="35"/>
      <c r="CGA100" s="35"/>
      <c r="CGB100" s="35"/>
      <c r="CGC100" s="35"/>
      <c r="CGD100" s="35"/>
      <c r="CGE100" s="35"/>
      <c r="CGF100" s="35"/>
      <c r="CGG100" s="35"/>
      <c r="CGH100" s="35"/>
      <c r="CGI100" s="35"/>
      <c r="CGJ100" s="35"/>
      <c r="CGK100" s="35"/>
      <c r="CGL100" s="35"/>
      <c r="CGM100" s="35"/>
      <c r="CGN100" s="35"/>
      <c r="CGO100" s="35"/>
      <c r="CGP100" s="35"/>
      <c r="CGQ100" s="35"/>
      <c r="CGR100" s="35"/>
      <c r="CGS100" s="35"/>
      <c r="CGT100" s="35"/>
      <c r="CGU100" s="35"/>
      <c r="CGV100" s="35"/>
      <c r="CGW100" s="35"/>
      <c r="CGX100" s="35"/>
      <c r="CGY100" s="35"/>
      <c r="CGZ100" s="35"/>
      <c r="CHA100" s="35"/>
      <c r="CHB100" s="35"/>
      <c r="CHC100" s="35"/>
      <c r="CHD100" s="35"/>
      <c r="CHE100" s="35"/>
      <c r="CHF100" s="35"/>
      <c r="CHG100" s="35"/>
      <c r="CHH100" s="35"/>
      <c r="CHI100" s="35"/>
      <c r="CHJ100" s="35"/>
      <c r="CHK100" s="35"/>
      <c r="CHL100" s="35"/>
      <c r="CHM100" s="35"/>
      <c r="CHN100" s="35"/>
      <c r="CHO100" s="35"/>
      <c r="CHP100" s="35"/>
      <c r="CHQ100" s="35"/>
      <c r="CHR100" s="35"/>
      <c r="CHS100" s="35"/>
      <c r="CHT100" s="35"/>
      <c r="CHU100" s="35"/>
      <c r="CHV100" s="35"/>
      <c r="CHW100" s="35"/>
      <c r="CHX100" s="35"/>
      <c r="CHY100" s="35"/>
      <c r="CHZ100" s="35"/>
      <c r="CIA100" s="35"/>
      <c r="CIB100" s="35"/>
      <c r="CIC100" s="35"/>
      <c r="CID100" s="35"/>
      <c r="CIE100" s="35"/>
      <c r="CIF100" s="35"/>
      <c r="CIG100" s="35"/>
      <c r="CIH100" s="35"/>
      <c r="CII100" s="35"/>
      <c r="CIJ100" s="35"/>
      <c r="CIK100" s="35"/>
      <c r="CIL100" s="35"/>
      <c r="CIM100" s="35"/>
      <c r="CIN100" s="35"/>
      <c r="CIO100" s="35"/>
      <c r="CIP100" s="35"/>
      <c r="CIQ100" s="35"/>
      <c r="CIR100" s="35"/>
      <c r="CIS100" s="35"/>
      <c r="CIT100" s="35"/>
      <c r="CIU100" s="35"/>
      <c r="CIV100" s="35"/>
      <c r="CIW100" s="35"/>
      <c r="CIX100" s="35"/>
      <c r="CIY100" s="35"/>
      <c r="CIZ100" s="35"/>
      <c r="CJA100" s="35"/>
      <c r="CJB100" s="35"/>
      <c r="CJC100" s="35"/>
      <c r="CJD100" s="35"/>
      <c r="CJE100" s="35"/>
      <c r="CJF100" s="35"/>
      <c r="CJG100" s="35"/>
      <c r="CJH100" s="35"/>
      <c r="CJI100" s="35"/>
      <c r="CJJ100" s="35"/>
      <c r="CJK100" s="35"/>
      <c r="CJL100" s="35"/>
      <c r="CJM100" s="35"/>
      <c r="CJN100" s="35"/>
      <c r="CJO100" s="35"/>
      <c r="CJP100" s="35"/>
      <c r="CJQ100" s="35"/>
      <c r="CJR100" s="35"/>
      <c r="CJS100" s="35"/>
      <c r="CJT100" s="35"/>
      <c r="CJU100" s="35"/>
      <c r="CJV100" s="35"/>
      <c r="CJW100" s="35"/>
      <c r="CJX100" s="35"/>
      <c r="CJY100" s="35"/>
      <c r="CJZ100" s="35"/>
      <c r="CKA100" s="35"/>
      <c r="CKB100" s="35"/>
      <c r="CKC100" s="35"/>
      <c r="CKD100" s="35"/>
      <c r="CKE100" s="35"/>
      <c r="CKF100" s="35"/>
      <c r="CKG100" s="35"/>
      <c r="CKH100" s="35"/>
      <c r="CKI100" s="35"/>
      <c r="CKJ100" s="35"/>
      <c r="CKK100" s="35"/>
      <c r="CKL100" s="35"/>
      <c r="CKM100" s="35"/>
      <c r="CKN100" s="35"/>
      <c r="CKO100" s="35"/>
      <c r="CKP100" s="35"/>
      <c r="CKQ100" s="35"/>
      <c r="CKR100" s="35"/>
      <c r="CKS100" s="35"/>
      <c r="CKT100" s="35"/>
      <c r="CKU100" s="35"/>
      <c r="CKV100" s="35"/>
      <c r="CKW100" s="35"/>
      <c r="CKX100" s="35"/>
      <c r="CKY100" s="35"/>
      <c r="CKZ100" s="35"/>
      <c r="CLA100" s="35"/>
      <c r="CLB100" s="35"/>
      <c r="CLC100" s="35"/>
      <c r="CLD100" s="35"/>
      <c r="CLE100" s="35"/>
      <c r="CLF100" s="35"/>
      <c r="CLG100" s="35"/>
      <c r="CLH100" s="35"/>
      <c r="CLI100" s="35"/>
      <c r="CLJ100" s="35"/>
      <c r="CLK100" s="35"/>
      <c r="CLL100" s="35"/>
      <c r="CLM100" s="35"/>
      <c r="CLN100" s="35"/>
      <c r="CLO100" s="35"/>
      <c r="CLP100" s="35"/>
      <c r="CLQ100" s="35"/>
      <c r="CLR100" s="35"/>
      <c r="CLS100" s="35"/>
      <c r="CLT100" s="35"/>
      <c r="CLU100" s="35"/>
      <c r="CLV100" s="35"/>
      <c r="CLW100" s="35"/>
      <c r="CLX100" s="35"/>
      <c r="CLY100" s="35"/>
      <c r="CLZ100" s="35"/>
      <c r="CMA100" s="35"/>
      <c r="CMB100" s="35"/>
      <c r="CMC100" s="35"/>
      <c r="CMD100" s="35"/>
      <c r="CME100" s="35"/>
      <c r="CMF100" s="35"/>
      <c r="CMG100" s="35"/>
      <c r="CMH100" s="35"/>
      <c r="CMI100" s="35"/>
      <c r="CMJ100" s="35"/>
      <c r="CMK100" s="35"/>
      <c r="CML100" s="35"/>
      <c r="CMM100" s="35"/>
      <c r="CMN100" s="35"/>
      <c r="CMO100" s="35"/>
      <c r="CMP100" s="35"/>
      <c r="CMQ100" s="35"/>
      <c r="CMR100" s="35"/>
      <c r="CMS100" s="35"/>
      <c r="CMT100" s="35"/>
      <c r="CMU100" s="35"/>
      <c r="CMV100" s="35"/>
      <c r="CMW100" s="35"/>
      <c r="CMX100" s="35"/>
      <c r="CMY100" s="35"/>
      <c r="CMZ100" s="35"/>
      <c r="CNA100" s="35"/>
      <c r="CNB100" s="35"/>
      <c r="CNC100" s="35"/>
      <c r="CND100" s="35"/>
      <c r="CNE100" s="35"/>
      <c r="CNF100" s="35"/>
      <c r="CNG100" s="35"/>
      <c r="CNH100" s="35"/>
      <c r="CNI100" s="35"/>
      <c r="CNJ100" s="35"/>
      <c r="CNK100" s="35"/>
      <c r="CNL100" s="35"/>
      <c r="CNM100" s="35"/>
      <c r="CNN100" s="35"/>
      <c r="CNO100" s="35"/>
      <c r="CNP100" s="35"/>
      <c r="CNQ100" s="35"/>
      <c r="CNR100" s="35"/>
      <c r="CNS100" s="35"/>
      <c r="CNT100" s="35"/>
      <c r="CNU100" s="35"/>
      <c r="CNV100" s="35"/>
      <c r="CNW100" s="35"/>
      <c r="CNX100" s="35"/>
      <c r="CNY100" s="35"/>
      <c r="CNZ100" s="35"/>
      <c r="COA100" s="35"/>
      <c r="COB100" s="35"/>
      <c r="COC100" s="35"/>
      <c r="COD100" s="35"/>
      <c r="COE100" s="35"/>
      <c r="COF100" s="35"/>
      <c r="COG100" s="35"/>
      <c r="COH100" s="35"/>
      <c r="COI100" s="35"/>
      <c r="COJ100" s="35"/>
      <c r="COK100" s="35"/>
      <c r="COL100" s="35"/>
      <c r="COM100" s="35"/>
      <c r="CON100" s="35"/>
      <c r="COO100" s="35"/>
      <c r="COP100" s="35"/>
      <c r="COQ100" s="35"/>
      <c r="COR100" s="35"/>
      <c r="COS100" s="35"/>
      <c r="COT100" s="35"/>
      <c r="COU100" s="35"/>
      <c r="COV100" s="35"/>
      <c r="COW100" s="35"/>
      <c r="COX100" s="35"/>
      <c r="COY100" s="35"/>
      <c r="COZ100" s="35"/>
      <c r="CPA100" s="35"/>
      <c r="CPB100" s="35"/>
      <c r="CPC100" s="35"/>
      <c r="CPD100" s="35"/>
      <c r="CPE100" s="35"/>
      <c r="CPF100" s="35"/>
      <c r="CPG100" s="35"/>
      <c r="CPH100" s="35"/>
      <c r="CPI100" s="35"/>
      <c r="CPJ100" s="35"/>
      <c r="CPK100" s="35"/>
      <c r="CPL100" s="35"/>
      <c r="CPM100" s="35"/>
      <c r="CPN100" s="35"/>
      <c r="CPO100" s="35"/>
      <c r="CPP100" s="35"/>
      <c r="CPQ100" s="35"/>
      <c r="CPR100" s="35"/>
      <c r="CPS100" s="35"/>
      <c r="CPT100" s="35"/>
      <c r="CPU100" s="35"/>
      <c r="CPV100" s="35"/>
      <c r="CPW100" s="35"/>
      <c r="CPX100" s="35"/>
      <c r="CPY100" s="35"/>
      <c r="CPZ100" s="35"/>
      <c r="CQA100" s="35"/>
      <c r="CQB100" s="35"/>
      <c r="CQC100" s="35"/>
      <c r="CQD100" s="35"/>
      <c r="CQE100" s="35"/>
      <c r="CQF100" s="35"/>
      <c r="CQG100" s="35"/>
      <c r="CQH100" s="35"/>
      <c r="CQI100" s="35"/>
      <c r="CQJ100" s="35"/>
      <c r="CQK100" s="35"/>
      <c r="CQL100" s="35"/>
      <c r="CQM100" s="35"/>
      <c r="CQN100" s="35"/>
      <c r="CQO100" s="35"/>
      <c r="CQP100" s="35"/>
      <c r="CQQ100" s="35"/>
      <c r="CQR100" s="35"/>
      <c r="CQS100" s="35"/>
      <c r="CQT100" s="35"/>
      <c r="CQU100" s="35"/>
      <c r="CQV100" s="35"/>
      <c r="CQW100" s="35"/>
      <c r="CQX100" s="35"/>
      <c r="CQY100" s="35"/>
      <c r="CQZ100" s="35"/>
      <c r="CRA100" s="35"/>
      <c r="CRB100" s="35"/>
      <c r="CRC100" s="35"/>
      <c r="CRD100" s="35"/>
      <c r="CRE100" s="35"/>
      <c r="CRF100" s="35"/>
      <c r="CRG100" s="35"/>
      <c r="CRH100" s="35"/>
      <c r="CRI100" s="35"/>
      <c r="CRJ100" s="35"/>
      <c r="CRK100" s="35"/>
      <c r="CRL100" s="35"/>
      <c r="CRM100" s="35"/>
      <c r="CRN100" s="35"/>
      <c r="CRO100" s="35"/>
      <c r="CRP100" s="35"/>
      <c r="CRQ100" s="35"/>
      <c r="CRR100" s="35"/>
      <c r="CRS100" s="35"/>
      <c r="CRT100" s="35"/>
      <c r="CRU100" s="35"/>
      <c r="CRV100" s="35"/>
      <c r="CRW100" s="35"/>
      <c r="CRX100" s="35"/>
      <c r="CRY100" s="35"/>
      <c r="CRZ100" s="35"/>
      <c r="CSA100" s="35"/>
      <c r="CSB100" s="35"/>
      <c r="CSC100" s="35"/>
      <c r="CSD100" s="35"/>
      <c r="CSE100" s="35"/>
      <c r="CSF100" s="35"/>
      <c r="CSG100" s="35"/>
      <c r="CSH100" s="35"/>
      <c r="CSI100" s="35"/>
      <c r="CSJ100" s="35"/>
      <c r="CSK100" s="35"/>
      <c r="CSL100" s="35"/>
      <c r="CSM100" s="35"/>
      <c r="CSN100" s="35"/>
      <c r="CSO100" s="35"/>
      <c r="CSP100" s="35"/>
      <c r="CSQ100" s="35"/>
      <c r="CSR100" s="35"/>
      <c r="CSS100" s="35"/>
      <c r="CST100" s="35"/>
      <c r="CSU100" s="35"/>
      <c r="CSV100" s="35"/>
      <c r="CSW100" s="35"/>
      <c r="CSX100" s="35"/>
      <c r="CSY100" s="35"/>
      <c r="CSZ100" s="35"/>
      <c r="CTA100" s="35"/>
      <c r="CTB100" s="35"/>
      <c r="CTC100" s="35"/>
      <c r="CTD100" s="35"/>
      <c r="CTE100" s="35"/>
      <c r="CTF100" s="35"/>
      <c r="CTG100" s="35"/>
      <c r="CTH100" s="35"/>
      <c r="CTI100" s="35"/>
      <c r="CTJ100" s="35"/>
      <c r="CTK100" s="35"/>
      <c r="CTL100" s="35"/>
      <c r="CTM100" s="35"/>
      <c r="CTN100" s="35"/>
      <c r="CTO100" s="35"/>
      <c r="CTP100" s="35"/>
      <c r="CTQ100" s="35"/>
      <c r="CTR100" s="35"/>
      <c r="CTS100" s="35"/>
      <c r="CTT100" s="35"/>
      <c r="CTU100" s="35"/>
      <c r="CTV100" s="35"/>
      <c r="CTW100" s="35"/>
      <c r="CTX100" s="35"/>
      <c r="CTY100" s="35"/>
      <c r="CTZ100" s="35"/>
      <c r="CUA100" s="35"/>
      <c r="CUB100" s="35"/>
      <c r="CUC100" s="35"/>
      <c r="CUD100" s="35"/>
      <c r="CUE100" s="35"/>
      <c r="CUF100" s="35"/>
      <c r="CUG100" s="35"/>
      <c r="CUH100" s="35"/>
      <c r="CUI100" s="35"/>
      <c r="CUJ100" s="35"/>
      <c r="CUK100" s="35"/>
      <c r="CUL100" s="35"/>
      <c r="CUM100" s="35"/>
      <c r="CUN100" s="35"/>
      <c r="CUO100" s="35"/>
      <c r="CUP100" s="35"/>
      <c r="CUQ100" s="35"/>
      <c r="CUR100" s="35"/>
      <c r="CUS100" s="35"/>
      <c r="CUT100" s="35"/>
      <c r="CUU100" s="35"/>
      <c r="CUV100" s="35"/>
      <c r="CUW100" s="35"/>
      <c r="CUX100" s="35"/>
      <c r="CUY100" s="35"/>
      <c r="CUZ100" s="35"/>
      <c r="CVA100" s="35"/>
      <c r="CVB100" s="35"/>
      <c r="CVC100" s="35"/>
      <c r="CVD100" s="35"/>
      <c r="CVE100" s="35"/>
      <c r="CVF100" s="35"/>
      <c r="CVG100" s="35"/>
      <c r="CVH100" s="35"/>
      <c r="CVI100" s="35"/>
      <c r="CVJ100" s="35"/>
      <c r="CVK100" s="35"/>
      <c r="CVL100" s="35"/>
      <c r="CVM100" s="35"/>
      <c r="CVN100" s="35"/>
      <c r="CVO100" s="35"/>
      <c r="CVP100" s="35"/>
      <c r="CVQ100" s="35"/>
      <c r="CVR100" s="35"/>
      <c r="CVS100" s="35"/>
      <c r="CVT100" s="35"/>
      <c r="CVU100" s="35"/>
      <c r="CVV100" s="35"/>
      <c r="CVW100" s="35"/>
      <c r="CVX100" s="35"/>
      <c r="CVY100" s="35"/>
      <c r="CVZ100" s="35"/>
      <c r="CWA100" s="35"/>
      <c r="CWB100" s="35"/>
      <c r="CWC100" s="35"/>
      <c r="CWD100" s="35"/>
      <c r="CWE100" s="35"/>
      <c r="CWF100" s="35"/>
      <c r="CWG100" s="35"/>
      <c r="CWH100" s="35"/>
      <c r="CWI100" s="35"/>
      <c r="CWJ100" s="35"/>
      <c r="CWK100" s="35"/>
      <c r="CWL100" s="35"/>
      <c r="CWM100" s="35"/>
      <c r="CWN100" s="35"/>
      <c r="CWO100" s="35"/>
      <c r="CWP100" s="35"/>
      <c r="CWQ100" s="35"/>
      <c r="CWR100" s="35"/>
      <c r="CWS100" s="35"/>
      <c r="CWT100" s="35"/>
      <c r="CWU100" s="35"/>
      <c r="CWV100" s="35"/>
      <c r="CWW100" s="35"/>
      <c r="CWX100" s="35"/>
      <c r="CWY100" s="35"/>
      <c r="CWZ100" s="35"/>
      <c r="CXA100" s="35"/>
      <c r="CXB100" s="35"/>
      <c r="CXC100" s="35"/>
      <c r="CXD100" s="35"/>
      <c r="CXE100" s="35"/>
      <c r="CXF100" s="35"/>
      <c r="CXG100" s="35"/>
      <c r="CXH100" s="35"/>
      <c r="CXI100" s="35"/>
      <c r="CXJ100" s="35"/>
      <c r="CXK100" s="35"/>
      <c r="CXL100" s="35"/>
      <c r="CXM100" s="35"/>
      <c r="CXN100" s="35"/>
      <c r="CXO100" s="35"/>
      <c r="CXP100" s="35"/>
      <c r="CXQ100" s="35"/>
      <c r="CXR100" s="35"/>
      <c r="CXS100" s="35"/>
      <c r="CXT100" s="35"/>
      <c r="CXU100" s="35"/>
      <c r="CXV100" s="35"/>
      <c r="CXW100" s="35"/>
      <c r="CXX100" s="35"/>
      <c r="CXY100" s="35"/>
      <c r="CXZ100" s="35"/>
      <c r="CYA100" s="35"/>
      <c r="CYB100" s="35"/>
      <c r="CYC100" s="35"/>
      <c r="CYD100" s="35"/>
      <c r="CYE100" s="35"/>
      <c r="CYF100" s="35"/>
      <c r="CYG100" s="35"/>
      <c r="CYH100" s="35"/>
      <c r="CYI100" s="35"/>
      <c r="CYJ100" s="35"/>
      <c r="CYK100" s="35"/>
      <c r="CYL100" s="35"/>
      <c r="CYM100" s="35"/>
      <c r="CYN100" s="35"/>
      <c r="CYO100" s="35"/>
      <c r="CYP100" s="35"/>
      <c r="CYQ100" s="35"/>
      <c r="CYR100" s="35"/>
      <c r="CYS100" s="35"/>
      <c r="CYT100" s="35"/>
      <c r="CYU100" s="35"/>
      <c r="CYV100" s="35"/>
      <c r="CYW100" s="35"/>
      <c r="CYX100" s="35"/>
      <c r="CYY100" s="35"/>
      <c r="CYZ100" s="35"/>
      <c r="CZA100" s="35"/>
      <c r="CZB100" s="35"/>
      <c r="CZC100" s="35"/>
      <c r="CZD100" s="35"/>
      <c r="CZE100" s="35"/>
      <c r="CZF100" s="35"/>
      <c r="CZG100" s="35"/>
      <c r="CZH100" s="35"/>
      <c r="CZI100" s="35"/>
      <c r="CZJ100" s="35"/>
      <c r="CZK100" s="35"/>
      <c r="CZL100" s="35"/>
      <c r="CZM100" s="35"/>
      <c r="CZN100" s="35"/>
      <c r="CZO100" s="35"/>
      <c r="CZP100" s="35"/>
      <c r="CZQ100" s="35"/>
      <c r="CZR100" s="35"/>
      <c r="CZS100" s="35"/>
      <c r="CZT100" s="35"/>
      <c r="CZU100" s="35"/>
      <c r="CZV100" s="35"/>
      <c r="CZW100" s="35"/>
      <c r="CZX100" s="35"/>
      <c r="CZY100" s="35"/>
      <c r="CZZ100" s="35"/>
      <c r="DAA100" s="35"/>
      <c r="DAB100" s="35"/>
      <c r="DAC100" s="35"/>
      <c r="DAD100" s="35"/>
      <c r="DAE100" s="35"/>
      <c r="DAF100" s="35"/>
      <c r="DAG100" s="35"/>
      <c r="DAH100" s="35"/>
      <c r="DAI100" s="35"/>
      <c r="DAJ100" s="35"/>
      <c r="DAK100" s="35"/>
      <c r="DAL100" s="35"/>
      <c r="DAM100" s="35"/>
      <c r="DAN100" s="35"/>
      <c r="DAO100" s="35"/>
      <c r="DAP100" s="35"/>
      <c r="DAQ100" s="35"/>
      <c r="DAR100" s="35"/>
      <c r="DAS100" s="35"/>
      <c r="DAT100" s="35"/>
      <c r="DAU100" s="35"/>
      <c r="DAV100" s="35"/>
      <c r="DAW100" s="35"/>
      <c r="DAX100" s="35"/>
      <c r="DAY100" s="35"/>
      <c r="DAZ100" s="35"/>
      <c r="DBA100" s="35"/>
      <c r="DBB100" s="35"/>
      <c r="DBC100" s="35"/>
      <c r="DBD100" s="35"/>
      <c r="DBE100" s="35"/>
      <c r="DBF100" s="35"/>
      <c r="DBG100" s="35"/>
      <c r="DBH100" s="35"/>
      <c r="DBI100" s="35"/>
      <c r="DBJ100" s="35"/>
      <c r="DBK100" s="35"/>
      <c r="DBL100" s="35"/>
      <c r="DBM100" s="35"/>
      <c r="DBN100" s="35"/>
      <c r="DBO100" s="35"/>
      <c r="DBP100" s="35"/>
      <c r="DBQ100" s="35"/>
      <c r="DBR100" s="35"/>
      <c r="DBS100" s="35"/>
      <c r="DBT100" s="35"/>
      <c r="DBU100" s="35"/>
      <c r="DBV100" s="35"/>
      <c r="DBW100" s="35"/>
      <c r="DBX100" s="35"/>
      <c r="DBY100" s="35"/>
      <c r="DBZ100" s="35"/>
      <c r="DCA100" s="35"/>
      <c r="DCB100" s="35"/>
      <c r="DCC100" s="35"/>
      <c r="DCD100" s="35"/>
      <c r="DCE100" s="35"/>
      <c r="DCF100" s="35"/>
      <c r="DCG100" s="35"/>
      <c r="DCH100" s="35"/>
      <c r="DCI100" s="35"/>
      <c r="DCJ100" s="35"/>
      <c r="DCK100" s="35"/>
      <c r="DCL100" s="35"/>
      <c r="DCM100" s="35"/>
      <c r="DCN100" s="35"/>
      <c r="DCO100" s="35"/>
      <c r="DCP100" s="35"/>
      <c r="DCQ100" s="35"/>
      <c r="DCR100" s="35"/>
      <c r="DCS100" s="35"/>
      <c r="DCT100" s="35"/>
      <c r="DCU100" s="35"/>
      <c r="DCV100" s="35"/>
      <c r="DCW100" s="35"/>
      <c r="DCX100" s="35"/>
      <c r="DCY100" s="35"/>
      <c r="DCZ100" s="35"/>
      <c r="DDA100" s="35"/>
      <c r="DDB100" s="35"/>
      <c r="DDC100" s="35"/>
      <c r="DDD100" s="35"/>
      <c r="DDE100" s="35"/>
      <c r="DDF100" s="35"/>
      <c r="DDG100" s="35"/>
      <c r="DDH100" s="35"/>
      <c r="DDI100" s="35"/>
      <c r="DDJ100" s="35"/>
      <c r="DDK100" s="35"/>
      <c r="DDL100" s="35"/>
      <c r="DDM100" s="35"/>
      <c r="DDN100" s="35"/>
      <c r="DDO100" s="35"/>
      <c r="DDP100" s="35"/>
      <c r="DDQ100" s="35"/>
      <c r="DDR100" s="35"/>
      <c r="DDS100" s="35"/>
      <c r="DDT100" s="35"/>
      <c r="DDU100" s="35"/>
      <c r="DDV100" s="35"/>
      <c r="DDW100" s="35"/>
      <c r="DDX100" s="35"/>
      <c r="DDY100" s="35"/>
      <c r="DDZ100" s="35"/>
      <c r="DEA100" s="35"/>
      <c r="DEB100" s="35"/>
      <c r="DEC100" s="35"/>
      <c r="DED100" s="35"/>
      <c r="DEE100" s="35"/>
      <c r="DEF100" s="35"/>
      <c r="DEG100" s="35"/>
      <c r="DEH100" s="35"/>
      <c r="DEI100" s="35"/>
      <c r="DEJ100" s="35"/>
      <c r="DEK100" s="35"/>
      <c r="DEL100" s="35"/>
      <c r="DEM100" s="35"/>
      <c r="DEN100" s="35"/>
      <c r="DEO100" s="35"/>
      <c r="DEP100" s="35"/>
      <c r="DEQ100" s="35"/>
      <c r="DER100" s="35"/>
      <c r="DES100" s="35"/>
      <c r="DET100" s="35"/>
      <c r="DEU100" s="35"/>
      <c r="DEV100" s="35"/>
      <c r="DEW100" s="35"/>
      <c r="DEX100" s="35"/>
      <c r="DEY100" s="35"/>
      <c r="DEZ100" s="35"/>
      <c r="DFA100" s="35"/>
      <c r="DFB100" s="35"/>
      <c r="DFC100" s="35"/>
      <c r="DFD100" s="35"/>
      <c r="DFE100" s="35"/>
      <c r="DFF100" s="35"/>
      <c r="DFG100" s="35"/>
      <c r="DFH100" s="35"/>
      <c r="DFI100" s="35"/>
      <c r="DFJ100" s="35"/>
      <c r="DFK100" s="35"/>
      <c r="DFL100" s="35"/>
      <c r="DFM100" s="35"/>
      <c r="DFN100" s="35"/>
      <c r="DFO100" s="35"/>
      <c r="DFP100" s="35"/>
      <c r="DFQ100" s="35"/>
      <c r="DFR100" s="35"/>
      <c r="DFS100" s="35"/>
      <c r="DFT100" s="35"/>
      <c r="DFU100" s="35"/>
      <c r="DFV100" s="35"/>
      <c r="DFW100" s="35"/>
      <c r="DFX100" s="35"/>
      <c r="DFY100" s="35"/>
      <c r="DFZ100" s="35"/>
      <c r="DGA100" s="35"/>
      <c r="DGB100" s="35"/>
      <c r="DGC100" s="35"/>
      <c r="DGD100" s="35"/>
      <c r="DGE100" s="35"/>
      <c r="DGF100" s="35"/>
      <c r="DGG100" s="35"/>
      <c r="DGH100" s="35"/>
      <c r="DGI100" s="35"/>
      <c r="DGJ100" s="35"/>
      <c r="DGK100" s="35"/>
      <c r="DGL100" s="35"/>
      <c r="DGM100" s="35"/>
      <c r="DGN100" s="35"/>
      <c r="DGO100" s="35"/>
      <c r="DGP100" s="35"/>
      <c r="DGQ100" s="35"/>
      <c r="DGR100" s="35"/>
      <c r="DGS100" s="35"/>
      <c r="DGT100" s="35"/>
      <c r="DGU100" s="35"/>
      <c r="DGV100" s="35"/>
      <c r="DGW100" s="35"/>
      <c r="DGX100" s="35"/>
      <c r="DGY100" s="35"/>
      <c r="DGZ100" s="35"/>
      <c r="DHA100" s="35"/>
      <c r="DHB100" s="35"/>
      <c r="DHC100" s="35"/>
      <c r="DHD100" s="35"/>
      <c r="DHE100" s="35"/>
      <c r="DHF100" s="35"/>
      <c r="DHG100" s="35"/>
      <c r="DHH100" s="35"/>
      <c r="DHI100" s="35"/>
      <c r="DHJ100" s="35"/>
      <c r="DHK100" s="35"/>
      <c r="DHL100" s="35"/>
      <c r="DHM100" s="35"/>
      <c r="DHN100" s="35"/>
      <c r="DHO100" s="35"/>
      <c r="DHP100" s="35"/>
      <c r="DHQ100" s="35"/>
      <c r="DHR100" s="35"/>
      <c r="DHS100" s="35"/>
      <c r="DHT100" s="35"/>
      <c r="DHU100" s="35"/>
      <c r="DHV100" s="35"/>
      <c r="DHW100" s="35"/>
      <c r="DHX100" s="35"/>
      <c r="DHY100" s="35"/>
      <c r="DHZ100" s="35"/>
      <c r="DIA100" s="35"/>
      <c r="DIB100" s="35"/>
      <c r="DIC100" s="35"/>
      <c r="DID100" s="35"/>
      <c r="DIE100" s="35"/>
      <c r="DIF100" s="35"/>
      <c r="DIG100" s="35"/>
      <c r="DIH100" s="35"/>
      <c r="DII100" s="35"/>
      <c r="DIJ100" s="35"/>
      <c r="DIK100" s="35"/>
      <c r="DIL100" s="35"/>
      <c r="DIM100" s="35"/>
      <c r="DIN100" s="35"/>
      <c r="DIO100" s="35"/>
      <c r="DIP100" s="35"/>
      <c r="DIQ100" s="35"/>
      <c r="DIR100" s="35"/>
      <c r="DIS100" s="35"/>
      <c r="DIT100" s="35"/>
      <c r="DIU100" s="35"/>
      <c r="DIV100" s="35"/>
      <c r="DIW100" s="35"/>
      <c r="DIX100" s="35"/>
      <c r="DIY100" s="35"/>
      <c r="DIZ100" s="35"/>
      <c r="DJA100" s="35"/>
      <c r="DJB100" s="35"/>
      <c r="DJC100" s="35"/>
      <c r="DJD100" s="35"/>
      <c r="DJE100" s="35"/>
      <c r="DJF100" s="35"/>
      <c r="DJG100" s="35"/>
      <c r="DJH100" s="35"/>
      <c r="DJI100" s="35"/>
      <c r="DJJ100" s="35"/>
      <c r="DJK100" s="35"/>
      <c r="DJL100" s="35"/>
      <c r="DJM100" s="35"/>
      <c r="DJN100" s="35"/>
      <c r="DJO100" s="35"/>
      <c r="DJP100" s="35"/>
      <c r="DJQ100" s="35"/>
      <c r="DJR100" s="35"/>
      <c r="DJS100" s="35"/>
      <c r="DJT100" s="35"/>
      <c r="DJU100" s="35"/>
      <c r="DJV100" s="35"/>
      <c r="DJW100" s="35"/>
      <c r="DJX100" s="35"/>
      <c r="DJY100" s="35"/>
      <c r="DJZ100" s="35"/>
      <c r="DKA100" s="35"/>
      <c r="DKB100" s="35"/>
      <c r="DKC100" s="35"/>
      <c r="DKD100" s="35"/>
      <c r="DKE100" s="35"/>
      <c r="DKF100" s="35"/>
      <c r="DKG100" s="35"/>
      <c r="DKH100" s="35"/>
      <c r="DKI100" s="35"/>
      <c r="DKJ100" s="35"/>
      <c r="DKK100" s="35"/>
      <c r="DKL100" s="35"/>
      <c r="DKM100" s="35"/>
      <c r="DKN100" s="35"/>
      <c r="DKO100" s="35"/>
      <c r="DKP100" s="35"/>
      <c r="DKQ100" s="35"/>
      <c r="DKR100" s="35"/>
      <c r="DKS100" s="35"/>
      <c r="DKT100" s="35"/>
      <c r="DKU100" s="35"/>
      <c r="DKV100" s="35"/>
      <c r="DKW100" s="35"/>
      <c r="DKX100" s="35"/>
      <c r="DKY100" s="35"/>
      <c r="DKZ100" s="35"/>
      <c r="DLA100" s="35"/>
      <c r="DLB100" s="35"/>
      <c r="DLC100" s="35"/>
      <c r="DLD100" s="35"/>
      <c r="DLE100" s="35"/>
      <c r="DLF100" s="35"/>
      <c r="DLG100" s="35"/>
      <c r="DLH100" s="35"/>
      <c r="DLI100" s="35"/>
      <c r="DLJ100" s="35"/>
      <c r="DLK100" s="35"/>
      <c r="DLL100" s="35"/>
      <c r="DLM100" s="35"/>
      <c r="DLN100" s="35"/>
      <c r="DLO100" s="35"/>
      <c r="DLP100" s="35"/>
      <c r="DLQ100" s="35"/>
      <c r="DLR100" s="35"/>
      <c r="DLS100" s="35"/>
      <c r="DLT100" s="35"/>
      <c r="DLU100" s="35"/>
      <c r="DLV100" s="35"/>
      <c r="DLW100" s="35"/>
      <c r="DLX100" s="35"/>
      <c r="DLY100" s="35"/>
      <c r="DLZ100" s="35"/>
      <c r="DMA100" s="35"/>
      <c r="DMB100" s="35"/>
      <c r="DMC100" s="35"/>
      <c r="DMD100" s="35"/>
      <c r="DME100" s="35"/>
      <c r="DMF100" s="35"/>
      <c r="DMG100" s="35"/>
      <c r="DMH100" s="35"/>
      <c r="DMI100" s="35"/>
      <c r="DMJ100" s="35"/>
      <c r="DMK100" s="35"/>
      <c r="DML100" s="35"/>
      <c r="DMM100" s="35"/>
      <c r="DMN100" s="35"/>
      <c r="DMO100" s="35"/>
      <c r="DMP100" s="35"/>
      <c r="DMQ100" s="35"/>
      <c r="DMR100" s="35"/>
      <c r="DMS100" s="35"/>
      <c r="DMT100" s="35"/>
      <c r="DMU100" s="35"/>
      <c r="DMV100" s="35"/>
      <c r="DMW100" s="35"/>
      <c r="DMX100" s="35"/>
      <c r="DMY100" s="35"/>
      <c r="DMZ100" s="35"/>
      <c r="DNA100" s="35"/>
      <c r="DNB100" s="35"/>
      <c r="DNC100" s="35"/>
      <c r="DND100" s="35"/>
      <c r="DNE100" s="35"/>
      <c r="DNF100" s="35"/>
      <c r="DNG100" s="35"/>
      <c r="DNH100" s="35"/>
      <c r="DNI100" s="35"/>
      <c r="DNJ100" s="35"/>
      <c r="DNK100" s="35"/>
      <c r="DNL100" s="35"/>
      <c r="DNM100" s="35"/>
      <c r="DNN100" s="35"/>
      <c r="DNO100" s="35"/>
      <c r="DNP100" s="35"/>
      <c r="DNQ100" s="35"/>
      <c r="DNR100" s="35"/>
      <c r="DNS100" s="35"/>
      <c r="DNT100" s="35"/>
      <c r="DNU100" s="35"/>
      <c r="DNV100" s="35"/>
      <c r="DNW100" s="35"/>
      <c r="DNX100" s="35"/>
      <c r="DNY100" s="35"/>
      <c r="DNZ100" s="35"/>
      <c r="DOA100" s="35"/>
      <c r="DOB100" s="35"/>
      <c r="DOC100" s="35"/>
      <c r="DOD100" s="35"/>
      <c r="DOE100" s="35"/>
      <c r="DOF100" s="35"/>
      <c r="DOG100" s="35"/>
      <c r="DOH100" s="35"/>
      <c r="DOI100" s="35"/>
      <c r="DOJ100" s="35"/>
      <c r="DOK100" s="35"/>
      <c r="DOL100" s="35"/>
      <c r="DOM100" s="35"/>
      <c r="DON100" s="35"/>
      <c r="DOO100" s="35"/>
      <c r="DOP100" s="35"/>
      <c r="DOQ100" s="35"/>
      <c r="DOR100" s="35"/>
      <c r="DOS100" s="35"/>
      <c r="DOT100" s="35"/>
      <c r="DOU100" s="35"/>
      <c r="DOV100" s="35"/>
      <c r="DOW100" s="35"/>
      <c r="DOX100" s="35"/>
      <c r="DOY100" s="35"/>
      <c r="DOZ100" s="35"/>
      <c r="DPA100" s="35"/>
      <c r="DPB100" s="35"/>
      <c r="DPC100" s="35"/>
      <c r="DPD100" s="35"/>
      <c r="DPE100" s="35"/>
      <c r="DPF100" s="35"/>
      <c r="DPG100" s="35"/>
      <c r="DPH100" s="35"/>
      <c r="DPI100" s="35"/>
      <c r="DPJ100" s="35"/>
      <c r="DPK100" s="35"/>
      <c r="DPL100" s="35"/>
      <c r="DPM100" s="35"/>
      <c r="DPN100" s="35"/>
      <c r="DPO100" s="35"/>
      <c r="DPP100" s="35"/>
      <c r="DPQ100" s="35"/>
      <c r="DPR100" s="35"/>
      <c r="DPS100" s="35"/>
      <c r="DPT100" s="35"/>
      <c r="DPU100" s="35"/>
      <c r="DPV100" s="35"/>
      <c r="DPW100" s="35"/>
      <c r="DPX100" s="35"/>
      <c r="DPY100" s="35"/>
      <c r="DPZ100" s="35"/>
      <c r="DQA100" s="35"/>
      <c r="DQB100" s="35"/>
      <c r="DQC100" s="35"/>
      <c r="DQD100" s="35"/>
      <c r="DQE100" s="35"/>
      <c r="DQF100" s="35"/>
      <c r="DQG100" s="35"/>
      <c r="DQH100" s="35"/>
      <c r="DQI100" s="35"/>
      <c r="DQJ100" s="35"/>
      <c r="DQK100" s="35"/>
      <c r="DQL100" s="35"/>
      <c r="DQM100" s="35"/>
      <c r="DQN100" s="35"/>
      <c r="DQO100" s="35"/>
      <c r="DQP100" s="35"/>
      <c r="DQQ100" s="35"/>
      <c r="DQR100" s="35"/>
      <c r="DQS100" s="35"/>
      <c r="DQT100" s="35"/>
      <c r="DQU100" s="35"/>
      <c r="DQV100" s="35"/>
      <c r="DQW100" s="35"/>
      <c r="DQX100" s="35"/>
      <c r="DQY100" s="35"/>
      <c r="DQZ100" s="35"/>
      <c r="DRA100" s="35"/>
      <c r="DRB100" s="35"/>
      <c r="DRC100" s="35"/>
      <c r="DRD100" s="35"/>
      <c r="DRE100" s="35"/>
      <c r="DRF100" s="35"/>
      <c r="DRG100" s="35"/>
      <c r="DRH100" s="35"/>
      <c r="DRI100" s="35"/>
      <c r="DRJ100" s="35"/>
      <c r="DRK100" s="35"/>
      <c r="DRL100" s="35"/>
      <c r="DRM100" s="35"/>
      <c r="DRN100" s="35"/>
      <c r="DRO100" s="35"/>
      <c r="DRP100" s="35"/>
      <c r="DRQ100" s="35"/>
      <c r="DRR100" s="35"/>
      <c r="DRS100" s="35"/>
      <c r="DRT100" s="35"/>
      <c r="DRU100" s="35"/>
      <c r="DRV100" s="35"/>
      <c r="DRW100" s="35"/>
      <c r="DRX100" s="35"/>
      <c r="DRY100" s="35"/>
      <c r="DRZ100" s="35"/>
      <c r="DSA100" s="35"/>
      <c r="DSB100" s="35"/>
      <c r="DSC100" s="35"/>
      <c r="DSD100" s="35"/>
      <c r="DSE100" s="35"/>
      <c r="DSF100" s="35"/>
      <c r="DSG100" s="35"/>
      <c r="DSH100" s="35"/>
      <c r="DSI100" s="35"/>
      <c r="DSJ100" s="35"/>
      <c r="DSK100" s="35"/>
      <c r="DSL100" s="35"/>
      <c r="DSM100" s="35"/>
      <c r="DSN100" s="35"/>
      <c r="DSO100" s="35"/>
      <c r="DSP100" s="35"/>
      <c r="DSQ100" s="35"/>
      <c r="DSR100" s="35"/>
      <c r="DSS100" s="35"/>
      <c r="DST100" s="35"/>
      <c r="DSU100" s="35"/>
      <c r="DSV100" s="35"/>
      <c r="DSW100" s="35"/>
      <c r="DSX100" s="35"/>
      <c r="DSY100" s="35"/>
      <c r="DSZ100" s="35"/>
      <c r="DTA100" s="35"/>
      <c r="DTB100" s="35"/>
      <c r="DTC100" s="35"/>
      <c r="DTD100" s="35"/>
      <c r="DTE100" s="35"/>
      <c r="DTF100" s="35"/>
      <c r="DTG100" s="35"/>
      <c r="DTH100" s="35"/>
      <c r="DTI100" s="35"/>
      <c r="DTJ100" s="35"/>
      <c r="DTK100" s="35"/>
      <c r="DTL100" s="35"/>
      <c r="DTM100" s="35"/>
      <c r="DTN100" s="35"/>
      <c r="DTO100" s="35"/>
      <c r="DTP100" s="35"/>
      <c r="DTQ100" s="35"/>
      <c r="DTR100" s="35"/>
      <c r="DTS100" s="35"/>
      <c r="DTT100" s="35"/>
      <c r="DTU100" s="35"/>
      <c r="DTV100" s="35"/>
      <c r="DTW100" s="35"/>
      <c r="DTX100" s="35"/>
      <c r="DTY100" s="35"/>
      <c r="DTZ100" s="35"/>
      <c r="DUA100" s="35"/>
      <c r="DUB100" s="35"/>
      <c r="DUC100" s="35"/>
      <c r="DUD100" s="35"/>
      <c r="DUE100" s="35"/>
      <c r="DUF100" s="35"/>
      <c r="DUG100" s="35"/>
      <c r="DUH100" s="35"/>
      <c r="DUI100" s="35"/>
      <c r="DUJ100" s="35"/>
      <c r="DUK100" s="35"/>
      <c r="DUL100" s="35"/>
      <c r="DUM100" s="35"/>
      <c r="DUN100" s="35"/>
      <c r="DUO100" s="35"/>
      <c r="DUP100" s="35"/>
      <c r="DUQ100" s="35"/>
      <c r="DUR100" s="35"/>
      <c r="DUS100" s="35"/>
      <c r="DUT100" s="35"/>
      <c r="DUU100" s="35"/>
      <c r="DUV100" s="35"/>
      <c r="DUW100" s="35"/>
      <c r="DUX100" s="35"/>
      <c r="DUY100" s="35"/>
      <c r="DUZ100" s="35"/>
      <c r="DVA100" s="35"/>
      <c r="DVB100" s="35"/>
      <c r="DVC100" s="35"/>
      <c r="DVD100" s="35"/>
      <c r="DVE100" s="35"/>
      <c r="DVF100" s="35"/>
      <c r="DVG100" s="35"/>
      <c r="DVH100" s="35"/>
      <c r="DVI100" s="35"/>
      <c r="DVJ100" s="35"/>
      <c r="DVK100" s="35"/>
      <c r="DVL100" s="35"/>
      <c r="DVM100" s="35"/>
      <c r="DVN100" s="35"/>
      <c r="DVO100" s="35"/>
      <c r="DVP100" s="35"/>
      <c r="DVQ100" s="35"/>
      <c r="DVR100" s="35"/>
      <c r="DVS100" s="35"/>
      <c r="DVT100" s="35"/>
      <c r="DVU100" s="35"/>
      <c r="DVV100" s="35"/>
      <c r="DVW100" s="35"/>
      <c r="DVX100" s="35"/>
      <c r="DVY100" s="35"/>
      <c r="DVZ100" s="35"/>
      <c r="DWA100" s="35"/>
      <c r="DWB100" s="35"/>
      <c r="DWC100" s="35"/>
      <c r="DWD100" s="35"/>
      <c r="DWE100" s="35"/>
      <c r="DWF100" s="35"/>
      <c r="DWG100" s="35"/>
      <c r="DWH100" s="35"/>
      <c r="DWI100" s="35"/>
      <c r="DWJ100" s="35"/>
      <c r="DWK100" s="35"/>
      <c r="DWL100" s="35"/>
      <c r="DWM100" s="35"/>
      <c r="DWN100" s="35"/>
      <c r="DWO100" s="35"/>
      <c r="DWP100" s="35"/>
      <c r="DWQ100" s="35"/>
      <c r="DWR100" s="35"/>
      <c r="DWS100" s="35"/>
      <c r="DWT100" s="35"/>
      <c r="DWU100" s="35"/>
      <c r="DWV100" s="35"/>
      <c r="DWW100" s="35"/>
      <c r="DWX100" s="35"/>
      <c r="DWY100" s="35"/>
      <c r="DWZ100" s="35"/>
      <c r="DXA100" s="35"/>
      <c r="DXB100" s="35"/>
      <c r="DXC100" s="35"/>
      <c r="DXD100" s="35"/>
      <c r="DXE100" s="35"/>
      <c r="DXF100" s="35"/>
      <c r="DXG100" s="35"/>
      <c r="DXH100" s="35"/>
      <c r="DXI100" s="35"/>
      <c r="DXJ100" s="35"/>
      <c r="DXK100" s="35"/>
      <c r="DXL100" s="35"/>
      <c r="DXM100" s="35"/>
      <c r="DXN100" s="35"/>
      <c r="DXO100" s="35"/>
      <c r="DXP100" s="35"/>
      <c r="DXQ100" s="35"/>
      <c r="DXR100" s="35"/>
      <c r="DXS100" s="35"/>
      <c r="DXT100" s="35"/>
      <c r="DXU100" s="35"/>
      <c r="DXV100" s="35"/>
      <c r="DXW100" s="35"/>
      <c r="DXX100" s="35"/>
      <c r="DXY100" s="35"/>
      <c r="DXZ100" s="35"/>
      <c r="DYA100" s="35"/>
      <c r="DYB100" s="35"/>
      <c r="DYC100" s="35"/>
      <c r="DYD100" s="35"/>
      <c r="DYE100" s="35"/>
      <c r="DYF100" s="35"/>
      <c r="DYG100" s="35"/>
      <c r="DYH100" s="35"/>
      <c r="DYI100" s="35"/>
      <c r="DYJ100" s="35"/>
      <c r="DYK100" s="35"/>
      <c r="DYL100" s="35"/>
      <c r="DYM100" s="35"/>
      <c r="DYN100" s="35"/>
      <c r="DYO100" s="35"/>
      <c r="DYP100" s="35"/>
      <c r="DYQ100" s="35"/>
      <c r="DYR100" s="35"/>
      <c r="DYS100" s="35"/>
      <c r="DYT100" s="35"/>
      <c r="DYU100" s="35"/>
      <c r="DYV100" s="35"/>
      <c r="DYW100" s="35"/>
      <c r="DYX100" s="35"/>
      <c r="DYY100" s="35"/>
      <c r="DYZ100" s="35"/>
      <c r="DZA100" s="35"/>
      <c r="DZB100" s="35"/>
      <c r="DZC100" s="35"/>
      <c r="DZD100" s="35"/>
      <c r="DZE100" s="35"/>
      <c r="DZF100" s="35"/>
      <c r="DZG100" s="35"/>
      <c r="DZH100" s="35"/>
      <c r="DZI100" s="35"/>
      <c r="DZJ100" s="35"/>
      <c r="DZK100" s="35"/>
      <c r="DZL100" s="35"/>
      <c r="DZM100" s="35"/>
      <c r="DZN100" s="35"/>
      <c r="DZO100" s="35"/>
      <c r="DZP100" s="35"/>
      <c r="DZQ100" s="35"/>
      <c r="DZR100" s="35"/>
      <c r="DZS100" s="35"/>
      <c r="DZT100" s="35"/>
      <c r="DZU100" s="35"/>
      <c r="DZV100" s="35"/>
      <c r="DZW100" s="35"/>
      <c r="DZX100" s="35"/>
      <c r="DZY100" s="35"/>
      <c r="DZZ100" s="35"/>
      <c r="EAA100" s="35"/>
      <c r="EAB100" s="35"/>
      <c r="EAC100" s="35"/>
      <c r="EAD100" s="35"/>
      <c r="EAE100" s="35"/>
      <c r="EAF100" s="35"/>
      <c r="EAG100" s="35"/>
      <c r="EAH100" s="35"/>
      <c r="EAI100" s="35"/>
      <c r="EAJ100" s="35"/>
      <c r="EAK100" s="35"/>
      <c r="EAL100" s="35"/>
      <c r="EAM100" s="35"/>
      <c r="EAN100" s="35"/>
      <c r="EAO100" s="35"/>
      <c r="EAP100" s="35"/>
      <c r="EAQ100" s="35"/>
      <c r="EAR100" s="35"/>
      <c r="EAS100" s="35"/>
      <c r="EAT100" s="35"/>
      <c r="EAU100" s="35"/>
      <c r="EAV100" s="35"/>
      <c r="EAW100" s="35"/>
      <c r="EAX100" s="35"/>
      <c r="EAY100" s="35"/>
      <c r="EAZ100" s="35"/>
      <c r="EBA100" s="35"/>
      <c r="EBB100" s="35"/>
      <c r="EBC100" s="35"/>
      <c r="EBD100" s="35"/>
      <c r="EBE100" s="35"/>
      <c r="EBF100" s="35"/>
      <c r="EBG100" s="35"/>
      <c r="EBH100" s="35"/>
      <c r="EBI100" s="35"/>
      <c r="EBJ100" s="35"/>
      <c r="EBK100" s="35"/>
      <c r="EBL100" s="35"/>
      <c r="EBM100" s="35"/>
      <c r="EBN100" s="35"/>
      <c r="EBO100" s="35"/>
      <c r="EBP100" s="35"/>
      <c r="EBQ100" s="35"/>
      <c r="EBR100" s="35"/>
      <c r="EBS100" s="35"/>
      <c r="EBT100" s="35"/>
      <c r="EBU100" s="35"/>
      <c r="EBV100" s="35"/>
      <c r="EBW100" s="35"/>
      <c r="EBX100" s="35"/>
      <c r="EBY100" s="35"/>
      <c r="EBZ100" s="35"/>
      <c r="ECA100" s="35"/>
      <c r="ECB100" s="35"/>
      <c r="ECC100" s="35"/>
      <c r="ECD100" s="35"/>
      <c r="ECE100" s="35"/>
      <c r="ECF100" s="35"/>
      <c r="ECG100" s="35"/>
      <c r="ECH100" s="35"/>
      <c r="ECI100" s="35"/>
      <c r="ECJ100" s="35"/>
      <c r="ECK100" s="35"/>
      <c r="ECL100" s="35"/>
      <c r="ECM100" s="35"/>
      <c r="ECN100" s="35"/>
      <c r="ECO100" s="35"/>
      <c r="ECP100" s="35"/>
      <c r="ECQ100" s="35"/>
      <c r="ECR100" s="35"/>
      <c r="ECS100" s="35"/>
      <c r="ECT100" s="35"/>
      <c r="ECU100" s="35"/>
      <c r="ECV100" s="35"/>
      <c r="ECW100" s="35"/>
      <c r="ECX100" s="35"/>
      <c r="ECY100" s="35"/>
      <c r="ECZ100" s="35"/>
      <c r="EDA100" s="35"/>
      <c r="EDB100" s="35"/>
      <c r="EDC100" s="35"/>
      <c r="EDD100" s="35"/>
      <c r="EDE100" s="35"/>
      <c r="EDF100" s="35"/>
      <c r="EDG100" s="35"/>
      <c r="EDH100" s="35"/>
      <c r="EDI100" s="35"/>
      <c r="EDJ100" s="35"/>
      <c r="EDK100" s="35"/>
      <c r="EDL100" s="35"/>
      <c r="EDM100" s="35"/>
      <c r="EDN100" s="35"/>
      <c r="EDO100" s="35"/>
      <c r="EDP100" s="35"/>
      <c r="EDQ100" s="35"/>
      <c r="EDR100" s="35"/>
      <c r="EDS100" s="35"/>
      <c r="EDT100" s="35"/>
      <c r="EDU100" s="35"/>
      <c r="EDV100" s="35"/>
      <c r="EDW100" s="35"/>
      <c r="EDX100" s="35"/>
      <c r="EDY100" s="35"/>
      <c r="EDZ100" s="35"/>
      <c r="EEA100" s="35"/>
      <c r="EEB100" s="35"/>
      <c r="EEC100" s="35"/>
      <c r="EED100" s="35"/>
      <c r="EEE100" s="35"/>
      <c r="EEF100" s="35"/>
      <c r="EEG100" s="35"/>
      <c r="EEH100" s="35"/>
      <c r="EEI100" s="35"/>
      <c r="EEJ100" s="35"/>
      <c r="EEK100" s="35"/>
      <c r="EEL100" s="35"/>
      <c r="EEM100" s="35"/>
      <c r="EEN100" s="35"/>
      <c r="EEO100" s="35"/>
      <c r="EEP100" s="35"/>
      <c r="EEQ100" s="35"/>
      <c r="EER100" s="35"/>
      <c r="EES100" s="35"/>
      <c r="EET100" s="35"/>
      <c r="EEU100" s="35"/>
      <c r="EEV100" s="35"/>
      <c r="EEW100" s="35"/>
      <c r="EEX100" s="35"/>
      <c r="EEY100" s="35"/>
      <c r="EEZ100" s="35"/>
      <c r="EFA100" s="35"/>
      <c r="EFB100" s="35"/>
      <c r="EFC100" s="35"/>
      <c r="EFD100" s="35"/>
      <c r="EFE100" s="35"/>
      <c r="EFF100" s="35"/>
      <c r="EFG100" s="35"/>
      <c r="EFH100" s="35"/>
      <c r="EFI100" s="35"/>
      <c r="EFJ100" s="35"/>
      <c r="EFK100" s="35"/>
      <c r="EFL100" s="35"/>
      <c r="EFM100" s="35"/>
      <c r="EFN100" s="35"/>
      <c r="EFO100" s="35"/>
      <c r="EFP100" s="35"/>
      <c r="EFQ100" s="35"/>
      <c r="EFR100" s="35"/>
      <c r="EFS100" s="35"/>
      <c r="EFT100" s="35"/>
      <c r="EFU100" s="35"/>
      <c r="EFV100" s="35"/>
      <c r="EFW100" s="35"/>
      <c r="EFX100" s="35"/>
      <c r="EFY100" s="35"/>
      <c r="EFZ100" s="35"/>
      <c r="EGA100" s="35"/>
      <c r="EGB100" s="35"/>
      <c r="EGC100" s="35"/>
      <c r="EGD100" s="35"/>
      <c r="EGE100" s="35"/>
      <c r="EGF100" s="35"/>
      <c r="EGG100" s="35"/>
      <c r="EGH100" s="35"/>
      <c r="EGI100" s="35"/>
      <c r="EGJ100" s="35"/>
      <c r="EGK100" s="35"/>
      <c r="EGL100" s="35"/>
      <c r="EGM100" s="35"/>
      <c r="EGN100" s="35"/>
      <c r="EGO100" s="35"/>
      <c r="EGP100" s="35"/>
      <c r="EGQ100" s="35"/>
      <c r="EGR100" s="35"/>
      <c r="EGS100" s="35"/>
      <c r="EGT100" s="35"/>
      <c r="EGU100" s="35"/>
      <c r="EGV100" s="35"/>
      <c r="EGW100" s="35"/>
      <c r="EGX100" s="35"/>
      <c r="EGY100" s="35"/>
      <c r="EGZ100" s="35"/>
      <c r="EHA100" s="35"/>
      <c r="EHB100" s="35"/>
      <c r="EHC100" s="35"/>
      <c r="EHD100" s="35"/>
      <c r="EHE100" s="35"/>
      <c r="EHF100" s="35"/>
      <c r="EHG100" s="35"/>
      <c r="EHH100" s="35"/>
      <c r="EHI100" s="35"/>
      <c r="EHJ100" s="35"/>
      <c r="EHK100" s="35"/>
      <c r="EHL100" s="35"/>
      <c r="EHM100" s="35"/>
      <c r="EHN100" s="35"/>
      <c r="EHO100" s="35"/>
      <c r="EHP100" s="35"/>
      <c r="EHQ100" s="35"/>
      <c r="EHR100" s="35"/>
      <c r="EHS100" s="35"/>
      <c r="EHT100" s="35"/>
      <c r="EHU100" s="35"/>
      <c r="EHV100" s="35"/>
      <c r="EHW100" s="35"/>
      <c r="EHX100" s="35"/>
      <c r="EHY100" s="35"/>
      <c r="EHZ100" s="35"/>
      <c r="EIA100" s="35"/>
      <c r="EIB100" s="35"/>
      <c r="EIC100" s="35"/>
      <c r="EID100" s="35"/>
      <c r="EIE100" s="35"/>
      <c r="EIF100" s="35"/>
      <c r="EIG100" s="35"/>
      <c r="EIH100" s="35"/>
      <c r="EII100" s="35"/>
      <c r="EIJ100" s="35"/>
      <c r="EIK100" s="35"/>
      <c r="EIL100" s="35"/>
      <c r="EIM100" s="35"/>
      <c r="EIN100" s="35"/>
      <c r="EIO100" s="35"/>
      <c r="EIP100" s="35"/>
      <c r="EIQ100" s="35"/>
      <c r="EIR100" s="35"/>
      <c r="EIS100" s="35"/>
      <c r="EIT100" s="35"/>
      <c r="EIU100" s="35"/>
      <c r="EIV100" s="35"/>
      <c r="EIW100" s="35"/>
      <c r="EIX100" s="35"/>
      <c r="EIY100" s="35"/>
      <c r="EIZ100" s="35"/>
      <c r="EJA100" s="35"/>
      <c r="EJB100" s="35"/>
      <c r="EJC100" s="35"/>
      <c r="EJD100" s="35"/>
      <c r="EJE100" s="35"/>
      <c r="EJF100" s="35"/>
      <c r="EJG100" s="35"/>
      <c r="EJH100" s="35"/>
      <c r="EJI100" s="35"/>
      <c r="EJJ100" s="35"/>
      <c r="EJK100" s="35"/>
      <c r="EJL100" s="35"/>
      <c r="EJM100" s="35"/>
      <c r="EJN100" s="35"/>
      <c r="EJO100" s="35"/>
      <c r="EJP100" s="35"/>
      <c r="EJQ100" s="35"/>
      <c r="EJR100" s="35"/>
      <c r="EJS100" s="35"/>
      <c r="EJT100" s="35"/>
      <c r="EJU100" s="35"/>
      <c r="EJV100" s="35"/>
      <c r="EJW100" s="35"/>
      <c r="EJX100" s="35"/>
      <c r="EJY100" s="35"/>
      <c r="EJZ100" s="35"/>
      <c r="EKA100" s="35"/>
      <c r="EKB100" s="35"/>
      <c r="EKC100" s="35"/>
      <c r="EKD100" s="35"/>
      <c r="EKE100" s="35"/>
      <c r="EKF100" s="35"/>
      <c r="EKG100" s="35"/>
      <c r="EKH100" s="35"/>
      <c r="EKI100" s="35"/>
      <c r="EKJ100" s="35"/>
      <c r="EKK100" s="35"/>
      <c r="EKL100" s="35"/>
      <c r="EKM100" s="35"/>
      <c r="EKN100" s="35"/>
      <c r="EKO100" s="35"/>
      <c r="EKP100" s="35"/>
      <c r="EKQ100" s="35"/>
      <c r="EKR100" s="35"/>
      <c r="EKS100" s="35"/>
      <c r="EKT100" s="35"/>
      <c r="EKU100" s="35"/>
      <c r="EKV100" s="35"/>
      <c r="EKW100" s="35"/>
      <c r="EKX100" s="35"/>
      <c r="EKY100" s="35"/>
      <c r="EKZ100" s="35"/>
      <c r="ELA100" s="35"/>
      <c r="ELB100" s="35"/>
      <c r="ELC100" s="35"/>
      <c r="ELD100" s="35"/>
      <c r="ELE100" s="35"/>
      <c r="ELF100" s="35"/>
      <c r="ELG100" s="35"/>
      <c r="ELH100" s="35"/>
      <c r="ELI100" s="35"/>
      <c r="ELJ100" s="35"/>
      <c r="ELK100" s="35"/>
      <c r="ELL100" s="35"/>
      <c r="ELM100" s="35"/>
      <c r="ELN100" s="35"/>
      <c r="ELO100" s="35"/>
      <c r="ELP100" s="35"/>
      <c r="ELQ100" s="35"/>
      <c r="ELR100" s="35"/>
      <c r="ELS100" s="35"/>
      <c r="ELT100" s="35"/>
      <c r="ELU100" s="35"/>
      <c r="ELV100" s="35"/>
      <c r="ELW100" s="35"/>
      <c r="ELX100" s="35"/>
      <c r="ELY100" s="35"/>
      <c r="ELZ100" s="35"/>
      <c r="EMA100" s="35"/>
      <c r="EMB100" s="35"/>
      <c r="EMC100" s="35"/>
      <c r="EMD100" s="35"/>
      <c r="EME100" s="35"/>
      <c r="EMF100" s="35"/>
      <c r="EMG100" s="35"/>
      <c r="EMH100" s="35"/>
      <c r="EMI100" s="35"/>
      <c r="EMJ100" s="35"/>
      <c r="EMK100" s="35"/>
      <c r="EML100" s="35"/>
      <c r="EMM100" s="35"/>
      <c r="EMN100" s="35"/>
      <c r="EMO100" s="35"/>
      <c r="EMP100" s="35"/>
      <c r="EMQ100" s="35"/>
      <c r="EMR100" s="35"/>
      <c r="EMS100" s="35"/>
      <c r="EMT100" s="35"/>
      <c r="EMU100" s="35"/>
      <c r="EMV100" s="35"/>
      <c r="EMW100" s="35"/>
      <c r="EMX100" s="35"/>
      <c r="EMY100" s="35"/>
      <c r="EMZ100" s="35"/>
      <c r="ENA100" s="35"/>
      <c r="ENB100" s="35"/>
      <c r="ENC100" s="35"/>
      <c r="END100" s="35"/>
      <c r="ENE100" s="35"/>
      <c r="ENF100" s="35"/>
      <c r="ENG100" s="35"/>
      <c r="ENH100" s="35"/>
      <c r="ENI100" s="35"/>
      <c r="ENJ100" s="35"/>
      <c r="ENK100" s="35"/>
      <c r="ENL100" s="35"/>
      <c r="ENM100" s="35"/>
      <c r="ENN100" s="35"/>
      <c r="ENO100" s="35"/>
      <c r="ENP100" s="35"/>
      <c r="ENQ100" s="35"/>
      <c r="ENR100" s="35"/>
      <c r="ENS100" s="35"/>
      <c r="ENT100" s="35"/>
      <c r="ENU100" s="35"/>
      <c r="ENV100" s="35"/>
      <c r="ENW100" s="35"/>
      <c r="ENX100" s="35"/>
      <c r="ENY100" s="35"/>
      <c r="ENZ100" s="35"/>
      <c r="EOA100" s="35"/>
      <c r="EOB100" s="35"/>
      <c r="EOC100" s="35"/>
      <c r="EOD100" s="35"/>
      <c r="EOE100" s="35"/>
      <c r="EOF100" s="35"/>
      <c r="EOG100" s="35"/>
      <c r="EOH100" s="35"/>
      <c r="EOI100" s="35"/>
      <c r="EOJ100" s="35"/>
      <c r="EOK100" s="35"/>
      <c r="EOL100" s="35"/>
      <c r="EOM100" s="35"/>
      <c r="EON100" s="35"/>
      <c r="EOO100" s="35"/>
      <c r="EOP100" s="35"/>
      <c r="EOQ100" s="35"/>
      <c r="EOR100" s="35"/>
      <c r="EOS100" s="35"/>
      <c r="EOT100" s="35"/>
      <c r="EOU100" s="35"/>
      <c r="EOV100" s="35"/>
      <c r="EOW100" s="35"/>
      <c r="EOX100" s="35"/>
      <c r="EOY100" s="35"/>
      <c r="EOZ100" s="35"/>
      <c r="EPA100" s="35"/>
      <c r="EPB100" s="35"/>
      <c r="EPC100" s="35"/>
      <c r="EPD100" s="35"/>
      <c r="EPE100" s="35"/>
      <c r="EPF100" s="35"/>
      <c r="EPG100" s="35"/>
      <c r="EPH100" s="35"/>
      <c r="EPI100" s="35"/>
      <c r="EPJ100" s="35"/>
      <c r="EPK100" s="35"/>
      <c r="EPL100" s="35"/>
      <c r="EPM100" s="35"/>
      <c r="EPN100" s="35"/>
      <c r="EPO100" s="35"/>
      <c r="EPP100" s="35"/>
      <c r="EPQ100" s="35"/>
      <c r="EPR100" s="35"/>
      <c r="EPS100" s="35"/>
      <c r="EPT100" s="35"/>
      <c r="EPU100" s="35"/>
      <c r="EPV100" s="35"/>
      <c r="EPW100" s="35"/>
      <c r="EPX100" s="35"/>
      <c r="EPY100" s="35"/>
      <c r="EPZ100" s="35"/>
      <c r="EQA100" s="35"/>
      <c r="EQB100" s="35"/>
      <c r="EQC100" s="35"/>
      <c r="EQD100" s="35"/>
      <c r="EQE100" s="35"/>
      <c r="EQF100" s="35"/>
      <c r="EQG100" s="35"/>
      <c r="EQH100" s="35"/>
      <c r="EQI100" s="35"/>
      <c r="EQJ100" s="35"/>
      <c r="EQK100" s="35"/>
      <c r="EQL100" s="35"/>
      <c r="EQM100" s="35"/>
      <c r="EQN100" s="35"/>
      <c r="EQO100" s="35"/>
      <c r="EQP100" s="35"/>
      <c r="EQQ100" s="35"/>
      <c r="EQR100" s="35"/>
      <c r="EQS100" s="35"/>
      <c r="EQT100" s="35"/>
      <c r="EQU100" s="35"/>
      <c r="EQV100" s="35"/>
      <c r="EQW100" s="35"/>
      <c r="EQX100" s="35"/>
      <c r="EQY100" s="35"/>
      <c r="EQZ100" s="35"/>
      <c r="ERA100" s="35"/>
      <c r="ERB100" s="35"/>
      <c r="ERC100" s="35"/>
      <c r="ERD100" s="35"/>
      <c r="ERE100" s="35"/>
      <c r="ERF100" s="35"/>
      <c r="ERG100" s="35"/>
      <c r="ERH100" s="35"/>
      <c r="ERI100" s="35"/>
      <c r="ERJ100" s="35"/>
      <c r="ERK100" s="35"/>
      <c r="ERL100" s="35"/>
      <c r="ERM100" s="35"/>
      <c r="ERN100" s="35"/>
      <c r="ERO100" s="35"/>
      <c r="ERP100" s="35"/>
      <c r="ERQ100" s="35"/>
      <c r="ERR100" s="35"/>
      <c r="ERS100" s="35"/>
      <c r="ERT100" s="35"/>
      <c r="ERU100" s="35"/>
      <c r="ERV100" s="35"/>
      <c r="ERW100" s="35"/>
      <c r="ERX100" s="35"/>
      <c r="ERY100" s="35"/>
      <c r="ERZ100" s="35"/>
      <c r="ESA100" s="35"/>
      <c r="ESB100" s="35"/>
      <c r="ESC100" s="35"/>
      <c r="ESD100" s="35"/>
      <c r="ESE100" s="35"/>
      <c r="ESF100" s="35"/>
      <c r="ESG100" s="35"/>
      <c r="ESH100" s="35"/>
      <c r="ESI100" s="35"/>
      <c r="ESJ100" s="35"/>
      <c r="ESK100" s="35"/>
      <c r="ESL100" s="35"/>
      <c r="ESM100" s="35"/>
      <c r="ESN100" s="35"/>
      <c r="ESO100" s="35"/>
      <c r="ESP100" s="35"/>
      <c r="ESQ100" s="35"/>
      <c r="ESR100" s="35"/>
      <c r="ESS100" s="35"/>
      <c r="EST100" s="35"/>
      <c r="ESU100" s="35"/>
      <c r="ESV100" s="35"/>
      <c r="ESW100" s="35"/>
      <c r="ESX100" s="35"/>
      <c r="ESY100" s="35"/>
      <c r="ESZ100" s="35"/>
      <c r="ETA100" s="35"/>
      <c r="ETB100" s="35"/>
      <c r="ETC100" s="35"/>
      <c r="ETD100" s="35"/>
      <c r="ETE100" s="35"/>
      <c r="ETF100" s="35"/>
      <c r="ETG100" s="35"/>
      <c r="ETH100" s="35"/>
      <c r="ETI100" s="35"/>
      <c r="ETJ100" s="35"/>
      <c r="ETK100" s="35"/>
      <c r="ETL100" s="35"/>
      <c r="ETM100" s="35"/>
      <c r="ETN100" s="35"/>
      <c r="ETO100" s="35"/>
      <c r="ETP100" s="35"/>
      <c r="ETQ100" s="35"/>
      <c r="ETR100" s="35"/>
      <c r="ETS100" s="35"/>
      <c r="ETT100" s="35"/>
      <c r="ETU100" s="35"/>
      <c r="ETV100" s="35"/>
      <c r="ETW100" s="35"/>
      <c r="ETX100" s="35"/>
      <c r="ETY100" s="35"/>
      <c r="ETZ100" s="35"/>
      <c r="EUA100" s="35"/>
      <c r="EUB100" s="35"/>
      <c r="EUC100" s="35"/>
      <c r="EUD100" s="35"/>
      <c r="EUE100" s="35"/>
      <c r="EUF100" s="35"/>
      <c r="EUG100" s="35"/>
      <c r="EUH100" s="35"/>
      <c r="EUI100" s="35"/>
      <c r="EUJ100" s="35"/>
      <c r="EUK100" s="35"/>
      <c r="EUL100" s="35"/>
      <c r="EUM100" s="35"/>
      <c r="EUN100" s="35"/>
      <c r="EUO100" s="35"/>
      <c r="EUP100" s="35"/>
      <c r="EUQ100" s="35"/>
      <c r="EUR100" s="35"/>
      <c r="EUS100" s="35"/>
      <c r="EUT100" s="35"/>
      <c r="EUU100" s="35"/>
      <c r="EUV100" s="35"/>
      <c r="EUW100" s="35"/>
      <c r="EUX100" s="35"/>
      <c r="EUY100" s="35"/>
      <c r="EUZ100" s="35"/>
      <c r="EVA100" s="35"/>
      <c r="EVB100" s="35"/>
      <c r="EVC100" s="35"/>
      <c r="EVD100" s="35"/>
      <c r="EVE100" s="35"/>
      <c r="EVF100" s="35"/>
      <c r="EVG100" s="35"/>
      <c r="EVH100" s="35"/>
      <c r="EVI100" s="35"/>
      <c r="EVJ100" s="35"/>
      <c r="EVK100" s="35"/>
      <c r="EVL100" s="35"/>
      <c r="EVM100" s="35"/>
      <c r="EVN100" s="35"/>
      <c r="EVO100" s="35"/>
      <c r="EVP100" s="35"/>
      <c r="EVQ100" s="35"/>
      <c r="EVR100" s="35"/>
      <c r="EVS100" s="35"/>
      <c r="EVT100" s="35"/>
      <c r="EVU100" s="35"/>
      <c r="EVV100" s="35"/>
      <c r="EVW100" s="35"/>
      <c r="EVX100" s="35"/>
      <c r="EVY100" s="35"/>
      <c r="EVZ100" s="35"/>
      <c r="EWA100" s="35"/>
      <c r="EWB100" s="35"/>
      <c r="EWC100" s="35"/>
      <c r="EWD100" s="35"/>
      <c r="EWE100" s="35"/>
      <c r="EWF100" s="35"/>
      <c r="EWG100" s="35"/>
      <c r="EWH100" s="35"/>
      <c r="EWI100" s="35"/>
      <c r="EWJ100" s="35"/>
      <c r="EWK100" s="35"/>
      <c r="EWL100" s="35"/>
      <c r="EWM100" s="35"/>
      <c r="EWN100" s="35"/>
      <c r="EWO100" s="35"/>
      <c r="EWP100" s="35"/>
      <c r="EWQ100" s="35"/>
      <c r="EWR100" s="35"/>
      <c r="EWS100" s="35"/>
      <c r="EWT100" s="35"/>
      <c r="EWU100" s="35"/>
      <c r="EWV100" s="35"/>
      <c r="EWW100" s="35"/>
      <c r="EWX100" s="35"/>
      <c r="EWY100" s="35"/>
      <c r="EWZ100" s="35"/>
      <c r="EXA100" s="35"/>
      <c r="EXB100" s="35"/>
      <c r="EXC100" s="35"/>
      <c r="EXD100" s="35"/>
      <c r="EXE100" s="35"/>
      <c r="EXF100" s="35"/>
      <c r="EXG100" s="35"/>
      <c r="EXH100" s="35"/>
      <c r="EXI100" s="35"/>
      <c r="EXJ100" s="35"/>
      <c r="EXK100" s="35"/>
      <c r="EXL100" s="35"/>
      <c r="EXM100" s="35"/>
      <c r="EXN100" s="35"/>
      <c r="EXO100" s="35"/>
      <c r="EXP100" s="35"/>
      <c r="EXQ100" s="35"/>
      <c r="EXR100" s="35"/>
      <c r="EXS100" s="35"/>
      <c r="EXT100" s="35"/>
      <c r="EXU100" s="35"/>
      <c r="EXV100" s="35"/>
      <c r="EXW100" s="35"/>
      <c r="EXX100" s="35"/>
      <c r="EXY100" s="35"/>
      <c r="EXZ100" s="35"/>
      <c r="EYA100" s="35"/>
      <c r="EYB100" s="35"/>
      <c r="EYC100" s="35"/>
      <c r="EYD100" s="35"/>
      <c r="EYE100" s="35"/>
      <c r="EYF100" s="35"/>
      <c r="EYG100" s="35"/>
      <c r="EYH100" s="35"/>
      <c r="EYI100" s="35"/>
      <c r="EYJ100" s="35"/>
      <c r="EYK100" s="35"/>
      <c r="EYL100" s="35"/>
      <c r="EYM100" s="35"/>
      <c r="EYN100" s="35"/>
      <c r="EYO100" s="35"/>
      <c r="EYP100" s="35"/>
      <c r="EYQ100" s="35"/>
      <c r="EYR100" s="35"/>
      <c r="EYS100" s="35"/>
      <c r="EYT100" s="35"/>
      <c r="EYU100" s="35"/>
      <c r="EYV100" s="35"/>
      <c r="EYW100" s="35"/>
      <c r="EYX100" s="35"/>
      <c r="EYY100" s="35"/>
      <c r="EYZ100" s="35"/>
      <c r="EZA100" s="35"/>
      <c r="EZB100" s="35"/>
      <c r="EZC100" s="35"/>
      <c r="EZD100" s="35"/>
      <c r="EZE100" s="35"/>
      <c r="EZF100" s="35"/>
      <c r="EZG100" s="35"/>
      <c r="EZH100" s="35"/>
      <c r="EZI100" s="35"/>
      <c r="EZJ100" s="35"/>
      <c r="EZK100" s="35"/>
      <c r="EZL100" s="35"/>
      <c r="EZM100" s="35"/>
      <c r="EZN100" s="35"/>
      <c r="EZO100" s="35"/>
      <c r="EZP100" s="35"/>
      <c r="EZQ100" s="35"/>
      <c r="EZR100" s="35"/>
      <c r="EZS100" s="35"/>
      <c r="EZT100" s="35"/>
      <c r="EZU100" s="35"/>
      <c r="EZV100" s="35"/>
      <c r="EZW100" s="35"/>
      <c r="EZX100" s="35"/>
      <c r="EZY100" s="35"/>
      <c r="EZZ100" s="35"/>
      <c r="FAA100" s="35"/>
      <c r="FAB100" s="35"/>
      <c r="FAC100" s="35"/>
      <c r="FAD100" s="35"/>
      <c r="FAE100" s="35"/>
      <c r="FAF100" s="35"/>
      <c r="FAG100" s="35"/>
      <c r="FAH100" s="35"/>
      <c r="FAI100" s="35"/>
      <c r="FAJ100" s="35"/>
      <c r="FAK100" s="35"/>
      <c r="FAL100" s="35"/>
      <c r="FAM100" s="35"/>
      <c r="FAN100" s="35"/>
      <c r="FAO100" s="35"/>
      <c r="FAP100" s="35"/>
      <c r="FAQ100" s="35"/>
      <c r="FAR100" s="35"/>
      <c r="FAS100" s="35"/>
      <c r="FAT100" s="35"/>
      <c r="FAU100" s="35"/>
      <c r="FAV100" s="35"/>
      <c r="FAW100" s="35"/>
      <c r="FAX100" s="35"/>
      <c r="FAY100" s="35"/>
      <c r="FAZ100" s="35"/>
      <c r="FBA100" s="35"/>
      <c r="FBB100" s="35"/>
      <c r="FBC100" s="35"/>
      <c r="FBD100" s="35"/>
      <c r="FBE100" s="35"/>
      <c r="FBF100" s="35"/>
      <c r="FBG100" s="35"/>
      <c r="FBH100" s="35"/>
      <c r="FBI100" s="35"/>
      <c r="FBJ100" s="35"/>
      <c r="FBK100" s="35"/>
      <c r="FBL100" s="35"/>
      <c r="FBM100" s="35"/>
      <c r="FBN100" s="35"/>
      <c r="FBO100" s="35"/>
      <c r="FBP100" s="35"/>
      <c r="FBQ100" s="35"/>
      <c r="FBR100" s="35"/>
      <c r="FBS100" s="35"/>
      <c r="FBT100" s="35"/>
      <c r="FBU100" s="35"/>
      <c r="FBV100" s="35"/>
      <c r="FBW100" s="35"/>
      <c r="FBX100" s="35"/>
      <c r="FBY100" s="35"/>
      <c r="FBZ100" s="35"/>
      <c r="FCA100" s="35"/>
      <c r="FCB100" s="35"/>
      <c r="FCC100" s="35"/>
      <c r="FCD100" s="35"/>
      <c r="FCE100" s="35"/>
      <c r="FCF100" s="35"/>
      <c r="FCG100" s="35"/>
      <c r="FCH100" s="35"/>
      <c r="FCI100" s="35"/>
      <c r="FCJ100" s="35"/>
      <c r="FCK100" s="35"/>
      <c r="FCL100" s="35"/>
      <c r="FCM100" s="35"/>
      <c r="FCN100" s="35"/>
      <c r="FCO100" s="35"/>
      <c r="FCP100" s="35"/>
      <c r="FCQ100" s="35"/>
      <c r="FCR100" s="35"/>
      <c r="FCS100" s="35"/>
      <c r="FCT100" s="35"/>
      <c r="FCU100" s="35"/>
      <c r="FCV100" s="35"/>
      <c r="FCW100" s="35"/>
      <c r="FCX100" s="35"/>
      <c r="FCY100" s="35"/>
      <c r="FCZ100" s="35"/>
      <c r="FDA100" s="35"/>
      <c r="FDB100" s="35"/>
      <c r="FDC100" s="35"/>
      <c r="FDD100" s="35"/>
      <c r="FDE100" s="35"/>
      <c r="FDF100" s="35"/>
      <c r="FDG100" s="35"/>
      <c r="FDH100" s="35"/>
      <c r="FDI100" s="35"/>
      <c r="FDJ100" s="35"/>
      <c r="FDK100" s="35"/>
      <c r="FDL100" s="35"/>
      <c r="FDM100" s="35"/>
      <c r="FDN100" s="35"/>
      <c r="FDO100" s="35"/>
      <c r="FDP100" s="35"/>
      <c r="FDQ100" s="35"/>
      <c r="FDR100" s="35"/>
      <c r="FDS100" s="35"/>
      <c r="FDT100" s="35"/>
      <c r="FDU100" s="35"/>
      <c r="FDV100" s="35"/>
      <c r="FDW100" s="35"/>
      <c r="FDX100" s="35"/>
      <c r="FDY100" s="35"/>
      <c r="FDZ100" s="35"/>
      <c r="FEA100" s="35"/>
      <c r="FEB100" s="35"/>
      <c r="FEC100" s="35"/>
      <c r="FED100" s="35"/>
      <c r="FEE100" s="35"/>
      <c r="FEF100" s="35"/>
      <c r="FEG100" s="35"/>
      <c r="FEH100" s="35"/>
      <c r="FEI100" s="35"/>
      <c r="FEJ100" s="35"/>
      <c r="FEK100" s="35"/>
      <c r="FEL100" s="35"/>
      <c r="FEM100" s="35"/>
      <c r="FEN100" s="35"/>
      <c r="FEO100" s="35"/>
      <c r="FEP100" s="35"/>
      <c r="FEQ100" s="35"/>
      <c r="FER100" s="35"/>
      <c r="FES100" s="35"/>
      <c r="FET100" s="35"/>
      <c r="FEU100" s="35"/>
      <c r="FEV100" s="35"/>
      <c r="FEW100" s="35"/>
      <c r="FEX100" s="35"/>
      <c r="FEY100" s="35"/>
      <c r="FEZ100" s="35"/>
      <c r="FFA100" s="35"/>
      <c r="FFB100" s="35"/>
      <c r="FFC100" s="35"/>
      <c r="FFD100" s="35"/>
      <c r="FFE100" s="35"/>
      <c r="FFF100" s="35"/>
      <c r="FFG100" s="35"/>
      <c r="FFH100" s="35"/>
      <c r="FFI100" s="35"/>
      <c r="FFJ100" s="35"/>
      <c r="FFK100" s="35"/>
      <c r="FFL100" s="35"/>
      <c r="FFM100" s="35"/>
      <c r="FFN100" s="35"/>
      <c r="FFO100" s="35"/>
      <c r="FFP100" s="35"/>
      <c r="FFQ100" s="35"/>
      <c r="FFR100" s="35"/>
      <c r="FFS100" s="35"/>
      <c r="FFT100" s="35"/>
      <c r="FFU100" s="35"/>
      <c r="FFV100" s="35"/>
      <c r="FFW100" s="35"/>
      <c r="FFX100" s="35"/>
      <c r="FFY100" s="35"/>
      <c r="FFZ100" s="35"/>
      <c r="FGA100" s="35"/>
      <c r="FGB100" s="35"/>
      <c r="FGC100" s="35"/>
      <c r="FGD100" s="35"/>
      <c r="FGE100" s="35"/>
      <c r="FGF100" s="35"/>
      <c r="FGG100" s="35"/>
      <c r="FGH100" s="35"/>
      <c r="FGI100" s="35"/>
      <c r="FGJ100" s="35"/>
      <c r="FGK100" s="35"/>
      <c r="FGL100" s="35"/>
      <c r="FGM100" s="35"/>
      <c r="FGN100" s="35"/>
      <c r="FGO100" s="35"/>
      <c r="FGP100" s="35"/>
      <c r="FGQ100" s="35"/>
      <c r="FGR100" s="35"/>
      <c r="FGS100" s="35"/>
      <c r="FGT100" s="35"/>
      <c r="FGU100" s="35"/>
      <c r="FGV100" s="35"/>
      <c r="FGW100" s="35"/>
      <c r="FGX100" s="35"/>
      <c r="FGY100" s="35"/>
      <c r="FGZ100" s="35"/>
      <c r="FHA100" s="35"/>
      <c r="FHB100" s="35"/>
      <c r="FHC100" s="35"/>
      <c r="FHD100" s="35"/>
      <c r="FHE100" s="35"/>
      <c r="FHF100" s="35"/>
      <c r="FHG100" s="35"/>
      <c r="FHH100" s="35"/>
      <c r="FHI100" s="35"/>
      <c r="FHJ100" s="35"/>
      <c r="FHK100" s="35"/>
      <c r="FHL100" s="35"/>
      <c r="FHM100" s="35"/>
      <c r="FHN100" s="35"/>
      <c r="FHO100" s="35"/>
      <c r="FHP100" s="35"/>
      <c r="FHQ100" s="35"/>
      <c r="FHR100" s="35"/>
      <c r="FHS100" s="35"/>
      <c r="FHT100" s="35"/>
      <c r="FHU100" s="35"/>
      <c r="FHV100" s="35"/>
      <c r="FHW100" s="35"/>
      <c r="FHX100" s="35"/>
      <c r="FHY100" s="35"/>
      <c r="FHZ100" s="35"/>
      <c r="FIA100" s="35"/>
      <c r="FIB100" s="35"/>
      <c r="FIC100" s="35"/>
      <c r="FID100" s="35"/>
      <c r="FIE100" s="35"/>
      <c r="FIF100" s="35"/>
      <c r="FIG100" s="35"/>
      <c r="FIH100" s="35"/>
      <c r="FII100" s="35"/>
      <c r="FIJ100" s="35"/>
      <c r="FIK100" s="35"/>
      <c r="FIL100" s="35"/>
      <c r="FIM100" s="35"/>
      <c r="FIN100" s="35"/>
      <c r="FIO100" s="35"/>
      <c r="FIP100" s="35"/>
      <c r="FIQ100" s="35"/>
      <c r="FIR100" s="35"/>
      <c r="FIS100" s="35"/>
      <c r="FIT100" s="35"/>
      <c r="FIU100" s="35"/>
      <c r="FIV100" s="35"/>
      <c r="FIW100" s="35"/>
      <c r="FIX100" s="35"/>
      <c r="FIY100" s="35"/>
      <c r="FIZ100" s="35"/>
      <c r="FJA100" s="35"/>
      <c r="FJB100" s="35"/>
      <c r="FJC100" s="35"/>
      <c r="FJD100" s="35"/>
      <c r="FJE100" s="35"/>
      <c r="FJF100" s="35"/>
      <c r="FJG100" s="35"/>
      <c r="FJH100" s="35"/>
      <c r="FJI100" s="35"/>
      <c r="FJJ100" s="35"/>
      <c r="FJK100" s="35"/>
      <c r="FJL100" s="35"/>
      <c r="FJM100" s="35"/>
      <c r="FJN100" s="35"/>
      <c r="FJO100" s="35"/>
      <c r="FJP100" s="35"/>
      <c r="FJQ100" s="35"/>
      <c r="FJR100" s="35"/>
      <c r="FJS100" s="35"/>
      <c r="FJT100" s="35"/>
      <c r="FJU100" s="35"/>
      <c r="FJV100" s="35"/>
      <c r="FJW100" s="35"/>
      <c r="FJX100" s="35"/>
      <c r="FJY100" s="35"/>
      <c r="FJZ100" s="35"/>
      <c r="FKA100" s="35"/>
      <c r="FKB100" s="35"/>
      <c r="FKC100" s="35"/>
      <c r="FKD100" s="35"/>
      <c r="FKE100" s="35"/>
      <c r="FKF100" s="35"/>
      <c r="FKG100" s="35"/>
      <c r="FKH100" s="35"/>
      <c r="FKI100" s="35"/>
      <c r="FKJ100" s="35"/>
      <c r="FKK100" s="35"/>
      <c r="FKL100" s="35"/>
      <c r="FKM100" s="35"/>
      <c r="FKN100" s="35"/>
      <c r="FKO100" s="35"/>
      <c r="FKP100" s="35"/>
      <c r="FKQ100" s="35"/>
      <c r="FKR100" s="35"/>
      <c r="FKS100" s="35"/>
      <c r="FKT100" s="35"/>
      <c r="FKU100" s="35"/>
      <c r="FKV100" s="35"/>
      <c r="FKW100" s="35"/>
      <c r="FKX100" s="35"/>
      <c r="FKY100" s="35"/>
      <c r="FKZ100" s="35"/>
      <c r="FLA100" s="35"/>
      <c r="FLB100" s="35"/>
      <c r="FLC100" s="35"/>
      <c r="FLD100" s="35"/>
      <c r="FLE100" s="35"/>
      <c r="FLF100" s="35"/>
      <c r="FLG100" s="35"/>
      <c r="FLH100" s="35"/>
      <c r="FLI100" s="35"/>
      <c r="FLJ100" s="35"/>
      <c r="FLK100" s="35"/>
      <c r="FLL100" s="35"/>
      <c r="FLM100" s="35"/>
      <c r="FLN100" s="35"/>
      <c r="FLO100" s="35"/>
      <c r="FLP100" s="35"/>
      <c r="FLQ100" s="35"/>
      <c r="FLR100" s="35"/>
      <c r="FLS100" s="35"/>
      <c r="FLT100" s="35"/>
      <c r="FLU100" s="35"/>
      <c r="FLV100" s="35"/>
      <c r="FLW100" s="35"/>
      <c r="FLX100" s="35"/>
      <c r="FLY100" s="35"/>
      <c r="FLZ100" s="35"/>
      <c r="FMA100" s="35"/>
      <c r="FMB100" s="35"/>
      <c r="FMC100" s="35"/>
      <c r="FMD100" s="35"/>
      <c r="FME100" s="35"/>
      <c r="FMF100" s="35"/>
      <c r="FMG100" s="35"/>
      <c r="FMH100" s="35"/>
      <c r="FMI100" s="35"/>
      <c r="FMJ100" s="35"/>
      <c r="FMK100" s="35"/>
      <c r="FML100" s="35"/>
      <c r="FMM100" s="35"/>
      <c r="FMN100" s="35"/>
      <c r="FMO100" s="35"/>
      <c r="FMP100" s="35"/>
      <c r="FMQ100" s="35"/>
      <c r="FMR100" s="35"/>
      <c r="FMS100" s="35"/>
      <c r="FMT100" s="35"/>
      <c r="FMU100" s="35"/>
      <c r="FMV100" s="35"/>
      <c r="FMW100" s="35"/>
      <c r="FMX100" s="35"/>
      <c r="FMY100" s="35"/>
      <c r="FMZ100" s="35"/>
      <c r="FNA100" s="35"/>
      <c r="FNB100" s="35"/>
      <c r="FNC100" s="35"/>
      <c r="FND100" s="35"/>
      <c r="FNE100" s="35"/>
      <c r="FNF100" s="35"/>
      <c r="FNG100" s="35"/>
      <c r="FNH100" s="35"/>
      <c r="FNI100" s="35"/>
      <c r="FNJ100" s="35"/>
      <c r="FNK100" s="35"/>
      <c r="FNL100" s="35"/>
      <c r="FNM100" s="35"/>
      <c r="FNN100" s="35"/>
      <c r="FNO100" s="35"/>
      <c r="FNP100" s="35"/>
      <c r="FNQ100" s="35"/>
      <c r="FNR100" s="35"/>
      <c r="FNS100" s="35"/>
      <c r="FNT100" s="35"/>
      <c r="FNU100" s="35"/>
      <c r="FNV100" s="35"/>
      <c r="FNW100" s="35"/>
      <c r="FNX100" s="35"/>
      <c r="FNY100" s="35"/>
      <c r="FNZ100" s="35"/>
      <c r="FOA100" s="35"/>
      <c r="FOB100" s="35"/>
      <c r="FOC100" s="35"/>
      <c r="FOD100" s="35"/>
      <c r="FOE100" s="35"/>
      <c r="FOF100" s="35"/>
      <c r="FOG100" s="35"/>
      <c r="FOH100" s="35"/>
      <c r="FOI100" s="35"/>
      <c r="FOJ100" s="35"/>
      <c r="FOK100" s="35"/>
      <c r="FOL100" s="35"/>
      <c r="FOM100" s="35"/>
      <c r="FON100" s="35"/>
      <c r="FOO100" s="35"/>
      <c r="FOP100" s="35"/>
      <c r="FOQ100" s="35"/>
      <c r="FOR100" s="35"/>
      <c r="FOS100" s="35"/>
      <c r="FOT100" s="35"/>
      <c r="FOU100" s="35"/>
      <c r="FOV100" s="35"/>
      <c r="FOW100" s="35"/>
      <c r="FOX100" s="35"/>
      <c r="FOY100" s="35"/>
      <c r="FOZ100" s="35"/>
      <c r="FPA100" s="35"/>
      <c r="FPB100" s="35"/>
      <c r="FPC100" s="35"/>
      <c r="FPD100" s="35"/>
      <c r="FPE100" s="35"/>
      <c r="FPF100" s="35"/>
      <c r="FPG100" s="35"/>
      <c r="FPH100" s="35"/>
      <c r="FPI100" s="35"/>
      <c r="FPJ100" s="35"/>
      <c r="FPK100" s="35"/>
      <c r="FPL100" s="35"/>
      <c r="FPM100" s="35"/>
      <c r="FPN100" s="35"/>
      <c r="FPO100" s="35"/>
      <c r="FPP100" s="35"/>
      <c r="FPQ100" s="35"/>
      <c r="FPR100" s="35"/>
      <c r="FPS100" s="35"/>
      <c r="FPT100" s="35"/>
      <c r="FPU100" s="35"/>
      <c r="FPV100" s="35"/>
      <c r="FPW100" s="35"/>
      <c r="FPX100" s="35"/>
      <c r="FPY100" s="35"/>
      <c r="FPZ100" s="35"/>
      <c r="FQA100" s="35"/>
      <c r="FQB100" s="35"/>
      <c r="FQC100" s="35"/>
      <c r="FQD100" s="35"/>
      <c r="FQE100" s="35"/>
      <c r="FQF100" s="35"/>
      <c r="FQG100" s="35"/>
      <c r="FQH100" s="35"/>
      <c r="FQI100" s="35"/>
      <c r="FQJ100" s="35"/>
      <c r="FQK100" s="35"/>
      <c r="FQL100" s="35"/>
      <c r="FQM100" s="35"/>
      <c r="FQN100" s="35"/>
      <c r="FQO100" s="35"/>
      <c r="FQP100" s="35"/>
      <c r="FQQ100" s="35"/>
      <c r="FQR100" s="35"/>
      <c r="FQS100" s="35"/>
      <c r="FQT100" s="35"/>
      <c r="FQU100" s="35"/>
      <c r="FQV100" s="35"/>
      <c r="FQW100" s="35"/>
      <c r="FQX100" s="35"/>
      <c r="FQY100" s="35"/>
      <c r="FQZ100" s="35"/>
      <c r="FRA100" s="35"/>
      <c r="FRB100" s="35"/>
      <c r="FRC100" s="35"/>
      <c r="FRD100" s="35"/>
      <c r="FRE100" s="35"/>
      <c r="FRF100" s="35"/>
      <c r="FRG100" s="35"/>
      <c r="FRH100" s="35"/>
      <c r="FRI100" s="35"/>
      <c r="FRJ100" s="35"/>
      <c r="FRK100" s="35"/>
      <c r="FRL100" s="35"/>
      <c r="FRM100" s="35"/>
      <c r="FRN100" s="35"/>
      <c r="FRO100" s="35"/>
      <c r="FRP100" s="35"/>
      <c r="FRQ100" s="35"/>
      <c r="FRR100" s="35"/>
      <c r="FRS100" s="35"/>
      <c r="FRT100" s="35"/>
      <c r="FRU100" s="35"/>
      <c r="FRV100" s="35"/>
      <c r="FRW100" s="35"/>
      <c r="FRX100" s="35"/>
      <c r="FRY100" s="35"/>
      <c r="FRZ100" s="35"/>
      <c r="FSA100" s="35"/>
      <c r="FSB100" s="35"/>
      <c r="FSC100" s="35"/>
      <c r="FSD100" s="35"/>
      <c r="FSE100" s="35"/>
      <c r="FSF100" s="35"/>
      <c r="FSG100" s="35"/>
      <c r="FSH100" s="35"/>
      <c r="FSI100" s="35"/>
      <c r="FSJ100" s="35"/>
      <c r="FSK100" s="35"/>
      <c r="FSL100" s="35"/>
      <c r="FSM100" s="35"/>
      <c r="FSN100" s="35"/>
      <c r="FSO100" s="35"/>
      <c r="FSP100" s="35"/>
      <c r="FSQ100" s="35"/>
      <c r="FSR100" s="35"/>
      <c r="FSS100" s="35"/>
      <c r="FST100" s="35"/>
      <c r="FSU100" s="35"/>
      <c r="FSV100" s="35"/>
      <c r="FSW100" s="35"/>
      <c r="FSX100" s="35"/>
      <c r="FSY100" s="35"/>
      <c r="FSZ100" s="35"/>
      <c r="FTA100" s="35"/>
      <c r="FTB100" s="35"/>
      <c r="FTC100" s="35"/>
      <c r="FTD100" s="35"/>
      <c r="FTE100" s="35"/>
      <c r="FTF100" s="35"/>
      <c r="FTG100" s="35"/>
      <c r="FTH100" s="35"/>
      <c r="FTI100" s="35"/>
      <c r="FTJ100" s="35"/>
      <c r="FTK100" s="35"/>
      <c r="FTL100" s="35"/>
      <c r="FTM100" s="35"/>
      <c r="FTN100" s="35"/>
      <c r="FTO100" s="35"/>
      <c r="FTP100" s="35"/>
      <c r="FTQ100" s="35"/>
      <c r="FTR100" s="35"/>
      <c r="FTS100" s="35"/>
      <c r="FTT100" s="35"/>
      <c r="FTU100" s="35"/>
      <c r="FTV100" s="35"/>
      <c r="FTW100" s="35"/>
      <c r="FTX100" s="35"/>
      <c r="FTY100" s="35"/>
      <c r="FTZ100" s="35"/>
      <c r="FUA100" s="35"/>
      <c r="FUB100" s="35"/>
      <c r="FUC100" s="35"/>
      <c r="FUD100" s="35"/>
      <c r="FUE100" s="35"/>
      <c r="FUF100" s="35"/>
      <c r="FUG100" s="35"/>
      <c r="FUH100" s="35"/>
      <c r="FUI100" s="35"/>
      <c r="FUJ100" s="35"/>
      <c r="FUK100" s="35"/>
      <c r="FUL100" s="35"/>
      <c r="FUM100" s="35"/>
      <c r="FUN100" s="35"/>
      <c r="FUO100" s="35"/>
      <c r="FUP100" s="35"/>
      <c r="FUQ100" s="35"/>
      <c r="FUR100" s="35"/>
      <c r="FUS100" s="35"/>
      <c r="FUT100" s="35"/>
      <c r="FUU100" s="35"/>
      <c r="FUV100" s="35"/>
      <c r="FUW100" s="35"/>
      <c r="FUX100" s="35"/>
      <c r="FUY100" s="35"/>
      <c r="FUZ100" s="35"/>
      <c r="FVA100" s="35"/>
      <c r="FVB100" s="35"/>
      <c r="FVC100" s="35"/>
      <c r="FVD100" s="35"/>
      <c r="FVE100" s="35"/>
      <c r="FVF100" s="35"/>
      <c r="FVG100" s="35"/>
      <c r="FVH100" s="35"/>
      <c r="FVI100" s="35"/>
      <c r="FVJ100" s="35"/>
      <c r="FVK100" s="35"/>
      <c r="FVL100" s="35"/>
      <c r="FVM100" s="35"/>
      <c r="FVN100" s="35"/>
      <c r="FVO100" s="35"/>
      <c r="FVP100" s="35"/>
      <c r="FVQ100" s="35"/>
      <c r="FVR100" s="35"/>
      <c r="FVS100" s="35"/>
      <c r="FVT100" s="35"/>
      <c r="FVU100" s="35"/>
      <c r="FVV100" s="35"/>
      <c r="FVW100" s="35"/>
      <c r="FVX100" s="35"/>
      <c r="FVY100" s="35"/>
      <c r="FVZ100" s="35"/>
      <c r="FWA100" s="35"/>
      <c r="FWB100" s="35"/>
      <c r="FWC100" s="35"/>
      <c r="FWD100" s="35"/>
      <c r="FWE100" s="35"/>
      <c r="FWF100" s="35"/>
      <c r="FWG100" s="35"/>
      <c r="FWH100" s="35"/>
      <c r="FWI100" s="35"/>
      <c r="FWJ100" s="35"/>
      <c r="FWK100" s="35"/>
      <c r="FWL100" s="35"/>
      <c r="FWM100" s="35"/>
      <c r="FWN100" s="35"/>
      <c r="FWO100" s="35"/>
      <c r="FWP100" s="35"/>
      <c r="FWQ100" s="35"/>
      <c r="FWR100" s="35"/>
      <c r="FWS100" s="35"/>
      <c r="FWT100" s="35"/>
      <c r="FWU100" s="35"/>
      <c r="FWV100" s="35"/>
      <c r="FWW100" s="35"/>
      <c r="FWX100" s="35"/>
      <c r="FWY100" s="35"/>
      <c r="FWZ100" s="35"/>
      <c r="FXA100" s="35"/>
      <c r="FXB100" s="35"/>
      <c r="FXC100" s="35"/>
      <c r="FXD100" s="35"/>
      <c r="FXE100" s="35"/>
      <c r="FXF100" s="35"/>
      <c r="FXG100" s="35"/>
      <c r="FXH100" s="35"/>
      <c r="FXI100" s="35"/>
      <c r="FXJ100" s="35"/>
      <c r="FXK100" s="35"/>
      <c r="FXL100" s="35"/>
      <c r="FXM100" s="35"/>
      <c r="FXN100" s="35"/>
      <c r="FXO100" s="35"/>
      <c r="FXP100" s="35"/>
      <c r="FXQ100" s="35"/>
      <c r="FXR100" s="35"/>
      <c r="FXS100" s="35"/>
      <c r="FXT100" s="35"/>
      <c r="FXU100" s="35"/>
      <c r="FXV100" s="35"/>
      <c r="FXW100" s="35"/>
      <c r="FXX100" s="35"/>
      <c r="FXY100" s="35"/>
      <c r="FXZ100" s="35"/>
      <c r="FYA100" s="35"/>
      <c r="FYB100" s="35"/>
      <c r="FYC100" s="35"/>
      <c r="FYD100" s="35"/>
      <c r="FYE100" s="35"/>
      <c r="FYF100" s="35"/>
      <c r="FYG100" s="35"/>
      <c r="FYH100" s="35"/>
      <c r="FYI100" s="35"/>
      <c r="FYJ100" s="35"/>
      <c r="FYK100" s="35"/>
      <c r="FYL100" s="35"/>
      <c r="FYM100" s="35"/>
      <c r="FYN100" s="35"/>
      <c r="FYO100" s="35"/>
      <c r="FYP100" s="35"/>
      <c r="FYQ100" s="35"/>
      <c r="FYR100" s="35"/>
      <c r="FYS100" s="35"/>
      <c r="FYT100" s="35"/>
      <c r="FYU100" s="35"/>
      <c r="FYV100" s="35"/>
      <c r="FYW100" s="35"/>
      <c r="FYX100" s="35"/>
      <c r="FYY100" s="35"/>
      <c r="FYZ100" s="35"/>
      <c r="FZA100" s="35"/>
      <c r="FZB100" s="35"/>
      <c r="FZC100" s="35"/>
      <c r="FZD100" s="35"/>
      <c r="FZE100" s="35"/>
      <c r="FZF100" s="35"/>
      <c r="FZG100" s="35"/>
      <c r="FZH100" s="35"/>
      <c r="FZI100" s="35"/>
      <c r="FZJ100" s="35"/>
      <c r="FZK100" s="35"/>
      <c r="FZL100" s="35"/>
      <c r="FZM100" s="35"/>
      <c r="FZN100" s="35"/>
      <c r="FZO100" s="35"/>
      <c r="FZP100" s="35"/>
      <c r="FZQ100" s="35"/>
      <c r="FZR100" s="35"/>
      <c r="FZS100" s="35"/>
      <c r="FZT100" s="35"/>
      <c r="FZU100" s="35"/>
      <c r="FZV100" s="35"/>
      <c r="FZW100" s="35"/>
      <c r="FZX100" s="35"/>
      <c r="FZY100" s="35"/>
      <c r="FZZ100" s="35"/>
      <c r="GAA100" s="35"/>
      <c r="GAB100" s="35"/>
      <c r="GAC100" s="35"/>
      <c r="GAD100" s="35"/>
      <c r="GAE100" s="35"/>
      <c r="GAF100" s="35"/>
      <c r="GAG100" s="35"/>
      <c r="GAH100" s="35"/>
      <c r="GAI100" s="35"/>
      <c r="GAJ100" s="35"/>
      <c r="GAK100" s="35"/>
      <c r="GAL100" s="35"/>
      <c r="GAM100" s="35"/>
      <c r="GAN100" s="35"/>
      <c r="GAO100" s="35"/>
      <c r="GAP100" s="35"/>
      <c r="GAQ100" s="35"/>
      <c r="GAR100" s="35"/>
      <c r="GAS100" s="35"/>
      <c r="GAT100" s="35"/>
      <c r="GAU100" s="35"/>
      <c r="GAV100" s="35"/>
      <c r="GAW100" s="35"/>
      <c r="GAX100" s="35"/>
      <c r="GAY100" s="35"/>
      <c r="GAZ100" s="35"/>
      <c r="GBA100" s="35"/>
      <c r="GBB100" s="35"/>
      <c r="GBC100" s="35"/>
      <c r="GBD100" s="35"/>
      <c r="GBE100" s="35"/>
      <c r="GBF100" s="35"/>
      <c r="GBG100" s="35"/>
      <c r="GBH100" s="35"/>
      <c r="GBI100" s="35"/>
      <c r="GBJ100" s="35"/>
      <c r="GBK100" s="35"/>
      <c r="GBL100" s="35"/>
      <c r="GBM100" s="35"/>
      <c r="GBN100" s="35"/>
      <c r="GBO100" s="35"/>
      <c r="GBP100" s="35"/>
      <c r="GBQ100" s="35"/>
      <c r="GBR100" s="35"/>
      <c r="GBS100" s="35"/>
      <c r="GBT100" s="35"/>
      <c r="GBU100" s="35"/>
      <c r="GBV100" s="35"/>
      <c r="GBW100" s="35"/>
      <c r="GBX100" s="35"/>
      <c r="GBY100" s="35"/>
      <c r="GBZ100" s="35"/>
      <c r="GCA100" s="35"/>
      <c r="GCB100" s="35"/>
      <c r="GCC100" s="35"/>
      <c r="GCD100" s="35"/>
      <c r="GCE100" s="35"/>
      <c r="GCF100" s="35"/>
      <c r="GCG100" s="35"/>
      <c r="GCH100" s="35"/>
      <c r="GCI100" s="35"/>
      <c r="GCJ100" s="35"/>
      <c r="GCK100" s="35"/>
      <c r="GCL100" s="35"/>
      <c r="GCM100" s="35"/>
      <c r="GCN100" s="35"/>
      <c r="GCO100" s="35"/>
      <c r="GCP100" s="35"/>
      <c r="GCQ100" s="35"/>
      <c r="GCR100" s="35"/>
      <c r="GCS100" s="35"/>
      <c r="GCT100" s="35"/>
      <c r="GCU100" s="35"/>
      <c r="GCV100" s="35"/>
      <c r="GCW100" s="35"/>
      <c r="GCX100" s="35"/>
      <c r="GCY100" s="35"/>
      <c r="GCZ100" s="35"/>
      <c r="GDA100" s="35"/>
      <c r="GDB100" s="35"/>
      <c r="GDC100" s="35"/>
      <c r="GDD100" s="35"/>
      <c r="GDE100" s="35"/>
      <c r="GDF100" s="35"/>
      <c r="GDG100" s="35"/>
      <c r="GDH100" s="35"/>
      <c r="GDI100" s="35"/>
      <c r="GDJ100" s="35"/>
      <c r="GDK100" s="35"/>
      <c r="GDL100" s="35"/>
      <c r="GDM100" s="35"/>
      <c r="GDN100" s="35"/>
      <c r="GDO100" s="35"/>
      <c r="GDP100" s="35"/>
      <c r="GDQ100" s="35"/>
      <c r="GDR100" s="35"/>
      <c r="GDS100" s="35"/>
      <c r="GDT100" s="35"/>
      <c r="GDU100" s="35"/>
      <c r="GDV100" s="35"/>
      <c r="GDW100" s="35"/>
      <c r="GDX100" s="35"/>
      <c r="GDY100" s="35"/>
      <c r="GDZ100" s="35"/>
      <c r="GEA100" s="35"/>
      <c r="GEB100" s="35"/>
      <c r="GEC100" s="35"/>
      <c r="GED100" s="35"/>
      <c r="GEE100" s="35"/>
      <c r="GEF100" s="35"/>
      <c r="GEG100" s="35"/>
      <c r="GEH100" s="35"/>
      <c r="GEI100" s="35"/>
      <c r="GEJ100" s="35"/>
      <c r="GEK100" s="35"/>
      <c r="GEL100" s="35"/>
      <c r="GEM100" s="35"/>
      <c r="GEN100" s="35"/>
      <c r="GEO100" s="35"/>
      <c r="GEP100" s="35"/>
      <c r="GEQ100" s="35"/>
      <c r="GER100" s="35"/>
      <c r="GES100" s="35"/>
      <c r="GET100" s="35"/>
      <c r="GEU100" s="35"/>
      <c r="GEV100" s="35"/>
      <c r="GEW100" s="35"/>
      <c r="GEX100" s="35"/>
      <c r="GEY100" s="35"/>
      <c r="GEZ100" s="35"/>
      <c r="GFA100" s="35"/>
      <c r="GFB100" s="35"/>
      <c r="GFC100" s="35"/>
      <c r="GFD100" s="35"/>
      <c r="GFE100" s="35"/>
      <c r="GFF100" s="35"/>
      <c r="GFG100" s="35"/>
      <c r="GFH100" s="35"/>
      <c r="GFI100" s="35"/>
      <c r="GFJ100" s="35"/>
      <c r="GFK100" s="35"/>
      <c r="GFL100" s="35"/>
      <c r="GFM100" s="35"/>
      <c r="GFN100" s="35"/>
      <c r="GFO100" s="35"/>
      <c r="GFP100" s="35"/>
      <c r="GFQ100" s="35"/>
      <c r="GFR100" s="35"/>
      <c r="GFS100" s="35"/>
      <c r="GFT100" s="35"/>
      <c r="GFU100" s="35"/>
      <c r="GFV100" s="35"/>
      <c r="GFW100" s="35"/>
      <c r="GFX100" s="35"/>
      <c r="GFY100" s="35"/>
      <c r="GFZ100" s="35"/>
      <c r="GGA100" s="35"/>
      <c r="GGB100" s="35"/>
      <c r="GGC100" s="35"/>
      <c r="GGD100" s="35"/>
      <c r="GGE100" s="35"/>
      <c r="GGF100" s="35"/>
      <c r="GGG100" s="35"/>
      <c r="GGH100" s="35"/>
      <c r="GGI100" s="35"/>
      <c r="GGJ100" s="35"/>
      <c r="GGK100" s="35"/>
      <c r="GGL100" s="35"/>
      <c r="GGM100" s="35"/>
      <c r="GGN100" s="35"/>
      <c r="GGO100" s="35"/>
      <c r="GGP100" s="35"/>
      <c r="GGQ100" s="35"/>
      <c r="GGR100" s="35"/>
      <c r="GGS100" s="35"/>
      <c r="GGT100" s="35"/>
      <c r="GGU100" s="35"/>
      <c r="GGV100" s="35"/>
      <c r="GGW100" s="35"/>
      <c r="GGX100" s="35"/>
      <c r="GGY100" s="35"/>
      <c r="GGZ100" s="35"/>
      <c r="GHA100" s="35"/>
      <c r="GHB100" s="35"/>
      <c r="GHC100" s="35"/>
      <c r="GHD100" s="35"/>
      <c r="GHE100" s="35"/>
      <c r="GHF100" s="35"/>
      <c r="GHG100" s="35"/>
      <c r="GHH100" s="35"/>
      <c r="GHI100" s="35"/>
      <c r="GHJ100" s="35"/>
      <c r="GHK100" s="35"/>
      <c r="GHL100" s="35"/>
      <c r="GHM100" s="35"/>
      <c r="GHN100" s="35"/>
      <c r="GHO100" s="35"/>
      <c r="GHP100" s="35"/>
      <c r="GHQ100" s="35"/>
      <c r="GHR100" s="35"/>
      <c r="GHS100" s="35"/>
      <c r="GHT100" s="35"/>
      <c r="GHU100" s="35"/>
      <c r="GHV100" s="35"/>
      <c r="GHW100" s="35"/>
      <c r="GHX100" s="35"/>
      <c r="GHY100" s="35"/>
      <c r="GHZ100" s="35"/>
      <c r="GIA100" s="35"/>
      <c r="GIB100" s="35"/>
      <c r="GIC100" s="35"/>
      <c r="GID100" s="35"/>
      <c r="GIE100" s="35"/>
      <c r="GIF100" s="35"/>
      <c r="GIG100" s="35"/>
      <c r="GIH100" s="35"/>
      <c r="GII100" s="35"/>
      <c r="GIJ100" s="35"/>
      <c r="GIK100" s="35"/>
      <c r="GIL100" s="35"/>
      <c r="GIM100" s="35"/>
      <c r="GIN100" s="35"/>
      <c r="GIO100" s="35"/>
      <c r="GIP100" s="35"/>
      <c r="GIQ100" s="35"/>
      <c r="GIR100" s="35"/>
      <c r="GIS100" s="35"/>
      <c r="GIT100" s="35"/>
      <c r="GIU100" s="35"/>
      <c r="GIV100" s="35"/>
      <c r="GIW100" s="35"/>
      <c r="GIX100" s="35"/>
      <c r="GIY100" s="35"/>
      <c r="GIZ100" s="35"/>
      <c r="GJA100" s="35"/>
      <c r="GJB100" s="35"/>
      <c r="GJC100" s="35"/>
      <c r="GJD100" s="35"/>
      <c r="GJE100" s="35"/>
      <c r="GJF100" s="35"/>
      <c r="GJG100" s="35"/>
      <c r="GJH100" s="35"/>
      <c r="GJI100" s="35"/>
      <c r="GJJ100" s="35"/>
      <c r="GJK100" s="35"/>
      <c r="GJL100" s="35"/>
      <c r="GJM100" s="35"/>
      <c r="GJN100" s="35"/>
      <c r="GJO100" s="35"/>
      <c r="GJP100" s="35"/>
      <c r="GJQ100" s="35"/>
      <c r="GJR100" s="35"/>
      <c r="GJS100" s="35"/>
      <c r="GJT100" s="35"/>
      <c r="GJU100" s="35"/>
      <c r="GJV100" s="35"/>
      <c r="GJW100" s="35"/>
      <c r="GJX100" s="35"/>
      <c r="GJY100" s="35"/>
      <c r="GJZ100" s="35"/>
      <c r="GKA100" s="35"/>
      <c r="GKB100" s="35"/>
      <c r="GKC100" s="35"/>
      <c r="GKD100" s="35"/>
      <c r="GKE100" s="35"/>
      <c r="GKF100" s="35"/>
      <c r="GKG100" s="35"/>
      <c r="GKH100" s="35"/>
      <c r="GKI100" s="35"/>
      <c r="GKJ100" s="35"/>
      <c r="GKK100" s="35"/>
      <c r="GKL100" s="35"/>
      <c r="GKM100" s="35"/>
      <c r="GKN100" s="35"/>
      <c r="GKO100" s="35"/>
      <c r="GKP100" s="35"/>
      <c r="GKQ100" s="35"/>
      <c r="GKR100" s="35"/>
      <c r="GKS100" s="35"/>
      <c r="GKT100" s="35"/>
      <c r="GKU100" s="35"/>
      <c r="GKV100" s="35"/>
      <c r="GKW100" s="35"/>
      <c r="GKX100" s="35"/>
      <c r="GKY100" s="35"/>
      <c r="GKZ100" s="35"/>
      <c r="GLA100" s="35"/>
      <c r="GLB100" s="35"/>
      <c r="GLC100" s="35"/>
      <c r="GLD100" s="35"/>
      <c r="GLE100" s="35"/>
      <c r="GLF100" s="35"/>
      <c r="GLG100" s="35"/>
      <c r="GLH100" s="35"/>
      <c r="GLI100" s="35"/>
      <c r="GLJ100" s="35"/>
      <c r="GLK100" s="35"/>
      <c r="GLL100" s="35"/>
      <c r="GLM100" s="35"/>
      <c r="GLN100" s="35"/>
      <c r="GLO100" s="35"/>
      <c r="GLP100" s="35"/>
      <c r="GLQ100" s="35"/>
      <c r="GLR100" s="35"/>
      <c r="GLS100" s="35"/>
      <c r="GLT100" s="35"/>
      <c r="GLU100" s="35"/>
      <c r="GLV100" s="35"/>
      <c r="GLW100" s="35"/>
      <c r="GLX100" s="35"/>
      <c r="GLY100" s="35"/>
      <c r="GLZ100" s="35"/>
      <c r="GMA100" s="35"/>
      <c r="GMB100" s="35"/>
      <c r="GMC100" s="35"/>
      <c r="GMD100" s="35"/>
      <c r="GME100" s="35"/>
      <c r="GMF100" s="35"/>
      <c r="GMG100" s="35"/>
      <c r="GMH100" s="35"/>
      <c r="GMI100" s="35"/>
      <c r="GMJ100" s="35"/>
      <c r="GMK100" s="35"/>
      <c r="GML100" s="35"/>
      <c r="GMM100" s="35"/>
      <c r="GMN100" s="35"/>
      <c r="GMO100" s="35"/>
      <c r="GMP100" s="35"/>
      <c r="GMQ100" s="35"/>
      <c r="GMR100" s="35"/>
      <c r="GMS100" s="35"/>
      <c r="GMT100" s="35"/>
      <c r="GMU100" s="35"/>
      <c r="GMV100" s="35"/>
      <c r="GMW100" s="35"/>
      <c r="GMX100" s="35"/>
      <c r="GMY100" s="35"/>
      <c r="GMZ100" s="35"/>
      <c r="GNA100" s="35"/>
      <c r="GNB100" s="35"/>
      <c r="GNC100" s="35"/>
      <c r="GND100" s="35"/>
      <c r="GNE100" s="35"/>
      <c r="GNF100" s="35"/>
      <c r="GNG100" s="35"/>
      <c r="GNH100" s="35"/>
      <c r="GNI100" s="35"/>
      <c r="GNJ100" s="35"/>
      <c r="GNK100" s="35"/>
      <c r="GNL100" s="35"/>
      <c r="GNM100" s="35"/>
      <c r="GNN100" s="35"/>
      <c r="GNO100" s="35"/>
      <c r="GNP100" s="35"/>
      <c r="GNQ100" s="35"/>
      <c r="GNR100" s="35"/>
      <c r="GNS100" s="35"/>
      <c r="GNT100" s="35"/>
      <c r="GNU100" s="35"/>
      <c r="GNV100" s="35"/>
      <c r="GNW100" s="35"/>
      <c r="GNX100" s="35"/>
      <c r="GNY100" s="35"/>
      <c r="GNZ100" s="35"/>
      <c r="GOA100" s="35"/>
      <c r="GOB100" s="35"/>
      <c r="GOC100" s="35"/>
      <c r="GOD100" s="35"/>
      <c r="GOE100" s="35"/>
      <c r="GOF100" s="35"/>
      <c r="GOG100" s="35"/>
      <c r="GOH100" s="35"/>
      <c r="GOI100" s="35"/>
      <c r="GOJ100" s="35"/>
      <c r="GOK100" s="35"/>
      <c r="GOL100" s="35"/>
      <c r="GOM100" s="35"/>
      <c r="GON100" s="35"/>
      <c r="GOO100" s="35"/>
      <c r="GOP100" s="35"/>
      <c r="GOQ100" s="35"/>
      <c r="GOR100" s="35"/>
      <c r="GOS100" s="35"/>
      <c r="GOT100" s="35"/>
      <c r="GOU100" s="35"/>
      <c r="GOV100" s="35"/>
      <c r="GOW100" s="35"/>
      <c r="GOX100" s="35"/>
      <c r="GOY100" s="35"/>
      <c r="GOZ100" s="35"/>
      <c r="GPA100" s="35"/>
      <c r="GPB100" s="35"/>
      <c r="GPC100" s="35"/>
      <c r="GPD100" s="35"/>
      <c r="GPE100" s="35"/>
      <c r="GPF100" s="35"/>
      <c r="GPG100" s="35"/>
      <c r="GPH100" s="35"/>
      <c r="GPI100" s="35"/>
      <c r="GPJ100" s="35"/>
      <c r="GPK100" s="35"/>
      <c r="GPL100" s="35"/>
      <c r="GPM100" s="35"/>
      <c r="GPN100" s="35"/>
      <c r="GPO100" s="35"/>
      <c r="GPP100" s="35"/>
      <c r="GPQ100" s="35"/>
      <c r="GPR100" s="35"/>
      <c r="GPS100" s="35"/>
      <c r="GPT100" s="35"/>
      <c r="GPU100" s="35"/>
      <c r="GPV100" s="35"/>
      <c r="GPW100" s="35"/>
      <c r="GPX100" s="35"/>
      <c r="GPY100" s="35"/>
      <c r="GPZ100" s="35"/>
      <c r="GQA100" s="35"/>
      <c r="GQB100" s="35"/>
      <c r="GQC100" s="35"/>
      <c r="GQD100" s="35"/>
      <c r="GQE100" s="35"/>
      <c r="GQF100" s="35"/>
      <c r="GQG100" s="35"/>
      <c r="GQH100" s="35"/>
      <c r="GQI100" s="35"/>
      <c r="GQJ100" s="35"/>
      <c r="GQK100" s="35"/>
      <c r="GQL100" s="35"/>
      <c r="GQM100" s="35"/>
      <c r="GQN100" s="35"/>
      <c r="GQO100" s="35"/>
      <c r="GQP100" s="35"/>
      <c r="GQQ100" s="35"/>
      <c r="GQR100" s="35"/>
      <c r="GQS100" s="35"/>
      <c r="GQT100" s="35"/>
      <c r="GQU100" s="35"/>
      <c r="GQV100" s="35"/>
      <c r="GQW100" s="35"/>
      <c r="GQX100" s="35"/>
      <c r="GQY100" s="35"/>
      <c r="GQZ100" s="35"/>
      <c r="GRA100" s="35"/>
      <c r="GRB100" s="35"/>
      <c r="GRC100" s="35"/>
      <c r="GRD100" s="35"/>
      <c r="GRE100" s="35"/>
      <c r="GRF100" s="35"/>
      <c r="GRG100" s="35"/>
      <c r="GRH100" s="35"/>
      <c r="GRI100" s="35"/>
      <c r="GRJ100" s="35"/>
      <c r="GRK100" s="35"/>
      <c r="GRL100" s="35"/>
      <c r="GRM100" s="35"/>
      <c r="GRN100" s="35"/>
      <c r="GRO100" s="35"/>
      <c r="GRP100" s="35"/>
      <c r="GRQ100" s="35"/>
      <c r="GRR100" s="35"/>
      <c r="GRS100" s="35"/>
      <c r="GRT100" s="35"/>
      <c r="GRU100" s="35"/>
      <c r="GRV100" s="35"/>
      <c r="GRW100" s="35"/>
      <c r="GRX100" s="35"/>
      <c r="GRY100" s="35"/>
      <c r="GRZ100" s="35"/>
      <c r="GSA100" s="35"/>
      <c r="GSB100" s="35"/>
      <c r="GSC100" s="35"/>
      <c r="GSD100" s="35"/>
      <c r="GSE100" s="35"/>
      <c r="GSF100" s="35"/>
      <c r="GSG100" s="35"/>
      <c r="GSH100" s="35"/>
      <c r="GSI100" s="35"/>
      <c r="GSJ100" s="35"/>
      <c r="GSK100" s="35"/>
      <c r="GSL100" s="35"/>
      <c r="GSM100" s="35"/>
      <c r="GSN100" s="35"/>
      <c r="GSO100" s="35"/>
      <c r="GSP100" s="35"/>
      <c r="GSQ100" s="35"/>
      <c r="GSR100" s="35"/>
      <c r="GSS100" s="35"/>
      <c r="GST100" s="35"/>
      <c r="GSU100" s="35"/>
      <c r="GSV100" s="35"/>
      <c r="GSW100" s="35"/>
      <c r="GSX100" s="35"/>
      <c r="GSY100" s="35"/>
      <c r="GSZ100" s="35"/>
      <c r="GTA100" s="35"/>
      <c r="GTB100" s="35"/>
      <c r="GTC100" s="35"/>
      <c r="GTD100" s="35"/>
      <c r="GTE100" s="35"/>
      <c r="GTF100" s="35"/>
      <c r="GTG100" s="35"/>
      <c r="GTH100" s="35"/>
      <c r="GTI100" s="35"/>
      <c r="GTJ100" s="35"/>
      <c r="GTK100" s="35"/>
      <c r="GTL100" s="35"/>
      <c r="GTM100" s="35"/>
      <c r="GTN100" s="35"/>
      <c r="GTO100" s="35"/>
      <c r="GTP100" s="35"/>
      <c r="GTQ100" s="35"/>
      <c r="GTR100" s="35"/>
      <c r="GTS100" s="35"/>
      <c r="GTT100" s="35"/>
      <c r="GTU100" s="35"/>
      <c r="GTV100" s="35"/>
      <c r="GTW100" s="35"/>
      <c r="GTX100" s="35"/>
      <c r="GTY100" s="35"/>
      <c r="GTZ100" s="35"/>
      <c r="GUA100" s="35"/>
      <c r="GUB100" s="35"/>
      <c r="GUC100" s="35"/>
      <c r="GUD100" s="35"/>
      <c r="GUE100" s="35"/>
      <c r="GUF100" s="35"/>
      <c r="GUG100" s="35"/>
      <c r="GUH100" s="35"/>
      <c r="GUI100" s="35"/>
      <c r="GUJ100" s="35"/>
      <c r="GUK100" s="35"/>
      <c r="GUL100" s="35"/>
      <c r="GUM100" s="35"/>
      <c r="GUN100" s="35"/>
      <c r="GUO100" s="35"/>
      <c r="GUP100" s="35"/>
      <c r="GUQ100" s="35"/>
      <c r="GUR100" s="35"/>
      <c r="GUS100" s="35"/>
      <c r="GUT100" s="35"/>
      <c r="GUU100" s="35"/>
      <c r="GUV100" s="35"/>
      <c r="GUW100" s="35"/>
      <c r="GUX100" s="35"/>
      <c r="GUY100" s="35"/>
      <c r="GUZ100" s="35"/>
      <c r="GVA100" s="35"/>
      <c r="GVB100" s="35"/>
      <c r="GVC100" s="35"/>
      <c r="GVD100" s="35"/>
      <c r="GVE100" s="35"/>
      <c r="GVF100" s="35"/>
      <c r="GVG100" s="35"/>
      <c r="GVH100" s="35"/>
      <c r="GVI100" s="35"/>
      <c r="GVJ100" s="35"/>
      <c r="GVK100" s="35"/>
      <c r="GVL100" s="35"/>
      <c r="GVM100" s="35"/>
      <c r="GVN100" s="35"/>
      <c r="GVO100" s="35"/>
      <c r="GVP100" s="35"/>
      <c r="GVQ100" s="35"/>
      <c r="GVR100" s="35"/>
      <c r="GVS100" s="35"/>
      <c r="GVT100" s="35"/>
      <c r="GVU100" s="35"/>
      <c r="GVV100" s="35"/>
      <c r="GVW100" s="35"/>
      <c r="GVX100" s="35"/>
      <c r="GVY100" s="35"/>
      <c r="GVZ100" s="35"/>
      <c r="GWA100" s="35"/>
      <c r="GWB100" s="35"/>
      <c r="GWC100" s="35"/>
      <c r="GWD100" s="35"/>
      <c r="GWE100" s="35"/>
      <c r="GWF100" s="35"/>
      <c r="GWG100" s="35"/>
      <c r="GWH100" s="35"/>
      <c r="GWI100" s="35"/>
      <c r="GWJ100" s="35"/>
      <c r="GWK100" s="35"/>
      <c r="GWL100" s="35"/>
      <c r="GWM100" s="35"/>
      <c r="GWN100" s="35"/>
      <c r="GWO100" s="35"/>
      <c r="GWP100" s="35"/>
      <c r="GWQ100" s="35"/>
      <c r="GWR100" s="35"/>
      <c r="GWS100" s="35"/>
      <c r="GWT100" s="35"/>
      <c r="GWU100" s="35"/>
      <c r="GWV100" s="35"/>
      <c r="GWW100" s="35"/>
      <c r="GWX100" s="35"/>
      <c r="GWY100" s="35"/>
      <c r="GWZ100" s="35"/>
      <c r="GXA100" s="35"/>
      <c r="GXB100" s="35"/>
      <c r="GXC100" s="35"/>
      <c r="GXD100" s="35"/>
      <c r="GXE100" s="35"/>
      <c r="GXF100" s="35"/>
      <c r="GXG100" s="35"/>
      <c r="GXH100" s="35"/>
      <c r="GXI100" s="35"/>
      <c r="GXJ100" s="35"/>
      <c r="GXK100" s="35"/>
      <c r="GXL100" s="35"/>
      <c r="GXM100" s="35"/>
      <c r="GXN100" s="35"/>
      <c r="GXO100" s="35"/>
      <c r="GXP100" s="35"/>
      <c r="GXQ100" s="35"/>
      <c r="GXR100" s="35"/>
      <c r="GXS100" s="35"/>
      <c r="GXT100" s="35"/>
      <c r="GXU100" s="35"/>
      <c r="GXV100" s="35"/>
      <c r="GXW100" s="35"/>
      <c r="GXX100" s="35"/>
      <c r="GXY100" s="35"/>
      <c r="GXZ100" s="35"/>
      <c r="GYA100" s="35"/>
      <c r="GYB100" s="35"/>
      <c r="GYC100" s="35"/>
      <c r="GYD100" s="35"/>
      <c r="GYE100" s="35"/>
      <c r="GYF100" s="35"/>
      <c r="GYG100" s="35"/>
      <c r="GYH100" s="35"/>
      <c r="GYI100" s="35"/>
      <c r="GYJ100" s="35"/>
      <c r="GYK100" s="35"/>
      <c r="GYL100" s="35"/>
      <c r="GYM100" s="35"/>
      <c r="GYN100" s="35"/>
      <c r="GYO100" s="35"/>
      <c r="GYP100" s="35"/>
      <c r="GYQ100" s="35"/>
      <c r="GYR100" s="35"/>
      <c r="GYS100" s="35"/>
      <c r="GYT100" s="35"/>
      <c r="GYU100" s="35"/>
      <c r="GYV100" s="35"/>
      <c r="GYW100" s="35"/>
      <c r="GYX100" s="35"/>
      <c r="GYY100" s="35"/>
      <c r="GYZ100" s="35"/>
      <c r="GZA100" s="35"/>
      <c r="GZB100" s="35"/>
      <c r="GZC100" s="35"/>
      <c r="GZD100" s="35"/>
      <c r="GZE100" s="35"/>
      <c r="GZF100" s="35"/>
      <c r="GZG100" s="35"/>
      <c r="GZH100" s="35"/>
      <c r="GZI100" s="35"/>
      <c r="GZJ100" s="35"/>
      <c r="GZK100" s="35"/>
      <c r="GZL100" s="35"/>
      <c r="GZM100" s="35"/>
      <c r="GZN100" s="35"/>
      <c r="GZO100" s="35"/>
      <c r="GZP100" s="35"/>
      <c r="GZQ100" s="35"/>
      <c r="GZR100" s="35"/>
      <c r="GZS100" s="35"/>
      <c r="GZT100" s="35"/>
      <c r="GZU100" s="35"/>
      <c r="GZV100" s="35"/>
      <c r="GZW100" s="35"/>
      <c r="GZX100" s="35"/>
      <c r="GZY100" s="35"/>
      <c r="GZZ100" s="35"/>
      <c r="HAA100" s="35"/>
      <c r="HAB100" s="35"/>
      <c r="HAC100" s="35"/>
      <c r="HAD100" s="35"/>
      <c r="HAE100" s="35"/>
      <c r="HAF100" s="35"/>
      <c r="HAG100" s="35"/>
      <c r="HAH100" s="35"/>
      <c r="HAI100" s="35"/>
      <c r="HAJ100" s="35"/>
      <c r="HAK100" s="35"/>
      <c r="HAL100" s="35"/>
      <c r="HAM100" s="35"/>
      <c r="HAN100" s="35"/>
      <c r="HAO100" s="35"/>
      <c r="HAP100" s="35"/>
      <c r="HAQ100" s="35"/>
      <c r="HAR100" s="35"/>
      <c r="HAS100" s="35"/>
      <c r="HAT100" s="35"/>
      <c r="HAU100" s="35"/>
      <c r="HAV100" s="35"/>
      <c r="HAW100" s="35"/>
      <c r="HAX100" s="35"/>
      <c r="HAY100" s="35"/>
      <c r="HAZ100" s="35"/>
      <c r="HBA100" s="35"/>
      <c r="HBB100" s="35"/>
      <c r="HBC100" s="35"/>
      <c r="HBD100" s="35"/>
      <c r="HBE100" s="35"/>
      <c r="HBF100" s="35"/>
      <c r="HBG100" s="35"/>
      <c r="HBH100" s="35"/>
      <c r="HBI100" s="35"/>
      <c r="HBJ100" s="35"/>
      <c r="HBK100" s="35"/>
      <c r="HBL100" s="35"/>
      <c r="HBM100" s="35"/>
      <c r="HBN100" s="35"/>
      <c r="HBO100" s="35"/>
      <c r="HBP100" s="35"/>
      <c r="HBQ100" s="35"/>
      <c r="HBR100" s="35"/>
      <c r="HBS100" s="35"/>
      <c r="HBT100" s="35"/>
      <c r="HBU100" s="35"/>
      <c r="HBV100" s="35"/>
      <c r="HBW100" s="35"/>
      <c r="HBX100" s="35"/>
      <c r="HBY100" s="35"/>
      <c r="HBZ100" s="35"/>
      <c r="HCA100" s="35"/>
      <c r="HCB100" s="35"/>
      <c r="HCC100" s="35"/>
      <c r="HCD100" s="35"/>
      <c r="HCE100" s="35"/>
      <c r="HCF100" s="35"/>
      <c r="HCG100" s="35"/>
      <c r="HCH100" s="35"/>
      <c r="HCI100" s="35"/>
      <c r="HCJ100" s="35"/>
      <c r="HCK100" s="35"/>
      <c r="HCL100" s="35"/>
      <c r="HCM100" s="35"/>
      <c r="HCN100" s="35"/>
      <c r="HCO100" s="35"/>
      <c r="HCP100" s="35"/>
      <c r="HCQ100" s="35"/>
      <c r="HCR100" s="35"/>
      <c r="HCS100" s="35"/>
      <c r="HCT100" s="35"/>
      <c r="HCU100" s="35"/>
      <c r="HCV100" s="35"/>
      <c r="HCW100" s="35"/>
      <c r="HCX100" s="35"/>
      <c r="HCY100" s="35"/>
      <c r="HCZ100" s="35"/>
      <c r="HDA100" s="35"/>
      <c r="HDB100" s="35"/>
      <c r="HDC100" s="35"/>
      <c r="HDD100" s="35"/>
      <c r="HDE100" s="35"/>
      <c r="HDF100" s="35"/>
      <c r="HDG100" s="35"/>
      <c r="HDH100" s="35"/>
      <c r="HDI100" s="35"/>
      <c r="HDJ100" s="35"/>
      <c r="HDK100" s="35"/>
      <c r="HDL100" s="35"/>
      <c r="HDM100" s="35"/>
      <c r="HDN100" s="35"/>
      <c r="HDO100" s="35"/>
      <c r="HDP100" s="35"/>
      <c r="HDQ100" s="35"/>
      <c r="HDR100" s="35"/>
      <c r="HDS100" s="35"/>
      <c r="HDT100" s="35"/>
      <c r="HDU100" s="35"/>
      <c r="HDV100" s="35"/>
      <c r="HDW100" s="35"/>
      <c r="HDX100" s="35"/>
      <c r="HDY100" s="35"/>
      <c r="HDZ100" s="35"/>
      <c r="HEA100" s="35"/>
      <c r="HEB100" s="35"/>
      <c r="HEC100" s="35"/>
      <c r="HED100" s="35"/>
      <c r="HEE100" s="35"/>
      <c r="HEF100" s="35"/>
      <c r="HEG100" s="35"/>
      <c r="HEH100" s="35"/>
      <c r="HEI100" s="35"/>
      <c r="HEJ100" s="35"/>
      <c r="HEK100" s="35"/>
      <c r="HEL100" s="35"/>
      <c r="HEM100" s="35"/>
      <c r="HEN100" s="35"/>
      <c r="HEO100" s="35"/>
      <c r="HEP100" s="35"/>
      <c r="HEQ100" s="35"/>
      <c r="HER100" s="35"/>
      <c r="HES100" s="35"/>
      <c r="HET100" s="35"/>
      <c r="HEU100" s="35"/>
      <c r="HEV100" s="35"/>
      <c r="HEW100" s="35"/>
      <c r="HEX100" s="35"/>
      <c r="HEY100" s="35"/>
      <c r="HEZ100" s="35"/>
      <c r="HFA100" s="35"/>
      <c r="HFB100" s="35"/>
      <c r="HFC100" s="35"/>
      <c r="HFD100" s="35"/>
      <c r="HFE100" s="35"/>
      <c r="HFF100" s="35"/>
      <c r="HFG100" s="35"/>
      <c r="HFH100" s="35"/>
      <c r="HFI100" s="35"/>
      <c r="HFJ100" s="35"/>
      <c r="HFK100" s="35"/>
      <c r="HFL100" s="35"/>
      <c r="HFM100" s="35"/>
      <c r="HFN100" s="35"/>
      <c r="HFO100" s="35"/>
      <c r="HFP100" s="35"/>
      <c r="HFQ100" s="35"/>
      <c r="HFR100" s="35"/>
      <c r="HFS100" s="35"/>
      <c r="HFT100" s="35"/>
      <c r="HFU100" s="35"/>
      <c r="HFV100" s="35"/>
      <c r="HFW100" s="35"/>
      <c r="HFX100" s="35"/>
      <c r="HFY100" s="35"/>
      <c r="HFZ100" s="35"/>
      <c r="HGA100" s="35"/>
      <c r="HGB100" s="35"/>
      <c r="HGC100" s="35"/>
      <c r="HGD100" s="35"/>
      <c r="HGE100" s="35"/>
      <c r="HGF100" s="35"/>
      <c r="HGG100" s="35"/>
      <c r="HGH100" s="35"/>
      <c r="HGI100" s="35"/>
      <c r="HGJ100" s="35"/>
      <c r="HGK100" s="35"/>
      <c r="HGL100" s="35"/>
      <c r="HGM100" s="35"/>
      <c r="HGN100" s="35"/>
      <c r="HGO100" s="35"/>
      <c r="HGP100" s="35"/>
      <c r="HGQ100" s="35"/>
      <c r="HGR100" s="35"/>
      <c r="HGS100" s="35"/>
      <c r="HGT100" s="35"/>
      <c r="HGU100" s="35"/>
      <c r="HGV100" s="35"/>
      <c r="HGW100" s="35"/>
      <c r="HGX100" s="35"/>
      <c r="HGY100" s="35"/>
      <c r="HGZ100" s="35"/>
      <c r="HHA100" s="35"/>
      <c r="HHB100" s="35"/>
      <c r="HHC100" s="35"/>
      <c r="HHD100" s="35"/>
      <c r="HHE100" s="35"/>
      <c r="HHF100" s="35"/>
      <c r="HHG100" s="35"/>
      <c r="HHH100" s="35"/>
      <c r="HHI100" s="35"/>
      <c r="HHJ100" s="35"/>
      <c r="HHK100" s="35"/>
      <c r="HHL100" s="35"/>
      <c r="HHM100" s="35"/>
      <c r="HHN100" s="35"/>
      <c r="HHO100" s="35"/>
      <c r="HHP100" s="35"/>
      <c r="HHQ100" s="35"/>
      <c r="HHR100" s="35"/>
      <c r="HHS100" s="35"/>
      <c r="HHT100" s="35"/>
      <c r="HHU100" s="35"/>
      <c r="HHV100" s="35"/>
      <c r="HHW100" s="35"/>
      <c r="HHX100" s="35"/>
      <c r="HHY100" s="35"/>
      <c r="HHZ100" s="35"/>
      <c r="HIA100" s="35"/>
      <c r="HIB100" s="35"/>
      <c r="HIC100" s="35"/>
      <c r="HID100" s="35"/>
      <c r="HIE100" s="35"/>
      <c r="HIF100" s="35"/>
      <c r="HIG100" s="35"/>
      <c r="HIH100" s="35"/>
      <c r="HII100" s="35"/>
      <c r="HIJ100" s="35"/>
      <c r="HIK100" s="35"/>
      <c r="HIL100" s="35"/>
      <c r="HIM100" s="35"/>
      <c r="HIN100" s="35"/>
      <c r="HIO100" s="35"/>
      <c r="HIP100" s="35"/>
      <c r="HIQ100" s="35"/>
      <c r="HIR100" s="35"/>
      <c r="HIS100" s="35"/>
      <c r="HIT100" s="35"/>
      <c r="HIU100" s="35"/>
      <c r="HIV100" s="35"/>
      <c r="HIW100" s="35"/>
      <c r="HIX100" s="35"/>
      <c r="HIY100" s="35"/>
      <c r="HIZ100" s="35"/>
      <c r="HJA100" s="35"/>
      <c r="HJB100" s="35"/>
      <c r="HJC100" s="35"/>
      <c r="HJD100" s="35"/>
      <c r="HJE100" s="35"/>
      <c r="HJF100" s="35"/>
      <c r="HJG100" s="35"/>
      <c r="HJH100" s="35"/>
      <c r="HJI100" s="35"/>
      <c r="HJJ100" s="35"/>
      <c r="HJK100" s="35"/>
      <c r="HJL100" s="35"/>
      <c r="HJM100" s="35"/>
      <c r="HJN100" s="35"/>
      <c r="HJO100" s="35"/>
      <c r="HJP100" s="35"/>
      <c r="HJQ100" s="35"/>
      <c r="HJR100" s="35"/>
      <c r="HJS100" s="35"/>
      <c r="HJT100" s="35"/>
      <c r="HJU100" s="35"/>
      <c r="HJV100" s="35"/>
      <c r="HJW100" s="35"/>
      <c r="HJX100" s="35"/>
      <c r="HJY100" s="35"/>
      <c r="HJZ100" s="35"/>
      <c r="HKA100" s="35"/>
      <c r="HKB100" s="35"/>
      <c r="HKC100" s="35"/>
      <c r="HKD100" s="35"/>
      <c r="HKE100" s="35"/>
      <c r="HKF100" s="35"/>
      <c r="HKG100" s="35"/>
      <c r="HKH100" s="35"/>
      <c r="HKI100" s="35"/>
      <c r="HKJ100" s="35"/>
      <c r="HKK100" s="35"/>
      <c r="HKL100" s="35"/>
      <c r="HKM100" s="35"/>
      <c r="HKN100" s="35"/>
      <c r="HKO100" s="35"/>
      <c r="HKP100" s="35"/>
      <c r="HKQ100" s="35"/>
      <c r="HKR100" s="35"/>
      <c r="HKS100" s="35"/>
      <c r="HKT100" s="35"/>
      <c r="HKU100" s="35"/>
      <c r="HKV100" s="35"/>
      <c r="HKW100" s="35"/>
      <c r="HKX100" s="35"/>
      <c r="HKY100" s="35"/>
      <c r="HKZ100" s="35"/>
      <c r="HLA100" s="35"/>
      <c r="HLB100" s="35"/>
      <c r="HLC100" s="35"/>
      <c r="HLD100" s="35"/>
      <c r="HLE100" s="35"/>
      <c r="HLF100" s="35"/>
      <c r="HLG100" s="35"/>
      <c r="HLH100" s="35"/>
      <c r="HLI100" s="35"/>
      <c r="HLJ100" s="35"/>
      <c r="HLK100" s="35"/>
      <c r="HLL100" s="35"/>
      <c r="HLM100" s="35"/>
      <c r="HLN100" s="35"/>
      <c r="HLO100" s="35"/>
      <c r="HLP100" s="35"/>
      <c r="HLQ100" s="35"/>
      <c r="HLR100" s="35"/>
      <c r="HLS100" s="35"/>
      <c r="HLT100" s="35"/>
      <c r="HLU100" s="35"/>
      <c r="HLV100" s="35"/>
      <c r="HLW100" s="35"/>
      <c r="HLX100" s="35"/>
      <c r="HLY100" s="35"/>
      <c r="HLZ100" s="35"/>
      <c r="HMA100" s="35"/>
      <c r="HMB100" s="35"/>
      <c r="HMC100" s="35"/>
      <c r="HMD100" s="35"/>
      <c r="HME100" s="35"/>
      <c r="HMF100" s="35"/>
      <c r="HMG100" s="35"/>
      <c r="HMH100" s="35"/>
      <c r="HMI100" s="35"/>
      <c r="HMJ100" s="35"/>
      <c r="HMK100" s="35"/>
      <c r="HML100" s="35"/>
      <c r="HMM100" s="35"/>
      <c r="HMN100" s="35"/>
      <c r="HMO100" s="35"/>
      <c r="HMP100" s="35"/>
      <c r="HMQ100" s="35"/>
      <c r="HMR100" s="35"/>
      <c r="HMS100" s="35"/>
      <c r="HMT100" s="35"/>
      <c r="HMU100" s="35"/>
      <c r="HMV100" s="35"/>
      <c r="HMW100" s="35"/>
      <c r="HMX100" s="35"/>
      <c r="HMY100" s="35"/>
      <c r="HMZ100" s="35"/>
      <c r="HNA100" s="35"/>
      <c r="HNB100" s="35"/>
      <c r="HNC100" s="35"/>
      <c r="HND100" s="35"/>
      <c r="HNE100" s="35"/>
      <c r="HNF100" s="35"/>
      <c r="HNG100" s="35"/>
      <c r="HNH100" s="35"/>
      <c r="HNI100" s="35"/>
      <c r="HNJ100" s="35"/>
      <c r="HNK100" s="35"/>
      <c r="HNL100" s="35"/>
      <c r="HNM100" s="35"/>
      <c r="HNN100" s="35"/>
      <c r="HNO100" s="35"/>
      <c r="HNP100" s="35"/>
      <c r="HNQ100" s="35"/>
      <c r="HNR100" s="35"/>
      <c r="HNS100" s="35"/>
      <c r="HNT100" s="35"/>
      <c r="HNU100" s="35"/>
      <c r="HNV100" s="35"/>
      <c r="HNW100" s="35"/>
      <c r="HNX100" s="35"/>
      <c r="HNY100" s="35"/>
      <c r="HNZ100" s="35"/>
      <c r="HOA100" s="35"/>
      <c r="HOB100" s="35"/>
      <c r="HOC100" s="35"/>
      <c r="HOD100" s="35"/>
      <c r="HOE100" s="35"/>
      <c r="HOF100" s="35"/>
      <c r="HOG100" s="35"/>
      <c r="HOH100" s="35"/>
      <c r="HOI100" s="35"/>
      <c r="HOJ100" s="35"/>
      <c r="HOK100" s="35"/>
      <c r="HOL100" s="35"/>
      <c r="HOM100" s="35"/>
      <c r="HON100" s="35"/>
      <c r="HOO100" s="35"/>
      <c r="HOP100" s="35"/>
      <c r="HOQ100" s="35"/>
      <c r="HOR100" s="35"/>
      <c r="HOS100" s="35"/>
      <c r="HOT100" s="35"/>
      <c r="HOU100" s="35"/>
      <c r="HOV100" s="35"/>
      <c r="HOW100" s="35"/>
      <c r="HOX100" s="35"/>
      <c r="HOY100" s="35"/>
      <c r="HOZ100" s="35"/>
      <c r="HPA100" s="35"/>
      <c r="HPB100" s="35"/>
      <c r="HPC100" s="35"/>
      <c r="HPD100" s="35"/>
      <c r="HPE100" s="35"/>
      <c r="HPF100" s="35"/>
      <c r="HPG100" s="35"/>
      <c r="HPH100" s="35"/>
      <c r="HPI100" s="35"/>
      <c r="HPJ100" s="35"/>
      <c r="HPK100" s="35"/>
      <c r="HPL100" s="35"/>
      <c r="HPM100" s="35"/>
      <c r="HPN100" s="35"/>
      <c r="HPO100" s="35"/>
      <c r="HPP100" s="35"/>
      <c r="HPQ100" s="35"/>
      <c r="HPR100" s="35"/>
      <c r="HPS100" s="35"/>
      <c r="HPT100" s="35"/>
      <c r="HPU100" s="35"/>
      <c r="HPV100" s="35"/>
      <c r="HPW100" s="35"/>
      <c r="HPX100" s="35"/>
      <c r="HPY100" s="35"/>
      <c r="HPZ100" s="35"/>
      <c r="HQA100" s="35"/>
      <c r="HQB100" s="35"/>
      <c r="HQC100" s="35"/>
      <c r="HQD100" s="35"/>
      <c r="HQE100" s="35"/>
      <c r="HQF100" s="35"/>
      <c r="HQG100" s="35"/>
      <c r="HQH100" s="35"/>
      <c r="HQI100" s="35"/>
      <c r="HQJ100" s="35"/>
      <c r="HQK100" s="35"/>
      <c r="HQL100" s="35"/>
      <c r="HQM100" s="35"/>
      <c r="HQN100" s="35"/>
      <c r="HQO100" s="35"/>
      <c r="HQP100" s="35"/>
      <c r="HQQ100" s="35"/>
      <c r="HQR100" s="35"/>
      <c r="HQS100" s="35"/>
      <c r="HQT100" s="35"/>
      <c r="HQU100" s="35"/>
      <c r="HQV100" s="35"/>
      <c r="HQW100" s="35"/>
      <c r="HQX100" s="35"/>
      <c r="HQY100" s="35"/>
      <c r="HQZ100" s="35"/>
      <c r="HRA100" s="35"/>
      <c r="HRB100" s="35"/>
      <c r="HRC100" s="35"/>
      <c r="HRD100" s="35"/>
      <c r="HRE100" s="35"/>
      <c r="HRF100" s="35"/>
      <c r="HRG100" s="35"/>
      <c r="HRH100" s="35"/>
      <c r="HRI100" s="35"/>
      <c r="HRJ100" s="35"/>
      <c r="HRK100" s="35"/>
      <c r="HRL100" s="35"/>
      <c r="HRM100" s="35"/>
      <c r="HRN100" s="35"/>
      <c r="HRO100" s="35"/>
      <c r="HRP100" s="35"/>
      <c r="HRQ100" s="35"/>
      <c r="HRR100" s="35"/>
      <c r="HRS100" s="35"/>
      <c r="HRT100" s="35"/>
      <c r="HRU100" s="35"/>
      <c r="HRV100" s="35"/>
      <c r="HRW100" s="35"/>
      <c r="HRX100" s="35"/>
      <c r="HRY100" s="35"/>
      <c r="HRZ100" s="35"/>
      <c r="HSA100" s="35"/>
      <c r="HSB100" s="35"/>
      <c r="HSC100" s="35"/>
      <c r="HSD100" s="35"/>
      <c r="HSE100" s="35"/>
      <c r="HSF100" s="35"/>
      <c r="HSG100" s="35"/>
      <c r="HSH100" s="35"/>
      <c r="HSI100" s="35"/>
      <c r="HSJ100" s="35"/>
      <c r="HSK100" s="35"/>
      <c r="HSL100" s="35"/>
      <c r="HSM100" s="35"/>
      <c r="HSN100" s="35"/>
      <c r="HSO100" s="35"/>
      <c r="HSP100" s="35"/>
      <c r="HSQ100" s="35"/>
      <c r="HSR100" s="35"/>
      <c r="HSS100" s="35"/>
      <c r="HST100" s="35"/>
      <c r="HSU100" s="35"/>
      <c r="HSV100" s="35"/>
      <c r="HSW100" s="35"/>
      <c r="HSX100" s="35"/>
      <c r="HSY100" s="35"/>
      <c r="HSZ100" s="35"/>
      <c r="HTA100" s="35"/>
      <c r="HTB100" s="35"/>
      <c r="HTC100" s="35"/>
      <c r="HTD100" s="35"/>
      <c r="HTE100" s="35"/>
      <c r="HTF100" s="35"/>
      <c r="HTG100" s="35"/>
      <c r="HTH100" s="35"/>
      <c r="HTI100" s="35"/>
      <c r="HTJ100" s="35"/>
      <c r="HTK100" s="35"/>
      <c r="HTL100" s="35"/>
      <c r="HTM100" s="35"/>
      <c r="HTN100" s="35"/>
      <c r="HTO100" s="35"/>
      <c r="HTP100" s="35"/>
      <c r="HTQ100" s="35"/>
      <c r="HTR100" s="35"/>
      <c r="HTS100" s="35"/>
      <c r="HTT100" s="35"/>
      <c r="HTU100" s="35"/>
      <c r="HTV100" s="35"/>
      <c r="HTW100" s="35"/>
      <c r="HTX100" s="35"/>
      <c r="HTY100" s="35"/>
      <c r="HTZ100" s="35"/>
      <c r="HUA100" s="35"/>
      <c r="HUB100" s="35"/>
      <c r="HUC100" s="35"/>
      <c r="HUD100" s="35"/>
      <c r="HUE100" s="35"/>
      <c r="HUF100" s="35"/>
      <c r="HUG100" s="35"/>
      <c r="HUH100" s="35"/>
      <c r="HUI100" s="35"/>
      <c r="HUJ100" s="35"/>
      <c r="HUK100" s="35"/>
      <c r="HUL100" s="35"/>
      <c r="HUM100" s="35"/>
      <c r="HUN100" s="35"/>
      <c r="HUO100" s="35"/>
      <c r="HUP100" s="35"/>
      <c r="HUQ100" s="35"/>
      <c r="HUR100" s="35"/>
      <c r="HUS100" s="35"/>
      <c r="HUT100" s="35"/>
      <c r="HUU100" s="35"/>
      <c r="HUV100" s="35"/>
      <c r="HUW100" s="35"/>
      <c r="HUX100" s="35"/>
      <c r="HUY100" s="35"/>
      <c r="HUZ100" s="35"/>
      <c r="HVA100" s="35"/>
      <c r="HVB100" s="35"/>
      <c r="HVC100" s="35"/>
      <c r="HVD100" s="35"/>
      <c r="HVE100" s="35"/>
      <c r="HVF100" s="35"/>
      <c r="HVG100" s="35"/>
      <c r="HVH100" s="35"/>
      <c r="HVI100" s="35"/>
      <c r="HVJ100" s="35"/>
      <c r="HVK100" s="35"/>
      <c r="HVL100" s="35"/>
      <c r="HVM100" s="35"/>
      <c r="HVN100" s="35"/>
      <c r="HVO100" s="35"/>
      <c r="HVP100" s="35"/>
      <c r="HVQ100" s="35"/>
      <c r="HVR100" s="35"/>
      <c r="HVS100" s="35"/>
      <c r="HVT100" s="35"/>
      <c r="HVU100" s="35"/>
      <c r="HVV100" s="35"/>
      <c r="HVW100" s="35"/>
      <c r="HVX100" s="35"/>
      <c r="HVY100" s="35"/>
      <c r="HVZ100" s="35"/>
      <c r="HWA100" s="35"/>
      <c r="HWB100" s="35"/>
      <c r="HWC100" s="35"/>
      <c r="HWD100" s="35"/>
      <c r="HWE100" s="35"/>
      <c r="HWF100" s="35"/>
      <c r="HWG100" s="35"/>
      <c r="HWH100" s="35"/>
      <c r="HWI100" s="35"/>
      <c r="HWJ100" s="35"/>
      <c r="HWK100" s="35"/>
      <c r="HWL100" s="35"/>
      <c r="HWM100" s="35"/>
      <c r="HWN100" s="35"/>
      <c r="HWO100" s="35"/>
      <c r="HWP100" s="35"/>
      <c r="HWQ100" s="35"/>
      <c r="HWR100" s="35"/>
      <c r="HWS100" s="35"/>
      <c r="HWT100" s="35"/>
      <c r="HWU100" s="35"/>
      <c r="HWV100" s="35"/>
      <c r="HWW100" s="35"/>
      <c r="HWX100" s="35"/>
      <c r="HWY100" s="35"/>
      <c r="HWZ100" s="35"/>
      <c r="HXA100" s="35"/>
      <c r="HXB100" s="35"/>
      <c r="HXC100" s="35"/>
      <c r="HXD100" s="35"/>
      <c r="HXE100" s="35"/>
      <c r="HXF100" s="35"/>
      <c r="HXG100" s="35"/>
      <c r="HXH100" s="35"/>
      <c r="HXI100" s="35"/>
      <c r="HXJ100" s="35"/>
      <c r="HXK100" s="35"/>
      <c r="HXL100" s="35"/>
      <c r="HXM100" s="35"/>
      <c r="HXN100" s="35"/>
      <c r="HXO100" s="35"/>
      <c r="HXP100" s="35"/>
      <c r="HXQ100" s="35"/>
      <c r="HXR100" s="35"/>
      <c r="HXS100" s="35"/>
      <c r="HXT100" s="35"/>
      <c r="HXU100" s="35"/>
      <c r="HXV100" s="35"/>
      <c r="HXW100" s="35"/>
      <c r="HXX100" s="35"/>
      <c r="HXY100" s="35"/>
      <c r="HXZ100" s="35"/>
      <c r="HYA100" s="35"/>
      <c r="HYB100" s="35"/>
      <c r="HYC100" s="35"/>
      <c r="HYD100" s="35"/>
      <c r="HYE100" s="35"/>
      <c r="HYF100" s="35"/>
      <c r="HYG100" s="35"/>
      <c r="HYH100" s="35"/>
      <c r="HYI100" s="35"/>
      <c r="HYJ100" s="35"/>
      <c r="HYK100" s="35"/>
      <c r="HYL100" s="35"/>
      <c r="HYM100" s="35"/>
      <c r="HYN100" s="35"/>
      <c r="HYO100" s="35"/>
      <c r="HYP100" s="35"/>
      <c r="HYQ100" s="35"/>
      <c r="HYR100" s="35"/>
      <c r="HYS100" s="35"/>
      <c r="HYT100" s="35"/>
      <c r="HYU100" s="35"/>
      <c r="HYV100" s="35"/>
      <c r="HYW100" s="35"/>
      <c r="HYX100" s="35"/>
      <c r="HYY100" s="35"/>
      <c r="HYZ100" s="35"/>
      <c r="HZA100" s="35"/>
      <c r="HZB100" s="35"/>
      <c r="HZC100" s="35"/>
      <c r="HZD100" s="35"/>
      <c r="HZE100" s="35"/>
      <c r="HZF100" s="35"/>
      <c r="HZG100" s="35"/>
      <c r="HZH100" s="35"/>
      <c r="HZI100" s="35"/>
      <c r="HZJ100" s="35"/>
      <c r="HZK100" s="35"/>
      <c r="HZL100" s="35"/>
      <c r="HZM100" s="35"/>
      <c r="HZN100" s="35"/>
      <c r="HZO100" s="35"/>
      <c r="HZP100" s="35"/>
      <c r="HZQ100" s="35"/>
      <c r="HZR100" s="35"/>
      <c r="HZS100" s="35"/>
      <c r="HZT100" s="35"/>
      <c r="HZU100" s="35"/>
      <c r="HZV100" s="35"/>
      <c r="HZW100" s="35"/>
      <c r="HZX100" s="35"/>
      <c r="HZY100" s="35"/>
      <c r="HZZ100" s="35"/>
      <c r="IAA100" s="35"/>
      <c r="IAB100" s="35"/>
      <c r="IAC100" s="35"/>
      <c r="IAD100" s="35"/>
      <c r="IAE100" s="35"/>
      <c r="IAF100" s="35"/>
      <c r="IAG100" s="35"/>
      <c r="IAH100" s="35"/>
      <c r="IAI100" s="35"/>
      <c r="IAJ100" s="35"/>
      <c r="IAK100" s="35"/>
      <c r="IAL100" s="35"/>
      <c r="IAM100" s="35"/>
      <c r="IAN100" s="35"/>
      <c r="IAO100" s="35"/>
      <c r="IAP100" s="35"/>
      <c r="IAQ100" s="35"/>
      <c r="IAR100" s="35"/>
      <c r="IAS100" s="35"/>
      <c r="IAT100" s="35"/>
      <c r="IAU100" s="35"/>
      <c r="IAV100" s="35"/>
      <c r="IAW100" s="35"/>
      <c r="IAX100" s="35"/>
      <c r="IAY100" s="35"/>
      <c r="IAZ100" s="35"/>
      <c r="IBA100" s="35"/>
      <c r="IBB100" s="35"/>
      <c r="IBC100" s="35"/>
      <c r="IBD100" s="35"/>
      <c r="IBE100" s="35"/>
      <c r="IBF100" s="35"/>
      <c r="IBG100" s="35"/>
      <c r="IBH100" s="35"/>
      <c r="IBI100" s="35"/>
      <c r="IBJ100" s="35"/>
      <c r="IBK100" s="35"/>
      <c r="IBL100" s="35"/>
      <c r="IBM100" s="35"/>
      <c r="IBN100" s="35"/>
      <c r="IBO100" s="35"/>
      <c r="IBP100" s="35"/>
      <c r="IBQ100" s="35"/>
      <c r="IBR100" s="35"/>
      <c r="IBS100" s="35"/>
      <c r="IBT100" s="35"/>
      <c r="IBU100" s="35"/>
      <c r="IBV100" s="35"/>
      <c r="IBW100" s="35"/>
      <c r="IBX100" s="35"/>
      <c r="IBY100" s="35"/>
      <c r="IBZ100" s="35"/>
      <c r="ICA100" s="35"/>
      <c r="ICB100" s="35"/>
      <c r="ICC100" s="35"/>
      <c r="ICD100" s="35"/>
      <c r="ICE100" s="35"/>
      <c r="ICF100" s="35"/>
      <c r="ICG100" s="35"/>
      <c r="ICH100" s="35"/>
      <c r="ICI100" s="35"/>
      <c r="ICJ100" s="35"/>
      <c r="ICK100" s="35"/>
      <c r="ICL100" s="35"/>
      <c r="ICM100" s="35"/>
      <c r="ICN100" s="35"/>
      <c r="ICO100" s="35"/>
      <c r="ICP100" s="35"/>
      <c r="ICQ100" s="35"/>
      <c r="ICR100" s="35"/>
      <c r="ICS100" s="35"/>
      <c r="ICT100" s="35"/>
      <c r="ICU100" s="35"/>
      <c r="ICV100" s="35"/>
      <c r="ICW100" s="35"/>
      <c r="ICX100" s="35"/>
      <c r="ICY100" s="35"/>
      <c r="ICZ100" s="35"/>
      <c r="IDA100" s="35"/>
      <c r="IDB100" s="35"/>
      <c r="IDC100" s="35"/>
      <c r="IDD100" s="35"/>
      <c r="IDE100" s="35"/>
      <c r="IDF100" s="35"/>
      <c r="IDG100" s="35"/>
      <c r="IDH100" s="35"/>
      <c r="IDI100" s="35"/>
      <c r="IDJ100" s="35"/>
      <c r="IDK100" s="35"/>
      <c r="IDL100" s="35"/>
      <c r="IDM100" s="35"/>
      <c r="IDN100" s="35"/>
      <c r="IDO100" s="35"/>
      <c r="IDP100" s="35"/>
      <c r="IDQ100" s="35"/>
      <c r="IDR100" s="35"/>
      <c r="IDS100" s="35"/>
      <c r="IDT100" s="35"/>
      <c r="IDU100" s="35"/>
      <c r="IDV100" s="35"/>
      <c r="IDW100" s="35"/>
      <c r="IDX100" s="35"/>
      <c r="IDY100" s="35"/>
      <c r="IDZ100" s="35"/>
      <c r="IEA100" s="35"/>
      <c r="IEB100" s="35"/>
      <c r="IEC100" s="35"/>
      <c r="IED100" s="35"/>
      <c r="IEE100" s="35"/>
      <c r="IEF100" s="35"/>
      <c r="IEG100" s="35"/>
      <c r="IEH100" s="35"/>
      <c r="IEI100" s="35"/>
      <c r="IEJ100" s="35"/>
      <c r="IEK100" s="35"/>
      <c r="IEL100" s="35"/>
      <c r="IEM100" s="35"/>
      <c r="IEN100" s="35"/>
      <c r="IEO100" s="35"/>
      <c r="IEP100" s="35"/>
      <c r="IEQ100" s="35"/>
      <c r="IER100" s="35"/>
      <c r="IES100" s="35"/>
      <c r="IET100" s="35"/>
      <c r="IEU100" s="35"/>
      <c r="IEV100" s="35"/>
      <c r="IEW100" s="35"/>
      <c r="IEX100" s="35"/>
      <c r="IEY100" s="35"/>
      <c r="IEZ100" s="35"/>
      <c r="IFA100" s="35"/>
      <c r="IFB100" s="35"/>
      <c r="IFC100" s="35"/>
      <c r="IFD100" s="35"/>
      <c r="IFE100" s="35"/>
      <c r="IFF100" s="35"/>
      <c r="IFG100" s="35"/>
      <c r="IFH100" s="35"/>
      <c r="IFI100" s="35"/>
      <c r="IFJ100" s="35"/>
      <c r="IFK100" s="35"/>
      <c r="IFL100" s="35"/>
      <c r="IFM100" s="35"/>
      <c r="IFN100" s="35"/>
      <c r="IFO100" s="35"/>
      <c r="IFP100" s="35"/>
      <c r="IFQ100" s="35"/>
      <c r="IFR100" s="35"/>
      <c r="IFS100" s="35"/>
      <c r="IFT100" s="35"/>
      <c r="IFU100" s="35"/>
      <c r="IFV100" s="35"/>
      <c r="IFW100" s="35"/>
      <c r="IFX100" s="35"/>
      <c r="IFY100" s="35"/>
      <c r="IFZ100" s="35"/>
      <c r="IGA100" s="35"/>
      <c r="IGB100" s="35"/>
      <c r="IGC100" s="35"/>
      <c r="IGD100" s="35"/>
      <c r="IGE100" s="35"/>
      <c r="IGF100" s="35"/>
      <c r="IGG100" s="35"/>
      <c r="IGH100" s="35"/>
      <c r="IGI100" s="35"/>
      <c r="IGJ100" s="35"/>
      <c r="IGK100" s="35"/>
      <c r="IGL100" s="35"/>
      <c r="IGM100" s="35"/>
      <c r="IGN100" s="35"/>
      <c r="IGO100" s="35"/>
      <c r="IGP100" s="35"/>
      <c r="IGQ100" s="35"/>
      <c r="IGR100" s="35"/>
      <c r="IGS100" s="35"/>
      <c r="IGT100" s="35"/>
      <c r="IGU100" s="35"/>
      <c r="IGV100" s="35"/>
      <c r="IGW100" s="35"/>
      <c r="IGX100" s="35"/>
      <c r="IGY100" s="35"/>
      <c r="IGZ100" s="35"/>
      <c r="IHA100" s="35"/>
      <c r="IHB100" s="35"/>
      <c r="IHC100" s="35"/>
      <c r="IHD100" s="35"/>
      <c r="IHE100" s="35"/>
      <c r="IHF100" s="35"/>
      <c r="IHG100" s="35"/>
      <c r="IHH100" s="35"/>
      <c r="IHI100" s="35"/>
      <c r="IHJ100" s="35"/>
      <c r="IHK100" s="35"/>
      <c r="IHL100" s="35"/>
      <c r="IHM100" s="35"/>
      <c r="IHN100" s="35"/>
      <c r="IHO100" s="35"/>
      <c r="IHP100" s="35"/>
      <c r="IHQ100" s="35"/>
      <c r="IHR100" s="35"/>
      <c r="IHS100" s="35"/>
      <c r="IHT100" s="35"/>
      <c r="IHU100" s="35"/>
      <c r="IHV100" s="35"/>
      <c r="IHW100" s="35"/>
      <c r="IHX100" s="35"/>
      <c r="IHY100" s="35"/>
      <c r="IHZ100" s="35"/>
      <c r="IIA100" s="35"/>
      <c r="IIB100" s="35"/>
      <c r="IIC100" s="35"/>
      <c r="IID100" s="35"/>
      <c r="IIE100" s="35"/>
      <c r="IIF100" s="35"/>
      <c r="IIG100" s="35"/>
      <c r="IIH100" s="35"/>
      <c r="III100" s="35"/>
      <c r="IIJ100" s="35"/>
      <c r="IIK100" s="35"/>
      <c r="IIL100" s="35"/>
      <c r="IIM100" s="35"/>
      <c r="IIN100" s="35"/>
      <c r="IIO100" s="35"/>
      <c r="IIP100" s="35"/>
      <c r="IIQ100" s="35"/>
      <c r="IIR100" s="35"/>
      <c r="IIS100" s="35"/>
      <c r="IIT100" s="35"/>
      <c r="IIU100" s="35"/>
      <c r="IIV100" s="35"/>
      <c r="IIW100" s="35"/>
      <c r="IIX100" s="35"/>
      <c r="IIY100" s="35"/>
      <c r="IIZ100" s="35"/>
      <c r="IJA100" s="35"/>
      <c r="IJB100" s="35"/>
      <c r="IJC100" s="35"/>
      <c r="IJD100" s="35"/>
      <c r="IJE100" s="35"/>
      <c r="IJF100" s="35"/>
      <c r="IJG100" s="35"/>
      <c r="IJH100" s="35"/>
      <c r="IJI100" s="35"/>
      <c r="IJJ100" s="35"/>
      <c r="IJK100" s="35"/>
      <c r="IJL100" s="35"/>
      <c r="IJM100" s="35"/>
      <c r="IJN100" s="35"/>
      <c r="IJO100" s="35"/>
      <c r="IJP100" s="35"/>
      <c r="IJQ100" s="35"/>
      <c r="IJR100" s="35"/>
      <c r="IJS100" s="35"/>
      <c r="IJT100" s="35"/>
      <c r="IJU100" s="35"/>
      <c r="IJV100" s="35"/>
      <c r="IJW100" s="35"/>
      <c r="IJX100" s="35"/>
      <c r="IJY100" s="35"/>
      <c r="IJZ100" s="35"/>
      <c r="IKA100" s="35"/>
      <c r="IKB100" s="35"/>
      <c r="IKC100" s="35"/>
      <c r="IKD100" s="35"/>
      <c r="IKE100" s="35"/>
      <c r="IKF100" s="35"/>
      <c r="IKG100" s="35"/>
      <c r="IKH100" s="35"/>
      <c r="IKI100" s="35"/>
      <c r="IKJ100" s="35"/>
      <c r="IKK100" s="35"/>
      <c r="IKL100" s="35"/>
      <c r="IKM100" s="35"/>
      <c r="IKN100" s="35"/>
      <c r="IKO100" s="35"/>
      <c r="IKP100" s="35"/>
      <c r="IKQ100" s="35"/>
      <c r="IKR100" s="35"/>
      <c r="IKS100" s="35"/>
      <c r="IKT100" s="35"/>
      <c r="IKU100" s="35"/>
      <c r="IKV100" s="35"/>
      <c r="IKW100" s="35"/>
      <c r="IKX100" s="35"/>
      <c r="IKY100" s="35"/>
      <c r="IKZ100" s="35"/>
      <c r="ILA100" s="35"/>
      <c r="ILB100" s="35"/>
      <c r="ILC100" s="35"/>
      <c r="ILD100" s="35"/>
      <c r="ILE100" s="35"/>
      <c r="ILF100" s="35"/>
      <c r="ILG100" s="35"/>
      <c r="ILH100" s="35"/>
      <c r="ILI100" s="35"/>
      <c r="ILJ100" s="35"/>
      <c r="ILK100" s="35"/>
      <c r="ILL100" s="35"/>
      <c r="ILM100" s="35"/>
      <c r="ILN100" s="35"/>
      <c r="ILO100" s="35"/>
      <c r="ILP100" s="35"/>
      <c r="ILQ100" s="35"/>
      <c r="ILR100" s="35"/>
      <c r="ILS100" s="35"/>
      <c r="ILT100" s="35"/>
      <c r="ILU100" s="35"/>
      <c r="ILV100" s="35"/>
      <c r="ILW100" s="35"/>
      <c r="ILX100" s="35"/>
      <c r="ILY100" s="35"/>
      <c r="ILZ100" s="35"/>
      <c r="IMA100" s="35"/>
      <c r="IMB100" s="35"/>
      <c r="IMC100" s="35"/>
      <c r="IMD100" s="35"/>
      <c r="IME100" s="35"/>
      <c r="IMF100" s="35"/>
      <c r="IMG100" s="35"/>
      <c r="IMH100" s="35"/>
      <c r="IMI100" s="35"/>
      <c r="IMJ100" s="35"/>
      <c r="IMK100" s="35"/>
      <c r="IML100" s="35"/>
      <c r="IMM100" s="35"/>
      <c r="IMN100" s="35"/>
      <c r="IMO100" s="35"/>
      <c r="IMP100" s="35"/>
      <c r="IMQ100" s="35"/>
      <c r="IMR100" s="35"/>
      <c r="IMS100" s="35"/>
      <c r="IMT100" s="35"/>
      <c r="IMU100" s="35"/>
      <c r="IMV100" s="35"/>
      <c r="IMW100" s="35"/>
      <c r="IMX100" s="35"/>
      <c r="IMY100" s="35"/>
      <c r="IMZ100" s="35"/>
      <c r="INA100" s="35"/>
      <c r="INB100" s="35"/>
      <c r="INC100" s="35"/>
      <c r="IND100" s="35"/>
      <c r="INE100" s="35"/>
      <c r="INF100" s="35"/>
      <c r="ING100" s="35"/>
      <c r="INH100" s="35"/>
      <c r="INI100" s="35"/>
      <c r="INJ100" s="35"/>
      <c r="INK100" s="35"/>
      <c r="INL100" s="35"/>
      <c r="INM100" s="35"/>
      <c r="INN100" s="35"/>
      <c r="INO100" s="35"/>
      <c r="INP100" s="35"/>
      <c r="INQ100" s="35"/>
      <c r="INR100" s="35"/>
      <c r="INS100" s="35"/>
      <c r="INT100" s="35"/>
      <c r="INU100" s="35"/>
      <c r="INV100" s="35"/>
      <c r="INW100" s="35"/>
      <c r="INX100" s="35"/>
      <c r="INY100" s="35"/>
      <c r="INZ100" s="35"/>
      <c r="IOA100" s="35"/>
      <c r="IOB100" s="35"/>
      <c r="IOC100" s="35"/>
      <c r="IOD100" s="35"/>
      <c r="IOE100" s="35"/>
      <c r="IOF100" s="35"/>
      <c r="IOG100" s="35"/>
      <c r="IOH100" s="35"/>
      <c r="IOI100" s="35"/>
      <c r="IOJ100" s="35"/>
      <c r="IOK100" s="35"/>
      <c r="IOL100" s="35"/>
      <c r="IOM100" s="35"/>
      <c r="ION100" s="35"/>
      <c r="IOO100" s="35"/>
      <c r="IOP100" s="35"/>
      <c r="IOQ100" s="35"/>
      <c r="IOR100" s="35"/>
      <c r="IOS100" s="35"/>
      <c r="IOT100" s="35"/>
      <c r="IOU100" s="35"/>
      <c r="IOV100" s="35"/>
      <c r="IOW100" s="35"/>
      <c r="IOX100" s="35"/>
      <c r="IOY100" s="35"/>
      <c r="IOZ100" s="35"/>
      <c r="IPA100" s="35"/>
      <c r="IPB100" s="35"/>
      <c r="IPC100" s="35"/>
      <c r="IPD100" s="35"/>
      <c r="IPE100" s="35"/>
      <c r="IPF100" s="35"/>
      <c r="IPG100" s="35"/>
      <c r="IPH100" s="35"/>
      <c r="IPI100" s="35"/>
      <c r="IPJ100" s="35"/>
      <c r="IPK100" s="35"/>
      <c r="IPL100" s="35"/>
      <c r="IPM100" s="35"/>
      <c r="IPN100" s="35"/>
      <c r="IPO100" s="35"/>
      <c r="IPP100" s="35"/>
      <c r="IPQ100" s="35"/>
      <c r="IPR100" s="35"/>
      <c r="IPS100" s="35"/>
      <c r="IPT100" s="35"/>
      <c r="IPU100" s="35"/>
      <c r="IPV100" s="35"/>
      <c r="IPW100" s="35"/>
      <c r="IPX100" s="35"/>
      <c r="IPY100" s="35"/>
      <c r="IPZ100" s="35"/>
      <c r="IQA100" s="35"/>
      <c r="IQB100" s="35"/>
      <c r="IQC100" s="35"/>
      <c r="IQD100" s="35"/>
      <c r="IQE100" s="35"/>
      <c r="IQF100" s="35"/>
      <c r="IQG100" s="35"/>
      <c r="IQH100" s="35"/>
      <c r="IQI100" s="35"/>
      <c r="IQJ100" s="35"/>
      <c r="IQK100" s="35"/>
      <c r="IQL100" s="35"/>
      <c r="IQM100" s="35"/>
      <c r="IQN100" s="35"/>
      <c r="IQO100" s="35"/>
      <c r="IQP100" s="35"/>
      <c r="IQQ100" s="35"/>
      <c r="IQR100" s="35"/>
      <c r="IQS100" s="35"/>
      <c r="IQT100" s="35"/>
      <c r="IQU100" s="35"/>
      <c r="IQV100" s="35"/>
      <c r="IQW100" s="35"/>
      <c r="IQX100" s="35"/>
      <c r="IQY100" s="35"/>
      <c r="IQZ100" s="35"/>
      <c r="IRA100" s="35"/>
      <c r="IRB100" s="35"/>
      <c r="IRC100" s="35"/>
      <c r="IRD100" s="35"/>
      <c r="IRE100" s="35"/>
      <c r="IRF100" s="35"/>
      <c r="IRG100" s="35"/>
      <c r="IRH100" s="35"/>
      <c r="IRI100" s="35"/>
      <c r="IRJ100" s="35"/>
      <c r="IRK100" s="35"/>
      <c r="IRL100" s="35"/>
      <c r="IRM100" s="35"/>
      <c r="IRN100" s="35"/>
      <c r="IRO100" s="35"/>
      <c r="IRP100" s="35"/>
      <c r="IRQ100" s="35"/>
      <c r="IRR100" s="35"/>
      <c r="IRS100" s="35"/>
      <c r="IRT100" s="35"/>
      <c r="IRU100" s="35"/>
      <c r="IRV100" s="35"/>
      <c r="IRW100" s="35"/>
      <c r="IRX100" s="35"/>
      <c r="IRY100" s="35"/>
      <c r="IRZ100" s="35"/>
      <c r="ISA100" s="35"/>
      <c r="ISB100" s="35"/>
      <c r="ISC100" s="35"/>
      <c r="ISD100" s="35"/>
      <c r="ISE100" s="35"/>
      <c r="ISF100" s="35"/>
      <c r="ISG100" s="35"/>
      <c r="ISH100" s="35"/>
      <c r="ISI100" s="35"/>
      <c r="ISJ100" s="35"/>
      <c r="ISK100" s="35"/>
      <c r="ISL100" s="35"/>
      <c r="ISM100" s="35"/>
      <c r="ISN100" s="35"/>
      <c r="ISO100" s="35"/>
      <c r="ISP100" s="35"/>
      <c r="ISQ100" s="35"/>
      <c r="ISR100" s="35"/>
      <c r="ISS100" s="35"/>
      <c r="IST100" s="35"/>
      <c r="ISU100" s="35"/>
      <c r="ISV100" s="35"/>
      <c r="ISW100" s="35"/>
      <c r="ISX100" s="35"/>
      <c r="ISY100" s="35"/>
      <c r="ISZ100" s="35"/>
      <c r="ITA100" s="35"/>
      <c r="ITB100" s="35"/>
      <c r="ITC100" s="35"/>
      <c r="ITD100" s="35"/>
      <c r="ITE100" s="35"/>
      <c r="ITF100" s="35"/>
      <c r="ITG100" s="35"/>
      <c r="ITH100" s="35"/>
      <c r="ITI100" s="35"/>
      <c r="ITJ100" s="35"/>
      <c r="ITK100" s="35"/>
      <c r="ITL100" s="35"/>
      <c r="ITM100" s="35"/>
      <c r="ITN100" s="35"/>
      <c r="ITO100" s="35"/>
      <c r="ITP100" s="35"/>
      <c r="ITQ100" s="35"/>
      <c r="ITR100" s="35"/>
      <c r="ITS100" s="35"/>
      <c r="ITT100" s="35"/>
      <c r="ITU100" s="35"/>
      <c r="ITV100" s="35"/>
      <c r="ITW100" s="35"/>
      <c r="ITX100" s="35"/>
      <c r="ITY100" s="35"/>
      <c r="ITZ100" s="35"/>
      <c r="IUA100" s="35"/>
      <c r="IUB100" s="35"/>
      <c r="IUC100" s="35"/>
      <c r="IUD100" s="35"/>
      <c r="IUE100" s="35"/>
      <c r="IUF100" s="35"/>
      <c r="IUG100" s="35"/>
      <c r="IUH100" s="35"/>
      <c r="IUI100" s="35"/>
      <c r="IUJ100" s="35"/>
      <c r="IUK100" s="35"/>
      <c r="IUL100" s="35"/>
      <c r="IUM100" s="35"/>
      <c r="IUN100" s="35"/>
      <c r="IUO100" s="35"/>
      <c r="IUP100" s="35"/>
      <c r="IUQ100" s="35"/>
      <c r="IUR100" s="35"/>
      <c r="IUS100" s="35"/>
      <c r="IUT100" s="35"/>
      <c r="IUU100" s="35"/>
      <c r="IUV100" s="35"/>
      <c r="IUW100" s="35"/>
      <c r="IUX100" s="35"/>
      <c r="IUY100" s="35"/>
      <c r="IUZ100" s="35"/>
      <c r="IVA100" s="35"/>
      <c r="IVB100" s="35"/>
      <c r="IVC100" s="35"/>
      <c r="IVD100" s="35"/>
      <c r="IVE100" s="35"/>
      <c r="IVF100" s="35"/>
      <c r="IVG100" s="35"/>
      <c r="IVH100" s="35"/>
      <c r="IVI100" s="35"/>
      <c r="IVJ100" s="35"/>
      <c r="IVK100" s="35"/>
      <c r="IVL100" s="35"/>
      <c r="IVM100" s="35"/>
      <c r="IVN100" s="35"/>
      <c r="IVO100" s="35"/>
      <c r="IVP100" s="35"/>
      <c r="IVQ100" s="35"/>
      <c r="IVR100" s="35"/>
      <c r="IVS100" s="35"/>
      <c r="IVT100" s="35"/>
      <c r="IVU100" s="35"/>
      <c r="IVV100" s="35"/>
      <c r="IVW100" s="35"/>
      <c r="IVX100" s="35"/>
      <c r="IVY100" s="35"/>
      <c r="IVZ100" s="35"/>
      <c r="IWA100" s="35"/>
      <c r="IWB100" s="35"/>
      <c r="IWC100" s="35"/>
      <c r="IWD100" s="35"/>
      <c r="IWE100" s="35"/>
      <c r="IWF100" s="35"/>
      <c r="IWG100" s="35"/>
      <c r="IWH100" s="35"/>
      <c r="IWI100" s="35"/>
      <c r="IWJ100" s="35"/>
      <c r="IWK100" s="35"/>
      <c r="IWL100" s="35"/>
      <c r="IWM100" s="35"/>
      <c r="IWN100" s="35"/>
      <c r="IWO100" s="35"/>
      <c r="IWP100" s="35"/>
      <c r="IWQ100" s="35"/>
      <c r="IWR100" s="35"/>
      <c r="IWS100" s="35"/>
      <c r="IWT100" s="35"/>
      <c r="IWU100" s="35"/>
      <c r="IWV100" s="35"/>
      <c r="IWW100" s="35"/>
      <c r="IWX100" s="35"/>
      <c r="IWY100" s="35"/>
      <c r="IWZ100" s="35"/>
      <c r="IXA100" s="35"/>
      <c r="IXB100" s="35"/>
      <c r="IXC100" s="35"/>
      <c r="IXD100" s="35"/>
      <c r="IXE100" s="35"/>
      <c r="IXF100" s="35"/>
      <c r="IXG100" s="35"/>
      <c r="IXH100" s="35"/>
      <c r="IXI100" s="35"/>
      <c r="IXJ100" s="35"/>
      <c r="IXK100" s="35"/>
      <c r="IXL100" s="35"/>
      <c r="IXM100" s="35"/>
      <c r="IXN100" s="35"/>
      <c r="IXO100" s="35"/>
      <c r="IXP100" s="35"/>
      <c r="IXQ100" s="35"/>
      <c r="IXR100" s="35"/>
      <c r="IXS100" s="35"/>
      <c r="IXT100" s="35"/>
      <c r="IXU100" s="35"/>
      <c r="IXV100" s="35"/>
      <c r="IXW100" s="35"/>
      <c r="IXX100" s="35"/>
      <c r="IXY100" s="35"/>
      <c r="IXZ100" s="35"/>
      <c r="IYA100" s="35"/>
      <c r="IYB100" s="35"/>
      <c r="IYC100" s="35"/>
      <c r="IYD100" s="35"/>
      <c r="IYE100" s="35"/>
      <c r="IYF100" s="35"/>
      <c r="IYG100" s="35"/>
      <c r="IYH100" s="35"/>
      <c r="IYI100" s="35"/>
      <c r="IYJ100" s="35"/>
      <c r="IYK100" s="35"/>
      <c r="IYL100" s="35"/>
      <c r="IYM100" s="35"/>
      <c r="IYN100" s="35"/>
      <c r="IYO100" s="35"/>
      <c r="IYP100" s="35"/>
      <c r="IYQ100" s="35"/>
      <c r="IYR100" s="35"/>
      <c r="IYS100" s="35"/>
      <c r="IYT100" s="35"/>
      <c r="IYU100" s="35"/>
      <c r="IYV100" s="35"/>
      <c r="IYW100" s="35"/>
      <c r="IYX100" s="35"/>
      <c r="IYY100" s="35"/>
      <c r="IYZ100" s="35"/>
      <c r="IZA100" s="35"/>
      <c r="IZB100" s="35"/>
      <c r="IZC100" s="35"/>
      <c r="IZD100" s="35"/>
      <c r="IZE100" s="35"/>
      <c r="IZF100" s="35"/>
      <c r="IZG100" s="35"/>
      <c r="IZH100" s="35"/>
      <c r="IZI100" s="35"/>
      <c r="IZJ100" s="35"/>
      <c r="IZK100" s="35"/>
      <c r="IZL100" s="35"/>
      <c r="IZM100" s="35"/>
      <c r="IZN100" s="35"/>
      <c r="IZO100" s="35"/>
      <c r="IZP100" s="35"/>
      <c r="IZQ100" s="35"/>
      <c r="IZR100" s="35"/>
      <c r="IZS100" s="35"/>
      <c r="IZT100" s="35"/>
      <c r="IZU100" s="35"/>
      <c r="IZV100" s="35"/>
      <c r="IZW100" s="35"/>
      <c r="IZX100" s="35"/>
      <c r="IZY100" s="35"/>
      <c r="IZZ100" s="35"/>
      <c r="JAA100" s="35"/>
      <c r="JAB100" s="35"/>
      <c r="JAC100" s="35"/>
      <c r="JAD100" s="35"/>
      <c r="JAE100" s="35"/>
      <c r="JAF100" s="35"/>
      <c r="JAG100" s="35"/>
      <c r="JAH100" s="35"/>
      <c r="JAI100" s="35"/>
      <c r="JAJ100" s="35"/>
      <c r="JAK100" s="35"/>
      <c r="JAL100" s="35"/>
      <c r="JAM100" s="35"/>
      <c r="JAN100" s="35"/>
      <c r="JAO100" s="35"/>
      <c r="JAP100" s="35"/>
      <c r="JAQ100" s="35"/>
      <c r="JAR100" s="35"/>
      <c r="JAS100" s="35"/>
      <c r="JAT100" s="35"/>
      <c r="JAU100" s="35"/>
      <c r="JAV100" s="35"/>
      <c r="JAW100" s="35"/>
      <c r="JAX100" s="35"/>
      <c r="JAY100" s="35"/>
      <c r="JAZ100" s="35"/>
      <c r="JBA100" s="35"/>
      <c r="JBB100" s="35"/>
      <c r="JBC100" s="35"/>
      <c r="JBD100" s="35"/>
      <c r="JBE100" s="35"/>
      <c r="JBF100" s="35"/>
      <c r="JBG100" s="35"/>
      <c r="JBH100" s="35"/>
      <c r="JBI100" s="35"/>
      <c r="JBJ100" s="35"/>
      <c r="JBK100" s="35"/>
      <c r="JBL100" s="35"/>
      <c r="JBM100" s="35"/>
      <c r="JBN100" s="35"/>
      <c r="JBO100" s="35"/>
      <c r="JBP100" s="35"/>
      <c r="JBQ100" s="35"/>
      <c r="JBR100" s="35"/>
      <c r="JBS100" s="35"/>
      <c r="JBT100" s="35"/>
      <c r="JBU100" s="35"/>
      <c r="JBV100" s="35"/>
      <c r="JBW100" s="35"/>
      <c r="JBX100" s="35"/>
      <c r="JBY100" s="35"/>
      <c r="JBZ100" s="35"/>
      <c r="JCA100" s="35"/>
      <c r="JCB100" s="35"/>
      <c r="JCC100" s="35"/>
      <c r="JCD100" s="35"/>
      <c r="JCE100" s="35"/>
      <c r="JCF100" s="35"/>
      <c r="JCG100" s="35"/>
      <c r="JCH100" s="35"/>
      <c r="JCI100" s="35"/>
      <c r="JCJ100" s="35"/>
      <c r="JCK100" s="35"/>
      <c r="JCL100" s="35"/>
      <c r="JCM100" s="35"/>
      <c r="JCN100" s="35"/>
      <c r="JCO100" s="35"/>
      <c r="JCP100" s="35"/>
      <c r="JCQ100" s="35"/>
      <c r="JCR100" s="35"/>
      <c r="JCS100" s="35"/>
      <c r="JCT100" s="35"/>
      <c r="JCU100" s="35"/>
      <c r="JCV100" s="35"/>
      <c r="JCW100" s="35"/>
      <c r="JCX100" s="35"/>
      <c r="JCY100" s="35"/>
      <c r="JCZ100" s="35"/>
      <c r="JDA100" s="35"/>
      <c r="JDB100" s="35"/>
      <c r="JDC100" s="35"/>
      <c r="JDD100" s="35"/>
      <c r="JDE100" s="35"/>
      <c r="JDF100" s="35"/>
      <c r="JDG100" s="35"/>
      <c r="JDH100" s="35"/>
      <c r="JDI100" s="35"/>
      <c r="JDJ100" s="35"/>
      <c r="JDK100" s="35"/>
      <c r="JDL100" s="35"/>
      <c r="JDM100" s="35"/>
      <c r="JDN100" s="35"/>
      <c r="JDO100" s="35"/>
      <c r="JDP100" s="35"/>
      <c r="JDQ100" s="35"/>
      <c r="JDR100" s="35"/>
      <c r="JDS100" s="35"/>
      <c r="JDT100" s="35"/>
      <c r="JDU100" s="35"/>
      <c r="JDV100" s="35"/>
      <c r="JDW100" s="35"/>
      <c r="JDX100" s="35"/>
      <c r="JDY100" s="35"/>
      <c r="JDZ100" s="35"/>
      <c r="JEA100" s="35"/>
      <c r="JEB100" s="35"/>
      <c r="JEC100" s="35"/>
      <c r="JED100" s="35"/>
      <c r="JEE100" s="35"/>
      <c r="JEF100" s="35"/>
      <c r="JEG100" s="35"/>
      <c r="JEH100" s="35"/>
      <c r="JEI100" s="35"/>
      <c r="JEJ100" s="35"/>
      <c r="JEK100" s="35"/>
      <c r="JEL100" s="35"/>
      <c r="JEM100" s="35"/>
      <c r="JEN100" s="35"/>
      <c r="JEO100" s="35"/>
      <c r="JEP100" s="35"/>
      <c r="JEQ100" s="35"/>
      <c r="JER100" s="35"/>
      <c r="JES100" s="35"/>
      <c r="JET100" s="35"/>
      <c r="JEU100" s="35"/>
      <c r="JEV100" s="35"/>
      <c r="JEW100" s="35"/>
      <c r="JEX100" s="35"/>
      <c r="JEY100" s="35"/>
      <c r="JEZ100" s="35"/>
      <c r="JFA100" s="35"/>
      <c r="JFB100" s="35"/>
      <c r="JFC100" s="35"/>
      <c r="JFD100" s="35"/>
      <c r="JFE100" s="35"/>
      <c r="JFF100" s="35"/>
      <c r="JFG100" s="35"/>
      <c r="JFH100" s="35"/>
      <c r="JFI100" s="35"/>
      <c r="JFJ100" s="35"/>
      <c r="JFK100" s="35"/>
      <c r="JFL100" s="35"/>
      <c r="JFM100" s="35"/>
      <c r="JFN100" s="35"/>
      <c r="JFO100" s="35"/>
      <c r="JFP100" s="35"/>
      <c r="JFQ100" s="35"/>
      <c r="JFR100" s="35"/>
      <c r="JFS100" s="35"/>
      <c r="JFT100" s="35"/>
      <c r="JFU100" s="35"/>
      <c r="JFV100" s="35"/>
      <c r="JFW100" s="35"/>
      <c r="JFX100" s="35"/>
      <c r="JFY100" s="35"/>
      <c r="JFZ100" s="35"/>
      <c r="JGA100" s="35"/>
      <c r="JGB100" s="35"/>
      <c r="JGC100" s="35"/>
      <c r="JGD100" s="35"/>
      <c r="JGE100" s="35"/>
      <c r="JGF100" s="35"/>
      <c r="JGG100" s="35"/>
      <c r="JGH100" s="35"/>
      <c r="JGI100" s="35"/>
      <c r="JGJ100" s="35"/>
      <c r="JGK100" s="35"/>
      <c r="JGL100" s="35"/>
      <c r="JGM100" s="35"/>
      <c r="JGN100" s="35"/>
      <c r="JGO100" s="35"/>
      <c r="JGP100" s="35"/>
      <c r="JGQ100" s="35"/>
      <c r="JGR100" s="35"/>
      <c r="JGS100" s="35"/>
      <c r="JGT100" s="35"/>
      <c r="JGU100" s="35"/>
      <c r="JGV100" s="35"/>
      <c r="JGW100" s="35"/>
      <c r="JGX100" s="35"/>
      <c r="JGY100" s="35"/>
      <c r="JGZ100" s="35"/>
      <c r="JHA100" s="35"/>
      <c r="JHB100" s="35"/>
      <c r="JHC100" s="35"/>
      <c r="JHD100" s="35"/>
      <c r="JHE100" s="35"/>
      <c r="JHF100" s="35"/>
      <c r="JHG100" s="35"/>
      <c r="JHH100" s="35"/>
      <c r="JHI100" s="35"/>
      <c r="JHJ100" s="35"/>
      <c r="JHK100" s="35"/>
      <c r="JHL100" s="35"/>
      <c r="JHM100" s="35"/>
      <c r="JHN100" s="35"/>
      <c r="JHO100" s="35"/>
      <c r="JHP100" s="35"/>
      <c r="JHQ100" s="35"/>
      <c r="JHR100" s="35"/>
      <c r="JHS100" s="35"/>
      <c r="JHT100" s="35"/>
      <c r="JHU100" s="35"/>
      <c r="JHV100" s="35"/>
      <c r="JHW100" s="35"/>
      <c r="JHX100" s="35"/>
      <c r="JHY100" s="35"/>
      <c r="JHZ100" s="35"/>
      <c r="JIA100" s="35"/>
      <c r="JIB100" s="35"/>
      <c r="JIC100" s="35"/>
      <c r="JID100" s="35"/>
      <c r="JIE100" s="35"/>
      <c r="JIF100" s="35"/>
      <c r="JIG100" s="35"/>
      <c r="JIH100" s="35"/>
      <c r="JII100" s="35"/>
      <c r="JIJ100" s="35"/>
      <c r="JIK100" s="35"/>
      <c r="JIL100" s="35"/>
      <c r="JIM100" s="35"/>
      <c r="JIN100" s="35"/>
      <c r="JIO100" s="35"/>
      <c r="JIP100" s="35"/>
      <c r="JIQ100" s="35"/>
      <c r="JIR100" s="35"/>
      <c r="JIS100" s="35"/>
      <c r="JIT100" s="35"/>
      <c r="JIU100" s="35"/>
      <c r="JIV100" s="35"/>
      <c r="JIW100" s="35"/>
      <c r="JIX100" s="35"/>
      <c r="JIY100" s="35"/>
      <c r="JIZ100" s="35"/>
      <c r="JJA100" s="35"/>
      <c r="JJB100" s="35"/>
      <c r="JJC100" s="35"/>
      <c r="JJD100" s="35"/>
      <c r="JJE100" s="35"/>
      <c r="JJF100" s="35"/>
      <c r="JJG100" s="35"/>
      <c r="JJH100" s="35"/>
      <c r="JJI100" s="35"/>
      <c r="JJJ100" s="35"/>
      <c r="JJK100" s="35"/>
      <c r="JJL100" s="35"/>
      <c r="JJM100" s="35"/>
      <c r="JJN100" s="35"/>
      <c r="JJO100" s="35"/>
      <c r="JJP100" s="35"/>
      <c r="JJQ100" s="35"/>
      <c r="JJR100" s="35"/>
      <c r="JJS100" s="35"/>
      <c r="JJT100" s="35"/>
      <c r="JJU100" s="35"/>
      <c r="JJV100" s="35"/>
      <c r="JJW100" s="35"/>
      <c r="JJX100" s="35"/>
      <c r="JJY100" s="35"/>
      <c r="JJZ100" s="35"/>
      <c r="JKA100" s="35"/>
      <c r="JKB100" s="35"/>
      <c r="JKC100" s="35"/>
      <c r="JKD100" s="35"/>
      <c r="JKE100" s="35"/>
      <c r="JKF100" s="35"/>
      <c r="JKG100" s="35"/>
      <c r="JKH100" s="35"/>
      <c r="JKI100" s="35"/>
      <c r="JKJ100" s="35"/>
      <c r="JKK100" s="35"/>
      <c r="JKL100" s="35"/>
      <c r="JKM100" s="35"/>
      <c r="JKN100" s="35"/>
      <c r="JKO100" s="35"/>
      <c r="JKP100" s="35"/>
      <c r="JKQ100" s="35"/>
      <c r="JKR100" s="35"/>
      <c r="JKS100" s="35"/>
      <c r="JKT100" s="35"/>
      <c r="JKU100" s="35"/>
      <c r="JKV100" s="35"/>
      <c r="JKW100" s="35"/>
      <c r="JKX100" s="35"/>
      <c r="JKY100" s="35"/>
      <c r="JKZ100" s="35"/>
      <c r="JLA100" s="35"/>
      <c r="JLB100" s="35"/>
      <c r="JLC100" s="35"/>
      <c r="JLD100" s="35"/>
      <c r="JLE100" s="35"/>
      <c r="JLF100" s="35"/>
      <c r="JLG100" s="35"/>
      <c r="JLH100" s="35"/>
      <c r="JLI100" s="35"/>
      <c r="JLJ100" s="35"/>
      <c r="JLK100" s="35"/>
      <c r="JLL100" s="35"/>
      <c r="JLM100" s="35"/>
      <c r="JLN100" s="35"/>
      <c r="JLO100" s="35"/>
      <c r="JLP100" s="35"/>
      <c r="JLQ100" s="35"/>
      <c r="JLR100" s="35"/>
      <c r="JLS100" s="35"/>
      <c r="JLT100" s="35"/>
      <c r="JLU100" s="35"/>
      <c r="JLV100" s="35"/>
      <c r="JLW100" s="35"/>
      <c r="JLX100" s="35"/>
      <c r="JLY100" s="35"/>
      <c r="JLZ100" s="35"/>
      <c r="JMA100" s="35"/>
      <c r="JMB100" s="35"/>
      <c r="JMC100" s="35"/>
      <c r="JMD100" s="35"/>
      <c r="JME100" s="35"/>
      <c r="JMF100" s="35"/>
      <c r="JMG100" s="35"/>
      <c r="JMH100" s="35"/>
      <c r="JMI100" s="35"/>
      <c r="JMJ100" s="35"/>
      <c r="JMK100" s="35"/>
      <c r="JML100" s="35"/>
      <c r="JMM100" s="35"/>
      <c r="JMN100" s="35"/>
      <c r="JMO100" s="35"/>
      <c r="JMP100" s="35"/>
      <c r="JMQ100" s="35"/>
      <c r="JMR100" s="35"/>
      <c r="JMS100" s="35"/>
      <c r="JMT100" s="35"/>
      <c r="JMU100" s="35"/>
      <c r="JMV100" s="35"/>
      <c r="JMW100" s="35"/>
      <c r="JMX100" s="35"/>
      <c r="JMY100" s="35"/>
      <c r="JMZ100" s="35"/>
      <c r="JNA100" s="35"/>
      <c r="JNB100" s="35"/>
      <c r="JNC100" s="35"/>
      <c r="JND100" s="35"/>
      <c r="JNE100" s="35"/>
      <c r="JNF100" s="35"/>
      <c r="JNG100" s="35"/>
      <c r="JNH100" s="35"/>
      <c r="JNI100" s="35"/>
      <c r="JNJ100" s="35"/>
      <c r="JNK100" s="35"/>
      <c r="JNL100" s="35"/>
      <c r="JNM100" s="35"/>
      <c r="JNN100" s="35"/>
      <c r="JNO100" s="35"/>
      <c r="JNP100" s="35"/>
      <c r="JNQ100" s="35"/>
      <c r="JNR100" s="35"/>
      <c r="JNS100" s="35"/>
      <c r="JNT100" s="35"/>
      <c r="JNU100" s="35"/>
      <c r="JNV100" s="35"/>
      <c r="JNW100" s="35"/>
      <c r="JNX100" s="35"/>
      <c r="JNY100" s="35"/>
      <c r="JNZ100" s="35"/>
      <c r="JOA100" s="35"/>
      <c r="JOB100" s="35"/>
      <c r="JOC100" s="35"/>
      <c r="JOD100" s="35"/>
      <c r="JOE100" s="35"/>
      <c r="JOF100" s="35"/>
      <c r="JOG100" s="35"/>
      <c r="JOH100" s="35"/>
      <c r="JOI100" s="35"/>
      <c r="JOJ100" s="35"/>
      <c r="JOK100" s="35"/>
      <c r="JOL100" s="35"/>
      <c r="JOM100" s="35"/>
      <c r="JON100" s="35"/>
      <c r="JOO100" s="35"/>
      <c r="JOP100" s="35"/>
      <c r="JOQ100" s="35"/>
      <c r="JOR100" s="35"/>
      <c r="JOS100" s="35"/>
      <c r="JOT100" s="35"/>
      <c r="JOU100" s="35"/>
      <c r="JOV100" s="35"/>
      <c r="JOW100" s="35"/>
      <c r="JOX100" s="35"/>
      <c r="JOY100" s="35"/>
      <c r="JOZ100" s="35"/>
      <c r="JPA100" s="35"/>
      <c r="JPB100" s="35"/>
      <c r="JPC100" s="35"/>
      <c r="JPD100" s="35"/>
      <c r="JPE100" s="35"/>
      <c r="JPF100" s="35"/>
      <c r="JPG100" s="35"/>
      <c r="JPH100" s="35"/>
      <c r="JPI100" s="35"/>
      <c r="JPJ100" s="35"/>
      <c r="JPK100" s="35"/>
      <c r="JPL100" s="35"/>
      <c r="JPM100" s="35"/>
      <c r="JPN100" s="35"/>
      <c r="JPO100" s="35"/>
      <c r="JPP100" s="35"/>
      <c r="JPQ100" s="35"/>
      <c r="JPR100" s="35"/>
      <c r="JPS100" s="35"/>
      <c r="JPT100" s="35"/>
      <c r="JPU100" s="35"/>
      <c r="JPV100" s="35"/>
      <c r="JPW100" s="35"/>
      <c r="JPX100" s="35"/>
      <c r="JPY100" s="35"/>
      <c r="JPZ100" s="35"/>
      <c r="JQA100" s="35"/>
      <c r="JQB100" s="35"/>
      <c r="JQC100" s="35"/>
      <c r="JQD100" s="35"/>
      <c r="JQE100" s="35"/>
      <c r="JQF100" s="35"/>
      <c r="JQG100" s="35"/>
      <c r="JQH100" s="35"/>
      <c r="JQI100" s="35"/>
      <c r="JQJ100" s="35"/>
      <c r="JQK100" s="35"/>
      <c r="JQL100" s="35"/>
      <c r="JQM100" s="35"/>
      <c r="JQN100" s="35"/>
      <c r="JQO100" s="35"/>
      <c r="JQP100" s="35"/>
      <c r="JQQ100" s="35"/>
      <c r="JQR100" s="35"/>
      <c r="JQS100" s="35"/>
      <c r="JQT100" s="35"/>
      <c r="JQU100" s="35"/>
      <c r="JQV100" s="35"/>
      <c r="JQW100" s="35"/>
      <c r="JQX100" s="35"/>
      <c r="JQY100" s="35"/>
      <c r="JQZ100" s="35"/>
      <c r="JRA100" s="35"/>
      <c r="JRB100" s="35"/>
      <c r="JRC100" s="35"/>
      <c r="JRD100" s="35"/>
      <c r="JRE100" s="35"/>
      <c r="JRF100" s="35"/>
      <c r="JRG100" s="35"/>
      <c r="JRH100" s="35"/>
      <c r="JRI100" s="35"/>
      <c r="JRJ100" s="35"/>
      <c r="JRK100" s="35"/>
      <c r="JRL100" s="35"/>
      <c r="JRM100" s="35"/>
      <c r="JRN100" s="35"/>
      <c r="JRO100" s="35"/>
      <c r="JRP100" s="35"/>
      <c r="JRQ100" s="35"/>
      <c r="JRR100" s="35"/>
      <c r="JRS100" s="35"/>
      <c r="JRT100" s="35"/>
      <c r="JRU100" s="35"/>
      <c r="JRV100" s="35"/>
      <c r="JRW100" s="35"/>
      <c r="JRX100" s="35"/>
      <c r="JRY100" s="35"/>
      <c r="JRZ100" s="35"/>
      <c r="JSA100" s="35"/>
      <c r="JSB100" s="35"/>
      <c r="JSC100" s="35"/>
      <c r="JSD100" s="35"/>
      <c r="JSE100" s="35"/>
      <c r="JSF100" s="35"/>
      <c r="JSG100" s="35"/>
      <c r="JSH100" s="35"/>
      <c r="JSI100" s="35"/>
      <c r="JSJ100" s="35"/>
      <c r="JSK100" s="35"/>
      <c r="JSL100" s="35"/>
      <c r="JSM100" s="35"/>
      <c r="JSN100" s="35"/>
      <c r="JSO100" s="35"/>
      <c r="JSP100" s="35"/>
      <c r="JSQ100" s="35"/>
      <c r="JSR100" s="35"/>
      <c r="JSS100" s="35"/>
      <c r="JST100" s="35"/>
      <c r="JSU100" s="35"/>
      <c r="JSV100" s="35"/>
      <c r="JSW100" s="35"/>
      <c r="JSX100" s="35"/>
      <c r="JSY100" s="35"/>
      <c r="JSZ100" s="35"/>
      <c r="JTA100" s="35"/>
      <c r="JTB100" s="35"/>
      <c r="JTC100" s="35"/>
      <c r="JTD100" s="35"/>
      <c r="JTE100" s="35"/>
      <c r="JTF100" s="35"/>
      <c r="JTG100" s="35"/>
      <c r="JTH100" s="35"/>
      <c r="JTI100" s="35"/>
      <c r="JTJ100" s="35"/>
      <c r="JTK100" s="35"/>
      <c r="JTL100" s="35"/>
      <c r="JTM100" s="35"/>
      <c r="JTN100" s="35"/>
      <c r="JTO100" s="35"/>
      <c r="JTP100" s="35"/>
      <c r="JTQ100" s="35"/>
      <c r="JTR100" s="35"/>
      <c r="JTS100" s="35"/>
      <c r="JTT100" s="35"/>
      <c r="JTU100" s="35"/>
      <c r="JTV100" s="35"/>
      <c r="JTW100" s="35"/>
      <c r="JTX100" s="35"/>
      <c r="JTY100" s="35"/>
      <c r="JTZ100" s="35"/>
      <c r="JUA100" s="35"/>
      <c r="JUB100" s="35"/>
      <c r="JUC100" s="35"/>
      <c r="JUD100" s="35"/>
      <c r="JUE100" s="35"/>
      <c r="JUF100" s="35"/>
      <c r="JUG100" s="35"/>
      <c r="JUH100" s="35"/>
      <c r="JUI100" s="35"/>
      <c r="JUJ100" s="35"/>
      <c r="JUK100" s="35"/>
      <c r="JUL100" s="35"/>
      <c r="JUM100" s="35"/>
      <c r="JUN100" s="35"/>
      <c r="JUO100" s="35"/>
      <c r="JUP100" s="35"/>
      <c r="JUQ100" s="35"/>
      <c r="JUR100" s="35"/>
      <c r="JUS100" s="35"/>
      <c r="JUT100" s="35"/>
      <c r="JUU100" s="35"/>
      <c r="JUV100" s="35"/>
      <c r="JUW100" s="35"/>
      <c r="JUX100" s="35"/>
      <c r="JUY100" s="35"/>
      <c r="JUZ100" s="35"/>
      <c r="JVA100" s="35"/>
      <c r="JVB100" s="35"/>
      <c r="JVC100" s="35"/>
      <c r="JVD100" s="35"/>
      <c r="JVE100" s="35"/>
      <c r="JVF100" s="35"/>
      <c r="JVG100" s="35"/>
      <c r="JVH100" s="35"/>
      <c r="JVI100" s="35"/>
      <c r="JVJ100" s="35"/>
      <c r="JVK100" s="35"/>
      <c r="JVL100" s="35"/>
      <c r="JVM100" s="35"/>
      <c r="JVN100" s="35"/>
      <c r="JVO100" s="35"/>
      <c r="JVP100" s="35"/>
      <c r="JVQ100" s="35"/>
      <c r="JVR100" s="35"/>
      <c r="JVS100" s="35"/>
      <c r="JVT100" s="35"/>
      <c r="JVU100" s="35"/>
      <c r="JVV100" s="35"/>
      <c r="JVW100" s="35"/>
      <c r="JVX100" s="35"/>
      <c r="JVY100" s="35"/>
      <c r="JVZ100" s="35"/>
      <c r="JWA100" s="35"/>
      <c r="JWB100" s="35"/>
      <c r="JWC100" s="35"/>
      <c r="JWD100" s="35"/>
      <c r="JWE100" s="35"/>
      <c r="JWF100" s="35"/>
      <c r="JWG100" s="35"/>
      <c r="JWH100" s="35"/>
      <c r="JWI100" s="35"/>
      <c r="JWJ100" s="35"/>
      <c r="JWK100" s="35"/>
      <c r="JWL100" s="35"/>
      <c r="JWM100" s="35"/>
      <c r="JWN100" s="35"/>
      <c r="JWO100" s="35"/>
      <c r="JWP100" s="35"/>
      <c r="JWQ100" s="35"/>
      <c r="JWR100" s="35"/>
      <c r="JWS100" s="35"/>
      <c r="JWT100" s="35"/>
      <c r="JWU100" s="35"/>
      <c r="JWV100" s="35"/>
      <c r="JWW100" s="35"/>
      <c r="JWX100" s="35"/>
      <c r="JWY100" s="35"/>
      <c r="JWZ100" s="35"/>
      <c r="JXA100" s="35"/>
      <c r="JXB100" s="35"/>
      <c r="JXC100" s="35"/>
      <c r="JXD100" s="35"/>
      <c r="JXE100" s="35"/>
      <c r="JXF100" s="35"/>
      <c r="JXG100" s="35"/>
      <c r="JXH100" s="35"/>
      <c r="JXI100" s="35"/>
      <c r="JXJ100" s="35"/>
      <c r="JXK100" s="35"/>
      <c r="JXL100" s="35"/>
      <c r="JXM100" s="35"/>
      <c r="JXN100" s="35"/>
      <c r="JXO100" s="35"/>
      <c r="JXP100" s="35"/>
      <c r="JXQ100" s="35"/>
      <c r="JXR100" s="35"/>
      <c r="JXS100" s="35"/>
      <c r="JXT100" s="35"/>
      <c r="JXU100" s="35"/>
      <c r="JXV100" s="35"/>
      <c r="JXW100" s="35"/>
      <c r="JXX100" s="35"/>
      <c r="JXY100" s="35"/>
      <c r="JXZ100" s="35"/>
      <c r="JYA100" s="35"/>
      <c r="JYB100" s="35"/>
      <c r="JYC100" s="35"/>
      <c r="JYD100" s="35"/>
      <c r="JYE100" s="35"/>
      <c r="JYF100" s="35"/>
      <c r="JYG100" s="35"/>
      <c r="JYH100" s="35"/>
      <c r="JYI100" s="35"/>
      <c r="JYJ100" s="35"/>
      <c r="JYK100" s="35"/>
      <c r="JYL100" s="35"/>
      <c r="JYM100" s="35"/>
      <c r="JYN100" s="35"/>
      <c r="JYO100" s="35"/>
      <c r="JYP100" s="35"/>
      <c r="JYQ100" s="35"/>
      <c r="JYR100" s="35"/>
      <c r="JYS100" s="35"/>
      <c r="JYT100" s="35"/>
      <c r="JYU100" s="35"/>
      <c r="JYV100" s="35"/>
      <c r="JYW100" s="35"/>
      <c r="JYX100" s="35"/>
      <c r="JYY100" s="35"/>
      <c r="JYZ100" s="35"/>
      <c r="JZA100" s="35"/>
      <c r="JZB100" s="35"/>
      <c r="JZC100" s="35"/>
      <c r="JZD100" s="35"/>
      <c r="JZE100" s="35"/>
      <c r="JZF100" s="35"/>
      <c r="JZG100" s="35"/>
      <c r="JZH100" s="35"/>
      <c r="JZI100" s="35"/>
      <c r="JZJ100" s="35"/>
      <c r="JZK100" s="35"/>
      <c r="JZL100" s="35"/>
      <c r="JZM100" s="35"/>
      <c r="JZN100" s="35"/>
      <c r="JZO100" s="35"/>
      <c r="JZP100" s="35"/>
      <c r="JZQ100" s="35"/>
      <c r="JZR100" s="35"/>
      <c r="JZS100" s="35"/>
      <c r="JZT100" s="35"/>
      <c r="JZU100" s="35"/>
      <c r="JZV100" s="35"/>
      <c r="JZW100" s="35"/>
      <c r="JZX100" s="35"/>
      <c r="JZY100" s="35"/>
      <c r="JZZ100" s="35"/>
      <c r="KAA100" s="35"/>
      <c r="KAB100" s="35"/>
      <c r="KAC100" s="35"/>
      <c r="KAD100" s="35"/>
      <c r="KAE100" s="35"/>
      <c r="KAF100" s="35"/>
      <c r="KAG100" s="35"/>
      <c r="KAH100" s="35"/>
      <c r="KAI100" s="35"/>
      <c r="KAJ100" s="35"/>
      <c r="KAK100" s="35"/>
      <c r="KAL100" s="35"/>
      <c r="KAM100" s="35"/>
      <c r="KAN100" s="35"/>
      <c r="KAO100" s="35"/>
      <c r="KAP100" s="35"/>
      <c r="KAQ100" s="35"/>
      <c r="KAR100" s="35"/>
      <c r="KAS100" s="35"/>
      <c r="KAT100" s="35"/>
      <c r="KAU100" s="35"/>
      <c r="KAV100" s="35"/>
      <c r="KAW100" s="35"/>
      <c r="KAX100" s="35"/>
      <c r="KAY100" s="35"/>
      <c r="KAZ100" s="35"/>
      <c r="KBA100" s="35"/>
      <c r="KBB100" s="35"/>
      <c r="KBC100" s="35"/>
      <c r="KBD100" s="35"/>
      <c r="KBE100" s="35"/>
      <c r="KBF100" s="35"/>
      <c r="KBG100" s="35"/>
      <c r="KBH100" s="35"/>
      <c r="KBI100" s="35"/>
      <c r="KBJ100" s="35"/>
      <c r="KBK100" s="35"/>
      <c r="KBL100" s="35"/>
      <c r="KBM100" s="35"/>
      <c r="KBN100" s="35"/>
      <c r="KBO100" s="35"/>
      <c r="KBP100" s="35"/>
      <c r="KBQ100" s="35"/>
      <c r="KBR100" s="35"/>
      <c r="KBS100" s="35"/>
      <c r="KBT100" s="35"/>
      <c r="KBU100" s="35"/>
      <c r="KBV100" s="35"/>
      <c r="KBW100" s="35"/>
      <c r="KBX100" s="35"/>
      <c r="KBY100" s="35"/>
      <c r="KBZ100" s="35"/>
      <c r="KCA100" s="35"/>
      <c r="KCB100" s="35"/>
      <c r="KCC100" s="35"/>
      <c r="KCD100" s="35"/>
      <c r="KCE100" s="35"/>
      <c r="KCF100" s="35"/>
      <c r="KCG100" s="35"/>
      <c r="KCH100" s="35"/>
      <c r="KCI100" s="35"/>
      <c r="KCJ100" s="35"/>
      <c r="KCK100" s="35"/>
      <c r="KCL100" s="35"/>
      <c r="KCM100" s="35"/>
      <c r="KCN100" s="35"/>
      <c r="KCO100" s="35"/>
      <c r="KCP100" s="35"/>
      <c r="KCQ100" s="35"/>
      <c r="KCR100" s="35"/>
      <c r="KCS100" s="35"/>
      <c r="KCT100" s="35"/>
      <c r="KCU100" s="35"/>
      <c r="KCV100" s="35"/>
      <c r="KCW100" s="35"/>
      <c r="KCX100" s="35"/>
      <c r="KCY100" s="35"/>
      <c r="KCZ100" s="35"/>
      <c r="KDA100" s="35"/>
      <c r="KDB100" s="35"/>
      <c r="KDC100" s="35"/>
      <c r="KDD100" s="35"/>
      <c r="KDE100" s="35"/>
      <c r="KDF100" s="35"/>
      <c r="KDG100" s="35"/>
      <c r="KDH100" s="35"/>
      <c r="KDI100" s="35"/>
      <c r="KDJ100" s="35"/>
      <c r="KDK100" s="35"/>
      <c r="KDL100" s="35"/>
      <c r="KDM100" s="35"/>
      <c r="KDN100" s="35"/>
      <c r="KDO100" s="35"/>
      <c r="KDP100" s="35"/>
      <c r="KDQ100" s="35"/>
      <c r="KDR100" s="35"/>
      <c r="KDS100" s="35"/>
      <c r="KDT100" s="35"/>
      <c r="KDU100" s="35"/>
      <c r="KDV100" s="35"/>
      <c r="KDW100" s="35"/>
      <c r="KDX100" s="35"/>
      <c r="KDY100" s="35"/>
      <c r="KDZ100" s="35"/>
      <c r="KEA100" s="35"/>
      <c r="KEB100" s="35"/>
      <c r="KEC100" s="35"/>
      <c r="KED100" s="35"/>
      <c r="KEE100" s="35"/>
      <c r="KEF100" s="35"/>
      <c r="KEG100" s="35"/>
      <c r="KEH100" s="35"/>
      <c r="KEI100" s="35"/>
      <c r="KEJ100" s="35"/>
      <c r="KEK100" s="35"/>
      <c r="KEL100" s="35"/>
      <c r="KEM100" s="35"/>
      <c r="KEN100" s="35"/>
      <c r="KEO100" s="35"/>
      <c r="KEP100" s="35"/>
      <c r="KEQ100" s="35"/>
      <c r="KER100" s="35"/>
      <c r="KES100" s="35"/>
      <c r="KET100" s="35"/>
      <c r="KEU100" s="35"/>
      <c r="KEV100" s="35"/>
      <c r="KEW100" s="35"/>
      <c r="KEX100" s="35"/>
      <c r="KEY100" s="35"/>
      <c r="KEZ100" s="35"/>
      <c r="KFA100" s="35"/>
      <c r="KFB100" s="35"/>
      <c r="KFC100" s="35"/>
      <c r="KFD100" s="35"/>
      <c r="KFE100" s="35"/>
      <c r="KFF100" s="35"/>
      <c r="KFG100" s="35"/>
      <c r="KFH100" s="35"/>
      <c r="KFI100" s="35"/>
      <c r="KFJ100" s="35"/>
      <c r="KFK100" s="35"/>
      <c r="KFL100" s="35"/>
      <c r="KFM100" s="35"/>
      <c r="KFN100" s="35"/>
      <c r="KFO100" s="35"/>
      <c r="KFP100" s="35"/>
      <c r="KFQ100" s="35"/>
      <c r="KFR100" s="35"/>
      <c r="KFS100" s="35"/>
      <c r="KFT100" s="35"/>
      <c r="KFU100" s="35"/>
      <c r="KFV100" s="35"/>
      <c r="KFW100" s="35"/>
      <c r="KFX100" s="35"/>
      <c r="KFY100" s="35"/>
      <c r="KFZ100" s="35"/>
      <c r="KGA100" s="35"/>
      <c r="KGB100" s="35"/>
      <c r="KGC100" s="35"/>
      <c r="KGD100" s="35"/>
      <c r="KGE100" s="35"/>
      <c r="KGF100" s="35"/>
      <c r="KGG100" s="35"/>
      <c r="KGH100" s="35"/>
      <c r="KGI100" s="35"/>
      <c r="KGJ100" s="35"/>
      <c r="KGK100" s="35"/>
      <c r="KGL100" s="35"/>
      <c r="KGM100" s="35"/>
      <c r="KGN100" s="35"/>
      <c r="KGO100" s="35"/>
      <c r="KGP100" s="35"/>
      <c r="KGQ100" s="35"/>
      <c r="KGR100" s="35"/>
      <c r="KGS100" s="35"/>
      <c r="KGT100" s="35"/>
      <c r="KGU100" s="35"/>
      <c r="KGV100" s="35"/>
      <c r="KGW100" s="35"/>
      <c r="KGX100" s="35"/>
      <c r="KGY100" s="35"/>
      <c r="KGZ100" s="35"/>
      <c r="KHA100" s="35"/>
      <c r="KHB100" s="35"/>
      <c r="KHC100" s="35"/>
      <c r="KHD100" s="35"/>
      <c r="KHE100" s="35"/>
      <c r="KHF100" s="35"/>
      <c r="KHG100" s="35"/>
      <c r="KHH100" s="35"/>
      <c r="KHI100" s="35"/>
      <c r="KHJ100" s="35"/>
      <c r="KHK100" s="35"/>
      <c r="KHL100" s="35"/>
      <c r="KHM100" s="35"/>
      <c r="KHN100" s="35"/>
      <c r="KHO100" s="35"/>
      <c r="KHP100" s="35"/>
      <c r="KHQ100" s="35"/>
      <c r="KHR100" s="35"/>
      <c r="KHS100" s="35"/>
      <c r="KHT100" s="35"/>
      <c r="KHU100" s="35"/>
      <c r="KHV100" s="35"/>
      <c r="KHW100" s="35"/>
      <c r="KHX100" s="35"/>
      <c r="KHY100" s="35"/>
      <c r="KHZ100" s="35"/>
      <c r="KIA100" s="35"/>
      <c r="KIB100" s="35"/>
      <c r="KIC100" s="35"/>
      <c r="KID100" s="35"/>
      <c r="KIE100" s="35"/>
      <c r="KIF100" s="35"/>
      <c r="KIG100" s="35"/>
      <c r="KIH100" s="35"/>
      <c r="KII100" s="35"/>
      <c r="KIJ100" s="35"/>
      <c r="KIK100" s="35"/>
      <c r="KIL100" s="35"/>
      <c r="KIM100" s="35"/>
      <c r="KIN100" s="35"/>
      <c r="KIO100" s="35"/>
      <c r="KIP100" s="35"/>
      <c r="KIQ100" s="35"/>
      <c r="KIR100" s="35"/>
      <c r="KIS100" s="35"/>
      <c r="KIT100" s="35"/>
      <c r="KIU100" s="35"/>
      <c r="KIV100" s="35"/>
      <c r="KIW100" s="35"/>
      <c r="KIX100" s="35"/>
      <c r="KIY100" s="35"/>
      <c r="KIZ100" s="35"/>
      <c r="KJA100" s="35"/>
      <c r="KJB100" s="35"/>
      <c r="KJC100" s="35"/>
      <c r="KJD100" s="35"/>
      <c r="KJE100" s="35"/>
      <c r="KJF100" s="35"/>
      <c r="KJG100" s="35"/>
      <c r="KJH100" s="35"/>
      <c r="KJI100" s="35"/>
      <c r="KJJ100" s="35"/>
      <c r="KJK100" s="35"/>
      <c r="KJL100" s="35"/>
      <c r="KJM100" s="35"/>
      <c r="KJN100" s="35"/>
      <c r="KJO100" s="35"/>
      <c r="KJP100" s="35"/>
      <c r="KJQ100" s="35"/>
      <c r="KJR100" s="35"/>
      <c r="KJS100" s="35"/>
      <c r="KJT100" s="35"/>
      <c r="KJU100" s="35"/>
      <c r="KJV100" s="35"/>
      <c r="KJW100" s="35"/>
      <c r="KJX100" s="35"/>
      <c r="KJY100" s="35"/>
      <c r="KJZ100" s="35"/>
      <c r="KKA100" s="35"/>
      <c r="KKB100" s="35"/>
      <c r="KKC100" s="35"/>
      <c r="KKD100" s="35"/>
      <c r="KKE100" s="35"/>
      <c r="KKF100" s="35"/>
      <c r="KKG100" s="35"/>
      <c r="KKH100" s="35"/>
      <c r="KKI100" s="35"/>
      <c r="KKJ100" s="35"/>
      <c r="KKK100" s="35"/>
      <c r="KKL100" s="35"/>
      <c r="KKM100" s="35"/>
      <c r="KKN100" s="35"/>
      <c r="KKO100" s="35"/>
      <c r="KKP100" s="35"/>
      <c r="KKQ100" s="35"/>
      <c r="KKR100" s="35"/>
      <c r="KKS100" s="35"/>
      <c r="KKT100" s="35"/>
      <c r="KKU100" s="35"/>
      <c r="KKV100" s="35"/>
      <c r="KKW100" s="35"/>
      <c r="KKX100" s="35"/>
      <c r="KKY100" s="35"/>
      <c r="KKZ100" s="35"/>
      <c r="KLA100" s="35"/>
      <c r="KLB100" s="35"/>
      <c r="KLC100" s="35"/>
      <c r="KLD100" s="35"/>
      <c r="KLE100" s="35"/>
      <c r="KLF100" s="35"/>
      <c r="KLG100" s="35"/>
      <c r="KLH100" s="35"/>
      <c r="KLI100" s="35"/>
      <c r="KLJ100" s="35"/>
      <c r="KLK100" s="35"/>
      <c r="KLL100" s="35"/>
      <c r="KLM100" s="35"/>
      <c r="KLN100" s="35"/>
      <c r="KLO100" s="35"/>
      <c r="KLP100" s="35"/>
      <c r="KLQ100" s="35"/>
      <c r="KLR100" s="35"/>
      <c r="KLS100" s="35"/>
      <c r="KLT100" s="35"/>
      <c r="KLU100" s="35"/>
      <c r="KLV100" s="35"/>
      <c r="KLW100" s="35"/>
      <c r="KLX100" s="35"/>
      <c r="KLY100" s="35"/>
      <c r="KLZ100" s="35"/>
      <c r="KMA100" s="35"/>
      <c r="KMB100" s="35"/>
      <c r="KMC100" s="35"/>
      <c r="KMD100" s="35"/>
      <c r="KME100" s="35"/>
      <c r="KMF100" s="35"/>
      <c r="KMG100" s="35"/>
      <c r="KMH100" s="35"/>
      <c r="KMI100" s="35"/>
      <c r="KMJ100" s="35"/>
      <c r="KMK100" s="35"/>
      <c r="KML100" s="35"/>
      <c r="KMM100" s="35"/>
      <c r="KMN100" s="35"/>
      <c r="KMO100" s="35"/>
      <c r="KMP100" s="35"/>
      <c r="KMQ100" s="35"/>
      <c r="KMR100" s="35"/>
      <c r="KMS100" s="35"/>
      <c r="KMT100" s="35"/>
      <c r="KMU100" s="35"/>
      <c r="KMV100" s="35"/>
      <c r="KMW100" s="35"/>
      <c r="KMX100" s="35"/>
      <c r="KMY100" s="35"/>
      <c r="KMZ100" s="35"/>
      <c r="KNA100" s="35"/>
      <c r="KNB100" s="35"/>
      <c r="KNC100" s="35"/>
      <c r="KND100" s="35"/>
      <c r="KNE100" s="35"/>
      <c r="KNF100" s="35"/>
      <c r="KNG100" s="35"/>
      <c r="KNH100" s="35"/>
      <c r="KNI100" s="35"/>
      <c r="KNJ100" s="35"/>
      <c r="KNK100" s="35"/>
      <c r="KNL100" s="35"/>
      <c r="KNM100" s="35"/>
      <c r="KNN100" s="35"/>
      <c r="KNO100" s="35"/>
      <c r="KNP100" s="35"/>
      <c r="KNQ100" s="35"/>
      <c r="KNR100" s="35"/>
      <c r="KNS100" s="35"/>
      <c r="KNT100" s="35"/>
      <c r="KNU100" s="35"/>
      <c r="KNV100" s="35"/>
      <c r="KNW100" s="35"/>
      <c r="KNX100" s="35"/>
      <c r="KNY100" s="35"/>
      <c r="KNZ100" s="35"/>
      <c r="KOA100" s="35"/>
      <c r="KOB100" s="35"/>
      <c r="KOC100" s="35"/>
      <c r="KOD100" s="35"/>
      <c r="KOE100" s="35"/>
      <c r="KOF100" s="35"/>
      <c r="KOG100" s="35"/>
      <c r="KOH100" s="35"/>
      <c r="KOI100" s="35"/>
      <c r="KOJ100" s="35"/>
      <c r="KOK100" s="35"/>
      <c r="KOL100" s="35"/>
      <c r="KOM100" s="35"/>
      <c r="KON100" s="35"/>
      <c r="KOO100" s="35"/>
      <c r="KOP100" s="35"/>
      <c r="KOQ100" s="35"/>
      <c r="KOR100" s="35"/>
      <c r="KOS100" s="35"/>
      <c r="KOT100" s="35"/>
      <c r="KOU100" s="35"/>
      <c r="KOV100" s="35"/>
      <c r="KOW100" s="35"/>
      <c r="KOX100" s="35"/>
      <c r="KOY100" s="35"/>
      <c r="KOZ100" s="35"/>
      <c r="KPA100" s="35"/>
      <c r="KPB100" s="35"/>
      <c r="KPC100" s="35"/>
      <c r="KPD100" s="35"/>
      <c r="KPE100" s="35"/>
      <c r="KPF100" s="35"/>
      <c r="KPG100" s="35"/>
      <c r="KPH100" s="35"/>
      <c r="KPI100" s="35"/>
      <c r="KPJ100" s="35"/>
      <c r="KPK100" s="35"/>
      <c r="KPL100" s="35"/>
      <c r="KPM100" s="35"/>
      <c r="KPN100" s="35"/>
      <c r="KPO100" s="35"/>
      <c r="KPP100" s="35"/>
      <c r="KPQ100" s="35"/>
      <c r="KPR100" s="35"/>
      <c r="KPS100" s="35"/>
      <c r="KPT100" s="35"/>
      <c r="KPU100" s="35"/>
      <c r="KPV100" s="35"/>
      <c r="KPW100" s="35"/>
      <c r="KPX100" s="35"/>
      <c r="KPY100" s="35"/>
      <c r="KPZ100" s="35"/>
      <c r="KQA100" s="35"/>
      <c r="KQB100" s="35"/>
      <c r="KQC100" s="35"/>
      <c r="KQD100" s="35"/>
      <c r="KQE100" s="35"/>
      <c r="KQF100" s="35"/>
      <c r="KQG100" s="35"/>
      <c r="KQH100" s="35"/>
      <c r="KQI100" s="35"/>
      <c r="KQJ100" s="35"/>
      <c r="KQK100" s="35"/>
      <c r="KQL100" s="35"/>
      <c r="KQM100" s="35"/>
      <c r="KQN100" s="35"/>
      <c r="KQO100" s="35"/>
      <c r="KQP100" s="35"/>
      <c r="KQQ100" s="35"/>
      <c r="KQR100" s="35"/>
      <c r="KQS100" s="35"/>
      <c r="KQT100" s="35"/>
      <c r="KQU100" s="35"/>
      <c r="KQV100" s="35"/>
      <c r="KQW100" s="35"/>
      <c r="KQX100" s="35"/>
      <c r="KQY100" s="35"/>
      <c r="KQZ100" s="35"/>
      <c r="KRA100" s="35"/>
      <c r="KRB100" s="35"/>
      <c r="KRC100" s="35"/>
      <c r="KRD100" s="35"/>
      <c r="KRE100" s="35"/>
      <c r="KRF100" s="35"/>
      <c r="KRG100" s="35"/>
      <c r="KRH100" s="35"/>
      <c r="KRI100" s="35"/>
      <c r="KRJ100" s="35"/>
      <c r="KRK100" s="35"/>
      <c r="KRL100" s="35"/>
      <c r="KRM100" s="35"/>
      <c r="KRN100" s="35"/>
      <c r="KRO100" s="35"/>
      <c r="KRP100" s="35"/>
      <c r="KRQ100" s="35"/>
      <c r="KRR100" s="35"/>
      <c r="KRS100" s="35"/>
      <c r="KRT100" s="35"/>
      <c r="KRU100" s="35"/>
      <c r="KRV100" s="35"/>
      <c r="KRW100" s="35"/>
      <c r="KRX100" s="35"/>
      <c r="KRY100" s="35"/>
      <c r="KRZ100" s="35"/>
      <c r="KSA100" s="35"/>
      <c r="KSB100" s="35"/>
      <c r="KSC100" s="35"/>
      <c r="KSD100" s="35"/>
      <c r="KSE100" s="35"/>
      <c r="KSF100" s="35"/>
      <c r="KSG100" s="35"/>
      <c r="KSH100" s="35"/>
      <c r="KSI100" s="35"/>
      <c r="KSJ100" s="35"/>
      <c r="KSK100" s="35"/>
      <c r="KSL100" s="35"/>
      <c r="KSM100" s="35"/>
      <c r="KSN100" s="35"/>
      <c r="KSO100" s="35"/>
      <c r="KSP100" s="35"/>
      <c r="KSQ100" s="35"/>
      <c r="KSR100" s="35"/>
      <c r="KSS100" s="35"/>
      <c r="KST100" s="35"/>
      <c r="KSU100" s="35"/>
      <c r="KSV100" s="35"/>
      <c r="KSW100" s="35"/>
      <c r="KSX100" s="35"/>
      <c r="KSY100" s="35"/>
      <c r="KSZ100" s="35"/>
      <c r="KTA100" s="35"/>
      <c r="KTB100" s="35"/>
      <c r="KTC100" s="35"/>
      <c r="KTD100" s="35"/>
      <c r="KTE100" s="35"/>
      <c r="KTF100" s="35"/>
      <c r="KTG100" s="35"/>
      <c r="KTH100" s="35"/>
      <c r="KTI100" s="35"/>
      <c r="KTJ100" s="35"/>
      <c r="KTK100" s="35"/>
      <c r="KTL100" s="35"/>
      <c r="KTM100" s="35"/>
      <c r="KTN100" s="35"/>
      <c r="KTO100" s="35"/>
      <c r="KTP100" s="35"/>
      <c r="KTQ100" s="35"/>
      <c r="KTR100" s="35"/>
      <c r="KTS100" s="35"/>
      <c r="KTT100" s="35"/>
      <c r="KTU100" s="35"/>
      <c r="KTV100" s="35"/>
      <c r="KTW100" s="35"/>
      <c r="KTX100" s="35"/>
      <c r="KTY100" s="35"/>
      <c r="KTZ100" s="35"/>
      <c r="KUA100" s="35"/>
      <c r="KUB100" s="35"/>
      <c r="KUC100" s="35"/>
      <c r="KUD100" s="35"/>
      <c r="KUE100" s="35"/>
      <c r="KUF100" s="35"/>
      <c r="KUG100" s="35"/>
      <c r="KUH100" s="35"/>
      <c r="KUI100" s="35"/>
      <c r="KUJ100" s="35"/>
      <c r="KUK100" s="35"/>
      <c r="KUL100" s="35"/>
      <c r="KUM100" s="35"/>
      <c r="KUN100" s="35"/>
      <c r="KUO100" s="35"/>
      <c r="KUP100" s="35"/>
      <c r="KUQ100" s="35"/>
      <c r="KUR100" s="35"/>
      <c r="KUS100" s="35"/>
      <c r="KUT100" s="35"/>
      <c r="KUU100" s="35"/>
      <c r="KUV100" s="35"/>
      <c r="KUW100" s="35"/>
      <c r="KUX100" s="35"/>
      <c r="KUY100" s="35"/>
      <c r="KUZ100" s="35"/>
      <c r="KVA100" s="35"/>
      <c r="KVB100" s="35"/>
      <c r="KVC100" s="35"/>
      <c r="KVD100" s="35"/>
      <c r="KVE100" s="35"/>
      <c r="KVF100" s="35"/>
      <c r="KVG100" s="35"/>
      <c r="KVH100" s="35"/>
      <c r="KVI100" s="35"/>
      <c r="KVJ100" s="35"/>
      <c r="KVK100" s="35"/>
      <c r="KVL100" s="35"/>
      <c r="KVM100" s="35"/>
      <c r="KVN100" s="35"/>
      <c r="KVO100" s="35"/>
      <c r="KVP100" s="35"/>
      <c r="KVQ100" s="35"/>
      <c r="KVR100" s="35"/>
      <c r="KVS100" s="35"/>
      <c r="KVT100" s="35"/>
      <c r="KVU100" s="35"/>
      <c r="KVV100" s="35"/>
      <c r="KVW100" s="35"/>
      <c r="KVX100" s="35"/>
      <c r="KVY100" s="35"/>
      <c r="KVZ100" s="35"/>
      <c r="KWA100" s="35"/>
      <c r="KWB100" s="35"/>
      <c r="KWC100" s="35"/>
      <c r="KWD100" s="35"/>
      <c r="KWE100" s="35"/>
      <c r="KWF100" s="35"/>
      <c r="KWG100" s="35"/>
      <c r="KWH100" s="35"/>
      <c r="KWI100" s="35"/>
      <c r="KWJ100" s="35"/>
      <c r="KWK100" s="35"/>
      <c r="KWL100" s="35"/>
      <c r="KWM100" s="35"/>
      <c r="KWN100" s="35"/>
      <c r="KWO100" s="35"/>
      <c r="KWP100" s="35"/>
      <c r="KWQ100" s="35"/>
      <c r="KWR100" s="35"/>
      <c r="KWS100" s="35"/>
      <c r="KWT100" s="35"/>
      <c r="KWU100" s="35"/>
      <c r="KWV100" s="35"/>
      <c r="KWW100" s="35"/>
      <c r="KWX100" s="35"/>
      <c r="KWY100" s="35"/>
      <c r="KWZ100" s="35"/>
      <c r="KXA100" s="35"/>
      <c r="KXB100" s="35"/>
      <c r="KXC100" s="35"/>
      <c r="KXD100" s="35"/>
      <c r="KXE100" s="35"/>
      <c r="KXF100" s="35"/>
      <c r="KXG100" s="35"/>
      <c r="KXH100" s="35"/>
      <c r="KXI100" s="35"/>
      <c r="KXJ100" s="35"/>
      <c r="KXK100" s="35"/>
      <c r="KXL100" s="35"/>
      <c r="KXM100" s="35"/>
      <c r="KXN100" s="35"/>
      <c r="KXO100" s="35"/>
      <c r="KXP100" s="35"/>
      <c r="KXQ100" s="35"/>
      <c r="KXR100" s="35"/>
      <c r="KXS100" s="35"/>
      <c r="KXT100" s="35"/>
      <c r="KXU100" s="35"/>
      <c r="KXV100" s="35"/>
      <c r="KXW100" s="35"/>
      <c r="KXX100" s="35"/>
      <c r="KXY100" s="35"/>
      <c r="KXZ100" s="35"/>
      <c r="KYA100" s="35"/>
      <c r="KYB100" s="35"/>
      <c r="KYC100" s="35"/>
      <c r="KYD100" s="35"/>
      <c r="KYE100" s="35"/>
      <c r="KYF100" s="35"/>
      <c r="KYG100" s="35"/>
      <c r="KYH100" s="35"/>
      <c r="KYI100" s="35"/>
      <c r="KYJ100" s="35"/>
      <c r="KYK100" s="35"/>
      <c r="KYL100" s="35"/>
      <c r="KYM100" s="35"/>
      <c r="KYN100" s="35"/>
      <c r="KYO100" s="35"/>
      <c r="KYP100" s="35"/>
      <c r="KYQ100" s="35"/>
      <c r="KYR100" s="35"/>
      <c r="KYS100" s="35"/>
      <c r="KYT100" s="35"/>
      <c r="KYU100" s="35"/>
      <c r="KYV100" s="35"/>
      <c r="KYW100" s="35"/>
      <c r="KYX100" s="35"/>
      <c r="KYY100" s="35"/>
      <c r="KYZ100" s="35"/>
      <c r="KZA100" s="35"/>
      <c r="KZB100" s="35"/>
      <c r="KZC100" s="35"/>
      <c r="KZD100" s="35"/>
      <c r="KZE100" s="35"/>
      <c r="KZF100" s="35"/>
      <c r="KZG100" s="35"/>
      <c r="KZH100" s="35"/>
      <c r="KZI100" s="35"/>
      <c r="KZJ100" s="35"/>
      <c r="KZK100" s="35"/>
      <c r="KZL100" s="35"/>
      <c r="KZM100" s="35"/>
      <c r="KZN100" s="35"/>
      <c r="KZO100" s="35"/>
      <c r="KZP100" s="35"/>
      <c r="KZQ100" s="35"/>
      <c r="KZR100" s="35"/>
      <c r="KZS100" s="35"/>
      <c r="KZT100" s="35"/>
      <c r="KZU100" s="35"/>
      <c r="KZV100" s="35"/>
      <c r="KZW100" s="35"/>
      <c r="KZX100" s="35"/>
      <c r="KZY100" s="35"/>
      <c r="KZZ100" s="35"/>
      <c r="LAA100" s="35"/>
      <c r="LAB100" s="35"/>
      <c r="LAC100" s="35"/>
      <c r="LAD100" s="35"/>
      <c r="LAE100" s="35"/>
      <c r="LAF100" s="35"/>
      <c r="LAG100" s="35"/>
      <c r="LAH100" s="35"/>
      <c r="LAI100" s="35"/>
      <c r="LAJ100" s="35"/>
      <c r="LAK100" s="35"/>
      <c r="LAL100" s="35"/>
      <c r="LAM100" s="35"/>
      <c r="LAN100" s="35"/>
      <c r="LAO100" s="35"/>
      <c r="LAP100" s="35"/>
      <c r="LAQ100" s="35"/>
      <c r="LAR100" s="35"/>
      <c r="LAS100" s="35"/>
      <c r="LAT100" s="35"/>
      <c r="LAU100" s="35"/>
      <c r="LAV100" s="35"/>
      <c r="LAW100" s="35"/>
      <c r="LAX100" s="35"/>
      <c r="LAY100" s="35"/>
      <c r="LAZ100" s="35"/>
      <c r="LBA100" s="35"/>
      <c r="LBB100" s="35"/>
      <c r="LBC100" s="35"/>
      <c r="LBD100" s="35"/>
      <c r="LBE100" s="35"/>
      <c r="LBF100" s="35"/>
      <c r="LBG100" s="35"/>
      <c r="LBH100" s="35"/>
      <c r="LBI100" s="35"/>
      <c r="LBJ100" s="35"/>
      <c r="LBK100" s="35"/>
      <c r="LBL100" s="35"/>
      <c r="LBM100" s="35"/>
      <c r="LBN100" s="35"/>
      <c r="LBO100" s="35"/>
      <c r="LBP100" s="35"/>
      <c r="LBQ100" s="35"/>
      <c r="LBR100" s="35"/>
      <c r="LBS100" s="35"/>
      <c r="LBT100" s="35"/>
      <c r="LBU100" s="35"/>
      <c r="LBV100" s="35"/>
      <c r="LBW100" s="35"/>
      <c r="LBX100" s="35"/>
      <c r="LBY100" s="35"/>
      <c r="LBZ100" s="35"/>
      <c r="LCA100" s="35"/>
      <c r="LCB100" s="35"/>
      <c r="LCC100" s="35"/>
      <c r="LCD100" s="35"/>
      <c r="LCE100" s="35"/>
      <c r="LCF100" s="35"/>
      <c r="LCG100" s="35"/>
      <c r="LCH100" s="35"/>
      <c r="LCI100" s="35"/>
      <c r="LCJ100" s="35"/>
      <c r="LCK100" s="35"/>
      <c r="LCL100" s="35"/>
      <c r="LCM100" s="35"/>
      <c r="LCN100" s="35"/>
      <c r="LCO100" s="35"/>
      <c r="LCP100" s="35"/>
      <c r="LCQ100" s="35"/>
      <c r="LCR100" s="35"/>
      <c r="LCS100" s="35"/>
      <c r="LCT100" s="35"/>
      <c r="LCU100" s="35"/>
      <c r="LCV100" s="35"/>
      <c r="LCW100" s="35"/>
      <c r="LCX100" s="35"/>
      <c r="LCY100" s="35"/>
      <c r="LCZ100" s="35"/>
      <c r="LDA100" s="35"/>
      <c r="LDB100" s="35"/>
      <c r="LDC100" s="35"/>
      <c r="LDD100" s="35"/>
      <c r="LDE100" s="35"/>
      <c r="LDF100" s="35"/>
      <c r="LDG100" s="35"/>
      <c r="LDH100" s="35"/>
      <c r="LDI100" s="35"/>
      <c r="LDJ100" s="35"/>
      <c r="LDK100" s="35"/>
      <c r="LDL100" s="35"/>
      <c r="LDM100" s="35"/>
      <c r="LDN100" s="35"/>
      <c r="LDO100" s="35"/>
      <c r="LDP100" s="35"/>
      <c r="LDQ100" s="35"/>
      <c r="LDR100" s="35"/>
      <c r="LDS100" s="35"/>
      <c r="LDT100" s="35"/>
      <c r="LDU100" s="35"/>
      <c r="LDV100" s="35"/>
      <c r="LDW100" s="35"/>
      <c r="LDX100" s="35"/>
      <c r="LDY100" s="35"/>
      <c r="LDZ100" s="35"/>
      <c r="LEA100" s="35"/>
      <c r="LEB100" s="35"/>
      <c r="LEC100" s="35"/>
      <c r="LED100" s="35"/>
      <c r="LEE100" s="35"/>
      <c r="LEF100" s="35"/>
      <c r="LEG100" s="35"/>
      <c r="LEH100" s="35"/>
      <c r="LEI100" s="35"/>
      <c r="LEJ100" s="35"/>
      <c r="LEK100" s="35"/>
      <c r="LEL100" s="35"/>
      <c r="LEM100" s="35"/>
      <c r="LEN100" s="35"/>
      <c r="LEO100" s="35"/>
      <c r="LEP100" s="35"/>
      <c r="LEQ100" s="35"/>
      <c r="LER100" s="35"/>
      <c r="LES100" s="35"/>
      <c r="LET100" s="35"/>
      <c r="LEU100" s="35"/>
      <c r="LEV100" s="35"/>
      <c r="LEW100" s="35"/>
      <c r="LEX100" s="35"/>
      <c r="LEY100" s="35"/>
      <c r="LEZ100" s="35"/>
      <c r="LFA100" s="35"/>
      <c r="LFB100" s="35"/>
      <c r="LFC100" s="35"/>
      <c r="LFD100" s="35"/>
      <c r="LFE100" s="35"/>
      <c r="LFF100" s="35"/>
      <c r="LFG100" s="35"/>
      <c r="LFH100" s="35"/>
      <c r="LFI100" s="35"/>
      <c r="LFJ100" s="35"/>
      <c r="LFK100" s="35"/>
      <c r="LFL100" s="35"/>
      <c r="LFM100" s="35"/>
      <c r="LFN100" s="35"/>
      <c r="LFO100" s="35"/>
      <c r="LFP100" s="35"/>
      <c r="LFQ100" s="35"/>
      <c r="LFR100" s="35"/>
      <c r="LFS100" s="35"/>
      <c r="LFT100" s="35"/>
      <c r="LFU100" s="35"/>
      <c r="LFV100" s="35"/>
      <c r="LFW100" s="35"/>
      <c r="LFX100" s="35"/>
      <c r="LFY100" s="35"/>
      <c r="LFZ100" s="35"/>
      <c r="LGA100" s="35"/>
      <c r="LGB100" s="35"/>
      <c r="LGC100" s="35"/>
      <c r="LGD100" s="35"/>
      <c r="LGE100" s="35"/>
      <c r="LGF100" s="35"/>
      <c r="LGG100" s="35"/>
      <c r="LGH100" s="35"/>
      <c r="LGI100" s="35"/>
      <c r="LGJ100" s="35"/>
      <c r="LGK100" s="35"/>
      <c r="LGL100" s="35"/>
      <c r="LGM100" s="35"/>
      <c r="LGN100" s="35"/>
      <c r="LGO100" s="35"/>
      <c r="LGP100" s="35"/>
      <c r="LGQ100" s="35"/>
      <c r="LGR100" s="35"/>
      <c r="LGS100" s="35"/>
      <c r="LGT100" s="35"/>
      <c r="LGU100" s="35"/>
      <c r="LGV100" s="35"/>
      <c r="LGW100" s="35"/>
      <c r="LGX100" s="35"/>
      <c r="LGY100" s="35"/>
      <c r="LGZ100" s="35"/>
      <c r="LHA100" s="35"/>
      <c r="LHB100" s="35"/>
      <c r="LHC100" s="35"/>
      <c r="LHD100" s="35"/>
      <c r="LHE100" s="35"/>
      <c r="LHF100" s="35"/>
      <c r="LHG100" s="35"/>
      <c r="LHH100" s="35"/>
      <c r="LHI100" s="35"/>
      <c r="LHJ100" s="35"/>
      <c r="LHK100" s="35"/>
      <c r="LHL100" s="35"/>
      <c r="LHM100" s="35"/>
      <c r="LHN100" s="35"/>
      <c r="LHO100" s="35"/>
      <c r="LHP100" s="35"/>
      <c r="LHQ100" s="35"/>
      <c r="LHR100" s="35"/>
      <c r="LHS100" s="35"/>
      <c r="LHT100" s="35"/>
      <c r="LHU100" s="35"/>
      <c r="LHV100" s="35"/>
      <c r="LHW100" s="35"/>
      <c r="LHX100" s="35"/>
      <c r="LHY100" s="35"/>
      <c r="LHZ100" s="35"/>
      <c r="LIA100" s="35"/>
      <c r="LIB100" s="35"/>
      <c r="LIC100" s="35"/>
      <c r="LID100" s="35"/>
      <c r="LIE100" s="35"/>
      <c r="LIF100" s="35"/>
      <c r="LIG100" s="35"/>
      <c r="LIH100" s="35"/>
      <c r="LII100" s="35"/>
      <c r="LIJ100" s="35"/>
      <c r="LIK100" s="35"/>
      <c r="LIL100" s="35"/>
      <c r="LIM100" s="35"/>
      <c r="LIN100" s="35"/>
      <c r="LIO100" s="35"/>
      <c r="LIP100" s="35"/>
      <c r="LIQ100" s="35"/>
      <c r="LIR100" s="35"/>
      <c r="LIS100" s="35"/>
      <c r="LIT100" s="35"/>
      <c r="LIU100" s="35"/>
      <c r="LIV100" s="35"/>
      <c r="LIW100" s="35"/>
      <c r="LIX100" s="35"/>
      <c r="LIY100" s="35"/>
      <c r="LIZ100" s="35"/>
      <c r="LJA100" s="35"/>
      <c r="LJB100" s="35"/>
      <c r="LJC100" s="35"/>
      <c r="LJD100" s="35"/>
      <c r="LJE100" s="35"/>
      <c r="LJF100" s="35"/>
      <c r="LJG100" s="35"/>
      <c r="LJH100" s="35"/>
      <c r="LJI100" s="35"/>
      <c r="LJJ100" s="35"/>
      <c r="LJK100" s="35"/>
      <c r="LJL100" s="35"/>
      <c r="LJM100" s="35"/>
      <c r="LJN100" s="35"/>
      <c r="LJO100" s="35"/>
      <c r="LJP100" s="35"/>
      <c r="LJQ100" s="35"/>
      <c r="LJR100" s="35"/>
      <c r="LJS100" s="35"/>
      <c r="LJT100" s="35"/>
      <c r="LJU100" s="35"/>
      <c r="LJV100" s="35"/>
      <c r="LJW100" s="35"/>
      <c r="LJX100" s="35"/>
      <c r="LJY100" s="35"/>
      <c r="LJZ100" s="35"/>
      <c r="LKA100" s="35"/>
      <c r="LKB100" s="35"/>
      <c r="LKC100" s="35"/>
      <c r="LKD100" s="35"/>
      <c r="LKE100" s="35"/>
      <c r="LKF100" s="35"/>
      <c r="LKG100" s="35"/>
      <c r="LKH100" s="35"/>
      <c r="LKI100" s="35"/>
      <c r="LKJ100" s="35"/>
      <c r="LKK100" s="35"/>
      <c r="LKL100" s="35"/>
      <c r="LKM100" s="35"/>
      <c r="LKN100" s="35"/>
      <c r="LKO100" s="35"/>
      <c r="LKP100" s="35"/>
      <c r="LKQ100" s="35"/>
      <c r="LKR100" s="35"/>
      <c r="LKS100" s="35"/>
      <c r="LKT100" s="35"/>
      <c r="LKU100" s="35"/>
      <c r="LKV100" s="35"/>
      <c r="LKW100" s="35"/>
      <c r="LKX100" s="35"/>
      <c r="LKY100" s="35"/>
      <c r="LKZ100" s="35"/>
      <c r="LLA100" s="35"/>
      <c r="LLB100" s="35"/>
      <c r="LLC100" s="35"/>
      <c r="LLD100" s="35"/>
      <c r="LLE100" s="35"/>
      <c r="LLF100" s="35"/>
      <c r="LLG100" s="35"/>
      <c r="LLH100" s="35"/>
      <c r="LLI100" s="35"/>
      <c r="LLJ100" s="35"/>
      <c r="LLK100" s="35"/>
      <c r="LLL100" s="35"/>
      <c r="LLM100" s="35"/>
      <c r="LLN100" s="35"/>
      <c r="LLO100" s="35"/>
      <c r="LLP100" s="35"/>
      <c r="LLQ100" s="35"/>
      <c r="LLR100" s="35"/>
      <c r="LLS100" s="35"/>
      <c r="LLT100" s="35"/>
      <c r="LLU100" s="35"/>
      <c r="LLV100" s="35"/>
      <c r="LLW100" s="35"/>
      <c r="LLX100" s="35"/>
      <c r="LLY100" s="35"/>
      <c r="LLZ100" s="35"/>
      <c r="LMA100" s="35"/>
      <c r="LMB100" s="35"/>
      <c r="LMC100" s="35"/>
      <c r="LMD100" s="35"/>
      <c r="LME100" s="35"/>
      <c r="LMF100" s="35"/>
      <c r="LMG100" s="35"/>
      <c r="LMH100" s="35"/>
      <c r="LMI100" s="35"/>
      <c r="LMJ100" s="35"/>
      <c r="LMK100" s="35"/>
      <c r="LML100" s="35"/>
      <c r="LMM100" s="35"/>
      <c r="LMN100" s="35"/>
      <c r="LMO100" s="35"/>
      <c r="LMP100" s="35"/>
      <c r="LMQ100" s="35"/>
      <c r="LMR100" s="35"/>
      <c r="LMS100" s="35"/>
      <c r="LMT100" s="35"/>
      <c r="LMU100" s="35"/>
      <c r="LMV100" s="35"/>
      <c r="LMW100" s="35"/>
      <c r="LMX100" s="35"/>
      <c r="LMY100" s="35"/>
      <c r="LMZ100" s="35"/>
      <c r="LNA100" s="35"/>
      <c r="LNB100" s="35"/>
      <c r="LNC100" s="35"/>
      <c r="LND100" s="35"/>
      <c r="LNE100" s="35"/>
      <c r="LNF100" s="35"/>
      <c r="LNG100" s="35"/>
      <c r="LNH100" s="35"/>
      <c r="LNI100" s="35"/>
      <c r="LNJ100" s="35"/>
      <c r="LNK100" s="35"/>
      <c r="LNL100" s="35"/>
      <c r="LNM100" s="35"/>
      <c r="LNN100" s="35"/>
      <c r="LNO100" s="35"/>
      <c r="LNP100" s="35"/>
      <c r="LNQ100" s="35"/>
      <c r="LNR100" s="35"/>
      <c r="LNS100" s="35"/>
      <c r="LNT100" s="35"/>
      <c r="LNU100" s="35"/>
      <c r="LNV100" s="35"/>
      <c r="LNW100" s="35"/>
      <c r="LNX100" s="35"/>
      <c r="LNY100" s="35"/>
      <c r="LNZ100" s="35"/>
      <c r="LOA100" s="35"/>
      <c r="LOB100" s="35"/>
      <c r="LOC100" s="35"/>
      <c r="LOD100" s="35"/>
      <c r="LOE100" s="35"/>
      <c r="LOF100" s="35"/>
      <c r="LOG100" s="35"/>
      <c r="LOH100" s="35"/>
      <c r="LOI100" s="35"/>
      <c r="LOJ100" s="35"/>
      <c r="LOK100" s="35"/>
      <c r="LOL100" s="35"/>
      <c r="LOM100" s="35"/>
      <c r="LON100" s="35"/>
      <c r="LOO100" s="35"/>
      <c r="LOP100" s="35"/>
      <c r="LOQ100" s="35"/>
      <c r="LOR100" s="35"/>
      <c r="LOS100" s="35"/>
      <c r="LOT100" s="35"/>
      <c r="LOU100" s="35"/>
      <c r="LOV100" s="35"/>
      <c r="LOW100" s="35"/>
      <c r="LOX100" s="35"/>
      <c r="LOY100" s="35"/>
      <c r="LOZ100" s="35"/>
      <c r="LPA100" s="35"/>
      <c r="LPB100" s="35"/>
      <c r="LPC100" s="35"/>
      <c r="LPD100" s="35"/>
      <c r="LPE100" s="35"/>
      <c r="LPF100" s="35"/>
      <c r="LPG100" s="35"/>
      <c r="LPH100" s="35"/>
      <c r="LPI100" s="35"/>
      <c r="LPJ100" s="35"/>
      <c r="LPK100" s="35"/>
      <c r="LPL100" s="35"/>
      <c r="LPM100" s="35"/>
      <c r="LPN100" s="35"/>
      <c r="LPO100" s="35"/>
      <c r="LPP100" s="35"/>
      <c r="LPQ100" s="35"/>
      <c r="LPR100" s="35"/>
      <c r="LPS100" s="35"/>
      <c r="LPT100" s="35"/>
      <c r="LPU100" s="35"/>
      <c r="LPV100" s="35"/>
      <c r="LPW100" s="35"/>
      <c r="LPX100" s="35"/>
      <c r="LPY100" s="35"/>
      <c r="LPZ100" s="35"/>
      <c r="LQA100" s="35"/>
      <c r="LQB100" s="35"/>
      <c r="LQC100" s="35"/>
      <c r="LQD100" s="35"/>
      <c r="LQE100" s="35"/>
      <c r="LQF100" s="35"/>
      <c r="LQG100" s="35"/>
      <c r="LQH100" s="35"/>
      <c r="LQI100" s="35"/>
      <c r="LQJ100" s="35"/>
      <c r="LQK100" s="35"/>
      <c r="LQL100" s="35"/>
      <c r="LQM100" s="35"/>
      <c r="LQN100" s="35"/>
      <c r="LQO100" s="35"/>
      <c r="LQP100" s="35"/>
      <c r="LQQ100" s="35"/>
      <c r="LQR100" s="35"/>
      <c r="LQS100" s="35"/>
      <c r="LQT100" s="35"/>
      <c r="LQU100" s="35"/>
      <c r="LQV100" s="35"/>
      <c r="LQW100" s="35"/>
      <c r="LQX100" s="35"/>
      <c r="LQY100" s="35"/>
      <c r="LQZ100" s="35"/>
      <c r="LRA100" s="35"/>
      <c r="LRB100" s="35"/>
      <c r="LRC100" s="35"/>
      <c r="LRD100" s="35"/>
      <c r="LRE100" s="35"/>
      <c r="LRF100" s="35"/>
      <c r="LRG100" s="35"/>
      <c r="LRH100" s="35"/>
      <c r="LRI100" s="35"/>
      <c r="LRJ100" s="35"/>
      <c r="LRK100" s="35"/>
      <c r="LRL100" s="35"/>
      <c r="LRM100" s="35"/>
      <c r="LRN100" s="35"/>
      <c r="LRO100" s="35"/>
      <c r="LRP100" s="35"/>
      <c r="LRQ100" s="35"/>
      <c r="LRR100" s="35"/>
      <c r="LRS100" s="35"/>
      <c r="LRT100" s="35"/>
      <c r="LRU100" s="35"/>
      <c r="LRV100" s="35"/>
      <c r="LRW100" s="35"/>
      <c r="LRX100" s="35"/>
      <c r="LRY100" s="35"/>
      <c r="LRZ100" s="35"/>
      <c r="LSA100" s="35"/>
      <c r="LSB100" s="35"/>
      <c r="LSC100" s="35"/>
      <c r="LSD100" s="35"/>
      <c r="LSE100" s="35"/>
      <c r="LSF100" s="35"/>
      <c r="LSG100" s="35"/>
      <c r="LSH100" s="35"/>
      <c r="LSI100" s="35"/>
      <c r="LSJ100" s="35"/>
      <c r="LSK100" s="35"/>
      <c r="LSL100" s="35"/>
      <c r="LSM100" s="35"/>
      <c r="LSN100" s="35"/>
      <c r="LSO100" s="35"/>
      <c r="LSP100" s="35"/>
      <c r="LSQ100" s="35"/>
      <c r="LSR100" s="35"/>
      <c r="LSS100" s="35"/>
      <c r="LST100" s="35"/>
      <c r="LSU100" s="35"/>
      <c r="LSV100" s="35"/>
      <c r="LSW100" s="35"/>
      <c r="LSX100" s="35"/>
      <c r="LSY100" s="35"/>
      <c r="LSZ100" s="35"/>
      <c r="LTA100" s="35"/>
      <c r="LTB100" s="35"/>
      <c r="LTC100" s="35"/>
      <c r="LTD100" s="35"/>
      <c r="LTE100" s="35"/>
      <c r="LTF100" s="35"/>
      <c r="LTG100" s="35"/>
      <c r="LTH100" s="35"/>
      <c r="LTI100" s="35"/>
      <c r="LTJ100" s="35"/>
      <c r="LTK100" s="35"/>
      <c r="LTL100" s="35"/>
      <c r="LTM100" s="35"/>
      <c r="LTN100" s="35"/>
      <c r="LTO100" s="35"/>
      <c r="LTP100" s="35"/>
      <c r="LTQ100" s="35"/>
      <c r="LTR100" s="35"/>
      <c r="LTS100" s="35"/>
      <c r="LTT100" s="35"/>
      <c r="LTU100" s="35"/>
      <c r="LTV100" s="35"/>
      <c r="LTW100" s="35"/>
      <c r="LTX100" s="35"/>
      <c r="LTY100" s="35"/>
      <c r="LTZ100" s="35"/>
      <c r="LUA100" s="35"/>
      <c r="LUB100" s="35"/>
      <c r="LUC100" s="35"/>
      <c r="LUD100" s="35"/>
      <c r="LUE100" s="35"/>
      <c r="LUF100" s="35"/>
      <c r="LUG100" s="35"/>
      <c r="LUH100" s="35"/>
      <c r="LUI100" s="35"/>
      <c r="LUJ100" s="35"/>
      <c r="LUK100" s="35"/>
      <c r="LUL100" s="35"/>
      <c r="LUM100" s="35"/>
      <c r="LUN100" s="35"/>
      <c r="LUO100" s="35"/>
      <c r="LUP100" s="35"/>
      <c r="LUQ100" s="35"/>
      <c r="LUR100" s="35"/>
      <c r="LUS100" s="35"/>
      <c r="LUT100" s="35"/>
      <c r="LUU100" s="35"/>
      <c r="LUV100" s="35"/>
      <c r="LUW100" s="35"/>
      <c r="LUX100" s="35"/>
      <c r="LUY100" s="35"/>
      <c r="LUZ100" s="35"/>
      <c r="LVA100" s="35"/>
      <c r="LVB100" s="35"/>
      <c r="LVC100" s="35"/>
      <c r="LVD100" s="35"/>
      <c r="LVE100" s="35"/>
      <c r="LVF100" s="35"/>
      <c r="LVG100" s="35"/>
      <c r="LVH100" s="35"/>
      <c r="LVI100" s="35"/>
      <c r="LVJ100" s="35"/>
      <c r="LVK100" s="35"/>
      <c r="LVL100" s="35"/>
      <c r="LVM100" s="35"/>
      <c r="LVN100" s="35"/>
      <c r="LVO100" s="35"/>
      <c r="LVP100" s="35"/>
      <c r="LVQ100" s="35"/>
      <c r="LVR100" s="35"/>
      <c r="LVS100" s="35"/>
      <c r="LVT100" s="35"/>
      <c r="LVU100" s="35"/>
      <c r="LVV100" s="35"/>
      <c r="LVW100" s="35"/>
      <c r="LVX100" s="35"/>
      <c r="LVY100" s="35"/>
      <c r="LVZ100" s="35"/>
      <c r="LWA100" s="35"/>
      <c r="LWB100" s="35"/>
      <c r="LWC100" s="35"/>
      <c r="LWD100" s="35"/>
      <c r="LWE100" s="35"/>
      <c r="LWF100" s="35"/>
      <c r="LWG100" s="35"/>
      <c r="LWH100" s="35"/>
      <c r="LWI100" s="35"/>
      <c r="LWJ100" s="35"/>
      <c r="LWK100" s="35"/>
      <c r="LWL100" s="35"/>
      <c r="LWM100" s="35"/>
      <c r="LWN100" s="35"/>
      <c r="LWO100" s="35"/>
      <c r="LWP100" s="35"/>
      <c r="LWQ100" s="35"/>
      <c r="LWR100" s="35"/>
      <c r="LWS100" s="35"/>
      <c r="LWT100" s="35"/>
      <c r="LWU100" s="35"/>
      <c r="LWV100" s="35"/>
      <c r="LWW100" s="35"/>
      <c r="LWX100" s="35"/>
      <c r="LWY100" s="35"/>
      <c r="LWZ100" s="35"/>
      <c r="LXA100" s="35"/>
      <c r="LXB100" s="35"/>
      <c r="LXC100" s="35"/>
      <c r="LXD100" s="35"/>
      <c r="LXE100" s="35"/>
      <c r="LXF100" s="35"/>
      <c r="LXG100" s="35"/>
      <c r="LXH100" s="35"/>
      <c r="LXI100" s="35"/>
      <c r="LXJ100" s="35"/>
      <c r="LXK100" s="35"/>
      <c r="LXL100" s="35"/>
      <c r="LXM100" s="35"/>
      <c r="LXN100" s="35"/>
      <c r="LXO100" s="35"/>
      <c r="LXP100" s="35"/>
      <c r="LXQ100" s="35"/>
      <c r="LXR100" s="35"/>
      <c r="LXS100" s="35"/>
      <c r="LXT100" s="35"/>
      <c r="LXU100" s="35"/>
      <c r="LXV100" s="35"/>
      <c r="LXW100" s="35"/>
      <c r="LXX100" s="35"/>
      <c r="LXY100" s="35"/>
      <c r="LXZ100" s="35"/>
      <c r="LYA100" s="35"/>
      <c r="LYB100" s="35"/>
      <c r="LYC100" s="35"/>
      <c r="LYD100" s="35"/>
      <c r="LYE100" s="35"/>
      <c r="LYF100" s="35"/>
      <c r="LYG100" s="35"/>
      <c r="LYH100" s="35"/>
      <c r="LYI100" s="35"/>
      <c r="LYJ100" s="35"/>
      <c r="LYK100" s="35"/>
      <c r="LYL100" s="35"/>
      <c r="LYM100" s="35"/>
      <c r="LYN100" s="35"/>
      <c r="LYO100" s="35"/>
      <c r="LYP100" s="35"/>
      <c r="LYQ100" s="35"/>
      <c r="LYR100" s="35"/>
      <c r="LYS100" s="35"/>
      <c r="LYT100" s="35"/>
      <c r="LYU100" s="35"/>
      <c r="LYV100" s="35"/>
      <c r="LYW100" s="35"/>
      <c r="LYX100" s="35"/>
      <c r="LYY100" s="35"/>
      <c r="LYZ100" s="35"/>
      <c r="LZA100" s="35"/>
      <c r="LZB100" s="35"/>
      <c r="LZC100" s="35"/>
      <c r="LZD100" s="35"/>
      <c r="LZE100" s="35"/>
      <c r="LZF100" s="35"/>
      <c r="LZG100" s="35"/>
      <c r="LZH100" s="35"/>
      <c r="LZI100" s="35"/>
      <c r="LZJ100" s="35"/>
      <c r="LZK100" s="35"/>
      <c r="LZL100" s="35"/>
      <c r="LZM100" s="35"/>
      <c r="LZN100" s="35"/>
      <c r="LZO100" s="35"/>
      <c r="LZP100" s="35"/>
      <c r="LZQ100" s="35"/>
      <c r="LZR100" s="35"/>
      <c r="LZS100" s="35"/>
      <c r="LZT100" s="35"/>
      <c r="LZU100" s="35"/>
      <c r="LZV100" s="35"/>
      <c r="LZW100" s="35"/>
      <c r="LZX100" s="35"/>
      <c r="LZY100" s="35"/>
      <c r="LZZ100" s="35"/>
      <c r="MAA100" s="35"/>
      <c r="MAB100" s="35"/>
      <c r="MAC100" s="35"/>
      <c r="MAD100" s="35"/>
      <c r="MAE100" s="35"/>
      <c r="MAF100" s="35"/>
      <c r="MAG100" s="35"/>
      <c r="MAH100" s="35"/>
      <c r="MAI100" s="35"/>
      <c r="MAJ100" s="35"/>
      <c r="MAK100" s="35"/>
      <c r="MAL100" s="35"/>
      <c r="MAM100" s="35"/>
      <c r="MAN100" s="35"/>
      <c r="MAO100" s="35"/>
      <c r="MAP100" s="35"/>
      <c r="MAQ100" s="35"/>
      <c r="MAR100" s="35"/>
      <c r="MAS100" s="35"/>
      <c r="MAT100" s="35"/>
      <c r="MAU100" s="35"/>
      <c r="MAV100" s="35"/>
      <c r="MAW100" s="35"/>
      <c r="MAX100" s="35"/>
      <c r="MAY100" s="35"/>
      <c r="MAZ100" s="35"/>
      <c r="MBA100" s="35"/>
      <c r="MBB100" s="35"/>
      <c r="MBC100" s="35"/>
      <c r="MBD100" s="35"/>
      <c r="MBE100" s="35"/>
      <c r="MBF100" s="35"/>
      <c r="MBG100" s="35"/>
      <c r="MBH100" s="35"/>
      <c r="MBI100" s="35"/>
      <c r="MBJ100" s="35"/>
      <c r="MBK100" s="35"/>
      <c r="MBL100" s="35"/>
      <c r="MBM100" s="35"/>
      <c r="MBN100" s="35"/>
      <c r="MBO100" s="35"/>
      <c r="MBP100" s="35"/>
      <c r="MBQ100" s="35"/>
      <c r="MBR100" s="35"/>
      <c r="MBS100" s="35"/>
      <c r="MBT100" s="35"/>
      <c r="MBU100" s="35"/>
      <c r="MBV100" s="35"/>
      <c r="MBW100" s="35"/>
      <c r="MBX100" s="35"/>
      <c r="MBY100" s="35"/>
      <c r="MBZ100" s="35"/>
      <c r="MCA100" s="35"/>
      <c r="MCB100" s="35"/>
      <c r="MCC100" s="35"/>
      <c r="MCD100" s="35"/>
      <c r="MCE100" s="35"/>
      <c r="MCF100" s="35"/>
      <c r="MCG100" s="35"/>
      <c r="MCH100" s="35"/>
      <c r="MCI100" s="35"/>
      <c r="MCJ100" s="35"/>
      <c r="MCK100" s="35"/>
      <c r="MCL100" s="35"/>
      <c r="MCM100" s="35"/>
      <c r="MCN100" s="35"/>
      <c r="MCO100" s="35"/>
      <c r="MCP100" s="35"/>
      <c r="MCQ100" s="35"/>
      <c r="MCR100" s="35"/>
      <c r="MCS100" s="35"/>
      <c r="MCT100" s="35"/>
      <c r="MCU100" s="35"/>
      <c r="MCV100" s="35"/>
      <c r="MCW100" s="35"/>
      <c r="MCX100" s="35"/>
      <c r="MCY100" s="35"/>
      <c r="MCZ100" s="35"/>
      <c r="MDA100" s="35"/>
      <c r="MDB100" s="35"/>
      <c r="MDC100" s="35"/>
      <c r="MDD100" s="35"/>
      <c r="MDE100" s="35"/>
      <c r="MDF100" s="35"/>
      <c r="MDG100" s="35"/>
      <c r="MDH100" s="35"/>
      <c r="MDI100" s="35"/>
      <c r="MDJ100" s="35"/>
      <c r="MDK100" s="35"/>
      <c r="MDL100" s="35"/>
      <c r="MDM100" s="35"/>
      <c r="MDN100" s="35"/>
      <c r="MDO100" s="35"/>
      <c r="MDP100" s="35"/>
      <c r="MDQ100" s="35"/>
      <c r="MDR100" s="35"/>
      <c r="MDS100" s="35"/>
      <c r="MDT100" s="35"/>
      <c r="MDU100" s="35"/>
      <c r="MDV100" s="35"/>
      <c r="MDW100" s="35"/>
      <c r="MDX100" s="35"/>
      <c r="MDY100" s="35"/>
      <c r="MDZ100" s="35"/>
      <c r="MEA100" s="35"/>
      <c r="MEB100" s="35"/>
      <c r="MEC100" s="35"/>
      <c r="MED100" s="35"/>
      <c r="MEE100" s="35"/>
      <c r="MEF100" s="35"/>
      <c r="MEG100" s="35"/>
      <c r="MEH100" s="35"/>
      <c r="MEI100" s="35"/>
      <c r="MEJ100" s="35"/>
      <c r="MEK100" s="35"/>
      <c r="MEL100" s="35"/>
      <c r="MEM100" s="35"/>
      <c r="MEN100" s="35"/>
      <c r="MEO100" s="35"/>
      <c r="MEP100" s="35"/>
      <c r="MEQ100" s="35"/>
      <c r="MER100" s="35"/>
      <c r="MES100" s="35"/>
      <c r="MET100" s="35"/>
      <c r="MEU100" s="35"/>
      <c r="MEV100" s="35"/>
      <c r="MEW100" s="35"/>
      <c r="MEX100" s="35"/>
      <c r="MEY100" s="35"/>
      <c r="MEZ100" s="35"/>
      <c r="MFA100" s="35"/>
      <c r="MFB100" s="35"/>
      <c r="MFC100" s="35"/>
      <c r="MFD100" s="35"/>
      <c r="MFE100" s="35"/>
      <c r="MFF100" s="35"/>
      <c r="MFG100" s="35"/>
      <c r="MFH100" s="35"/>
      <c r="MFI100" s="35"/>
      <c r="MFJ100" s="35"/>
      <c r="MFK100" s="35"/>
      <c r="MFL100" s="35"/>
      <c r="MFM100" s="35"/>
      <c r="MFN100" s="35"/>
      <c r="MFO100" s="35"/>
      <c r="MFP100" s="35"/>
      <c r="MFQ100" s="35"/>
      <c r="MFR100" s="35"/>
      <c r="MFS100" s="35"/>
      <c r="MFT100" s="35"/>
      <c r="MFU100" s="35"/>
      <c r="MFV100" s="35"/>
      <c r="MFW100" s="35"/>
      <c r="MFX100" s="35"/>
      <c r="MFY100" s="35"/>
      <c r="MFZ100" s="35"/>
      <c r="MGA100" s="35"/>
      <c r="MGB100" s="35"/>
      <c r="MGC100" s="35"/>
      <c r="MGD100" s="35"/>
      <c r="MGE100" s="35"/>
      <c r="MGF100" s="35"/>
      <c r="MGG100" s="35"/>
      <c r="MGH100" s="35"/>
      <c r="MGI100" s="35"/>
      <c r="MGJ100" s="35"/>
      <c r="MGK100" s="35"/>
      <c r="MGL100" s="35"/>
      <c r="MGM100" s="35"/>
      <c r="MGN100" s="35"/>
      <c r="MGO100" s="35"/>
      <c r="MGP100" s="35"/>
      <c r="MGQ100" s="35"/>
      <c r="MGR100" s="35"/>
      <c r="MGS100" s="35"/>
      <c r="MGT100" s="35"/>
      <c r="MGU100" s="35"/>
      <c r="MGV100" s="35"/>
      <c r="MGW100" s="35"/>
      <c r="MGX100" s="35"/>
      <c r="MGY100" s="35"/>
      <c r="MGZ100" s="35"/>
      <c r="MHA100" s="35"/>
      <c r="MHB100" s="35"/>
      <c r="MHC100" s="35"/>
      <c r="MHD100" s="35"/>
      <c r="MHE100" s="35"/>
      <c r="MHF100" s="35"/>
      <c r="MHG100" s="35"/>
      <c r="MHH100" s="35"/>
      <c r="MHI100" s="35"/>
      <c r="MHJ100" s="35"/>
      <c r="MHK100" s="35"/>
      <c r="MHL100" s="35"/>
      <c r="MHM100" s="35"/>
      <c r="MHN100" s="35"/>
      <c r="MHO100" s="35"/>
      <c r="MHP100" s="35"/>
      <c r="MHQ100" s="35"/>
      <c r="MHR100" s="35"/>
      <c r="MHS100" s="35"/>
      <c r="MHT100" s="35"/>
      <c r="MHU100" s="35"/>
      <c r="MHV100" s="35"/>
      <c r="MHW100" s="35"/>
      <c r="MHX100" s="35"/>
      <c r="MHY100" s="35"/>
      <c r="MHZ100" s="35"/>
      <c r="MIA100" s="35"/>
      <c r="MIB100" s="35"/>
      <c r="MIC100" s="35"/>
      <c r="MID100" s="35"/>
      <c r="MIE100" s="35"/>
      <c r="MIF100" s="35"/>
      <c r="MIG100" s="35"/>
      <c r="MIH100" s="35"/>
      <c r="MII100" s="35"/>
      <c r="MIJ100" s="35"/>
      <c r="MIK100" s="35"/>
      <c r="MIL100" s="35"/>
      <c r="MIM100" s="35"/>
      <c r="MIN100" s="35"/>
      <c r="MIO100" s="35"/>
      <c r="MIP100" s="35"/>
      <c r="MIQ100" s="35"/>
      <c r="MIR100" s="35"/>
      <c r="MIS100" s="35"/>
      <c r="MIT100" s="35"/>
      <c r="MIU100" s="35"/>
      <c r="MIV100" s="35"/>
      <c r="MIW100" s="35"/>
      <c r="MIX100" s="35"/>
      <c r="MIY100" s="35"/>
      <c r="MIZ100" s="35"/>
      <c r="MJA100" s="35"/>
      <c r="MJB100" s="35"/>
      <c r="MJC100" s="35"/>
      <c r="MJD100" s="35"/>
      <c r="MJE100" s="35"/>
      <c r="MJF100" s="35"/>
      <c r="MJG100" s="35"/>
      <c r="MJH100" s="35"/>
      <c r="MJI100" s="35"/>
      <c r="MJJ100" s="35"/>
      <c r="MJK100" s="35"/>
      <c r="MJL100" s="35"/>
      <c r="MJM100" s="35"/>
      <c r="MJN100" s="35"/>
      <c r="MJO100" s="35"/>
      <c r="MJP100" s="35"/>
      <c r="MJQ100" s="35"/>
      <c r="MJR100" s="35"/>
      <c r="MJS100" s="35"/>
      <c r="MJT100" s="35"/>
      <c r="MJU100" s="35"/>
      <c r="MJV100" s="35"/>
      <c r="MJW100" s="35"/>
      <c r="MJX100" s="35"/>
      <c r="MJY100" s="35"/>
      <c r="MJZ100" s="35"/>
      <c r="MKA100" s="35"/>
      <c r="MKB100" s="35"/>
      <c r="MKC100" s="35"/>
      <c r="MKD100" s="35"/>
      <c r="MKE100" s="35"/>
      <c r="MKF100" s="35"/>
      <c r="MKG100" s="35"/>
      <c r="MKH100" s="35"/>
      <c r="MKI100" s="35"/>
      <c r="MKJ100" s="35"/>
      <c r="MKK100" s="35"/>
      <c r="MKL100" s="35"/>
      <c r="MKM100" s="35"/>
      <c r="MKN100" s="35"/>
      <c r="MKO100" s="35"/>
      <c r="MKP100" s="35"/>
      <c r="MKQ100" s="35"/>
      <c r="MKR100" s="35"/>
      <c r="MKS100" s="35"/>
      <c r="MKT100" s="35"/>
      <c r="MKU100" s="35"/>
      <c r="MKV100" s="35"/>
      <c r="MKW100" s="35"/>
      <c r="MKX100" s="35"/>
      <c r="MKY100" s="35"/>
      <c r="MKZ100" s="35"/>
      <c r="MLA100" s="35"/>
      <c r="MLB100" s="35"/>
      <c r="MLC100" s="35"/>
      <c r="MLD100" s="35"/>
      <c r="MLE100" s="35"/>
      <c r="MLF100" s="35"/>
      <c r="MLG100" s="35"/>
      <c r="MLH100" s="35"/>
      <c r="MLI100" s="35"/>
      <c r="MLJ100" s="35"/>
      <c r="MLK100" s="35"/>
      <c r="MLL100" s="35"/>
      <c r="MLM100" s="35"/>
      <c r="MLN100" s="35"/>
      <c r="MLO100" s="35"/>
      <c r="MLP100" s="35"/>
      <c r="MLQ100" s="35"/>
      <c r="MLR100" s="35"/>
      <c r="MLS100" s="35"/>
      <c r="MLT100" s="35"/>
      <c r="MLU100" s="35"/>
      <c r="MLV100" s="35"/>
      <c r="MLW100" s="35"/>
      <c r="MLX100" s="35"/>
      <c r="MLY100" s="35"/>
      <c r="MLZ100" s="35"/>
      <c r="MMA100" s="35"/>
      <c r="MMB100" s="35"/>
      <c r="MMC100" s="35"/>
      <c r="MMD100" s="35"/>
      <c r="MME100" s="35"/>
      <c r="MMF100" s="35"/>
      <c r="MMG100" s="35"/>
      <c r="MMH100" s="35"/>
      <c r="MMI100" s="35"/>
      <c r="MMJ100" s="35"/>
      <c r="MMK100" s="35"/>
      <c r="MML100" s="35"/>
      <c r="MMM100" s="35"/>
      <c r="MMN100" s="35"/>
      <c r="MMO100" s="35"/>
      <c r="MMP100" s="35"/>
      <c r="MMQ100" s="35"/>
      <c r="MMR100" s="35"/>
      <c r="MMS100" s="35"/>
      <c r="MMT100" s="35"/>
      <c r="MMU100" s="35"/>
      <c r="MMV100" s="35"/>
      <c r="MMW100" s="35"/>
      <c r="MMX100" s="35"/>
      <c r="MMY100" s="35"/>
      <c r="MMZ100" s="35"/>
      <c r="MNA100" s="35"/>
      <c r="MNB100" s="35"/>
      <c r="MNC100" s="35"/>
      <c r="MND100" s="35"/>
      <c r="MNE100" s="35"/>
      <c r="MNF100" s="35"/>
      <c r="MNG100" s="35"/>
      <c r="MNH100" s="35"/>
      <c r="MNI100" s="35"/>
      <c r="MNJ100" s="35"/>
      <c r="MNK100" s="35"/>
      <c r="MNL100" s="35"/>
      <c r="MNM100" s="35"/>
      <c r="MNN100" s="35"/>
      <c r="MNO100" s="35"/>
      <c r="MNP100" s="35"/>
      <c r="MNQ100" s="35"/>
      <c r="MNR100" s="35"/>
      <c r="MNS100" s="35"/>
      <c r="MNT100" s="35"/>
      <c r="MNU100" s="35"/>
      <c r="MNV100" s="35"/>
      <c r="MNW100" s="35"/>
      <c r="MNX100" s="35"/>
      <c r="MNY100" s="35"/>
      <c r="MNZ100" s="35"/>
      <c r="MOA100" s="35"/>
      <c r="MOB100" s="35"/>
      <c r="MOC100" s="35"/>
      <c r="MOD100" s="35"/>
      <c r="MOE100" s="35"/>
      <c r="MOF100" s="35"/>
      <c r="MOG100" s="35"/>
      <c r="MOH100" s="35"/>
      <c r="MOI100" s="35"/>
      <c r="MOJ100" s="35"/>
      <c r="MOK100" s="35"/>
      <c r="MOL100" s="35"/>
      <c r="MOM100" s="35"/>
      <c r="MON100" s="35"/>
      <c r="MOO100" s="35"/>
      <c r="MOP100" s="35"/>
      <c r="MOQ100" s="35"/>
      <c r="MOR100" s="35"/>
      <c r="MOS100" s="35"/>
      <c r="MOT100" s="35"/>
      <c r="MOU100" s="35"/>
      <c r="MOV100" s="35"/>
      <c r="MOW100" s="35"/>
      <c r="MOX100" s="35"/>
      <c r="MOY100" s="35"/>
      <c r="MOZ100" s="35"/>
      <c r="MPA100" s="35"/>
      <c r="MPB100" s="35"/>
      <c r="MPC100" s="35"/>
      <c r="MPD100" s="35"/>
      <c r="MPE100" s="35"/>
      <c r="MPF100" s="35"/>
      <c r="MPG100" s="35"/>
      <c r="MPH100" s="35"/>
      <c r="MPI100" s="35"/>
      <c r="MPJ100" s="35"/>
      <c r="MPK100" s="35"/>
      <c r="MPL100" s="35"/>
      <c r="MPM100" s="35"/>
      <c r="MPN100" s="35"/>
      <c r="MPO100" s="35"/>
      <c r="MPP100" s="35"/>
      <c r="MPQ100" s="35"/>
      <c r="MPR100" s="35"/>
      <c r="MPS100" s="35"/>
      <c r="MPT100" s="35"/>
      <c r="MPU100" s="35"/>
      <c r="MPV100" s="35"/>
      <c r="MPW100" s="35"/>
      <c r="MPX100" s="35"/>
      <c r="MPY100" s="35"/>
      <c r="MPZ100" s="35"/>
      <c r="MQA100" s="35"/>
      <c r="MQB100" s="35"/>
      <c r="MQC100" s="35"/>
      <c r="MQD100" s="35"/>
      <c r="MQE100" s="35"/>
      <c r="MQF100" s="35"/>
      <c r="MQG100" s="35"/>
      <c r="MQH100" s="35"/>
      <c r="MQI100" s="35"/>
      <c r="MQJ100" s="35"/>
      <c r="MQK100" s="35"/>
      <c r="MQL100" s="35"/>
      <c r="MQM100" s="35"/>
      <c r="MQN100" s="35"/>
      <c r="MQO100" s="35"/>
      <c r="MQP100" s="35"/>
      <c r="MQQ100" s="35"/>
      <c r="MQR100" s="35"/>
      <c r="MQS100" s="35"/>
      <c r="MQT100" s="35"/>
      <c r="MQU100" s="35"/>
      <c r="MQV100" s="35"/>
      <c r="MQW100" s="35"/>
      <c r="MQX100" s="35"/>
      <c r="MQY100" s="35"/>
      <c r="MQZ100" s="35"/>
      <c r="MRA100" s="35"/>
      <c r="MRB100" s="35"/>
      <c r="MRC100" s="35"/>
      <c r="MRD100" s="35"/>
      <c r="MRE100" s="35"/>
      <c r="MRF100" s="35"/>
      <c r="MRG100" s="35"/>
      <c r="MRH100" s="35"/>
      <c r="MRI100" s="35"/>
      <c r="MRJ100" s="35"/>
      <c r="MRK100" s="35"/>
      <c r="MRL100" s="35"/>
      <c r="MRM100" s="35"/>
      <c r="MRN100" s="35"/>
      <c r="MRO100" s="35"/>
      <c r="MRP100" s="35"/>
      <c r="MRQ100" s="35"/>
      <c r="MRR100" s="35"/>
      <c r="MRS100" s="35"/>
      <c r="MRT100" s="35"/>
      <c r="MRU100" s="35"/>
      <c r="MRV100" s="35"/>
      <c r="MRW100" s="35"/>
      <c r="MRX100" s="35"/>
      <c r="MRY100" s="35"/>
      <c r="MRZ100" s="35"/>
      <c r="MSA100" s="35"/>
      <c r="MSB100" s="35"/>
      <c r="MSC100" s="35"/>
      <c r="MSD100" s="35"/>
      <c r="MSE100" s="35"/>
      <c r="MSF100" s="35"/>
      <c r="MSG100" s="35"/>
      <c r="MSH100" s="35"/>
      <c r="MSI100" s="35"/>
      <c r="MSJ100" s="35"/>
      <c r="MSK100" s="35"/>
      <c r="MSL100" s="35"/>
      <c r="MSM100" s="35"/>
      <c r="MSN100" s="35"/>
      <c r="MSO100" s="35"/>
      <c r="MSP100" s="35"/>
      <c r="MSQ100" s="35"/>
      <c r="MSR100" s="35"/>
      <c r="MSS100" s="35"/>
      <c r="MST100" s="35"/>
      <c r="MSU100" s="35"/>
      <c r="MSV100" s="35"/>
      <c r="MSW100" s="35"/>
      <c r="MSX100" s="35"/>
      <c r="MSY100" s="35"/>
      <c r="MSZ100" s="35"/>
      <c r="MTA100" s="35"/>
      <c r="MTB100" s="35"/>
      <c r="MTC100" s="35"/>
      <c r="MTD100" s="35"/>
      <c r="MTE100" s="35"/>
      <c r="MTF100" s="35"/>
      <c r="MTG100" s="35"/>
      <c r="MTH100" s="35"/>
      <c r="MTI100" s="35"/>
      <c r="MTJ100" s="35"/>
      <c r="MTK100" s="35"/>
      <c r="MTL100" s="35"/>
      <c r="MTM100" s="35"/>
      <c r="MTN100" s="35"/>
      <c r="MTO100" s="35"/>
      <c r="MTP100" s="35"/>
      <c r="MTQ100" s="35"/>
      <c r="MTR100" s="35"/>
      <c r="MTS100" s="35"/>
      <c r="MTT100" s="35"/>
      <c r="MTU100" s="35"/>
      <c r="MTV100" s="35"/>
      <c r="MTW100" s="35"/>
      <c r="MTX100" s="35"/>
      <c r="MTY100" s="35"/>
      <c r="MTZ100" s="35"/>
      <c r="MUA100" s="35"/>
      <c r="MUB100" s="35"/>
      <c r="MUC100" s="35"/>
      <c r="MUD100" s="35"/>
      <c r="MUE100" s="35"/>
      <c r="MUF100" s="35"/>
      <c r="MUG100" s="35"/>
      <c r="MUH100" s="35"/>
      <c r="MUI100" s="35"/>
      <c r="MUJ100" s="35"/>
      <c r="MUK100" s="35"/>
      <c r="MUL100" s="35"/>
      <c r="MUM100" s="35"/>
      <c r="MUN100" s="35"/>
      <c r="MUO100" s="35"/>
      <c r="MUP100" s="35"/>
      <c r="MUQ100" s="35"/>
      <c r="MUR100" s="35"/>
      <c r="MUS100" s="35"/>
      <c r="MUT100" s="35"/>
      <c r="MUU100" s="35"/>
      <c r="MUV100" s="35"/>
      <c r="MUW100" s="35"/>
      <c r="MUX100" s="35"/>
      <c r="MUY100" s="35"/>
      <c r="MUZ100" s="35"/>
      <c r="MVA100" s="35"/>
      <c r="MVB100" s="35"/>
      <c r="MVC100" s="35"/>
      <c r="MVD100" s="35"/>
      <c r="MVE100" s="35"/>
      <c r="MVF100" s="35"/>
      <c r="MVG100" s="35"/>
      <c r="MVH100" s="35"/>
      <c r="MVI100" s="35"/>
      <c r="MVJ100" s="35"/>
      <c r="MVK100" s="35"/>
      <c r="MVL100" s="35"/>
      <c r="MVM100" s="35"/>
      <c r="MVN100" s="35"/>
      <c r="MVO100" s="35"/>
      <c r="MVP100" s="35"/>
      <c r="MVQ100" s="35"/>
      <c r="MVR100" s="35"/>
      <c r="MVS100" s="35"/>
      <c r="MVT100" s="35"/>
      <c r="MVU100" s="35"/>
      <c r="MVV100" s="35"/>
      <c r="MVW100" s="35"/>
      <c r="MVX100" s="35"/>
      <c r="MVY100" s="35"/>
      <c r="MVZ100" s="35"/>
      <c r="MWA100" s="35"/>
      <c r="MWB100" s="35"/>
      <c r="MWC100" s="35"/>
      <c r="MWD100" s="35"/>
      <c r="MWE100" s="35"/>
      <c r="MWF100" s="35"/>
      <c r="MWG100" s="35"/>
      <c r="MWH100" s="35"/>
      <c r="MWI100" s="35"/>
      <c r="MWJ100" s="35"/>
      <c r="MWK100" s="35"/>
      <c r="MWL100" s="35"/>
      <c r="MWM100" s="35"/>
      <c r="MWN100" s="35"/>
      <c r="MWO100" s="35"/>
      <c r="MWP100" s="35"/>
      <c r="MWQ100" s="35"/>
      <c r="MWR100" s="35"/>
      <c r="MWS100" s="35"/>
      <c r="MWT100" s="35"/>
      <c r="MWU100" s="35"/>
      <c r="MWV100" s="35"/>
      <c r="MWW100" s="35"/>
      <c r="MWX100" s="35"/>
      <c r="MWY100" s="35"/>
      <c r="MWZ100" s="35"/>
      <c r="MXA100" s="35"/>
      <c r="MXB100" s="35"/>
      <c r="MXC100" s="35"/>
      <c r="MXD100" s="35"/>
      <c r="MXE100" s="35"/>
      <c r="MXF100" s="35"/>
      <c r="MXG100" s="35"/>
      <c r="MXH100" s="35"/>
      <c r="MXI100" s="35"/>
      <c r="MXJ100" s="35"/>
      <c r="MXK100" s="35"/>
      <c r="MXL100" s="35"/>
      <c r="MXM100" s="35"/>
      <c r="MXN100" s="35"/>
      <c r="MXO100" s="35"/>
      <c r="MXP100" s="35"/>
      <c r="MXQ100" s="35"/>
      <c r="MXR100" s="35"/>
      <c r="MXS100" s="35"/>
      <c r="MXT100" s="35"/>
      <c r="MXU100" s="35"/>
      <c r="MXV100" s="35"/>
      <c r="MXW100" s="35"/>
      <c r="MXX100" s="35"/>
      <c r="MXY100" s="35"/>
      <c r="MXZ100" s="35"/>
      <c r="MYA100" s="35"/>
      <c r="MYB100" s="35"/>
      <c r="MYC100" s="35"/>
      <c r="MYD100" s="35"/>
      <c r="MYE100" s="35"/>
      <c r="MYF100" s="35"/>
      <c r="MYG100" s="35"/>
      <c r="MYH100" s="35"/>
      <c r="MYI100" s="35"/>
      <c r="MYJ100" s="35"/>
      <c r="MYK100" s="35"/>
      <c r="MYL100" s="35"/>
      <c r="MYM100" s="35"/>
      <c r="MYN100" s="35"/>
      <c r="MYO100" s="35"/>
      <c r="MYP100" s="35"/>
      <c r="MYQ100" s="35"/>
      <c r="MYR100" s="35"/>
      <c r="MYS100" s="35"/>
      <c r="MYT100" s="35"/>
      <c r="MYU100" s="35"/>
      <c r="MYV100" s="35"/>
      <c r="MYW100" s="35"/>
      <c r="MYX100" s="35"/>
      <c r="MYY100" s="35"/>
      <c r="MYZ100" s="35"/>
      <c r="MZA100" s="35"/>
      <c r="MZB100" s="35"/>
      <c r="MZC100" s="35"/>
      <c r="MZD100" s="35"/>
      <c r="MZE100" s="35"/>
      <c r="MZF100" s="35"/>
      <c r="MZG100" s="35"/>
      <c r="MZH100" s="35"/>
      <c r="MZI100" s="35"/>
      <c r="MZJ100" s="35"/>
      <c r="MZK100" s="35"/>
      <c r="MZL100" s="35"/>
      <c r="MZM100" s="35"/>
      <c r="MZN100" s="35"/>
      <c r="MZO100" s="35"/>
      <c r="MZP100" s="35"/>
      <c r="MZQ100" s="35"/>
      <c r="MZR100" s="35"/>
      <c r="MZS100" s="35"/>
      <c r="MZT100" s="35"/>
      <c r="MZU100" s="35"/>
      <c r="MZV100" s="35"/>
      <c r="MZW100" s="35"/>
      <c r="MZX100" s="35"/>
      <c r="MZY100" s="35"/>
      <c r="MZZ100" s="35"/>
      <c r="NAA100" s="35"/>
      <c r="NAB100" s="35"/>
      <c r="NAC100" s="35"/>
      <c r="NAD100" s="35"/>
      <c r="NAE100" s="35"/>
      <c r="NAF100" s="35"/>
      <c r="NAG100" s="35"/>
      <c r="NAH100" s="35"/>
      <c r="NAI100" s="35"/>
      <c r="NAJ100" s="35"/>
      <c r="NAK100" s="35"/>
      <c r="NAL100" s="35"/>
      <c r="NAM100" s="35"/>
      <c r="NAN100" s="35"/>
      <c r="NAO100" s="35"/>
      <c r="NAP100" s="35"/>
      <c r="NAQ100" s="35"/>
      <c r="NAR100" s="35"/>
      <c r="NAS100" s="35"/>
      <c r="NAT100" s="35"/>
      <c r="NAU100" s="35"/>
      <c r="NAV100" s="35"/>
      <c r="NAW100" s="35"/>
      <c r="NAX100" s="35"/>
      <c r="NAY100" s="35"/>
      <c r="NAZ100" s="35"/>
      <c r="NBA100" s="35"/>
      <c r="NBB100" s="35"/>
      <c r="NBC100" s="35"/>
      <c r="NBD100" s="35"/>
      <c r="NBE100" s="35"/>
      <c r="NBF100" s="35"/>
      <c r="NBG100" s="35"/>
      <c r="NBH100" s="35"/>
      <c r="NBI100" s="35"/>
      <c r="NBJ100" s="35"/>
      <c r="NBK100" s="35"/>
      <c r="NBL100" s="35"/>
      <c r="NBM100" s="35"/>
      <c r="NBN100" s="35"/>
      <c r="NBO100" s="35"/>
      <c r="NBP100" s="35"/>
      <c r="NBQ100" s="35"/>
      <c r="NBR100" s="35"/>
      <c r="NBS100" s="35"/>
      <c r="NBT100" s="35"/>
      <c r="NBU100" s="35"/>
      <c r="NBV100" s="35"/>
      <c r="NBW100" s="35"/>
      <c r="NBX100" s="35"/>
      <c r="NBY100" s="35"/>
      <c r="NBZ100" s="35"/>
      <c r="NCA100" s="35"/>
      <c r="NCB100" s="35"/>
      <c r="NCC100" s="35"/>
      <c r="NCD100" s="35"/>
      <c r="NCE100" s="35"/>
      <c r="NCF100" s="35"/>
      <c r="NCG100" s="35"/>
      <c r="NCH100" s="35"/>
      <c r="NCI100" s="35"/>
      <c r="NCJ100" s="35"/>
      <c r="NCK100" s="35"/>
      <c r="NCL100" s="35"/>
      <c r="NCM100" s="35"/>
      <c r="NCN100" s="35"/>
      <c r="NCO100" s="35"/>
      <c r="NCP100" s="35"/>
      <c r="NCQ100" s="35"/>
      <c r="NCR100" s="35"/>
      <c r="NCS100" s="35"/>
      <c r="NCT100" s="35"/>
      <c r="NCU100" s="35"/>
      <c r="NCV100" s="35"/>
      <c r="NCW100" s="35"/>
      <c r="NCX100" s="35"/>
      <c r="NCY100" s="35"/>
      <c r="NCZ100" s="35"/>
      <c r="NDA100" s="35"/>
      <c r="NDB100" s="35"/>
      <c r="NDC100" s="35"/>
      <c r="NDD100" s="35"/>
      <c r="NDE100" s="35"/>
      <c r="NDF100" s="35"/>
      <c r="NDG100" s="35"/>
      <c r="NDH100" s="35"/>
      <c r="NDI100" s="35"/>
      <c r="NDJ100" s="35"/>
      <c r="NDK100" s="35"/>
      <c r="NDL100" s="35"/>
      <c r="NDM100" s="35"/>
      <c r="NDN100" s="35"/>
      <c r="NDO100" s="35"/>
      <c r="NDP100" s="35"/>
      <c r="NDQ100" s="35"/>
      <c r="NDR100" s="35"/>
      <c r="NDS100" s="35"/>
      <c r="NDT100" s="35"/>
      <c r="NDU100" s="35"/>
      <c r="NDV100" s="35"/>
      <c r="NDW100" s="35"/>
      <c r="NDX100" s="35"/>
      <c r="NDY100" s="35"/>
      <c r="NDZ100" s="35"/>
      <c r="NEA100" s="35"/>
      <c r="NEB100" s="35"/>
      <c r="NEC100" s="35"/>
      <c r="NED100" s="35"/>
      <c r="NEE100" s="35"/>
      <c r="NEF100" s="35"/>
      <c r="NEG100" s="35"/>
      <c r="NEH100" s="35"/>
      <c r="NEI100" s="35"/>
      <c r="NEJ100" s="35"/>
      <c r="NEK100" s="35"/>
      <c r="NEL100" s="35"/>
      <c r="NEM100" s="35"/>
      <c r="NEN100" s="35"/>
      <c r="NEO100" s="35"/>
      <c r="NEP100" s="35"/>
      <c r="NEQ100" s="35"/>
      <c r="NER100" s="35"/>
      <c r="NES100" s="35"/>
      <c r="NET100" s="35"/>
      <c r="NEU100" s="35"/>
      <c r="NEV100" s="35"/>
      <c r="NEW100" s="35"/>
      <c r="NEX100" s="35"/>
      <c r="NEY100" s="35"/>
      <c r="NEZ100" s="35"/>
      <c r="NFA100" s="35"/>
      <c r="NFB100" s="35"/>
      <c r="NFC100" s="35"/>
      <c r="NFD100" s="35"/>
      <c r="NFE100" s="35"/>
      <c r="NFF100" s="35"/>
      <c r="NFG100" s="35"/>
      <c r="NFH100" s="35"/>
      <c r="NFI100" s="35"/>
      <c r="NFJ100" s="35"/>
      <c r="NFK100" s="35"/>
      <c r="NFL100" s="35"/>
      <c r="NFM100" s="35"/>
      <c r="NFN100" s="35"/>
      <c r="NFO100" s="35"/>
      <c r="NFP100" s="35"/>
      <c r="NFQ100" s="35"/>
      <c r="NFR100" s="35"/>
      <c r="NFS100" s="35"/>
      <c r="NFT100" s="35"/>
      <c r="NFU100" s="35"/>
      <c r="NFV100" s="35"/>
      <c r="NFW100" s="35"/>
      <c r="NFX100" s="35"/>
      <c r="NFY100" s="35"/>
      <c r="NFZ100" s="35"/>
      <c r="NGA100" s="35"/>
      <c r="NGB100" s="35"/>
      <c r="NGC100" s="35"/>
      <c r="NGD100" s="35"/>
      <c r="NGE100" s="35"/>
      <c r="NGF100" s="35"/>
      <c r="NGG100" s="35"/>
      <c r="NGH100" s="35"/>
      <c r="NGI100" s="35"/>
      <c r="NGJ100" s="35"/>
      <c r="NGK100" s="35"/>
      <c r="NGL100" s="35"/>
      <c r="NGM100" s="35"/>
      <c r="NGN100" s="35"/>
      <c r="NGO100" s="35"/>
      <c r="NGP100" s="35"/>
      <c r="NGQ100" s="35"/>
      <c r="NGR100" s="35"/>
      <c r="NGS100" s="35"/>
      <c r="NGT100" s="35"/>
      <c r="NGU100" s="35"/>
      <c r="NGV100" s="35"/>
      <c r="NGW100" s="35"/>
      <c r="NGX100" s="35"/>
      <c r="NGY100" s="35"/>
      <c r="NGZ100" s="35"/>
      <c r="NHA100" s="35"/>
      <c r="NHB100" s="35"/>
      <c r="NHC100" s="35"/>
      <c r="NHD100" s="35"/>
      <c r="NHE100" s="35"/>
      <c r="NHF100" s="35"/>
      <c r="NHG100" s="35"/>
      <c r="NHH100" s="35"/>
      <c r="NHI100" s="35"/>
      <c r="NHJ100" s="35"/>
      <c r="NHK100" s="35"/>
      <c r="NHL100" s="35"/>
      <c r="NHM100" s="35"/>
      <c r="NHN100" s="35"/>
      <c r="NHO100" s="35"/>
      <c r="NHP100" s="35"/>
      <c r="NHQ100" s="35"/>
      <c r="NHR100" s="35"/>
      <c r="NHS100" s="35"/>
      <c r="NHT100" s="35"/>
      <c r="NHU100" s="35"/>
      <c r="NHV100" s="35"/>
      <c r="NHW100" s="35"/>
      <c r="NHX100" s="35"/>
      <c r="NHY100" s="35"/>
      <c r="NHZ100" s="35"/>
      <c r="NIA100" s="35"/>
      <c r="NIB100" s="35"/>
      <c r="NIC100" s="35"/>
      <c r="NID100" s="35"/>
      <c r="NIE100" s="35"/>
      <c r="NIF100" s="35"/>
      <c r="NIG100" s="35"/>
      <c r="NIH100" s="35"/>
      <c r="NII100" s="35"/>
      <c r="NIJ100" s="35"/>
      <c r="NIK100" s="35"/>
      <c r="NIL100" s="35"/>
      <c r="NIM100" s="35"/>
      <c r="NIN100" s="35"/>
      <c r="NIO100" s="35"/>
      <c r="NIP100" s="35"/>
      <c r="NIQ100" s="35"/>
      <c r="NIR100" s="35"/>
      <c r="NIS100" s="35"/>
      <c r="NIT100" s="35"/>
      <c r="NIU100" s="35"/>
      <c r="NIV100" s="35"/>
      <c r="NIW100" s="35"/>
      <c r="NIX100" s="35"/>
      <c r="NIY100" s="35"/>
      <c r="NIZ100" s="35"/>
      <c r="NJA100" s="35"/>
      <c r="NJB100" s="35"/>
      <c r="NJC100" s="35"/>
      <c r="NJD100" s="35"/>
      <c r="NJE100" s="35"/>
      <c r="NJF100" s="35"/>
      <c r="NJG100" s="35"/>
      <c r="NJH100" s="35"/>
      <c r="NJI100" s="35"/>
      <c r="NJJ100" s="35"/>
      <c r="NJK100" s="35"/>
      <c r="NJL100" s="35"/>
      <c r="NJM100" s="35"/>
      <c r="NJN100" s="35"/>
      <c r="NJO100" s="35"/>
      <c r="NJP100" s="35"/>
      <c r="NJQ100" s="35"/>
      <c r="NJR100" s="35"/>
      <c r="NJS100" s="35"/>
      <c r="NJT100" s="35"/>
      <c r="NJU100" s="35"/>
      <c r="NJV100" s="35"/>
      <c r="NJW100" s="35"/>
      <c r="NJX100" s="35"/>
      <c r="NJY100" s="35"/>
      <c r="NJZ100" s="35"/>
      <c r="NKA100" s="35"/>
      <c r="NKB100" s="35"/>
      <c r="NKC100" s="35"/>
      <c r="NKD100" s="35"/>
      <c r="NKE100" s="35"/>
      <c r="NKF100" s="35"/>
      <c r="NKG100" s="35"/>
      <c r="NKH100" s="35"/>
      <c r="NKI100" s="35"/>
      <c r="NKJ100" s="35"/>
      <c r="NKK100" s="35"/>
      <c r="NKL100" s="35"/>
      <c r="NKM100" s="35"/>
      <c r="NKN100" s="35"/>
      <c r="NKO100" s="35"/>
      <c r="NKP100" s="35"/>
      <c r="NKQ100" s="35"/>
      <c r="NKR100" s="35"/>
      <c r="NKS100" s="35"/>
      <c r="NKT100" s="35"/>
      <c r="NKU100" s="35"/>
      <c r="NKV100" s="35"/>
      <c r="NKW100" s="35"/>
      <c r="NKX100" s="35"/>
      <c r="NKY100" s="35"/>
      <c r="NKZ100" s="35"/>
      <c r="NLA100" s="35"/>
      <c r="NLB100" s="35"/>
      <c r="NLC100" s="35"/>
      <c r="NLD100" s="35"/>
      <c r="NLE100" s="35"/>
      <c r="NLF100" s="35"/>
      <c r="NLG100" s="35"/>
      <c r="NLH100" s="35"/>
      <c r="NLI100" s="35"/>
      <c r="NLJ100" s="35"/>
      <c r="NLK100" s="35"/>
      <c r="NLL100" s="35"/>
      <c r="NLM100" s="35"/>
      <c r="NLN100" s="35"/>
      <c r="NLO100" s="35"/>
      <c r="NLP100" s="35"/>
      <c r="NLQ100" s="35"/>
      <c r="NLR100" s="35"/>
      <c r="NLS100" s="35"/>
      <c r="NLT100" s="35"/>
      <c r="NLU100" s="35"/>
      <c r="NLV100" s="35"/>
      <c r="NLW100" s="35"/>
      <c r="NLX100" s="35"/>
      <c r="NLY100" s="35"/>
      <c r="NLZ100" s="35"/>
      <c r="NMA100" s="35"/>
      <c r="NMB100" s="35"/>
      <c r="NMC100" s="35"/>
      <c r="NMD100" s="35"/>
      <c r="NME100" s="35"/>
      <c r="NMF100" s="35"/>
      <c r="NMG100" s="35"/>
      <c r="NMH100" s="35"/>
      <c r="NMI100" s="35"/>
      <c r="NMJ100" s="35"/>
      <c r="NMK100" s="35"/>
      <c r="NML100" s="35"/>
      <c r="NMM100" s="35"/>
      <c r="NMN100" s="35"/>
      <c r="NMO100" s="35"/>
      <c r="NMP100" s="35"/>
      <c r="NMQ100" s="35"/>
      <c r="NMR100" s="35"/>
      <c r="NMS100" s="35"/>
      <c r="NMT100" s="35"/>
      <c r="NMU100" s="35"/>
      <c r="NMV100" s="35"/>
      <c r="NMW100" s="35"/>
      <c r="NMX100" s="35"/>
      <c r="NMY100" s="35"/>
      <c r="NMZ100" s="35"/>
      <c r="NNA100" s="35"/>
      <c r="NNB100" s="35"/>
      <c r="NNC100" s="35"/>
      <c r="NND100" s="35"/>
      <c r="NNE100" s="35"/>
      <c r="NNF100" s="35"/>
      <c r="NNG100" s="35"/>
      <c r="NNH100" s="35"/>
      <c r="NNI100" s="35"/>
      <c r="NNJ100" s="35"/>
      <c r="NNK100" s="35"/>
      <c r="NNL100" s="35"/>
      <c r="NNM100" s="35"/>
      <c r="NNN100" s="35"/>
      <c r="NNO100" s="35"/>
      <c r="NNP100" s="35"/>
      <c r="NNQ100" s="35"/>
      <c r="NNR100" s="35"/>
      <c r="NNS100" s="35"/>
      <c r="NNT100" s="35"/>
      <c r="NNU100" s="35"/>
      <c r="NNV100" s="35"/>
      <c r="NNW100" s="35"/>
      <c r="NNX100" s="35"/>
      <c r="NNY100" s="35"/>
      <c r="NNZ100" s="35"/>
      <c r="NOA100" s="35"/>
      <c r="NOB100" s="35"/>
      <c r="NOC100" s="35"/>
      <c r="NOD100" s="35"/>
      <c r="NOE100" s="35"/>
      <c r="NOF100" s="35"/>
      <c r="NOG100" s="35"/>
      <c r="NOH100" s="35"/>
      <c r="NOI100" s="35"/>
      <c r="NOJ100" s="35"/>
      <c r="NOK100" s="35"/>
      <c r="NOL100" s="35"/>
      <c r="NOM100" s="35"/>
      <c r="NON100" s="35"/>
      <c r="NOO100" s="35"/>
      <c r="NOP100" s="35"/>
      <c r="NOQ100" s="35"/>
      <c r="NOR100" s="35"/>
      <c r="NOS100" s="35"/>
      <c r="NOT100" s="35"/>
      <c r="NOU100" s="35"/>
      <c r="NOV100" s="35"/>
      <c r="NOW100" s="35"/>
      <c r="NOX100" s="35"/>
      <c r="NOY100" s="35"/>
      <c r="NOZ100" s="35"/>
      <c r="NPA100" s="35"/>
      <c r="NPB100" s="35"/>
      <c r="NPC100" s="35"/>
      <c r="NPD100" s="35"/>
      <c r="NPE100" s="35"/>
      <c r="NPF100" s="35"/>
      <c r="NPG100" s="35"/>
      <c r="NPH100" s="35"/>
      <c r="NPI100" s="35"/>
      <c r="NPJ100" s="35"/>
      <c r="NPK100" s="35"/>
      <c r="NPL100" s="35"/>
      <c r="NPM100" s="35"/>
      <c r="NPN100" s="35"/>
      <c r="NPO100" s="35"/>
      <c r="NPP100" s="35"/>
      <c r="NPQ100" s="35"/>
      <c r="NPR100" s="35"/>
      <c r="NPS100" s="35"/>
      <c r="NPT100" s="35"/>
      <c r="NPU100" s="35"/>
      <c r="NPV100" s="35"/>
      <c r="NPW100" s="35"/>
      <c r="NPX100" s="35"/>
      <c r="NPY100" s="35"/>
      <c r="NPZ100" s="35"/>
      <c r="NQA100" s="35"/>
      <c r="NQB100" s="35"/>
      <c r="NQC100" s="35"/>
      <c r="NQD100" s="35"/>
      <c r="NQE100" s="35"/>
      <c r="NQF100" s="35"/>
      <c r="NQG100" s="35"/>
      <c r="NQH100" s="35"/>
      <c r="NQI100" s="35"/>
      <c r="NQJ100" s="35"/>
      <c r="NQK100" s="35"/>
      <c r="NQL100" s="35"/>
      <c r="NQM100" s="35"/>
      <c r="NQN100" s="35"/>
      <c r="NQO100" s="35"/>
      <c r="NQP100" s="35"/>
      <c r="NQQ100" s="35"/>
      <c r="NQR100" s="35"/>
      <c r="NQS100" s="35"/>
      <c r="NQT100" s="35"/>
      <c r="NQU100" s="35"/>
      <c r="NQV100" s="35"/>
      <c r="NQW100" s="35"/>
      <c r="NQX100" s="35"/>
      <c r="NQY100" s="35"/>
      <c r="NQZ100" s="35"/>
      <c r="NRA100" s="35"/>
      <c r="NRB100" s="35"/>
      <c r="NRC100" s="35"/>
      <c r="NRD100" s="35"/>
      <c r="NRE100" s="35"/>
      <c r="NRF100" s="35"/>
      <c r="NRG100" s="35"/>
      <c r="NRH100" s="35"/>
      <c r="NRI100" s="35"/>
      <c r="NRJ100" s="35"/>
      <c r="NRK100" s="35"/>
      <c r="NRL100" s="35"/>
      <c r="NRM100" s="35"/>
      <c r="NRN100" s="35"/>
      <c r="NRO100" s="35"/>
      <c r="NRP100" s="35"/>
      <c r="NRQ100" s="35"/>
      <c r="NRR100" s="35"/>
      <c r="NRS100" s="35"/>
      <c r="NRT100" s="35"/>
      <c r="NRU100" s="35"/>
      <c r="NRV100" s="35"/>
      <c r="NRW100" s="35"/>
      <c r="NRX100" s="35"/>
      <c r="NRY100" s="35"/>
      <c r="NRZ100" s="35"/>
      <c r="NSA100" s="35"/>
      <c r="NSB100" s="35"/>
      <c r="NSC100" s="35"/>
      <c r="NSD100" s="35"/>
      <c r="NSE100" s="35"/>
      <c r="NSF100" s="35"/>
      <c r="NSG100" s="35"/>
      <c r="NSH100" s="35"/>
      <c r="NSI100" s="35"/>
      <c r="NSJ100" s="35"/>
      <c r="NSK100" s="35"/>
      <c r="NSL100" s="35"/>
      <c r="NSM100" s="35"/>
      <c r="NSN100" s="35"/>
      <c r="NSO100" s="35"/>
      <c r="NSP100" s="35"/>
      <c r="NSQ100" s="35"/>
      <c r="NSR100" s="35"/>
      <c r="NSS100" s="35"/>
      <c r="NST100" s="35"/>
      <c r="NSU100" s="35"/>
      <c r="NSV100" s="35"/>
      <c r="NSW100" s="35"/>
      <c r="NSX100" s="35"/>
      <c r="NSY100" s="35"/>
      <c r="NSZ100" s="35"/>
      <c r="NTA100" s="35"/>
      <c r="NTB100" s="35"/>
      <c r="NTC100" s="35"/>
      <c r="NTD100" s="35"/>
      <c r="NTE100" s="35"/>
      <c r="NTF100" s="35"/>
      <c r="NTG100" s="35"/>
      <c r="NTH100" s="35"/>
      <c r="NTI100" s="35"/>
      <c r="NTJ100" s="35"/>
      <c r="NTK100" s="35"/>
      <c r="NTL100" s="35"/>
      <c r="NTM100" s="35"/>
      <c r="NTN100" s="35"/>
      <c r="NTO100" s="35"/>
      <c r="NTP100" s="35"/>
      <c r="NTQ100" s="35"/>
      <c r="NTR100" s="35"/>
      <c r="NTS100" s="35"/>
      <c r="NTT100" s="35"/>
      <c r="NTU100" s="35"/>
      <c r="NTV100" s="35"/>
      <c r="NTW100" s="35"/>
      <c r="NTX100" s="35"/>
      <c r="NTY100" s="35"/>
      <c r="NTZ100" s="35"/>
      <c r="NUA100" s="35"/>
      <c r="NUB100" s="35"/>
      <c r="NUC100" s="35"/>
      <c r="NUD100" s="35"/>
      <c r="NUE100" s="35"/>
      <c r="NUF100" s="35"/>
      <c r="NUG100" s="35"/>
      <c r="NUH100" s="35"/>
      <c r="NUI100" s="35"/>
      <c r="NUJ100" s="35"/>
      <c r="NUK100" s="35"/>
      <c r="NUL100" s="35"/>
      <c r="NUM100" s="35"/>
      <c r="NUN100" s="35"/>
      <c r="NUO100" s="35"/>
      <c r="NUP100" s="35"/>
      <c r="NUQ100" s="35"/>
      <c r="NUR100" s="35"/>
      <c r="NUS100" s="35"/>
      <c r="NUT100" s="35"/>
      <c r="NUU100" s="35"/>
      <c r="NUV100" s="35"/>
      <c r="NUW100" s="35"/>
      <c r="NUX100" s="35"/>
      <c r="NUY100" s="35"/>
      <c r="NUZ100" s="35"/>
      <c r="NVA100" s="35"/>
      <c r="NVB100" s="35"/>
      <c r="NVC100" s="35"/>
      <c r="NVD100" s="35"/>
      <c r="NVE100" s="35"/>
      <c r="NVF100" s="35"/>
      <c r="NVG100" s="35"/>
      <c r="NVH100" s="35"/>
      <c r="NVI100" s="35"/>
      <c r="NVJ100" s="35"/>
      <c r="NVK100" s="35"/>
      <c r="NVL100" s="35"/>
      <c r="NVM100" s="35"/>
      <c r="NVN100" s="35"/>
      <c r="NVO100" s="35"/>
      <c r="NVP100" s="35"/>
      <c r="NVQ100" s="35"/>
      <c r="NVR100" s="35"/>
      <c r="NVS100" s="35"/>
      <c r="NVT100" s="35"/>
      <c r="NVU100" s="35"/>
      <c r="NVV100" s="35"/>
      <c r="NVW100" s="35"/>
      <c r="NVX100" s="35"/>
      <c r="NVY100" s="35"/>
      <c r="NVZ100" s="35"/>
      <c r="NWA100" s="35"/>
      <c r="NWB100" s="35"/>
      <c r="NWC100" s="35"/>
      <c r="NWD100" s="35"/>
      <c r="NWE100" s="35"/>
      <c r="NWF100" s="35"/>
      <c r="NWG100" s="35"/>
      <c r="NWH100" s="35"/>
      <c r="NWI100" s="35"/>
      <c r="NWJ100" s="35"/>
      <c r="NWK100" s="35"/>
      <c r="NWL100" s="35"/>
      <c r="NWM100" s="35"/>
      <c r="NWN100" s="35"/>
      <c r="NWO100" s="35"/>
      <c r="NWP100" s="35"/>
      <c r="NWQ100" s="35"/>
      <c r="NWR100" s="35"/>
      <c r="NWS100" s="35"/>
      <c r="NWT100" s="35"/>
      <c r="NWU100" s="35"/>
      <c r="NWV100" s="35"/>
      <c r="NWW100" s="35"/>
      <c r="NWX100" s="35"/>
      <c r="NWY100" s="35"/>
      <c r="NWZ100" s="35"/>
      <c r="NXA100" s="35"/>
      <c r="NXB100" s="35"/>
      <c r="NXC100" s="35"/>
      <c r="NXD100" s="35"/>
      <c r="NXE100" s="35"/>
      <c r="NXF100" s="35"/>
      <c r="NXG100" s="35"/>
      <c r="NXH100" s="35"/>
      <c r="NXI100" s="35"/>
      <c r="NXJ100" s="35"/>
      <c r="NXK100" s="35"/>
      <c r="NXL100" s="35"/>
      <c r="NXM100" s="35"/>
      <c r="NXN100" s="35"/>
      <c r="NXO100" s="35"/>
      <c r="NXP100" s="35"/>
      <c r="NXQ100" s="35"/>
      <c r="NXR100" s="35"/>
      <c r="NXS100" s="35"/>
      <c r="NXT100" s="35"/>
      <c r="NXU100" s="35"/>
      <c r="NXV100" s="35"/>
      <c r="NXW100" s="35"/>
      <c r="NXX100" s="35"/>
      <c r="NXY100" s="35"/>
      <c r="NXZ100" s="35"/>
      <c r="NYA100" s="35"/>
      <c r="NYB100" s="35"/>
      <c r="NYC100" s="35"/>
      <c r="NYD100" s="35"/>
      <c r="NYE100" s="35"/>
      <c r="NYF100" s="35"/>
      <c r="NYG100" s="35"/>
      <c r="NYH100" s="35"/>
      <c r="NYI100" s="35"/>
      <c r="NYJ100" s="35"/>
      <c r="NYK100" s="35"/>
      <c r="NYL100" s="35"/>
      <c r="NYM100" s="35"/>
      <c r="NYN100" s="35"/>
      <c r="NYO100" s="35"/>
      <c r="NYP100" s="35"/>
      <c r="NYQ100" s="35"/>
      <c r="NYR100" s="35"/>
      <c r="NYS100" s="35"/>
      <c r="NYT100" s="35"/>
      <c r="NYU100" s="35"/>
      <c r="NYV100" s="35"/>
      <c r="NYW100" s="35"/>
      <c r="NYX100" s="35"/>
      <c r="NYY100" s="35"/>
      <c r="NYZ100" s="35"/>
      <c r="NZA100" s="35"/>
      <c r="NZB100" s="35"/>
      <c r="NZC100" s="35"/>
      <c r="NZD100" s="35"/>
      <c r="NZE100" s="35"/>
      <c r="NZF100" s="35"/>
      <c r="NZG100" s="35"/>
      <c r="NZH100" s="35"/>
      <c r="NZI100" s="35"/>
      <c r="NZJ100" s="35"/>
      <c r="NZK100" s="35"/>
      <c r="NZL100" s="35"/>
      <c r="NZM100" s="35"/>
      <c r="NZN100" s="35"/>
      <c r="NZO100" s="35"/>
      <c r="NZP100" s="35"/>
      <c r="NZQ100" s="35"/>
      <c r="NZR100" s="35"/>
      <c r="NZS100" s="35"/>
      <c r="NZT100" s="35"/>
      <c r="NZU100" s="35"/>
      <c r="NZV100" s="35"/>
      <c r="NZW100" s="35"/>
      <c r="NZX100" s="35"/>
      <c r="NZY100" s="35"/>
      <c r="NZZ100" s="35"/>
      <c r="OAA100" s="35"/>
      <c r="OAB100" s="35"/>
      <c r="OAC100" s="35"/>
      <c r="OAD100" s="35"/>
      <c r="OAE100" s="35"/>
      <c r="OAF100" s="35"/>
      <c r="OAG100" s="35"/>
      <c r="OAH100" s="35"/>
      <c r="OAI100" s="35"/>
      <c r="OAJ100" s="35"/>
      <c r="OAK100" s="35"/>
      <c r="OAL100" s="35"/>
      <c r="OAM100" s="35"/>
      <c r="OAN100" s="35"/>
      <c r="OAO100" s="35"/>
      <c r="OAP100" s="35"/>
      <c r="OAQ100" s="35"/>
      <c r="OAR100" s="35"/>
      <c r="OAS100" s="35"/>
      <c r="OAT100" s="35"/>
      <c r="OAU100" s="35"/>
      <c r="OAV100" s="35"/>
      <c r="OAW100" s="35"/>
      <c r="OAX100" s="35"/>
      <c r="OAY100" s="35"/>
      <c r="OAZ100" s="35"/>
      <c r="OBA100" s="35"/>
      <c r="OBB100" s="35"/>
      <c r="OBC100" s="35"/>
      <c r="OBD100" s="35"/>
      <c r="OBE100" s="35"/>
      <c r="OBF100" s="35"/>
      <c r="OBG100" s="35"/>
      <c r="OBH100" s="35"/>
      <c r="OBI100" s="35"/>
      <c r="OBJ100" s="35"/>
      <c r="OBK100" s="35"/>
      <c r="OBL100" s="35"/>
      <c r="OBM100" s="35"/>
      <c r="OBN100" s="35"/>
      <c r="OBO100" s="35"/>
      <c r="OBP100" s="35"/>
      <c r="OBQ100" s="35"/>
      <c r="OBR100" s="35"/>
      <c r="OBS100" s="35"/>
      <c r="OBT100" s="35"/>
      <c r="OBU100" s="35"/>
      <c r="OBV100" s="35"/>
      <c r="OBW100" s="35"/>
      <c r="OBX100" s="35"/>
      <c r="OBY100" s="35"/>
      <c r="OBZ100" s="35"/>
      <c r="OCA100" s="35"/>
      <c r="OCB100" s="35"/>
      <c r="OCC100" s="35"/>
      <c r="OCD100" s="35"/>
      <c r="OCE100" s="35"/>
      <c r="OCF100" s="35"/>
      <c r="OCG100" s="35"/>
      <c r="OCH100" s="35"/>
      <c r="OCI100" s="35"/>
      <c r="OCJ100" s="35"/>
      <c r="OCK100" s="35"/>
      <c r="OCL100" s="35"/>
      <c r="OCM100" s="35"/>
      <c r="OCN100" s="35"/>
      <c r="OCO100" s="35"/>
      <c r="OCP100" s="35"/>
      <c r="OCQ100" s="35"/>
      <c r="OCR100" s="35"/>
      <c r="OCS100" s="35"/>
      <c r="OCT100" s="35"/>
      <c r="OCU100" s="35"/>
      <c r="OCV100" s="35"/>
      <c r="OCW100" s="35"/>
      <c r="OCX100" s="35"/>
      <c r="OCY100" s="35"/>
      <c r="OCZ100" s="35"/>
      <c r="ODA100" s="35"/>
      <c r="ODB100" s="35"/>
      <c r="ODC100" s="35"/>
      <c r="ODD100" s="35"/>
      <c r="ODE100" s="35"/>
      <c r="ODF100" s="35"/>
      <c r="ODG100" s="35"/>
      <c r="ODH100" s="35"/>
      <c r="ODI100" s="35"/>
      <c r="ODJ100" s="35"/>
      <c r="ODK100" s="35"/>
      <c r="ODL100" s="35"/>
      <c r="ODM100" s="35"/>
      <c r="ODN100" s="35"/>
      <c r="ODO100" s="35"/>
      <c r="ODP100" s="35"/>
      <c r="ODQ100" s="35"/>
      <c r="ODR100" s="35"/>
      <c r="ODS100" s="35"/>
      <c r="ODT100" s="35"/>
      <c r="ODU100" s="35"/>
      <c r="ODV100" s="35"/>
      <c r="ODW100" s="35"/>
      <c r="ODX100" s="35"/>
      <c r="ODY100" s="35"/>
      <c r="ODZ100" s="35"/>
      <c r="OEA100" s="35"/>
      <c r="OEB100" s="35"/>
      <c r="OEC100" s="35"/>
      <c r="OED100" s="35"/>
      <c r="OEE100" s="35"/>
      <c r="OEF100" s="35"/>
      <c r="OEG100" s="35"/>
      <c r="OEH100" s="35"/>
      <c r="OEI100" s="35"/>
      <c r="OEJ100" s="35"/>
      <c r="OEK100" s="35"/>
      <c r="OEL100" s="35"/>
      <c r="OEM100" s="35"/>
      <c r="OEN100" s="35"/>
      <c r="OEO100" s="35"/>
      <c r="OEP100" s="35"/>
      <c r="OEQ100" s="35"/>
      <c r="OER100" s="35"/>
      <c r="OES100" s="35"/>
      <c r="OET100" s="35"/>
      <c r="OEU100" s="35"/>
      <c r="OEV100" s="35"/>
      <c r="OEW100" s="35"/>
      <c r="OEX100" s="35"/>
      <c r="OEY100" s="35"/>
      <c r="OEZ100" s="35"/>
      <c r="OFA100" s="35"/>
      <c r="OFB100" s="35"/>
      <c r="OFC100" s="35"/>
      <c r="OFD100" s="35"/>
      <c r="OFE100" s="35"/>
      <c r="OFF100" s="35"/>
      <c r="OFG100" s="35"/>
      <c r="OFH100" s="35"/>
      <c r="OFI100" s="35"/>
      <c r="OFJ100" s="35"/>
      <c r="OFK100" s="35"/>
      <c r="OFL100" s="35"/>
      <c r="OFM100" s="35"/>
      <c r="OFN100" s="35"/>
      <c r="OFO100" s="35"/>
      <c r="OFP100" s="35"/>
      <c r="OFQ100" s="35"/>
      <c r="OFR100" s="35"/>
      <c r="OFS100" s="35"/>
      <c r="OFT100" s="35"/>
      <c r="OFU100" s="35"/>
      <c r="OFV100" s="35"/>
      <c r="OFW100" s="35"/>
      <c r="OFX100" s="35"/>
      <c r="OFY100" s="35"/>
      <c r="OFZ100" s="35"/>
      <c r="OGA100" s="35"/>
      <c r="OGB100" s="35"/>
      <c r="OGC100" s="35"/>
      <c r="OGD100" s="35"/>
      <c r="OGE100" s="35"/>
      <c r="OGF100" s="35"/>
      <c r="OGG100" s="35"/>
      <c r="OGH100" s="35"/>
      <c r="OGI100" s="35"/>
      <c r="OGJ100" s="35"/>
      <c r="OGK100" s="35"/>
      <c r="OGL100" s="35"/>
      <c r="OGM100" s="35"/>
      <c r="OGN100" s="35"/>
      <c r="OGO100" s="35"/>
      <c r="OGP100" s="35"/>
      <c r="OGQ100" s="35"/>
      <c r="OGR100" s="35"/>
      <c r="OGS100" s="35"/>
      <c r="OGT100" s="35"/>
      <c r="OGU100" s="35"/>
      <c r="OGV100" s="35"/>
      <c r="OGW100" s="35"/>
      <c r="OGX100" s="35"/>
      <c r="OGY100" s="35"/>
      <c r="OGZ100" s="35"/>
      <c r="OHA100" s="35"/>
      <c r="OHB100" s="35"/>
      <c r="OHC100" s="35"/>
      <c r="OHD100" s="35"/>
      <c r="OHE100" s="35"/>
      <c r="OHF100" s="35"/>
      <c r="OHG100" s="35"/>
      <c r="OHH100" s="35"/>
      <c r="OHI100" s="35"/>
      <c r="OHJ100" s="35"/>
      <c r="OHK100" s="35"/>
      <c r="OHL100" s="35"/>
      <c r="OHM100" s="35"/>
      <c r="OHN100" s="35"/>
      <c r="OHO100" s="35"/>
      <c r="OHP100" s="35"/>
      <c r="OHQ100" s="35"/>
      <c r="OHR100" s="35"/>
      <c r="OHS100" s="35"/>
      <c r="OHT100" s="35"/>
      <c r="OHU100" s="35"/>
      <c r="OHV100" s="35"/>
      <c r="OHW100" s="35"/>
      <c r="OHX100" s="35"/>
      <c r="OHY100" s="35"/>
      <c r="OHZ100" s="35"/>
      <c r="OIA100" s="35"/>
      <c r="OIB100" s="35"/>
      <c r="OIC100" s="35"/>
      <c r="OID100" s="35"/>
      <c r="OIE100" s="35"/>
      <c r="OIF100" s="35"/>
      <c r="OIG100" s="35"/>
      <c r="OIH100" s="35"/>
      <c r="OII100" s="35"/>
      <c r="OIJ100" s="35"/>
      <c r="OIK100" s="35"/>
      <c r="OIL100" s="35"/>
      <c r="OIM100" s="35"/>
      <c r="OIN100" s="35"/>
      <c r="OIO100" s="35"/>
      <c r="OIP100" s="35"/>
      <c r="OIQ100" s="35"/>
      <c r="OIR100" s="35"/>
      <c r="OIS100" s="35"/>
      <c r="OIT100" s="35"/>
      <c r="OIU100" s="35"/>
      <c r="OIV100" s="35"/>
      <c r="OIW100" s="35"/>
      <c r="OIX100" s="35"/>
      <c r="OIY100" s="35"/>
      <c r="OIZ100" s="35"/>
      <c r="OJA100" s="35"/>
      <c r="OJB100" s="35"/>
      <c r="OJC100" s="35"/>
      <c r="OJD100" s="35"/>
      <c r="OJE100" s="35"/>
      <c r="OJF100" s="35"/>
      <c r="OJG100" s="35"/>
      <c r="OJH100" s="35"/>
      <c r="OJI100" s="35"/>
      <c r="OJJ100" s="35"/>
      <c r="OJK100" s="35"/>
      <c r="OJL100" s="35"/>
      <c r="OJM100" s="35"/>
      <c r="OJN100" s="35"/>
      <c r="OJO100" s="35"/>
      <c r="OJP100" s="35"/>
      <c r="OJQ100" s="35"/>
      <c r="OJR100" s="35"/>
      <c r="OJS100" s="35"/>
      <c r="OJT100" s="35"/>
      <c r="OJU100" s="35"/>
      <c r="OJV100" s="35"/>
      <c r="OJW100" s="35"/>
      <c r="OJX100" s="35"/>
      <c r="OJY100" s="35"/>
      <c r="OJZ100" s="35"/>
      <c r="OKA100" s="35"/>
      <c r="OKB100" s="35"/>
      <c r="OKC100" s="35"/>
      <c r="OKD100" s="35"/>
      <c r="OKE100" s="35"/>
      <c r="OKF100" s="35"/>
      <c r="OKG100" s="35"/>
      <c r="OKH100" s="35"/>
      <c r="OKI100" s="35"/>
      <c r="OKJ100" s="35"/>
      <c r="OKK100" s="35"/>
      <c r="OKL100" s="35"/>
      <c r="OKM100" s="35"/>
      <c r="OKN100" s="35"/>
      <c r="OKO100" s="35"/>
      <c r="OKP100" s="35"/>
      <c r="OKQ100" s="35"/>
      <c r="OKR100" s="35"/>
      <c r="OKS100" s="35"/>
      <c r="OKT100" s="35"/>
      <c r="OKU100" s="35"/>
      <c r="OKV100" s="35"/>
      <c r="OKW100" s="35"/>
      <c r="OKX100" s="35"/>
      <c r="OKY100" s="35"/>
      <c r="OKZ100" s="35"/>
      <c r="OLA100" s="35"/>
      <c r="OLB100" s="35"/>
      <c r="OLC100" s="35"/>
      <c r="OLD100" s="35"/>
      <c r="OLE100" s="35"/>
      <c r="OLF100" s="35"/>
      <c r="OLG100" s="35"/>
      <c r="OLH100" s="35"/>
      <c r="OLI100" s="35"/>
      <c r="OLJ100" s="35"/>
      <c r="OLK100" s="35"/>
      <c r="OLL100" s="35"/>
      <c r="OLM100" s="35"/>
      <c r="OLN100" s="35"/>
      <c r="OLO100" s="35"/>
      <c r="OLP100" s="35"/>
      <c r="OLQ100" s="35"/>
      <c r="OLR100" s="35"/>
      <c r="OLS100" s="35"/>
      <c r="OLT100" s="35"/>
      <c r="OLU100" s="35"/>
      <c r="OLV100" s="35"/>
      <c r="OLW100" s="35"/>
      <c r="OLX100" s="35"/>
      <c r="OLY100" s="35"/>
      <c r="OLZ100" s="35"/>
      <c r="OMA100" s="35"/>
      <c r="OMB100" s="35"/>
      <c r="OMC100" s="35"/>
      <c r="OMD100" s="35"/>
      <c r="OME100" s="35"/>
      <c r="OMF100" s="35"/>
      <c r="OMG100" s="35"/>
      <c r="OMH100" s="35"/>
      <c r="OMI100" s="35"/>
      <c r="OMJ100" s="35"/>
      <c r="OMK100" s="35"/>
      <c r="OML100" s="35"/>
      <c r="OMM100" s="35"/>
      <c r="OMN100" s="35"/>
      <c r="OMO100" s="35"/>
      <c r="OMP100" s="35"/>
      <c r="OMQ100" s="35"/>
      <c r="OMR100" s="35"/>
      <c r="OMS100" s="35"/>
      <c r="OMT100" s="35"/>
      <c r="OMU100" s="35"/>
      <c r="OMV100" s="35"/>
      <c r="OMW100" s="35"/>
      <c r="OMX100" s="35"/>
      <c r="OMY100" s="35"/>
      <c r="OMZ100" s="35"/>
      <c r="ONA100" s="35"/>
      <c r="ONB100" s="35"/>
      <c r="ONC100" s="35"/>
      <c r="OND100" s="35"/>
      <c r="ONE100" s="35"/>
      <c r="ONF100" s="35"/>
      <c r="ONG100" s="35"/>
      <c r="ONH100" s="35"/>
      <c r="ONI100" s="35"/>
      <c r="ONJ100" s="35"/>
      <c r="ONK100" s="35"/>
      <c r="ONL100" s="35"/>
      <c r="ONM100" s="35"/>
      <c r="ONN100" s="35"/>
      <c r="ONO100" s="35"/>
      <c r="ONP100" s="35"/>
      <c r="ONQ100" s="35"/>
      <c r="ONR100" s="35"/>
      <c r="ONS100" s="35"/>
      <c r="ONT100" s="35"/>
      <c r="ONU100" s="35"/>
      <c r="ONV100" s="35"/>
      <c r="ONW100" s="35"/>
      <c r="ONX100" s="35"/>
      <c r="ONY100" s="35"/>
      <c r="ONZ100" s="35"/>
      <c r="OOA100" s="35"/>
      <c r="OOB100" s="35"/>
      <c r="OOC100" s="35"/>
      <c r="OOD100" s="35"/>
      <c r="OOE100" s="35"/>
      <c r="OOF100" s="35"/>
      <c r="OOG100" s="35"/>
      <c r="OOH100" s="35"/>
      <c r="OOI100" s="35"/>
      <c r="OOJ100" s="35"/>
      <c r="OOK100" s="35"/>
      <c r="OOL100" s="35"/>
      <c r="OOM100" s="35"/>
      <c r="OON100" s="35"/>
      <c r="OOO100" s="35"/>
      <c r="OOP100" s="35"/>
      <c r="OOQ100" s="35"/>
      <c r="OOR100" s="35"/>
      <c r="OOS100" s="35"/>
      <c r="OOT100" s="35"/>
      <c r="OOU100" s="35"/>
      <c r="OOV100" s="35"/>
      <c r="OOW100" s="35"/>
      <c r="OOX100" s="35"/>
      <c r="OOY100" s="35"/>
      <c r="OOZ100" s="35"/>
      <c r="OPA100" s="35"/>
      <c r="OPB100" s="35"/>
      <c r="OPC100" s="35"/>
      <c r="OPD100" s="35"/>
      <c r="OPE100" s="35"/>
      <c r="OPF100" s="35"/>
      <c r="OPG100" s="35"/>
      <c r="OPH100" s="35"/>
      <c r="OPI100" s="35"/>
      <c r="OPJ100" s="35"/>
      <c r="OPK100" s="35"/>
      <c r="OPL100" s="35"/>
      <c r="OPM100" s="35"/>
      <c r="OPN100" s="35"/>
      <c r="OPO100" s="35"/>
      <c r="OPP100" s="35"/>
      <c r="OPQ100" s="35"/>
      <c r="OPR100" s="35"/>
      <c r="OPS100" s="35"/>
      <c r="OPT100" s="35"/>
      <c r="OPU100" s="35"/>
      <c r="OPV100" s="35"/>
      <c r="OPW100" s="35"/>
      <c r="OPX100" s="35"/>
      <c r="OPY100" s="35"/>
      <c r="OPZ100" s="35"/>
      <c r="OQA100" s="35"/>
      <c r="OQB100" s="35"/>
      <c r="OQC100" s="35"/>
      <c r="OQD100" s="35"/>
      <c r="OQE100" s="35"/>
      <c r="OQF100" s="35"/>
      <c r="OQG100" s="35"/>
      <c r="OQH100" s="35"/>
      <c r="OQI100" s="35"/>
      <c r="OQJ100" s="35"/>
      <c r="OQK100" s="35"/>
      <c r="OQL100" s="35"/>
      <c r="OQM100" s="35"/>
      <c r="OQN100" s="35"/>
      <c r="OQO100" s="35"/>
      <c r="OQP100" s="35"/>
      <c r="OQQ100" s="35"/>
      <c r="OQR100" s="35"/>
      <c r="OQS100" s="35"/>
      <c r="OQT100" s="35"/>
      <c r="OQU100" s="35"/>
      <c r="OQV100" s="35"/>
      <c r="OQW100" s="35"/>
      <c r="OQX100" s="35"/>
      <c r="OQY100" s="35"/>
      <c r="OQZ100" s="35"/>
      <c r="ORA100" s="35"/>
      <c r="ORB100" s="35"/>
      <c r="ORC100" s="35"/>
      <c r="ORD100" s="35"/>
      <c r="ORE100" s="35"/>
      <c r="ORF100" s="35"/>
      <c r="ORG100" s="35"/>
      <c r="ORH100" s="35"/>
      <c r="ORI100" s="35"/>
      <c r="ORJ100" s="35"/>
      <c r="ORK100" s="35"/>
      <c r="ORL100" s="35"/>
      <c r="ORM100" s="35"/>
      <c r="ORN100" s="35"/>
      <c r="ORO100" s="35"/>
      <c r="ORP100" s="35"/>
      <c r="ORQ100" s="35"/>
      <c r="ORR100" s="35"/>
      <c r="ORS100" s="35"/>
      <c r="ORT100" s="35"/>
      <c r="ORU100" s="35"/>
      <c r="ORV100" s="35"/>
      <c r="ORW100" s="35"/>
      <c r="ORX100" s="35"/>
      <c r="ORY100" s="35"/>
      <c r="ORZ100" s="35"/>
      <c r="OSA100" s="35"/>
      <c r="OSB100" s="35"/>
      <c r="OSC100" s="35"/>
      <c r="OSD100" s="35"/>
      <c r="OSE100" s="35"/>
      <c r="OSF100" s="35"/>
      <c r="OSG100" s="35"/>
      <c r="OSH100" s="35"/>
      <c r="OSI100" s="35"/>
      <c r="OSJ100" s="35"/>
      <c r="OSK100" s="35"/>
      <c r="OSL100" s="35"/>
      <c r="OSM100" s="35"/>
      <c r="OSN100" s="35"/>
      <c r="OSO100" s="35"/>
      <c r="OSP100" s="35"/>
      <c r="OSQ100" s="35"/>
      <c r="OSR100" s="35"/>
      <c r="OSS100" s="35"/>
      <c r="OST100" s="35"/>
      <c r="OSU100" s="35"/>
      <c r="OSV100" s="35"/>
      <c r="OSW100" s="35"/>
      <c r="OSX100" s="35"/>
      <c r="OSY100" s="35"/>
      <c r="OSZ100" s="35"/>
      <c r="OTA100" s="35"/>
      <c r="OTB100" s="35"/>
      <c r="OTC100" s="35"/>
      <c r="OTD100" s="35"/>
      <c r="OTE100" s="35"/>
      <c r="OTF100" s="35"/>
      <c r="OTG100" s="35"/>
      <c r="OTH100" s="35"/>
      <c r="OTI100" s="35"/>
      <c r="OTJ100" s="35"/>
      <c r="OTK100" s="35"/>
      <c r="OTL100" s="35"/>
      <c r="OTM100" s="35"/>
      <c r="OTN100" s="35"/>
      <c r="OTO100" s="35"/>
      <c r="OTP100" s="35"/>
      <c r="OTQ100" s="35"/>
      <c r="OTR100" s="35"/>
      <c r="OTS100" s="35"/>
      <c r="OTT100" s="35"/>
      <c r="OTU100" s="35"/>
      <c r="OTV100" s="35"/>
      <c r="OTW100" s="35"/>
      <c r="OTX100" s="35"/>
      <c r="OTY100" s="35"/>
      <c r="OTZ100" s="35"/>
      <c r="OUA100" s="35"/>
      <c r="OUB100" s="35"/>
      <c r="OUC100" s="35"/>
      <c r="OUD100" s="35"/>
      <c r="OUE100" s="35"/>
      <c r="OUF100" s="35"/>
      <c r="OUG100" s="35"/>
      <c r="OUH100" s="35"/>
      <c r="OUI100" s="35"/>
      <c r="OUJ100" s="35"/>
      <c r="OUK100" s="35"/>
      <c r="OUL100" s="35"/>
      <c r="OUM100" s="35"/>
      <c r="OUN100" s="35"/>
      <c r="OUO100" s="35"/>
      <c r="OUP100" s="35"/>
      <c r="OUQ100" s="35"/>
      <c r="OUR100" s="35"/>
      <c r="OUS100" s="35"/>
      <c r="OUT100" s="35"/>
      <c r="OUU100" s="35"/>
      <c r="OUV100" s="35"/>
      <c r="OUW100" s="35"/>
      <c r="OUX100" s="35"/>
      <c r="OUY100" s="35"/>
      <c r="OUZ100" s="35"/>
      <c r="OVA100" s="35"/>
      <c r="OVB100" s="35"/>
      <c r="OVC100" s="35"/>
      <c r="OVD100" s="35"/>
      <c r="OVE100" s="35"/>
      <c r="OVF100" s="35"/>
      <c r="OVG100" s="35"/>
      <c r="OVH100" s="35"/>
      <c r="OVI100" s="35"/>
      <c r="OVJ100" s="35"/>
      <c r="OVK100" s="35"/>
      <c r="OVL100" s="35"/>
      <c r="OVM100" s="35"/>
      <c r="OVN100" s="35"/>
      <c r="OVO100" s="35"/>
      <c r="OVP100" s="35"/>
      <c r="OVQ100" s="35"/>
      <c r="OVR100" s="35"/>
      <c r="OVS100" s="35"/>
      <c r="OVT100" s="35"/>
      <c r="OVU100" s="35"/>
      <c r="OVV100" s="35"/>
      <c r="OVW100" s="35"/>
      <c r="OVX100" s="35"/>
      <c r="OVY100" s="35"/>
      <c r="OVZ100" s="35"/>
      <c r="OWA100" s="35"/>
      <c r="OWB100" s="35"/>
      <c r="OWC100" s="35"/>
      <c r="OWD100" s="35"/>
      <c r="OWE100" s="35"/>
      <c r="OWF100" s="35"/>
      <c r="OWG100" s="35"/>
      <c r="OWH100" s="35"/>
      <c r="OWI100" s="35"/>
      <c r="OWJ100" s="35"/>
      <c r="OWK100" s="35"/>
      <c r="OWL100" s="35"/>
      <c r="OWM100" s="35"/>
      <c r="OWN100" s="35"/>
      <c r="OWO100" s="35"/>
      <c r="OWP100" s="35"/>
      <c r="OWQ100" s="35"/>
      <c r="OWR100" s="35"/>
      <c r="OWS100" s="35"/>
      <c r="OWT100" s="35"/>
      <c r="OWU100" s="35"/>
      <c r="OWV100" s="35"/>
      <c r="OWW100" s="35"/>
      <c r="OWX100" s="35"/>
      <c r="OWY100" s="35"/>
      <c r="OWZ100" s="35"/>
      <c r="OXA100" s="35"/>
      <c r="OXB100" s="35"/>
      <c r="OXC100" s="35"/>
      <c r="OXD100" s="35"/>
      <c r="OXE100" s="35"/>
      <c r="OXF100" s="35"/>
      <c r="OXG100" s="35"/>
      <c r="OXH100" s="35"/>
      <c r="OXI100" s="35"/>
      <c r="OXJ100" s="35"/>
      <c r="OXK100" s="35"/>
      <c r="OXL100" s="35"/>
      <c r="OXM100" s="35"/>
      <c r="OXN100" s="35"/>
      <c r="OXO100" s="35"/>
      <c r="OXP100" s="35"/>
      <c r="OXQ100" s="35"/>
      <c r="OXR100" s="35"/>
      <c r="OXS100" s="35"/>
      <c r="OXT100" s="35"/>
      <c r="OXU100" s="35"/>
      <c r="OXV100" s="35"/>
      <c r="OXW100" s="35"/>
      <c r="OXX100" s="35"/>
      <c r="OXY100" s="35"/>
      <c r="OXZ100" s="35"/>
      <c r="OYA100" s="35"/>
      <c r="OYB100" s="35"/>
      <c r="OYC100" s="35"/>
      <c r="OYD100" s="35"/>
      <c r="OYE100" s="35"/>
      <c r="OYF100" s="35"/>
      <c r="OYG100" s="35"/>
      <c r="OYH100" s="35"/>
      <c r="OYI100" s="35"/>
      <c r="OYJ100" s="35"/>
      <c r="OYK100" s="35"/>
      <c r="OYL100" s="35"/>
      <c r="OYM100" s="35"/>
      <c r="OYN100" s="35"/>
      <c r="OYO100" s="35"/>
      <c r="OYP100" s="35"/>
      <c r="OYQ100" s="35"/>
      <c r="OYR100" s="35"/>
      <c r="OYS100" s="35"/>
      <c r="OYT100" s="35"/>
      <c r="OYU100" s="35"/>
      <c r="OYV100" s="35"/>
      <c r="OYW100" s="35"/>
      <c r="OYX100" s="35"/>
      <c r="OYY100" s="35"/>
      <c r="OYZ100" s="35"/>
      <c r="OZA100" s="35"/>
      <c r="OZB100" s="35"/>
      <c r="OZC100" s="35"/>
      <c r="OZD100" s="35"/>
      <c r="OZE100" s="35"/>
      <c r="OZF100" s="35"/>
      <c r="OZG100" s="35"/>
      <c r="OZH100" s="35"/>
      <c r="OZI100" s="35"/>
      <c r="OZJ100" s="35"/>
      <c r="OZK100" s="35"/>
      <c r="OZL100" s="35"/>
      <c r="OZM100" s="35"/>
      <c r="OZN100" s="35"/>
      <c r="OZO100" s="35"/>
      <c r="OZP100" s="35"/>
      <c r="OZQ100" s="35"/>
      <c r="OZR100" s="35"/>
      <c r="OZS100" s="35"/>
      <c r="OZT100" s="35"/>
      <c r="OZU100" s="35"/>
      <c r="OZV100" s="35"/>
      <c r="OZW100" s="35"/>
      <c r="OZX100" s="35"/>
      <c r="OZY100" s="35"/>
      <c r="OZZ100" s="35"/>
      <c r="PAA100" s="35"/>
      <c r="PAB100" s="35"/>
      <c r="PAC100" s="35"/>
      <c r="PAD100" s="35"/>
      <c r="PAE100" s="35"/>
      <c r="PAF100" s="35"/>
      <c r="PAG100" s="35"/>
      <c r="PAH100" s="35"/>
      <c r="PAI100" s="35"/>
      <c r="PAJ100" s="35"/>
      <c r="PAK100" s="35"/>
      <c r="PAL100" s="35"/>
      <c r="PAM100" s="35"/>
      <c r="PAN100" s="35"/>
      <c r="PAO100" s="35"/>
      <c r="PAP100" s="35"/>
      <c r="PAQ100" s="35"/>
      <c r="PAR100" s="35"/>
      <c r="PAS100" s="35"/>
      <c r="PAT100" s="35"/>
      <c r="PAU100" s="35"/>
      <c r="PAV100" s="35"/>
      <c r="PAW100" s="35"/>
      <c r="PAX100" s="35"/>
      <c r="PAY100" s="35"/>
      <c r="PAZ100" s="35"/>
      <c r="PBA100" s="35"/>
      <c r="PBB100" s="35"/>
      <c r="PBC100" s="35"/>
      <c r="PBD100" s="35"/>
      <c r="PBE100" s="35"/>
      <c r="PBF100" s="35"/>
      <c r="PBG100" s="35"/>
      <c r="PBH100" s="35"/>
      <c r="PBI100" s="35"/>
      <c r="PBJ100" s="35"/>
      <c r="PBK100" s="35"/>
      <c r="PBL100" s="35"/>
      <c r="PBM100" s="35"/>
      <c r="PBN100" s="35"/>
      <c r="PBO100" s="35"/>
      <c r="PBP100" s="35"/>
      <c r="PBQ100" s="35"/>
      <c r="PBR100" s="35"/>
      <c r="PBS100" s="35"/>
      <c r="PBT100" s="35"/>
      <c r="PBU100" s="35"/>
      <c r="PBV100" s="35"/>
      <c r="PBW100" s="35"/>
      <c r="PBX100" s="35"/>
      <c r="PBY100" s="35"/>
      <c r="PBZ100" s="35"/>
      <c r="PCA100" s="35"/>
      <c r="PCB100" s="35"/>
      <c r="PCC100" s="35"/>
      <c r="PCD100" s="35"/>
      <c r="PCE100" s="35"/>
      <c r="PCF100" s="35"/>
      <c r="PCG100" s="35"/>
      <c r="PCH100" s="35"/>
      <c r="PCI100" s="35"/>
      <c r="PCJ100" s="35"/>
      <c r="PCK100" s="35"/>
      <c r="PCL100" s="35"/>
      <c r="PCM100" s="35"/>
      <c r="PCN100" s="35"/>
      <c r="PCO100" s="35"/>
      <c r="PCP100" s="35"/>
      <c r="PCQ100" s="35"/>
      <c r="PCR100" s="35"/>
      <c r="PCS100" s="35"/>
      <c r="PCT100" s="35"/>
      <c r="PCU100" s="35"/>
      <c r="PCV100" s="35"/>
      <c r="PCW100" s="35"/>
      <c r="PCX100" s="35"/>
      <c r="PCY100" s="35"/>
      <c r="PCZ100" s="35"/>
      <c r="PDA100" s="35"/>
      <c r="PDB100" s="35"/>
      <c r="PDC100" s="35"/>
      <c r="PDD100" s="35"/>
      <c r="PDE100" s="35"/>
      <c r="PDF100" s="35"/>
      <c r="PDG100" s="35"/>
      <c r="PDH100" s="35"/>
      <c r="PDI100" s="35"/>
      <c r="PDJ100" s="35"/>
      <c r="PDK100" s="35"/>
      <c r="PDL100" s="35"/>
      <c r="PDM100" s="35"/>
      <c r="PDN100" s="35"/>
      <c r="PDO100" s="35"/>
      <c r="PDP100" s="35"/>
      <c r="PDQ100" s="35"/>
      <c r="PDR100" s="35"/>
      <c r="PDS100" s="35"/>
      <c r="PDT100" s="35"/>
      <c r="PDU100" s="35"/>
      <c r="PDV100" s="35"/>
      <c r="PDW100" s="35"/>
      <c r="PDX100" s="35"/>
      <c r="PDY100" s="35"/>
      <c r="PDZ100" s="35"/>
      <c r="PEA100" s="35"/>
      <c r="PEB100" s="35"/>
      <c r="PEC100" s="35"/>
      <c r="PED100" s="35"/>
      <c r="PEE100" s="35"/>
      <c r="PEF100" s="35"/>
      <c r="PEG100" s="35"/>
      <c r="PEH100" s="35"/>
      <c r="PEI100" s="35"/>
      <c r="PEJ100" s="35"/>
      <c r="PEK100" s="35"/>
      <c r="PEL100" s="35"/>
      <c r="PEM100" s="35"/>
      <c r="PEN100" s="35"/>
      <c r="PEO100" s="35"/>
      <c r="PEP100" s="35"/>
      <c r="PEQ100" s="35"/>
      <c r="PER100" s="35"/>
      <c r="PES100" s="35"/>
      <c r="PET100" s="35"/>
      <c r="PEU100" s="35"/>
      <c r="PEV100" s="35"/>
      <c r="PEW100" s="35"/>
      <c r="PEX100" s="35"/>
      <c r="PEY100" s="35"/>
      <c r="PEZ100" s="35"/>
      <c r="PFA100" s="35"/>
      <c r="PFB100" s="35"/>
      <c r="PFC100" s="35"/>
      <c r="PFD100" s="35"/>
      <c r="PFE100" s="35"/>
      <c r="PFF100" s="35"/>
      <c r="PFG100" s="35"/>
      <c r="PFH100" s="35"/>
      <c r="PFI100" s="35"/>
      <c r="PFJ100" s="35"/>
      <c r="PFK100" s="35"/>
      <c r="PFL100" s="35"/>
      <c r="PFM100" s="35"/>
      <c r="PFN100" s="35"/>
      <c r="PFO100" s="35"/>
      <c r="PFP100" s="35"/>
      <c r="PFQ100" s="35"/>
      <c r="PFR100" s="35"/>
      <c r="PFS100" s="35"/>
      <c r="PFT100" s="35"/>
      <c r="PFU100" s="35"/>
      <c r="PFV100" s="35"/>
      <c r="PFW100" s="35"/>
      <c r="PFX100" s="35"/>
      <c r="PFY100" s="35"/>
      <c r="PFZ100" s="35"/>
      <c r="PGA100" s="35"/>
      <c r="PGB100" s="35"/>
      <c r="PGC100" s="35"/>
      <c r="PGD100" s="35"/>
      <c r="PGE100" s="35"/>
      <c r="PGF100" s="35"/>
      <c r="PGG100" s="35"/>
      <c r="PGH100" s="35"/>
      <c r="PGI100" s="35"/>
      <c r="PGJ100" s="35"/>
      <c r="PGK100" s="35"/>
      <c r="PGL100" s="35"/>
      <c r="PGM100" s="35"/>
      <c r="PGN100" s="35"/>
      <c r="PGO100" s="35"/>
      <c r="PGP100" s="35"/>
      <c r="PGQ100" s="35"/>
      <c r="PGR100" s="35"/>
      <c r="PGS100" s="35"/>
      <c r="PGT100" s="35"/>
      <c r="PGU100" s="35"/>
      <c r="PGV100" s="35"/>
      <c r="PGW100" s="35"/>
      <c r="PGX100" s="35"/>
      <c r="PGY100" s="35"/>
      <c r="PGZ100" s="35"/>
      <c r="PHA100" s="35"/>
      <c r="PHB100" s="35"/>
      <c r="PHC100" s="35"/>
      <c r="PHD100" s="35"/>
      <c r="PHE100" s="35"/>
      <c r="PHF100" s="35"/>
      <c r="PHG100" s="35"/>
      <c r="PHH100" s="35"/>
      <c r="PHI100" s="35"/>
      <c r="PHJ100" s="35"/>
      <c r="PHK100" s="35"/>
      <c r="PHL100" s="35"/>
      <c r="PHM100" s="35"/>
      <c r="PHN100" s="35"/>
      <c r="PHO100" s="35"/>
      <c r="PHP100" s="35"/>
      <c r="PHQ100" s="35"/>
      <c r="PHR100" s="35"/>
      <c r="PHS100" s="35"/>
      <c r="PHT100" s="35"/>
      <c r="PHU100" s="35"/>
      <c r="PHV100" s="35"/>
      <c r="PHW100" s="35"/>
      <c r="PHX100" s="35"/>
      <c r="PHY100" s="35"/>
      <c r="PHZ100" s="35"/>
      <c r="PIA100" s="35"/>
      <c r="PIB100" s="35"/>
      <c r="PIC100" s="35"/>
      <c r="PID100" s="35"/>
      <c r="PIE100" s="35"/>
      <c r="PIF100" s="35"/>
      <c r="PIG100" s="35"/>
      <c r="PIH100" s="35"/>
      <c r="PII100" s="35"/>
      <c r="PIJ100" s="35"/>
      <c r="PIK100" s="35"/>
      <c r="PIL100" s="35"/>
      <c r="PIM100" s="35"/>
      <c r="PIN100" s="35"/>
      <c r="PIO100" s="35"/>
      <c r="PIP100" s="35"/>
      <c r="PIQ100" s="35"/>
      <c r="PIR100" s="35"/>
      <c r="PIS100" s="35"/>
      <c r="PIT100" s="35"/>
      <c r="PIU100" s="35"/>
      <c r="PIV100" s="35"/>
      <c r="PIW100" s="35"/>
      <c r="PIX100" s="35"/>
      <c r="PIY100" s="35"/>
      <c r="PIZ100" s="35"/>
      <c r="PJA100" s="35"/>
      <c r="PJB100" s="35"/>
      <c r="PJC100" s="35"/>
      <c r="PJD100" s="35"/>
      <c r="PJE100" s="35"/>
      <c r="PJF100" s="35"/>
      <c r="PJG100" s="35"/>
      <c r="PJH100" s="35"/>
      <c r="PJI100" s="35"/>
      <c r="PJJ100" s="35"/>
      <c r="PJK100" s="35"/>
      <c r="PJL100" s="35"/>
      <c r="PJM100" s="35"/>
      <c r="PJN100" s="35"/>
      <c r="PJO100" s="35"/>
      <c r="PJP100" s="35"/>
      <c r="PJQ100" s="35"/>
      <c r="PJR100" s="35"/>
      <c r="PJS100" s="35"/>
      <c r="PJT100" s="35"/>
      <c r="PJU100" s="35"/>
      <c r="PJV100" s="35"/>
      <c r="PJW100" s="35"/>
      <c r="PJX100" s="35"/>
      <c r="PJY100" s="35"/>
      <c r="PJZ100" s="35"/>
      <c r="PKA100" s="35"/>
      <c r="PKB100" s="35"/>
      <c r="PKC100" s="35"/>
      <c r="PKD100" s="35"/>
      <c r="PKE100" s="35"/>
      <c r="PKF100" s="35"/>
      <c r="PKG100" s="35"/>
      <c r="PKH100" s="35"/>
      <c r="PKI100" s="35"/>
      <c r="PKJ100" s="35"/>
      <c r="PKK100" s="35"/>
      <c r="PKL100" s="35"/>
      <c r="PKM100" s="35"/>
      <c r="PKN100" s="35"/>
      <c r="PKO100" s="35"/>
      <c r="PKP100" s="35"/>
      <c r="PKQ100" s="35"/>
      <c r="PKR100" s="35"/>
      <c r="PKS100" s="35"/>
      <c r="PKT100" s="35"/>
      <c r="PKU100" s="35"/>
      <c r="PKV100" s="35"/>
      <c r="PKW100" s="35"/>
      <c r="PKX100" s="35"/>
      <c r="PKY100" s="35"/>
      <c r="PKZ100" s="35"/>
      <c r="PLA100" s="35"/>
      <c r="PLB100" s="35"/>
      <c r="PLC100" s="35"/>
      <c r="PLD100" s="35"/>
      <c r="PLE100" s="35"/>
      <c r="PLF100" s="35"/>
      <c r="PLG100" s="35"/>
      <c r="PLH100" s="35"/>
      <c r="PLI100" s="35"/>
      <c r="PLJ100" s="35"/>
      <c r="PLK100" s="35"/>
      <c r="PLL100" s="35"/>
      <c r="PLM100" s="35"/>
      <c r="PLN100" s="35"/>
      <c r="PLO100" s="35"/>
      <c r="PLP100" s="35"/>
      <c r="PLQ100" s="35"/>
      <c r="PLR100" s="35"/>
      <c r="PLS100" s="35"/>
      <c r="PLT100" s="35"/>
      <c r="PLU100" s="35"/>
      <c r="PLV100" s="35"/>
      <c r="PLW100" s="35"/>
      <c r="PLX100" s="35"/>
      <c r="PLY100" s="35"/>
      <c r="PLZ100" s="35"/>
      <c r="PMA100" s="35"/>
      <c r="PMB100" s="35"/>
      <c r="PMC100" s="35"/>
      <c r="PMD100" s="35"/>
      <c r="PME100" s="35"/>
      <c r="PMF100" s="35"/>
      <c r="PMG100" s="35"/>
      <c r="PMH100" s="35"/>
      <c r="PMI100" s="35"/>
      <c r="PMJ100" s="35"/>
      <c r="PMK100" s="35"/>
      <c r="PML100" s="35"/>
      <c r="PMM100" s="35"/>
      <c r="PMN100" s="35"/>
      <c r="PMO100" s="35"/>
      <c r="PMP100" s="35"/>
      <c r="PMQ100" s="35"/>
      <c r="PMR100" s="35"/>
      <c r="PMS100" s="35"/>
      <c r="PMT100" s="35"/>
      <c r="PMU100" s="35"/>
      <c r="PMV100" s="35"/>
      <c r="PMW100" s="35"/>
      <c r="PMX100" s="35"/>
      <c r="PMY100" s="35"/>
      <c r="PMZ100" s="35"/>
      <c r="PNA100" s="35"/>
      <c r="PNB100" s="35"/>
      <c r="PNC100" s="35"/>
      <c r="PND100" s="35"/>
      <c r="PNE100" s="35"/>
      <c r="PNF100" s="35"/>
      <c r="PNG100" s="35"/>
      <c r="PNH100" s="35"/>
      <c r="PNI100" s="35"/>
      <c r="PNJ100" s="35"/>
      <c r="PNK100" s="35"/>
      <c r="PNL100" s="35"/>
      <c r="PNM100" s="35"/>
      <c r="PNN100" s="35"/>
      <c r="PNO100" s="35"/>
      <c r="PNP100" s="35"/>
      <c r="PNQ100" s="35"/>
      <c r="PNR100" s="35"/>
      <c r="PNS100" s="35"/>
      <c r="PNT100" s="35"/>
      <c r="PNU100" s="35"/>
      <c r="PNV100" s="35"/>
      <c r="PNW100" s="35"/>
      <c r="PNX100" s="35"/>
      <c r="PNY100" s="35"/>
      <c r="PNZ100" s="35"/>
      <c r="POA100" s="35"/>
      <c r="POB100" s="35"/>
      <c r="POC100" s="35"/>
      <c r="POD100" s="35"/>
      <c r="POE100" s="35"/>
      <c r="POF100" s="35"/>
      <c r="POG100" s="35"/>
      <c r="POH100" s="35"/>
      <c r="POI100" s="35"/>
      <c r="POJ100" s="35"/>
      <c r="POK100" s="35"/>
      <c r="POL100" s="35"/>
      <c r="POM100" s="35"/>
      <c r="PON100" s="35"/>
      <c r="POO100" s="35"/>
      <c r="POP100" s="35"/>
      <c r="POQ100" s="35"/>
      <c r="POR100" s="35"/>
      <c r="POS100" s="35"/>
      <c r="POT100" s="35"/>
      <c r="POU100" s="35"/>
      <c r="POV100" s="35"/>
      <c r="POW100" s="35"/>
      <c r="POX100" s="35"/>
      <c r="POY100" s="35"/>
      <c r="POZ100" s="35"/>
      <c r="PPA100" s="35"/>
      <c r="PPB100" s="35"/>
      <c r="PPC100" s="35"/>
      <c r="PPD100" s="35"/>
      <c r="PPE100" s="35"/>
      <c r="PPF100" s="35"/>
      <c r="PPG100" s="35"/>
      <c r="PPH100" s="35"/>
      <c r="PPI100" s="35"/>
      <c r="PPJ100" s="35"/>
      <c r="PPK100" s="35"/>
      <c r="PPL100" s="35"/>
      <c r="PPM100" s="35"/>
      <c r="PPN100" s="35"/>
      <c r="PPO100" s="35"/>
      <c r="PPP100" s="35"/>
      <c r="PPQ100" s="35"/>
      <c r="PPR100" s="35"/>
      <c r="PPS100" s="35"/>
      <c r="PPT100" s="35"/>
      <c r="PPU100" s="35"/>
      <c r="PPV100" s="35"/>
      <c r="PPW100" s="35"/>
      <c r="PPX100" s="35"/>
      <c r="PPY100" s="35"/>
      <c r="PPZ100" s="35"/>
      <c r="PQA100" s="35"/>
      <c r="PQB100" s="35"/>
      <c r="PQC100" s="35"/>
      <c r="PQD100" s="35"/>
      <c r="PQE100" s="35"/>
      <c r="PQF100" s="35"/>
      <c r="PQG100" s="35"/>
      <c r="PQH100" s="35"/>
      <c r="PQI100" s="35"/>
      <c r="PQJ100" s="35"/>
      <c r="PQK100" s="35"/>
      <c r="PQL100" s="35"/>
      <c r="PQM100" s="35"/>
      <c r="PQN100" s="35"/>
      <c r="PQO100" s="35"/>
      <c r="PQP100" s="35"/>
      <c r="PQQ100" s="35"/>
      <c r="PQR100" s="35"/>
      <c r="PQS100" s="35"/>
      <c r="PQT100" s="35"/>
      <c r="PQU100" s="35"/>
      <c r="PQV100" s="35"/>
      <c r="PQW100" s="35"/>
      <c r="PQX100" s="35"/>
      <c r="PQY100" s="35"/>
      <c r="PQZ100" s="35"/>
      <c r="PRA100" s="35"/>
      <c r="PRB100" s="35"/>
      <c r="PRC100" s="35"/>
      <c r="PRD100" s="35"/>
      <c r="PRE100" s="35"/>
      <c r="PRF100" s="35"/>
      <c r="PRG100" s="35"/>
      <c r="PRH100" s="35"/>
      <c r="PRI100" s="35"/>
      <c r="PRJ100" s="35"/>
      <c r="PRK100" s="35"/>
      <c r="PRL100" s="35"/>
      <c r="PRM100" s="35"/>
      <c r="PRN100" s="35"/>
      <c r="PRO100" s="35"/>
      <c r="PRP100" s="35"/>
      <c r="PRQ100" s="35"/>
      <c r="PRR100" s="35"/>
      <c r="PRS100" s="35"/>
      <c r="PRT100" s="35"/>
      <c r="PRU100" s="35"/>
      <c r="PRV100" s="35"/>
      <c r="PRW100" s="35"/>
      <c r="PRX100" s="35"/>
      <c r="PRY100" s="35"/>
      <c r="PRZ100" s="35"/>
      <c r="PSA100" s="35"/>
      <c r="PSB100" s="35"/>
      <c r="PSC100" s="35"/>
      <c r="PSD100" s="35"/>
      <c r="PSE100" s="35"/>
      <c r="PSF100" s="35"/>
      <c r="PSG100" s="35"/>
      <c r="PSH100" s="35"/>
      <c r="PSI100" s="35"/>
      <c r="PSJ100" s="35"/>
      <c r="PSK100" s="35"/>
      <c r="PSL100" s="35"/>
      <c r="PSM100" s="35"/>
      <c r="PSN100" s="35"/>
      <c r="PSO100" s="35"/>
      <c r="PSP100" s="35"/>
      <c r="PSQ100" s="35"/>
      <c r="PSR100" s="35"/>
      <c r="PSS100" s="35"/>
      <c r="PST100" s="35"/>
      <c r="PSU100" s="35"/>
      <c r="PSV100" s="35"/>
      <c r="PSW100" s="35"/>
      <c r="PSX100" s="35"/>
      <c r="PSY100" s="35"/>
      <c r="PSZ100" s="35"/>
      <c r="PTA100" s="35"/>
      <c r="PTB100" s="35"/>
      <c r="PTC100" s="35"/>
      <c r="PTD100" s="35"/>
      <c r="PTE100" s="35"/>
      <c r="PTF100" s="35"/>
      <c r="PTG100" s="35"/>
      <c r="PTH100" s="35"/>
      <c r="PTI100" s="35"/>
      <c r="PTJ100" s="35"/>
      <c r="PTK100" s="35"/>
      <c r="PTL100" s="35"/>
      <c r="PTM100" s="35"/>
      <c r="PTN100" s="35"/>
      <c r="PTO100" s="35"/>
      <c r="PTP100" s="35"/>
      <c r="PTQ100" s="35"/>
      <c r="PTR100" s="35"/>
      <c r="PTS100" s="35"/>
      <c r="PTT100" s="35"/>
      <c r="PTU100" s="35"/>
      <c r="PTV100" s="35"/>
      <c r="PTW100" s="35"/>
      <c r="PTX100" s="35"/>
      <c r="PTY100" s="35"/>
      <c r="PTZ100" s="35"/>
      <c r="PUA100" s="35"/>
      <c r="PUB100" s="35"/>
      <c r="PUC100" s="35"/>
      <c r="PUD100" s="35"/>
      <c r="PUE100" s="35"/>
      <c r="PUF100" s="35"/>
      <c r="PUG100" s="35"/>
      <c r="PUH100" s="35"/>
      <c r="PUI100" s="35"/>
      <c r="PUJ100" s="35"/>
      <c r="PUK100" s="35"/>
      <c r="PUL100" s="35"/>
      <c r="PUM100" s="35"/>
      <c r="PUN100" s="35"/>
      <c r="PUO100" s="35"/>
      <c r="PUP100" s="35"/>
      <c r="PUQ100" s="35"/>
      <c r="PUR100" s="35"/>
      <c r="PUS100" s="35"/>
      <c r="PUT100" s="35"/>
      <c r="PUU100" s="35"/>
      <c r="PUV100" s="35"/>
      <c r="PUW100" s="35"/>
      <c r="PUX100" s="35"/>
      <c r="PUY100" s="35"/>
      <c r="PUZ100" s="35"/>
      <c r="PVA100" s="35"/>
      <c r="PVB100" s="35"/>
      <c r="PVC100" s="35"/>
      <c r="PVD100" s="35"/>
      <c r="PVE100" s="35"/>
      <c r="PVF100" s="35"/>
      <c r="PVG100" s="35"/>
      <c r="PVH100" s="35"/>
      <c r="PVI100" s="35"/>
      <c r="PVJ100" s="35"/>
      <c r="PVK100" s="35"/>
      <c r="PVL100" s="35"/>
      <c r="PVM100" s="35"/>
      <c r="PVN100" s="35"/>
      <c r="PVO100" s="35"/>
      <c r="PVP100" s="35"/>
      <c r="PVQ100" s="35"/>
      <c r="PVR100" s="35"/>
      <c r="PVS100" s="35"/>
      <c r="PVT100" s="35"/>
      <c r="PVU100" s="35"/>
      <c r="PVV100" s="35"/>
      <c r="PVW100" s="35"/>
      <c r="PVX100" s="35"/>
      <c r="PVY100" s="35"/>
      <c r="PVZ100" s="35"/>
      <c r="PWA100" s="35"/>
      <c r="PWB100" s="35"/>
      <c r="PWC100" s="35"/>
      <c r="PWD100" s="35"/>
      <c r="PWE100" s="35"/>
      <c r="PWF100" s="35"/>
      <c r="PWG100" s="35"/>
      <c r="PWH100" s="35"/>
      <c r="PWI100" s="35"/>
      <c r="PWJ100" s="35"/>
      <c r="PWK100" s="35"/>
      <c r="PWL100" s="35"/>
      <c r="PWM100" s="35"/>
      <c r="PWN100" s="35"/>
      <c r="PWO100" s="35"/>
      <c r="PWP100" s="35"/>
      <c r="PWQ100" s="35"/>
      <c r="PWR100" s="35"/>
      <c r="PWS100" s="35"/>
      <c r="PWT100" s="35"/>
      <c r="PWU100" s="35"/>
      <c r="PWV100" s="35"/>
      <c r="PWW100" s="35"/>
      <c r="PWX100" s="35"/>
      <c r="PWY100" s="35"/>
      <c r="PWZ100" s="35"/>
      <c r="PXA100" s="35"/>
      <c r="PXB100" s="35"/>
      <c r="PXC100" s="35"/>
      <c r="PXD100" s="35"/>
      <c r="PXE100" s="35"/>
      <c r="PXF100" s="35"/>
      <c r="PXG100" s="35"/>
      <c r="PXH100" s="35"/>
      <c r="PXI100" s="35"/>
      <c r="PXJ100" s="35"/>
      <c r="PXK100" s="35"/>
      <c r="PXL100" s="35"/>
      <c r="PXM100" s="35"/>
      <c r="PXN100" s="35"/>
      <c r="PXO100" s="35"/>
      <c r="PXP100" s="35"/>
      <c r="PXQ100" s="35"/>
      <c r="PXR100" s="35"/>
      <c r="PXS100" s="35"/>
      <c r="PXT100" s="35"/>
      <c r="PXU100" s="35"/>
      <c r="PXV100" s="35"/>
      <c r="PXW100" s="35"/>
      <c r="PXX100" s="35"/>
      <c r="PXY100" s="35"/>
      <c r="PXZ100" s="35"/>
      <c r="PYA100" s="35"/>
      <c r="PYB100" s="35"/>
      <c r="PYC100" s="35"/>
      <c r="PYD100" s="35"/>
      <c r="PYE100" s="35"/>
      <c r="PYF100" s="35"/>
      <c r="PYG100" s="35"/>
      <c r="PYH100" s="35"/>
      <c r="PYI100" s="35"/>
      <c r="PYJ100" s="35"/>
      <c r="PYK100" s="35"/>
      <c r="PYL100" s="35"/>
      <c r="PYM100" s="35"/>
      <c r="PYN100" s="35"/>
      <c r="PYO100" s="35"/>
      <c r="PYP100" s="35"/>
      <c r="PYQ100" s="35"/>
      <c r="PYR100" s="35"/>
      <c r="PYS100" s="35"/>
      <c r="PYT100" s="35"/>
      <c r="PYU100" s="35"/>
      <c r="PYV100" s="35"/>
      <c r="PYW100" s="35"/>
      <c r="PYX100" s="35"/>
      <c r="PYY100" s="35"/>
      <c r="PYZ100" s="35"/>
      <c r="PZA100" s="35"/>
      <c r="PZB100" s="35"/>
      <c r="PZC100" s="35"/>
      <c r="PZD100" s="35"/>
      <c r="PZE100" s="35"/>
      <c r="PZF100" s="35"/>
      <c r="PZG100" s="35"/>
      <c r="PZH100" s="35"/>
      <c r="PZI100" s="35"/>
      <c r="PZJ100" s="35"/>
      <c r="PZK100" s="35"/>
      <c r="PZL100" s="35"/>
      <c r="PZM100" s="35"/>
      <c r="PZN100" s="35"/>
      <c r="PZO100" s="35"/>
      <c r="PZP100" s="35"/>
      <c r="PZQ100" s="35"/>
      <c r="PZR100" s="35"/>
      <c r="PZS100" s="35"/>
      <c r="PZT100" s="35"/>
      <c r="PZU100" s="35"/>
      <c r="PZV100" s="35"/>
      <c r="PZW100" s="35"/>
      <c r="PZX100" s="35"/>
      <c r="PZY100" s="35"/>
      <c r="PZZ100" s="35"/>
      <c r="QAA100" s="35"/>
      <c r="QAB100" s="35"/>
      <c r="QAC100" s="35"/>
      <c r="QAD100" s="35"/>
      <c r="QAE100" s="35"/>
      <c r="QAF100" s="35"/>
      <c r="QAG100" s="35"/>
      <c r="QAH100" s="35"/>
      <c r="QAI100" s="35"/>
      <c r="QAJ100" s="35"/>
      <c r="QAK100" s="35"/>
      <c r="QAL100" s="35"/>
      <c r="QAM100" s="35"/>
      <c r="QAN100" s="35"/>
      <c r="QAO100" s="35"/>
      <c r="QAP100" s="35"/>
      <c r="QAQ100" s="35"/>
      <c r="QAR100" s="35"/>
      <c r="QAS100" s="35"/>
      <c r="QAT100" s="35"/>
      <c r="QAU100" s="35"/>
      <c r="QAV100" s="35"/>
      <c r="QAW100" s="35"/>
      <c r="QAX100" s="35"/>
      <c r="QAY100" s="35"/>
      <c r="QAZ100" s="35"/>
      <c r="QBA100" s="35"/>
      <c r="QBB100" s="35"/>
      <c r="QBC100" s="35"/>
      <c r="QBD100" s="35"/>
      <c r="QBE100" s="35"/>
      <c r="QBF100" s="35"/>
      <c r="QBG100" s="35"/>
      <c r="QBH100" s="35"/>
      <c r="QBI100" s="35"/>
      <c r="QBJ100" s="35"/>
      <c r="QBK100" s="35"/>
      <c r="QBL100" s="35"/>
      <c r="QBM100" s="35"/>
      <c r="QBN100" s="35"/>
      <c r="QBO100" s="35"/>
      <c r="QBP100" s="35"/>
      <c r="QBQ100" s="35"/>
      <c r="QBR100" s="35"/>
      <c r="QBS100" s="35"/>
      <c r="QBT100" s="35"/>
      <c r="QBU100" s="35"/>
      <c r="QBV100" s="35"/>
      <c r="QBW100" s="35"/>
      <c r="QBX100" s="35"/>
      <c r="QBY100" s="35"/>
      <c r="QBZ100" s="35"/>
      <c r="QCA100" s="35"/>
      <c r="QCB100" s="35"/>
      <c r="QCC100" s="35"/>
      <c r="QCD100" s="35"/>
      <c r="QCE100" s="35"/>
      <c r="QCF100" s="35"/>
      <c r="QCG100" s="35"/>
      <c r="QCH100" s="35"/>
      <c r="QCI100" s="35"/>
      <c r="QCJ100" s="35"/>
      <c r="QCK100" s="35"/>
      <c r="QCL100" s="35"/>
      <c r="QCM100" s="35"/>
      <c r="QCN100" s="35"/>
      <c r="QCO100" s="35"/>
      <c r="QCP100" s="35"/>
      <c r="QCQ100" s="35"/>
      <c r="QCR100" s="35"/>
      <c r="QCS100" s="35"/>
      <c r="QCT100" s="35"/>
      <c r="QCU100" s="35"/>
      <c r="QCV100" s="35"/>
      <c r="QCW100" s="35"/>
      <c r="QCX100" s="35"/>
      <c r="QCY100" s="35"/>
      <c r="QCZ100" s="35"/>
      <c r="QDA100" s="35"/>
      <c r="QDB100" s="35"/>
      <c r="QDC100" s="35"/>
      <c r="QDD100" s="35"/>
      <c r="QDE100" s="35"/>
      <c r="QDF100" s="35"/>
      <c r="QDG100" s="35"/>
      <c r="QDH100" s="35"/>
      <c r="QDI100" s="35"/>
      <c r="QDJ100" s="35"/>
      <c r="QDK100" s="35"/>
      <c r="QDL100" s="35"/>
      <c r="QDM100" s="35"/>
      <c r="QDN100" s="35"/>
      <c r="QDO100" s="35"/>
      <c r="QDP100" s="35"/>
      <c r="QDQ100" s="35"/>
      <c r="QDR100" s="35"/>
      <c r="QDS100" s="35"/>
      <c r="QDT100" s="35"/>
      <c r="QDU100" s="35"/>
      <c r="QDV100" s="35"/>
      <c r="QDW100" s="35"/>
      <c r="QDX100" s="35"/>
      <c r="QDY100" s="35"/>
      <c r="QDZ100" s="35"/>
      <c r="QEA100" s="35"/>
      <c r="QEB100" s="35"/>
      <c r="QEC100" s="35"/>
      <c r="QED100" s="35"/>
      <c r="QEE100" s="35"/>
      <c r="QEF100" s="35"/>
      <c r="QEG100" s="35"/>
      <c r="QEH100" s="35"/>
      <c r="QEI100" s="35"/>
      <c r="QEJ100" s="35"/>
      <c r="QEK100" s="35"/>
      <c r="QEL100" s="35"/>
      <c r="QEM100" s="35"/>
      <c r="QEN100" s="35"/>
      <c r="QEO100" s="35"/>
      <c r="QEP100" s="35"/>
      <c r="QEQ100" s="35"/>
      <c r="QER100" s="35"/>
      <c r="QES100" s="35"/>
      <c r="QET100" s="35"/>
      <c r="QEU100" s="35"/>
      <c r="QEV100" s="35"/>
      <c r="QEW100" s="35"/>
      <c r="QEX100" s="35"/>
      <c r="QEY100" s="35"/>
      <c r="QEZ100" s="35"/>
      <c r="QFA100" s="35"/>
      <c r="QFB100" s="35"/>
      <c r="QFC100" s="35"/>
      <c r="QFD100" s="35"/>
      <c r="QFE100" s="35"/>
      <c r="QFF100" s="35"/>
      <c r="QFG100" s="35"/>
      <c r="QFH100" s="35"/>
      <c r="QFI100" s="35"/>
      <c r="QFJ100" s="35"/>
      <c r="QFK100" s="35"/>
      <c r="QFL100" s="35"/>
      <c r="QFM100" s="35"/>
      <c r="QFN100" s="35"/>
      <c r="QFO100" s="35"/>
      <c r="QFP100" s="35"/>
      <c r="QFQ100" s="35"/>
      <c r="QFR100" s="35"/>
      <c r="QFS100" s="35"/>
      <c r="QFT100" s="35"/>
      <c r="QFU100" s="35"/>
      <c r="QFV100" s="35"/>
      <c r="QFW100" s="35"/>
      <c r="QFX100" s="35"/>
      <c r="QFY100" s="35"/>
      <c r="QFZ100" s="35"/>
      <c r="QGA100" s="35"/>
      <c r="QGB100" s="35"/>
      <c r="QGC100" s="35"/>
      <c r="QGD100" s="35"/>
      <c r="QGE100" s="35"/>
      <c r="QGF100" s="35"/>
      <c r="QGG100" s="35"/>
      <c r="QGH100" s="35"/>
      <c r="QGI100" s="35"/>
      <c r="QGJ100" s="35"/>
      <c r="QGK100" s="35"/>
      <c r="QGL100" s="35"/>
      <c r="QGM100" s="35"/>
      <c r="QGN100" s="35"/>
      <c r="QGO100" s="35"/>
      <c r="QGP100" s="35"/>
      <c r="QGQ100" s="35"/>
      <c r="QGR100" s="35"/>
      <c r="QGS100" s="35"/>
      <c r="QGT100" s="35"/>
      <c r="QGU100" s="35"/>
      <c r="QGV100" s="35"/>
      <c r="QGW100" s="35"/>
      <c r="QGX100" s="35"/>
      <c r="QGY100" s="35"/>
      <c r="QGZ100" s="35"/>
      <c r="QHA100" s="35"/>
      <c r="QHB100" s="35"/>
      <c r="QHC100" s="35"/>
      <c r="QHD100" s="35"/>
      <c r="QHE100" s="35"/>
      <c r="QHF100" s="35"/>
      <c r="QHG100" s="35"/>
      <c r="QHH100" s="35"/>
      <c r="QHI100" s="35"/>
      <c r="QHJ100" s="35"/>
      <c r="QHK100" s="35"/>
      <c r="QHL100" s="35"/>
      <c r="QHM100" s="35"/>
      <c r="QHN100" s="35"/>
      <c r="QHO100" s="35"/>
      <c r="QHP100" s="35"/>
      <c r="QHQ100" s="35"/>
      <c r="QHR100" s="35"/>
      <c r="QHS100" s="35"/>
      <c r="QHT100" s="35"/>
      <c r="QHU100" s="35"/>
      <c r="QHV100" s="35"/>
      <c r="QHW100" s="35"/>
      <c r="QHX100" s="35"/>
      <c r="QHY100" s="35"/>
      <c r="QHZ100" s="35"/>
      <c r="QIA100" s="35"/>
      <c r="QIB100" s="35"/>
      <c r="QIC100" s="35"/>
      <c r="QID100" s="35"/>
      <c r="QIE100" s="35"/>
      <c r="QIF100" s="35"/>
      <c r="QIG100" s="35"/>
      <c r="QIH100" s="35"/>
      <c r="QII100" s="35"/>
      <c r="QIJ100" s="35"/>
      <c r="QIK100" s="35"/>
      <c r="QIL100" s="35"/>
      <c r="QIM100" s="35"/>
      <c r="QIN100" s="35"/>
      <c r="QIO100" s="35"/>
      <c r="QIP100" s="35"/>
      <c r="QIQ100" s="35"/>
      <c r="QIR100" s="35"/>
      <c r="QIS100" s="35"/>
      <c r="QIT100" s="35"/>
      <c r="QIU100" s="35"/>
      <c r="QIV100" s="35"/>
      <c r="QIW100" s="35"/>
      <c r="QIX100" s="35"/>
      <c r="QIY100" s="35"/>
      <c r="QIZ100" s="35"/>
      <c r="QJA100" s="35"/>
      <c r="QJB100" s="35"/>
      <c r="QJC100" s="35"/>
      <c r="QJD100" s="35"/>
      <c r="QJE100" s="35"/>
      <c r="QJF100" s="35"/>
      <c r="QJG100" s="35"/>
      <c r="QJH100" s="35"/>
      <c r="QJI100" s="35"/>
      <c r="QJJ100" s="35"/>
      <c r="QJK100" s="35"/>
      <c r="QJL100" s="35"/>
      <c r="QJM100" s="35"/>
      <c r="QJN100" s="35"/>
      <c r="QJO100" s="35"/>
      <c r="QJP100" s="35"/>
      <c r="QJQ100" s="35"/>
      <c r="QJR100" s="35"/>
      <c r="QJS100" s="35"/>
      <c r="QJT100" s="35"/>
      <c r="QJU100" s="35"/>
      <c r="QJV100" s="35"/>
      <c r="QJW100" s="35"/>
      <c r="QJX100" s="35"/>
      <c r="QJY100" s="35"/>
      <c r="QJZ100" s="35"/>
      <c r="QKA100" s="35"/>
      <c r="QKB100" s="35"/>
      <c r="QKC100" s="35"/>
      <c r="QKD100" s="35"/>
      <c r="QKE100" s="35"/>
      <c r="QKF100" s="35"/>
      <c r="QKG100" s="35"/>
      <c r="QKH100" s="35"/>
      <c r="QKI100" s="35"/>
      <c r="QKJ100" s="35"/>
      <c r="QKK100" s="35"/>
      <c r="QKL100" s="35"/>
      <c r="QKM100" s="35"/>
      <c r="QKN100" s="35"/>
      <c r="QKO100" s="35"/>
      <c r="QKP100" s="35"/>
      <c r="QKQ100" s="35"/>
      <c r="QKR100" s="35"/>
      <c r="QKS100" s="35"/>
      <c r="QKT100" s="35"/>
      <c r="QKU100" s="35"/>
      <c r="QKV100" s="35"/>
      <c r="QKW100" s="35"/>
      <c r="QKX100" s="35"/>
      <c r="QKY100" s="35"/>
      <c r="QKZ100" s="35"/>
      <c r="QLA100" s="35"/>
      <c r="QLB100" s="35"/>
      <c r="QLC100" s="35"/>
      <c r="QLD100" s="35"/>
      <c r="QLE100" s="35"/>
      <c r="QLF100" s="35"/>
      <c r="QLG100" s="35"/>
      <c r="QLH100" s="35"/>
      <c r="QLI100" s="35"/>
      <c r="QLJ100" s="35"/>
      <c r="QLK100" s="35"/>
      <c r="QLL100" s="35"/>
      <c r="QLM100" s="35"/>
      <c r="QLN100" s="35"/>
      <c r="QLO100" s="35"/>
      <c r="QLP100" s="35"/>
      <c r="QLQ100" s="35"/>
      <c r="QLR100" s="35"/>
      <c r="QLS100" s="35"/>
      <c r="QLT100" s="35"/>
      <c r="QLU100" s="35"/>
      <c r="QLV100" s="35"/>
      <c r="QLW100" s="35"/>
      <c r="QLX100" s="35"/>
      <c r="QLY100" s="35"/>
      <c r="QLZ100" s="35"/>
      <c r="QMA100" s="35"/>
      <c r="QMB100" s="35"/>
      <c r="QMC100" s="35"/>
      <c r="QMD100" s="35"/>
      <c r="QME100" s="35"/>
      <c r="QMF100" s="35"/>
      <c r="QMG100" s="35"/>
      <c r="QMH100" s="35"/>
      <c r="QMI100" s="35"/>
      <c r="QMJ100" s="35"/>
      <c r="QMK100" s="35"/>
      <c r="QML100" s="35"/>
      <c r="QMM100" s="35"/>
      <c r="QMN100" s="35"/>
      <c r="QMO100" s="35"/>
      <c r="QMP100" s="35"/>
      <c r="QMQ100" s="35"/>
      <c r="QMR100" s="35"/>
      <c r="QMS100" s="35"/>
      <c r="QMT100" s="35"/>
      <c r="QMU100" s="35"/>
      <c r="QMV100" s="35"/>
      <c r="QMW100" s="35"/>
      <c r="QMX100" s="35"/>
      <c r="QMY100" s="35"/>
      <c r="QMZ100" s="35"/>
      <c r="QNA100" s="35"/>
      <c r="QNB100" s="35"/>
      <c r="QNC100" s="35"/>
      <c r="QND100" s="35"/>
      <c r="QNE100" s="35"/>
      <c r="QNF100" s="35"/>
      <c r="QNG100" s="35"/>
      <c r="QNH100" s="35"/>
      <c r="QNI100" s="35"/>
      <c r="QNJ100" s="35"/>
      <c r="QNK100" s="35"/>
      <c r="QNL100" s="35"/>
      <c r="QNM100" s="35"/>
      <c r="QNN100" s="35"/>
      <c r="QNO100" s="35"/>
      <c r="QNP100" s="35"/>
      <c r="QNQ100" s="35"/>
      <c r="QNR100" s="35"/>
      <c r="QNS100" s="35"/>
      <c r="QNT100" s="35"/>
      <c r="QNU100" s="35"/>
      <c r="QNV100" s="35"/>
      <c r="QNW100" s="35"/>
      <c r="QNX100" s="35"/>
      <c r="QNY100" s="35"/>
      <c r="QNZ100" s="35"/>
      <c r="QOA100" s="35"/>
      <c r="QOB100" s="35"/>
      <c r="QOC100" s="35"/>
      <c r="QOD100" s="35"/>
      <c r="QOE100" s="35"/>
      <c r="QOF100" s="35"/>
      <c r="QOG100" s="35"/>
      <c r="QOH100" s="35"/>
      <c r="QOI100" s="35"/>
      <c r="QOJ100" s="35"/>
      <c r="QOK100" s="35"/>
      <c r="QOL100" s="35"/>
      <c r="QOM100" s="35"/>
      <c r="QON100" s="35"/>
      <c r="QOO100" s="35"/>
      <c r="QOP100" s="35"/>
      <c r="QOQ100" s="35"/>
      <c r="QOR100" s="35"/>
      <c r="QOS100" s="35"/>
      <c r="QOT100" s="35"/>
      <c r="QOU100" s="35"/>
      <c r="QOV100" s="35"/>
      <c r="QOW100" s="35"/>
      <c r="QOX100" s="35"/>
      <c r="QOY100" s="35"/>
      <c r="QOZ100" s="35"/>
      <c r="QPA100" s="35"/>
      <c r="QPB100" s="35"/>
      <c r="QPC100" s="35"/>
      <c r="QPD100" s="35"/>
      <c r="QPE100" s="35"/>
      <c r="QPF100" s="35"/>
      <c r="QPG100" s="35"/>
      <c r="QPH100" s="35"/>
      <c r="QPI100" s="35"/>
      <c r="QPJ100" s="35"/>
      <c r="QPK100" s="35"/>
      <c r="QPL100" s="35"/>
      <c r="QPM100" s="35"/>
      <c r="QPN100" s="35"/>
      <c r="QPO100" s="35"/>
      <c r="QPP100" s="35"/>
      <c r="QPQ100" s="35"/>
      <c r="QPR100" s="35"/>
      <c r="QPS100" s="35"/>
      <c r="QPT100" s="35"/>
      <c r="QPU100" s="35"/>
      <c r="QPV100" s="35"/>
      <c r="QPW100" s="35"/>
      <c r="QPX100" s="35"/>
      <c r="QPY100" s="35"/>
      <c r="QPZ100" s="35"/>
      <c r="QQA100" s="35"/>
      <c r="QQB100" s="35"/>
      <c r="QQC100" s="35"/>
      <c r="QQD100" s="35"/>
      <c r="QQE100" s="35"/>
      <c r="QQF100" s="35"/>
      <c r="QQG100" s="35"/>
      <c r="QQH100" s="35"/>
      <c r="QQI100" s="35"/>
      <c r="QQJ100" s="35"/>
      <c r="QQK100" s="35"/>
      <c r="QQL100" s="35"/>
      <c r="QQM100" s="35"/>
      <c r="QQN100" s="35"/>
      <c r="QQO100" s="35"/>
      <c r="QQP100" s="35"/>
      <c r="QQQ100" s="35"/>
      <c r="QQR100" s="35"/>
      <c r="QQS100" s="35"/>
      <c r="QQT100" s="35"/>
      <c r="QQU100" s="35"/>
      <c r="QQV100" s="35"/>
      <c r="QQW100" s="35"/>
      <c r="QQX100" s="35"/>
      <c r="QQY100" s="35"/>
      <c r="QQZ100" s="35"/>
      <c r="QRA100" s="35"/>
      <c r="QRB100" s="35"/>
      <c r="QRC100" s="35"/>
      <c r="QRD100" s="35"/>
      <c r="QRE100" s="35"/>
      <c r="QRF100" s="35"/>
      <c r="QRG100" s="35"/>
      <c r="QRH100" s="35"/>
      <c r="QRI100" s="35"/>
      <c r="QRJ100" s="35"/>
      <c r="QRK100" s="35"/>
      <c r="QRL100" s="35"/>
      <c r="QRM100" s="35"/>
      <c r="QRN100" s="35"/>
      <c r="QRO100" s="35"/>
      <c r="QRP100" s="35"/>
      <c r="QRQ100" s="35"/>
      <c r="QRR100" s="35"/>
      <c r="QRS100" s="35"/>
      <c r="QRT100" s="35"/>
      <c r="QRU100" s="35"/>
      <c r="QRV100" s="35"/>
      <c r="QRW100" s="35"/>
      <c r="QRX100" s="35"/>
      <c r="QRY100" s="35"/>
      <c r="QRZ100" s="35"/>
      <c r="QSA100" s="35"/>
      <c r="QSB100" s="35"/>
      <c r="QSC100" s="35"/>
      <c r="QSD100" s="35"/>
      <c r="QSE100" s="35"/>
      <c r="QSF100" s="35"/>
      <c r="QSG100" s="35"/>
      <c r="QSH100" s="35"/>
      <c r="QSI100" s="35"/>
      <c r="QSJ100" s="35"/>
      <c r="QSK100" s="35"/>
      <c r="QSL100" s="35"/>
      <c r="QSM100" s="35"/>
      <c r="QSN100" s="35"/>
      <c r="QSO100" s="35"/>
      <c r="QSP100" s="35"/>
      <c r="QSQ100" s="35"/>
      <c r="QSR100" s="35"/>
      <c r="QSS100" s="35"/>
      <c r="QST100" s="35"/>
      <c r="QSU100" s="35"/>
      <c r="QSV100" s="35"/>
      <c r="QSW100" s="35"/>
      <c r="QSX100" s="35"/>
      <c r="QSY100" s="35"/>
      <c r="QSZ100" s="35"/>
      <c r="QTA100" s="35"/>
      <c r="QTB100" s="35"/>
      <c r="QTC100" s="35"/>
      <c r="QTD100" s="35"/>
      <c r="QTE100" s="35"/>
      <c r="QTF100" s="35"/>
      <c r="QTG100" s="35"/>
      <c r="QTH100" s="35"/>
      <c r="QTI100" s="35"/>
      <c r="QTJ100" s="35"/>
      <c r="QTK100" s="35"/>
      <c r="QTL100" s="35"/>
      <c r="QTM100" s="35"/>
      <c r="QTN100" s="35"/>
      <c r="QTO100" s="35"/>
      <c r="QTP100" s="35"/>
      <c r="QTQ100" s="35"/>
      <c r="QTR100" s="35"/>
      <c r="QTS100" s="35"/>
      <c r="QTT100" s="35"/>
      <c r="QTU100" s="35"/>
      <c r="QTV100" s="35"/>
      <c r="QTW100" s="35"/>
      <c r="QTX100" s="35"/>
      <c r="QTY100" s="35"/>
      <c r="QTZ100" s="35"/>
      <c r="QUA100" s="35"/>
      <c r="QUB100" s="35"/>
      <c r="QUC100" s="35"/>
      <c r="QUD100" s="35"/>
      <c r="QUE100" s="35"/>
      <c r="QUF100" s="35"/>
      <c r="QUG100" s="35"/>
      <c r="QUH100" s="35"/>
      <c r="QUI100" s="35"/>
      <c r="QUJ100" s="35"/>
      <c r="QUK100" s="35"/>
      <c r="QUL100" s="35"/>
      <c r="QUM100" s="35"/>
      <c r="QUN100" s="35"/>
      <c r="QUO100" s="35"/>
      <c r="QUP100" s="35"/>
      <c r="QUQ100" s="35"/>
      <c r="QUR100" s="35"/>
      <c r="QUS100" s="35"/>
      <c r="QUT100" s="35"/>
      <c r="QUU100" s="35"/>
      <c r="QUV100" s="35"/>
      <c r="QUW100" s="35"/>
      <c r="QUX100" s="35"/>
      <c r="QUY100" s="35"/>
      <c r="QUZ100" s="35"/>
      <c r="QVA100" s="35"/>
      <c r="QVB100" s="35"/>
      <c r="QVC100" s="35"/>
      <c r="QVD100" s="35"/>
      <c r="QVE100" s="35"/>
      <c r="QVF100" s="35"/>
      <c r="QVG100" s="35"/>
      <c r="QVH100" s="35"/>
      <c r="QVI100" s="35"/>
      <c r="QVJ100" s="35"/>
      <c r="QVK100" s="35"/>
      <c r="QVL100" s="35"/>
      <c r="QVM100" s="35"/>
      <c r="QVN100" s="35"/>
      <c r="QVO100" s="35"/>
      <c r="QVP100" s="35"/>
      <c r="QVQ100" s="35"/>
      <c r="QVR100" s="35"/>
      <c r="QVS100" s="35"/>
      <c r="QVT100" s="35"/>
      <c r="QVU100" s="35"/>
      <c r="QVV100" s="35"/>
      <c r="QVW100" s="35"/>
      <c r="QVX100" s="35"/>
      <c r="QVY100" s="35"/>
      <c r="QVZ100" s="35"/>
      <c r="QWA100" s="35"/>
      <c r="QWB100" s="35"/>
      <c r="QWC100" s="35"/>
      <c r="QWD100" s="35"/>
      <c r="QWE100" s="35"/>
      <c r="QWF100" s="35"/>
      <c r="QWG100" s="35"/>
      <c r="QWH100" s="35"/>
      <c r="QWI100" s="35"/>
      <c r="QWJ100" s="35"/>
      <c r="QWK100" s="35"/>
      <c r="QWL100" s="35"/>
      <c r="QWM100" s="35"/>
      <c r="QWN100" s="35"/>
      <c r="QWO100" s="35"/>
      <c r="QWP100" s="35"/>
      <c r="QWQ100" s="35"/>
      <c r="QWR100" s="35"/>
      <c r="QWS100" s="35"/>
      <c r="QWT100" s="35"/>
      <c r="QWU100" s="35"/>
      <c r="QWV100" s="35"/>
      <c r="QWW100" s="35"/>
      <c r="QWX100" s="35"/>
      <c r="QWY100" s="35"/>
      <c r="QWZ100" s="35"/>
      <c r="QXA100" s="35"/>
      <c r="QXB100" s="35"/>
      <c r="QXC100" s="35"/>
      <c r="QXD100" s="35"/>
      <c r="QXE100" s="35"/>
      <c r="QXF100" s="35"/>
      <c r="QXG100" s="35"/>
      <c r="QXH100" s="35"/>
      <c r="QXI100" s="35"/>
      <c r="QXJ100" s="35"/>
      <c r="QXK100" s="35"/>
      <c r="QXL100" s="35"/>
      <c r="QXM100" s="35"/>
      <c r="QXN100" s="35"/>
      <c r="QXO100" s="35"/>
      <c r="QXP100" s="35"/>
      <c r="QXQ100" s="35"/>
      <c r="QXR100" s="35"/>
      <c r="QXS100" s="35"/>
      <c r="QXT100" s="35"/>
      <c r="QXU100" s="35"/>
      <c r="QXV100" s="35"/>
      <c r="QXW100" s="35"/>
      <c r="QXX100" s="35"/>
      <c r="QXY100" s="35"/>
      <c r="QXZ100" s="35"/>
      <c r="QYA100" s="35"/>
      <c r="QYB100" s="35"/>
      <c r="QYC100" s="35"/>
      <c r="QYD100" s="35"/>
      <c r="QYE100" s="35"/>
      <c r="QYF100" s="35"/>
      <c r="QYG100" s="35"/>
      <c r="QYH100" s="35"/>
      <c r="QYI100" s="35"/>
      <c r="QYJ100" s="35"/>
      <c r="QYK100" s="35"/>
      <c r="QYL100" s="35"/>
      <c r="QYM100" s="35"/>
      <c r="QYN100" s="35"/>
      <c r="QYO100" s="35"/>
      <c r="QYP100" s="35"/>
      <c r="QYQ100" s="35"/>
      <c r="QYR100" s="35"/>
      <c r="QYS100" s="35"/>
      <c r="QYT100" s="35"/>
      <c r="QYU100" s="35"/>
      <c r="QYV100" s="35"/>
      <c r="QYW100" s="35"/>
      <c r="QYX100" s="35"/>
      <c r="QYY100" s="35"/>
      <c r="QYZ100" s="35"/>
      <c r="QZA100" s="35"/>
      <c r="QZB100" s="35"/>
      <c r="QZC100" s="35"/>
      <c r="QZD100" s="35"/>
      <c r="QZE100" s="35"/>
      <c r="QZF100" s="35"/>
      <c r="QZG100" s="35"/>
      <c r="QZH100" s="35"/>
      <c r="QZI100" s="35"/>
      <c r="QZJ100" s="35"/>
      <c r="QZK100" s="35"/>
      <c r="QZL100" s="35"/>
      <c r="QZM100" s="35"/>
      <c r="QZN100" s="35"/>
      <c r="QZO100" s="35"/>
      <c r="QZP100" s="35"/>
      <c r="QZQ100" s="35"/>
      <c r="QZR100" s="35"/>
      <c r="QZS100" s="35"/>
      <c r="QZT100" s="35"/>
      <c r="QZU100" s="35"/>
      <c r="QZV100" s="35"/>
      <c r="QZW100" s="35"/>
      <c r="QZX100" s="35"/>
      <c r="QZY100" s="35"/>
      <c r="QZZ100" s="35"/>
      <c r="RAA100" s="35"/>
      <c r="RAB100" s="35"/>
      <c r="RAC100" s="35"/>
      <c r="RAD100" s="35"/>
      <c r="RAE100" s="35"/>
      <c r="RAF100" s="35"/>
      <c r="RAG100" s="35"/>
      <c r="RAH100" s="35"/>
      <c r="RAI100" s="35"/>
      <c r="RAJ100" s="35"/>
      <c r="RAK100" s="35"/>
      <c r="RAL100" s="35"/>
      <c r="RAM100" s="35"/>
      <c r="RAN100" s="35"/>
      <c r="RAO100" s="35"/>
      <c r="RAP100" s="35"/>
      <c r="RAQ100" s="35"/>
      <c r="RAR100" s="35"/>
      <c r="RAS100" s="35"/>
      <c r="RAT100" s="35"/>
      <c r="RAU100" s="35"/>
      <c r="RAV100" s="35"/>
      <c r="RAW100" s="35"/>
      <c r="RAX100" s="35"/>
      <c r="RAY100" s="35"/>
      <c r="RAZ100" s="35"/>
      <c r="RBA100" s="35"/>
      <c r="RBB100" s="35"/>
      <c r="RBC100" s="35"/>
      <c r="RBD100" s="35"/>
      <c r="RBE100" s="35"/>
      <c r="RBF100" s="35"/>
      <c r="RBG100" s="35"/>
      <c r="RBH100" s="35"/>
      <c r="RBI100" s="35"/>
      <c r="RBJ100" s="35"/>
      <c r="RBK100" s="35"/>
      <c r="RBL100" s="35"/>
      <c r="RBM100" s="35"/>
      <c r="RBN100" s="35"/>
      <c r="RBO100" s="35"/>
      <c r="RBP100" s="35"/>
      <c r="RBQ100" s="35"/>
      <c r="RBR100" s="35"/>
      <c r="RBS100" s="35"/>
      <c r="RBT100" s="35"/>
      <c r="RBU100" s="35"/>
      <c r="RBV100" s="35"/>
      <c r="RBW100" s="35"/>
      <c r="RBX100" s="35"/>
      <c r="RBY100" s="35"/>
      <c r="RBZ100" s="35"/>
      <c r="RCA100" s="35"/>
      <c r="RCB100" s="35"/>
      <c r="RCC100" s="35"/>
      <c r="RCD100" s="35"/>
      <c r="RCE100" s="35"/>
      <c r="RCF100" s="35"/>
      <c r="RCG100" s="35"/>
      <c r="RCH100" s="35"/>
      <c r="RCI100" s="35"/>
      <c r="RCJ100" s="35"/>
      <c r="RCK100" s="35"/>
      <c r="RCL100" s="35"/>
      <c r="RCM100" s="35"/>
      <c r="RCN100" s="35"/>
      <c r="RCO100" s="35"/>
      <c r="RCP100" s="35"/>
      <c r="RCQ100" s="35"/>
      <c r="RCR100" s="35"/>
      <c r="RCS100" s="35"/>
      <c r="RCT100" s="35"/>
      <c r="RCU100" s="35"/>
      <c r="RCV100" s="35"/>
      <c r="RCW100" s="35"/>
      <c r="RCX100" s="35"/>
      <c r="RCY100" s="35"/>
      <c r="RCZ100" s="35"/>
      <c r="RDA100" s="35"/>
      <c r="RDB100" s="35"/>
      <c r="RDC100" s="35"/>
      <c r="RDD100" s="35"/>
      <c r="RDE100" s="35"/>
      <c r="RDF100" s="35"/>
      <c r="RDG100" s="35"/>
      <c r="RDH100" s="35"/>
      <c r="RDI100" s="35"/>
      <c r="RDJ100" s="35"/>
      <c r="RDK100" s="35"/>
      <c r="RDL100" s="35"/>
      <c r="RDM100" s="35"/>
      <c r="RDN100" s="35"/>
      <c r="RDO100" s="35"/>
      <c r="RDP100" s="35"/>
      <c r="RDQ100" s="35"/>
      <c r="RDR100" s="35"/>
      <c r="RDS100" s="35"/>
      <c r="RDT100" s="35"/>
      <c r="RDU100" s="35"/>
      <c r="RDV100" s="35"/>
      <c r="RDW100" s="35"/>
      <c r="RDX100" s="35"/>
      <c r="RDY100" s="35"/>
      <c r="RDZ100" s="35"/>
      <c r="REA100" s="35"/>
      <c r="REB100" s="35"/>
      <c r="REC100" s="35"/>
      <c r="RED100" s="35"/>
      <c r="REE100" s="35"/>
      <c r="REF100" s="35"/>
      <c r="REG100" s="35"/>
      <c r="REH100" s="35"/>
      <c r="REI100" s="35"/>
      <c r="REJ100" s="35"/>
      <c r="REK100" s="35"/>
      <c r="REL100" s="35"/>
      <c r="REM100" s="35"/>
      <c r="REN100" s="35"/>
      <c r="REO100" s="35"/>
      <c r="REP100" s="35"/>
      <c r="REQ100" s="35"/>
      <c r="RER100" s="35"/>
      <c r="RES100" s="35"/>
      <c r="RET100" s="35"/>
      <c r="REU100" s="35"/>
      <c r="REV100" s="35"/>
      <c r="REW100" s="35"/>
      <c r="REX100" s="35"/>
      <c r="REY100" s="35"/>
      <c r="REZ100" s="35"/>
      <c r="RFA100" s="35"/>
      <c r="RFB100" s="35"/>
      <c r="RFC100" s="35"/>
      <c r="RFD100" s="35"/>
      <c r="RFE100" s="35"/>
      <c r="RFF100" s="35"/>
      <c r="RFG100" s="35"/>
      <c r="RFH100" s="35"/>
      <c r="RFI100" s="35"/>
      <c r="RFJ100" s="35"/>
      <c r="RFK100" s="35"/>
      <c r="RFL100" s="35"/>
      <c r="RFM100" s="35"/>
      <c r="RFN100" s="35"/>
      <c r="RFO100" s="35"/>
      <c r="RFP100" s="35"/>
      <c r="RFQ100" s="35"/>
      <c r="RFR100" s="35"/>
      <c r="RFS100" s="35"/>
      <c r="RFT100" s="35"/>
      <c r="RFU100" s="35"/>
      <c r="RFV100" s="35"/>
      <c r="RFW100" s="35"/>
      <c r="RFX100" s="35"/>
      <c r="RFY100" s="35"/>
      <c r="RFZ100" s="35"/>
      <c r="RGA100" s="35"/>
      <c r="RGB100" s="35"/>
      <c r="RGC100" s="35"/>
      <c r="RGD100" s="35"/>
      <c r="RGE100" s="35"/>
      <c r="RGF100" s="35"/>
      <c r="RGG100" s="35"/>
      <c r="RGH100" s="35"/>
      <c r="RGI100" s="35"/>
      <c r="RGJ100" s="35"/>
      <c r="RGK100" s="35"/>
      <c r="RGL100" s="35"/>
      <c r="RGM100" s="35"/>
      <c r="RGN100" s="35"/>
      <c r="RGO100" s="35"/>
      <c r="RGP100" s="35"/>
      <c r="RGQ100" s="35"/>
      <c r="RGR100" s="35"/>
      <c r="RGS100" s="35"/>
      <c r="RGT100" s="35"/>
      <c r="RGU100" s="35"/>
      <c r="RGV100" s="35"/>
      <c r="RGW100" s="35"/>
      <c r="RGX100" s="35"/>
      <c r="RGY100" s="35"/>
      <c r="RGZ100" s="35"/>
      <c r="RHA100" s="35"/>
      <c r="RHB100" s="35"/>
      <c r="RHC100" s="35"/>
      <c r="RHD100" s="35"/>
      <c r="RHE100" s="35"/>
      <c r="RHF100" s="35"/>
      <c r="RHG100" s="35"/>
      <c r="RHH100" s="35"/>
      <c r="RHI100" s="35"/>
      <c r="RHJ100" s="35"/>
      <c r="RHK100" s="35"/>
      <c r="RHL100" s="35"/>
      <c r="RHM100" s="35"/>
      <c r="RHN100" s="35"/>
      <c r="RHO100" s="35"/>
      <c r="RHP100" s="35"/>
      <c r="RHQ100" s="35"/>
      <c r="RHR100" s="35"/>
      <c r="RHS100" s="35"/>
      <c r="RHT100" s="35"/>
      <c r="RHU100" s="35"/>
      <c r="RHV100" s="35"/>
      <c r="RHW100" s="35"/>
      <c r="RHX100" s="35"/>
      <c r="RHY100" s="35"/>
      <c r="RHZ100" s="35"/>
      <c r="RIA100" s="35"/>
      <c r="RIB100" s="35"/>
      <c r="RIC100" s="35"/>
      <c r="RID100" s="35"/>
      <c r="RIE100" s="35"/>
      <c r="RIF100" s="35"/>
      <c r="RIG100" s="35"/>
      <c r="RIH100" s="35"/>
      <c r="RII100" s="35"/>
      <c r="RIJ100" s="35"/>
      <c r="RIK100" s="35"/>
      <c r="RIL100" s="35"/>
      <c r="RIM100" s="35"/>
      <c r="RIN100" s="35"/>
      <c r="RIO100" s="35"/>
      <c r="RIP100" s="35"/>
      <c r="RIQ100" s="35"/>
      <c r="RIR100" s="35"/>
      <c r="RIS100" s="35"/>
      <c r="RIT100" s="35"/>
      <c r="RIU100" s="35"/>
      <c r="RIV100" s="35"/>
      <c r="RIW100" s="35"/>
      <c r="RIX100" s="35"/>
      <c r="RIY100" s="35"/>
      <c r="RIZ100" s="35"/>
      <c r="RJA100" s="35"/>
      <c r="RJB100" s="35"/>
      <c r="RJC100" s="35"/>
      <c r="RJD100" s="35"/>
      <c r="RJE100" s="35"/>
      <c r="RJF100" s="35"/>
      <c r="RJG100" s="35"/>
      <c r="RJH100" s="35"/>
      <c r="RJI100" s="35"/>
      <c r="RJJ100" s="35"/>
      <c r="RJK100" s="35"/>
      <c r="RJL100" s="35"/>
      <c r="RJM100" s="35"/>
      <c r="RJN100" s="35"/>
      <c r="RJO100" s="35"/>
      <c r="RJP100" s="35"/>
      <c r="RJQ100" s="35"/>
      <c r="RJR100" s="35"/>
      <c r="RJS100" s="35"/>
      <c r="RJT100" s="35"/>
      <c r="RJU100" s="35"/>
      <c r="RJV100" s="35"/>
      <c r="RJW100" s="35"/>
      <c r="RJX100" s="35"/>
      <c r="RJY100" s="35"/>
      <c r="RJZ100" s="35"/>
      <c r="RKA100" s="35"/>
      <c r="RKB100" s="35"/>
      <c r="RKC100" s="35"/>
      <c r="RKD100" s="35"/>
      <c r="RKE100" s="35"/>
      <c r="RKF100" s="35"/>
      <c r="RKG100" s="35"/>
      <c r="RKH100" s="35"/>
      <c r="RKI100" s="35"/>
      <c r="RKJ100" s="35"/>
      <c r="RKK100" s="35"/>
      <c r="RKL100" s="35"/>
      <c r="RKM100" s="35"/>
      <c r="RKN100" s="35"/>
      <c r="RKO100" s="35"/>
      <c r="RKP100" s="35"/>
      <c r="RKQ100" s="35"/>
      <c r="RKR100" s="35"/>
      <c r="RKS100" s="35"/>
      <c r="RKT100" s="35"/>
      <c r="RKU100" s="35"/>
      <c r="RKV100" s="35"/>
      <c r="RKW100" s="35"/>
      <c r="RKX100" s="35"/>
      <c r="RKY100" s="35"/>
      <c r="RKZ100" s="35"/>
      <c r="RLA100" s="35"/>
      <c r="RLB100" s="35"/>
      <c r="RLC100" s="35"/>
      <c r="RLD100" s="35"/>
      <c r="RLE100" s="35"/>
      <c r="RLF100" s="35"/>
      <c r="RLG100" s="35"/>
      <c r="RLH100" s="35"/>
      <c r="RLI100" s="35"/>
      <c r="RLJ100" s="35"/>
      <c r="RLK100" s="35"/>
      <c r="RLL100" s="35"/>
      <c r="RLM100" s="35"/>
      <c r="RLN100" s="35"/>
      <c r="RLO100" s="35"/>
      <c r="RLP100" s="35"/>
      <c r="RLQ100" s="35"/>
      <c r="RLR100" s="35"/>
      <c r="RLS100" s="35"/>
      <c r="RLT100" s="35"/>
      <c r="RLU100" s="35"/>
      <c r="RLV100" s="35"/>
      <c r="RLW100" s="35"/>
      <c r="RLX100" s="35"/>
      <c r="RLY100" s="35"/>
      <c r="RLZ100" s="35"/>
      <c r="RMA100" s="35"/>
      <c r="RMB100" s="35"/>
      <c r="RMC100" s="35"/>
      <c r="RMD100" s="35"/>
      <c r="RME100" s="35"/>
      <c r="RMF100" s="35"/>
      <c r="RMG100" s="35"/>
      <c r="RMH100" s="35"/>
      <c r="RMI100" s="35"/>
      <c r="RMJ100" s="35"/>
      <c r="RMK100" s="35"/>
      <c r="RML100" s="35"/>
      <c r="RMM100" s="35"/>
      <c r="RMN100" s="35"/>
      <c r="RMO100" s="35"/>
      <c r="RMP100" s="35"/>
      <c r="RMQ100" s="35"/>
      <c r="RMR100" s="35"/>
      <c r="RMS100" s="35"/>
      <c r="RMT100" s="35"/>
      <c r="RMU100" s="35"/>
      <c r="RMV100" s="35"/>
      <c r="RMW100" s="35"/>
      <c r="RMX100" s="35"/>
      <c r="RMY100" s="35"/>
      <c r="RMZ100" s="35"/>
      <c r="RNA100" s="35"/>
      <c r="RNB100" s="35"/>
      <c r="RNC100" s="35"/>
      <c r="RND100" s="35"/>
      <c r="RNE100" s="35"/>
      <c r="RNF100" s="35"/>
      <c r="RNG100" s="35"/>
      <c r="RNH100" s="35"/>
      <c r="RNI100" s="35"/>
      <c r="RNJ100" s="35"/>
      <c r="RNK100" s="35"/>
      <c r="RNL100" s="35"/>
      <c r="RNM100" s="35"/>
      <c r="RNN100" s="35"/>
      <c r="RNO100" s="35"/>
      <c r="RNP100" s="35"/>
      <c r="RNQ100" s="35"/>
      <c r="RNR100" s="35"/>
      <c r="RNS100" s="35"/>
      <c r="RNT100" s="35"/>
      <c r="RNU100" s="35"/>
      <c r="RNV100" s="35"/>
      <c r="RNW100" s="35"/>
      <c r="RNX100" s="35"/>
      <c r="RNY100" s="35"/>
      <c r="RNZ100" s="35"/>
      <c r="ROA100" s="35"/>
      <c r="ROB100" s="35"/>
      <c r="ROC100" s="35"/>
      <c r="ROD100" s="35"/>
      <c r="ROE100" s="35"/>
      <c r="ROF100" s="35"/>
      <c r="ROG100" s="35"/>
      <c r="ROH100" s="35"/>
      <c r="ROI100" s="35"/>
      <c r="ROJ100" s="35"/>
      <c r="ROK100" s="35"/>
      <c r="ROL100" s="35"/>
      <c r="ROM100" s="35"/>
      <c r="RON100" s="35"/>
      <c r="ROO100" s="35"/>
      <c r="ROP100" s="35"/>
      <c r="ROQ100" s="35"/>
      <c r="ROR100" s="35"/>
      <c r="ROS100" s="35"/>
      <c r="ROT100" s="35"/>
      <c r="ROU100" s="35"/>
      <c r="ROV100" s="35"/>
      <c r="ROW100" s="35"/>
      <c r="ROX100" s="35"/>
      <c r="ROY100" s="35"/>
      <c r="ROZ100" s="35"/>
      <c r="RPA100" s="35"/>
      <c r="RPB100" s="35"/>
      <c r="RPC100" s="35"/>
      <c r="RPD100" s="35"/>
      <c r="RPE100" s="35"/>
      <c r="RPF100" s="35"/>
      <c r="RPG100" s="35"/>
      <c r="RPH100" s="35"/>
      <c r="RPI100" s="35"/>
      <c r="RPJ100" s="35"/>
      <c r="RPK100" s="35"/>
      <c r="RPL100" s="35"/>
      <c r="RPM100" s="35"/>
      <c r="RPN100" s="35"/>
      <c r="RPO100" s="35"/>
      <c r="RPP100" s="35"/>
      <c r="RPQ100" s="35"/>
      <c r="RPR100" s="35"/>
      <c r="RPS100" s="35"/>
      <c r="RPT100" s="35"/>
      <c r="RPU100" s="35"/>
      <c r="RPV100" s="35"/>
      <c r="RPW100" s="35"/>
      <c r="RPX100" s="35"/>
      <c r="RPY100" s="35"/>
      <c r="RPZ100" s="35"/>
      <c r="RQA100" s="35"/>
      <c r="RQB100" s="35"/>
      <c r="RQC100" s="35"/>
      <c r="RQD100" s="35"/>
      <c r="RQE100" s="35"/>
      <c r="RQF100" s="35"/>
      <c r="RQG100" s="35"/>
      <c r="RQH100" s="35"/>
      <c r="RQI100" s="35"/>
      <c r="RQJ100" s="35"/>
      <c r="RQK100" s="35"/>
      <c r="RQL100" s="35"/>
      <c r="RQM100" s="35"/>
      <c r="RQN100" s="35"/>
      <c r="RQO100" s="35"/>
      <c r="RQP100" s="35"/>
      <c r="RQQ100" s="35"/>
      <c r="RQR100" s="35"/>
      <c r="RQS100" s="35"/>
      <c r="RQT100" s="35"/>
      <c r="RQU100" s="35"/>
      <c r="RQV100" s="35"/>
      <c r="RQW100" s="35"/>
      <c r="RQX100" s="35"/>
      <c r="RQY100" s="35"/>
      <c r="RQZ100" s="35"/>
      <c r="RRA100" s="35"/>
      <c r="RRB100" s="35"/>
      <c r="RRC100" s="35"/>
      <c r="RRD100" s="35"/>
      <c r="RRE100" s="35"/>
      <c r="RRF100" s="35"/>
      <c r="RRG100" s="35"/>
      <c r="RRH100" s="35"/>
      <c r="RRI100" s="35"/>
      <c r="RRJ100" s="35"/>
      <c r="RRK100" s="35"/>
      <c r="RRL100" s="35"/>
      <c r="RRM100" s="35"/>
      <c r="RRN100" s="35"/>
      <c r="RRO100" s="35"/>
      <c r="RRP100" s="35"/>
      <c r="RRQ100" s="35"/>
      <c r="RRR100" s="35"/>
      <c r="RRS100" s="35"/>
      <c r="RRT100" s="35"/>
      <c r="RRU100" s="35"/>
      <c r="RRV100" s="35"/>
      <c r="RRW100" s="35"/>
      <c r="RRX100" s="35"/>
      <c r="RRY100" s="35"/>
      <c r="RRZ100" s="35"/>
      <c r="RSA100" s="35"/>
      <c r="RSB100" s="35"/>
      <c r="RSC100" s="35"/>
      <c r="RSD100" s="35"/>
      <c r="RSE100" s="35"/>
      <c r="RSF100" s="35"/>
      <c r="RSG100" s="35"/>
      <c r="RSH100" s="35"/>
      <c r="RSI100" s="35"/>
      <c r="RSJ100" s="35"/>
      <c r="RSK100" s="35"/>
      <c r="RSL100" s="35"/>
      <c r="RSM100" s="35"/>
      <c r="RSN100" s="35"/>
      <c r="RSO100" s="35"/>
      <c r="RSP100" s="35"/>
      <c r="RSQ100" s="35"/>
      <c r="RSR100" s="35"/>
      <c r="RSS100" s="35"/>
      <c r="RST100" s="35"/>
      <c r="RSU100" s="35"/>
      <c r="RSV100" s="35"/>
      <c r="RSW100" s="35"/>
      <c r="RSX100" s="35"/>
      <c r="RSY100" s="35"/>
      <c r="RSZ100" s="35"/>
      <c r="RTA100" s="35"/>
      <c r="RTB100" s="35"/>
      <c r="RTC100" s="35"/>
      <c r="RTD100" s="35"/>
      <c r="RTE100" s="35"/>
      <c r="RTF100" s="35"/>
      <c r="RTG100" s="35"/>
      <c r="RTH100" s="35"/>
      <c r="RTI100" s="35"/>
      <c r="RTJ100" s="35"/>
      <c r="RTK100" s="35"/>
      <c r="RTL100" s="35"/>
      <c r="RTM100" s="35"/>
      <c r="RTN100" s="35"/>
      <c r="RTO100" s="35"/>
      <c r="RTP100" s="35"/>
      <c r="RTQ100" s="35"/>
      <c r="RTR100" s="35"/>
      <c r="RTS100" s="35"/>
      <c r="RTT100" s="35"/>
      <c r="RTU100" s="35"/>
      <c r="RTV100" s="35"/>
      <c r="RTW100" s="35"/>
      <c r="RTX100" s="35"/>
      <c r="RTY100" s="35"/>
      <c r="RTZ100" s="35"/>
      <c r="RUA100" s="35"/>
      <c r="RUB100" s="35"/>
      <c r="RUC100" s="35"/>
      <c r="RUD100" s="35"/>
      <c r="RUE100" s="35"/>
      <c r="RUF100" s="35"/>
      <c r="RUG100" s="35"/>
      <c r="RUH100" s="35"/>
      <c r="RUI100" s="35"/>
      <c r="RUJ100" s="35"/>
      <c r="RUK100" s="35"/>
      <c r="RUL100" s="35"/>
      <c r="RUM100" s="35"/>
      <c r="RUN100" s="35"/>
      <c r="RUO100" s="35"/>
      <c r="RUP100" s="35"/>
      <c r="RUQ100" s="35"/>
      <c r="RUR100" s="35"/>
      <c r="RUS100" s="35"/>
      <c r="RUT100" s="35"/>
      <c r="RUU100" s="35"/>
      <c r="RUV100" s="35"/>
      <c r="RUW100" s="35"/>
      <c r="RUX100" s="35"/>
      <c r="RUY100" s="35"/>
      <c r="RUZ100" s="35"/>
      <c r="RVA100" s="35"/>
      <c r="RVB100" s="35"/>
      <c r="RVC100" s="35"/>
      <c r="RVD100" s="35"/>
      <c r="RVE100" s="35"/>
      <c r="RVF100" s="35"/>
      <c r="RVG100" s="35"/>
      <c r="RVH100" s="35"/>
      <c r="RVI100" s="35"/>
      <c r="RVJ100" s="35"/>
      <c r="RVK100" s="35"/>
      <c r="RVL100" s="35"/>
      <c r="RVM100" s="35"/>
      <c r="RVN100" s="35"/>
      <c r="RVO100" s="35"/>
      <c r="RVP100" s="35"/>
      <c r="RVQ100" s="35"/>
      <c r="RVR100" s="35"/>
      <c r="RVS100" s="35"/>
      <c r="RVT100" s="35"/>
      <c r="RVU100" s="35"/>
      <c r="RVV100" s="35"/>
      <c r="RVW100" s="35"/>
      <c r="RVX100" s="35"/>
      <c r="RVY100" s="35"/>
      <c r="RVZ100" s="35"/>
      <c r="RWA100" s="35"/>
      <c r="RWB100" s="35"/>
      <c r="RWC100" s="35"/>
      <c r="RWD100" s="35"/>
      <c r="RWE100" s="35"/>
      <c r="RWF100" s="35"/>
      <c r="RWG100" s="35"/>
      <c r="RWH100" s="35"/>
      <c r="RWI100" s="35"/>
      <c r="RWJ100" s="35"/>
      <c r="RWK100" s="35"/>
      <c r="RWL100" s="35"/>
      <c r="RWM100" s="35"/>
      <c r="RWN100" s="35"/>
      <c r="RWO100" s="35"/>
      <c r="RWP100" s="35"/>
      <c r="RWQ100" s="35"/>
      <c r="RWR100" s="35"/>
      <c r="RWS100" s="35"/>
      <c r="RWT100" s="35"/>
      <c r="RWU100" s="35"/>
      <c r="RWV100" s="35"/>
      <c r="RWW100" s="35"/>
      <c r="RWX100" s="35"/>
      <c r="RWY100" s="35"/>
      <c r="RWZ100" s="35"/>
      <c r="RXA100" s="35"/>
      <c r="RXB100" s="35"/>
      <c r="RXC100" s="35"/>
      <c r="RXD100" s="35"/>
      <c r="RXE100" s="35"/>
      <c r="RXF100" s="35"/>
      <c r="RXG100" s="35"/>
      <c r="RXH100" s="35"/>
      <c r="RXI100" s="35"/>
      <c r="RXJ100" s="35"/>
      <c r="RXK100" s="35"/>
      <c r="RXL100" s="35"/>
      <c r="RXM100" s="35"/>
      <c r="RXN100" s="35"/>
      <c r="RXO100" s="35"/>
      <c r="RXP100" s="35"/>
      <c r="RXQ100" s="35"/>
      <c r="RXR100" s="35"/>
      <c r="RXS100" s="35"/>
      <c r="RXT100" s="35"/>
      <c r="RXU100" s="35"/>
      <c r="RXV100" s="35"/>
      <c r="RXW100" s="35"/>
      <c r="RXX100" s="35"/>
      <c r="RXY100" s="35"/>
      <c r="RXZ100" s="35"/>
      <c r="RYA100" s="35"/>
      <c r="RYB100" s="35"/>
      <c r="RYC100" s="35"/>
      <c r="RYD100" s="35"/>
      <c r="RYE100" s="35"/>
      <c r="RYF100" s="35"/>
      <c r="RYG100" s="35"/>
      <c r="RYH100" s="35"/>
      <c r="RYI100" s="35"/>
      <c r="RYJ100" s="35"/>
      <c r="RYK100" s="35"/>
      <c r="RYL100" s="35"/>
      <c r="RYM100" s="35"/>
      <c r="RYN100" s="35"/>
      <c r="RYO100" s="35"/>
      <c r="RYP100" s="35"/>
      <c r="RYQ100" s="35"/>
      <c r="RYR100" s="35"/>
      <c r="RYS100" s="35"/>
      <c r="RYT100" s="35"/>
      <c r="RYU100" s="35"/>
      <c r="RYV100" s="35"/>
      <c r="RYW100" s="35"/>
      <c r="RYX100" s="35"/>
      <c r="RYY100" s="35"/>
      <c r="RYZ100" s="35"/>
      <c r="RZA100" s="35"/>
      <c r="RZB100" s="35"/>
      <c r="RZC100" s="35"/>
      <c r="RZD100" s="35"/>
      <c r="RZE100" s="35"/>
      <c r="RZF100" s="35"/>
      <c r="RZG100" s="35"/>
      <c r="RZH100" s="35"/>
      <c r="RZI100" s="35"/>
      <c r="RZJ100" s="35"/>
      <c r="RZK100" s="35"/>
      <c r="RZL100" s="35"/>
      <c r="RZM100" s="35"/>
      <c r="RZN100" s="35"/>
      <c r="RZO100" s="35"/>
      <c r="RZP100" s="35"/>
      <c r="RZQ100" s="35"/>
      <c r="RZR100" s="35"/>
      <c r="RZS100" s="35"/>
      <c r="RZT100" s="35"/>
      <c r="RZU100" s="35"/>
      <c r="RZV100" s="35"/>
      <c r="RZW100" s="35"/>
      <c r="RZX100" s="35"/>
      <c r="RZY100" s="35"/>
      <c r="RZZ100" s="35"/>
      <c r="SAA100" s="35"/>
      <c r="SAB100" s="35"/>
      <c r="SAC100" s="35"/>
      <c r="SAD100" s="35"/>
      <c r="SAE100" s="35"/>
      <c r="SAF100" s="35"/>
      <c r="SAG100" s="35"/>
      <c r="SAH100" s="35"/>
      <c r="SAI100" s="35"/>
      <c r="SAJ100" s="35"/>
      <c r="SAK100" s="35"/>
      <c r="SAL100" s="35"/>
      <c r="SAM100" s="35"/>
      <c r="SAN100" s="35"/>
      <c r="SAO100" s="35"/>
      <c r="SAP100" s="35"/>
      <c r="SAQ100" s="35"/>
      <c r="SAR100" s="35"/>
      <c r="SAS100" s="35"/>
      <c r="SAT100" s="35"/>
      <c r="SAU100" s="35"/>
      <c r="SAV100" s="35"/>
      <c r="SAW100" s="35"/>
      <c r="SAX100" s="35"/>
      <c r="SAY100" s="35"/>
      <c r="SAZ100" s="35"/>
      <c r="SBA100" s="35"/>
      <c r="SBB100" s="35"/>
      <c r="SBC100" s="35"/>
      <c r="SBD100" s="35"/>
      <c r="SBE100" s="35"/>
      <c r="SBF100" s="35"/>
      <c r="SBG100" s="35"/>
      <c r="SBH100" s="35"/>
      <c r="SBI100" s="35"/>
      <c r="SBJ100" s="35"/>
      <c r="SBK100" s="35"/>
      <c r="SBL100" s="35"/>
      <c r="SBM100" s="35"/>
      <c r="SBN100" s="35"/>
      <c r="SBO100" s="35"/>
      <c r="SBP100" s="35"/>
      <c r="SBQ100" s="35"/>
      <c r="SBR100" s="35"/>
      <c r="SBS100" s="35"/>
      <c r="SBT100" s="35"/>
      <c r="SBU100" s="35"/>
      <c r="SBV100" s="35"/>
      <c r="SBW100" s="35"/>
      <c r="SBX100" s="35"/>
      <c r="SBY100" s="35"/>
      <c r="SBZ100" s="35"/>
      <c r="SCA100" s="35"/>
      <c r="SCB100" s="35"/>
      <c r="SCC100" s="35"/>
      <c r="SCD100" s="35"/>
      <c r="SCE100" s="35"/>
      <c r="SCF100" s="35"/>
      <c r="SCG100" s="35"/>
      <c r="SCH100" s="35"/>
      <c r="SCI100" s="35"/>
      <c r="SCJ100" s="35"/>
      <c r="SCK100" s="35"/>
      <c r="SCL100" s="35"/>
      <c r="SCM100" s="35"/>
      <c r="SCN100" s="35"/>
      <c r="SCO100" s="35"/>
      <c r="SCP100" s="35"/>
      <c r="SCQ100" s="35"/>
      <c r="SCR100" s="35"/>
      <c r="SCS100" s="35"/>
      <c r="SCT100" s="35"/>
      <c r="SCU100" s="35"/>
      <c r="SCV100" s="35"/>
      <c r="SCW100" s="35"/>
      <c r="SCX100" s="35"/>
      <c r="SCY100" s="35"/>
      <c r="SCZ100" s="35"/>
      <c r="SDA100" s="35"/>
      <c r="SDB100" s="35"/>
      <c r="SDC100" s="35"/>
      <c r="SDD100" s="35"/>
      <c r="SDE100" s="35"/>
      <c r="SDF100" s="35"/>
      <c r="SDG100" s="35"/>
      <c r="SDH100" s="35"/>
      <c r="SDI100" s="35"/>
      <c r="SDJ100" s="35"/>
      <c r="SDK100" s="35"/>
      <c r="SDL100" s="35"/>
      <c r="SDM100" s="35"/>
      <c r="SDN100" s="35"/>
      <c r="SDO100" s="35"/>
      <c r="SDP100" s="35"/>
      <c r="SDQ100" s="35"/>
      <c r="SDR100" s="35"/>
      <c r="SDS100" s="35"/>
      <c r="SDT100" s="35"/>
      <c r="SDU100" s="35"/>
      <c r="SDV100" s="35"/>
      <c r="SDW100" s="35"/>
      <c r="SDX100" s="35"/>
      <c r="SDY100" s="35"/>
      <c r="SDZ100" s="35"/>
      <c r="SEA100" s="35"/>
      <c r="SEB100" s="35"/>
      <c r="SEC100" s="35"/>
      <c r="SED100" s="35"/>
      <c r="SEE100" s="35"/>
      <c r="SEF100" s="35"/>
      <c r="SEG100" s="35"/>
      <c r="SEH100" s="35"/>
      <c r="SEI100" s="35"/>
      <c r="SEJ100" s="35"/>
      <c r="SEK100" s="35"/>
      <c r="SEL100" s="35"/>
      <c r="SEM100" s="35"/>
      <c r="SEN100" s="35"/>
      <c r="SEO100" s="35"/>
      <c r="SEP100" s="35"/>
      <c r="SEQ100" s="35"/>
      <c r="SER100" s="35"/>
      <c r="SES100" s="35"/>
      <c r="SET100" s="35"/>
      <c r="SEU100" s="35"/>
      <c r="SEV100" s="35"/>
      <c r="SEW100" s="35"/>
      <c r="SEX100" s="35"/>
      <c r="SEY100" s="35"/>
      <c r="SEZ100" s="35"/>
      <c r="SFA100" s="35"/>
      <c r="SFB100" s="35"/>
      <c r="SFC100" s="35"/>
      <c r="SFD100" s="35"/>
      <c r="SFE100" s="35"/>
      <c r="SFF100" s="35"/>
      <c r="SFG100" s="35"/>
      <c r="SFH100" s="35"/>
      <c r="SFI100" s="35"/>
      <c r="SFJ100" s="35"/>
      <c r="SFK100" s="35"/>
      <c r="SFL100" s="35"/>
      <c r="SFM100" s="35"/>
      <c r="SFN100" s="35"/>
      <c r="SFO100" s="35"/>
      <c r="SFP100" s="35"/>
      <c r="SFQ100" s="35"/>
      <c r="SFR100" s="35"/>
      <c r="SFS100" s="35"/>
      <c r="SFT100" s="35"/>
      <c r="SFU100" s="35"/>
      <c r="SFV100" s="35"/>
      <c r="SFW100" s="35"/>
      <c r="SFX100" s="35"/>
      <c r="SFY100" s="35"/>
      <c r="SFZ100" s="35"/>
      <c r="SGA100" s="35"/>
      <c r="SGB100" s="35"/>
      <c r="SGC100" s="35"/>
      <c r="SGD100" s="35"/>
      <c r="SGE100" s="35"/>
      <c r="SGF100" s="35"/>
      <c r="SGG100" s="35"/>
      <c r="SGH100" s="35"/>
      <c r="SGI100" s="35"/>
      <c r="SGJ100" s="35"/>
      <c r="SGK100" s="35"/>
      <c r="SGL100" s="35"/>
      <c r="SGM100" s="35"/>
      <c r="SGN100" s="35"/>
      <c r="SGO100" s="35"/>
      <c r="SGP100" s="35"/>
      <c r="SGQ100" s="35"/>
      <c r="SGR100" s="35"/>
      <c r="SGS100" s="35"/>
      <c r="SGT100" s="35"/>
      <c r="SGU100" s="35"/>
      <c r="SGV100" s="35"/>
      <c r="SGW100" s="35"/>
      <c r="SGX100" s="35"/>
      <c r="SGY100" s="35"/>
      <c r="SGZ100" s="35"/>
      <c r="SHA100" s="35"/>
      <c r="SHB100" s="35"/>
      <c r="SHC100" s="35"/>
      <c r="SHD100" s="35"/>
      <c r="SHE100" s="35"/>
      <c r="SHF100" s="35"/>
      <c r="SHG100" s="35"/>
      <c r="SHH100" s="35"/>
      <c r="SHI100" s="35"/>
      <c r="SHJ100" s="35"/>
      <c r="SHK100" s="35"/>
      <c r="SHL100" s="35"/>
      <c r="SHM100" s="35"/>
      <c r="SHN100" s="35"/>
      <c r="SHO100" s="35"/>
      <c r="SHP100" s="35"/>
      <c r="SHQ100" s="35"/>
      <c r="SHR100" s="35"/>
      <c r="SHS100" s="35"/>
      <c r="SHT100" s="35"/>
      <c r="SHU100" s="35"/>
      <c r="SHV100" s="35"/>
      <c r="SHW100" s="35"/>
      <c r="SHX100" s="35"/>
      <c r="SHY100" s="35"/>
      <c r="SHZ100" s="35"/>
      <c r="SIA100" s="35"/>
      <c r="SIB100" s="35"/>
      <c r="SIC100" s="35"/>
      <c r="SID100" s="35"/>
      <c r="SIE100" s="35"/>
      <c r="SIF100" s="35"/>
      <c r="SIG100" s="35"/>
      <c r="SIH100" s="35"/>
      <c r="SII100" s="35"/>
      <c r="SIJ100" s="35"/>
      <c r="SIK100" s="35"/>
      <c r="SIL100" s="35"/>
      <c r="SIM100" s="35"/>
      <c r="SIN100" s="35"/>
      <c r="SIO100" s="35"/>
      <c r="SIP100" s="35"/>
      <c r="SIQ100" s="35"/>
      <c r="SIR100" s="35"/>
      <c r="SIS100" s="35"/>
      <c r="SIT100" s="35"/>
      <c r="SIU100" s="35"/>
      <c r="SIV100" s="35"/>
      <c r="SIW100" s="35"/>
      <c r="SIX100" s="35"/>
      <c r="SIY100" s="35"/>
      <c r="SIZ100" s="35"/>
      <c r="SJA100" s="35"/>
      <c r="SJB100" s="35"/>
      <c r="SJC100" s="35"/>
      <c r="SJD100" s="35"/>
      <c r="SJE100" s="35"/>
      <c r="SJF100" s="35"/>
      <c r="SJG100" s="35"/>
      <c r="SJH100" s="35"/>
      <c r="SJI100" s="35"/>
      <c r="SJJ100" s="35"/>
      <c r="SJK100" s="35"/>
      <c r="SJL100" s="35"/>
      <c r="SJM100" s="35"/>
      <c r="SJN100" s="35"/>
      <c r="SJO100" s="35"/>
      <c r="SJP100" s="35"/>
      <c r="SJQ100" s="35"/>
      <c r="SJR100" s="35"/>
      <c r="SJS100" s="35"/>
      <c r="SJT100" s="35"/>
      <c r="SJU100" s="35"/>
      <c r="SJV100" s="35"/>
      <c r="SJW100" s="35"/>
      <c r="SJX100" s="35"/>
      <c r="SJY100" s="35"/>
      <c r="SJZ100" s="35"/>
      <c r="SKA100" s="35"/>
      <c r="SKB100" s="35"/>
      <c r="SKC100" s="35"/>
      <c r="SKD100" s="35"/>
      <c r="SKE100" s="35"/>
      <c r="SKF100" s="35"/>
      <c r="SKG100" s="35"/>
      <c r="SKH100" s="35"/>
      <c r="SKI100" s="35"/>
      <c r="SKJ100" s="35"/>
      <c r="SKK100" s="35"/>
      <c r="SKL100" s="35"/>
      <c r="SKM100" s="35"/>
      <c r="SKN100" s="35"/>
      <c r="SKO100" s="35"/>
      <c r="SKP100" s="35"/>
      <c r="SKQ100" s="35"/>
      <c r="SKR100" s="35"/>
      <c r="SKS100" s="35"/>
      <c r="SKT100" s="35"/>
      <c r="SKU100" s="35"/>
      <c r="SKV100" s="35"/>
      <c r="SKW100" s="35"/>
      <c r="SKX100" s="35"/>
      <c r="SKY100" s="35"/>
      <c r="SKZ100" s="35"/>
      <c r="SLA100" s="35"/>
      <c r="SLB100" s="35"/>
      <c r="SLC100" s="35"/>
      <c r="SLD100" s="35"/>
      <c r="SLE100" s="35"/>
      <c r="SLF100" s="35"/>
      <c r="SLG100" s="35"/>
      <c r="SLH100" s="35"/>
      <c r="SLI100" s="35"/>
      <c r="SLJ100" s="35"/>
      <c r="SLK100" s="35"/>
      <c r="SLL100" s="35"/>
      <c r="SLM100" s="35"/>
      <c r="SLN100" s="35"/>
      <c r="SLO100" s="35"/>
      <c r="SLP100" s="35"/>
      <c r="SLQ100" s="35"/>
      <c r="SLR100" s="35"/>
      <c r="SLS100" s="35"/>
      <c r="SLT100" s="35"/>
      <c r="SLU100" s="35"/>
      <c r="SLV100" s="35"/>
      <c r="SLW100" s="35"/>
      <c r="SLX100" s="35"/>
      <c r="SLY100" s="35"/>
      <c r="SLZ100" s="35"/>
      <c r="SMA100" s="35"/>
      <c r="SMB100" s="35"/>
      <c r="SMC100" s="35"/>
      <c r="SMD100" s="35"/>
      <c r="SME100" s="35"/>
      <c r="SMF100" s="35"/>
      <c r="SMG100" s="35"/>
      <c r="SMH100" s="35"/>
      <c r="SMI100" s="35"/>
      <c r="SMJ100" s="35"/>
      <c r="SMK100" s="35"/>
      <c r="SML100" s="35"/>
      <c r="SMM100" s="35"/>
      <c r="SMN100" s="35"/>
      <c r="SMO100" s="35"/>
      <c r="SMP100" s="35"/>
      <c r="SMQ100" s="35"/>
      <c r="SMR100" s="35"/>
      <c r="SMS100" s="35"/>
      <c r="SMT100" s="35"/>
      <c r="SMU100" s="35"/>
      <c r="SMV100" s="35"/>
      <c r="SMW100" s="35"/>
      <c r="SMX100" s="35"/>
      <c r="SMY100" s="35"/>
      <c r="SMZ100" s="35"/>
      <c r="SNA100" s="35"/>
      <c r="SNB100" s="35"/>
      <c r="SNC100" s="35"/>
      <c r="SND100" s="35"/>
      <c r="SNE100" s="35"/>
      <c r="SNF100" s="35"/>
      <c r="SNG100" s="35"/>
      <c r="SNH100" s="35"/>
      <c r="SNI100" s="35"/>
      <c r="SNJ100" s="35"/>
      <c r="SNK100" s="35"/>
      <c r="SNL100" s="35"/>
      <c r="SNM100" s="35"/>
      <c r="SNN100" s="35"/>
      <c r="SNO100" s="35"/>
      <c r="SNP100" s="35"/>
      <c r="SNQ100" s="35"/>
      <c r="SNR100" s="35"/>
      <c r="SNS100" s="35"/>
      <c r="SNT100" s="35"/>
      <c r="SNU100" s="35"/>
      <c r="SNV100" s="35"/>
      <c r="SNW100" s="35"/>
      <c r="SNX100" s="35"/>
      <c r="SNY100" s="35"/>
      <c r="SNZ100" s="35"/>
      <c r="SOA100" s="35"/>
      <c r="SOB100" s="35"/>
      <c r="SOC100" s="35"/>
      <c r="SOD100" s="35"/>
      <c r="SOE100" s="35"/>
      <c r="SOF100" s="35"/>
      <c r="SOG100" s="35"/>
      <c r="SOH100" s="35"/>
      <c r="SOI100" s="35"/>
      <c r="SOJ100" s="35"/>
      <c r="SOK100" s="35"/>
      <c r="SOL100" s="35"/>
      <c r="SOM100" s="35"/>
      <c r="SON100" s="35"/>
      <c r="SOO100" s="35"/>
      <c r="SOP100" s="35"/>
      <c r="SOQ100" s="35"/>
      <c r="SOR100" s="35"/>
      <c r="SOS100" s="35"/>
      <c r="SOT100" s="35"/>
      <c r="SOU100" s="35"/>
      <c r="SOV100" s="35"/>
      <c r="SOW100" s="35"/>
      <c r="SOX100" s="35"/>
      <c r="SOY100" s="35"/>
      <c r="SOZ100" s="35"/>
      <c r="SPA100" s="35"/>
      <c r="SPB100" s="35"/>
      <c r="SPC100" s="35"/>
      <c r="SPD100" s="35"/>
      <c r="SPE100" s="35"/>
      <c r="SPF100" s="35"/>
      <c r="SPG100" s="35"/>
      <c r="SPH100" s="35"/>
      <c r="SPI100" s="35"/>
      <c r="SPJ100" s="35"/>
      <c r="SPK100" s="35"/>
      <c r="SPL100" s="35"/>
      <c r="SPM100" s="35"/>
      <c r="SPN100" s="35"/>
      <c r="SPO100" s="35"/>
      <c r="SPP100" s="35"/>
      <c r="SPQ100" s="35"/>
      <c r="SPR100" s="35"/>
      <c r="SPS100" s="35"/>
      <c r="SPT100" s="35"/>
      <c r="SPU100" s="35"/>
      <c r="SPV100" s="35"/>
      <c r="SPW100" s="35"/>
      <c r="SPX100" s="35"/>
      <c r="SPY100" s="35"/>
      <c r="SPZ100" s="35"/>
      <c r="SQA100" s="35"/>
      <c r="SQB100" s="35"/>
      <c r="SQC100" s="35"/>
      <c r="SQD100" s="35"/>
      <c r="SQE100" s="35"/>
      <c r="SQF100" s="35"/>
      <c r="SQG100" s="35"/>
      <c r="SQH100" s="35"/>
      <c r="SQI100" s="35"/>
      <c r="SQJ100" s="35"/>
      <c r="SQK100" s="35"/>
      <c r="SQL100" s="35"/>
      <c r="SQM100" s="35"/>
      <c r="SQN100" s="35"/>
      <c r="SQO100" s="35"/>
      <c r="SQP100" s="35"/>
      <c r="SQQ100" s="35"/>
      <c r="SQR100" s="35"/>
      <c r="SQS100" s="35"/>
      <c r="SQT100" s="35"/>
      <c r="SQU100" s="35"/>
      <c r="SQV100" s="35"/>
      <c r="SQW100" s="35"/>
      <c r="SQX100" s="35"/>
      <c r="SQY100" s="35"/>
      <c r="SQZ100" s="35"/>
      <c r="SRA100" s="35"/>
      <c r="SRB100" s="35"/>
      <c r="SRC100" s="35"/>
      <c r="SRD100" s="35"/>
      <c r="SRE100" s="35"/>
      <c r="SRF100" s="35"/>
      <c r="SRG100" s="35"/>
      <c r="SRH100" s="35"/>
      <c r="SRI100" s="35"/>
      <c r="SRJ100" s="35"/>
      <c r="SRK100" s="35"/>
      <c r="SRL100" s="35"/>
      <c r="SRM100" s="35"/>
      <c r="SRN100" s="35"/>
      <c r="SRO100" s="35"/>
      <c r="SRP100" s="35"/>
      <c r="SRQ100" s="35"/>
      <c r="SRR100" s="35"/>
      <c r="SRS100" s="35"/>
      <c r="SRT100" s="35"/>
      <c r="SRU100" s="35"/>
      <c r="SRV100" s="35"/>
      <c r="SRW100" s="35"/>
      <c r="SRX100" s="35"/>
      <c r="SRY100" s="35"/>
      <c r="SRZ100" s="35"/>
      <c r="SSA100" s="35"/>
      <c r="SSB100" s="35"/>
      <c r="SSC100" s="35"/>
      <c r="SSD100" s="35"/>
      <c r="SSE100" s="35"/>
      <c r="SSF100" s="35"/>
      <c r="SSG100" s="35"/>
      <c r="SSH100" s="35"/>
      <c r="SSI100" s="35"/>
      <c r="SSJ100" s="35"/>
      <c r="SSK100" s="35"/>
      <c r="SSL100" s="35"/>
      <c r="SSM100" s="35"/>
      <c r="SSN100" s="35"/>
      <c r="SSO100" s="35"/>
      <c r="SSP100" s="35"/>
      <c r="SSQ100" s="35"/>
      <c r="SSR100" s="35"/>
      <c r="SSS100" s="35"/>
      <c r="SST100" s="35"/>
      <c r="SSU100" s="35"/>
      <c r="SSV100" s="35"/>
      <c r="SSW100" s="35"/>
      <c r="SSX100" s="35"/>
      <c r="SSY100" s="35"/>
      <c r="SSZ100" s="35"/>
      <c r="STA100" s="35"/>
      <c r="STB100" s="35"/>
      <c r="STC100" s="35"/>
      <c r="STD100" s="35"/>
      <c r="STE100" s="35"/>
      <c r="STF100" s="35"/>
      <c r="STG100" s="35"/>
      <c r="STH100" s="35"/>
      <c r="STI100" s="35"/>
      <c r="STJ100" s="35"/>
      <c r="STK100" s="35"/>
      <c r="STL100" s="35"/>
      <c r="STM100" s="35"/>
      <c r="STN100" s="35"/>
      <c r="STO100" s="35"/>
      <c r="STP100" s="35"/>
      <c r="STQ100" s="35"/>
      <c r="STR100" s="35"/>
      <c r="STS100" s="35"/>
      <c r="STT100" s="35"/>
      <c r="STU100" s="35"/>
      <c r="STV100" s="35"/>
      <c r="STW100" s="35"/>
      <c r="STX100" s="35"/>
      <c r="STY100" s="35"/>
      <c r="STZ100" s="35"/>
      <c r="SUA100" s="35"/>
      <c r="SUB100" s="35"/>
      <c r="SUC100" s="35"/>
      <c r="SUD100" s="35"/>
      <c r="SUE100" s="35"/>
      <c r="SUF100" s="35"/>
      <c r="SUG100" s="35"/>
      <c r="SUH100" s="35"/>
      <c r="SUI100" s="35"/>
      <c r="SUJ100" s="35"/>
      <c r="SUK100" s="35"/>
      <c r="SUL100" s="35"/>
      <c r="SUM100" s="35"/>
      <c r="SUN100" s="35"/>
      <c r="SUO100" s="35"/>
      <c r="SUP100" s="35"/>
      <c r="SUQ100" s="35"/>
      <c r="SUR100" s="35"/>
      <c r="SUS100" s="35"/>
      <c r="SUT100" s="35"/>
      <c r="SUU100" s="35"/>
      <c r="SUV100" s="35"/>
      <c r="SUW100" s="35"/>
      <c r="SUX100" s="35"/>
      <c r="SUY100" s="35"/>
      <c r="SUZ100" s="35"/>
      <c r="SVA100" s="35"/>
      <c r="SVB100" s="35"/>
      <c r="SVC100" s="35"/>
      <c r="SVD100" s="35"/>
      <c r="SVE100" s="35"/>
      <c r="SVF100" s="35"/>
      <c r="SVG100" s="35"/>
      <c r="SVH100" s="35"/>
      <c r="SVI100" s="35"/>
      <c r="SVJ100" s="35"/>
      <c r="SVK100" s="35"/>
      <c r="SVL100" s="35"/>
      <c r="SVM100" s="35"/>
      <c r="SVN100" s="35"/>
      <c r="SVO100" s="35"/>
      <c r="SVP100" s="35"/>
      <c r="SVQ100" s="35"/>
      <c r="SVR100" s="35"/>
      <c r="SVS100" s="35"/>
      <c r="SVT100" s="35"/>
      <c r="SVU100" s="35"/>
      <c r="SVV100" s="35"/>
      <c r="SVW100" s="35"/>
      <c r="SVX100" s="35"/>
      <c r="SVY100" s="35"/>
      <c r="SVZ100" s="35"/>
      <c r="SWA100" s="35"/>
      <c r="SWB100" s="35"/>
      <c r="SWC100" s="35"/>
      <c r="SWD100" s="35"/>
      <c r="SWE100" s="35"/>
      <c r="SWF100" s="35"/>
      <c r="SWG100" s="35"/>
      <c r="SWH100" s="35"/>
      <c r="SWI100" s="35"/>
      <c r="SWJ100" s="35"/>
      <c r="SWK100" s="35"/>
      <c r="SWL100" s="35"/>
      <c r="SWM100" s="35"/>
      <c r="SWN100" s="35"/>
      <c r="SWO100" s="35"/>
      <c r="SWP100" s="35"/>
      <c r="SWQ100" s="35"/>
      <c r="SWR100" s="35"/>
      <c r="SWS100" s="35"/>
      <c r="SWT100" s="35"/>
      <c r="SWU100" s="35"/>
      <c r="SWV100" s="35"/>
      <c r="SWW100" s="35"/>
      <c r="SWX100" s="35"/>
      <c r="SWY100" s="35"/>
      <c r="SWZ100" s="35"/>
      <c r="SXA100" s="35"/>
      <c r="SXB100" s="35"/>
      <c r="SXC100" s="35"/>
      <c r="SXD100" s="35"/>
      <c r="SXE100" s="35"/>
      <c r="SXF100" s="35"/>
      <c r="SXG100" s="35"/>
      <c r="SXH100" s="35"/>
      <c r="SXI100" s="35"/>
      <c r="SXJ100" s="35"/>
      <c r="SXK100" s="35"/>
      <c r="SXL100" s="35"/>
      <c r="SXM100" s="35"/>
      <c r="SXN100" s="35"/>
      <c r="SXO100" s="35"/>
      <c r="SXP100" s="35"/>
      <c r="SXQ100" s="35"/>
      <c r="SXR100" s="35"/>
      <c r="SXS100" s="35"/>
      <c r="SXT100" s="35"/>
      <c r="SXU100" s="35"/>
      <c r="SXV100" s="35"/>
      <c r="SXW100" s="35"/>
      <c r="SXX100" s="35"/>
      <c r="SXY100" s="35"/>
      <c r="SXZ100" s="35"/>
      <c r="SYA100" s="35"/>
      <c r="SYB100" s="35"/>
      <c r="SYC100" s="35"/>
      <c r="SYD100" s="35"/>
      <c r="SYE100" s="35"/>
      <c r="SYF100" s="35"/>
      <c r="SYG100" s="35"/>
      <c r="SYH100" s="35"/>
      <c r="SYI100" s="35"/>
      <c r="SYJ100" s="35"/>
      <c r="SYK100" s="35"/>
      <c r="SYL100" s="35"/>
      <c r="SYM100" s="35"/>
      <c r="SYN100" s="35"/>
      <c r="SYO100" s="35"/>
      <c r="SYP100" s="35"/>
      <c r="SYQ100" s="35"/>
      <c r="SYR100" s="35"/>
      <c r="SYS100" s="35"/>
      <c r="SYT100" s="35"/>
      <c r="SYU100" s="35"/>
      <c r="SYV100" s="35"/>
      <c r="SYW100" s="35"/>
      <c r="SYX100" s="35"/>
      <c r="SYY100" s="35"/>
      <c r="SYZ100" s="35"/>
      <c r="SZA100" s="35"/>
      <c r="SZB100" s="35"/>
      <c r="SZC100" s="35"/>
      <c r="SZD100" s="35"/>
      <c r="SZE100" s="35"/>
      <c r="SZF100" s="35"/>
      <c r="SZG100" s="35"/>
      <c r="SZH100" s="35"/>
      <c r="SZI100" s="35"/>
      <c r="SZJ100" s="35"/>
      <c r="SZK100" s="35"/>
      <c r="SZL100" s="35"/>
      <c r="SZM100" s="35"/>
      <c r="SZN100" s="35"/>
      <c r="SZO100" s="35"/>
      <c r="SZP100" s="35"/>
      <c r="SZQ100" s="35"/>
      <c r="SZR100" s="35"/>
      <c r="SZS100" s="35"/>
      <c r="SZT100" s="35"/>
      <c r="SZU100" s="35"/>
      <c r="SZV100" s="35"/>
      <c r="SZW100" s="35"/>
      <c r="SZX100" s="35"/>
      <c r="SZY100" s="35"/>
      <c r="SZZ100" s="35"/>
      <c r="TAA100" s="35"/>
      <c r="TAB100" s="35"/>
      <c r="TAC100" s="35"/>
      <c r="TAD100" s="35"/>
      <c r="TAE100" s="35"/>
      <c r="TAF100" s="35"/>
      <c r="TAG100" s="35"/>
      <c r="TAH100" s="35"/>
      <c r="TAI100" s="35"/>
      <c r="TAJ100" s="35"/>
      <c r="TAK100" s="35"/>
      <c r="TAL100" s="35"/>
      <c r="TAM100" s="35"/>
      <c r="TAN100" s="35"/>
      <c r="TAO100" s="35"/>
      <c r="TAP100" s="35"/>
      <c r="TAQ100" s="35"/>
      <c r="TAR100" s="35"/>
      <c r="TAS100" s="35"/>
      <c r="TAT100" s="35"/>
      <c r="TAU100" s="35"/>
      <c r="TAV100" s="35"/>
      <c r="TAW100" s="35"/>
      <c r="TAX100" s="35"/>
      <c r="TAY100" s="35"/>
      <c r="TAZ100" s="35"/>
      <c r="TBA100" s="35"/>
      <c r="TBB100" s="35"/>
      <c r="TBC100" s="35"/>
      <c r="TBD100" s="35"/>
      <c r="TBE100" s="35"/>
      <c r="TBF100" s="35"/>
      <c r="TBG100" s="35"/>
      <c r="TBH100" s="35"/>
      <c r="TBI100" s="35"/>
      <c r="TBJ100" s="35"/>
      <c r="TBK100" s="35"/>
      <c r="TBL100" s="35"/>
      <c r="TBM100" s="35"/>
      <c r="TBN100" s="35"/>
      <c r="TBO100" s="35"/>
      <c r="TBP100" s="35"/>
      <c r="TBQ100" s="35"/>
      <c r="TBR100" s="35"/>
      <c r="TBS100" s="35"/>
      <c r="TBT100" s="35"/>
      <c r="TBU100" s="35"/>
      <c r="TBV100" s="35"/>
      <c r="TBW100" s="35"/>
      <c r="TBX100" s="35"/>
      <c r="TBY100" s="35"/>
      <c r="TBZ100" s="35"/>
      <c r="TCA100" s="35"/>
      <c r="TCB100" s="35"/>
      <c r="TCC100" s="35"/>
      <c r="TCD100" s="35"/>
      <c r="TCE100" s="35"/>
      <c r="TCF100" s="35"/>
      <c r="TCG100" s="35"/>
      <c r="TCH100" s="35"/>
      <c r="TCI100" s="35"/>
      <c r="TCJ100" s="35"/>
      <c r="TCK100" s="35"/>
      <c r="TCL100" s="35"/>
      <c r="TCM100" s="35"/>
      <c r="TCN100" s="35"/>
      <c r="TCO100" s="35"/>
      <c r="TCP100" s="35"/>
      <c r="TCQ100" s="35"/>
      <c r="TCR100" s="35"/>
      <c r="TCS100" s="35"/>
      <c r="TCT100" s="35"/>
      <c r="TCU100" s="35"/>
      <c r="TCV100" s="35"/>
      <c r="TCW100" s="35"/>
      <c r="TCX100" s="35"/>
      <c r="TCY100" s="35"/>
      <c r="TCZ100" s="35"/>
      <c r="TDA100" s="35"/>
      <c r="TDB100" s="35"/>
      <c r="TDC100" s="35"/>
      <c r="TDD100" s="35"/>
      <c r="TDE100" s="35"/>
      <c r="TDF100" s="35"/>
      <c r="TDG100" s="35"/>
      <c r="TDH100" s="35"/>
      <c r="TDI100" s="35"/>
      <c r="TDJ100" s="35"/>
      <c r="TDK100" s="35"/>
      <c r="TDL100" s="35"/>
      <c r="TDM100" s="35"/>
      <c r="TDN100" s="35"/>
      <c r="TDO100" s="35"/>
      <c r="TDP100" s="35"/>
      <c r="TDQ100" s="35"/>
      <c r="TDR100" s="35"/>
      <c r="TDS100" s="35"/>
      <c r="TDT100" s="35"/>
      <c r="TDU100" s="35"/>
      <c r="TDV100" s="35"/>
      <c r="TDW100" s="35"/>
      <c r="TDX100" s="35"/>
      <c r="TDY100" s="35"/>
      <c r="TDZ100" s="35"/>
      <c r="TEA100" s="35"/>
      <c r="TEB100" s="35"/>
      <c r="TEC100" s="35"/>
      <c r="TED100" s="35"/>
      <c r="TEE100" s="35"/>
      <c r="TEF100" s="35"/>
      <c r="TEG100" s="35"/>
      <c r="TEH100" s="35"/>
      <c r="TEI100" s="35"/>
      <c r="TEJ100" s="35"/>
      <c r="TEK100" s="35"/>
      <c r="TEL100" s="35"/>
      <c r="TEM100" s="35"/>
      <c r="TEN100" s="35"/>
      <c r="TEO100" s="35"/>
      <c r="TEP100" s="35"/>
      <c r="TEQ100" s="35"/>
      <c r="TER100" s="35"/>
      <c r="TES100" s="35"/>
      <c r="TET100" s="35"/>
      <c r="TEU100" s="35"/>
      <c r="TEV100" s="35"/>
      <c r="TEW100" s="35"/>
      <c r="TEX100" s="35"/>
      <c r="TEY100" s="35"/>
      <c r="TEZ100" s="35"/>
      <c r="TFA100" s="35"/>
      <c r="TFB100" s="35"/>
      <c r="TFC100" s="35"/>
      <c r="TFD100" s="35"/>
      <c r="TFE100" s="35"/>
      <c r="TFF100" s="35"/>
      <c r="TFG100" s="35"/>
      <c r="TFH100" s="35"/>
      <c r="TFI100" s="35"/>
      <c r="TFJ100" s="35"/>
      <c r="TFK100" s="35"/>
      <c r="TFL100" s="35"/>
      <c r="TFM100" s="35"/>
      <c r="TFN100" s="35"/>
      <c r="TFO100" s="35"/>
      <c r="TFP100" s="35"/>
      <c r="TFQ100" s="35"/>
      <c r="TFR100" s="35"/>
      <c r="TFS100" s="35"/>
      <c r="TFT100" s="35"/>
      <c r="TFU100" s="35"/>
      <c r="TFV100" s="35"/>
      <c r="TFW100" s="35"/>
      <c r="TFX100" s="35"/>
      <c r="TFY100" s="35"/>
      <c r="TFZ100" s="35"/>
      <c r="TGA100" s="35"/>
      <c r="TGB100" s="35"/>
      <c r="TGC100" s="35"/>
      <c r="TGD100" s="35"/>
      <c r="TGE100" s="35"/>
      <c r="TGF100" s="35"/>
      <c r="TGG100" s="35"/>
      <c r="TGH100" s="35"/>
      <c r="TGI100" s="35"/>
      <c r="TGJ100" s="35"/>
      <c r="TGK100" s="35"/>
      <c r="TGL100" s="35"/>
      <c r="TGM100" s="35"/>
      <c r="TGN100" s="35"/>
      <c r="TGO100" s="35"/>
      <c r="TGP100" s="35"/>
      <c r="TGQ100" s="35"/>
      <c r="TGR100" s="35"/>
      <c r="TGS100" s="35"/>
      <c r="TGT100" s="35"/>
      <c r="TGU100" s="35"/>
      <c r="TGV100" s="35"/>
      <c r="TGW100" s="35"/>
      <c r="TGX100" s="35"/>
      <c r="TGY100" s="35"/>
      <c r="TGZ100" s="35"/>
      <c r="THA100" s="35"/>
      <c r="THB100" s="35"/>
      <c r="THC100" s="35"/>
      <c r="THD100" s="35"/>
      <c r="THE100" s="35"/>
      <c r="THF100" s="35"/>
      <c r="THG100" s="35"/>
      <c r="THH100" s="35"/>
      <c r="THI100" s="35"/>
      <c r="THJ100" s="35"/>
      <c r="THK100" s="35"/>
      <c r="THL100" s="35"/>
      <c r="THM100" s="35"/>
      <c r="THN100" s="35"/>
      <c r="THO100" s="35"/>
      <c r="THP100" s="35"/>
      <c r="THQ100" s="35"/>
      <c r="THR100" s="35"/>
      <c r="THS100" s="35"/>
      <c r="THT100" s="35"/>
      <c r="THU100" s="35"/>
      <c r="THV100" s="35"/>
      <c r="THW100" s="35"/>
      <c r="THX100" s="35"/>
      <c r="THY100" s="35"/>
      <c r="THZ100" s="35"/>
      <c r="TIA100" s="35"/>
      <c r="TIB100" s="35"/>
      <c r="TIC100" s="35"/>
      <c r="TID100" s="35"/>
      <c r="TIE100" s="35"/>
      <c r="TIF100" s="35"/>
      <c r="TIG100" s="35"/>
      <c r="TIH100" s="35"/>
      <c r="TII100" s="35"/>
      <c r="TIJ100" s="35"/>
      <c r="TIK100" s="35"/>
      <c r="TIL100" s="35"/>
      <c r="TIM100" s="35"/>
      <c r="TIN100" s="35"/>
      <c r="TIO100" s="35"/>
      <c r="TIP100" s="35"/>
      <c r="TIQ100" s="35"/>
      <c r="TIR100" s="35"/>
      <c r="TIS100" s="35"/>
      <c r="TIT100" s="35"/>
      <c r="TIU100" s="35"/>
      <c r="TIV100" s="35"/>
      <c r="TIW100" s="35"/>
      <c r="TIX100" s="35"/>
      <c r="TIY100" s="35"/>
      <c r="TIZ100" s="35"/>
      <c r="TJA100" s="35"/>
      <c r="TJB100" s="35"/>
      <c r="TJC100" s="35"/>
      <c r="TJD100" s="35"/>
      <c r="TJE100" s="35"/>
      <c r="TJF100" s="35"/>
      <c r="TJG100" s="35"/>
      <c r="TJH100" s="35"/>
      <c r="TJI100" s="35"/>
      <c r="TJJ100" s="35"/>
      <c r="TJK100" s="35"/>
      <c r="TJL100" s="35"/>
      <c r="TJM100" s="35"/>
      <c r="TJN100" s="35"/>
      <c r="TJO100" s="35"/>
      <c r="TJP100" s="35"/>
      <c r="TJQ100" s="35"/>
      <c r="TJR100" s="35"/>
      <c r="TJS100" s="35"/>
      <c r="TJT100" s="35"/>
      <c r="TJU100" s="35"/>
      <c r="TJV100" s="35"/>
      <c r="TJW100" s="35"/>
      <c r="TJX100" s="35"/>
      <c r="TJY100" s="35"/>
      <c r="TJZ100" s="35"/>
      <c r="TKA100" s="35"/>
      <c r="TKB100" s="35"/>
      <c r="TKC100" s="35"/>
      <c r="TKD100" s="35"/>
      <c r="TKE100" s="35"/>
      <c r="TKF100" s="35"/>
      <c r="TKG100" s="35"/>
      <c r="TKH100" s="35"/>
      <c r="TKI100" s="35"/>
      <c r="TKJ100" s="35"/>
      <c r="TKK100" s="35"/>
      <c r="TKL100" s="35"/>
      <c r="TKM100" s="35"/>
      <c r="TKN100" s="35"/>
      <c r="TKO100" s="35"/>
      <c r="TKP100" s="35"/>
      <c r="TKQ100" s="35"/>
      <c r="TKR100" s="35"/>
      <c r="TKS100" s="35"/>
      <c r="TKT100" s="35"/>
      <c r="TKU100" s="35"/>
      <c r="TKV100" s="35"/>
      <c r="TKW100" s="35"/>
      <c r="TKX100" s="35"/>
      <c r="TKY100" s="35"/>
      <c r="TKZ100" s="35"/>
      <c r="TLA100" s="35"/>
      <c r="TLB100" s="35"/>
      <c r="TLC100" s="35"/>
      <c r="TLD100" s="35"/>
      <c r="TLE100" s="35"/>
      <c r="TLF100" s="35"/>
      <c r="TLG100" s="35"/>
      <c r="TLH100" s="35"/>
      <c r="TLI100" s="35"/>
      <c r="TLJ100" s="35"/>
      <c r="TLK100" s="35"/>
      <c r="TLL100" s="35"/>
      <c r="TLM100" s="35"/>
      <c r="TLN100" s="35"/>
      <c r="TLO100" s="35"/>
      <c r="TLP100" s="35"/>
      <c r="TLQ100" s="35"/>
      <c r="TLR100" s="35"/>
      <c r="TLS100" s="35"/>
      <c r="TLT100" s="35"/>
      <c r="TLU100" s="35"/>
      <c r="TLV100" s="35"/>
      <c r="TLW100" s="35"/>
      <c r="TLX100" s="35"/>
      <c r="TLY100" s="35"/>
      <c r="TLZ100" s="35"/>
      <c r="TMA100" s="35"/>
      <c r="TMB100" s="35"/>
      <c r="TMC100" s="35"/>
      <c r="TMD100" s="35"/>
      <c r="TME100" s="35"/>
      <c r="TMF100" s="35"/>
      <c r="TMG100" s="35"/>
      <c r="TMH100" s="35"/>
      <c r="TMI100" s="35"/>
      <c r="TMJ100" s="35"/>
      <c r="TMK100" s="35"/>
      <c r="TML100" s="35"/>
      <c r="TMM100" s="35"/>
      <c r="TMN100" s="35"/>
      <c r="TMO100" s="35"/>
      <c r="TMP100" s="35"/>
      <c r="TMQ100" s="35"/>
      <c r="TMR100" s="35"/>
      <c r="TMS100" s="35"/>
      <c r="TMT100" s="35"/>
      <c r="TMU100" s="35"/>
      <c r="TMV100" s="35"/>
      <c r="TMW100" s="35"/>
      <c r="TMX100" s="35"/>
      <c r="TMY100" s="35"/>
      <c r="TMZ100" s="35"/>
      <c r="TNA100" s="35"/>
      <c r="TNB100" s="35"/>
      <c r="TNC100" s="35"/>
      <c r="TND100" s="35"/>
      <c r="TNE100" s="35"/>
      <c r="TNF100" s="35"/>
      <c r="TNG100" s="35"/>
      <c r="TNH100" s="35"/>
      <c r="TNI100" s="35"/>
      <c r="TNJ100" s="35"/>
      <c r="TNK100" s="35"/>
      <c r="TNL100" s="35"/>
      <c r="TNM100" s="35"/>
      <c r="TNN100" s="35"/>
      <c r="TNO100" s="35"/>
      <c r="TNP100" s="35"/>
      <c r="TNQ100" s="35"/>
      <c r="TNR100" s="35"/>
      <c r="TNS100" s="35"/>
      <c r="TNT100" s="35"/>
      <c r="TNU100" s="35"/>
      <c r="TNV100" s="35"/>
      <c r="TNW100" s="35"/>
      <c r="TNX100" s="35"/>
      <c r="TNY100" s="35"/>
      <c r="TNZ100" s="35"/>
      <c r="TOA100" s="35"/>
      <c r="TOB100" s="35"/>
      <c r="TOC100" s="35"/>
      <c r="TOD100" s="35"/>
      <c r="TOE100" s="35"/>
      <c r="TOF100" s="35"/>
      <c r="TOG100" s="35"/>
      <c r="TOH100" s="35"/>
      <c r="TOI100" s="35"/>
      <c r="TOJ100" s="35"/>
      <c r="TOK100" s="35"/>
      <c r="TOL100" s="35"/>
      <c r="TOM100" s="35"/>
      <c r="TON100" s="35"/>
      <c r="TOO100" s="35"/>
      <c r="TOP100" s="35"/>
      <c r="TOQ100" s="35"/>
      <c r="TOR100" s="35"/>
      <c r="TOS100" s="35"/>
      <c r="TOT100" s="35"/>
      <c r="TOU100" s="35"/>
      <c r="TOV100" s="35"/>
      <c r="TOW100" s="35"/>
      <c r="TOX100" s="35"/>
      <c r="TOY100" s="35"/>
      <c r="TOZ100" s="35"/>
      <c r="TPA100" s="35"/>
      <c r="TPB100" s="35"/>
      <c r="TPC100" s="35"/>
      <c r="TPD100" s="35"/>
      <c r="TPE100" s="35"/>
      <c r="TPF100" s="35"/>
      <c r="TPG100" s="35"/>
      <c r="TPH100" s="35"/>
      <c r="TPI100" s="35"/>
      <c r="TPJ100" s="35"/>
      <c r="TPK100" s="35"/>
      <c r="TPL100" s="35"/>
      <c r="TPM100" s="35"/>
      <c r="TPN100" s="35"/>
      <c r="TPO100" s="35"/>
      <c r="TPP100" s="35"/>
      <c r="TPQ100" s="35"/>
      <c r="TPR100" s="35"/>
      <c r="TPS100" s="35"/>
      <c r="TPT100" s="35"/>
      <c r="TPU100" s="35"/>
      <c r="TPV100" s="35"/>
      <c r="TPW100" s="35"/>
      <c r="TPX100" s="35"/>
      <c r="TPY100" s="35"/>
      <c r="TPZ100" s="35"/>
      <c r="TQA100" s="35"/>
      <c r="TQB100" s="35"/>
      <c r="TQC100" s="35"/>
      <c r="TQD100" s="35"/>
      <c r="TQE100" s="35"/>
      <c r="TQF100" s="35"/>
      <c r="TQG100" s="35"/>
      <c r="TQH100" s="35"/>
      <c r="TQI100" s="35"/>
      <c r="TQJ100" s="35"/>
      <c r="TQK100" s="35"/>
      <c r="TQL100" s="35"/>
      <c r="TQM100" s="35"/>
      <c r="TQN100" s="35"/>
      <c r="TQO100" s="35"/>
      <c r="TQP100" s="35"/>
      <c r="TQQ100" s="35"/>
      <c r="TQR100" s="35"/>
      <c r="TQS100" s="35"/>
      <c r="TQT100" s="35"/>
      <c r="TQU100" s="35"/>
      <c r="TQV100" s="35"/>
      <c r="TQW100" s="35"/>
      <c r="TQX100" s="35"/>
      <c r="TQY100" s="35"/>
      <c r="TQZ100" s="35"/>
      <c r="TRA100" s="35"/>
      <c r="TRB100" s="35"/>
      <c r="TRC100" s="35"/>
      <c r="TRD100" s="35"/>
      <c r="TRE100" s="35"/>
      <c r="TRF100" s="35"/>
      <c r="TRG100" s="35"/>
      <c r="TRH100" s="35"/>
      <c r="TRI100" s="35"/>
      <c r="TRJ100" s="35"/>
      <c r="TRK100" s="35"/>
      <c r="TRL100" s="35"/>
      <c r="TRM100" s="35"/>
      <c r="TRN100" s="35"/>
      <c r="TRO100" s="35"/>
      <c r="TRP100" s="35"/>
      <c r="TRQ100" s="35"/>
      <c r="TRR100" s="35"/>
      <c r="TRS100" s="35"/>
      <c r="TRT100" s="35"/>
      <c r="TRU100" s="35"/>
      <c r="TRV100" s="35"/>
      <c r="TRW100" s="35"/>
      <c r="TRX100" s="35"/>
      <c r="TRY100" s="35"/>
      <c r="TRZ100" s="35"/>
      <c r="TSA100" s="35"/>
      <c r="TSB100" s="35"/>
      <c r="TSC100" s="35"/>
      <c r="TSD100" s="35"/>
      <c r="TSE100" s="35"/>
      <c r="TSF100" s="35"/>
      <c r="TSG100" s="35"/>
      <c r="TSH100" s="35"/>
      <c r="TSI100" s="35"/>
      <c r="TSJ100" s="35"/>
      <c r="TSK100" s="35"/>
      <c r="TSL100" s="35"/>
      <c r="TSM100" s="35"/>
      <c r="TSN100" s="35"/>
      <c r="TSO100" s="35"/>
      <c r="TSP100" s="35"/>
      <c r="TSQ100" s="35"/>
      <c r="TSR100" s="35"/>
      <c r="TSS100" s="35"/>
      <c r="TST100" s="35"/>
      <c r="TSU100" s="35"/>
      <c r="TSV100" s="35"/>
      <c r="TSW100" s="35"/>
      <c r="TSX100" s="35"/>
      <c r="TSY100" s="35"/>
      <c r="TSZ100" s="35"/>
      <c r="TTA100" s="35"/>
      <c r="TTB100" s="35"/>
      <c r="TTC100" s="35"/>
      <c r="TTD100" s="35"/>
      <c r="TTE100" s="35"/>
      <c r="TTF100" s="35"/>
      <c r="TTG100" s="35"/>
      <c r="TTH100" s="35"/>
      <c r="TTI100" s="35"/>
      <c r="TTJ100" s="35"/>
      <c r="TTK100" s="35"/>
      <c r="TTL100" s="35"/>
      <c r="TTM100" s="35"/>
      <c r="TTN100" s="35"/>
      <c r="TTO100" s="35"/>
      <c r="TTP100" s="35"/>
      <c r="TTQ100" s="35"/>
      <c r="TTR100" s="35"/>
      <c r="TTS100" s="35"/>
      <c r="TTT100" s="35"/>
      <c r="TTU100" s="35"/>
      <c r="TTV100" s="35"/>
      <c r="TTW100" s="35"/>
      <c r="TTX100" s="35"/>
      <c r="TTY100" s="35"/>
      <c r="TTZ100" s="35"/>
      <c r="TUA100" s="35"/>
      <c r="TUB100" s="35"/>
      <c r="TUC100" s="35"/>
      <c r="TUD100" s="35"/>
      <c r="TUE100" s="35"/>
      <c r="TUF100" s="35"/>
      <c r="TUG100" s="35"/>
      <c r="TUH100" s="35"/>
      <c r="TUI100" s="35"/>
      <c r="TUJ100" s="35"/>
      <c r="TUK100" s="35"/>
      <c r="TUL100" s="35"/>
      <c r="TUM100" s="35"/>
      <c r="TUN100" s="35"/>
      <c r="TUO100" s="35"/>
      <c r="TUP100" s="35"/>
      <c r="TUQ100" s="35"/>
      <c r="TUR100" s="35"/>
      <c r="TUS100" s="35"/>
      <c r="TUT100" s="35"/>
      <c r="TUU100" s="35"/>
      <c r="TUV100" s="35"/>
      <c r="TUW100" s="35"/>
      <c r="TUX100" s="35"/>
      <c r="TUY100" s="35"/>
      <c r="TUZ100" s="35"/>
      <c r="TVA100" s="35"/>
      <c r="TVB100" s="35"/>
      <c r="TVC100" s="35"/>
      <c r="TVD100" s="35"/>
      <c r="TVE100" s="35"/>
      <c r="TVF100" s="35"/>
      <c r="TVG100" s="35"/>
      <c r="TVH100" s="35"/>
      <c r="TVI100" s="35"/>
      <c r="TVJ100" s="35"/>
      <c r="TVK100" s="35"/>
      <c r="TVL100" s="35"/>
      <c r="TVM100" s="35"/>
      <c r="TVN100" s="35"/>
      <c r="TVO100" s="35"/>
      <c r="TVP100" s="35"/>
      <c r="TVQ100" s="35"/>
      <c r="TVR100" s="35"/>
      <c r="TVS100" s="35"/>
      <c r="TVT100" s="35"/>
      <c r="TVU100" s="35"/>
      <c r="TVV100" s="35"/>
      <c r="TVW100" s="35"/>
      <c r="TVX100" s="35"/>
      <c r="TVY100" s="35"/>
      <c r="TVZ100" s="35"/>
      <c r="TWA100" s="35"/>
      <c r="TWB100" s="35"/>
      <c r="TWC100" s="35"/>
      <c r="TWD100" s="35"/>
      <c r="TWE100" s="35"/>
      <c r="TWF100" s="35"/>
      <c r="TWG100" s="35"/>
      <c r="TWH100" s="35"/>
      <c r="TWI100" s="35"/>
      <c r="TWJ100" s="35"/>
      <c r="TWK100" s="35"/>
      <c r="TWL100" s="35"/>
      <c r="TWM100" s="35"/>
      <c r="TWN100" s="35"/>
      <c r="TWO100" s="35"/>
      <c r="TWP100" s="35"/>
      <c r="TWQ100" s="35"/>
      <c r="TWR100" s="35"/>
      <c r="TWS100" s="35"/>
      <c r="TWT100" s="35"/>
      <c r="TWU100" s="35"/>
      <c r="TWV100" s="35"/>
      <c r="TWW100" s="35"/>
      <c r="TWX100" s="35"/>
      <c r="TWY100" s="35"/>
      <c r="TWZ100" s="35"/>
      <c r="TXA100" s="35"/>
      <c r="TXB100" s="35"/>
      <c r="TXC100" s="35"/>
      <c r="TXD100" s="35"/>
      <c r="TXE100" s="35"/>
      <c r="TXF100" s="35"/>
      <c r="TXG100" s="35"/>
      <c r="TXH100" s="35"/>
      <c r="TXI100" s="35"/>
      <c r="TXJ100" s="35"/>
      <c r="TXK100" s="35"/>
      <c r="TXL100" s="35"/>
      <c r="TXM100" s="35"/>
      <c r="TXN100" s="35"/>
      <c r="TXO100" s="35"/>
      <c r="TXP100" s="35"/>
      <c r="TXQ100" s="35"/>
      <c r="TXR100" s="35"/>
      <c r="TXS100" s="35"/>
      <c r="TXT100" s="35"/>
      <c r="TXU100" s="35"/>
      <c r="TXV100" s="35"/>
      <c r="TXW100" s="35"/>
      <c r="TXX100" s="35"/>
      <c r="TXY100" s="35"/>
      <c r="TXZ100" s="35"/>
      <c r="TYA100" s="35"/>
      <c r="TYB100" s="35"/>
      <c r="TYC100" s="35"/>
      <c r="TYD100" s="35"/>
      <c r="TYE100" s="35"/>
      <c r="TYF100" s="35"/>
      <c r="TYG100" s="35"/>
      <c r="TYH100" s="35"/>
      <c r="TYI100" s="35"/>
      <c r="TYJ100" s="35"/>
      <c r="TYK100" s="35"/>
      <c r="TYL100" s="35"/>
      <c r="TYM100" s="35"/>
      <c r="TYN100" s="35"/>
      <c r="TYO100" s="35"/>
      <c r="TYP100" s="35"/>
      <c r="TYQ100" s="35"/>
      <c r="TYR100" s="35"/>
      <c r="TYS100" s="35"/>
      <c r="TYT100" s="35"/>
      <c r="TYU100" s="35"/>
      <c r="TYV100" s="35"/>
      <c r="TYW100" s="35"/>
      <c r="TYX100" s="35"/>
      <c r="TYY100" s="35"/>
      <c r="TYZ100" s="35"/>
      <c r="TZA100" s="35"/>
      <c r="TZB100" s="35"/>
      <c r="TZC100" s="35"/>
      <c r="TZD100" s="35"/>
      <c r="TZE100" s="35"/>
      <c r="TZF100" s="35"/>
      <c r="TZG100" s="35"/>
      <c r="TZH100" s="35"/>
      <c r="TZI100" s="35"/>
      <c r="TZJ100" s="35"/>
      <c r="TZK100" s="35"/>
      <c r="TZL100" s="35"/>
      <c r="TZM100" s="35"/>
      <c r="TZN100" s="35"/>
      <c r="TZO100" s="35"/>
      <c r="TZP100" s="35"/>
      <c r="TZQ100" s="35"/>
      <c r="TZR100" s="35"/>
      <c r="TZS100" s="35"/>
      <c r="TZT100" s="35"/>
      <c r="TZU100" s="35"/>
      <c r="TZV100" s="35"/>
      <c r="TZW100" s="35"/>
      <c r="TZX100" s="35"/>
      <c r="TZY100" s="35"/>
      <c r="TZZ100" s="35"/>
      <c r="UAA100" s="35"/>
      <c r="UAB100" s="35"/>
      <c r="UAC100" s="35"/>
      <c r="UAD100" s="35"/>
      <c r="UAE100" s="35"/>
      <c r="UAF100" s="35"/>
      <c r="UAG100" s="35"/>
      <c r="UAH100" s="35"/>
      <c r="UAI100" s="35"/>
      <c r="UAJ100" s="35"/>
      <c r="UAK100" s="35"/>
      <c r="UAL100" s="35"/>
      <c r="UAM100" s="35"/>
      <c r="UAN100" s="35"/>
      <c r="UAO100" s="35"/>
      <c r="UAP100" s="35"/>
      <c r="UAQ100" s="35"/>
      <c r="UAR100" s="35"/>
      <c r="UAS100" s="35"/>
      <c r="UAT100" s="35"/>
      <c r="UAU100" s="35"/>
      <c r="UAV100" s="35"/>
      <c r="UAW100" s="35"/>
      <c r="UAX100" s="35"/>
      <c r="UAY100" s="35"/>
      <c r="UAZ100" s="35"/>
      <c r="UBA100" s="35"/>
      <c r="UBB100" s="35"/>
      <c r="UBC100" s="35"/>
      <c r="UBD100" s="35"/>
      <c r="UBE100" s="35"/>
      <c r="UBF100" s="35"/>
      <c r="UBG100" s="35"/>
      <c r="UBH100" s="35"/>
      <c r="UBI100" s="35"/>
      <c r="UBJ100" s="35"/>
      <c r="UBK100" s="35"/>
      <c r="UBL100" s="35"/>
      <c r="UBM100" s="35"/>
      <c r="UBN100" s="35"/>
      <c r="UBO100" s="35"/>
      <c r="UBP100" s="35"/>
      <c r="UBQ100" s="35"/>
      <c r="UBR100" s="35"/>
      <c r="UBS100" s="35"/>
      <c r="UBT100" s="35"/>
      <c r="UBU100" s="35"/>
      <c r="UBV100" s="35"/>
      <c r="UBW100" s="35"/>
      <c r="UBX100" s="35"/>
      <c r="UBY100" s="35"/>
      <c r="UBZ100" s="35"/>
      <c r="UCA100" s="35"/>
      <c r="UCB100" s="35"/>
      <c r="UCC100" s="35"/>
      <c r="UCD100" s="35"/>
      <c r="UCE100" s="35"/>
      <c r="UCF100" s="35"/>
      <c r="UCG100" s="35"/>
      <c r="UCH100" s="35"/>
      <c r="UCI100" s="35"/>
      <c r="UCJ100" s="35"/>
      <c r="UCK100" s="35"/>
      <c r="UCL100" s="35"/>
      <c r="UCM100" s="35"/>
      <c r="UCN100" s="35"/>
      <c r="UCO100" s="35"/>
      <c r="UCP100" s="35"/>
      <c r="UCQ100" s="35"/>
      <c r="UCR100" s="35"/>
      <c r="UCS100" s="35"/>
      <c r="UCT100" s="35"/>
      <c r="UCU100" s="35"/>
      <c r="UCV100" s="35"/>
      <c r="UCW100" s="35"/>
      <c r="UCX100" s="35"/>
      <c r="UCY100" s="35"/>
      <c r="UCZ100" s="35"/>
      <c r="UDA100" s="35"/>
      <c r="UDB100" s="35"/>
      <c r="UDC100" s="35"/>
      <c r="UDD100" s="35"/>
      <c r="UDE100" s="35"/>
      <c r="UDF100" s="35"/>
      <c r="UDG100" s="35"/>
      <c r="UDH100" s="35"/>
      <c r="UDI100" s="35"/>
      <c r="UDJ100" s="35"/>
      <c r="UDK100" s="35"/>
      <c r="UDL100" s="35"/>
      <c r="UDM100" s="35"/>
      <c r="UDN100" s="35"/>
      <c r="UDO100" s="35"/>
      <c r="UDP100" s="35"/>
      <c r="UDQ100" s="35"/>
      <c r="UDR100" s="35"/>
      <c r="UDS100" s="35"/>
      <c r="UDT100" s="35"/>
      <c r="UDU100" s="35"/>
      <c r="UDV100" s="35"/>
      <c r="UDW100" s="35"/>
      <c r="UDX100" s="35"/>
      <c r="UDY100" s="35"/>
      <c r="UDZ100" s="35"/>
      <c r="UEA100" s="35"/>
      <c r="UEB100" s="35"/>
      <c r="UEC100" s="35"/>
      <c r="UED100" s="35"/>
      <c r="UEE100" s="35"/>
      <c r="UEF100" s="35"/>
      <c r="UEG100" s="35"/>
      <c r="UEH100" s="35"/>
      <c r="UEI100" s="35"/>
      <c r="UEJ100" s="35"/>
      <c r="UEK100" s="35"/>
      <c r="UEL100" s="35"/>
      <c r="UEM100" s="35"/>
      <c r="UEN100" s="35"/>
      <c r="UEO100" s="35"/>
      <c r="UEP100" s="35"/>
      <c r="UEQ100" s="35"/>
      <c r="UER100" s="35"/>
      <c r="UES100" s="35"/>
      <c r="UET100" s="35"/>
      <c r="UEU100" s="35"/>
      <c r="UEV100" s="35"/>
      <c r="UEW100" s="35"/>
      <c r="UEX100" s="35"/>
      <c r="UEY100" s="35"/>
      <c r="UEZ100" s="35"/>
      <c r="UFA100" s="35"/>
      <c r="UFB100" s="35"/>
      <c r="UFC100" s="35"/>
      <c r="UFD100" s="35"/>
      <c r="UFE100" s="35"/>
      <c r="UFF100" s="35"/>
      <c r="UFG100" s="35"/>
      <c r="UFH100" s="35"/>
      <c r="UFI100" s="35"/>
      <c r="UFJ100" s="35"/>
      <c r="UFK100" s="35"/>
      <c r="UFL100" s="35"/>
      <c r="UFM100" s="35"/>
      <c r="UFN100" s="35"/>
      <c r="UFO100" s="35"/>
      <c r="UFP100" s="35"/>
      <c r="UFQ100" s="35"/>
      <c r="UFR100" s="35"/>
      <c r="UFS100" s="35"/>
      <c r="UFT100" s="35"/>
      <c r="UFU100" s="35"/>
      <c r="UFV100" s="35"/>
      <c r="UFW100" s="35"/>
      <c r="UFX100" s="35"/>
      <c r="UFY100" s="35"/>
      <c r="UFZ100" s="35"/>
      <c r="UGA100" s="35"/>
      <c r="UGB100" s="35"/>
      <c r="UGC100" s="35"/>
      <c r="UGD100" s="35"/>
      <c r="UGE100" s="35"/>
      <c r="UGF100" s="35"/>
      <c r="UGG100" s="35"/>
      <c r="UGH100" s="35"/>
      <c r="UGI100" s="35"/>
      <c r="UGJ100" s="35"/>
      <c r="UGK100" s="35"/>
      <c r="UGL100" s="35"/>
      <c r="UGM100" s="35"/>
      <c r="UGN100" s="35"/>
      <c r="UGO100" s="35"/>
      <c r="UGP100" s="35"/>
      <c r="UGQ100" s="35"/>
      <c r="UGR100" s="35"/>
      <c r="UGS100" s="35"/>
      <c r="UGT100" s="35"/>
      <c r="UGU100" s="35"/>
      <c r="UGV100" s="35"/>
      <c r="UGW100" s="35"/>
      <c r="UGX100" s="35"/>
      <c r="UGY100" s="35"/>
      <c r="UGZ100" s="35"/>
      <c r="UHA100" s="35"/>
      <c r="UHB100" s="35"/>
      <c r="UHC100" s="35"/>
      <c r="UHD100" s="35"/>
      <c r="UHE100" s="35"/>
      <c r="UHF100" s="35"/>
      <c r="UHG100" s="35"/>
      <c r="UHH100" s="35"/>
      <c r="UHI100" s="35"/>
      <c r="UHJ100" s="35"/>
      <c r="UHK100" s="35"/>
      <c r="UHL100" s="35"/>
      <c r="UHM100" s="35"/>
      <c r="UHN100" s="35"/>
      <c r="UHO100" s="35"/>
      <c r="UHP100" s="35"/>
      <c r="UHQ100" s="35"/>
      <c r="UHR100" s="35"/>
      <c r="UHS100" s="35"/>
      <c r="UHT100" s="35"/>
      <c r="UHU100" s="35"/>
      <c r="UHV100" s="35"/>
      <c r="UHW100" s="35"/>
      <c r="UHX100" s="35"/>
      <c r="UHY100" s="35"/>
      <c r="UHZ100" s="35"/>
      <c r="UIA100" s="35"/>
      <c r="UIB100" s="35"/>
      <c r="UIC100" s="35"/>
      <c r="UID100" s="35"/>
      <c r="UIE100" s="35"/>
      <c r="UIF100" s="35"/>
      <c r="UIG100" s="35"/>
      <c r="UIH100" s="35"/>
      <c r="UII100" s="35"/>
      <c r="UIJ100" s="35"/>
      <c r="UIK100" s="35"/>
      <c r="UIL100" s="35"/>
      <c r="UIM100" s="35"/>
      <c r="UIN100" s="35"/>
      <c r="UIO100" s="35"/>
      <c r="UIP100" s="35"/>
      <c r="UIQ100" s="35"/>
      <c r="UIR100" s="35"/>
      <c r="UIS100" s="35"/>
      <c r="UIT100" s="35"/>
      <c r="UIU100" s="35"/>
      <c r="UIV100" s="35"/>
      <c r="UIW100" s="35"/>
      <c r="UIX100" s="35"/>
      <c r="UIY100" s="35"/>
      <c r="UIZ100" s="35"/>
      <c r="UJA100" s="35"/>
      <c r="UJB100" s="35"/>
      <c r="UJC100" s="35"/>
      <c r="UJD100" s="35"/>
      <c r="UJE100" s="35"/>
      <c r="UJF100" s="35"/>
      <c r="UJG100" s="35"/>
      <c r="UJH100" s="35"/>
      <c r="UJI100" s="35"/>
      <c r="UJJ100" s="35"/>
      <c r="UJK100" s="35"/>
      <c r="UJL100" s="35"/>
      <c r="UJM100" s="35"/>
      <c r="UJN100" s="35"/>
      <c r="UJO100" s="35"/>
      <c r="UJP100" s="35"/>
      <c r="UJQ100" s="35"/>
      <c r="UJR100" s="35"/>
      <c r="UJS100" s="35"/>
      <c r="UJT100" s="35"/>
      <c r="UJU100" s="35"/>
      <c r="UJV100" s="35"/>
      <c r="UJW100" s="35"/>
      <c r="UJX100" s="35"/>
      <c r="UJY100" s="35"/>
      <c r="UJZ100" s="35"/>
      <c r="UKA100" s="35"/>
      <c r="UKB100" s="35"/>
      <c r="UKC100" s="35"/>
      <c r="UKD100" s="35"/>
      <c r="UKE100" s="35"/>
      <c r="UKF100" s="35"/>
      <c r="UKG100" s="35"/>
      <c r="UKH100" s="35"/>
      <c r="UKI100" s="35"/>
      <c r="UKJ100" s="35"/>
      <c r="UKK100" s="35"/>
      <c r="UKL100" s="35"/>
      <c r="UKM100" s="35"/>
      <c r="UKN100" s="35"/>
      <c r="UKO100" s="35"/>
      <c r="UKP100" s="35"/>
      <c r="UKQ100" s="35"/>
      <c r="UKR100" s="35"/>
      <c r="UKS100" s="35"/>
      <c r="UKT100" s="35"/>
      <c r="UKU100" s="35"/>
      <c r="UKV100" s="35"/>
      <c r="UKW100" s="35"/>
      <c r="UKX100" s="35"/>
      <c r="UKY100" s="35"/>
      <c r="UKZ100" s="35"/>
      <c r="ULA100" s="35"/>
      <c r="ULB100" s="35"/>
      <c r="ULC100" s="35"/>
      <c r="ULD100" s="35"/>
      <c r="ULE100" s="35"/>
      <c r="ULF100" s="35"/>
      <c r="ULG100" s="35"/>
      <c r="ULH100" s="35"/>
      <c r="ULI100" s="35"/>
      <c r="ULJ100" s="35"/>
      <c r="ULK100" s="35"/>
      <c r="ULL100" s="35"/>
      <c r="ULM100" s="35"/>
      <c r="ULN100" s="35"/>
      <c r="ULO100" s="35"/>
      <c r="ULP100" s="35"/>
      <c r="ULQ100" s="35"/>
      <c r="ULR100" s="35"/>
      <c r="ULS100" s="35"/>
      <c r="ULT100" s="35"/>
      <c r="ULU100" s="35"/>
      <c r="ULV100" s="35"/>
      <c r="ULW100" s="35"/>
      <c r="ULX100" s="35"/>
      <c r="ULY100" s="35"/>
      <c r="ULZ100" s="35"/>
      <c r="UMA100" s="35"/>
      <c r="UMB100" s="35"/>
      <c r="UMC100" s="35"/>
      <c r="UMD100" s="35"/>
      <c r="UME100" s="35"/>
      <c r="UMF100" s="35"/>
      <c r="UMG100" s="35"/>
      <c r="UMH100" s="35"/>
      <c r="UMI100" s="35"/>
      <c r="UMJ100" s="35"/>
      <c r="UMK100" s="35"/>
      <c r="UML100" s="35"/>
      <c r="UMM100" s="35"/>
      <c r="UMN100" s="35"/>
      <c r="UMO100" s="35"/>
      <c r="UMP100" s="35"/>
      <c r="UMQ100" s="35"/>
      <c r="UMR100" s="35"/>
      <c r="UMS100" s="35"/>
      <c r="UMT100" s="35"/>
      <c r="UMU100" s="35"/>
      <c r="UMV100" s="35"/>
      <c r="UMW100" s="35"/>
      <c r="UMX100" s="35"/>
      <c r="UMY100" s="35"/>
      <c r="UMZ100" s="35"/>
      <c r="UNA100" s="35"/>
      <c r="UNB100" s="35"/>
      <c r="UNC100" s="35"/>
      <c r="UND100" s="35"/>
      <c r="UNE100" s="35"/>
      <c r="UNF100" s="35"/>
      <c r="UNG100" s="35"/>
      <c r="UNH100" s="35"/>
      <c r="UNI100" s="35"/>
      <c r="UNJ100" s="35"/>
      <c r="UNK100" s="35"/>
      <c r="UNL100" s="35"/>
      <c r="UNM100" s="35"/>
      <c r="UNN100" s="35"/>
      <c r="UNO100" s="35"/>
      <c r="UNP100" s="35"/>
      <c r="UNQ100" s="35"/>
      <c r="UNR100" s="35"/>
      <c r="UNS100" s="35"/>
      <c r="UNT100" s="35"/>
      <c r="UNU100" s="35"/>
      <c r="UNV100" s="35"/>
      <c r="UNW100" s="35"/>
      <c r="UNX100" s="35"/>
      <c r="UNY100" s="35"/>
      <c r="UNZ100" s="35"/>
      <c r="UOA100" s="35"/>
      <c r="UOB100" s="35"/>
      <c r="UOC100" s="35"/>
      <c r="UOD100" s="35"/>
      <c r="UOE100" s="35"/>
      <c r="UOF100" s="35"/>
      <c r="UOG100" s="35"/>
      <c r="UOH100" s="35"/>
      <c r="UOI100" s="35"/>
      <c r="UOJ100" s="35"/>
      <c r="UOK100" s="35"/>
      <c r="UOL100" s="35"/>
      <c r="UOM100" s="35"/>
      <c r="UON100" s="35"/>
      <c r="UOO100" s="35"/>
      <c r="UOP100" s="35"/>
      <c r="UOQ100" s="35"/>
      <c r="UOR100" s="35"/>
      <c r="UOS100" s="35"/>
      <c r="UOT100" s="35"/>
      <c r="UOU100" s="35"/>
      <c r="UOV100" s="35"/>
      <c r="UOW100" s="35"/>
      <c r="UOX100" s="35"/>
      <c r="UOY100" s="35"/>
      <c r="UOZ100" s="35"/>
      <c r="UPA100" s="35"/>
      <c r="UPB100" s="35"/>
      <c r="UPC100" s="35"/>
      <c r="UPD100" s="35"/>
      <c r="UPE100" s="35"/>
      <c r="UPF100" s="35"/>
      <c r="UPG100" s="35"/>
      <c r="UPH100" s="35"/>
      <c r="UPI100" s="35"/>
      <c r="UPJ100" s="35"/>
      <c r="UPK100" s="35"/>
      <c r="UPL100" s="35"/>
      <c r="UPM100" s="35"/>
      <c r="UPN100" s="35"/>
      <c r="UPO100" s="35"/>
      <c r="UPP100" s="35"/>
      <c r="UPQ100" s="35"/>
      <c r="UPR100" s="35"/>
      <c r="UPS100" s="35"/>
      <c r="UPT100" s="35"/>
      <c r="UPU100" s="35"/>
      <c r="UPV100" s="35"/>
      <c r="UPW100" s="35"/>
      <c r="UPX100" s="35"/>
      <c r="UPY100" s="35"/>
      <c r="UPZ100" s="35"/>
      <c r="UQA100" s="35"/>
      <c r="UQB100" s="35"/>
      <c r="UQC100" s="35"/>
      <c r="UQD100" s="35"/>
      <c r="UQE100" s="35"/>
      <c r="UQF100" s="35"/>
      <c r="UQG100" s="35"/>
      <c r="UQH100" s="35"/>
      <c r="UQI100" s="35"/>
      <c r="UQJ100" s="35"/>
      <c r="UQK100" s="35"/>
      <c r="UQL100" s="35"/>
      <c r="UQM100" s="35"/>
      <c r="UQN100" s="35"/>
      <c r="UQO100" s="35"/>
      <c r="UQP100" s="35"/>
      <c r="UQQ100" s="35"/>
      <c r="UQR100" s="35"/>
      <c r="UQS100" s="35"/>
      <c r="UQT100" s="35"/>
      <c r="UQU100" s="35"/>
      <c r="UQV100" s="35"/>
      <c r="UQW100" s="35"/>
      <c r="UQX100" s="35"/>
      <c r="UQY100" s="35"/>
      <c r="UQZ100" s="35"/>
      <c r="URA100" s="35"/>
      <c r="URB100" s="35"/>
      <c r="URC100" s="35"/>
      <c r="URD100" s="35"/>
      <c r="URE100" s="35"/>
      <c r="URF100" s="35"/>
      <c r="URG100" s="35"/>
      <c r="URH100" s="35"/>
      <c r="URI100" s="35"/>
      <c r="URJ100" s="35"/>
      <c r="URK100" s="35"/>
      <c r="URL100" s="35"/>
      <c r="URM100" s="35"/>
      <c r="URN100" s="35"/>
      <c r="URO100" s="35"/>
      <c r="URP100" s="35"/>
      <c r="URQ100" s="35"/>
      <c r="URR100" s="35"/>
      <c r="URS100" s="35"/>
      <c r="URT100" s="35"/>
      <c r="URU100" s="35"/>
      <c r="URV100" s="35"/>
      <c r="URW100" s="35"/>
      <c r="URX100" s="35"/>
      <c r="URY100" s="35"/>
      <c r="URZ100" s="35"/>
      <c r="USA100" s="35"/>
      <c r="USB100" s="35"/>
      <c r="USC100" s="35"/>
      <c r="USD100" s="35"/>
      <c r="USE100" s="35"/>
      <c r="USF100" s="35"/>
      <c r="USG100" s="35"/>
      <c r="USH100" s="35"/>
      <c r="USI100" s="35"/>
      <c r="USJ100" s="35"/>
      <c r="USK100" s="35"/>
      <c r="USL100" s="35"/>
      <c r="USM100" s="35"/>
      <c r="USN100" s="35"/>
      <c r="USO100" s="35"/>
      <c r="USP100" s="35"/>
      <c r="USQ100" s="35"/>
      <c r="USR100" s="35"/>
      <c r="USS100" s="35"/>
      <c r="UST100" s="35"/>
      <c r="USU100" s="35"/>
      <c r="USV100" s="35"/>
      <c r="USW100" s="35"/>
      <c r="USX100" s="35"/>
      <c r="USY100" s="35"/>
      <c r="USZ100" s="35"/>
      <c r="UTA100" s="35"/>
      <c r="UTB100" s="35"/>
      <c r="UTC100" s="35"/>
      <c r="UTD100" s="35"/>
      <c r="UTE100" s="35"/>
      <c r="UTF100" s="35"/>
      <c r="UTG100" s="35"/>
      <c r="UTH100" s="35"/>
      <c r="UTI100" s="35"/>
      <c r="UTJ100" s="35"/>
      <c r="UTK100" s="35"/>
      <c r="UTL100" s="35"/>
      <c r="UTM100" s="35"/>
      <c r="UTN100" s="35"/>
      <c r="UTO100" s="35"/>
      <c r="UTP100" s="35"/>
      <c r="UTQ100" s="35"/>
      <c r="UTR100" s="35"/>
      <c r="UTS100" s="35"/>
      <c r="UTT100" s="35"/>
      <c r="UTU100" s="35"/>
      <c r="UTV100" s="35"/>
      <c r="UTW100" s="35"/>
      <c r="UTX100" s="35"/>
      <c r="UTY100" s="35"/>
      <c r="UTZ100" s="35"/>
      <c r="UUA100" s="35"/>
      <c r="UUB100" s="35"/>
      <c r="UUC100" s="35"/>
      <c r="UUD100" s="35"/>
      <c r="UUE100" s="35"/>
      <c r="UUF100" s="35"/>
      <c r="UUG100" s="35"/>
      <c r="UUH100" s="35"/>
      <c r="UUI100" s="35"/>
      <c r="UUJ100" s="35"/>
      <c r="UUK100" s="35"/>
      <c r="UUL100" s="35"/>
      <c r="UUM100" s="35"/>
      <c r="UUN100" s="35"/>
      <c r="UUO100" s="35"/>
      <c r="UUP100" s="35"/>
      <c r="UUQ100" s="35"/>
      <c r="UUR100" s="35"/>
      <c r="UUS100" s="35"/>
      <c r="UUT100" s="35"/>
      <c r="UUU100" s="35"/>
      <c r="UUV100" s="35"/>
      <c r="UUW100" s="35"/>
      <c r="UUX100" s="35"/>
      <c r="UUY100" s="35"/>
      <c r="UUZ100" s="35"/>
      <c r="UVA100" s="35"/>
      <c r="UVB100" s="35"/>
      <c r="UVC100" s="35"/>
      <c r="UVD100" s="35"/>
      <c r="UVE100" s="35"/>
      <c r="UVF100" s="35"/>
      <c r="UVG100" s="35"/>
      <c r="UVH100" s="35"/>
      <c r="UVI100" s="35"/>
      <c r="UVJ100" s="35"/>
      <c r="UVK100" s="35"/>
      <c r="UVL100" s="35"/>
      <c r="UVM100" s="35"/>
      <c r="UVN100" s="35"/>
      <c r="UVO100" s="35"/>
      <c r="UVP100" s="35"/>
      <c r="UVQ100" s="35"/>
      <c r="UVR100" s="35"/>
      <c r="UVS100" s="35"/>
      <c r="UVT100" s="35"/>
      <c r="UVU100" s="35"/>
      <c r="UVV100" s="35"/>
      <c r="UVW100" s="35"/>
      <c r="UVX100" s="35"/>
      <c r="UVY100" s="35"/>
      <c r="UVZ100" s="35"/>
      <c r="UWA100" s="35"/>
      <c r="UWB100" s="35"/>
      <c r="UWC100" s="35"/>
      <c r="UWD100" s="35"/>
      <c r="UWE100" s="35"/>
      <c r="UWF100" s="35"/>
      <c r="UWG100" s="35"/>
      <c r="UWH100" s="35"/>
      <c r="UWI100" s="35"/>
      <c r="UWJ100" s="35"/>
      <c r="UWK100" s="35"/>
      <c r="UWL100" s="35"/>
      <c r="UWM100" s="35"/>
      <c r="UWN100" s="35"/>
      <c r="UWO100" s="35"/>
      <c r="UWP100" s="35"/>
      <c r="UWQ100" s="35"/>
      <c r="UWR100" s="35"/>
      <c r="UWS100" s="35"/>
      <c r="UWT100" s="35"/>
      <c r="UWU100" s="35"/>
      <c r="UWV100" s="35"/>
      <c r="UWW100" s="35"/>
      <c r="UWX100" s="35"/>
      <c r="UWY100" s="35"/>
      <c r="UWZ100" s="35"/>
      <c r="UXA100" s="35"/>
      <c r="UXB100" s="35"/>
      <c r="UXC100" s="35"/>
      <c r="UXD100" s="35"/>
      <c r="UXE100" s="35"/>
      <c r="UXF100" s="35"/>
      <c r="UXG100" s="35"/>
      <c r="UXH100" s="35"/>
      <c r="UXI100" s="35"/>
      <c r="UXJ100" s="35"/>
      <c r="UXK100" s="35"/>
      <c r="UXL100" s="35"/>
      <c r="UXM100" s="35"/>
      <c r="UXN100" s="35"/>
      <c r="UXO100" s="35"/>
      <c r="UXP100" s="35"/>
      <c r="UXQ100" s="35"/>
      <c r="UXR100" s="35"/>
      <c r="UXS100" s="35"/>
      <c r="UXT100" s="35"/>
      <c r="UXU100" s="35"/>
      <c r="UXV100" s="35"/>
      <c r="UXW100" s="35"/>
      <c r="UXX100" s="35"/>
      <c r="UXY100" s="35"/>
      <c r="UXZ100" s="35"/>
      <c r="UYA100" s="35"/>
      <c r="UYB100" s="35"/>
      <c r="UYC100" s="35"/>
      <c r="UYD100" s="35"/>
      <c r="UYE100" s="35"/>
      <c r="UYF100" s="35"/>
      <c r="UYG100" s="35"/>
      <c r="UYH100" s="35"/>
      <c r="UYI100" s="35"/>
      <c r="UYJ100" s="35"/>
      <c r="UYK100" s="35"/>
      <c r="UYL100" s="35"/>
      <c r="UYM100" s="35"/>
      <c r="UYN100" s="35"/>
      <c r="UYO100" s="35"/>
      <c r="UYP100" s="35"/>
      <c r="UYQ100" s="35"/>
      <c r="UYR100" s="35"/>
      <c r="UYS100" s="35"/>
      <c r="UYT100" s="35"/>
      <c r="UYU100" s="35"/>
      <c r="UYV100" s="35"/>
      <c r="UYW100" s="35"/>
      <c r="UYX100" s="35"/>
      <c r="UYY100" s="35"/>
      <c r="UYZ100" s="35"/>
      <c r="UZA100" s="35"/>
      <c r="UZB100" s="35"/>
      <c r="UZC100" s="35"/>
      <c r="UZD100" s="35"/>
      <c r="UZE100" s="35"/>
      <c r="UZF100" s="35"/>
      <c r="UZG100" s="35"/>
      <c r="UZH100" s="35"/>
      <c r="UZI100" s="35"/>
      <c r="UZJ100" s="35"/>
      <c r="UZK100" s="35"/>
      <c r="UZL100" s="35"/>
      <c r="UZM100" s="35"/>
      <c r="UZN100" s="35"/>
      <c r="UZO100" s="35"/>
      <c r="UZP100" s="35"/>
      <c r="UZQ100" s="35"/>
      <c r="UZR100" s="35"/>
      <c r="UZS100" s="35"/>
      <c r="UZT100" s="35"/>
      <c r="UZU100" s="35"/>
      <c r="UZV100" s="35"/>
      <c r="UZW100" s="35"/>
      <c r="UZX100" s="35"/>
      <c r="UZY100" s="35"/>
      <c r="UZZ100" s="35"/>
      <c r="VAA100" s="35"/>
      <c r="VAB100" s="35"/>
      <c r="VAC100" s="35"/>
      <c r="VAD100" s="35"/>
      <c r="VAE100" s="35"/>
      <c r="VAF100" s="35"/>
      <c r="VAG100" s="35"/>
      <c r="VAH100" s="35"/>
      <c r="VAI100" s="35"/>
      <c r="VAJ100" s="35"/>
      <c r="VAK100" s="35"/>
      <c r="VAL100" s="35"/>
      <c r="VAM100" s="35"/>
      <c r="VAN100" s="35"/>
      <c r="VAO100" s="35"/>
      <c r="VAP100" s="35"/>
      <c r="VAQ100" s="35"/>
      <c r="VAR100" s="35"/>
      <c r="VAS100" s="35"/>
      <c r="VAT100" s="35"/>
      <c r="VAU100" s="35"/>
      <c r="VAV100" s="35"/>
      <c r="VAW100" s="35"/>
      <c r="VAX100" s="35"/>
      <c r="VAY100" s="35"/>
      <c r="VAZ100" s="35"/>
      <c r="VBA100" s="35"/>
      <c r="VBB100" s="35"/>
      <c r="VBC100" s="35"/>
      <c r="VBD100" s="35"/>
      <c r="VBE100" s="35"/>
      <c r="VBF100" s="35"/>
      <c r="VBG100" s="35"/>
      <c r="VBH100" s="35"/>
      <c r="VBI100" s="35"/>
      <c r="VBJ100" s="35"/>
      <c r="VBK100" s="35"/>
      <c r="VBL100" s="35"/>
      <c r="VBM100" s="35"/>
      <c r="VBN100" s="35"/>
      <c r="VBO100" s="35"/>
      <c r="VBP100" s="35"/>
      <c r="VBQ100" s="35"/>
      <c r="VBR100" s="35"/>
      <c r="VBS100" s="35"/>
      <c r="VBT100" s="35"/>
      <c r="VBU100" s="35"/>
      <c r="VBV100" s="35"/>
      <c r="VBW100" s="35"/>
      <c r="VBX100" s="35"/>
      <c r="VBY100" s="35"/>
      <c r="VBZ100" s="35"/>
      <c r="VCA100" s="35"/>
      <c r="VCB100" s="35"/>
      <c r="VCC100" s="35"/>
      <c r="VCD100" s="35"/>
      <c r="VCE100" s="35"/>
      <c r="VCF100" s="35"/>
      <c r="VCG100" s="35"/>
      <c r="VCH100" s="35"/>
      <c r="VCI100" s="35"/>
      <c r="VCJ100" s="35"/>
      <c r="VCK100" s="35"/>
      <c r="VCL100" s="35"/>
      <c r="VCM100" s="35"/>
      <c r="VCN100" s="35"/>
      <c r="VCO100" s="35"/>
      <c r="VCP100" s="35"/>
      <c r="VCQ100" s="35"/>
      <c r="VCR100" s="35"/>
      <c r="VCS100" s="35"/>
      <c r="VCT100" s="35"/>
      <c r="VCU100" s="35"/>
      <c r="VCV100" s="35"/>
      <c r="VCW100" s="35"/>
      <c r="VCX100" s="35"/>
      <c r="VCY100" s="35"/>
      <c r="VCZ100" s="35"/>
      <c r="VDA100" s="35"/>
      <c r="VDB100" s="35"/>
      <c r="VDC100" s="35"/>
      <c r="VDD100" s="35"/>
      <c r="VDE100" s="35"/>
      <c r="VDF100" s="35"/>
      <c r="VDG100" s="35"/>
      <c r="VDH100" s="35"/>
      <c r="VDI100" s="35"/>
      <c r="VDJ100" s="35"/>
      <c r="VDK100" s="35"/>
      <c r="VDL100" s="35"/>
      <c r="VDM100" s="35"/>
      <c r="VDN100" s="35"/>
      <c r="VDO100" s="35"/>
      <c r="VDP100" s="35"/>
      <c r="VDQ100" s="35"/>
      <c r="VDR100" s="35"/>
      <c r="VDS100" s="35"/>
      <c r="VDT100" s="35"/>
      <c r="VDU100" s="35"/>
      <c r="VDV100" s="35"/>
      <c r="VDW100" s="35"/>
      <c r="VDX100" s="35"/>
      <c r="VDY100" s="35"/>
      <c r="VDZ100" s="35"/>
      <c r="VEA100" s="35"/>
      <c r="VEB100" s="35"/>
      <c r="VEC100" s="35"/>
      <c r="VED100" s="35"/>
      <c r="VEE100" s="35"/>
      <c r="VEF100" s="35"/>
      <c r="VEG100" s="35"/>
      <c r="VEH100" s="35"/>
      <c r="VEI100" s="35"/>
      <c r="VEJ100" s="35"/>
      <c r="VEK100" s="35"/>
      <c r="VEL100" s="35"/>
      <c r="VEM100" s="35"/>
      <c r="VEN100" s="35"/>
      <c r="VEO100" s="35"/>
      <c r="VEP100" s="35"/>
      <c r="VEQ100" s="35"/>
      <c r="VER100" s="35"/>
      <c r="VES100" s="35"/>
      <c r="VET100" s="35"/>
      <c r="VEU100" s="35"/>
      <c r="VEV100" s="35"/>
      <c r="VEW100" s="35"/>
      <c r="VEX100" s="35"/>
      <c r="VEY100" s="35"/>
      <c r="VEZ100" s="35"/>
      <c r="VFA100" s="35"/>
      <c r="VFB100" s="35"/>
      <c r="VFC100" s="35"/>
      <c r="VFD100" s="35"/>
      <c r="VFE100" s="35"/>
      <c r="VFF100" s="35"/>
      <c r="VFG100" s="35"/>
      <c r="VFH100" s="35"/>
      <c r="VFI100" s="35"/>
      <c r="VFJ100" s="35"/>
      <c r="VFK100" s="35"/>
      <c r="VFL100" s="35"/>
      <c r="VFM100" s="35"/>
      <c r="VFN100" s="35"/>
      <c r="VFO100" s="35"/>
      <c r="VFP100" s="35"/>
      <c r="VFQ100" s="35"/>
      <c r="VFR100" s="35"/>
      <c r="VFS100" s="35"/>
      <c r="VFT100" s="35"/>
      <c r="VFU100" s="35"/>
      <c r="VFV100" s="35"/>
      <c r="VFW100" s="35"/>
      <c r="VFX100" s="35"/>
      <c r="VFY100" s="35"/>
      <c r="VFZ100" s="35"/>
      <c r="VGA100" s="35"/>
      <c r="VGB100" s="35"/>
      <c r="VGC100" s="35"/>
      <c r="VGD100" s="35"/>
      <c r="VGE100" s="35"/>
      <c r="VGF100" s="35"/>
      <c r="VGG100" s="35"/>
      <c r="VGH100" s="35"/>
      <c r="VGI100" s="35"/>
      <c r="VGJ100" s="35"/>
      <c r="VGK100" s="35"/>
      <c r="VGL100" s="35"/>
      <c r="VGM100" s="35"/>
      <c r="VGN100" s="35"/>
      <c r="VGO100" s="35"/>
      <c r="VGP100" s="35"/>
      <c r="VGQ100" s="35"/>
      <c r="VGR100" s="35"/>
      <c r="VGS100" s="35"/>
      <c r="VGT100" s="35"/>
      <c r="VGU100" s="35"/>
      <c r="VGV100" s="35"/>
      <c r="VGW100" s="35"/>
      <c r="VGX100" s="35"/>
      <c r="VGY100" s="35"/>
      <c r="VGZ100" s="35"/>
      <c r="VHA100" s="35"/>
      <c r="VHB100" s="35"/>
      <c r="VHC100" s="35"/>
      <c r="VHD100" s="35"/>
      <c r="VHE100" s="35"/>
      <c r="VHF100" s="35"/>
      <c r="VHG100" s="35"/>
      <c r="VHH100" s="35"/>
      <c r="VHI100" s="35"/>
      <c r="VHJ100" s="35"/>
      <c r="VHK100" s="35"/>
      <c r="VHL100" s="35"/>
      <c r="VHM100" s="35"/>
      <c r="VHN100" s="35"/>
      <c r="VHO100" s="35"/>
      <c r="VHP100" s="35"/>
      <c r="VHQ100" s="35"/>
      <c r="VHR100" s="35"/>
      <c r="VHS100" s="35"/>
      <c r="VHT100" s="35"/>
      <c r="VHU100" s="35"/>
      <c r="VHV100" s="35"/>
      <c r="VHW100" s="35"/>
      <c r="VHX100" s="35"/>
      <c r="VHY100" s="35"/>
      <c r="VHZ100" s="35"/>
      <c r="VIA100" s="35"/>
      <c r="VIB100" s="35"/>
      <c r="VIC100" s="35"/>
      <c r="VID100" s="35"/>
      <c r="VIE100" s="35"/>
      <c r="VIF100" s="35"/>
      <c r="VIG100" s="35"/>
      <c r="VIH100" s="35"/>
      <c r="VII100" s="35"/>
      <c r="VIJ100" s="35"/>
      <c r="VIK100" s="35"/>
      <c r="VIL100" s="35"/>
      <c r="VIM100" s="35"/>
      <c r="VIN100" s="35"/>
      <c r="VIO100" s="35"/>
      <c r="VIP100" s="35"/>
      <c r="VIQ100" s="35"/>
      <c r="VIR100" s="35"/>
      <c r="VIS100" s="35"/>
      <c r="VIT100" s="35"/>
      <c r="VIU100" s="35"/>
      <c r="VIV100" s="35"/>
      <c r="VIW100" s="35"/>
      <c r="VIX100" s="35"/>
      <c r="VIY100" s="35"/>
      <c r="VIZ100" s="35"/>
      <c r="VJA100" s="35"/>
      <c r="VJB100" s="35"/>
      <c r="VJC100" s="35"/>
      <c r="VJD100" s="35"/>
      <c r="VJE100" s="35"/>
      <c r="VJF100" s="35"/>
      <c r="VJG100" s="35"/>
      <c r="VJH100" s="35"/>
      <c r="VJI100" s="35"/>
      <c r="VJJ100" s="35"/>
      <c r="VJK100" s="35"/>
      <c r="VJL100" s="35"/>
      <c r="VJM100" s="35"/>
      <c r="VJN100" s="35"/>
      <c r="VJO100" s="35"/>
      <c r="VJP100" s="35"/>
      <c r="VJQ100" s="35"/>
      <c r="VJR100" s="35"/>
      <c r="VJS100" s="35"/>
      <c r="VJT100" s="35"/>
      <c r="VJU100" s="35"/>
      <c r="VJV100" s="35"/>
      <c r="VJW100" s="35"/>
      <c r="VJX100" s="35"/>
      <c r="VJY100" s="35"/>
      <c r="VJZ100" s="35"/>
      <c r="VKA100" s="35"/>
      <c r="VKB100" s="35"/>
      <c r="VKC100" s="35"/>
      <c r="VKD100" s="35"/>
      <c r="VKE100" s="35"/>
      <c r="VKF100" s="35"/>
      <c r="VKG100" s="35"/>
      <c r="VKH100" s="35"/>
      <c r="VKI100" s="35"/>
      <c r="VKJ100" s="35"/>
      <c r="VKK100" s="35"/>
      <c r="VKL100" s="35"/>
      <c r="VKM100" s="35"/>
      <c r="VKN100" s="35"/>
      <c r="VKO100" s="35"/>
      <c r="VKP100" s="35"/>
      <c r="VKQ100" s="35"/>
      <c r="VKR100" s="35"/>
      <c r="VKS100" s="35"/>
      <c r="VKT100" s="35"/>
      <c r="VKU100" s="35"/>
      <c r="VKV100" s="35"/>
      <c r="VKW100" s="35"/>
      <c r="VKX100" s="35"/>
      <c r="VKY100" s="35"/>
      <c r="VKZ100" s="35"/>
      <c r="VLA100" s="35"/>
      <c r="VLB100" s="35"/>
      <c r="VLC100" s="35"/>
      <c r="VLD100" s="35"/>
      <c r="VLE100" s="35"/>
      <c r="VLF100" s="35"/>
      <c r="VLG100" s="35"/>
      <c r="VLH100" s="35"/>
      <c r="VLI100" s="35"/>
      <c r="VLJ100" s="35"/>
      <c r="VLK100" s="35"/>
      <c r="VLL100" s="35"/>
      <c r="VLM100" s="35"/>
      <c r="VLN100" s="35"/>
      <c r="VLO100" s="35"/>
      <c r="VLP100" s="35"/>
      <c r="VLQ100" s="35"/>
      <c r="VLR100" s="35"/>
      <c r="VLS100" s="35"/>
      <c r="VLT100" s="35"/>
      <c r="VLU100" s="35"/>
      <c r="VLV100" s="35"/>
      <c r="VLW100" s="35"/>
      <c r="VLX100" s="35"/>
      <c r="VLY100" s="35"/>
      <c r="VLZ100" s="35"/>
      <c r="VMA100" s="35"/>
      <c r="VMB100" s="35"/>
      <c r="VMC100" s="35"/>
      <c r="VMD100" s="35"/>
      <c r="VME100" s="35"/>
      <c r="VMF100" s="35"/>
      <c r="VMG100" s="35"/>
      <c r="VMH100" s="35"/>
      <c r="VMI100" s="35"/>
      <c r="VMJ100" s="35"/>
      <c r="VMK100" s="35"/>
      <c r="VML100" s="35"/>
      <c r="VMM100" s="35"/>
      <c r="VMN100" s="35"/>
      <c r="VMO100" s="35"/>
      <c r="VMP100" s="35"/>
      <c r="VMQ100" s="35"/>
      <c r="VMR100" s="35"/>
      <c r="VMS100" s="35"/>
      <c r="VMT100" s="35"/>
      <c r="VMU100" s="35"/>
      <c r="VMV100" s="35"/>
      <c r="VMW100" s="35"/>
      <c r="VMX100" s="35"/>
      <c r="VMY100" s="35"/>
      <c r="VMZ100" s="35"/>
      <c r="VNA100" s="35"/>
      <c r="VNB100" s="35"/>
      <c r="VNC100" s="35"/>
      <c r="VND100" s="35"/>
      <c r="VNE100" s="35"/>
      <c r="VNF100" s="35"/>
      <c r="VNG100" s="35"/>
      <c r="VNH100" s="35"/>
      <c r="VNI100" s="35"/>
      <c r="VNJ100" s="35"/>
      <c r="VNK100" s="35"/>
      <c r="VNL100" s="35"/>
      <c r="VNM100" s="35"/>
      <c r="VNN100" s="35"/>
      <c r="VNO100" s="35"/>
      <c r="VNP100" s="35"/>
      <c r="VNQ100" s="35"/>
      <c r="VNR100" s="35"/>
      <c r="VNS100" s="35"/>
      <c r="VNT100" s="35"/>
      <c r="VNU100" s="35"/>
      <c r="VNV100" s="35"/>
      <c r="VNW100" s="35"/>
      <c r="VNX100" s="35"/>
      <c r="VNY100" s="35"/>
      <c r="VNZ100" s="35"/>
      <c r="VOA100" s="35"/>
      <c r="VOB100" s="35"/>
      <c r="VOC100" s="35"/>
      <c r="VOD100" s="35"/>
      <c r="VOE100" s="35"/>
      <c r="VOF100" s="35"/>
      <c r="VOG100" s="35"/>
      <c r="VOH100" s="35"/>
      <c r="VOI100" s="35"/>
      <c r="VOJ100" s="35"/>
      <c r="VOK100" s="35"/>
      <c r="VOL100" s="35"/>
      <c r="VOM100" s="35"/>
      <c r="VON100" s="35"/>
      <c r="VOO100" s="35"/>
      <c r="VOP100" s="35"/>
      <c r="VOQ100" s="35"/>
      <c r="VOR100" s="35"/>
      <c r="VOS100" s="35"/>
      <c r="VOT100" s="35"/>
      <c r="VOU100" s="35"/>
      <c r="VOV100" s="35"/>
      <c r="VOW100" s="35"/>
      <c r="VOX100" s="35"/>
      <c r="VOY100" s="35"/>
      <c r="VOZ100" s="35"/>
      <c r="VPA100" s="35"/>
      <c r="VPB100" s="35"/>
      <c r="VPC100" s="35"/>
      <c r="VPD100" s="35"/>
      <c r="VPE100" s="35"/>
      <c r="VPF100" s="35"/>
      <c r="VPG100" s="35"/>
      <c r="VPH100" s="35"/>
      <c r="VPI100" s="35"/>
      <c r="VPJ100" s="35"/>
      <c r="VPK100" s="35"/>
      <c r="VPL100" s="35"/>
      <c r="VPM100" s="35"/>
      <c r="VPN100" s="35"/>
      <c r="VPO100" s="35"/>
      <c r="VPP100" s="35"/>
      <c r="VPQ100" s="35"/>
      <c r="VPR100" s="35"/>
      <c r="VPS100" s="35"/>
      <c r="VPT100" s="35"/>
      <c r="VPU100" s="35"/>
      <c r="VPV100" s="35"/>
      <c r="VPW100" s="35"/>
      <c r="VPX100" s="35"/>
      <c r="VPY100" s="35"/>
      <c r="VPZ100" s="35"/>
      <c r="VQA100" s="35"/>
      <c r="VQB100" s="35"/>
      <c r="VQC100" s="35"/>
      <c r="VQD100" s="35"/>
      <c r="VQE100" s="35"/>
      <c r="VQF100" s="35"/>
      <c r="VQG100" s="35"/>
      <c r="VQH100" s="35"/>
      <c r="VQI100" s="35"/>
      <c r="VQJ100" s="35"/>
      <c r="VQK100" s="35"/>
      <c r="VQL100" s="35"/>
      <c r="VQM100" s="35"/>
      <c r="VQN100" s="35"/>
      <c r="VQO100" s="35"/>
      <c r="VQP100" s="35"/>
      <c r="VQQ100" s="35"/>
      <c r="VQR100" s="35"/>
      <c r="VQS100" s="35"/>
      <c r="VQT100" s="35"/>
      <c r="VQU100" s="35"/>
      <c r="VQV100" s="35"/>
      <c r="VQW100" s="35"/>
      <c r="VQX100" s="35"/>
      <c r="VQY100" s="35"/>
      <c r="VQZ100" s="35"/>
      <c r="VRA100" s="35"/>
      <c r="VRB100" s="35"/>
      <c r="VRC100" s="35"/>
      <c r="VRD100" s="35"/>
      <c r="VRE100" s="35"/>
      <c r="VRF100" s="35"/>
      <c r="VRG100" s="35"/>
      <c r="VRH100" s="35"/>
      <c r="VRI100" s="35"/>
      <c r="VRJ100" s="35"/>
      <c r="VRK100" s="35"/>
      <c r="VRL100" s="35"/>
      <c r="VRM100" s="35"/>
      <c r="VRN100" s="35"/>
      <c r="VRO100" s="35"/>
      <c r="VRP100" s="35"/>
      <c r="VRQ100" s="35"/>
      <c r="VRR100" s="35"/>
      <c r="VRS100" s="35"/>
      <c r="VRT100" s="35"/>
      <c r="VRU100" s="35"/>
      <c r="VRV100" s="35"/>
      <c r="VRW100" s="35"/>
      <c r="VRX100" s="35"/>
      <c r="VRY100" s="35"/>
      <c r="VRZ100" s="35"/>
      <c r="VSA100" s="35"/>
      <c r="VSB100" s="35"/>
      <c r="VSC100" s="35"/>
      <c r="VSD100" s="35"/>
      <c r="VSE100" s="35"/>
      <c r="VSF100" s="35"/>
      <c r="VSG100" s="35"/>
      <c r="VSH100" s="35"/>
      <c r="VSI100" s="35"/>
      <c r="VSJ100" s="35"/>
      <c r="VSK100" s="35"/>
      <c r="VSL100" s="35"/>
      <c r="VSM100" s="35"/>
      <c r="VSN100" s="35"/>
      <c r="VSO100" s="35"/>
      <c r="VSP100" s="35"/>
      <c r="VSQ100" s="35"/>
      <c r="VSR100" s="35"/>
      <c r="VSS100" s="35"/>
      <c r="VST100" s="35"/>
      <c r="VSU100" s="35"/>
      <c r="VSV100" s="35"/>
      <c r="VSW100" s="35"/>
      <c r="VSX100" s="35"/>
      <c r="VSY100" s="35"/>
      <c r="VSZ100" s="35"/>
      <c r="VTA100" s="35"/>
      <c r="VTB100" s="35"/>
      <c r="VTC100" s="35"/>
      <c r="VTD100" s="35"/>
      <c r="VTE100" s="35"/>
      <c r="VTF100" s="35"/>
      <c r="VTG100" s="35"/>
      <c r="VTH100" s="35"/>
      <c r="VTI100" s="35"/>
      <c r="VTJ100" s="35"/>
      <c r="VTK100" s="35"/>
      <c r="VTL100" s="35"/>
      <c r="VTM100" s="35"/>
      <c r="VTN100" s="35"/>
      <c r="VTO100" s="35"/>
      <c r="VTP100" s="35"/>
      <c r="VTQ100" s="35"/>
      <c r="VTR100" s="35"/>
      <c r="VTS100" s="35"/>
      <c r="VTT100" s="35"/>
      <c r="VTU100" s="35"/>
      <c r="VTV100" s="35"/>
      <c r="VTW100" s="35"/>
      <c r="VTX100" s="35"/>
      <c r="VTY100" s="35"/>
      <c r="VTZ100" s="35"/>
      <c r="VUA100" s="35"/>
      <c r="VUB100" s="35"/>
      <c r="VUC100" s="35"/>
      <c r="VUD100" s="35"/>
      <c r="VUE100" s="35"/>
      <c r="VUF100" s="35"/>
      <c r="VUG100" s="35"/>
      <c r="VUH100" s="35"/>
      <c r="VUI100" s="35"/>
      <c r="VUJ100" s="35"/>
      <c r="VUK100" s="35"/>
      <c r="VUL100" s="35"/>
      <c r="VUM100" s="35"/>
      <c r="VUN100" s="35"/>
      <c r="VUO100" s="35"/>
      <c r="VUP100" s="35"/>
      <c r="VUQ100" s="35"/>
      <c r="VUR100" s="35"/>
      <c r="VUS100" s="35"/>
      <c r="VUT100" s="35"/>
      <c r="VUU100" s="35"/>
      <c r="VUV100" s="35"/>
      <c r="VUW100" s="35"/>
      <c r="VUX100" s="35"/>
      <c r="VUY100" s="35"/>
      <c r="VUZ100" s="35"/>
      <c r="VVA100" s="35"/>
      <c r="VVB100" s="35"/>
      <c r="VVC100" s="35"/>
      <c r="VVD100" s="35"/>
      <c r="VVE100" s="35"/>
      <c r="VVF100" s="35"/>
      <c r="VVG100" s="35"/>
      <c r="VVH100" s="35"/>
      <c r="VVI100" s="35"/>
      <c r="VVJ100" s="35"/>
      <c r="VVK100" s="35"/>
      <c r="VVL100" s="35"/>
      <c r="VVM100" s="35"/>
      <c r="VVN100" s="35"/>
      <c r="VVO100" s="35"/>
      <c r="VVP100" s="35"/>
      <c r="VVQ100" s="35"/>
      <c r="VVR100" s="35"/>
      <c r="VVS100" s="35"/>
      <c r="VVT100" s="35"/>
      <c r="VVU100" s="35"/>
      <c r="VVV100" s="35"/>
      <c r="VVW100" s="35"/>
      <c r="VVX100" s="35"/>
      <c r="VVY100" s="35"/>
      <c r="VVZ100" s="35"/>
      <c r="VWA100" s="35"/>
      <c r="VWB100" s="35"/>
      <c r="VWC100" s="35"/>
      <c r="VWD100" s="35"/>
      <c r="VWE100" s="35"/>
      <c r="VWF100" s="35"/>
      <c r="VWG100" s="35"/>
      <c r="VWH100" s="35"/>
      <c r="VWI100" s="35"/>
      <c r="VWJ100" s="35"/>
      <c r="VWK100" s="35"/>
      <c r="VWL100" s="35"/>
      <c r="VWM100" s="35"/>
      <c r="VWN100" s="35"/>
      <c r="VWO100" s="35"/>
      <c r="VWP100" s="35"/>
      <c r="VWQ100" s="35"/>
      <c r="VWR100" s="35"/>
      <c r="VWS100" s="35"/>
      <c r="VWT100" s="35"/>
      <c r="VWU100" s="35"/>
      <c r="VWV100" s="35"/>
      <c r="VWW100" s="35"/>
      <c r="VWX100" s="35"/>
      <c r="VWY100" s="35"/>
      <c r="VWZ100" s="35"/>
      <c r="VXA100" s="35"/>
      <c r="VXB100" s="35"/>
      <c r="VXC100" s="35"/>
      <c r="VXD100" s="35"/>
      <c r="VXE100" s="35"/>
      <c r="VXF100" s="35"/>
      <c r="VXG100" s="35"/>
      <c r="VXH100" s="35"/>
      <c r="VXI100" s="35"/>
      <c r="VXJ100" s="35"/>
      <c r="VXK100" s="35"/>
      <c r="VXL100" s="35"/>
      <c r="VXM100" s="35"/>
      <c r="VXN100" s="35"/>
      <c r="VXO100" s="35"/>
      <c r="VXP100" s="35"/>
      <c r="VXQ100" s="35"/>
      <c r="VXR100" s="35"/>
      <c r="VXS100" s="35"/>
      <c r="VXT100" s="35"/>
      <c r="VXU100" s="35"/>
      <c r="VXV100" s="35"/>
      <c r="VXW100" s="35"/>
      <c r="VXX100" s="35"/>
      <c r="VXY100" s="35"/>
      <c r="VXZ100" s="35"/>
      <c r="VYA100" s="35"/>
      <c r="VYB100" s="35"/>
      <c r="VYC100" s="35"/>
      <c r="VYD100" s="35"/>
      <c r="VYE100" s="35"/>
      <c r="VYF100" s="35"/>
      <c r="VYG100" s="35"/>
      <c r="VYH100" s="35"/>
      <c r="VYI100" s="35"/>
      <c r="VYJ100" s="35"/>
      <c r="VYK100" s="35"/>
      <c r="VYL100" s="35"/>
      <c r="VYM100" s="35"/>
      <c r="VYN100" s="35"/>
      <c r="VYO100" s="35"/>
      <c r="VYP100" s="35"/>
      <c r="VYQ100" s="35"/>
      <c r="VYR100" s="35"/>
      <c r="VYS100" s="35"/>
      <c r="VYT100" s="35"/>
      <c r="VYU100" s="35"/>
      <c r="VYV100" s="35"/>
      <c r="VYW100" s="35"/>
      <c r="VYX100" s="35"/>
      <c r="VYY100" s="35"/>
      <c r="VYZ100" s="35"/>
      <c r="VZA100" s="35"/>
      <c r="VZB100" s="35"/>
      <c r="VZC100" s="35"/>
      <c r="VZD100" s="35"/>
      <c r="VZE100" s="35"/>
      <c r="VZF100" s="35"/>
      <c r="VZG100" s="35"/>
      <c r="VZH100" s="35"/>
      <c r="VZI100" s="35"/>
      <c r="VZJ100" s="35"/>
      <c r="VZK100" s="35"/>
      <c r="VZL100" s="35"/>
      <c r="VZM100" s="35"/>
      <c r="VZN100" s="35"/>
      <c r="VZO100" s="35"/>
      <c r="VZP100" s="35"/>
      <c r="VZQ100" s="35"/>
      <c r="VZR100" s="35"/>
      <c r="VZS100" s="35"/>
      <c r="VZT100" s="35"/>
      <c r="VZU100" s="35"/>
      <c r="VZV100" s="35"/>
      <c r="VZW100" s="35"/>
      <c r="VZX100" s="35"/>
      <c r="VZY100" s="35"/>
      <c r="VZZ100" s="35"/>
      <c r="WAA100" s="35"/>
      <c r="WAB100" s="35"/>
      <c r="WAC100" s="35"/>
      <c r="WAD100" s="35"/>
      <c r="WAE100" s="35"/>
      <c r="WAF100" s="35"/>
      <c r="WAG100" s="35"/>
      <c r="WAH100" s="35"/>
      <c r="WAI100" s="35"/>
      <c r="WAJ100" s="35"/>
      <c r="WAK100" s="35"/>
      <c r="WAL100" s="35"/>
      <c r="WAM100" s="35"/>
      <c r="WAN100" s="35"/>
      <c r="WAO100" s="35"/>
      <c r="WAP100" s="35"/>
      <c r="WAQ100" s="35"/>
      <c r="WAR100" s="35"/>
      <c r="WAS100" s="35"/>
      <c r="WAT100" s="35"/>
      <c r="WAU100" s="35"/>
      <c r="WAV100" s="35"/>
      <c r="WAW100" s="35"/>
      <c r="WAX100" s="35"/>
      <c r="WAY100" s="35"/>
      <c r="WAZ100" s="35"/>
      <c r="WBA100" s="35"/>
      <c r="WBB100" s="35"/>
      <c r="WBC100" s="35"/>
      <c r="WBD100" s="35"/>
      <c r="WBE100" s="35"/>
      <c r="WBF100" s="35"/>
      <c r="WBG100" s="35"/>
      <c r="WBH100" s="35"/>
      <c r="WBI100" s="35"/>
      <c r="WBJ100" s="35"/>
      <c r="WBK100" s="35"/>
      <c r="WBL100" s="35"/>
      <c r="WBM100" s="35"/>
      <c r="WBN100" s="35"/>
      <c r="WBO100" s="35"/>
      <c r="WBP100" s="35"/>
      <c r="WBQ100" s="35"/>
      <c r="WBR100" s="35"/>
      <c r="WBS100" s="35"/>
      <c r="WBT100" s="35"/>
      <c r="WBU100" s="35"/>
      <c r="WBV100" s="35"/>
      <c r="WBW100" s="35"/>
      <c r="WBX100" s="35"/>
      <c r="WBY100" s="35"/>
      <c r="WBZ100" s="35"/>
      <c r="WCA100" s="35"/>
      <c r="WCB100" s="35"/>
      <c r="WCC100" s="35"/>
      <c r="WCD100" s="35"/>
      <c r="WCE100" s="35"/>
      <c r="WCF100" s="35"/>
      <c r="WCG100" s="35"/>
      <c r="WCH100" s="35"/>
      <c r="WCI100" s="35"/>
      <c r="WCJ100" s="35"/>
      <c r="WCK100" s="35"/>
      <c r="WCL100" s="35"/>
      <c r="WCM100" s="35"/>
      <c r="WCN100" s="35"/>
      <c r="WCO100" s="35"/>
      <c r="WCP100" s="35"/>
      <c r="WCQ100" s="35"/>
      <c r="WCR100" s="35"/>
      <c r="WCS100" s="35"/>
      <c r="WCT100" s="35"/>
      <c r="WCU100" s="35"/>
      <c r="WCV100" s="35"/>
      <c r="WCW100" s="35"/>
      <c r="WCX100" s="35"/>
      <c r="WCY100" s="35"/>
      <c r="WCZ100" s="35"/>
      <c r="WDA100" s="35"/>
      <c r="WDB100" s="35"/>
      <c r="WDC100" s="35"/>
      <c r="WDD100" s="35"/>
      <c r="WDE100" s="35"/>
      <c r="WDF100" s="35"/>
      <c r="WDG100" s="35"/>
      <c r="WDH100" s="35"/>
      <c r="WDI100" s="35"/>
      <c r="WDJ100" s="35"/>
      <c r="WDK100" s="35"/>
      <c r="WDL100" s="35"/>
      <c r="WDM100" s="35"/>
      <c r="WDN100" s="35"/>
      <c r="WDO100" s="35"/>
      <c r="WDP100" s="35"/>
      <c r="WDQ100" s="35"/>
      <c r="WDR100" s="35"/>
      <c r="WDS100" s="35"/>
      <c r="WDT100" s="35"/>
      <c r="WDU100" s="35"/>
      <c r="WDV100" s="35"/>
      <c r="WDW100" s="35"/>
      <c r="WDX100" s="35"/>
      <c r="WDY100" s="35"/>
      <c r="WDZ100" s="35"/>
      <c r="WEA100" s="35"/>
      <c r="WEB100" s="35"/>
      <c r="WEC100" s="35"/>
      <c r="WED100" s="35"/>
      <c r="WEE100" s="35"/>
      <c r="WEF100" s="35"/>
      <c r="WEG100" s="35"/>
      <c r="WEH100" s="35"/>
      <c r="WEI100" s="35"/>
      <c r="WEJ100" s="35"/>
      <c r="WEK100" s="35"/>
      <c r="WEL100" s="35"/>
      <c r="WEM100" s="35"/>
      <c r="WEN100" s="35"/>
      <c r="WEO100" s="35"/>
      <c r="WEP100" s="35"/>
      <c r="WEQ100" s="35"/>
      <c r="WER100" s="35"/>
      <c r="WES100" s="35"/>
      <c r="WET100" s="35"/>
      <c r="WEU100" s="35"/>
      <c r="WEV100" s="35"/>
      <c r="WEW100" s="35"/>
      <c r="WEX100" s="35"/>
      <c r="WEY100" s="35"/>
      <c r="WEZ100" s="35"/>
      <c r="WFA100" s="35"/>
      <c r="WFB100" s="35"/>
      <c r="WFC100" s="35"/>
      <c r="WFD100" s="35"/>
      <c r="WFE100" s="35"/>
      <c r="WFF100" s="35"/>
      <c r="WFG100" s="35"/>
      <c r="WFH100" s="35"/>
      <c r="WFI100" s="35"/>
      <c r="WFJ100" s="35"/>
      <c r="WFK100" s="35"/>
      <c r="WFL100" s="35"/>
      <c r="WFM100" s="35"/>
      <c r="WFN100" s="35"/>
      <c r="WFO100" s="35"/>
      <c r="WFP100" s="35"/>
      <c r="WFQ100" s="35"/>
      <c r="WFR100" s="35"/>
      <c r="WFS100" s="35"/>
      <c r="WFT100" s="35"/>
      <c r="WFU100" s="35"/>
      <c r="WFV100" s="35"/>
      <c r="WFW100" s="35"/>
      <c r="WFX100" s="35"/>
      <c r="WFY100" s="35"/>
      <c r="WFZ100" s="35"/>
      <c r="WGA100" s="35"/>
      <c r="WGB100" s="35"/>
      <c r="WGC100" s="35"/>
      <c r="WGD100" s="35"/>
      <c r="WGE100" s="35"/>
      <c r="WGF100" s="35"/>
      <c r="WGG100" s="35"/>
      <c r="WGH100" s="35"/>
      <c r="WGI100" s="35"/>
      <c r="WGJ100" s="35"/>
      <c r="WGK100" s="35"/>
      <c r="WGL100" s="35"/>
      <c r="WGM100" s="35"/>
      <c r="WGN100" s="35"/>
      <c r="WGO100" s="35"/>
      <c r="WGP100" s="35"/>
      <c r="WGQ100" s="35"/>
      <c r="WGR100" s="35"/>
      <c r="WGS100" s="35"/>
      <c r="WGT100" s="35"/>
      <c r="WGU100" s="35"/>
      <c r="WGV100" s="35"/>
      <c r="WGW100" s="35"/>
      <c r="WGX100" s="35"/>
      <c r="WGY100" s="35"/>
      <c r="WGZ100" s="35"/>
      <c r="WHA100" s="35"/>
      <c r="WHB100" s="35"/>
      <c r="WHC100" s="35"/>
      <c r="WHD100" s="35"/>
      <c r="WHE100" s="35"/>
      <c r="WHF100" s="35"/>
      <c r="WHG100" s="35"/>
      <c r="WHH100" s="35"/>
      <c r="WHI100" s="35"/>
      <c r="WHJ100" s="35"/>
      <c r="WHK100" s="35"/>
      <c r="WHL100" s="35"/>
      <c r="WHM100" s="35"/>
      <c r="WHN100" s="35"/>
      <c r="WHO100" s="35"/>
      <c r="WHP100" s="35"/>
      <c r="WHQ100" s="35"/>
      <c r="WHR100" s="35"/>
      <c r="WHS100" s="35"/>
      <c r="WHT100" s="35"/>
      <c r="WHU100" s="35"/>
      <c r="WHV100" s="35"/>
      <c r="WHW100" s="35"/>
      <c r="WHX100" s="35"/>
      <c r="WHY100" s="35"/>
      <c r="WHZ100" s="35"/>
      <c r="WIA100" s="35"/>
      <c r="WIB100" s="35"/>
      <c r="WIC100" s="35"/>
      <c r="WID100" s="35"/>
      <c r="WIE100" s="35"/>
      <c r="WIF100" s="35"/>
      <c r="WIG100" s="35"/>
      <c r="WIH100" s="35"/>
      <c r="WII100" s="35"/>
      <c r="WIJ100" s="35"/>
      <c r="WIK100" s="35"/>
      <c r="WIL100" s="35"/>
      <c r="WIM100" s="35"/>
      <c r="WIN100" s="35"/>
      <c r="WIO100" s="35"/>
      <c r="WIP100" s="35"/>
      <c r="WIQ100" s="35"/>
      <c r="WIR100" s="35"/>
      <c r="WIS100" s="35"/>
      <c r="WIT100" s="35"/>
      <c r="WIU100" s="35"/>
      <c r="WIV100" s="35"/>
      <c r="WIW100" s="35"/>
      <c r="WIX100" s="35"/>
      <c r="WIY100" s="35"/>
      <c r="WIZ100" s="35"/>
      <c r="WJA100" s="35"/>
      <c r="WJB100" s="35"/>
      <c r="WJC100" s="35"/>
      <c r="WJD100" s="35"/>
      <c r="WJE100" s="35"/>
      <c r="WJF100" s="35"/>
      <c r="WJG100" s="35"/>
      <c r="WJH100" s="35"/>
      <c r="WJI100" s="35"/>
      <c r="WJJ100" s="35"/>
      <c r="WJK100" s="35"/>
      <c r="WJL100" s="35"/>
      <c r="WJM100" s="35"/>
      <c r="WJN100" s="35"/>
      <c r="WJO100" s="35"/>
      <c r="WJP100" s="35"/>
      <c r="WJQ100" s="35"/>
      <c r="WJR100" s="35"/>
      <c r="WJS100" s="35"/>
      <c r="WJT100" s="35"/>
      <c r="WJU100" s="35"/>
      <c r="WJV100" s="35"/>
      <c r="WJW100" s="35"/>
      <c r="WJX100" s="35"/>
      <c r="WJY100" s="35"/>
      <c r="WJZ100" s="35"/>
      <c r="WKA100" s="35"/>
      <c r="WKB100" s="35"/>
      <c r="WKC100" s="35"/>
      <c r="WKD100" s="35"/>
      <c r="WKE100" s="35"/>
      <c r="WKF100" s="35"/>
      <c r="WKG100" s="35"/>
      <c r="WKH100" s="35"/>
      <c r="WKI100" s="35"/>
      <c r="WKJ100" s="35"/>
      <c r="WKK100" s="35"/>
      <c r="WKL100" s="35"/>
      <c r="WKM100" s="35"/>
      <c r="WKN100" s="35"/>
      <c r="WKO100" s="35"/>
      <c r="WKP100" s="35"/>
      <c r="WKQ100" s="35"/>
      <c r="WKR100" s="35"/>
      <c r="WKS100" s="35"/>
      <c r="WKT100" s="35"/>
      <c r="WKU100" s="35"/>
      <c r="WKV100" s="35"/>
      <c r="WKW100" s="35"/>
      <c r="WKX100" s="35"/>
      <c r="WKY100" s="35"/>
      <c r="WKZ100" s="35"/>
      <c r="WLA100" s="35"/>
      <c r="WLB100" s="35"/>
      <c r="WLC100" s="35"/>
      <c r="WLD100" s="35"/>
      <c r="WLE100" s="35"/>
      <c r="WLF100" s="35"/>
      <c r="WLG100" s="35"/>
      <c r="WLH100" s="35"/>
      <c r="WLI100" s="35"/>
      <c r="WLJ100" s="35"/>
      <c r="WLK100" s="35"/>
      <c r="WLL100" s="35"/>
      <c r="WLM100" s="35"/>
      <c r="WLN100" s="35"/>
      <c r="WLO100" s="35"/>
      <c r="WLP100" s="35"/>
      <c r="WLQ100" s="35"/>
      <c r="WLR100" s="35"/>
      <c r="WLS100" s="35"/>
      <c r="WLT100" s="35"/>
      <c r="WLU100" s="35"/>
      <c r="WLV100" s="35"/>
      <c r="WLW100" s="35"/>
      <c r="WLX100" s="35"/>
      <c r="WLY100" s="35"/>
      <c r="WLZ100" s="35"/>
      <c r="WMA100" s="35"/>
      <c r="WMB100" s="35"/>
      <c r="WMC100" s="35"/>
      <c r="WMD100" s="35"/>
      <c r="WME100" s="35"/>
      <c r="WMF100" s="35"/>
      <c r="WMG100" s="35"/>
      <c r="WMH100" s="35"/>
      <c r="WMI100" s="35"/>
      <c r="WMJ100" s="35"/>
      <c r="WMK100" s="35"/>
      <c r="WML100" s="35"/>
      <c r="WMM100" s="35"/>
      <c r="WMN100" s="35"/>
      <c r="WMO100" s="35"/>
      <c r="WMP100" s="35"/>
      <c r="WMQ100" s="35"/>
      <c r="WMR100" s="35"/>
      <c r="WMS100" s="35"/>
      <c r="WMT100" s="35"/>
      <c r="WMU100" s="35"/>
      <c r="WMV100" s="35"/>
      <c r="WMW100" s="35"/>
      <c r="WMX100" s="35"/>
      <c r="WMY100" s="35"/>
      <c r="WMZ100" s="35"/>
      <c r="WNA100" s="35"/>
      <c r="WNB100" s="35"/>
      <c r="WNC100" s="35"/>
      <c r="WND100" s="35"/>
      <c r="WNE100" s="35"/>
      <c r="WNF100" s="35"/>
      <c r="WNG100" s="35"/>
      <c r="WNH100" s="35"/>
      <c r="WNI100" s="35"/>
      <c r="WNJ100" s="35"/>
      <c r="WNK100" s="35"/>
      <c r="WNL100" s="35"/>
      <c r="WNM100" s="35"/>
      <c r="WNN100" s="35"/>
      <c r="WNO100" s="35"/>
      <c r="WNP100" s="35"/>
      <c r="WNQ100" s="35"/>
      <c r="WNR100" s="35"/>
      <c r="WNS100" s="35"/>
      <c r="WNT100" s="35"/>
      <c r="WNU100" s="35"/>
      <c r="WNV100" s="35"/>
      <c r="WNW100" s="35"/>
      <c r="WNX100" s="35"/>
      <c r="WNY100" s="35"/>
      <c r="WNZ100" s="35"/>
      <c r="WOA100" s="35"/>
      <c r="WOB100" s="35"/>
      <c r="WOC100" s="35"/>
      <c r="WOD100" s="35"/>
      <c r="WOE100" s="35"/>
      <c r="WOF100" s="35"/>
      <c r="WOG100" s="35"/>
      <c r="WOH100" s="35"/>
      <c r="WOI100" s="35"/>
      <c r="WOJ100" s="35"/>
      <c r="WOK100" s="35"/>
      <c r="WOL100" s="35"/>
      <c r="WOM100" s="35"/>
      <c r="WON100" s="35"/>
      <c r="WOO100" s="35"/>
      <c r="WOP100" s="35"/>
      <c r="WOQ100" s="35"/>
      <c r="WOR100" s="35"/>
      <c r="WOS100" s="35"/>
      <c r="WOT100" s="35"/>
      <c r="WOU100" s="35"/>
      <c r="WOV100" s="35"/>
      <c r="WOW100" s="35"/>
      <c r="WOX100" s="35"/>
      <c r="WOY100" s="35"/>
      <c r="WOZ100" s="35"/>
      <c r="WPA100" s="35"/>
      <c r="WPB100" s="35"/>
      <c r="WPC100" s="35"/>
      <c r="WPD100" s="35"/>
      <c r="WPE100" s="35"/>
      <c r="WPF100" s="35"/>
      <c r="WPG100" s="35"/>
      <c r="WPH100" s="35"/>
      <c r="WPI100" s="35"/>
      <c r="WPJ100" s="35"/>
      <c r="WPK100" s="35"/>
      <c r="WPL100" s="35"/>
      <c r="WPM100" s="35"/>
      <c r="WPN100" s="35"/>
      <c r="WPO100" s="35"/>
      <c r="WPP100" s="35"/>
      <c r="WPQ100" s="35"/>
      <c r="WPR100" s="35"/>
      <c r="WPS100" s="35"/>
      <c r="WPT100" s="35"/>
      <c r="WPU100" s="35"/>
      <c r="WPV100" s="35"/>
      <c r="WPW100" s="35"/>
      <c r="WPX100" s="35"/>
      <c r="WPY100" s="35"/>
      <c r="WPZ100" s="35"/>
      <c r="WQA100" s="35"/>
      <c r="WQB100" s="35"/>
      <c r="WQC100" s="35"/>
      <c r="WQD100" s="35"/>
      <c r="WQE100" s="35"/>
      <c r="WQF100" s="35"/>
      <c r="WQG100" s="35"/>
      <c r="WQH100" s="35"/>
      <c r="WQI100" s="35"/>
      <c r="WQJ100" s="35"/>
      <c r="WQK100" s="35"/>
      <c r="WQL100" s="35"/>
      <c r="WQM100" s="35"/>
      <c r="WQN100" s="35"/>
      <c r="WQO100" s="35"/>
      <c r="WQP100" s="35"/>
      <c r="WQQ100" s="35"/>
      <c r="WQR100" s="35"/>
      <c r="WQS100" s="35"/>
      <c r="WQT100" s="35"/>
      <c r="WQU100" s="35"/>
      <c r="WQV100" s="35"/>
      <c r="WQW100" s="35"/>
      <c r="WQX100" s="35"/>
      <c r="WQY100" s="35"/>
      <c r="WQZ100" s="35"/>
      <c r="WRA100" s="35"/>
      <c r="WRB100" s="35"/>
      <c r="WRC100" s="35"/>
      <c r="WRD100" s="35"/>
      <c r="WRE100" s="35"/>
      <c r="WRF100" s="35"/>
      <c r="WRG100" s="35"/>
      <c r="WRH100" s="35"/>
      <c r="WRI100" s="35"/>
      <c r="WRJ100" s="35"/>
      <c r="WRK100" s="35"/>
      <c r="WRL100" s="35"/>
      <c r="WRM100" s="35"/>
      <c r="WRN100" s="35"/>
      <c r="WRO100" s="35"/>
      <c r="WRP100" s="35"/>
      <c r="WRQ100" s="35"/>
      <c r="WRR100" s="35"/>
      <c r="WRS100" s="35"/>
      <c r="WRT100" s="35"/>
      <c r="WRU100" s="35"/>
      <c r="WRV100" s="35"/>
      <c r="WRW100" s="35"/>
      <c r="WRX100" s="35"/>
      <c r="WRY100" s="35"/>
      <c r="WRZ100" s="35"/>
      <c r="WSA100" s="35"/>
      <c r="WSB100" s="35"/>
      <c r="WSC100" s="35"/>
      <c r="WSD100" s="35"/>
      <c r="WSE100" s="35"/>
      <c r="WSF100" s="35"/>
      <c r="WSG100" s="35"/>
      <c r="WSH100" s="35"/>
      <c r="WSI100" s="35"/>
      <c r="WSJ100" s="35"/>
      <c r="WSK100" s="35"/>
      <c r="WSL100" s="35"/>
      <c r="WSM100" s="35"/>
      <c r="WSN100" s="35"/>
      <c r="WSO100" s="35"/>
      <c r="WSP100" s="35"/>
      <c r="WSQ100" s="35"/>
      <c r="WSR100" s="35"/>
      <c r="WSS100" s="35"/>
      <c r="WST100" s="35"/>
      <c r="WSU100" s="35"/>
      <c r="WSV100" s="35"/>
      <c r="WSW100" s="35"/>
      <c r="WSX100" s="35"/>
      <c r="WSY100" s="35"/>
      <c r="WSZ100" s="35"/>
      <c r="WTA100" s="35"/>
      <c r="WTB100" s="35"/>
      <c r="WTC100" s="35"/>
      <c r="WTD100" s="35"/>
      <c r="WTE100" s="35"/>
      <c r="WTF100" s="35"/>
      <c r="WTG100" s="35"/>
      <c r="WTH100" s="35"/>
      <c r="WTI100" s="35"/>
      <c r="WTJ100" s="35"/>
      <c r="WTK100" s="35"/>
      <c r="WTL100" s="35"/>
      <c r="WTM100" s="35"/>
      <c r="WTN100" s="35"/>
      <c r="WTO100" s="35"/>
      <c r="WTP100" s="35"/>
      <c r="WTQ100" s="35"/>
      <c r="WTR100" s="35"/>
      <c r="WTS100" s="35"/>
      <c r="WTT100" s="35"/>
      <c r="WTU100" s="35"/>
      <c r="WTV100" s="35"/>
      <c r="WTW100" s="35"/>
      <c r="WTX100" s="35"/>
      <c r="WTY100" s="35"/>
      <c r="WTZ100" s="35"/>
      <c r="WUA100" s="35"/>
      <c r="WUB100" s="35"/>
      <c r="WUC100" s="35"/>
      <c r="WUD100" s="35"/>
      <c r="WUE100" s="35"/>
      <c r="WUF100" s="35"/>
      <c r="WUG100" s="35"/>
      <c r="WUH100" s="35"/>
      <c r="WUI100" s="35"/>
      <c r="WUJ100" s="35"/>
      <c r="WUK100" s="35"/>
      <c r="WUL100" s="35"/>
      <c r="WUM100" s="35"/>
      <c r="WUN100" s="35"/>
      <c r="WUO100" s="35"/>
      <c r="WUP100" s="35"/>
      <c r="WUQ100" s="35"/>
      <c r="WUR100" s="35"/>
      <c r="WUS100" s="35"/>
      <c r="WUT100" s="35"/>
      <c r="WUU100" s="35"/>
      <c r="WUV100" s="35"/>
      <c r="WUW100" s="35"/>
      <c r="WUX100" s="35"/>
      <c r="WUY100" s="35"/>
      <c r="WUZ100" s="35"/>
      <c r="WVA100" s="35"/>
      <c r="WVB100" s="35"/>
      <c r="WVC100" s="35"/>
      <c r="WVD100" s="35"/>
      <c r="WVE100" s="35"/>
      <c r="WVF100" s="35"/>
      <c r="WVG100" s="35"/>
      <c r="WVH100" s="35"/>
      <c r="WVI100" s="35"/>
      <c r="WVJ100" s="35"/>
      <c r="WVK100" s="35"/>
      <c r="WVL100" s="35"/>
      <c r="WVM100" s="35"/>
      <c r="WVN100" s="35"/>
      <c r="WVO100" s="35"/>
      <c r="WVP100" s="35"/>
      <c r="WVQ100" s="35"/>
      <c r="WVR100" s="35"/>
      <c r="WVS100" s="35"/>
      <c r="WVT100" s="35"/>
      <c r="WVU100" s="35"/>
      <c r="WVV100" s="35"/>
      <c r="WVW100" s="35"/>
      <c r="WVX100" s="35"/>
      <c r="WVY100" s="35"/>
      <c r="WVZ100" s="35"/>
      <c r="WWA100" s="35"/>
      <c r="WWB100" s="35"/>
      <c r="WWC100" s="35"/>
      <c r="WWD100" s="35"/>
      <c r="WWE100" s="35"/>
      <c r="WWF100" s="35"/>
      <c r="WWG100" s="35"/>
      <c r="WWH100" s="35"/>
      <c r="WWI100" s="35"/>
      <c r="WWJ100" s="35"/>
      <c r="WWK100" s="35"/>
      <c r="WWL100" s="35"/>
      <c r="WWM100" s="35"/>
      <c r="WWN100" s="35"/>
      <c r="WWO100" s="35"/>
      <c r="WWP100" s="35"/>
      <c r="WWQ100" s="35"/>
      <c r="WWR100" s="35"/>
      <c r="WWS100" s="35"/>
      <c r="WWT100" s="35"/>
      <c r="WWU100" s="35"/>
      <c r="WWV100" s="35"/>
      <c r="WWW100" s="35"/>
      <c r="WWX100" s="35"/>
      <c r="WWY100" s="35"/>
      <c r="WWZ100" s="35"/>
      <c r="WXA100" s="35"/>
      <c r="WXB100" s="35"/>
      <c r="WXC100" s="35"/>
      <c r="WXD100" s="35"/>
      <c r="WXE100" s="35"/>
      <c r="WXF100" s="35"/>
      <c r="WXG100" s="35"/>
      <c r="WXH100" s="35"/>
      <c r="WXI100" s="35"/>
      <c r="WXJ100" s="35"/>
      <c r="WXK100" s="35"/>
      <c r="WXL100" s="35"/>
      <c r="WXM100" s="35"/>
      <c r="WXN100" s="35"/>
      <c r="WXO100" s="35"/>
      <c r="WXP100" s="35"/>
      <c r="WXQ100" s="35"/>
      <c r="WXR100" s="35"/>
      <c r="WXS100" s="35"/>
      <c r="WXT100" s="35"/>
      <c r="WXU100" s="35"/>
      <c r="WXV100" s="35"/>
      <c r="WXW100" s="35"/>
      <c r="WXX100" s="35"/>
      <c r="WXY100" s="35"/>
      <c r="WXZ100" s="35"/>
      <c r="WYA100" s="35"/>
      <c r="WYB100" s="35"/>
      <c r="WYC100" s="35"/>
      <c r="WYD100" s="35"/>
      <c r="WYE100" s="35"/>
      <c r="WYF100" s="35"/>
      <c r="WYG100" s="35"/>
      <c r="WYH100" s="35"/>
      <c r="WYI100" s="35"/>
      <c r="WYJ100" s="35"/>
      <c r="WYK100" s="35"/>
      <c r="WYL100" s="35"/>
      <c r="WYM100" s="35"/>
      <c r="WYN100" s="35"/>
      <c r="WYO100" s="35"/>
      <c r="WYP100" s="35"/>
      <c r="WYQ100" s="35"/>
      <c r="WYR100" s="35"/>
      <c r="WYS100" s="35"/>
      <c r="WYT100" s="35"/>
      <c r="WYU100" s="35"/>
      <c r="WYV100" s="35"/>
      <c r="WYW100" s="35"/>
      <c r="WYX100" s="35"/>
      <c r="WYY100" s="35"/>
      <c r="WYZ100" s="35"/>
      <c r="WZA100" s="35"/>
      <c r="WZB100" s="35"/>
      <c r="WZC100" s="35"/>
      <c r="WZD100" s="35"/>
      <c r="WZE100" s="35"/>
      <c r="WZF100" s="35"/>
      <c r="WZG100" s="35"/>
      <c r="WZH100" s="35"/>
      <c r="WZI100" s="35"/>
      <c r="WZJ100" s="35"/>
      <c r="WZK100" s="35"/>
      <c r="WZL100" s="35"/>
      <c r="WZM100" s="35"/>
      <c r="WZN100" s="35"/>
      <c r="WZO100" s="35"/>
      <c r="WZP100" s="35"/>
      <c r="WZQ100" s="35"/>
      <c r="WZR100" s="35"/>
      <c r="WZS100" s="35"/>
      <c r="WZT100" s="35"/>
      <c r="WZU100" s="35"/>
      <c r="WZV100" s="35"/>
      <c r="WZW100" s="35"/>
      <c r="WZX100" s="35"/>
      <c r="WZY100" s="35"/>
      <c r="WZZ100" s="35"/>
      <c r="XAA100" s="35"/>
      <c r="XAB100" s="35"/>
      <c r="XAC100" s="35"/>
      <c r="XAD100" s="35"/>
      <c r="XAE100" s="35"/>
      <c r="XAF100" s="35"/>
      <c r="XAG100" s="35"/>
      <c r="XAH100" s="35"/>
      <c r="XAI100" s="35"/>
      <c r="XAJ100" s="35"/>
      <c r="XAK100" s="35"/>
      <c r="XAL100" s="35"/>
      <c r="XAM100" s="35"/>
      <c r="XAN100" s="35"/>
      <c r="XAO100" s="35"/>
      <c r="XAP100" s="35"/>
      <c r="XAQ100" s="35"/>
      <c r="XAR100" s="35"/>
      <c r="XAS100" s="35"/>
      <c r="XAT100" s="35"/>
      <c r="XAU100" s="35"/>
      <c r="XAV100" s="35"/>
      <c r="XAW100" s="35"/>
      <c r="XAX100" s="35"/>
      <c r="XAY100" s="35"/>
      <c r="XAZ100" s="35"/>
      <c r="XBA100" s="35"/>
      <c r="XBB100" s="35"/>
      <c r="XBC100" s="35"/>
      <c r="XBD100" s="35"/>
      <c r="XBE100" s="35"/>
      <c r="XBF100" s="35"/>
      <c r="XBG100" s="35"/>
      <c r="XBH100" s="35"/>
      <c r="XBI100" s="35"/>
      <c r="XBJ100" s="35"/>
      <c r="XBK100" s="35"/>
      <c r="XBL100" s="35"/>
      <c r="XBM100" s="35"/>
      <c r="XBN100" s="35"/>
      <c r="XBO100" s="35"/>
      <c r="XBP100" s="35"/>
      <c r="XBQ100" s="35"/>
      <c r="XBR100" s="35"/>
      <c r="XBS100" s="35"/>
      <c r="XBT100" s="35"/>
      <c r="XBU100" s="35"/>
      <c r="XBV100" s="35"/>
      <c r="XBW100" s="35"/>
      <c r="XBX100" s="35"/>
      <c r="XBY100" s="35"/>
      <c r="XBZ100" s="35"/>
      <c r="XCA100" s="35"/>
      <c r="XCB100" s="35"/>
      <c r="XCC100" s="35"/>
      <c r="XCD100" s="35"/>
      <c r="XCE100" s="35"/>
      <c r="XCF100" s="35"/>
      <c r="XCG100" s="35"/>
      <c r="XCH100" s="35"/>
      <c r="XCI100" s="35"/>
      <c r="XCJ100" s="35"/>
      <c r="XCK100" s="35"/>
      <c r="XCL100" s="35"/>
      <c r="XCM100" s="35"/>
      <c r="XCN100" s="35"/>
      <c r="XCO100" s="35"/>
      <c r="XCP100" s="35"/>
      <c r="XCQ100" s="35"/>
      <c r="XCR100" s="35"/>
      <c r="XCS100" s="35"/>
      <c r="XCT100" s="35"/>
      <c r="XCU100" s="35"/>
      <c r="XCV100" s="35"/>
      <c r="XCW100" s="35"/>
      <c r="XCX100" s="35"/>
      <c r="XCY100" s="35"/>
      <c r="XCZ100" s="35"/>
      <c r="XDA100" s="35"/>
      <c r="XDB100" s="35"/>
      <c r="XDC100" s="35"/>
      <c r="XDD100" s="35"/>
      <c r="XDE100" s="35"/>
      <c r="XDF100" s="35"/>
      <c r="XDG100" s="35"/>
      <c r="XDH100" s="35"/>
      <c r="XDI100" s="35"/>
      <c r="XDJ100" s="35"/>
      <c r="XDK100" s="35"/>
      <c r="XDL100" s="35"/>
      <c r="XDM100" s="35"/>
      <c r="XDN100" s="35"/>
      <c r="XDO100" s="35"/>
      <c r="XDP100" s="35"/>
      <c r="XDQ100" s="35"/>
      <c r="XDR100" s="35"/>
      <c r="XDS100" s="35"/>
      <c r="XDT100" s="35"/>
      <c r="XDU100" s="35"/>
      <c r="XDV100" s="35"/>
      <c r="XDW100" s="35"/>
    </row>
    <row r="101" spans="1:16351" hidden="1">
      <c r="A101" s="28" t="s">
        <v>82</v>
      </c>
      <c r="B101" s="28" t="s">
        <v>83</v>
      </c>
      <c r="C101" s="28" t="s">
        <v>0</v>
      </c>
      <c r="D101" s="77" t="s">
        <v>1</v>
      </c>
      <c r="E101" s="77" t="s">
        <v>127</v>
      </c>
      <c r="F101" s="28" t="s">
        <v>9</v>
      </c>
      <c r="G101" s="77" t="s">
        <v>88</v>
      </c>
      <c r="H101" s="257" t="s">
        <v>138</v>
      </c>
      <c r="I101" s="78" t="s">
        <v>125</v>
      </c>
      <c r="J101" s="18">
        <v>20</v>
      </c>
      <c r="K101" s="18">
        <v>4</v>
      </c>
      <c r="L101" s="18">
        <f>J101+K101</f>
        <v>24</v>
      </c>
      <c r="M101" s="164">
        <v>46220</v>
      </c>
      <c r="N101" s="164">
        <v>46223</v>
      </c>
      <c r="O101" s="134">
        <v>46231</v>
      </c>
      <c r="P101" s="164">
        <v>46232</v>
      </c>
      <c r="Q101" s="134">
        <v>46255</v>
      </c>
      <c r="R101" s="164">
        <v>46258</v>
      </c>
      <c r="S101" s="134">
        <v>46269</v>
      </c>
      <c r="T101" s="254">
        <v>46272</v>
      </c>
      <c r="U101" s="135">
        <v>46325</v>
      </c>
      <c r="V101" s="135">
        <v>46328</v>
      </c>
      <c r="W101" s="258" t="s">
        <v>139</v>
      </c>
      <c r="X101" s="8" t="s">
        <v>139</v>
      </c>
      <c r="Y101" s="8" t="s">
        <v>3</v>
      </c>
      <c r="Z101" s="18" t="s">
        <v>4</v>
      </c>
      <c r="AB101" s="17"/>
      <c r="AC101" s="17"/>
      <c r="AD101" s="17"/>
      <c r="AE101" s="17"/>
      <c r="AF101" s="17"/>
      <c r="AG101" s="17"/>
      <c r="AH101" s="17"/>
      <c r="AI101" s="17"/>
      <c r="AJ101" s="17"/>
      <c r="AK101" s="17"/>
      <c r="AR101" s="10" t="s">
        <v>125</v>
      </c>
      <c r="AS101" s="269">
        <v>20</v>
      </c>
      <c r="AT101" s="270">
        <v>20</v>
      </c>
      <c r="AU101" s="270">
        <v>20</v>
      </c>
      <c r="AV101" s="270">
        <v>20</v>
      </c>
      <c r="AW101" s="270">
        <v>20</v>
      </c>
      <c r="AX101" s="271">
        <v>20</v>
      </c>
      <c r="AY101" s="271">
        <v>20</v>
      </c>
      <c r="AZ101" s="275">
        <v>20</v>
      </c>
      <c r="BA101" s="275">
        <v>20</v>
      </c>
      <c r="BB101" s="275">
        <v>20</v>
      </c>
      <c r="BC101" s="275">
        <v>20</v>
      </c>
      <c r="BD101" s="275">
        <v>20</v>
      </c>
      <c r="BE101" s="275">
        <v>20</v>
      </c>
      <c r="BF101" s="275">
        <v>20</v>
      </c>
      <c r="BG101" s="275">
        <v>20</v>
      </c>
      <c r="BH101" s="276">
        <v>20</v>
      </c>
    </row>
    <row r="102" spans="1:16351" hidden="1">
      <c r="A102" s="28" t="s">
        <v>82</v>
      </c>
      <c r="B102" s="28" t="s">
        <v>83</v>
      </c>
      <c r="C102" s="28" t="s">
        <v>0</v>
      </c>
      <c r="D102" s="77" t="s">
        <v>14</v>
      </c>
      <c r="E102" s="77" t="s">
        <v>127</v>
      </c>
      <c r="F102" s="28" t="s">
        <v>2</v>
      </c>
      <c r="G102" s="77" t="s">
        <v>88</v>
      </c>
      <c r="H102" s="257" t="s">
        <v>496</v>
      </c>
      <c r="I102" s="78" t="s">
        <v>125</v>
      </c>
      <c r="J102" s="18">
        <v>20</v>
      </c>
      <c r="K102" s="18">
        <v>4</v>
      </c>
      <c r="L102" s="18">
        <f t="shared" ref="L102:L115" si="23">J102+K102</f>
        <v>24</v>
      </c>
      <c r="M102" s="164">
        <v>46234</v>
      </c>
      <c r="N102" s="164">
        <v>46237</v>
      </c>
      <c r="O102" s="134">
        <v>46245</v>
      </c>
      <c r="P102" s="164">
        <v>46246</v>
      </c>
      <c r="Q102" s="134">
        <v>46269</v>
      </c>
      <c r="R102" s="164">
        <v>46272</v>
      </c>
      <c r="S102" s="134">
        <v>46283</v>
      </c>
      <c r="T102" s="254">
        <v>46286</v>
      </c>
      <c r="U102" s="135">
        <v>46339</v>
      </c>
      <c r="V102" s="135">
        <v>46342</v>
      </c>
      <c r="W102" s="258" t="s">
        <v>119</v>
      </c>
      <c r="X102" s="8" t="s">
        <v>119</v>
      </c>
      <c r="Y102" s="8" t="s">
        <v>3</v>
      </c>
      <c r="Z102" s="18" t="s">
        <v>4</v>
      </c>
      <c r="AB102" s="17"/>
      <c r="AC102" s="17"/>
      <c r="AD102" s="17"/>
      <c r="AE102" s="17"/>
      <c r="AF102" s="17"/>
      <c r="AG102" s="17"/>
      <c r="AH102" s="17"/>
      <c r="AI102" s="17"/>
      <c r="AJ102" s="17"/>
      <c r="AK102" s="17"/>
      <c r="AU102" s="269">
        <v>20</v>
      </c>
      <c r="AV102" s="270">
        <v>20</v>
      </c>
      <c r="AW102" s="270">
        <v>20</v>
      </c>
      <c r="AX102" s="270">
        <v>20</v>
      </c>
      <c r="AY102" s="270">
        <v>20</v>
      </c>
      <c r="AZ102" s="271">
        <v>20</v>
      </c>
      <c r="BA102" s="271">
        <v>20</v>
      </c>
      <c r="BB102" s="275">
        <v>20</v>
      </c>
      <c r="BC102" s="275">
        <v>20</v>
      </c>
      <c r="BD102" s="275">
        <v>20</v>
      </c>
      <c r="BE102" s="275">
        <v>20</v>
      </c>
      <c r="BF102" s="275">
        <v>20</v>
      </c>
      <c r="BG102" s="275">
        <v>20</v>
      </c>
      <c r="BH102" s="275">
        <v>20</v>
      </c>
      <c r="BI102" s="275">
        <v>20</v>
      </c>
      <c r="BJ102" s="276">
        <v>20</v>
      </c>
    </row>
    <row r="103" spans="1:16351" hidden="1">
      <c r="A103" s="28" t="s">
        <v>82</v>
      </c>
      <c r="B103" s="28" t="s">
        <v>83</v>
      </c>
      <c r="C103" s="28" t="s">
        <v>0</v>
      </c>
      <c r="D103" s="77" t="s">
        <v>1</v>
      </c>
      <c r="E103" s="77" t="s">
        <v>127</v>
      </c>
      <c r="F103" s="28" t="s">
        <v>9</v>
      </c>
      <c r="G103" s="77" t="s">
        <v>88</v>
      </c>
      <c r="H103" s="257" t="s">
        <v>497</v>
      </c>
      <c r="I103" s="78" t="s">
        <v>125</v>
      </c>
      <c r="J103" s="18">
        <v>20</v>
      </c>
      <c r="K103" s="18">
        <v>4</v>
      </c>
      <c r="L103" s="18">
        <f t="shared" si="23"/>
        <v>24</v>
      </c>
      <c r="M103" s="164">
        <v>46241</v>
      </c>
      <c r="N103" s="164">
        <v>46244</v>
      </c>
      <c r="O103" s="134">
        <v>46252</v>
      </c>
      <c r="P103" s="164">
        <v>46253</v>
      </c>
      <c r="Q103" s="134">
        <v>46276</v>
      </c>
      <c r="R103" s="164">
        <v>46279</v>
      </c>
      <c r="S103" s="134">
        <v>46290</v>
      </c>
      <c r="T103" s="254">
        <v>46293</v>
      </c>
      <c r="U103" s="135">
        <v>46346</v>
      </c>
      <c r="V103" s="135">
        <v>46349</v>
      </c>
      <c r="W103" s="258" t="s">
        <v>141</v>
      </c>
      <c r="X103" s="8" t="s">
        <v>141</v>
      </c>
      <c r="Y103" s="8" t="s">
        <v>3</v>
      </c>
      <c r="Z103" s="18" t="s">
        <v>4</v>
      </c>
      <c r="AB103" s="17"/>
      <c r="AC103" s="17"/>
      <c r="AD103" s="17"/>
      <c r="AE103" s="17"/>
      <c r="AF103" s="17"/>
      <c r="AG103" s="17"/>
      <c r="AH103" s="17"/>
      <c r="AI103" s="17"/>
      <c r="AJ103" s="17"/>
      <c r="AK103" s="17"/>
      <c r="AV103" s="269">
        <v>20</v>
      </c>
      <c r="AW103" s="270">
        <v>20</v>
      </c>
      <c r="AX103" s="270">
        <v>20</v>
      </c>
      <c r="AY103" s="270">
        <v>20</v>
      </c>
      <c r="AZ103" s="270">
        <v>20</v>
      </c>
      <c r="BA103" s="271">
        <v>20</v>
      </c>
      <c r="BB103" s="271">
        <v>20</v>
      </c>
      <c r="BC103" s="275">
        <v>20</v>
      </c>
      <c r="BD103" s="275">
        <v>20</v>
      </c>
      <c r="BE103" s="275">
        <v>20</v>
      </c>
      <c r="BF103" s="275">
        <v>20</v>
      </c>
      <c r="BG103" s="275">
        <v>20</v>
      </c>
      <c r="BH103" s="275">
        <v>20</v>
      </c>
      <c r="BI103" s="275">
        <v>20</v>
      </c>
      <c r="BJ103" s="275">
        <v>20</v>
      </c>
      <c r="BK103" s="276">
        <v>20</v>
      </c>
    </row>
    <row r="104" spans="1:16351" hidden="1">
      <c r="A104" s="28" t="s">
        <v>82</v>
      </c>
      <c r="B104" s="28" t="s">
        <v>83</v>
      </c>
      <c r="C104" s="28" t="s">
        <v>0</v>
      </c>
      <c r="D104" s="77" t="s">
        <v>14</v>
      </c>
      <c r="E104" s="77" t="s">
        <v>127</v>
      </c>
      <c r="F104" s="28" t="s">
        <v>2</v>
      </c>
      <c r="G104" s="77" t="s">
        <v>88</v>
      </c>
      <c r="H104" s="257" t="s">
        <v>143</v>
      </c>
      <c r="I104" s="78" t="s">
        <v>125</v>
      </c>
      <c r="J104" s="18">
        <v>20</v>
      </c>
      <c r="K104" s="18">
        <v>4</v>
      </c>
      <c r="L104" s="18">
        <f t="shared" si="23"/>
        <v>24</v>
      </c>
      <c r="M104" s="164">
        <v>46248</v>
      </c>
      <c r="N104" s="164">
        <v>46251</v>
      </c>
      <c r="O104" s="134">
        <v>46259</v>
      </c>
      <c r="P104" s="164">
        <v>46260</v>
      </c>
      <c r="Q104" s="134">
        <v>46283</v>
      </c>
      <c r="R104" s="164">
        <v>46286</v>
      </c>
      <c r="S104" s="134">
        <v>46297</v>
      </c>
      <c r="T104" s="254">
        <v>46300</v>
      </c>
      <c r="U104" s="135">
        <v>46353</v>
      </c>
      <c r="V104" s="135">
        <v>46356</v>
      </c>
      <c r="W104" s="8" t="s">
        <v>144</v>
      </c>
      <c r="X104" s="8" t="s">
        <v>144</v>
      </c>
      <c r="Y104" s="8" t="s">
        <v>3</v>
      </c>
      <c r="Z104" s="18" t="s">
        <v>4</v>
      </c>
      <c r="AB104" s="17"/>
      <c r="AC104" s="17"/>
      <c r="AD104" s="17"/>
      <c r="AE104" s="17"/>
      <c r="AF104" s="17"/>
      <c r="AG104" s="17"/>
      <c r="AH104" s="17"/>
      <c r="AI104" s="17"/>
      <c r="AJ104" s="17"/>
      <c r="AK104" s="17"/>
      <c r="AW104" s="269">
        <v>20</v>
      </c>
      <c r="AX104" s="270">
        <v>20</v>
      </c>
      <c r="AY104" s="270">
        <v>20</v>
      </c>
      <c r="AZ104" s="270">
        <v>20</v>
      </c>
      <c r="BA104" s="270">
        <v>20</v>
      </c>
      <c r="BB104" s="271">
        <v>20</v>
      </c>
      <c r="BC104" s="271">
        <v>20</v>
      </c>
      <c r="BD104" s="275">
        <v>20</v>
      </c>
      <c r="BE104" s="275">
        <v>20</v>
      </c>
      <c r="BF104" s="275">
        <v>20</v>
      </c>
      <c r="BG104" s="275">
        <v>20</v>
      </c>
      <c r="BH104" s="275">
        <v>20</v>
      </c>
      <c r="BI104" s="275">
        <v>20</v>
      </c>
      <c r="BJ104" s="275">
        <v>20</v>
      </c>
      <c r="BK104" s="275">
        <v>20</v>
      </c>
      <c r="BL104" s="276">
        <v>20</v>
      </c>
    </row>
    <row r="105" spans="1:16351" hidden="1">
      <c r="A105" s="28" t="s">
        <v>82</v>
      </c>
      <c r="B105" s="28" t="s">
        <v>83</v>
      </c>
      <c r="C105" s="28" t="s">
        <v>0</v>
      </c>
      <c r="D105" s="77" t="s">
        <v>1</v>
      </c>
      <c r="E105" s="77" t="s">
        <v>127</v>
      </c>
      <c r="F105" s="28" t="s">
        <v>9</v>
      </c>
      <c r="G105" s="77" t="s">
        <v>88</v>
      </c>
      <c r="H105" s="257" t="s">
        <v>178</v>
      </c>
      <c r="I105" s="78" t="s">
        <v>125</v>
      </c>
      <c r="J105" s="18">
        <v>20</v>
      </c>
      <c r="K105" s="18">
        <v>4</v>
      </c>
      <c r="L105" s="18">
        <f t="shared" si="23"/>
        <v>24</v>
      </c>
      <c r="M105" s="164">
        <v>46248</v>
      </c>
      <c r="N105" s="164">
        <v>46251</v>
      </c>
      <c r="O105" s="134">
        <v>46259</v>
      </c>
      <c r="P105" s="164">
        <v>46260</v>
      </c>
      <c r="Q105" s="134">
        <v>46283</v>
      </c>
      <c r="R105" s="164">
        <v>46286</v>
      </c>
      <c r="S105" s="134">
        <v>46297</v>
      </c>
      <c r="T105" s="254">
        <v>46300</v>
      </c>
      <c r="U105" s="135">
        <v>46353</v>
      </c>
      <c r="V105" s="135">
        <v>46356</v>
      </c>
      <c r="W105" s="8" t="s">
        <v>179</v>
      </c>
      <c r="X105" s="8" t="s">
        <v>179</v>
      </c>
      <c r="Y105" s="8" t="s">
        <v>3</v>
      </c>
      <c r="Z105" s="18" t="s">
        <v>4</v>
      </c>
      <c r="AB105" s="17"/>
      <c r="AC105" s="17"/>
      <c r="AD105" s="17"/>
      <c r="AE105" s="17"/>
      <c r="AF105" s="17"/>
      <c r="AG105" s="17"/>
      <c r="AH105" s="17"/>
      <c r="AI105" s="17"/>
      <c r="AJ105" s="17"/>
      <c r="AK105" s="17"/>
      <c r="AO105" s="7" t="s">
        <v>208</v>
      </c>
      <c r="AP105" s="7" t="s">
        <v>209</v>
      </c>
      <c r="AQ105" s="7" t="s">
        <v>209</v>
      </c>
      <c r="AR105" s="7" t="s">
        <v>209</v>
      </c>
      <c r="AW105" s="269">
        <v>20</v>
      </c>
      <c r="AX105" s="270">
        <v>20</v>
      </c>
      <c r="AY105" s="270">
        <v>20</v>
      </c>
      <c r="AZ105" s="270">
        <v>20</v>
      </c>
      <c r="BA105" s="270">
        <v>20</v>
      </c>
      <c r="BB105" s="271">
        <v>20</v>
      </c>
      <c r="BC105" s="271">
        <v>20</v>
      </c>
      <c r="BD105" s="275">
        <v>20</v>
      </c>
      <c r="BE105" s="275">
        <v>20</v>
      </c>
      <c r="BF105" s="275">
        <v>20</v>
      </c>
      <c r="BG105" s="275">
        <v>20</v>
      </c>
      <c r="BH105" s="275">
        <v>20</v>
      </c>
      <c r="BI105" s="275">
        <v>20</v>
      </c>
      <c r="BJ105" s="275">
        <v>20</v>
      </c>
      <c r="BK105" s="275">
        <v>20</v>
      </c>
      <c r="BL105" s="276">
        <v>20</v>
      </c>
    </row>
    <row r="106" spans="1:16351" hidden="1">
      <c r="A106" s="28" t="s">
        <v>82</v>
      </c>
      <c r="B106" s="28" t="s">
        <v>83</v>
      </c>
      <c r="C106" s="28" t="s">
        <v>0</v>
      </c>
      <c r="D106" s="77" t="s">
        <v>14</v>
      </c>
      <c r="E106" s="77" t="s">
        <v>127</v>
      </c>
      <c r="F106" s="28" t="s">
        <v>9</v>
      </c>
      <c r="G106" s="77" t="s">
        <v>88</v>
      </c>
      <c r="H106" s="257" t="s">
        <v>180</v>
      </c>
      <c r="I106" s="78" t="s">
        <v>125</v>
      </c>
      <c r="J106" s="18">
        <v>20</v>
      </c>
      <c r="K106" s="18">
        <v>4</v>
      </c>
      <c r="L106" s="18">
        <f t="shared" si="23"/>
        <v>24</v>
      </c>
      <c r="M106" s="164">
        <v>46255</v>
      </c>
      <c r="N106" s="164">
        <v>46258</v>
      </c>
      <c r="O106" s="134">
        <v>46266</v>
      </c>
      <c r="P106" s="164">
        <v>46267</v>
      </c>
      <c r="Q106" s="134">
        <v>46290</v>
      </c>
      <c r="R106" s="164">
        <v>46293</v>
      </c>
      <c r="S106" s="134">
        <v>46304</v>
      </c>
      <c r="T106" s="254">
        <v>46307</v>
      </c>
      <c r="U106" s="135">
        <v>46360</v>
      </c>
      <c r="V106" s="135">
        <v>46363</v>
      </c>
      <c r="W106" s="8" t="s">
        <v>181</v>
      </c>
      <c r="X106" s="8" t="s">
        <v>181</v>
      </c>
      <c r="Y106" s="8" t="s">
        <v>3</v>
      </c>
      <c r="Z106" s="18" t="s">
        <v>4</v>
      </c>
      <c r="AB106" s="17"/>
      <c r="AC106" s="17"/>
      <c r="AD106" s="17"/>
      <c r="AE106" s="17"/>
      <c r="AF106" s="17"/>
      <c r="AG106" s="17"/>
      <c r="AH106" s="17"/>
      <c r="AI106" s="17"/>
      <c r="AJ106" s="17"/>
      <c r="AK106" s="17"/>
      <c r="AP106" s="7" t="s">
        <v>208</v>
      </c>
      <c r="AQ106" s="7" t="s">
        <v>209</v>
      </c>
      <c r="AR106" s="7" t="s">
        <v>209</v>
      </c>
      <c r="AX106" s="269">
        <v>20</v>
      </c>
      <c r="AY106" s="270">
        <v>20</v>
      </c>
      <c r="AZ106" s="270">
        <v>20</v>
      </c>
      <c r="BA106" s="270">
        <v>20</v>
      </c>
      <c r="BB106" s="270">
        <v>20</v>
      </c>
      <c r="BC106" s="271">
        <v>20</v>
      </c>
      <c r="BD106" s="271">
        <v>20</v>
      </c>
      <c r="BE106" s="275">
        <v>20</v>
      </c>
      <c r="BF106" s="275">
        <v>20</v>
      </c>
      <c r="BG106" s="275">
        <v>20</v>
      </c>
      <c r="BH106" s="275">
        <v>20</v>
      </c>
      <c r="BI106" s="275">
        <v>20</v>
      </c>
      <c r="BJ106" s="275">
        <v>20</v>
      </c>
      <c r="BK106" s="275">
        <v>20</v>
      </c>
      <c r="BL106" s="275">
        <v>20</v>
      </c>
      <c r="BM106" s="276">
        <v>20</v>
      </c>
    </row>
    <row r="107" spans="1:16351" hidden="1">
      <c r="A107" s="28" t="s">
        <v>82</v>
      </c>
      <c r="B107" s="28" t="s">
        <v>83</v>
      </c>
      <c r="C107" s="28" t="s">
        <v>0</v>
      </c>
      <c r="D107" s="77" t="s">
        <v>1</v>
      </c>
      <c r="E107" s="77" t="s">
        <v>127</v>
      </c>
      <c r="F107" s="28" t="s">
        <v>9</v>
      </c>
      <c r="G107" s="77" t="s">
        <v>88</v>
      </c>
      <c r="H107" s="257" t="s">
        <v>147</v>
      </c>
      <c r="I107" s="78" t="s">
        <v>125</v>
      </c>
      <c r="J107" s="18">
        <v>20</v>
      </c>
      <c r="K107" s="18">
        <v>4</v>
      </c>
      <c r="L107" s="18">
        <f t="shared" si="23"/>
        <v>24</v>
      </c>
      <c r="M107" s="164">
        <v>46262</v>
      </c>
      <c r="N107" s="164">
        <v>46265</v>
      </c>
      <c r="O107" s="134">
        <v>46273</v>
      </c>
      <c r="P107" s="164">
        <v>46274</v>
      </c>
      <c r="Q107" s="134">
        <v>46297</v>
      </c>
      <c r="R107" s="164">
        <v>46300</v>
      </c>
      <c r="S107" s="134">
        <v>46311</v>
      </c>
      <c r="T107" s="254">
        <v>46314</v>
      </c>
      <c r="U107" s="135">
        <v>46367</v>
      </c>
      <c r="V107" s="135">
        <v>46370</v>
      </c>
      <c r="W107" s="8" t="s">
        <v>182</v>
      </c>
      <c r="X107" s="8" t="s">
        <v>182</v>
      </c>
      <c r="Y107" s="8" t="s">
        <v>3</v>
      </c>
      <c r="Z107" s="18" t="s">
        <v>4</v>
      </c>
      <c r="AB107" s="17"/>
      <c r="AC107" s="17"/>
      <c r="AD107" s="17"/>
      <c r="AE107" s="17"/>
      <c r="AF107" s="17"/>
      <c r="AG107" s="17"/>
      <c r="AH107" s="17"/>
      <c r="AI107" s="17"/>
      <c r="AJ107" s="17"/>
      <c r="AK107" s="17"/>
      <c r="AQ107" s="7" t="s">
        <v>208</v>
      </c>
      <c r="AR107" s="7" t="s">
        <v>209</v>
      </c>
      <c r="AY107" s="269">
        <v>20</v>
      </c>
      <c r="AZ107" s="270">
        <v>20</v>
      </c>
      <c r="BA107" s="270">
        <v>20</v>
      </c>
      <c r="BB107" s="270">
        <v>20</v>
      </c>
      <c r="BC107" s="270">
        <v>20</v>
      </c>
      <c r="BD107" s="271">
        <v>20</v>
      </c>
      <c r="BE107" s="271">
        <v>20</v>
      </c>
      <c r="BF107" s="275">
        <v>20</v>
      </c>
      <c r="BG107" s="275">
        <v>20</v>
      </c>
      <c r="BH107" s="275">
        <v>20</v>
      </c>
      <c r="BI107" s="275">
        <v>20</v>
      </c>
      <c r="BJ107" s="275">
        <v>20</v>
      </c>
      <c r="BK107" s="275">
        <v>20</v>
      </c>
      <c r="BL107" s="275">
        <v>20</v>
      </c>
      <c r="BM107" s="275">
        <v>20</v>
      </c>
      <c r="BN107" s="276">
        <v>20</v>
      </c>
    </row>
    <row r="108" spans="1:16351" hidden="1">
      <c r="A108" s="28" t="s">
        <v>82</v>
      </c>
      <c r="B108" s="28" t="s">
        <v>83</v>
      </c>
      <c r="C108" s="28" t="s">
        <v>0</v>
      </c>
      <c r="D108" s="77" t="s">
        <v>14</v>
      </c>
      <c r="E108" s="77" t="s">
        <v>127</v>
      </c>
      <c r="F108" s="28" t="s">
        <v>9</v>
      </c>
      <c r="G108" s="77" t="s">
        <v>88</v>
      </c>
      <c r="H108" s="257" t="s">
        <v>148</v>
      </c>
      <c r="I108" s="78" t="s">
        <v>125</v>
      </c>
      <c r="J108" s="18">
        <v>20</v>
      </c>
      <c r="K108" s="18">
        <v>4</v>
      </c>
      <c r="L108" s="18">
        <f t="shared" si="23"/>
        <v>24</v>
      </c>
      <c r="M108" s="164">
        <v>46269</v>
      </c>
      <c r="N108" s="164">
        <v>46272</v>
      </c>
      <c r="O108" s="134">
        <v>46280</v>
      </c>
      <c r="P108" s="164">
        <v>46281</v>
      </c>
      <c r="Q108" s="134">
        <v>46304</v>
      </c>
      <c r="R108" s="164">
        <v>46307</v>
      </c>
      <c r="S108" s="134">
        <v>46318</v>
      </c>
      <c r="T108" s="254">
        <v>46321</v>
      </c>
      <c r="U108" s="135">
        <v>46374</v>
      </c>
      <c r="V108" s="135">
        <v>46377</v>
      </c>
      <c r="W108" s="8" t="s">
        <v>183</v>
      </c>
      <c r="X108" s="8" t="s">
        <v>183</v>
      </c>
      <c r="Y108" s="8" t="s">
        <v>3</v>
      </c>
      <c r="Z108" s="18" t="s">
        <v>4</v>
      </c>
      <c r="AB108" s="17"/>
      <c r="AC108" s="17"/>
      <c r="AD108" s="17"/>
      <c r="AE108" s="17"/>
      <c r="AF108" s="17"/>
      <c r="AG108" s="17"/>
      <c r="AH108" s="17"/>
      <c r="AI108" s="17"/>
      <c r="AJ108" s="17"/>
      <c r="AK108" s="17"/>
      <c r="AR108" s="7" t="s">
        <v>208</v>
      </c>
      <c r="AZ108" s="269">
        <v>20</v>
      </c>
      <c r="BA108" s="270">
        <v>20</v>
      </c>
      <c r="BB108" s="270">
        <v>20</v>
      </c>
      <c r="BC108" s="270">
        <v>20</v>
      </c>
      <c r="BD108" s="270">
        <v>20</v>
      </c>
      <c r="BE108" s="271">
        <v>20</v>
      </c>
      <c r="BF108" s="271">
        <v>20</v>
      </c>
      <c r="BG108" s="275">
        <v>20</v>
      </c>
      <c r="BH108" s="275">
        <v>20</v>
      </c>
      <c r="BI108" s="275">
        <v>20</v>
      </c>
      <c r="BJ108" s="275">
        <v>20</v>
      </c>
      <c r="BK108" s="275">
        <v>20</v>
      </c>
      <c r="BL108" s="275">
        <v>20</v>
      </c>
      <c r="BM108" s="275">
        <v>20</v>
      </c>
      <c r="BN108" s="275">
        <v>20</v>
      </c>
      <c r="BO108" s="276">
        <v>20</v>
      </c>
    </row>
    <row r="109" spans="1:16351" hidden="1">
      <c r="A109" s="28" t="s">
        <v>82</v>
      </c>
      <c r="B109" s="28" t="s">
        <v>83</v>
      </c>
      <c r="C109" s="28" t="s">
        <v>0</v>
      </c>
      <c r="D109" s="77" t="s">
        <v>14</v>
      </c>
      <c r="E109" s="77" t="s">
        <v>127</v>
      </c>
      <c r="F109" s="28" t="s">
        <v>9</v>
      </c>
      <c r="G109" s="77" t="s">
        <v>88</v>
      </c>
      <c r="H109" s="257" t="s">
        <v>498</v>
      </c>
      <c r="I109" s="78" t="s">
        <v>125</v>
      </c>
      <c r="J109" s="18">
        <v>20</v>
      </c>
      <c r="K109" s="18">
        <v>4</v>
      </c>
      <c r="L109" s="18">
        <f t="shared" si="23"/>
        <v>24</v>
      </c>
      <c r="M109" s="164">
        <v>46269</v>
      </c>
      <c r="N109" s="164">
        <v>46272</v>
      </c>
      <c r="O109" s="134">
        <v>46280</v>
      </c>
      <c r="P109" s="164">
        <v>46281</v>
      </c>
      <c r="Q109" s="134">
        <v>46304</v>
      </c>
      <c r="R109" s="164">
        <v>46307</v>
      </c>
      <c r="S109" s="134">
        <v>46318</v>
      </c>
      <c r="T109" s="254">
        <v>46321</v>
      </c>
      <c r="U109" s="135">
        <v>46374</v>
      </c>
      <c r="V109" s="135">
        <v>46377</v>
      </c>
      <c r="W109" s="8" t="s">
        <v>185</v>
      </c>
      <c r="X109" s="8" t="s">
        <v>185</v>
      </c>
      <c r="Y109" s="8" t="s">
        <v>3</v>
      </c>
      <c r="Z109" s="18" t="s">
        <v>4</v>
      </c>
      <c r="AB109" s="17"/>
      <c r="AC109" s="17"/>
      <c r="AD109" s="17"/>
      <c r="AE109" s="17"/>
      <c r="AF109" s="17"/>
      <c r="AG109" s="17"/>
      <c r="AH109" s="17"/>
      <c r="AI109" s="17"/>
      <c r="AJ109" s="17"/>
      <c r="AK109" s="17"/>
      <c r="AR109" s="7" t="s">
        <v>208</v>
      </c>
      <c r="AZ109" s="269">
        <v>20</v>
      </c>
      <c r="BA109" s="270">
        <v>20</v>
      </c>
      <c r="BB109" s="270">
        <v>20</v>
      </c>
      <c r="BC109" s="270">
        <v>20</v>
      </c>
      <c r="BD109" s="270">
        <v>20</v>
      </c>
      <c r="BE109" s="271">
        <v>20</v>
      </c>
      <c r="BF109" s="271">
        <v>20</v>
      </c>
      <c r="BG109" s="275">
        <v>20</v>
      </c>
      <c r="BH109" s="275">
        <v>20</v>
      </c>
      <c r="BI109" s="275">
        <v>20</v>
      </c>
      <c r="BJ109" s="275">
        <v>20</v>
      </c>
      <c r="BK109" s="275">
        <v>20</v>
      </c>
      <c r="BL109" s="275">
        <v>20</v>
      </c>
      <c r="BM109" s="275">
        <v>20</v>
      </c>
      <c r="BN109" s="275">
        <v>20</v>
      </c>
      <c r="BO109" s="276">
        <v>20</v>
      </c>
    </row>
    <row r="110" spans="1:16351">
      <c r="A110" s="28" t="s">
        <v>82</v>
      </c>
      <c r="B110" s="28" t="s">
        <v>83</v>
      </c>
      <c r="C110" s="28" t="s">
        <v>0</v>
      </c>
      <c r="D110" s="77" t="s">
        <v>8</v>
      </c>
      <c r="E110" s="77" t="s">
        <v>127</v>
      </c>
      <c r="F110" s="28" t="s">
        <v>2</v>
      </c>
      <c r="G110" s="77" t="s">
        <v>88</v>
      </c>
      <c r="H110" s="257" t="s">
        <v>186</v>
      </c>
      <c r="I110" s="78" t="s">
        <v>125</v>
      </c>
      <c r="J110" s="18">
        <v>20</v>
      </c>
      <c r="K110" s="18">
        <v>4</v>
      </c>
      <c r="L110" s="18">
        <f t="shared" si="23"/>
        <v>24</v>
      </c>
      <c r="M110" s="164">
        <v>46276</v>
      </c>
      <c r="N110" s="164">
        <v>46279</v>
      </c>
      <c r="O110" s="134">
        <v>46287</v>
      </c>
      <c r="P110" s="164">
        <v>46288</v>
      </c>
      <c r="Q110" s="134">
        <v>46311</v>
      </c>
      <c r="R110" s="164">
        <v>46314</v>
      </c>
      <c r="S110" s="134">
        <v>46325</v>
      </c>
      <c r="T110" s="254">
        <v>46328</v>
      </c>
      <c r="U110" s="135">
        <v>46381</v>
      </c>
      <c r="V110" s="135">
        <v>46384</v>
      </c>
      <c r="W110" s="18" t="s">
        <v>93</v>
      </c>
      <c r="X110" s="18" t="s">
        <v>93</v>
      </c>
      <c r="Y110" s="8" t="s">
        <v>3</v>
      </c>
      <c r="Z110" s="18" t="s">
        <v>4</v>
      </c>
      <c r="AB110" s="17"/>
      <c r="AC110" s="17"/>
      <c r="AD110" s="17"/>
      <c r="AE110" s="17"/>
      <c r="AF110" s="17"/>
      <c r="AG110" s="17"/>
      <c r="AH110" s="17"/>
      <c r="AI110" s="17"/>
      <c r="AJ110" s="17"/>
      <c r="AK110" s="17"/>
      <c r="BA110" s="269">
        <v>20</v>
      </c>
      <c r="BB110" s="270">
        <v>20</v>
      </c>
      <c r="BC110" s="270">
        <v>20</v>
      </c>
      <c r="BD110" s="270">
        <v>20</v>
      </c>
      <c r="BE110" s="270">
        <v>20</v>
      </c>
      <c r="BF110" s="271">
        <v>20</v>
      </c>
      <c r="BG110" s="271">
        <v>20</v>
      </c>
      <c r="BH110" s="275">
        <v>20</v>
      </c>
      <c r="BI110" s="275">
        <v>20</v>
      </c>
      <c r="BJ110" s="275">
        <v>20</v>
      </c>
      <c r="BK110" s="275">
        <v>20</v>
      </c>
      <c r="BL110" s="275">
        <v>20</v>
      </c>
      <c r="BM110" s="275">
        <v>20</v>
      </c>
      <c r="BN110" s="275">
        <v>20</v>
      </c>
      <c r="BO110" s="275">
        <v>20</v>
      </c>
      <c r="BP110" s="276">
        <v>20</v>
      </c>
    </row>
    <row r="111" spans="1:16351" hidden="1">
      <c r="A111" s="28" t="s">
        <v>82</v>
      </c>
      <c r="B111" s="28" t="s">
        <v>83</v>
      </c>
      <c r="C111" s="28" t="s">
        <v>0</v>
      </c>
      <c r="D111" s="77" t="s">
        <v>1</v>
      </c>
      <c r="E111" s="77" t="s">
        <v>127</v>
      </c>
      <c r="F111" s="28" t="s">
        <v>9</v>
      </c>
      <c r="G111" s="77" t="s">
        <v>88</v>
      </c>
      <c r="H111" s="257" t="s">
        <v>499</v>
      </c>
      <c r="I111" s="78" t="s">
        <v>125</v>
      </c>
      <c r="J111" s="18">
        <v>15</v>
      </c>
      <c r="K111" s="18">
        <v>4</v>
      </c>
      <c r="L111" s="18">
        <f t="shared" si="23"/>
        <v>19</v>
      </c>
      <c r="M111" s="164">
        <v>46276</v>
      </c>
      <c r="N111" s="164">
        <v>46279</v>
      </c>
      <c r="O111" s="134">
        <v>46287</v>
      </c>
      <c r="P111" s="164">
        <v>46288</v>
      </c>
      <c r="Q111" s="134">
        <v>46311</v>
      </c>
      <c r="R111" s="164">
        <v>46314</v>
      </c>
      <c r="S111" s="134">
        <v>46325</v>
      </c>
      <c r="T111" s="254">
        <v>46328</v>
      </c>
      <c r="U111" s="135">
        <v>46381</v>
      </c>
      <c r="V111" s="135">
        <v>46384</v>
      </c>
      <c r="W111" s="258" t="s">
        <v>139</v>
      </c>
      <c r="X111" s="8" t="s">
        <v>139</v>
      </c>
      <c r="Y111" s="8" t="s">
        <v>3</v>
      </c>
      <c r="Z111" s="18" t="s">
        <v>4</v>
      </c>
      <c r="AB111" s="17"/>
      <c r="AC111" s="17"/>
      <c r="AD111" s="17"/>
      <c r="AE111" s="17"/>
      <c r="AF111" s="17"/>
      <c r="AG111" s="17"/>
      <c r="AH111" s="17"/>
      <c r="AI111" s="17"/>
      <c r="AJ111" s="17"/>
      <c r="AK111" s="17"/>
      <c r="BA111" s="269">
        <v>15</v>
      </c>
      <c r="BB111" s="270">
        <v>15</v>
      </c>
      <c r="BC111" s="270">
        <v>15</v>
      </c>
      <c r="BD111" s="270">
        <v>15</v>
      </c>
      <c r="BE111" s="270">
        <v>15</v>
      </c>
      <c r="BF111" s="271">
        <v>15</v>
      </c>
      <c r="BG111" s="271">
        <v>15</v>
      </c>
      <c r="BH111" s="275">
        <v>15</v>
      </c>
      <c r="BI111" s="275">
        <v>15</v>
      </c>
      <c r="BJ111" s="275">
        <v>15</v>
      </c>
      <c r="BK111" s="275">
        <v>15</v>
      </c>
      <c r="BL111" s="275">
        <v>15</v>
      </c>
      <c r="BM111" s="275">
        <v>15</v>
      </c>
      <c r="BN111" s="275">
        <v>15</v>
      </c>
      <c r="BO111" s="275">
        <v>15</v>
      </c>
      <c r="BP111" s="276">
        <v>15</v>
      </c>
    </row>
    <row r="112" spans="1:16351">
      <c r="A112" s="28" t="s">
        <v>82</v>
      </c>
      <c r="B112" s="28" t="s">
        <v>83</v>
      </c>
      <c r="C112" s="28" t="s">
        <v>0</v>
      </c>
      <c r="D112" s="77" t="s">
        <v>8</v>
      </c>
      <c r="E112" s="77" t="s">
        <v>127</v>
      </c>
      <c r="F112" s="28" t="s">
        <v>2</v>
      </c>
      <c r="G112" s="77" t="s">
        <v>88</v>
      </c>
      <c r="H112" s="257" t="s">
        <v>152</v>
      </c>
      <c r="I112" s="78" t="s">
        <v>125</v>
      </c>
      <c r="J112" s="18">
        <v>20</v>
      </c>
      <c r="K112" s="18">
        <v>4</v>
      </c>
      <c r="L112" s="18">
        <f t="shared" si="23"/>
        <v>24</v>
      </c>
      <c r="M112" s="164">
        <v>46283</v>
      </c>
      <c r="N112" s="164">
        <v>46286</v>
      </c>
      <c r="O112" s="134">
        <v>46294</v>
      </c>
      <c r="P112" s="164">
        <v>46295</v>
      </c>
      <c r="Q112" s="134">
        <v>46318</v>
      </c>
      <c r="R112" s="164">
        <v>46321</v>
      </c>
      <c r="S112" s="134">
        <v>46332</v>
      </c>
      <c r="T112" s="254">
        <v>46335</v>
      </c>
      <c r="U112" s="135">
        <v>46388</v>
      </c>
      <c r="V112" s="135">
        <v>46391</v>
      </c>
      <c r="W112" s="18" t="s">
        <v>110</v>
      </c>
      <c r="X112" s="18" t="s">
        <v>110</v>
      </c>
      <c r="Y112" s="8" t="s">
        <v>3</v>
      </c>
      <c r="Z112" s="18" t="s">
        <v>4</v>
      </c>
      <c r="AB112" s="17"/>
      <c r="AC112" s="17"/>
      <c r="AD112" s="17"/>
      <c r="AE112" s="17"/>
      <c r="AF112" s="17"/>
      <c r="AG112" s="17"/>
      <c r="AH112" s="17"/>
      <c r="AI112" s="17"/>
      <c r="AJ112" s="17"/>
      <c r="AK112" s="17"/>
      <c r="BB112" s="269">
        <v>20</v>
      </c>
      <c r="BC112" s="270">
        <v>20</v>
      </c>
      <c r="BD112" s="270">
        <v>20</v>
      </c>
      <c r="BE112" s="270">
        <v>20</v>
      </c>
      <c r="BF112" s="270">
        <v>20</v>
      </c>
      <c r="BG112" s="271">
        <v>20</v>
      </c>
      <c r="BH112" s="271">
        <v>20</v>
      </c>
      <c r="BI112" s="275">
        <v>20</v>
      </c>
      <c r="BJ112" s="275">
        <v>20</v>
      </c>
      <c r="BK112" s="275">
        <v>20</v>
      </c>
      <c r="BL112" s="275">
        <v>20</v>
      </c>
      <c r="BM112" s="275">
        <v>20</v>
      </c>
      <c r="BN112" s="275">
        <v>20</v>
      </c>
      <c r="BO112" s="275">
        <v>20</v>
      </c>
      <c r="BP112" s="275">
        <v>20</v>
      </c>
      <c r="BQ112" s="276">
        <v>20</v>
      </c>
    </row>
    <row r="113" spans="1:71" hidden="1">
      <c r="A113" s="28" t="s">
        <v>82</v>
      </c>
      <c r="B113" s="28" t="s">
        <v>83</v>
      </c>
      <c r="C113" s="28" t="s">
        <v>0</v>
      </c>
      <c r="D113" s="77" t="s">
        <v>14</v>
      </c>
      <c r="E113" s="77" t="s">
        <v>127</v>
      </c>
      <c r="F113" s="28" t="s">
        <v>9</v>
      </c>
      <c r="G113" s="77" t="s">
        <v>88</v>
      </c>
      <c r="H113" s="257" t="s">
        <v>500</v>
      </c>
      <c r="I113" s="78" t="s">
        <v>125</v>
      </c>
      <c r="J113" s="18">
        <v>20</v>
      </c>
      <c r="K113" s="18">
        <v>4</v>
      </c>
      <c r="L113" s="18">
        <f t="shared" si="23"/>
        <v>24</v>
      </c>
      <c r="M113" s="164">
        <v>46283</v>
      </c>
      <c r="N113" s="164">
        <v>46286</v>
      </c>
      <c r="O113" s="134">
        <v>46294</v>
      </c>
      <c r="P113" s="164">
        <v>46295</v>
      </c>
      <c r="Q113" s="134">
        <v>46318</v>
      </c>
      <c r="R113" s="164">
        <v>46321</v>
      </c>
      <c r="S113" s="134">
        <v>46332</v>
      </c>
      <c r="T113" s="254">
        <v>46335</v>
      </c>
      <c r="U113" s="135">
        <v>46388</v>
      </c>
      <c r="V113" s="135">
        <v>46391</v>
      </c>
      <c r="W113" s="8" t="s">
        <v>188</v>
      </c>
      <c r="X113" s="8" t="s">
        <v>188</v>
      </c>
      <c r="Y113" s="8" t="s">
        <v>3</v>
      </c>
      <c r="Z113" s="18" t="s">
        <v>4</v>
      </c>
      <c r="AB113" s="17"/>
      <c r="AC113" s="17"/>
      <c r="AD113" s="17"/>
      <c r="AE113" s="17"/>
      <c r="AF113" s="17"/>
      <c r="AG113" s="17"/>
      <c r="AH113" s="17"/>
      <c r="AI113" s="17"/>
      <c r="AJ113" s="17"/>
      <c r="AK113" s="17"/>
      <c r="BB113" s="269">
        <v>20</v>
      </c>
      <c r="BC113" s="270">
        <v>20</v>
      </c>
      <c r="BD113" s="270">
        <v>20</v>
      </c>
      <c r="BE113" s="270">
        <v>20</v>
      </c>
      <c r="BF113" s="270">
        <v>20</v>
      </c>
      <c r="BG113" s="271">
        <v>20</v>
      </c>
      <c r="BH113" s="271">
        <v>20</v>
      </c>
      <c r="BI113" s="275">
        <v>20</v>
      </c>
      <c r="BJ113" s="275">
        <v>20</v>
      </c>
      <c r="BK113" s="275">
        <v>20</v>
      </c>
      <c r="BL113" s="275">
        <v>20</v>
      </c>
      <c r="BM113" s="275">
        <v>20</v>
      </c>
      <c r="BN113" s="275">
        <v>20</v>
      </c>
      <c r="BO113" s="275">
        <v>20</v>
      </c>
      <c r="BP113" s="275">
        <v>20</v>
      </c>
      <c r="BQ113" s="276">
        <v>20</v>
      </c>
    </row>
    <row r="114" spans="1:71" hidden="1">
      <c r="A114" s="28" t="s">
        <v>82</v>
      </c>
      <c r="B114" s="28" t="s">
        <v>83</v>
      </c>
      <c r="C114" s="28" t="s">
        <v>0</v>
      </c>
      <c r="D114" s="77" t="s">
        <v>14</v>
      </c>
      <c r="E114" s="77" t="s">
        <v>127</v>
      </c>
      <c r="F114" s="28" t="s">
        <v>2</v>
      </c>
      <c r="G114" s="77" t="s">
        <v>88</v>
      </c>
      <c r="H114" s="257" t="s">
        <v>154</v>
      </c>
      <c r="I114" s="78" t="s">
        <v>125</v>
      </c>
      <c r="J114" s="18">
        <v>20</v>
      </c>
      <c r="K114" s="18">
        <v>4</v>
      </c>
      <c r="L114" s="18">
        <f t="shared" si="23"/>
        <v>24</v>
      </c>
      <c r="M114" s="164">
        <v>46290</v>
      </c>
      <c r="N114" s="164">
        <v>46293</v>
      </c>
      <c r="O114" s="134">
        <v>46301</v>
      </c>
      <c r="P114" s="164">
        <v>46302</v>
      </c>
      <c r="Q114" s="134">
        <v>46325</v>
      </c>
      <c r="R114" s="164">
        <v>46328</v>
      </c>
      <c r="S114" s="134">
        <v>46339</v>
      </c>
      <c r="T114" s="254">
        <v>46342</v>
      </c>
      <c r="U114" s="135">
        <v>46395</v>
      </c>
      <c r="V114" s="135">
        <v>46398</v>
      </c>
      <c r="W114" s="258" t="s">
        <v>119</v>
      </c>
      <c r="X114" s="8" t="s">
        <v>119</v>
      </c>
      <c r="Y114" s="8" t="s">
        <v>3</v>
      </c>
      <c r="Z114" s="18" t="s">
        <v>4</v>
      </c>
      <c r="AB114" s="17"/>
      <c r="AC114" s="17"/>
      <c r="AD114" s="17"/>
      <c r="AE114" s="17"/>
      <c r="AF114" s="17"/>
      <c r="AG114" s="17"/>
      <c r="AH114" s="17"/>
      <c r="AI114" s="17"/>
      <c r="AJ114" s="17"/>
      <c r="AK114" s="17"/>
      <c r="BC114" s="269">
        <v>20</v>
      </c>
      <c r="BD114" s="270">
        <v>20</v>
      </c>
      <c r="BE114" s="270">
        <v>20</v>
      </c>
      <c r="BF114" s="270">
        <v>20</v>
      </c>
      <c r="BG114" s="270">
        <v>20</v>
      </c>
      <c r="BH114" s="271">
        <v>20</v>
      </c>
      <c r="BI114" s="271">
        <v>20</v>
      </c>
      <c r="BJ114" s="275">
        <v>20</v>
      </c>
      <c r="BK114" s="275">
        <v>20</v>
      </c>
      <c r="BL114" s="275">
        <v>20</v>
      </c>
      <c r="BM114" s="275">
        <v>20</v>
      </c>
      <c r="BN114" s="275">
        <v>20</v>
      </c>
      <c r="BO114" s="275">
        <v>20</v>
      </c>
      <c r="BP114" s="275">
        <v>20</v>
      </c>
      <c r="BQ114" s="275">
        <v>20</v>
      </c>
      <c r="BR114" s="276">
        <v>20</v>
      </c>
    </row>
    <row r="115" spans="1:71" hidden="1">
      <c r="A115" s="28" t="s">
        <v>82</v>
      </c>
      <c r="B115" s="28" t="s">
        <v>83</v>
      </c>
      <c r="C115" s="28" t="s">
        <v>0</v>
      </c>
      <c r="D115" s="77" t="s">
        <v>1</v>
      </c>
      <c r="E115" s="77" t="s">
        <v>127</v>
      </c>
      <c r="F115" s="28" t="s">
        <v>2</v>
      </c>
      <c r="G115" s="77" t="s">
        <v>88</v>
      </c>
      <c r="H115" s="257" t="s">
        <v>501</v>
      </c>
      <c r="I115" s="78" t="s">
        <v>125</v>
      </c>
      <c r="J115" s="18">
        <v>20</v>
      </c>
      <c r="K115" s="18">
        <v>4</v>
      </c>
      <c r="L115" s="18">
        <f t="shared" si="23"/>
        <v>24</v>
      </c>
      <c r="M115" s="164">
        <v>46297</v>
      </c>
      <c r="N115" s="164">
        <v>46300</v>
      </c>
      <c r="O115" s="134">
        <v>46308</v>
      </c>
      <c r="P115" s="164">
        <v>46309</v>
      </c>
      <c r="Q115" s="134">
        <v>46332</v>
      </c>
      <c r="R115" s="164">
        <v>46335</v>
      </c>
      <c r="S115" s="134">
        <v>46346</v>
      </c>
      <c r="T115" s="254">
        <v>46349</v>
      </c>
      <c r="U115" s="135">
        <v>46402</v>
      </c>
      <c r="V115" s="135">
        <v>46405</v>
      </c>
      <c r="W115" s="258" t="s">
        <v>141</v>
      </c>
      <c r="X115" s="8" t="s">
        <v>141</v>
      </c>
      <c r="Y115" s="8" t="s">
        <v>3</v>
      </c>
      <c r="Z115" s="18" t="s">
        <v>4</v>
      </c>
      <c r="AB115" s="17"/>
      <c r="AC115" s="17"/>
      <c r="AD115" s="17"/>
      <c r="AE115" s="17"/>
      <c r="AF115" s="17"/>
      <c r="AG115" s="17"/>
      <c r="AH115" s="17"/>
      <c r="AI115" s="17"/>
      <c r="AJ115" s="17"/>
      <c r="AK115" s="17"/>
      <c r="BD115" s="269">
        <v>20</v>
      </c>
      <c r="BE115" s="270">
        <v>20</v>
      </c>
      <c r="BF115" s="270">
        <v>20</v>
      </c>
      <c r="BG115" s="270">
        <v>20</v>
      </c>
      <c r="BH115" s="270">
        <v>20</v>
      </c>
      <c r="BI115" s="271">
        <v>20</v>
      </c>
      <c r="BJ115" s="271">
        <v>20</v>
      </c>
      <c r="BK115" s="275">
        <v>20</v>
      </c>
      <c r="BL115" s="275">
        <v>20</v>
      </c>
      <c r="BM115" s="275">
        <v>20</v>
      </c>
      <c r="BN115" s="275">
        <v>20</v>
      </c>
      <c r="BO115" s="275">
        <v>20</v>
      </c>
      <c r="BP115" s="275">
        <v>20</v>
      </c>
      <c r="BQ115" s="275">
        <v>20</v>
      </c>
      <c r="BR115" s="275">
        <v>20</v>
      </c>
      <c r="BS115" s="276">
        <v>20</v>
      </c>
    </row>
    <row r="116" spans="1:71">
      <c r="J116" s="18"/>
      <c r="K116" s="18"/>
      <c r="L116" s="18"/>
      <c r="M116" s="8"/>
      <c r="N116" s="8"/>
      <c r="O116" s="8"/>
      <c r="P116" s="8"/>
      <c r="Q116" s="8"/>
      <c r="R116" s="8"/>
      <c r="S116" s="8"/>
      <c r="T116" s="8"/>
      <c r="U116" s="136" t="s">
        <v>502</v>
      </c>
      <c r="AB116" s="17"/>
      <c r="AC116" s="17"/>
      <c r="AD116" s="17"/>
      <c r="AE116" s="17"/>
      <c r="AF116" s="17"/>
      <c r="AG116" s="17"/>
      <c r="AH116" s="17"/>
      <c r="AI116" s="17"/>
      <c r="AJ116" s="17"/>
      <c r="AK116" s="17"/>
      <c r="AS116" s="262">
        <f>SUM(AS101:AS115)</f>
        <v>20</v>
      </c>
      <c r="AT116" s="262">
        <f t="shared" ref="AT116:BS116" si="24">SUM(AT101:AT115)</f>
        <v>20</v>
      </c>
      <c r="AU116" s="262">
        <f t="shared" si="24"/>
        <v>40</v>
      </c>
      <c r="AV116" s="262">
        <f t="shared" si="24"/>
        <v>60</v>
      </c>
      <c r="AW116" s="262">
        <f t="shared" si="24"/>
        <v>100</v>
      </c>
      <c r="AX116" s="262">
        <f t="shared" si="24"/>
        <v>120</v>
      </c>
      <c r="AY116" s="262">
        <f t="shared" si="24"/>
        <v>140</v>
      </c>
      <c r="AZ116" s="262">
        <f t="shared" si="24"/>
        <v>180</v>
      </c>
      <c r="BA116" s="262">
        <f t="shared" si="24"/>
        <v>215</v>
      </c>
      <c r="BB116" s="262">
        <f t="shared" si="24"/>
        <v>255</v>
      </c>
      <c r="BC116" s="262">
        <f t="shared" si="24"/>
        <v>275</v>
      </c>
      <c r="BD116" s="262">
        <f t="shared" si="24"/>
        <v>295</v>
      </c>
      <c r="BE116" s="262">
        <f t="shared" si="24"/>
        <v>295</v>
      </c>
      <c r="BF116" s="262">
        <f t="shared" si="24"/>
        <v>295</v>
      </c>
      <c r="BG116" s="262">
        <f t="shared" si="24"/>
        <v>295</v>
      </c>
      <c r="BH116" s="262">
        <f t="shared" si="24"/>
        <v>295</v>
      </c>
      <c r="BI116" s="262">
        <f t="shared" si="24"/>
        <v>275</v>
      </c>
      <c r="BJ116" s="262">
        <f t="shared" si="24"/>
        <v>275</v>
      </c>
      <c r="BK116" s="262">
        <f t="shared" si="24"/>
        <v>255</v>
      </c>
      <c r="BL116" s="262">
        <f t="shared" si="24"/>
        <v>235</v>
      </c>
      <c r="BM116" s="262">
        <f t="shared" si="24"/>
        <v>195</v>
      </c>
      <c r="BN116" s="262">
        <f t="shared" si="24"/>
        <v>175</v>
      </c>
      <c r="BO116" s="262">
        <f t="shared" si="24"/>
        <v>155</v>
      </c>
      <c r="BP116" s="262">
        <f t="shared" si="24"/>
        <v>115</v>
      </c>
      <c r="BQ116" s="262">
        <f t="shared" si="24"/>
        <v>80</v>
      </c>
      <c r="BR116" s="262">
        <f t="shared" si="24"/>
        <v>40</v>
      </c>
      <c r="BS116" s="262">
        <f t="shared" si="24"/>
        <v>20</v>
      </c>
    </row>
    <row r="117" spans="1:71" ht="14.5">
      <c r="A117" s="260" t="s">
        <v>156</v>
      </c>
      <c r="B117" s="217" t="s">
        <v>9</v>
      </c>
      <c r="C117" s="217" t="s">
        <v>2</v>
      </c>
      <c r="D117" s="260" t="s">
        <v>157</v>
      </c>
      <c r="J117" s="18"/>
      <c r="K117" s="18"/>
      <c r="L117" s="18"/>
      <c r="M117" s="8"/>
      <c r="N117" s="8"/>
      <c r="O117" s="8"/>
      <c r="P117" s="8"/>
      <c r="Q117" s="8"/>
      <c r="R117" s="8"/>
      <c r="S117" s="8"/>
      <c r="T117" s="8"/>
      <c r="U117" s="8"/>
      <c r="V117" s="8"/>
      <c r="AB117" s="17"/>
      <c r="AC117" s="17"/>
      <c r="AD117" s="17"/>
      <c r="AE117" s="17"/>
      <c r="AF117" s="17"/>
      <c r="AG117" s="17"/>
      <c r="AH117" s="17"/>
      <c r="AI117" s="17"/>
      <c r="AJ117" s="17"/>
      <c r="AK117" s="17"/>
    </row>
    <row r="118" spans="1:71" ht="14">
      <c r="A118" s="204" t="s">
        <v>14</v>
      </c>
      <c r="B118" s="204">
        <v>80</v>
      </c>
      <c r="C118" s="204">
        <v>60</v>
      </c>
      <c r="D118" s="204">
        <v>140</v>
      </c>
      <c r="J118" s="18"/>
      <c r="K118" s="18"/>
      <c r="L118" s="18"/>
      <c r="M118" s="8"/>
      <c r="N118" s="8"/>
      <c r="O118" s="8"/>
      <c r="P118" s="8"/>
      <c r="Q118" s="8"/>
      <c r="R118" s="8"/>
      <c r="S118" s="8"/>
      <c r="T118" s="8"/>
      <c r="U118" s="8"/>
      <c r="V118" s="8"/>
      <c r="AB118" s="17"/>
      <c r="AC118" s="17"/>
      <c r="AD118" s="17"/>
      <c r="AE118" s="17"/>
      <c r="AF118" s="17"/>
      <c r="AG118" s="17"/>
      <c r="AH118" s="17"/>
      <c r="AI118" s="17"/>
      <c r="AJ118" s="17"/>
      <c r="AK118" s="17"/>
    </row>
    <row r="119" spans="1:71" ht="14">
      <c r="A119" s="204" t="s">
        <v>1</v>
      </c>
      <c r="B119" s="204">
        <v>95</v>
      </c>
      <c r="C119" s="204">
        <v>20</v>
      </c>
      <c r="D119" s="204">
        <v>115</v>
      </c>
      <c r="J119" s="18"/>
      <c r="K119" s="18"/>
      <c r="L119" s="18"/>
      <c r="M119" s="8"/>
      <c r="N119" s="8"/>
      <c r="O119" s="8"/>
      <c r="P119" s="8"/>
      <c r="Q119" s="8"/>
      <c r="R119" s="8"/>
      <c r="S119" s="8"/>
      <c r="T119" s="8"/>
      <c r="U119" s="8"/>
      <c r="V119" s="8"/>
      <c r="AB119" s="17"/>
      <c r="AC119" s="17"/>
      <c r="AD119" s="17"/>
      <c r="AE119" s="17"/>
      <c r="AF119" s="17"/>
      <c r="AG119" s="17"/>
      <c r="AH119" s="17"/>
      <c r="AI119" s="17"/>
      <c r="AJ119" s="17"/>
      <c r="AK119" s="17"/>
    </row>
    <row r="120" spans="1:71" ht="14">
      <c r="A120" s="204" t="s">
        <v>8</v>
      </c>
      <c r="B120" s="204">
        <v>0</v>
      </c>
      <c r="C120" s="204">
        <v>40</v>
      </c>
      <c r="D120" s="204">
        <v>40</v>
      </c>
      <c r="J120" s="18"/>
      <c r="K120" s="18"/>
      <c r="L120" s="18"/>
      <c r="M120" s="137"/>
      <c r="N120" s="8"/>
      <c r="O120" s="8"/>
      <c r="P120" s="8"/>
      <c r="Q120" s="8"/>
      <c r="R120" s="8"/>
      <c r="S120" s="8"/>
      <c r="T120" s="8"/>
      <c r="U120" s="8"/>
      <c r="V120" s="8"/>
      <c r="AB120" s="17"/>
      <c r="AC120" s="17"/>
      <c r="AD120" s="17"/>
      <c r="AE120" s="17"/>
      <c r="AF120" s="17"/>
      <c r="AG120" s="17"/>
      <c r="AH120" s="17"/>
      <c r="AI120" s="17"/>
      <c r="AJ120" s="17"/>
      <c r="AK120" s="17"/>
      <c r="AS120" s="8"/>
      <c r="AT120" s="278">
        <v>46204</v>
      </c>
      <c r="AU120" s="278">
        <v>46235</v>
      </c>
      <c r="AV120" s="278">
        <v>46266</v>
      </c>
      <c r="AW120" s="278">
        <v>46296</v>
      </c>
      <c r="AX120" s="278">
        <v>46327</v>
      </c>
      <c r="AY120" s="278">
        <v>46357</v>
      </c>
      <c r="AZ120" s="278">
        <v>46388</v>
      </c>
    </row>
    <row r="121" spans="1:71" ht="14.5">
      <c r="A121" s="260" t="s">
        <v>160</v>
      </c>
      <c r="B121" s="217">
        <f>SUM(B118:B120)</f>
        <v>175</v>
      </c>
      <c r="C121" s="217">
        <f>SUM(C118:C120)</f>
        <v>120</v>
      </c>
      <c r="D121" s="260">
        <v>295</v>
      </c>
      <c r="J121" s="18"/>
      <c r="K121" s="18"/>
      <c r="L121" s="18"/>
      <c r="M121" s="136"/>
      <c r="N121" s="8"/>
      <c r="O121" s="8"/>
      <c r="P121" s="8"/>
      <c r="Q121" s="8"/>
      <c r="R121" s="8"/>
      <c r="S121" s="8"/>
      <c r="T121" s="8"/>
      <c r="U121" s="8"/>
      <c r="V121" s="8"/>
      <c r="AB121" s="17"/>
      <c r="AC121" s="17"/>
      <c r="AD121" s="17"/>
      <c r="AE121" s="17"/>
      <c r="AF121" s="17"/>
      <c r="AG121" s="17"/>
      <c r="AH121" s="17"/>
      <c r="AI121" s="17"/>
      <c r="AJ121" s="17"/>
      <c r="AK121" s="17"/>
      <c r="AS121" s="279" t="s">
        <v>1</v>
      </c>
      <c r="AT121" s="206"/>
      <c r="AU121" s="206"/>
      <c r="AV121" s="206"/>
      <c r="AW121" s="206"/>
      <c r="AX121" s="206"/>
      <c r="AY121" s="206"/>
      <c r="AZ121" s="206"/>
    </row>
    <row r="122" spans="1:71" ht="14">
      <c r="A122" s="49"/>
      <c r="B122" s="49"/>
      <c r="C122" s="49"/>
      <c r="D122" s="49"/>
      <c r="E122" s="49"/>
      <c r="J122" s="18"/>
      <c r="K122" s="18"/>
      <c r="L122" s="18"/>
      <c r="M122" s="136"/>
      <c r="N122" s="8"/>
      <c r="O122" s="8"/>
      <c r="P122" s="8"/>
      <c r="Q122" s="8"/>
      <c r="R122" s="8"/>
      <c r="S122" s="8"/>
      <c r="T122" s="8"/>
      <c r="U122" s="8"/>
      <c r="V122" s="8"/>
      <c r="AB122" s="17"/>
      <c r="AC122" s="17"/>
      <c r="AD122" s="17"/>
      <c r="AE122" s="17"/>
      <c r="AF122" s="17"/>
      <c r="AG122" s="17"/>
      <c r="AH122" s="17"/>
      <c r="AI122" s="17"/>
      <c r="AJ122" s="17"/>
      <c r="AK122" s="17"/>
      <c r="AS122" s="206" t="s">
        <v>503</v>
      </c>
      <c r="AT122" s="206">
        <v>241</v>
      </c>
      <c r="AU122" s="206">
        <v>241</v>
      </c>
      <c r="AV122" s="206">
        <v>241</v>
      </c>
      <c r="AW122" s="206">
        <v>241</v>
      </c>
      <c r="AX122" s="206">
        <v>241</v>
      </c>
      <c r="AY122" s="206">
        <v>241</v>
      </c>
      <c r="AZ122" s="206">
        <v>241</v>
      </c>
    </row>
    <row r="123" spans="1:71" ht="14.5">
      <c r="A123" s="218" t="s">
        <v>39</v>
      </c>
      <c r="B123" s="218" t="s">
        <v>157</v>
      </c>
      <c r="C123" s="49"/>
      <c r="D123" s="49"/>
      <c r="E123" s="49"/>
      <c r="J123" s="18"/>
      <c r="K123" s="18"/>
      <c r="L123" s="18"/>
      <c r="M123" s="8"/>
      <c r="N123" s="8"/>
      <c r="O123" s="8"/>
      <c r="P123" s="8"/>
      <c r="Q123" s="8"/>
      <c r="R123" s="8"/>
      <c r="S123" s="8"/>
      <c r="T123" s="8"/>
      <c r="U123" s="8"/>
      <c r="V123" s="8"/>
      <c r="AB123" s="17"/>
      <c r="AC123" s="17"/>
      <c r="AD123" s="17"/>
      <c r="AE123" s="17"/>
      <c r="AF123" s="17"/>
      <c r="AG123" s="17"/>
      <c r="AH123" s="17"/>
      <c r="AI123" s="17"/>
      <c r="AJ123" s="17"/>
      <c r="AK123" s="17"/>
      <c r="AS123" s="206" t="s">
        <v>504</v>
      </c>
      <c r="AT123" s="206">
        <f>SUM(AT124:AT125)</f>
        <v>0</v>
      </c>
      <c r="AU123" s="206">
        <f t="shared" ref="AU123:AZ123" si="25">SUM(AU124:AU125)</f>
        <v>20</v>
      </c>
      <c r="AV123" s="206">
        <f t="shared" si="25"/>
        <v>60</v>
      </c>
      <c r="AW123" s="206">
        <f t="shared" si="25"/>
        <v>95</v>
      </c>
      <c r="AX123" s="206">
        <f t="shared" si="25"/>
        <v>95</v>
      </c>
      <c r="AY123" s="206">
        <f t="shared" si="25"/>
        <v>55</v>
      </c>
      <c r="AZ123" s="206">
        <f t="shared" si="25"/>
        <v>20</v>
      </c>
    </row>
    <row r="124" spans="1:71" ht="14">
      <c r="A124" s="204" t="s">
        <v>2</v>
      </c>
      <c r="B124" s="204">
        <v>120</v>
      </c>
      <c r="C124" s="49"/>
      <c r="D124" s="49"/>
      <c r="E124" s="49"/>
      <c r="J124" s="18"/>
      <c r="K124" s="18"/>
      <c r="L124" s="18"/>
      <c r="M124" s="8"/>
      <c r="N124" s="8"/>
      <c r="O124" s="8"/>
      <c r="P124" s="8"/>
      <c r="Q124" s="8"/>
      <c r="R124" s="8"/>
      <c r="S124" s="8"/>
      <c r="T124" s="8"/>
      <c r="U124" s="8"/>
      <c r="V124" s="8"/>
      <c r="AB124" s="17"/>
      <c r="AC124" s="17"/>
      <c r="AD124" s="17"/>
      <c r="AE124" s="17"/>
      <c r="AF124" s="17"/>
      <c r="AG124" s="17"/>
      <c r="AH124" s="17"/>
      <c r="AI124" s="17"/>
      <c r="AJ124" s="17"/>
      <c r="AK124" s="17"/>
      <c r="AS124" s="280" t="s">
        <v>9</v>
      </c>
      <c r="AT124" s="206">
        <v>0</v>
      </c>
      <c r="AU124" s="206">
        <v>20</v>
      </c>
      <c r="AV124" s="206">
        <v>60</v>
      </c>
      <c r="AW124" s="206">
        <v>95</v>
      </c>
      <c r="AX124" s="206">
        <v>75</v>
      </c>
      <c r="AY124" s="206">
        <v>35</v>
      </c>
      <c r="AZ124" s="206">
        <v>0</v>
      </c>
    </row>
    <row r="125" spans="1:71" ht="14">
      <c r="A125" s="204" t="s">
        <v>9</v>
      </c>
      <c r="B125" s="204">
        <v>175</v>
      </c>
      <c r="C125" s="49"/>
      <c r="D125" s="49"/>
      <c r="E125" s="49"/>
      <c r="J125" s="18"/>
      <c r="K125" s="18"/>
      <c r="L125" s="18"/>
      <c r="M125" s="8"/>
      <c r="N125" s="8"/>
      <c r="O125" s="8"/>
      <c r="P125" s="8"/>
      <c r="Q125" s="8"/>
      <c r="R125" s="8"/>
      <c r="S125" s="8"/>
      <c r="T125" s="8"/>
      <c r="U125" s="8"/>
      <c r="V125" s="8"/>
      <c r="AB125" s="17"/>
      <c r="AC125" s="17"/>
      <c r="AD125" s="17"/>
      <c r="AE125" s="17"/>
      <c r="AF125" s="17"/>
      <c r="AG125" s="17"/>
      <c r="AH125" s="17"/>
      <c r="AI125" s="17"/>
      <c r="AJ125" s="17"/>
      <c r="AK125" s="17"/>
      <c r="AS125" s="280" t="s">
        <v>2</v>
      </c>
      <c r="AT125" s="206">
        <v>0</v>
      </c>
      <c r="AU125" s="206">
        <v>0</v>
      </c>
      <c r="AV125" s="206">
        <v>0</v>
      </c>
      <c r="AW125" s="206">
        <v>0</v>
      </c>
      <c r="AX125" s="206">
        <v>20</v>
      </c>
      <c r="AY125" s="206">
        <v>20</v>
      </c>
      <c r="AZ125" s="206">
        <v>20</v>
      </c>
    </row>
    <row r="126" spans="1:71" ht="14.5">
      <c r="A126" s="218" t="s">
        <v>160</v>
      </c>
      <c r="B126" s="218">
        <v>295</v>
      </c>
      <c r="C126" s="49"/>
      <c r="D126" s="49"/>
      <c r="E126" s="49"/>
      <c r="J126" s="18"/>
      <c r="K126" s="18"/>
      <c r="L126" s="18"/>
      <c r="M126" s="8"/>
      <c r="N126" s="8"/>
      <c r="O126" s="8"/>
      <c r="P126" s="8"/>
      <c r="Q126" s="8"/>
      <c r="R126" s="8"/>
      <c r="S126" s="8"/>
      <c r="T126" s="8"/>
      <c r="U126" s="8"/>
      <c r="V126" s="8"/>
      <c r="AB126" s="17"/>
      <c r="AC126" s="17"/>
      <c r="AD126" s="17"/>
      <c r="AE126" s="17"/>
      <c r="AF126" s="17"/>
      <c r="AG126" s="17"/>
      <c r="AH126" s="17"/>
      <c r="AI126" s="17"/>
      <c r="AJ126" s="17"/>
      <c r="AK126" s="17"/>
      <c r="AS126" s="206" t="s">
        <v>505</v>
      </c>
      <c r="AT126" s="206">
        <v>0</v>
      </c>
      <c r="AU126" s="206">
        <v>4</v>
      </c>
      <c r="AV126" s="206">
        <v>6</v>
      </c>
      <c r="AW126" s="206">
        <v>10</v>
      </c>
      <c r="AX126" s="206">
        <v>10</v>
      </c>
      <c r="AY126" s="206">
        <v>6</v>
      </c>
      <c r="AZ126" s="206">
        <v>2</v>
      </c>
    </row>
    <row r="127" spans="1:71" ht="14.5">
      <c r="A127" s="281"/>
      <c r="B127" s="281"/>
      <c r="C127" s="49"/>
      <c r="D127" s="49"/>
      <c r="E127" s="49"/>
      <c r="J127" s="18"/>
      <c r="K127" s="18"/>
      <c r="L127" s="18"/>
      <c r="M127" s="8"/>
      <c r="N127" s="8"/>
      <c r="O127" s="8"/>
      <c r="P127" s="8"/>
      <c r="Q127" s="8"/>
      <c r="R127" s="8"/>
      <c r="S127" s="8"/>
      <c r="T127" s="8"/>
      <c r="U127" s="8"/>
      <c r="V127" s="8"/>
      <c r="AB127" s="17"/>
      <c r="AC127" s="17"/>
      <c r="AD127" s="17"/>
      <c r="AE127" s="17"/>
      <c r="AF127" s="17"/>
      <c r="AG127" s="17"/>
      <c r="AH127" s="17"/>
      <c r="AI127" s="17"/>
      <c r="AJ127" s="17"/>
      <c r="AK127" s="17"/>
      <c r="AS127" s="206" t="s">
        <v>506</v>
      </c>
      <c r="AT127" s="206">
        <v>19</v>
      </c>
      <c r="AU127" s="206">
        <v>19</v>
      </c>
      <c r="AV127" s="206">
        <v>19</v>
      </c>
      <c r="AW127" s="206">
        <v>19</v>
      </c>
      <c r="AX127" s="206">
        <v>19</v>
      </c>
      <c r="AY127" s="206">
        <v>19</v>
      </c>
      <c r="AZ127" s="206">
        <v>19</v>
      </c>
    </row>
    <row r="128" spans="1:71" ht="14">
      <c r="A128" s="49"/>
      <c r="B128" s="49"/>
      <c r="C128" s="49"/>
      <c r="D128" s="49"/>
      <c r="E128" s="49"/>
      <c r="J128" s="18"/>
      <c r="K128" s="18"/>
      <c r="L128" s="18"/>
      <c r="M128" s="8"/>
      <c r="N128" s="8"/>
      <c r="O128" s="8"/>
      <c r="P128" s="8"/>
      <c r="Q128" s="8"/>
      <c r="R128" s="8"/>
      <c r="S128" s="8"/>
      <c r="T128" s="8"/>
      <c r="U128" s="8"/>
      <c r="V128" s="8"/>
      <c r="AB128" s="17"/>
      <c r="AC128" s="17"/>
      <c r="AD128" s="17"/>
      <c r="AE128" s="17"/>
      <c r="AF128" s="17"/>
      <c r="AG128" s="17"/>
      <c r="AH128" s="17"/>
      <c r="AI128" s="17"/>
      <c r="AJ128" s="17"/>
      <c r="AK128" s="17"/>
      <c r="AS128" s="279" t="s">
        <v>14</v>
      </c>
      <c r="AT128" s="206"/>
      <c r="AU128" s="206"/>
      <c r="AV128" s="206"/>
      <c r="AW128" s="206"/>
      <c r="AX128" s="206"/>
      <c r="AY128" s="206"/>
      <c r="AZ128" s="206"/>
    </row>
    <row r="129" spans="1:52" ht="14.5">
      <c r="A129" s="221" t="s">
        <v>164</v>
      </c>
      <c r="B129" s="221"/>
      <c r="C129" s="49"/>
      <c r="D129" s="49"/>
      <c r="E129" s="49"/>
      <c r="J129" s="18"/>
      <c r="K129" s="18"/>
      <c r="L129" s="18"/>
      <c r="M129" s="8"/>
      <c r="N129" s="8"/>
      <c r="O129" s="8"/>
      <c r="P129" s="8"/>
      <c r="Q129" s="8"/>
      <c r="R129" s="8"/>
      <c r="S129" s="8"/>
      <c r="T129" s="8"/>
      <c r="U129" s="8"/>
      <c r="V129" s="8"/>
      <c r="AB129" s="17"/>
      <c r="AC129" s="17"/>
      <c r="AD129" s="17"/>
      <c r="AE129" s="17"/>
      <c r="AF129" s="17"/>
      <c r="AG129" s="17"/>
      <c r="AH129" s="17"/>
      <c r="AI129" s="17"/>
      <c r="AJ129" s="17"/>
      <c r="AK129" s="17"/>
      <c r="AS129" s="206" t="s">
        <v>503</v>
      </c>
      <c r="AT129" s="206">
        <v>221</v>
      </c>
      <c r="AU129" s="206">
        <v>221</v>
      </c>
      <c r="AV129" s="206">
        <v>221</v>
      </c>
      <c r="AW129" s="206">
        <v>221</v>
      </c>
      <c r="AX129" s="206">
        <v>221</v>
      </c>
      <c r="AY129" s="206">
        <v>221</v>
      </c>
      <c r="AZ129" s="206">
        <v>221</v>
      </c>
    </row>
    <row r="130" spans="1:52" ht="14.5">
      <c r="A130" s="219" t="s">
        <v>165</v>
      </c>
      <c r="B130" s="219" t="s">
        <v>14</v>
      </c>
      <c r="C130" s="219" t="s">
        <v>1</v>
      </c>
      <c r="D130" s="219" t="s">
        <v>8</v>
      </c>
      <c r="E130" s="259" t="s">
        <v>195</v>
      </c>
      <c r="F130" s="219" t="s">
        <v>166</v>
      </c>
      <c r="J130" s="18"/>
      <c r="K130" s="18"/>
      <c r="L130" s="18"/>
      <c r="M130" s="8"/>
      <c r="N130" s="8"/>
      <c r="O130" s="8"/>
      <c r="P130" s="8"/>
      <c r="Q130" s="8"/>
      <c r="R130" s="8"/>
      <c r="S130" s="8"/>
      <c r="T130" s="8"/>
      <c r="U130" s="8"/>
      <c r="V130" s="8"/>
      <c r="AB130" s="17"/>
      <c r="AC130" s="17"/>
      <c r="AD130" s="17"/>
      <c r="AE130" s="17"/>
      <c r="AF130" s="17"/>
      <c r="AG130" s="17"/>
      <c r="AH130" s="17"/>
      <c r="AI130" s="17"/>
      <c r="AJ130" s="17"/>
      <c r="AK130" s="17"/>
      <c r="AS130" s="206" t="s">
        <v>504</v>
      </c>
      <c r="AT130" s="206">
        <f>SUM(AT131:AT132)</f>
        <v>0</v>
      </c>
      <c r="AU130" s="206">
        <f t="shared" ref="AU130:AZ130" si="26">SUM(AU131:AU132)</f>
        <v>0</v>
      </c>
      <c r="AV130" s="206">
        <f t="shared" si="26"/>
        <v>60</v>
      </c>
      <c r="AW130" s="206">
        <f t="shared" si="26"/>
        <v>80</v>
      </c>
      <c r="AX130" s="206">
        <f t="shared" si="26"/>
        <v>40</v>
      </c>
      <c r="AY130" s="206">
        <f t="shared" si="26"/>
        <v>0</v>
      </c>
      <c r="AZ130" s="206">
        <f t="shared" si="26"/>
        <v>0</v>
      </c>
    </row>
    <row r="131" spans="1:52" ht="14.5">
      <c r="A131" s="220" t="s">
        <v>167</v>
      </c>
      <c r="B131" s="220">
        <v>0</v>
      </c>
      <c r="C131" s="220">
        <v>1</v>
      </c>
      <c r="D131" s="220">
        <v>0</v>
      </c>
      <c r="E131" s="220">
        <v>0</v>
      </c>
      <c r="F131" s="204">
        <f>SUM(B131:E131)</f>
        <v>1</v>
      </c>
      <c r="J131" s="18"/>
      <c r="K131" s="18"/>
      <c r="L131" s="18"/>
      <c r="M131" s="8"/>
      <c r="N131" s="8"/>
      <c r="O131" s="8"/>
      <c r="P131" s="8"/>
      <c r="Q131" s="8"/>
      <c r="R131" s="8"/>
      <c r="S131" s="8"/>
      <c r="T131" s="8"/>
      <c r="U131" s="8"/>
      <c r="V131" s="8"/>
      <c r="AB131" s="17"/>
      <c r="AC131" s="17"/>
      <c r="AD131" s="17"/>
      <c r="AE131" s="17"/>
      <c r="AF131" s="17"/>
      <c r="AG131" s="17"/>
      <c r="AH131" s="17"/>
      <c r="AI131" s="17"/>
      <c r="AJ131" s="17"/>
      <c r="AK131" s="17"/>
      <c r="AS131" s="280" t="s">
        <v>9</v>
      </c>
      <c r="AT131" s="206">
        <v>0</v>
      </c>
      <c r="AU131" s="206">
        <v>0</v>
      </c>
      <c r="AV131" s="206">
        <v>20</v>
      </c>
      <c r="AW131" s="206">
        <v>80</v>
      </c>
      <c r="AX131" s="206">
        <v>20</v>
      </c>
      <c r="AY131" s="206">
        <v>0</v>
      </c>
      <c r="AZ131" s="206">
        <v>0</v>
      </c>
    </row>
    <row r="132" spans="1:52" ht="14.5">
      <c r="A132" s="220" t="s">
        <v>168</v>
      </c>
      <c r="B132" s="220">
        <v>6</v>
      </c>
      <c r="C132" s="220">
        <v>4</v>
      </c>
      <c r="D132" s="220">
        <v>2</v>
      </c>
      <c r="E132" s="220">
        <v>2</v>
      </c>
      <c r="F132" s="204">
        <f t="shared" ref="F132:F137" si="27">SUM(B132:E132)</f>
        <v>14</v>
      </c>
      <c r="J132" s="18"/>
      <c r="K132" s="18"/>
      <c r="L132" s="18"/>
      <c r="M132" s="8"/>
      <c r="N132" s="8"/>
      <c r="O132" s="8"/>
      <c r="P132" s="8"/>
      <c r="Q132" s="8"/>
      <c r="R132" s="8"/>
      <c r="S132" s="8"/>
      <c r="T132" s="8"/>
      <c r="U132" s="8"/>
      <c r="V132" s="8"/>
      <c r="AB132" s="17"/>
      <c r="AC132" s="17"/>
      <c r="AD132" s="17"/>
      <c r="AE132" s="17"/>
      <c r="AF132" s="17"/>
      <c r="AG132" s="17"/>
      <c r="AH132" s="17"/>
      <c r="AI132" s="17"/>
      <c r="AJ132" s="17"/>
      <c r="AK132" s="17"/>
      <c r="AS132" s="280" t="s">
        <v>2</v>
      </c>
      <c r="AT132" s="206">
        <v>0</v>
      </c>
      <c r="AU132" s="206">
        <v>0</v>
      </c>
      <c r="AV132" s="206">
        <v>40</v>
      </c>
      <c r="AW132" s="206">
        <v>0</v>
      </c>
      <c r="AX132" s="206">
        <v>20</v>
      </c>
      <c r="AY132" s="206">
        <v>0</v>
      </c>
      <c r="AZ132" s="206">
        <v>0</v>
      </c>
    </row>
    <row r="133" spans="1:52" ht="14.5">
      <c r="A133" s="220" t="s">
        <v>169</v>
      </c>
      <c r="B133" s="220">
        <v>7</v>
      </c>
      <c r="C133" s="220">
        <v>6</v>
      </c>
      <c r="D133" s="220">
        <v>2</v>
      </c>
      <c r="E133" s="220">
        <v>0</v>
      </c>
      <c r="F133" s="204">
        <f t="shared" si="27"/>
        <v>15</v>
      </c>
      <c r="J133" s="18"/>
      <c r="K133" s="18"/>
      <c r="L133" s="18"/>
      <c r="M133" s="8"/>
      <c r="N133" s="8"/>
      <c r="O133" s="8"/>
      <c r="P133" s="8"/>
      <c r="Q133" s="8"/>
      <c r="R133" s="8"/>
      <c r="S133" s="8"/>
      <c r="T133" s="8"/>
      <c r="U133" s="8"/>
      <c r="V133" s="8"/>
      <c r="AB133" s="17"/>
      <c r="AC133" s="17"/>
      <c r="AD133" s="17"/>
      <c r="AE133" s="17"/>
      <c r="AF133" s="17"/>
      <c r="AG133" s="17"/>
      <c r="AH133" s="17"/>
      <c r="AI133" s="17"/>
      <c r="AJ133" s="17"/>
      <c r="AK133" s="17"/>
      <c r="AS133" s="206" t="s">
        <v>505</v>
      </c>
      <c r="AT133" s="206">
        <v>0</v>
      </c>
      <c r="AU133" s="206">
        <v>0</v>
      </c>
      <c r="AV133" s="206">
        <v>6</v>
      </c>
      <c r="AW133" s="206">
        <v>8</v>
      </c>
      <c r="AX133" s="206">
        <v>4</v>
      </c>
      <c r="AY133" s="206">
        <v>0</v>
      </c>
      <c r="AZ133" s="206">
        <v>0</v>
      </c>
    </row>
    <row r="134" spans="1:52" ht="14.5">
      <c r="A134" s="220"/>
      <c r="B134" s="220"/>
      <c r="C134" s="220"/>
      <c r="D134" s="220"/>
      <c r="E134" s="220"/>
      <c r="F134" s="204"/>
      <c r="J134" s="18"/>
      <c r="K134" s="18"/>
      <c r="L134" s="18"/>
      <c r="M134" s="8"/>
      <c r="N134" s="8"/>
      <c r="O134" s="8"/>
      <c r="P134" s="8"/>
      <c r="Q134" s="8"/>
      <c r="R134" s="8"/>
      <c r="S134" s="8"/>
      <c r="T134" s="8"/>
      <c r="U134" s="8"/>
      <c r="V134" s="8"/>
      <c r="AB134" s="17"/>
      <c r="AC134" s="17"/>
      <c r="AD134" s="17"/>
      <c r="AE134" s="17"/>
      <c r="AF134" s="17"/>
      <c r="AG134" s="17"/>
      <c r="AH134" s="17"/>
      <c r="AI134" s="17"/>
      <c r="AJ134" s="17"/>
      <c r="AK134" s="17"/>
      <c r="AS134" s="206" t="s">
        <v>506</v>
      </c>
      <c r="AT134" s="206">
        <v>21</v>
      </c>
      <c r="AU134" s="206">
        <v>21</v>
      </c>
      <c r="AV134" s="206">
        <v>21</v>
      </c>
      <c r="AW134" s="206">
        <v>21</v>
      </c>
      <c r="AX134" s="206">
        <v>21</v>
      </c>
      <c r="AY134" s="206">
        <v>21</v>
      </c>
      <c r="AZ134" s="206">
        <v>21</v>
      </c>
    </row>
    <row r="135" spans="1:52" ht="14.5">
      <c r="A135" s="220" t="s">
        <v>170</v>
      </c>
      <c r="B135" s="220" t="s">
        <v>196</v>
      </c>
      <c r="C135" s="220" t="s">
        <v>196</v>
      </c>
      <c r="D135" s="220" t="s">
        <v>196</v>
      </c>
      <c r="E135" s="220">
        <v>0</v>
      </c>
      <c r="F135" s="204">
        <f t="shared" si="27"/>
        <v>0</v>
      </c>
      <c r="J135" s="18"/>
      <c r="K135" s="18"/>
      <c r="L135" s="18"/>
      <c r="M135" s="8"/>
      <c r="N135" s="8"/>
      <c r="O135" s="8"/>
      <c r="P135" s="8"/>
      <c r="Q135" s="8"/>
      <c r="R135" s="8"/>
      <c r="S135" s="8"/>
      <c r="T135" s="8"/>
      <c r="U135" s="8"/>
      <c r="V135" s="8"/>
      <c r="AB135" s="17"/>
      <c r="AC135" s="17"/>
      <c r="AD135" s="17"/>
      <c r="AE135" s="17"/>
      <c r="AF135" s="17"/>
      <c r="AG135" s="17"/>
      <c r="AH135" s="17"/>
      <c r="AI135" s="17"/>
      <c r="AJ135" s="17"/>
      <c r="AK135" s="17"/>
      <c r="AS135" s="279" t="s">
        <v>8</v>
      </c>
      <c r="AT135" s="206"/>
      <c r="AU135" s="206"/>
      <c r="AV135" s="206"/>
      <c r="AW135" s="206"/>
      <c r="AX135" s="206"/>
      <c r="AY135" s="206"/>
      <c r="AZ135" s="206"/>
    </row>
    <row r="136" spans="1:52" ht="14.5">
      <c r="A136" s="220" t="s">
        <v>171</v>
      </c>
      <c r="B136" s="220" t="s">
        <v>196</v>
      </c>
      <c r="C136" s="220" t="s">
        <v>196</v>
      </c>
      <c r="D136" s="220" t="s">
        <v>196</v>
      </c>
      <c r="E136" s="220">
        <v>0</v>
      </c>
      <c r="F136" s="204">
        <f t="shared" si="27"/>
        <v>0</v>
      </c>
      <c r="J136" s="18"/>
      <c r="K136" s="18"/>
      <c r="L136" s="18"/>
      <c r="M136" s="8"/>
      <c r="N136" s="8"/>
      <c r="O136" s="8"/>
      <c r="P136" s="8"/>
      <c r="Q136" s="8"/>
      <c r="R136" s="8"/>
      <c r="S136" s="8"/>
      <c r="T136" s="8"/>
      <c r="U136" s="8"/>
      <c r="V136" s="8"/>
      <c r="AB136" s="17"/>
      <c r="AC136" s="17"/>
      <c r="AD136" s="17"/>
      <c r="AE136" s="17"/>
      <c r="AF136" s="17"/>
      <c r="AG136" s="17"/>
      <c r="AH136" s="17"/>
      <c r="AI136" s="17"/>
      <c r="AJ136" s="17"/>
      <c r="AK136" s="17"/>
      <c r="AS136" s="206" t="s">
        <v>503</v>
      </c>
      <c r="AT136" s="206">
        <v>43</v>
      </c>
      <c r="AU136" s="206">
        <v>43</v>
      </c>
      <c r="AV136" s="206">
        <v>43</v>
      </c>
      <c r="AW136" s="206">
        <v>43</v>
      </c>
      <c r="AX136" s="206">
        <v>43</v>
      </c>
      <c r="AY136" s="206">
        <v>43</v>
      </c>
      <c r="AZ136" s="206">
        <v>43</v>
      </c>
    </row>
    <row r="137" spans="1:52" ht="14.5">
      <c r="A137" s="220" t="s">
        <v>172</v>
      </c>
      <c r="B137" s="220">
        <v>14</v>
      </c>
      <c r="C137" s="220">
        <v>12</v>
      </c>
      <c r="D137" s="220">
        <v>4</v>
      </c>
      <c r="E137" s="220">
        <v>0</v>
      </c>
      <c r="F137" s="204">
        <f t="shared" si="27"/>
        <v>30</v>
      </c>
      <c r="J137" s="18"/>
      <c r="K137" s="18"/>
      <c r="L137" s="18"/>
      <c r="M137" s="8"/>
      <c r="N137" s="8"/>
      <c r="O137" s="8"/>
      <c r="P137" s="8"/>
      <c r="Q137" s="8"/>
      <c r="R137" s="8"/>
      <c r="S137" s="8"/>
      <c r="T137" s="8"/>
      <c r="U137" s="8"/>
      <c r="V137" s="8"/>
      <c r="AB137" s="17"/>
      <c r="AC137" s="17"/>
      <c r="AD137" s="17"/>
      <c r="AE137" s="17"/>
      <c r="AF137" s="17"/>
      <c r="AG137" s="17"/>
      <c r="AH137" s="17"/>
      <c r="AI137" s="17"/>
      <c r="AJ137" s="17"/>
      <c r="AK137" s="17"/>
      <c r="AS137" s="206" t="s">
        <v>504</v>
      </c>
      <c r="AT137" s="206">
        <f>SUM(AT138:AT139)</f>
        <v>0</v>
      </c>
      <c r="AU137" s="206">
        <f t="shared" ref="AU137:AX137" si="28">SUM(AU138:AU139)</f>
        <v>0</v>
      </c>
      <c r="AV137" s="206">
        <f t="shared" si="28"/>
        <v>0</v>
      </c>
      <c r="AW137" s="206">
        <f t="shared" si="28"/>
        <v>40</v>
      </c>
      <c r="AX137" s="206">
        <f t="shared" si="28"/>
        <v>40</v>
      </c>
      <c r="AY137" s="206">
        <f>SUM(AY138:AY139)</f>
        <v>40</v>
      </c>
      <c r="AZ137" s="206">
        <f t="shared" ref="AZ137" si="29">SUM(AZ138:AZ139)</f>
        <v>0</v>
      </c>
    </row>
    <row r="138" spans="1:52" ht="14.5">
      <c r="A138" s="219" t="s">
        <v>166</v>
      </c>
      <c r="B138" s="219">
        <f>SUM(B131:B137)</f>
        <v>27</v>
      </c>
      <c r="C138" s="219">
        <f t="shared" ref="C138:F138" si="30">SUM(C131:C137)</f>
        <v>23</v>
      </c>
      <c r="D138" s="219">
        <f t="shared" si="30"/>
        <v>8</v>
      </c>
      <c r="E138" s="259">
        <f t="shared" si="30"/>
        <v>2</v>
      </c>
      <c r="F138" s="219">
        <f t="shared" si="30"/>
        <v>60</v>
      </c>
      <c r="J138" s="18"/>
      <c r="K138" s="18"/>
      <c r="L138" s="18"/>
      <c r="M138" s="8"/>
      <c r="N138" s="8"/>
      <c r="O138" s="8"/>
      <c r="P138" s="8"/>
      <c r="Q138" s="8"/>
      <c r="R138" s="8"/>
      <c r="S138" s="8"/>
      <c r="T138" s="8"/>
      <c r="U138" s="8"/>
      <c r="V138" s="8"/>
      <c r="AB138" s="17"/>
      <c r="AC138" s="17"/>
      <c r="AD138" s="17"/>
      <c r="AE138" s="17"/>
      <c r="AF138" s="17"/>
      <c r="AG138" s="17"/>
      <c r="AH138" s="17"/>
      <c r="AI138" s="17"/>
      <c r="AJ138" s="17"/>
      <c r="AK138" s="17"/>
      <c r="AS138" s="280" t="s">
        <v>9</v>
      </c>
      <c r="AT138" s="206">
        <v>0</v>
      </c>
      <c r="AU138" s="206">
        <v>0</v>
      </c>
      <c r="AV138" s="206">
        <v>0</v>
      </c>
      <c r="AW138" s="206">
        <v>0</v>
      </c>
      <c r="AX138" s="206">
        <v>0</v>
      </c>
      <c r="AY138" s="206">
        <v>0</v>
      </c>
      <c r="AZ138" s="206">
        <v>0</v>
      </c>
    </row>
    <row r="139" spans="1:52">
      <c r="AS139" s="280" t="s">
        <v>2</v>
      </c>
      <c r="AT139" s="206">
        <v>0</v>
      </c>
      <c r="AU139" s="206">
        <v>0</v>
      </c>
      <c r="AV139" s="206">
        <v>0</v>
      </c>
      <c r="AW139" s="206">
        <v>40</v>
      </c>
      <c r="AX139" s="206">
        <v>40</v>
      </c>
      <c r="AY139" s="206">
        <v>40</v>
      </c>
      <c r="AZ139" s="206">
        <v>0</v>
      </c>
    </row>
    <row r="140" spans="1:52">
      <c r="AS140" s="206" t="s">
        <v>505</v>
      </c>
      <c r="AT140" s="206">
        <v>0</v>
      </c>
      <c r="AU140" s="206">
        <v>0</v>
      </c>
      <c r="AV140" s="206">
        <v>0</v>
      </c>
      <c r="AW140" s="206">
        <v>4</v>
      </c>
      <c r="AX140" s="206">
        <v>4</v>
      </c>
      <c r="AY140" s="206">
        <v>4</v>
      </c>
      <c r="AZ140" s="206">
        <v>0</v>
      </c>
    </row>
    <row r="141" spans="1:52">
      <c r="AS141" s="206" t="s">
        <v>506</v>
      </c>
      <c r="AT141" s="206">
        <v>3</v>
      </c>
      <c r="AU141" s="206">
        <v>3</v>
      </c>
      <c r="AV141" s="206">
        <v>3</v>
      </c>
      <c r="AW141" s="206">
        <v>3</v>
      </c>
      <c r="AX141" s="206">
        <v>3</v>
      </c>
      <c r="AY141" s="206">
        <v>3</v>
      </c>
      <c r="AZ141" s="206">
        <v>3</v>
      </c>
    </row>
    <row r="142" spans="1:52">
      <c r="AS142" s="279" t="s">
        <v>19</v>
      </c>
      <c r="AT142" s="206"/>
      <c r="AU142" s="206"/>
      <c r="AV142" s="206"/>
      <c r="AW142" s="206"/>
      <c r="AX142" s="206"/>
      <c r="AY142" s="206"/>
      <c r="AZ142" s="206"/>
    </row>
    <row r="143" spans="1:52">
      <c r="AS143" s="206" t="s">
        <v>503</v>
      </c>
      <c r="AT143" s="206">
        <v>38</v>
      </c>
      <c r="AU143" s="206">
        <v>38</v>
      </c>
      <c r="AV143" s="206">
        <v>38</v>
      </c>
      <c r="AW143" s="206">
        <v>38</v>
      </c>
      <c r="AX143" s="206">
        <v>38</v>
      </c>
      <c r="AY143" s="206">
        <v>38</v>
      </c>
      <c r="AZ143" s="206">
        <v>38</v>
      </c>
    </row>
    <row r="144" spans="1:52">
      <c r="AS144" s="206" t="s">
        <v>504</v>
      </c>
      <c r="AT144" s="206">
        <f>SUM(AT145:AT146)</f>
        <v>0</v>
      </c>
      <c r="AU144" s="206">
        <f t="shared" ref="AU144:AX144" si="31">SUM(AU145:AU146)</f>
        <v>0</v>
      </c>
      <c r="AV144" s="206">
        <f t="shared" si="31"/>
        <v>0</v>
      </c>
      <c r="AW144" s="206">
        <f t="shared" si="31"/>
        <v>0</v>
      </c>
      <c r="AX144" s="206">
        <f t="shared" si="31"/>
        <v>0</v>
      </c>
      <c r="AY144" s="206">
        <f>SUM(AY145:AY146)</f>
        <v>0</v>
      </c>
      <c r="AZ144" s="206">
        <f t="shared" ref="AZ144" si="32">SUM(AZ145:AZ146)</f>
        <v>0</v>
      </c>
    </row>
    <row r="145" spans="45:52">
      <c r="AS145" s="280" t="s">
        <v>9</v>
      </c>
      <c r="AT145" s="206">
        <v>0</v>
      </c>
      <c r="AU145" s="206">
        <v>0</v>
      </c>
      <c r="AV145" s="206">
        <v>0</v>
      </c>
      <c r="AW145" s="206">
        <v>0</v>
      </c>
      <c r="AX145" s="206">
        <v>0</v>
      </c>
      <c r="AY145" s="206">
        <v>0</v>
      </c>
      <c r="AZ145" s="206">
        <v>0</v>
      </c>
    </row>
    <row r="146" spans="45:52">
      <c r="AS146" s="280" t="s">
        <v>2</v>
      </c>
      <c r="AT146" s="206">
        <v>0</v>
      </c>
      <c r="AU146" s="206">
        <v>0</v>
      </c>
      <c r="AV146" s="206">
        <v>0</v>
      </c>
      <c r="AW146" s="206">
        <v>0</v>
      </c>
      <c r="AX146" s="206">
        <v>0</v>
      </c>
      <c r="AY146" s="206">
        <v>0</v>
      </c>
      <c r="AZ146" s="206">
        <v>0</v>
      </c>
    </row>
    <row r="147" spans="45:52">
      <c r="AS147" s="206" t="s">
        <v>505</v>
      </c>
      <c r="AT147" s="206">
        <v>0</v>
      </c>
      <c r="AU147" s="206">
        <v>0</v>
      </c>
      <c r="AV147" s="206">
        <v>0</v>
      </c>
      <c r="AW147" s="206">
        <v>0</v>
      </c>
      <c r="AX147" s="206">
        <v>0</v>
      </c>
      <c r="AY147" s="206">
        <v>0</v>
      </c>
      <c r="AZ147" s="206">
        <v>0</v>
      </c>
    </row>
    <row r="148" spans="45:52">
      <c r="AS148" s="206" t="s">
        <v>506</v>
      </c>
      <c r="AT148" s="206">
        <v>1</v>
      </c>
      <c r="AU148" s="206">
        <v>1</v>
      </c>
      <c r="AV148" s="206">
        <v>1</v>
      </c>
      <c r="AW148" s="206">
        <v>1</v>
      </c>
      <c r="AX148" s="206">
        <v>1</v>
      </c>
      <c r="AY148" s="206">
        <v>1</v>
      </c>
      <c r="AZ148" s="206">
        <v>1</v>
      </c>
    </row>
    <row r="149" spans="45:52">
      <c r="AS149" s="279" t="s">
        <v>21</v>
      </c>
      <c r="AT149" s="206"/>
      <c r="AU149" s="206"/>
      <c r="AV149" s="206"/>
      <c r="AW149" s="206"/>
      <c r="AX149" s="206"/>
      <c r="AY149" s="206"/>
      <c r="AZ149" s="206"/>
    </row>
    <row r="150" spans="45:52">
      <c r="AS150" s="206" t="s">
        <v>503</v>
      </c>
      <c r="AT150" s="206">
        <v>13</v>
      </c>
      <c r="AU150" s="206">
        <v>13</v>
      </c>
      <c r="AV150" s="206">
        <v>13</v>
      </c>
      <c r="AW150" s="206">
        <v>13</v>
      </c>
      <c r="AX150" s="206">
        <v>13</v>
      </c>
      <c r="AY150" s="206">
        <v>13</v>
      </c>
      <c r="AZ150" s="206">
        <v>13</v>
      </c>
    </row>
    <row r="151" spans="45:52">
      <c r="AS151" s="206" t="s">
        <v>504</v>
      </c>
      <c r="AT151" s="206">
        <f>SUM(AT152:AT153)</f>
        <v>0</v>
      </c>
      <c r="AU151" s="206">
        <f t="shared" ref="AU151:AX151" si="33">SUM(AU152:AU153)</f>
        <v>0</v>
      </c>
      <c r="AV151" s="206">
        <f t="shared" si="33"/>
        <v>0</v>
      </c>
      <c r="AW151" s="206">
        <f t="shared" si="33"/>
        <v>0</v>
      </c>
      <c r="AX151" s="206">
        <f t="shared" si="33"/>
        <v>0</v>
      </c>
      <c r="AY151" s="206">
        <f>SUM(AY152:AY153)</f>
        <v>0</v>
      </c>
      <c r="AZ151" s="206">
        <f t="shared" ref="AZ151" si="34">SUM(AZ152:AZ153)</f>
        <v>0</v>
      </c>
    </row>
    <row r="152" spans="45:52">
      <c r="AS152" s="280" t="s">
        <v>9</v>
      </c>
      <c r="AT152" s="206">
        <v>0</v>
      </c>
      <c r="AU152" s="206">
        <v>0</v>
      </c>
      <c r="AV152" s="206">
        <v>0</v>
      </c>
      <c r="AW152" s="206">
        <v>0</v>
      </c>
      <c r="AX152" s="206">
        <v>0</v>
      </c>
      <c r="AY152" s="206">
        <v>0</v>
      </c>
      <c r="AZ152" s="206">
        <v>0</v>
      </c>
    </row>
    <row r="153" spans="45:52">
      <c r="AS153" s="280" t="s">
        <v>2</v>
      </c>
      <c r="AT153" s="206">
        <v>0</v>
      </c>
      <c r="AU153" s="206">
        <v>0</v>
      </c>
      <c r="AV153" s="206">
        <v>0</v>
      </c>
      <c r="AW153" s="206">
        <v>0</v>
      </c>
      <c r="AX153" s="206">
        <v>0</v>
      </c>
      <c r="AY153" s="206">
        <v>0</v>
      </c>
      <c r="AZ153" s="206">
        <v>0</v>
      </c>
    </row>
    <row r="154" spans="45:52">
      <c r="AS154" s="206" t="s">
        <v>505</v>
      </c>
      <c r="AT154" s="206">
        <v>0</v>
      </c>
      <c r="AU154" s="206">
        <v>0</v>
      </c>
      <c r="AV154" s="206">
        <v>0</v>
      </c>
      <c r="AW154" s="206">
        <v>4</v>
      </c>
      <c r="AX154" s="206">
        <v>4</v>
      </c>
      <c r="AY154" s="206">
        <v>4</v>
      </c>
      <c r="AZ154" s="206">
        <v>0</v>
      </c>
    </row>
    <row r="155" spans="45:52">
      <c r="AS155" s="206" t="s">
        <v>506</v>
      </c>
      <c r="AT155" s="206">
        <v>1</v>
      </c>
      <c r="AU155" s="206">
        <v>1</v>
      </c>
      <c r="AV155" s="206">
        <v>1</v>
      </c>
      <c r="AW155" s="206">
        <v>1</v>
      </c>
      <c r="AX155" s="206">
        <v>1</v>
      </c>
      <c r="AY155" s="206">
        <v>1</v>
      </c>
      <c r="AZ155" s="206">
        <v>1</v>
      </c>
    </row>
    <row r="158" spans="45:52">
      <c r="AS158" s="278" t="s">
        <v>507</v>
      </c>
      <c r="AT158" s="278"/>
      <c r="AU158" s="278"/>
      <c r="AV158" s="278"/>
      <c r="AW158" s="278"/>
      <c r="AX158" s="278"/>
      <c r="AY158" s="278"/>
      <c r="AZ158" s="278"/>
    </row>
    <row r="159" spans="45:52">
      <c r="AS159" s="278" t="s">
        <v>508</v>
      </c>
      <c r="AT159" s="278" t="s">
        <v>509</v>
      </c>
      <c r="AU159" s="278" t="s">
        <v>510</v>
      </c>
      <c r="AV159" s="278" t="s">
        <v>511</v>
      </c>
      <c r="AW159" s="278" t="s">
        <v>21</v>
      </c>
      <c r="AX159" s="278" t="s">
        <v>405</v>
      </c>
      <c r="AY159" s="278" t="s">
        <v>14</v>
      </c>
      <c r="AZ159" s="278" t="s">
        <v>512</v>
      </c>
    </row>
    <row r="160" spans="45:52">
      <c r="AS160" s="283" t="s">
        <v>513</v>
      </c>
      <c r="AT160" s="283"/>
      <c r="AU160" s="283"/>
      <c r="AV160" s="283">
        <v>11</v>
      </c>
      <c r="AW160" s="283"/>
      <c r="AX160" s="283"/>
      <c r="AY160" s="283">
        <v>2</v>
      </c>
      <c r="AZ160" s="283">
        <v>13</v>
      </c>
    </row>
    <row r="161" spans="45:52">
      <c r="AS161" s="283" t="s">
        <v>514</v>
      </c>
      <c r="AT161" s="283">
        <v>8</v>
      </c>
      <c r="AU161" s="283"/>
      <c r="AV161" s="283">
        <v>12</v>
      </c>
      <c r="AW161" s="283"/>
      <c r="AX161" s="283"/>
      <c r="AY161" s="283">
        <v>32</v>
      </c>
      <c r="AZ161" s="283">
        <v>52</v>
      </c>
    </row>
    <row r="162" spans="45:52">
      <c r="AS162" s="283" t="s">
        <v>515</v>
      </c>
      <c r="AT162" s="283">
        <v>8</v>
      </c>
      <c r="AU162" s="283"/>
      <c r="AV162" s="283"/>
      <c r="AW162" s="283"/>
      <c r="AX162" s="283"/>
      <c r="AY162" s="283">
        <v>10</v>
      </c>
      <c r="AZ162" s="283">
        <v>18</v>
      </c>
    </row>
    <row r="163" spans="45:52">
      <c r="AS163" s="283" t="s">
        <v>516</v>
      </c>
      <c r="AT163" s="283">
        <v>9</v>
      </c>
      <c r="AU163" s="283"/>
      <c r="AV163" s="283">
        <v>2</v>
      </c>
      <c r="AW163" s="283"/>
      <c r="AX163" s="283"/>
      <c r="AY163" s="283">
        <v>9</v>
      </c>
      <c r="AZ163" s="283">
        <v>20</v>
      </c>
    </row>
    <row r="164" spans="45:52">
      <c r="AS164" s="283" t="s">
        <v>517</v>
      </c>
      <c r="AT164" s="283">
        <v>2</v>
      </c>
      <c r="AU164" s="283"/>
      <c r="AV164" s="283"/>
      <c r="AW164" s="283"/>
      <c r="AX164" s="283"/>
      <c r="AY164" s="283"/>
      <c r="AZ164" s="283">
        <v>2</v>
      </c>
    </row>
    <row r="165" spans="45:52">
      <c r="AS165" s="283" t="s">
        <v>518</v>
      </c>
      <c r="AT165" s="283">
        <v>4</v>
      </c>
      <c r="AU165" s="283"/>
      <c r="AV165" s="283"/>
      <c r="AW165" s="283"/>
      <c r="AX165" s="283"/>
      <c r="AY165" s="283">
        <v>11</v>
      </c>
      <c r="AZ165" s="283">
        <v>15</v>
      </c>
    </row>
    <row r="166" spans="45:52">
      <c r="AS166" s="283" t="s">
        <v>519</v>
      </c>
      <c r="AT166" s="283"/>
      <c r="AU166" s="283"/>
      <c r="AV166" s="283"/>
      <c r="AW166" s="283"/>
      <c r="AX166" s="283"/>
      <c r="AY166" s="283">
        <v>2</v>
      </c>
      <c r="AZ166" s="283">
        <v>2</v>
      </c>
    </row>
    <row r="167" spans="45:52">
      <c r="AS167" s="283" t="s">
        <v>520</v>
      </c>
      <c r="AT167" s="283">
        <v>7</v>
      </c>
      <c r="AU167" s="283"/>
      <c r="AV167" s="283"/>
      <c r="AW167" s="283"/>
      <c r="AX167" s="283"/>
      <c r="AY167" s="283">
        <v>4</v>
      </c>
      <c r="AZ167" s="283">
        <v>11</v>
      </c>
    </row>
    <row r="168" spans="45:52">
      <c r="AS168" s="283" t="s">
        <v>521</v>
      </c>
      <c r="AT168" s="283">
        <v>6</v>
      </c>
      <c r="AU168" s="283"/>
      <c r="AV168" s="283"/>
      <c r="AW168" s="283"/>
      <c r="AX168" s="283"/>
      <c r="AY168" s="283"/>
      <c r="AZ168" s="283">
        <v>6</v>
      </c>
    </row>
    <row r="169" spans="45:52">
      <c r="AS169" s="283" t="s">
        <v>522</v>
      </c>
      <c r="AT169" s="283">
        <v>6</v>
      </c>
      <c r="AU169" s="283"/>
      <c r="AV169" s="283"/>
      <c r="AW169" s="283"/>
      <c r="AX169" s="283"/>
      <c r="AY169" s="283">
        <v>1</v>
      </c>
      <c r="AZ169" s="283">
        <v>7</v>
      </c>
    </row>
    <row r="170" spans="45:52">
      <c r="AS170" s="283" t="s">
        <v>523</v>
      </c>
      <c r="AT170" s="283"/>
      <c r="AU170" s="283"/>
      <c r="AV170" s="283"/>
      <c r="AW170" s="283"/>
      <c r="AX170" s="283"/>
      <c r="AY170" s="283">
        <v>1</v>
      </c>
      <c r="AZ170" s="283">
        <v>1</v>
      </c>
    </row>
    <row r="171" spans="45:52">
      <c r="AS171" s="283" t="s">
        <v>524</v>
      </c>
      <c r="AT171" s="283">
        <v>26</v>
      </c>
      <c r="AU171" s="283"/>
      <c r="AV171" s="283">
        <v>1</v>
      </c>
      <c r="AW171" s="283"/>
      <c r="AX171" s="283"/>
      <c r="AY171" s="283">
        <v>8</v>
      </c>
      <c r="AZ171" s="283">
        <v>35</v>
      </c>
    </row>
    <row r="172" spans="45:52">
      <c r="AS172" s="283" t="s">
        <v>525</v>
      </c>
      <c r="AT172" s="283">
        <v>20</v>
      </c>
      <c r="AU172" s="283"/>
      <c r="AV172" s="283">
        <v>3</v>
      </c>
      <c r="AW172" s="283"/>
      <c r="AX172" s="283"/>
      <c r="AY172" s="283">
        <v>32</v>
      </c>
      <c r="AZ172" s="283">
        <v>55</v>
      </c>
    </row>
    <row r="173" spans="45:52">
      <c r="AS173" s="283" t="s">
        <v>526</v>
      </c>
      <c r="AT173" s="283">
        <v>20</v>
      </c>
      <c r="AU173" s="283"/>
      <c r="AV173" s="283"/>
      <c r="AW173" s="283"/>
      <c r="AX173" s="283"/>
      <c r="AY173" s="283">
        <v>5</v>
      </c>
      <c r="AZ173" s="283">
        <v>25</v>
      </c>
    </row>
    <row r="174" spans="45:52">
      <c r="AS174" s="283" t="s">
        <v>527</v>
      </c>
      <c r="AT174" s="283">
        <v>32</v>
      </c>
      <c r="AU174" s="283">
        <v>22</v>
      </c>
      <c r="AV174" s="283">
        <v>8</v>
      </c>
      <c r="AW174" s="283">
        <v>13</v>
      </c>
      <c r="AX174" s="283"/>
      <c r="AY174" s="283">
        <v>41</v>
      </c>
      <c r="AZ174" s="283">
        <v>116</v>
      </c>
    </row>
    <row r="175" spans="45:52">
      <c r="AS175" s="283" t="s">
        <v>528</v>
      </c>
      <c r="AT175" s="283">
        <v>72</v>
      </c>
      <c r="AU175" s="283">
        <v>21</v>
      </c>
      <c r="AV175" s="283"/>
      <c r="AW175" s="283"/>
      <c r="AX175" s="283"/>
      <c r="AY175" s="283">
        <v>41</v>
      </c>
      <c r="AZ175" s="283">
        <v>134</v>
      </c>
    </row>
    <row r="176" spans="45:52">
      <c r="AS176" s="283" t="s">
        <v>529</v>
      </c>
      <c r="AT176" s="283">
        <v>18</v>
      </c>
      <c r="AU176" s="283"/>
      <c r="AV176" s="283">
        <v>1</v>
      </c>
      <c r="AW176" s="283"/>
      <c r="AX176" s="283"/>
      <c r="AY176" s="283">
        <v>21</v>
      </c>
      <c r="AZ176" s="283">
        <v>40</v>
      </c>
    </row>
    <row r="177" spans="45:52">
      <c r="AS177" s="283" t="s">
        <v>530</v>
      </c>
      <c r="AT177" s="283">
        <v>3</v>
      </c>
      <c r="AU177" s="283"/>
      <c r="AV177" s="283"/>
      <c r="AW177" s="283"/>
      <c r="AX177" s="283"/>
      <c r="AY177" s="283">
        <v>1</v>
      </c>
      <c r="AZ177" s="283">
        <v>4</v>
      </c>
    </row>
    <row r="178" spans="45:52">
      <c r="AS178" s="283" t="s">
        <v>531</v>
      </c>
      <c r="AT178" s="283"/>
      <c r="AU178" s="283"/>
      <c r="AV178" s="283"/>
      <c r="AW178" s="283"/>
      <c r="AX178" s="283">
        <v>47</v>
      </c>
      <c r="AY178" s="283"/>
      <c r="AZ178" s="283">
        <v>47</v>
      </c>
    </row>
    <row r="179" spans="45:52">
      <c r="AS179" s="283" t="s">
        <v>532</v>
      </c>
      <c r="AT179" s="283"/>
      <c r="AU179" s="283"/>
      <c r="AV179" s="283"/>
      <c r="AW179" s="283"/>
      <c r="AX179" s="283">
        <v>5</v>
      </c>
      <c r="AY179" s="283"/>
      <c r="AZ179" s="283">
        <v>5</v>
      </c>
    </row>
    <row r="180" spans="45:52">
      <c r="AS180" s="283" t="s">
        <v>533</v>
      </c>
      <c r="AT180" s="283"/>
      <c r="AU180" s="283"/>
      <c r="AV180" s="283"/>
      <c r="AW180" s="283"/>
      <c r="AX180" s="283">
        <v>3</v>
      </c>
      <c r="AY180" s="283"/>
      <c r="AZ180" s="283">
        <v>3</v>
      </c>
    </row>
    <row r="181" spans="45:52">
      <c r="AS181" s="284" t="s">
        <v>534</v>
      </c>
      <c r="AT181" s="284">
        <f>SUM(AT160:AT180)</f>
        <v>241</v>
      </c>
      <c r="AU181" s="284">
        <f t="shared" ref="AU181:AZ181" si="35">SUM(AU160:AU180)</f>
        <v>43</v>
      </c>
      <c r="AV181" s="284">
        <f t="shared" si="35"/>
        <v>38</v>
      </c>
      <c r="AW181" s="284">
        <f t="shared" si="35"/>
        <v>13</v>
      </c>
      <c r="AX181" s="284">
        <f t="shared" si="35"/>
        <v>55</v>
      </c>
      <c r="AY181" s="284">
        <f t="shared" si="35"/>
        <v>221</v>
      </c>
      <c r="AZ181" s="284">
        <f t="shared" si="35"/>
        <v>611</v>
      </c>
    </row>
    <row r="182" spans="45:52">
      <c r="AS182" s="206"/>
      <c r="AT182" s="206"/>
      <c r="AU182" s="206"/>
      <c r="AV182" s="206"/>
      <c r="AW182" s="206"/>
      <c r="AX182" s="206"/>
      <c r="AY182" s="206"/>
      <c r="AZ182" s="206"/>
    </row>
    <row r="183" spans="45:52">
      <c r="AS183" s="284" t="s">
        <v>535</v>
      </c>
      <c r="AT183" s="284">
        <v>19</v>
      </c>
      <c r="AU183" s="284">
        <v>3</v>
      </c>
      <c r="AV183" s="284">
        <v>1</v>
      </c>
      <c r="AW183" s="284">
        <v>1</v>
      </c>
      <c r="AX183" s="284"/>
      <c r="AY183" s="284">
        <v>21</v>
      </c>
      <c r="AZ183" s="284">
        <v>45</v>
      </c>
    </row>
  </sheetData>
  <autoFilter ref="A100:XEX140" xr:uid="{703F44FE-4578-4489-B38A-9D8674AE56B9}">
    <filterColumn colId="3">
      <filters blank="1">
        <filter val="0"/>
        <filter val="115"/>
        <filter val="140"/>
        <filter val="2"/>
        <filter val="295"/>
        <filter val="4"/>
        <filter val="40"/>
        <filter val="8"/>
        <filter val="DVO"/>
        <filter val="HC"/>
        <filter val="TBD"/>
      </filters>
    </filterColumn>
  </autoFilter>
  <mergeCells count="6">
    <mergeCell ref="AC9:AF9"/>
    <mergeCell ref="AG9:AK9"/>
    <mergeCell ref="U54:X54"/>
    <mergeCell ref="Y54:AC54"/>
    <mergeCell ref="N99:Q99"/>
    <mergeCell ref="R99:V99"/>
  </mergeCell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63B2665B-3CFE-4B19-BBC3-9B49B3894BD5}">
          <x14:formula1>
            <xm:f>Validation!$B$2:$B$3</xm:f>
          </x14:formula1>
          <xm:sqref>C11:C30 C56:C75 C101:C115</xm:sqref>
        </x14:dataValidation>
        <x14:dataValidation type="list" allowBlank="1" showInputMessage="1" showErrorMessage="1" xr:uid="{55CD921A-D974-4CB5-8E54-CDC23C95D149}">
          <x14:formula1>
            <xm:f>Validation!$C$2:$C$6</xm:f>
          </x14:formula1>
          <xm:sqref>D11:D31 D56:D76 D101:D116</xm:sqref>
        </x14:dataValidation>
        <x14:dataValidation type="list" allowBlank="1" showInputMessage="1" showErrorMessage="1" xr:uid="{79F36A8C-E456-4925-8363-62FF27AA1164}">
          <x14:formula1>
            <xm:f>Validation!$D$2:$D$4</xm:f>
          </x14:formula1>
          <xm:sqref>F11:F30 F56:F75 F101:F115</xm:sqref>
        </x14:dataValidation>
        <x14:dataValidation type="list" allowBlank="1" showInputMessage="1" showErrorMessage="1" xr:uid="{1C643569-EF2D-4F65-BE88-E66F199AD4E2}">
          <x14:formula1>
            <xm:f>Validation!$E$2:$E$4</xm:f>
          </x14:formula1>
          <xm:sqref>AN11:AN13 AN16:AN23 AF56:AF58 AF61:AF75 Y101:Y115</xm:sqref>
        </x14:dataValidation>
        <x14:dataValidation type="list" allowBlank="1" showInputMessage="1" showErrorMessage="1" xr:uid="{377971D1-B7F5-4270-ABCC-87259F32F9A1}">
          <x14:formula1>
            <xm:f>Validation!$F$2:$F$6</xm:f>
          </x14:formula1>
          <xm:sqref>AX11:AX30 AP56:AP75 Z101:Z115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2D27-CBB7-463B-8FBB-65081B2E9DF4}">
  <sheetPr codeName="Sheet8"/>
  <dimension ref="A1:N45"/>
  <sheetViews>
    <sheetView showGridLines="0" topLeftCell="C1" zoomScale="90" zoomScaleNormal="90" workbookViewId="0">
      <selection activeCell="D6" sqref="D6"/>
    </sheetView>
  </sheetViews>
  <sheetFormatPr defaultColWidth="8.7265625" defaultRowHeight="14.5"/>
  <cols>
    <col min="1" max="1" width="33.453125" customWidth="1"/>
    <col min="2" max="2" width="21.453125" hidden="1" customWidth="1"/>
    <col min="3" max="3" width="18.26953125" customWidth="1"/>
    <col min="4" max="4" width="76.26953125" customWidth="1"/>
    <col min="5" max="5" width="12.1796875" customWidth="1"/>
    <col min="9" max="9" width="16.7265625" bestFit="1" customWidth="1"/>
    <col min="10" max="10" width="13.453125" customWidth="1"/>
    <col min="11" max="11" width="15.6328125" customWidth="1"/>
    <col min="12" max="12" width="15.54296875" bestFit="1" customWidth="1"/>
    <col min="13" max="13" width="16.453125" bestFit="1" customWidth="1"/>
    <col min="14" max="14" width="14.26953125" bestFit="1" customWidth="1"/>
  </cols>
  <sheetData>
    <row r="1" spans="1:14">
      <c r="A1" s="37" t="s">
        <v>48</v>
      </c>
      <c r="B1" s="69" t="s">
        <v>536</v>
      </c>
      <c r="C1" s="69" t="s">
        <v>537</v>
      </c>
      <c r="D1" s="37" t="s">
        <v>538</v>
      </c>
      <c r="E1" s="37" t="s">
        <v>37</v>
      </c>
      <c r="F1" s="37" t="s">
        <v>157</v>
      </c>
      <c r="G1" s="37" t="s">
        <v>539</v>
      </c>
      <c r="H1" s="37" t="s">
        <v>540</v>
      </c>
      <c r="I1" s="37" t="s">
        <v>323</v>
      </c>
      <c r="J1" s="37" t="s">
        <v>1152</v>
      </c>
      <c r="K1" s="37" t="s">
        <v>1153</v>
      </c>
      <c r="L1" s="37" t="s">
        <v>541</v>
      </c>
      <c r="M1" s="37" t="s">
        <v>542</v>
      </c>
      <c r="N1" s="37" t="s">
        <v>543</v>
      </c>
    </row>
    <row r="2" spans="1:14">
      <c r="A2" s="67" t="s">
        <v>5</v>
      </c>
      <c r="B2" s="66" t="s">
        <v>91</v>
      </c>
      <c r="C2" s="66" t="s">
        <v>544</v>
      </c>
      <c r="D2" s="68" t="s">
        <v>545</v>
      </c>
      <c r="E2" s="38" t="s">
        <v>158</v>
      </c>
      <c r="F2" s="38">
        <v>22</v>
      </c>
      <c r="G2" s="40">
        <v>46127</v>
      </c>
      <c r="H2" s="40">
        <v>46150</v>
      </c>
      <c r="I2" s="38" t="s">
        <v>93</v>
      </c>
      <c r="J2" s="38"/>
      <c r="K2" s="38" t="s">
        <v>546</v>
      </c>
      <c r="L2" s="38" t="s">
        <v>547</v>
      </c>
      <c r="M2" s="38"/>
      <c r="N2" s="38"/>
    </row>
    <row r="3" spans="1:14">
      <c r="A3" s="67" t="s">
        <v>12</v>
      </c>
      <c r="B3" s="66" t="s">
        <v>91</v>
      </c>
      <c r="C3" s="66" t="s">
        <v>548</v>
      </c>
      <c r="D3" s="68" t="s">
        <v>545</v>
      </c>
      <c r="E3" s="38" t="s">
        <v>158</v>
      </c>
      <c r="F3" s="38">
        <v>21</v>
      </c>
      <c r="G3" s="40">
        <v>46127</v>
      </c>
      <c r="H3" s="40">
        <v>46150</v>
      </c>
      <c r="I3" s="38" t="s">
        <v>110</v>
      </c>
      <c r="J3" s="38"/>
      <c r="K3" s="45" t="s">
        <v>549</v>
      </c>
      <c r="L3" s="38" t="s">
        <v>550</v>
      </c>
      <c r="M3" s="38"/>
      <c r="N3" s="38"/>
    </row>
    <row r="4" spans="1:14">
      <c r="A4" s="81" t="s">
        <v>18</v>
      </c>
      <c r="B4" s="66" t="s">
        <v>91</v>
      </c>
      <c r="C4" s="1023" t="s">
        <v>551</v>
      </c>
      <c r="D4" s="68" t="s">
        <v>545</v>
      </c>
      <c r="E4" s="38" t="s">
        <v>14</v>
      </c>
      <c r="F4" s="38">
        <v>15</v>
      </c>
      <c r="G4" s="40">
        <v>46148</v>
      </c>
      <c r="H4" s="40">
        <v>46174</v>
      </c>
      <c r="I4" s="38" t="s">
        <v>119</v>
      </c>
      <c r="J4" s="38"/>
      <c r="K4" s="38" t="s">
        <v>552</v>
      </c>
      <c r="L4" s="38"/>
      <c r="M4" s="38"/>
      <c r="N4" s="38"/>
    </row>
    <row r="5" spans="1:14">
      <c r="A5" s="38" t="s">
        <v>243</v>
      </c>
      <c r="B5" s="1167" t="s">
        <v>91</v>
      </c>
      <c r="C5" s="38" t="s">
        <v>1164</v>
      </c>
      <c r="D5" s="38" t="s">
        <v>1166</v>
      </c>
      <c r="E5" s="38" t="s">
        <v>1</v>
      </c>
      <c r="F5" s="38">
        <v>20</v>
      </c>
      <c r="G5" s="40">
        <v>46239</v>
      </c>
      <c r="H5" s="40">
        <v>46262</v>
      </c>
      <c r="I5" s="38" t="s">
        <v>139</v>
      </c>
      <c r="J5" s="38" t="s">
        <v>1165</v>
      </c>
      <c r="K5" s="38" t="s">
        <v>1154</v>
      </c>
      <c r="L5" s="38"/>
      <c r="M5" s="38"/>
      <c r="N5" s="38"/>
    </row>
    <row r="6" spans="1:14">
      <c r="A6" s="1189" t="s">
        <v>247</v>
      </c>
      <c r="B6" s="38"/>
      <c r="C6" s="38" t="s">
        <v>1168</v>
      </c>
      <c r="D6" s="38" t="s">
        <v>1166</v>
      </c>
      <c r="E6" s="38" t="s">
        <v>14</v>
      </c>
      <c r="F6" s="38">
        <v>20</v>
      </c>
      <c r="G6" s="40">
        <v>46253</v>
      </c>
      <c r="H6" s="40">
        <v>46276</v>
      </c>
      <c r="I6" s="38" t="s">
        <v>119</v>
      </c>
      <c r="J6" s="38" t="s">
        <v>1167</v>
      </c>
      <c r="K6" s="38" t="s">
        <v>1154</v>
      </c>
      <c r="L6" s="38"/>
      <c r="M6" s="38"/>
      <c r="N6" s="38"/>
    </row>
    <row r="7" spans="1:14">
      <c r="A7" s="38"/>
      <c r="B7" s="38"/>
      <c r="C7" s="38"/>
      <c r="D7" s="38"/>
      <c r="E7" s="38"/>
      <c r="F7" s="38"/>
      <c r="G7" s="40"/>
      <c r="H7" s="40"/>
      <c r="I7" s="38"/>
      <c r="J7" s="38"/>
      <c r="K7" s="38"/>
      <c r="L7" s="38"/>
      <c r="M7" s="38"/>
      <c r="N7" s="38"/>
    </row>
    <row r="8" spans="1:14">
      <c r="A8" s="38"/>
      <c r="B8" s="38"/>
      <c r="C8" s="38"/>
      <c r="D8" s="38"/>
      <c r="E8" s="38"/>
      <c r="F8" s="38"/>
      <c r="G8" s="38"/>
      <c r="H8" s="38"/>
      <c r="I8" s="38"/>
      <c r="J8" s="38"/>
      <c r="K8" s="38"/>
      <c r="L8" s="38"/>
      <c r="M8" s="38"/>
      <c r="N8" s="38"/>
    </row>
    <row r="9" spans="1:14">
      <c r="A9" s="38"/>
      <c r="B9" s="38"/>
      <c r="C9" s="38"/>
      <c r="D9" s="38"/>
      <c r="E9" s="38"/>
      <c r="F9" s="38"/>
      <c r="G9" s="38"/>
      <c r="H9" s="38"/>
      <c r="I9" s="38"/>
      <c r="J9" s="38"/>
      <c r="K9" s="38"/>
      <c r="L9" s="38"/>
      <c r="M9" s="38"/>
      <c r="N9" s="38"/>
    </row>
    <row r="10" spans="1:14">
      <c r="A10" s="38"/>
      <c r="B10" s="38"/>
      <c r="C10" s="38"/>
      <c r="D10" s="38"/>
      <c r="E10" s="38"/>
      <c r="F10" s="38"/>
      <c r="G10" s="40"/>
      <c r="H10" s="40"/>
      <c r="I10" s="38"/>
      <c r="J10" s="38"/>
      <c r="K10" s="38"/>
      <c r="L10" s="38"/>
      <c r="M10" s="38"/>
      <c r="N10" s="38"/>
    </row>
    <row r="11" spans="1:14">
      <c r="A11" s="38"/>
      <c r="B11" s="38"/>
      <c r="C11" s="38"/>
      <c r="D11" s="38"/>
      <c r="E11" s="38"/>
      <c r="F11" s="38"/>
      <c r="G11" s="40"/>
      <c r="H11" s="40"/>
      <c r="I11" s="38"/>
      <c r="J11" s="38"/>
      <c r="K11" s="38"/>
      <c r="L11" s="38"/>
      <c r="M11" s="38"/>
      <c r="N11" s="38"/>
    </row>
    <row r="12" spans="1:14">
      <c r="A12" s="38"/>
      <c r="B12" s="38"/>
      <c r="C12" s="46"/>
      <c r="D12" s="46"/>
      <c r="E12" s="46"/>
      <c r="F12" s="46"/>
      <c r="G12" s="47"/>
      <c r="H12" s="47"/>
      <c r="I12" s="46"/>
      <c r="J12" s="46"/>
      <c r="K12" s="46"/>
      <c r="L12" s="46"/>
      <c r="M12" s="46"/>
      <c r="N12" s="38"/>
    </row>
    <row r="13" spans="1:14">
      <c r="A13" s="38"/>
      <c r="B13" s="45"/>
      <c r="C13" s="46"/>
      <c r="D13" s="46"/>
      <c r="E13" s="46"/>
      <c r="F13" s="46"/>
      <c r="G13" s="47"/>
      <c r="H13" s="47"/>
      <c r="I13" s="46"/>
      <c r="J13" s="46"/>
      <c r="K13" s="46"/>
      <c r="L13" s="46"/>
      <c r="M13" s="46"/>
      <c r="N13" s="38"/>
    </row>
    <row r="14" spans="1:14">
      <c r="A14" s="38"/>
      <c r="B14" s="38"/>
      <c r="C14" s="48"/>
      <c r="D14" s="46"/>
      <c r="E14" s="46"/>
      <c r="F14" s="46"/>
      <c r="G14" s="47"/>
      <c r="H14" s="47"/>
      <c r="I14" s="46"/>
      <c r="J14" s="46"/>
      <c r="K14" s="82"/>
      <c r="L14" s="46"/>
      <c r="M14" s="46"/>
      <c r="N14" s="38"/>
    </row>
    <row r="15" spans="1:14">
      <c r="A15" s="38"/>
      <c r="B15" s="38"/>
      <c r="C15" s="46"/>
      <c r="D15" s="46"/>
      <c r="E15" s="46"/>
      <c r="F15" s="46"/>
      <c r="G15" s="47"/>
      <c r="H15" s="47"/>
      <c r="I15" s="46"/>
      <c r="J15" s="46"/>
      <c r="K15" s="46"/>
      <c r="L15" s="46"/>
      <c r="M15" s="46"/>
      <c r="N15" s="38"/>
    </row>
    <row r="16" spans="1:14">
      <c r="A16" s="38"/>
      <c r="B16" s="38"/>
      <c r="C16" s="46"/>
      <c r="D16" s="46"/>
      <c r="E16" s="46"/>
      <c r="F16" s="46"/>
      <c r="G16" s="47"/>
      <c r="H16" s="47"/>
      <c r="I16" s="46"/>
      <c r="J16" s="46"/>
      <c r="K16" s="46"/>
      <c r="L16" s="46"/>
      <c r="M16" s="46"/>
      <c r="N16" s="38"/>
    </row>
    <row r="17" spans="1:14">
      <c r="A17" s="38"/>
      <c r="B17" s="38"/>
      <c r="C17" s="46"/>
      <c r="D17" s="46"/>
      <c r="E17" s="46"/>
      <c r="F17" s="46"/>
      <c r="G17" s="47"/>
      <c r="H17" s="47"/>
      <c r="I17" s="46"/>
      <c r="J17" s="46"/>
      <c r="K17" s="82"/>
      <c r="L17" s="46"/>
      <c r="M17" s="46"/>
      <c r="N17" s="38"/>
    </row>
    <row r="18" spans="1:14">
      <c r="A18" s="38"/>
      <c r="B18" s="38"/>
      <c r="C18" s="46"/>
      <c r="D18" s="46"/>
      <c r="E18" s="46"/>
      <c r="F18" s="46"/>
      <c r="G18" s="47"/>
      <c r="H18" s="47"/>
      <c r="I18" s="46"/>
      <c r="J18" s="46"/>
      <c r="K18" s="83"/>
      <c r="L18" s="48"/>
      <c r="M18" s="46"/>
      <c r="N18" s="38"/>
    </row>
    <row r="19" spans="1:14">
      <c r="A19" s="41"/>
      <c r="B19" s="41"/>
      <c r="C19" s="41"/>
      <c r="D19" s="41"/>
      <c r="E19" s="41"/>
      <c r="F19" s="41"/>
      <c r="G19" s="41"/>
      <c r="H19" s="41"/>
      <c r="I19" s="41"/>
      <c r="J19" s="41"/>
      <c r="K19" s="41"/>
      <c r="L19" s="41"/>
      <c r="M19" s="41"/>
      <c r="N19" s="41"/>
    </row>
    <row r="20" spans="1:14">
      <c r="A20" s="42" t="s">
        <v>553</v>
      </c>
      <c r="B20" s="41"/>
      <c r="C20" s="41"/>
      <c r="D20" s="41"/>
      <c r="E20" s="41"/>
      <c r="F20" s="41"/>
      <c r="G20" s="41"/>
      <c r="H20" s="41"/>
      <c r="I20" s="41"/>
      <c r="J20" s="41"/>
      <c r="K20" s="41"/>
      <c r="L20" s="41"/>
      <c r="M20" s="41"/>
      <c r="N20" s="41"/>
    </row>
    <row r="21" spans="1:14">
      <c r="A21" s="41"/>
      <c r="B21" s="41"/>
      <c r="C21" s="41"/>
      <c r="D21" s="41"/>
      <c r="E21" s="41"/>
      <c r="F21" s="41"/>
      <c r="G21" s="41"/>
      <c r="H21" s="41"/>
      <c r="I21" s="41"/>
      <c r="J21" s="41"/>
      <c r="K21" s="41"/>
      <c r="L21" s="41"/>
      <c r="M21" s="41"/>
      <c r="N21" s="41"/>
    </row>
    <row r="22" spans="1:14">
      <c r="A22" s="43" t="s">
        <v>554</v>
      </c>
      <c r="B22" s="41"/>
      <c r="C22" s="41"/>
      <c r="D22" s="41"/>
      <c r="E22" s="41"/>
      <c r="F22" s="41"/>
      <c r="G22" s="41"/>
      <c r="H22" s="41"/>
      <c r="I22" s="41"/>
      <c r="J22" s="41"/>
      <c r="K22" s="41"/>
      <c r="L22" s="41"/>
      <c r="M22" s="41"/>
      <c r="N22" s="41"/>
    </row>
    <row r="23" spans="1:14">
      <c r="A23" s="43" t="s">
        <v>555</v>
      </c>
      <c r="B23" s="41"/>
      <c r="C23" s="41"/>
      <c r="D23" s="41"/>
      <c r="E23" s="41"/>
      <c r="F23" s="41"/>
      <c r="G23" s="41"/>
      <c r="H23" s="41"/>
      <c r="I23" s="41"/>
      <c r="J23" s="41"/>
      <c r="K23" s="41"/>
      <c r="L23" s="41"/>
      <c r="M23" s="41"/>
      <c r="N23" s="41"/>
    </row>
    <row r="24" spans="1:14">
      <c r="A24" s="41"/>
      <c r="B24" s="41"/>
      <c r="C24" s="41"/>
      <c r="D24" s="41"/>
      <c r="E24" s="41"/>
      <c r="F24" s="41"/>
      <c r="G24" s="41"/>
      <c r="H24" s="41"/>
      <c r="I24" s="41"/>
      <c r="J24" s="41"/>
      <c r="K24" s="41"/>
      <c r="L24" s="41"/>
      <c r="M24" s="41"/>
      <c r="N24" s="41"/>
    </row>
    <row r="25" spans="1:14">
      <c r="A25" s="41"/>
      <c r="B25" s="41"/>
      <c r="C25" s="41"/>
      <c r="D25" s="41"/>
      <c r="E25" s="41"/>
      <c r="F25" s="41"/>
      <c r="G25" s="41"/>
      <c r="H25" s="41"/>
      <c r="I25" s="41"/>
      <c r="J25" s="41"/>
      <c r="K25" s="41"/>
      <c r="L25" s="41"/>
      <c r="M25" s="41"/>
      <c r="N25" s="41"/>
    </row>
    <row r="26" spans="1:14">
      <c r="A26" s="39" t="s">
        <v>556</v>
      </c>
      <c r="B26" s="41"/>
      <c r="C26" s="41"/>
      <c r="D26" s="41"/>
      <c r="E26" s="41"/>
      <c r="F26" s="41"/>
      <c r="G26" s="41"/>
      <c r="H26" s="41"/>
      <c r="I26" s="41"/>
      <c r="J26" s="41"/>
      <c r="K26" s="41"/>
      <c r="L26" s="41"/>
      <c r="M26" s="41"/>
      <c r="N26" s="41"/>
    </row>
    <row r="27" spans="1:14">
      <c r="A27" s="39" t="s">
        <v>557</v>
      </c>
      <c r="B27" s="41"/>
      <c r="C27" s="41"/>
      <c r="D27" s="41"/>
      <c r="E27" s="41"/>
      <c r="F27" s="41"/>
      <c r="G27" s="41"/>
      <c r="H27" s="41"/>
      <c r="I27" s="41"/>
      <c r="J27" s="41"/>
      <c r="K27" s="41"/>
      <c r="L27" s="41"/>
      <c r="M27" s="41"/>
      <c r="N27" s="41"/>
    </row>
    <row r="28" spans="1:14">
      <c r="A28" s="39" t="s">
        <v>558</v>
      </c>
      <c r="B28" s="41"/>
      <c r="C28" s="41"/>
      <c r="D28" s="41"/>
      <c r="E28" s="41"/>
      <c r="F28" s="41"/>
      <c r="G28" s="41"/>
      <c r="H28" s="41"/>
      <c r="I28" s="41"/>
      <c r="J28" s="41"/>
      <c r="K28" s="41"/>
      <c r="L28" s="41"/>
      <c r="M28" s="41"/>
      <c r="N28" s="41"/>
    </row>
    <row r="29" spans="1:14">
      <c r="A29" s="41"/>
      <c r="B29" s="41"/>
      <c r="C29" s="41"/>
      <c r="D29" s="41"/>
      <c r="E29" s="41"/>
      <c r="F29" s="41"/>
      <c r="G29" s="41"/>
      <c r="H29" s="41"/>
      <c r="I29" s="41"/>
      <c r="J29" s="41"/>
      <c r="K29" s="41"/>
      <c r="L29" s="41"/>
      <c r="M29" s="41"/>
      <c r="N29" s="41"/>
    </row>
    <row r="30" spans="1:14">
      <c r="A30" s="41"/>
      <c r="B30" s="41"/>
      <c r="C30" s="41"/>
      <c r="D30" s="41"/>
      <c r="E30" s="41"/>
      <c r="F30" s="41"/>
      <c r="G30" s="41"/>
      <c r="H30" s="41"/>
      <c r="I30" s="41"/>
      <c r="J30" s="41"/>
      <c r="K30" s="41"/>
      <c r="L30" s="41"/>
      <c r="M30" s="41"/>
      <c r="N30" s="41"/>
    </row>
    <row r="31" spans="1:14">
      <c r="A31" s="44" t="s">
        <v>559</v>
      </c>
      <c r="B31" s="41"/>
      <c r="C31" s="41"/>
      <c r="D31" s="41"/>
      <c r="E31" s="41"/>
      <c r="F31" s="41"/>
      <c r="G31" s="41"/>
      <c r="H31" s="41"/>
      <c r="I31" s="41"/>
      <c r="J31" s="41"/>
      <c r="K31" s="41"/>
      <c r="L31" s="41"/>
      <c r="M31" s="41"/>
      <c r="N31" s="41"/>
    </row>
    <row r="32" spans="1:14">
      <c r="A32" s="44" t="s">
        <v>560</v>
      </c>
      <c r="B32" s="41"/>
      <c r="C32" s="41"/>
      <c r="D32" s="41"/>
      <c r="E32" s="41"/>
      <c r="F32" s="41"/>
      <c r="G32" s="41"/>
      <c r="H32" s="41"/>
      <c r="I32" s="41"/>
      <c r="J32" s="41"/>
      <c r="K32" s="41"/>
      <c r="L32" s="41"/>
      <c r="M32" s="41"/>
      <c r="N32" s="41"/>
    </row>
    <row r="33" spans="1:14">
      <c r="A33" s="39"/>
      <c r="B33" s="41"/>
      <c r="C33" s="41"/>
      <c r="D33" s="41"/>
      <c r="E33" s="41"/>
      <c r="F33" s="41"/>
      <c r="G33" s="41"/>
      <c r="H33" s="41"/>
      <c r="I33" s="41"/>
      <c r="J33" s="41"/>
      <c r="K33" s="41"/>
      <c r="L33" s="41"/>
      <c r="M33" s="41"/>
      <c r="N33" s="41"/>
    </row>
    <row r="34" spans="1:14">
      <c r="A34" s="41"/>
      <c r="B34" s="41"/>
      <c r="C34" s="41"/>
      <c r="D34" s="41"/>
      <c r="E34" s="41"/>
      <c r="F34" s="41"/>
      <c r="G34" s="41"/>
      <c r="H34" s="41"/>
      <c r="I34" s="41"/>
      <c r="J34" s="41"/>
      <c r="K34" s="41"/>
      <c r="L34" s="41"/>
      <c r="M34" s="41"/>
      <c r="N34" s="41"/>
    </row>
    <row r="35" spans="1:14">
      <c r="A35" s="44" t="s">
        <v>561</v>
      </c>
      <c r="B35" s="41"/>
      <c r="C35" s="41"/>
      <c r="D35" s="41"/>
      <c r="E35" s="41"/>
      <c r="F35" s="41"/>
      <c r="G35" s="41"/>
      <c r="H35" s="41"/>
      <c r="I35" s="41"/>
      <c r="J35" s="41"/>
      <c r="K35" s="41"/>
      <c r="L35" s="41"/>
      <c r="M35" s="41"/>
      <c r="N35" s="41"/>
    </row>
    <row r="36" spans="1:14">
      <c r="A36" s="44" t="s">
        <v>562</v>
      </c>
      <c r="B36" s="41"/>
      <c r="C36" s="41"/>
      <c r="D36" s="41"/>
      <c r="E36" s="41"/>
      <c r="F36" s="41"/>
      <c r="G36" s="41"/>
      <c r="H36" s="41"/>
      <c r="I36" s="41"/>
      <c r="J36" s="41"/>
      <c r="K36" s="41"/>
      <c r="L36" s="41"/>
      <c r="M36" s="41"/>
      <c r="N36" s="41"/>
    </row>
    <row r="37" spans="1:14">
      <c r="A37" s="39"/>
      <c r="B37" s="41"/>
      <c r="C37" s="41"/>
      <c r="D37" s="41"/>
      <c r="E37" s="41"/>
      <c r="F37" s="41"/>
      <c r="G37" s="41"/>
      <c r="H37" s="41"/>
      <c r="I37" s="41"/>
      <c r="J37" s="41"/>
      <c r="K37" s="41"/>
      <c r="L37" s="41"/>
      <c r="M37" s="41"/>
      <c r="N37" s="41"/>
    </row>
    <row r="38" spans="1:14">
      <c r="A38" s="41"/>
      <c r="B38" s="41"/>
      <c r="C38" s="41"/>
      <c r="D38" s="41"/>
      <c r="E38" s="41"/>
      <c r="F38" s="41"/>
      <c r="G38" s="41"/>
      <c r="H38" s="41"/>
      <c r="I38" s="41"/>
      <c r="J38" s="41"/>
      <c r="K38" s="41"/>
      <c r="L38" s="41"/>
      <c r="M38" s="41"/>
      <c r="N38" s="41"/>
    </row>
    <row r="39" spans="1:14">
      <c r="A39" s="39" t="s">
        <v>563</v>
      </c>
      <c r="B39" s="41"/>
      <c r="C39" s="41"/>
      <c r="D39" s="41"/>
      <c r="E39" s="41"/>
      <c r="F39" s="41"/>
      <c r="G39" s="41"/>
      <c r="H39" s="41"/>
      <c r="I39" s="41"/>
      <c r="J39" s="41"/>
      <c r="K39" s="41"/>
      <c r="L39" s="41"/>
      <c r="M39" s="41"/>
      <c r="N39" s="41"/>
    </row>
    <row r="40" spans="1:14">
      <c r="A40" s="39" t="s">
        <v>564</v>
      </c>
      <c r="B40" s="41"/>
      <c r="C40" s="41"/>
      <c r="D40" s="41"/>
      <c r="E40" s="41"/>
      <c r="F40" s="41"/>
      <c r="G40" s="41"/>
      <c r="H40" s="41"/>
      <c r="I40" s="41"/>
      <c r="J40" s="41"/>
      <c r="K40" s="41"/>
      <c r="L40" s="41"/>
      <c r="M40" s="41"/>
      <c r="N40" s="41"/>
    </row>
    <row r="41" spans="1:14">
      <c r="A41" s="41"/>
      <c r="B41" s="41"/>
      <c r="C41" s="41"/>
      <c r="D41" s="41"/>
      <c r="E41" s="41"/>
      <c r="F41" s="41"/>
      <c r="G41" s="41"/>
      <c r="H41" s="41"/>
      <c r="I41" s="41"/>
      <c r="J41" s="41"/>
      <c r="K41" s="41"/>
      <c r="L41" s="41"/>
      <c r="M41" s="41"/>
      <c r="N41" s="41"/>
    </row>
    <row r="42" spans="1:14">
      <c r="A42" s="52" t="s">
        <v>565</v>
      </c>
      <c r="B42" s="41"/>
      <c r="C42" s="41"/>
      <c r="D42" s="41"/>
      <c r="E42" s="41"/>
      <c r="F42" s="41"/>
      <c r="G42" s="41"/>
      <c r="H42" s="41"/>
      <c r="I42" s="41"/>
      <c r="J42" s="41"/>
      <c r="K42" s="41"/>
      <c r="L42" s="41"/>
      <c r="M42" s="41"/>
      <c r="N42" s="41"/>
    </row>
    <row r="43" spans="1:14">
      <c r="A43" s="41"/>
      <c r="B43" s="41"/>
      <c r="C43" s="41"/>
      <c r="D43" s="41"/>
      <c r="E43" s="41"/>
      <c r="F43" s="41"/>
      <c r="G43" s="41"/>
      <c r="H43" s="41"/>
      <c r="I43" s="41"/>
      <c r="J43" s="41"/>
      <c r="K43" s="41"/>
      <c r="L43" s="41"/>
      <c r="M43" s="41"/>
      <c r="N43" s="41"/>
    </row>
    <row r="44" spans="1:14">
      <c r="A44" s="41" t="s">
        <v>566</v>
      </c>
      <c r="B44" s="41"/>
      <c r="C44" s="41"/>
      <c r="D44" s="41"/>
      <c r="E44" s="41"/>
      <c r="F44" s="41"/>
      <c r="G44" s="41"/>
      <c r="H44" s="41"/>
      <c r="I44" s="41"/>
      <c r="J44" s="41"/>
      <c r="K44" s="41"/>
      <c r="L44" s="41"/>
      <c r="M44" s="41"/>
      <c r="N44" s="41"/>
    </row>
    <row r="45" spans="1:14">
      <c r="A45" s="41" t="s">
        <v>567</v>
      </c>
      <c r="B45" s="41"/>
      <c r="C45" s="41"/>
      <c r="D45" s="41"/>
      <c r="E45" s="41"/>
      <c r="F45" s="41"/>
      <c r="G45" s="41"/>
      <c r="H45" s="41"/>
      <c r="I45" s="41"/>
      <c r="J45" s="41"/>
      <c r="K45" s="41"/>
      <c r="L45" s="41"/>
      <c r="M45" s="41"/>
      <c r="N45" s="4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0A9D7-D66C-40FC-89EB-C4396088332B}">
  <sheetPr codeName="Sheet5"/>
  <dimension ref="A2:N71"/>
  <sheetViews>
    <sheetView showGridLines="0" zoomScale="110" zoomScaleNormal="110" workbookViewId="0">
      <selection activeCell="A69" sqref="A69"/>
    </sheetView>
  </sheetViews>
  <sheetFormatPr defaultColWidth="8.7265625" defaultRowHeight="13"/>
  <cols>
    <col min="1" max="1" width="26.54296875" style="4" customWidth="1"/>
    <col min="2" max="2" width="11.26953125" style="4" customWidth="1"/>
    <col min="3" max="3" width="16.81640625" style="4" customWidth="1"/>
    <col min="4" max="4" width="15.81640625" style="4" customWidth="1"/>
    <col min="5" max="6" width="11.453125" style="4" customWidth="1"/>
    <col min="7" max="7" width="11.7265625" style="4" customWidth="1"/>
    <col min="8" max="8" width="10.54296875" style="4" customWidth="1"/>
    <col min="9" max="9" width="10" style="4" customWidth="1"/>
    <col min="10" max="10" width="9.453125" style="4" customWidth="1"/>
    <col min="11" max="11" width="11.26953125" style="4" customWidth="1"/>
    <col min="12" max="14" width="14.7265625" style="4" customWidth="1"/>
    <col min="15" max="16384" width="8.7265625" style="4"/>
  </cols>
  <sheetData>
    <row r="2" spans="1:14">
      <c r="A2" s="1230"/>
      <c r="B2" s="1230"/>
      <c r="C2" s="1230"/>
      <c r="D2" s="1230"/>
      <c r="E2" s="1231" t="s">
        <v>568</v>
      </c>
      <c r="F2" s="1232"/>
      <c r="G2" s="1232"/>
      <c r="H2" s="1236" t="s">
        <v>569</v>
      </c>
      <c r="I2" s="1237"/>
      <c r="J2" s="1237"/>
      <c r="K2" s="1238"/>
      <c r="L2" s="1233" t="s">
        <v>570</v>
      </c>
      <c r="M2" s="1234"/>
      <c r="N2" s="1235"/>
    </row>
    <row r="3" spans="1:14" s="18" customFormat="1" ht="55" customHeight="1">
      <c r="A3" s="210" t="s">
        <v>48</v>
      </c>
      <c r="B3" s="210" t="s">
        <v>37</v>
      </c>
      <c r="C3" s="210" t="s">
        <v>157</v>
      </c>
      <c r="D3" s="211" t="s">
        <v>571</v>
      </c>
      <c r="E3" s="211" t="s">
        <v>572</v>
      </c>
      <c r="F3" s="211" t="s">
        <v>573</v>
      </c>
      <c r="G3" s="211" t="s">
        <v>574</v>
      </c>
      <c r="H3" s="211" t="s">
        <v>575</v>
      </c>
      <c r="I3" s="211" t="s">
        <v>576</v>
      </c>
      <c r="J3" s="211" t="s">
        <v>577</v>
      </c>
      <c r="K3" s="211" t="s">
        <v>578</v>
      </c>
      <c r="L3" s="211" t="s">
        <v>579</v>
      </c>
      <c r="M3" s="211" t="s">
        <v>580</v>
      </c>
      <c r="N3" s="211" t="s">
        <v>581</v>
      </c>
    </row>
    <row r="4" spans="1:14">
      <c r="A4" s="206" t="s">
        <v>5</v>
      </c>
      <c r="B4" s="206" t="s">
        <v>8</v>
      </c>
      <c r="C4" s="206">
        <v>22</v>
      </c>
      <c r="D4" s="206">
        <v>7</v>
      </c>
      <c r="E4" s="207">
        <v>46127</v>
      </c>
      <c r="F4" s="208">
        <v>46153</v>
      </c>
      <c r="G4" s="209">
        <v>46160</v>
      </c>
      <c r="H4" s="207">
        <v>46139</v>
      </c>
      <c r="I4" s="209">
        <v>46155</v>
      </c>
      <c r="J4" s="209">
        <v>46169</v>
      </c>
      <c r="K4" s="214">
        <v>46157</v>
      </c>
      <c r="L4" s="209">
        <v>46164</v>
      </c>
      <c r="M4" s="206">
        <f>(C4+D4)*150</f>
        <v>4350</v>
      </c>
      <c r="N4" s="206">
        <v>600</v>
      </c>
    </row>
    <row r="5" spans="1:14">
      <c r="A5" s="206" t="s">
        <v>12</v>
      </c>
      <c r="B5" s="206" t="s">
        <v>8</v>
      </c>
      <c r="C5" s="206">
        <v>21</v>
      </c>
      <c r="D5" s="206">
        <v>4</v>
      </c>
      <c r="E5" s="207">
        <v>46127</v>
      </c>
      <c r="F5" s="208">
        <v>46153</v>
      </c>
      <c r="G5" s="209">
        <v>46160</v>
      </c>
      <c r="H5" s="207">
        <v>46139</v>
      </c>
      <c r="I5" s="209">
        <v>46155</v>
      </c>
      <c r="J5" s="209">
        <v>46169</v>
      </c>
      <c r="K5" s="214">
        <v>46157</v>
      </c>
      <c r="L5" s="209">
        <v>46164</v>
      </c>
      <c r="M5" s="206">
        <f t="shared" ref="M5:M6" si="0">(C5+D5)*150</f>
        <v>3750</v>
      </c>
      <c r="N5" s="206">
        <v>600</v>
      </c>
    </row>
    <row r="6" spans="1:14">
      <c r="A6" s="206" t="s">
        <v>18</v>
      </c>
      <c r="B6" s="206" t="s">
        <v>1</v>
      </c>
      <c r="C6" s="206">
        <v>15</v>
      </c>
      <c r="D6" s="206">
        <v>9</v>
      </c>
      <c r="E6" s="208">
        <v>46147</v>
      </c>
      <c r="F6" s="209">
        <v>46174</v>
      </c>
      <c r="G6" s="209">
        <v>46182</v>
      </c>
      <c r="H6" s="209">
        <v>46150</v>
      </c>
      <c r="I6" s="209">
        <v>46176</v>
      </c>
      <c r="J6" s="209">
        <v>46190</v>
      </c>
      <c r="K6" s="214">
        <v>46154</v>
      </c>
      <c r="L6" s="209">
        <v>46188</v>
      </c>
      <c r="M6" s="206">
        <f t="shared" si="0"/>
        <v>3600</v>
      </c>
      <c r="N6" s="206">
        <v>600</v>
      </c>
    </row>
    <row r="7" spans="1:14">
      <c r="A7" s="1163" t="s">
        <v>243</v>
      </c>
      <c r="B7" s="1163" t="s">
        <v>1</v>
      </c>
      <c r="C7" s="1163">
        <v>20</v>
      </c>
      <c r="D7" s="206">
        <v>5</v>
      </c>
      <c r="E7" s="208"/>
      <c r="F7" s="209"/>
      <c r="G7" s="209"/>
      <c r="H7" s="209"/>
      <c r="I7" s="209"/>
      <c r="J7" s="209"/>
      <c r="K7" s="214"/>
      <c r="L7" s="209"/>
      <c r="M7" s="206"/>
      <c r="N7" s="206"/>
    </row>
    <row r="8" spans="1:14">
      <c r="A8" s="1163" t="s">
        <v>247</v>
      </c>
      <c r="B8" s="1163" t="s">
        <v>14</v>
      </c>
      <c r="C8" s="1163">
        <v>20</v>
      </c>
      <c r="D8" s="206">
        <v>5</v>
      </c>
      <c r="E8" s="208"/>
      <c r="F8" s="209"/>
      <c r="G8" s="209"/>
      <c r="H8" s="209"/>
      <c r="I8" s="209"/>
      <c r="J8" s="209"/>
      <c r="K8" s="214"/>
      <c r="L8" s="209"/>
      <c r="M8" s="206"/>
      <c r="N8" s="206"/>
    </row>
    <row r="9" spans="1:14">
      <c r="A9" s="1163" t="s">
        <v>249</v>
      </c>
      <c r="B9" s="1163" t="s">
        <v>1</v>
      </c>
      <c r="C9" s="1163">
        <v>20</v>
      </c>
      <c r="D9" s="206">
        <v>5</v>
      </c>
      <c r="E9" s="208"/>
      <c r="F9" s="209"/>
      <c r="G9" s="209"/>
      <c r="H9" s="209"/>
      <c r="I9" s="209"/>
      <c r="J9" s="209"/>
      <c r="K9" s="214"/>
      <c r="L9" s="209"/>
      <c r="M9" s="206"/>
      <c r="N9" s="206"/>
    </row>
    <row r="10" spans="1:14">
      <c r="A10" s="1163" t="s">
        <v>251</v>
      </c>
      <c r="B10" s="1163" t="s">
        <v>14</v>
      </c>
      <c r="C10" s="1163">
        <v>20</v>
      </c>
      <c r="D10" s="206">
        <v>5</v>
      </c>
      <c r="E10" s="208"/>
      <c r="F10" s="209"/>
      <c r="G10" s="209"/>
      <c r="H10" s="209"/>
      <c r="I10" s="209"/>
      <c r="J10" s="209"/>
      <c r="K10" s="214"/>
      <c r="L10" s="209"/>
      <c r="M10" s="206"/>
      <c r="N10" s="206"/>
    </row>
    <row r="11" spans="1:14">
      <c r="A11" s="1163" t="s">
        <v>255</v>
      </c>
      <c r="B11" s="1163" t="s">
        <v>1</v>
      </c>
      <c r="C11" s="1163">
        <v>20</v>
      </c>
      <c r="D11" s="206">
        <v>5</v>
      </c>
      <c r="E11" s="208"/>
      <c r="F11" s="209"/>
      <c r="G11" s="209"/>
      <c r="H11" s="209"/>
      <c r="I11" s="209"/>
      <c r="J11" s="209"/>
      <c r="K11" s="214"/>
      <c r="L11" s="209"/>
      <c r="M11" s="206"/>
      <c r="N11" s="206"/>
    </row>
    <row r="12" spans="1:14">
      <c r="A12" s="1163" t="s">
        <v>257</v>
      </c>
      <c r="B12" s="1163" t="s">
        <v>14</v>
      </c>
      <c r="C12" s="1163">
        <v>20</v>
      </c>
      <c r="D12" s="206">
        <v>5</v>
      </c>
      <c r="E12" s="208"/>
      <c r="F12" s="209"/>
      <c r="G12" s="209"/>
      <c r="H12" s="209"/>
      <c r="I12" s="209"/>
      <c r="J12" s="209"/>
      <c r="K12" s="214"/>
      <c r="L12" s="209"/>
      <c r="M12" s="206"/>
      <c r="N12" s="206"/>
    </row>
    <row r="13" spans="1:14">
      <c r="A13" s="1163" t="s">
        <v>260</v>
      </c>
      <c r="B13" s="1163" t="s">
        <v>1</v>
      </c>
      <c r="C13" s="1163">
        <v>20</v>
      </c>
      <c r="D13" s="206">
        <v>5</v>
      </c>
      <c r="E13" s="208"/>
      <c r="F13" s="209"/>
      <c r="G13" s="209"/>
      <c r="H13" s="209"/>
      <c r="I13" s="209"/>
      <c r="J13" s="209"/>
      <c r="K13" s="214"/>
      <c r="L13" s="209"/>
      <c r="M13" s="206"/>
      <c r="N13" s="206"/>
    </row>
    <row r="14" spans="1:14">
      <c r="A14" s="1163" t="s">
        <v>262</v>
      </c>
      <c r="B14" s="1163" t="s">
        <v>14</v>
      </c>
      <c r="C14" s="1163">
        <v>20</v>
      </c>
      <c r="D14" s="206">
        <v>5</v>
      </c>
      <c r="E14" s="208"/>
      <c r="F14" s="209"/>
      <c r="G14" s="209"/>
      <c r="H14" s="209"/>
      <c r="I14" s="209"/>
      <c r="J14" s="209"/>
      <c r="K14" s="214"/>
      <c r="L14" s="209"/>
      <c r="M14" s="206"/>
      <c r="N14" s="206"/>
    </row>
    <row r="15" spans="1:14">
      <c r="A15" s="1163" t="s">
        <v>264</v>
      </c>
      <c r="B15" s="1163" t="s">
        <v>14</v>
      </c>
      <c r="C15" s="1163">
        <v>20</v>
      </c>
      <c r="D15" s="206">
        <v>5</v>
      </c>
      <c r="E15" s="208"/>
      <c r="F15" s="209"/>
      <c r="G15" s="209"/>
      <c r="H15" s="209"/>
      <c r="I15" s="209"/>
      <c r="J15" s="209"/>
      <c r="K15" s="214"/>
      <c r="L15" s="209"/>
      <c r="M15" s="206"/>
      <c r="N15" s="206"/>
    </row>
    <row r="16" spans="1:14">
      <c r="A16" s="1163" t="s">
        <v>267</v>
      </c>
      <c r="B16" s="1163" t="s">
        <v>8</v>
      </c>
      <c r="C16" s="1163">
        <v>20</v>
      </c>
      <c r="D16" s="206">
        <v>5</v>
      </c>
      <c r="E16" s="208"/>
      <c r="F16" s="209"/>
      <c r="G16" s="209"/>
      <c r="H16" s="209"/>
      <c r="I16" s="209"/>
      <c r="J16" s="209"/>
      <c r="K16" s="214"/>
      <c r="L16" s="209"/>
      <c r="M16" s="206"/>
      <c r="N16" s="206"/>
    </row>
    <row r="17" spans="1:14">
      <c r="A17" s="1163" t="s">
        <v>269</v>
      </c>
      <c r="B17" s="1163" t="s">
        <v>1</v>
      </c>
      <c r="C17" s="1163">
        <v>15</v>
      </c>
      <c r="D17" s="206">
        <v>5</v>
      </c>
      <c r="E17" s="208"/>
      <c r="F17" s="209"/>
      <c r="G17" s="209"/>
      <c r="H17" s="209"/>
      <c r="I17" s="209"/>
      <c r="J17" s="209"/>
      <c r="K17" s="214"/>
      <c r="L17" s="209"/>
      <c r="M17" s="206"/>
      <c r="N17" s="206"/>
    </row>
    <row r="18" spans="1:14">
      <c r="A18" s="1163" t="s">
        <v>271</v>
      </c>
      <c r="B18" s="1163" t="s">
        <v>8</v>
      </c>
      <c r="C18" s="1163">
        <v>20</v>
      </c>
      <c r="D18" s="206">
        <v>5</v>
      </c>
      <c r="E18" s="208"/>
      <c r="F18" s="209"/>
      <c r="G18" s="209"/>
      <c r="H18" s="209"/>
      <c r="I18" s="209"/>
      <c r="J18" s="209"/>
      <c r="K18" s="214"/>
      <c r="L18" s="209"/>
      <c r="M18" s="206"/>
      <c r="N18" s="206"/>
    </row>
    <row r="19" spans="1:14">
      <c r="A19" s="1163" t="s">
        <v>273</v>
      </c>
      <c r="B19" s="1163" t="s">
        <v>14</v>
      </c>
      <c r="C19" s="1163">
        <v>20</v>
      </c>
      <c r="D19" s="206">
        <v>5</v>
      </c>
      <c r="E19" s="208"/>
      <c r="F19" s="209"/>
      <c r="G19" s="209"/>
      <c r="H19" s="209"/>
      <c r="I19" s="209"/>
      <c r="J19" s="209"/>
      <c r="K19" s="214"/>
      <c r="L19" s="209"/>
      <c r="M19" s="206"/>
      <c r="N19" s="206"/>
    </row>
    <row r="20" spans="1:14">
      <c r="A20" s="1163" t="s">
        <v>274</v>
      </c>
      <c r="B20" s="1163" t="s">
        <v>14</v>
      </c>
      <c r="C20" s="1163">
        <v>20</v>
      </c>
      <c r="D20" s="206">
        <v>5</v>
      </c>
      <c r="E20" s="208"/>
      <c r="F20" s="209"/>
      <c r="G20" s="209"/>
      <c r="H20" s="209"/>
      <c r="I20" s="209"/>
      <c r="J20" s="209"/>
      <c r="K20" s="214"/>
      <c r="L20" s="209"/>
      <c r="M20" s="206"/>
      <c r="N20" s="206"/>
    </row>
    <row r="21" spans="1:14">
      <c r="A21" s="1163" t="s">
        <v>275</v>
      </c>
      <c r="B21" s="1163" t="s">
        <v>1</v>
      </c>
      <c r="C21" s="1163">
        <v>20</v>
      </c>
      <c r="D21" s="206">
        <v>5</v>
      </c>
      <c r="E21" s="208"/>
      <c r="F21" s="209"/>
      <c r="G21" s="209"/>
      <c r="H21" s="209"/>
      <c r="I21" s="209"/>
      <c r="J21" s="209"/>
      <c r="K21" s="214"/>
      <c r="L21" s="209"/>
      <c r="M21" s="206"/>
      <c r="N21" s="206"/>
    </row>
    <row r="22" spans="1:14">
      <c r="A22" s="212" t="s">
        <v>582</v>
      </c>
      <c r="B22" s="212"/>
      <c r="C22" s="212">
        <f>SUM(C4:C21)</f>
        <v>353</v>
      </c>
      <c r="D22" s="212">
        <f>SUM(D4:D21)</f>
        <v>95</v>
      </c>
      <c r="E22" s="212"/>
      <c r="F22" s="212"/>
      <c r="G22" s="212"/>
      <c r="H22" s="212"/>
      <c r="I22" s="212"/>
      <c r="J22" s="212"/>
      <c r="K22" s="213"/>
      <c r="L22" s="212" t="s">
        <v>583</v>
      </c>
      <c r="M22" s="212">
        <f t="shared" ref="M22:N22" si="1">SUM(M4:M6)</f>
        <v>11700</v>
      </c>
      <c r="N22" s="212">
        <f t="shared" si="1"/>
        <v>1800</v>
      </c>
    </row>
    <row r="23" spans="1:14">
      <c r="K23" s="200"/>
    </row>
    <row r="24" spans="1:14">
      <c r="K24" s="200"/>
    </row>
    <row r="25" spans="1:14">
      <c r="K25" s="200"/>
    </row>
    <row r="26" spans="1:14">
      <c r="K26" s="200"/>
    </row>
    <row r="27" spans="1:14">
      <c r="A27" s="1162"/>
      <c r="B27" s="1162"/>
      <c r="C27" s="1162"/>
      <c r="D27" s="1162"/>
      <c r="K27" s="200"/>
    </row>
    <row r="28" spans="1:14">
      <c r="A28" s="1162"/>
      <c r="B28" s="1162"/>
      <c r="C28" s="1162"/>
      <c r="D28" s="1162"/>
      <c r="K28" s="200"/>
    </row>
    <row r="29" spans="1:14">
      <c r="A29" s="1162"/>
      <c r="B29" s="1162"/>
      <c r="C29" s="1162"/>
      <c r="D29" s="1162"/>
      <c r="K29" s="200"/>
    </row>
    <row r="30" spans="1:14">
      <c r="A30" s="1162"/>
      <c r="B30" s="1162"/>
      <c r="C30" s="1162"/>
      <c r="D30" s="1162"/>
      <c r="K30" s="200"/>
    </row>
    <row r="31" spans="1:14">
      <c r="K31" s="200"/>
    </row>
    <row r="32" spans="1:14">
      <c r="K32" s="200"/>
    </row>
    <row r="33" spans="11:11">
      <c r="K33" s="200"/>
    </row>
    <row r="34" spans="11:11">
      <c r="K34" s="200"/>
    </row>
    <row r="35" spans="11:11">
      <c r="K35" s="200"/>
    </row>
    <row r="36" spans="11:11">
      <c r="K36" s="200"/>
    </row>
    <row r="37" spans="11:11">
      <c r="K37" s="200"/>
    </row>
    <row r="38" spans="11:11">
      <c r="K38" s="200"/>
    </row>
    <row r="69" spans="1:14" ht="52">
      <c r="A69" s="210" t="s">
        <v>48</v>
      </c>
      <c r="B69" s="210"/>
      <c r="C69" s="210" t="s">
        <v>157</v>
      </c>
      <c r="D69" s="211" t="s">
        <v>571</v>
      </c>
      <c r="E69" s="211" t="s">
        <v>572</v>
      </c>
      <c r="F69" s="211" t="s">
        <v>573</v>
      </c>
      <c r="G69" s="211" t="s">
        <v>574</v>
      </c>
      <c r="H69" s="211" t="s">
        <v>575</v>
      </c>
      <c r="I69" s="211" t="s">
        <v>576</v>
      </c>
      <c r="J69" s="211" t="s">
        <v>577</v>
      </c>
      <c r="K69" s="211" t="s">
        <v>578</v>
      </c>
      <c r="L69" s="211" t="s">
        <v>579</v>
      </c>
      <c r="M69" s="211" t="s">
        <v>580</v>
      </c>
      <c r="N69" s="211" t="s">
        <v>581</v>
      </c>
    </row>
    <row r="70" spans="1:14">
      <c r="A70" s="206" t="s">
        <v>18</v>
      </c>
      <c r="B70" s="206"/>
      <c r="C70" s="206">
        <v>15</v>
      </c>
      <c r="D70" s="206">
        <v>9</v>
      </c>
      <c r="E70" s="208">
        <v>46147</v>
      </c>
      <c r="F70" s="209">
        <v>46174</v>
      </c>
      <c r="G70" s="209">
        <v>46182</v>
      </c>
      <c r="H70" s="209">
        <v>46150</v>
      </c>
      <c r="I70" s="209">
        <v>46176</v>
      </c>
      <c r="J70" s="209">
        <v>46190</v>
      </c>
      <c r="K70" s="214">
        <v>46154</v>
      </c>
      <c r="L70" s="209">
        <v>46188</v>
      </c>
      <c r="M70" s="206">
        <f t="shared" ref="M70" si="2">(C70+D70)*150</f>
        <v>3600</v>
      </c>
      <c r="N70" s="206">
        <v>600</v>
      </c>
    </row>
    <row r="71" spans="1:14">
      <c r="A71" s="18"/>
      <c r="B71" s="18"/>
      <c r="C71" s="18"/>
      <c r="D71" s="18"/>
      <c r="E71" s="18"/>
      <c r="F71" s="18"/>
      <c r="G71" s="18"/>
      <c r="H71" s="18"/>
      <c r="I71" s="18"/>
      <c r="J71" s="18"/>
      <c r="K71" s="18"/>
      <c r="L71" s="212" t="s">
        <v>583</v>
      </c>
      <c r="M71" s="282" t="s">
        <v>584</v>
      </c>
      <c r="N71" s="282">
        <f>M70+N70</f>
        <v>4200</v>
      </c>
    </row>
  </sheetData>
  <mergeCells count="4">
    <mergeCell ref="A2:D2"/>
    <mergeCell ref="E2:G2"/>
    <mergeCell ref="L2:N2"/>
    <mergeCell ref="H2:K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A73B-4006-4409-AF72-56DB8C1A4632}">
  <sheetPr codeName="Sheet4"/>
  <dimension ref="A1:L68"/>
  <sheetViews>
    <sheetView showGridLines="0" workbookViewId="0">
      <pane ySplit="1" topLeftCell="A41" activePane="bottomLeft" state="frozen"/>
      <selection pane="bottomLeft" activeCell="I14" sqref="I14"/>
    </sheetView>
  </sheetViews>
  <sheetFormatPr defaultColWidth="8.7265625" defaultRowHeight="14"/>
  <cols>
    <col min="1" max="1" width="16.81640625" style="49" customWidth="1"/>
    <col min="2" max="2" width="35.7265625" style="49" customWidth="1"/>
    <col min="3" max="3" width="12.81640625" style="49" customWidth="1"/>
    <col min="4" max="4" width="14.81640625" style="73" customWidth="1"/>
    <col min="5" max="5" width="14.7265625" style="49" customWidth="1"/>
    <col min="6" max="6" width="19.81640625" style="49" customWidth="1"/>
    <col min="7" max="7" width="18.81640625" style="49" customWidth="1"/>
    <col min="8" max="8" width="15.54296875" style="49" customWidth="1"/>
    <col min="9" max="16384" width="8.7265625" style="49"/>
  </cols>
  <sheetData>
    <row r="1" spans="1:12">
      <c r="A1" s="50" t="s">
        <v>585</v>
      </c>
      <c r="B1" s="74" t="s">
        <v>586</v>
      </c>
      <c r="C1" s="74" t="s">
        <v>587</v>
      </c>
      <c r="D1" s="75" t="s">
        <v>588</v>
      </c>
      <c r="E1" s="74" t="s">
        <v>80</v>
      </c>
      <c r="F1" s="74" t="s">
        <v>589</v>
      </c>
      <c r="G1" s="74" t="s">
        <v>590</v>
      </c>
      <c r="H1" s="50" t="s">
        <v>591</v>
      </c>
    </row>
    <row r="2" spans="1:12">
      <c r="A2" s="50" t="s">
        <v>592</v>
      </c>
      <c r="B2" s="51"/>
      <c r="C2" s="51"/>
      <c r="D2" s="71"/>
      <c r="E2" s="51"/>
      <c r="F2" s="51"/>
      <c r="G2" s="51"/>
      <c r="L2" s="49" t="s">
        <v>4</v>
      </c>
    </row>
    <row r="3" spans="1:12">
      <c r="B3" s="49" t="s">
        <v>593</v>
      </c>
      <c r="C3" s="49" t="s">
        <v>569</v>
      </c>
      <c r="D3" s="72">
        <v>46108</v>
      </c>
      <c r="E3" s="49" t="s">
        <v>11</v>
      </c>
      <c r="L3" s="49" t="s">
        <v>22</v>
      </c>
    </row>
    <row r="4" spans="1:12">
      <c r="B4" s="49" t="s">
        <v>594</v>
      </c>
      <c r="C4" s="49" t="s">
        <v>595</v>
      </c>
      <c r="D4" s="72">
        <v>46115</v>
      </c>
      <c r="E4" s="49" t="s">
        <v>11</v>
      </c>
      <c r="L4" s="49" t="s">
        <v>11</v>
      </c>
    </row>
    <row r="5" spans="1:12">
      <c r="B5" s="49" t="s">
        <v>596</v>
      </c>
      <c r="C5" s="49" t="s">
        <v>595</v>
      </c>
      <c r="D5" s="72">
        <v>46142</v>
      </c>
      <c r="E5" s="49" t="s">
        <v>4</v>
      </c>
    </row>
    <row r="6" spans="1:12">
      <c r="B6" s="49" t="s">
        <v>597</v>
      </c>
      <c r="C6" s="49" t="s">
        <v>595</v>
      </c>
      <c r="D6" s="72">
        <v>46203</v>
      </c>
      <c r="E6" s="49" t="s">
        <v>4</v>
      </c>
    </row>
    <row r="7" spans="1:12">
      <c r="B7" s="49" t="s">
        <v>598</v>
      </c>
      <c r="C7" s="49" t="s">
        <v>569</v>
      </c>
      <c r="D7" s="72">
        <v>46203</v>
      </c>
      <c r="E7" s="49" t="s">
        <v>4</v>
      </c>
    </row>
    <row r="8" spans="1:12">
      <c r="B8" s="49" t="s">
        <v>599</v>
      </c>
      <c r="C8" s="49" t="s">
        <v>595</v>
      </c>
      <c r="D8" s="72">
        <v>46115</v>
      </c>
      <c r="E8" s="49" t="s">
        <v>4</v>
      </c>
    </row>
    <row r="9" spans="1:12">
      <c r="B9" s="49" t="s">
        <v>600</v>
      </c>
      <c r="C9" s="49" t="s">
        <v>84</v>
      </c>
      <c r="D9" s="72">
        <v>46115</v>
      </c>
      <c r="E9" s="49" t="s">
        <v>11</v>
      </c>
    </row>
    <row r="10" spans="1:12">
      <c r="B10" s="49" t="s">
        <v>601</v>
      </c>
      <c r="C10" s="49" t="s">
        <v>84</v>
      </c>
      <c r="D10" s="72">
        <v>46122</v>
      </c>
      <c r="E10" s="49" t="s">
        <v>22</v>
      </c>
    </row>
    <row r="11" spans="1:12">
      <c r="B11" s="49" t="s">
        <v>602</v>
      </c>
      <c r="C11" s="49" t="s">
        <v>603</v>
      </c>
      <c r="D11" s="72">
        <v>46203</v>
      </c>
      <c r="E11" s="49" t="s">
        <v>11</v>
      </c>
    </row>
    <row r="12" spans="1:12">
      <c r="B12" s="49" t="s">
        <v>604</v>
      </c>
      <c r="C12" s="49" t="s">
        <v>603</v>
      </c>
      <c r="D12" s="72">
        <v>46203</v>
      </c>
      <c r="E12" s="49" t="s">
        <v>4</v>
      </c>
    </row>
    <row r="13" spans="1:12">
      <c r="B13" s="49" t="s">
        <v>605</v>
      </c>
      <c r="C13" s="49" t="s">
        <v>569</v>
      </c>
      <c r="D13" s="72">
        <v>46115</v>
      </c>
      <c r="E13" s="49" t="s">
        <v>11</v>
      </c>
    </row>
    <row r="14" spans="1:12">
      <c r="B14" s="49" t="s">
        <v>606</v>
      </c>
      <c r="C14" s="49" t="s">
        <v>84</v>
      </c>
      <c r="D14" s="72">
        <v>46115</v>
      </c>
      <c r="E14" s="49" t="s">
        <v>11</v>
      </c>
    </row>
    <row r="15" spans="1:12">
      <c r="B15" s="49" t="s">
        <v>607</v>
      </c>
      <c r="C15" s="49" t="s">
        <v>569</v>
      </c>
      <c r="D15" s="72">
        <v>46115</v>
      </c>
      <c r="E15" s="49" t="s">
        <v>11</v>
      </c>
    </row>
    <row r="16" spans="1:12">
      <c r="B16" s="49" t="s">
        <v>608</v>
      </c>
      <c r="C16" s="49" t="s">
        <v>609</v>
      </c>
      <c r="D16" s="72">
        <v>46115</v>
      </c>
      <c r="E16" s="49" t="s">
        <v>11</v>
      </c>
    </row>
    <row r="18" spans="1:7">
      <c r="A18" s="50" t="s">
        <v>610</v>
      </c>
      <c r="B18" s="51"/>
      <c r="C18" s="51"/>
      <c r="D18" s="71"/>
      <c r="E18" s="51"/>
      <c r="F18" s="51"/>
      <c r="G18" s="51"/>
    </row>
    <row r="19" spans="1:7">
      <c r="B19" s="49" t="s">
        <v>611</v>
      </c>
      <c r="C19" s="49" t="s">
        <v>569</v>
      </c>
      <c r="D19" s="72">
        <v>46115</v>
      </c>
      <c r="E19" s="49" t="s">
        <v>22</v>
      </c>
      <c r="G19" s="49" t="s">
        <v>612</v>
      </c>
    </row>
    <row r="20" spans="1:7">
      <c r="B20" s="49" t="s">
        <v>613</v>
      </c>
      <c r="C20" s="49" t="s">
        <v>569</v>
      </c>
      <c r="D20" s="72">
        <v>46115</v>
      </c>
      <c r="E20" s="49" t="s">
        <v>22</v>
      </c>
    </row>
    <row r="21" spans="1:7">
      <c r="B21" s="49" t="s">
        <v>614</v>
      </c>
      <c r="C21" s="49" t="s">
        <v>569</v>
      </c>
      <c r="D21" s="72">
        <v>46115</v>
      </c>
      <c r="E21" s="49" t="s">
        <v>22</v>
      </c>
    </row>
    <row r="22" spans="1:7">
      <c r="B22" s="49" t="s">
        <v>615</v>
      </c>
      <c r="C22" s="49" t="s">
        <v>569</v>
      </c>
      <c r="D22" s="72">
        <v>46115</v>
      </c>
      <c r="E22" s="49" t="s">
        <v>22</v>
      </c>
    </row>
    <row r="23" spans="1:7">
      <c r="B23" s="49" t="s">
        <v>616</v>
      </c>
      <c r="C23" s="49" t="s">
        <v>569</v>
      </c>
      <c r="D23" s="72">
        <v>46115</v>
      </c>
      <c r="E23" s="49" t="s">
        <v>22</v>
      </c>
    </row>
    <row r="24" spans="1:7">
      <c r="B24" s="49" t="s">
        <v>617</v>
      </c>
      <c r="C24" s="49" t="s">
        <v>569</v>
      </c>
      <c r="D24" s="72">
        <v>46115</v>
      </c>
      <c r="E24" s="49" t="s">
        <v>22</v>
      </c>
    </row>
    <row r="25" spans="1:7">
      <c r="B25" s="49" t="s">
        <v>618</v>
      </c>
      <c r="C25" s="49" t="s">
        <v>569</v>
      </c>
      <c r="D25" s="72">
        <v>46115</v>
      </c>
      <c r="E25" s="49" t="s">
        <v>22</v>
      </c>
    </row>
    <row r="26" spans="1:7">
      <c r="B26" s="49" t="s">
        <v>619</v>
      </c>
      <c r="C26" s="49" t="s">
        <v>569</v>
      </c>
      <c r="D26" s="72">
        <v>46115</v>
      </c>
      <c r="E26" s="49" t="s">
        <v>22</v>
      </c>
    </row>
    <row r="27" spans="1:7">
      <c r="B27" s="49" t="s">
        <v>620</v>
      </c>
      <c r="C27" s="49" t="s">
        <v>569</v>
      </c>
      <c r="D27" s="72">
        <v>46115</v>
      </c>
      <c r="E27" s="49" t="s">
        <v>22</v>
      </c>
    </row>
    <row r="28" spans="1:7">
      <c r="B28" s="49" t="s">
        <v>621</v>
      </c>
      <c r="C28" s="49" t="s">
        <v>569</v>
      </c>
      <c r="D28" s="72">
        <v>46115</v>
      </c>
      <c r="E28" s="49" t="s">
        <v>22</v>
      </c>
    </row>
    <row r="30" spans="1:7">
      <c r="A30" s="50" t="s">
        <v>622</v>
      </c>
      <c r="B30" s="51"/>
      <c r="C30" s="51"/>
      <c r="D30" s="71"/>
      <c r="E30" s="51"/>
      <c r="F30" s="51"/>
      <c r="G30" s="51"/>
    </row>
    <row r="31" spans="1:7">
      <c r="B31" s="49" t="s">
        <v>623</v>
      </c>
      <c r="E31" s="49" t="s">
        <v>4</v>
      </c>
    </row>
    <row r="32" spans="1:7">
      <c r="B32" s="49" t="s">
        <v>624</v>
      </c>
      <c r="E32" s="49" t="s">
        <v>4</v>
      </c>
    </row>
    <row r="33" spans="1:7">
      <c r="B33" s="49" t="s">
        <v>625</v>
      </c>
      <c r="E33" s="49" t="s">
        <v>4</v>
      </c>
    </row>
    <row r="34" spans="1:7">
      <c r="B34" s="49" t="s">
        <v>626</v>
      </c>
      <c r="E34" s="49" t="s">
        <v>4</v>
      </c>
    </row>
    <row r="35" spans="1:7">
      <c r="B35" s="49" t="s">
        <v>627</v>
      </c>
      <c r="E35" s="49" t="s">
        <v>4</v>
      </c>
    </row>
    <row r="36" spans="1:7">
      <c r="B36" s="49" t="s">
        <v>628</v>
      </c>
      <c r="E36" s="49" t="s">
        <v>4</v>
      </c>
    </row>
    <row r="38" spans="1:7">
      <c r="A38" s="50" t="s">
        <v>629</v>
      </c>
      <c r="B38" s="51"/>
      <c r="C38" s="51"/>
      <c r="D38" s="71"/>
      <c r="E38" s="51"/>
      <c r="F38" s="51"/>
      <c r="G38" s="51"/>
    </row>
    <row r="39" spans="1:7">
      <c r="B39" s="49" t="s">
        <v>630</v>
      </c>
      <c r="C39" s="49" t="s">
        <v>84</v>
      </c>
      <c r="E39" s="49" t="s">
        <v>4</v>
      </c>
    </row>
    <row r="40" spans="1:7">
      <c r="B40" s="49" t="s">
        <v>631</v>
      </c>
      <c r="C40" s="49" t="s">
        <v>84</v>
      </c>
      <c r="E40" s="49" t="s">
        <v>4</v>
      </c>
    </row>
    <row r="41" spans="1:7">
      <c r="B41" s="49" t="s">
        <v>632</v>
      </c>
      <c r="C41" s="49" t="s">
        <v>84</v>
      </c>
      <c r="E41" s="49" t="s">
        <v>4</v>
      </c>
    </row>
    <row r="42" spans="1:7">
      <c r="B42" s="49" t="s">
        <v>633</v>
      </c>
      <c r="C42" s="49" t="s">
        <v>569</v>
      </c>
      <c r="E42" s="49" t="s">
        <v>4</v>
      </c>
    </row>
    <row r="43" spans="1:7">
      <c r="B43" s="49" t="s">
        <v>634</v>
      </c>
      <c r="C43" s="49" t="s">
        <v>569</v>
      </c>
      <c r="E43" s="49" t="s">
        <v>4</v>
      </c>
    </row>
    <row r="44" spans="1:7">
      <c r="B44" s="49" t="s">
        <v>635</v>
      </c>
      <c r="C44" s="49" t="s">
        <v>569</v>
      </c>
      <c r="E44" s="49" t="s">
        <v>4</v>
      </c>
    </row>
    <row r="45" spans="1:7">
      <c r="B45" s="49" t="s">
        <v>636</v>
      </c>
      <c r="C45" s="49" t="s">
        <v>637</v>
      </c>
      <c r="E45" s="49" t="s">
        <v>4</v>
      </c>
    </row>
    <row r="46" spans="1:7">
      <c r="B46" s="49" t="s">
        <v>638</v>
      </c>
      <c r="C46" s="49" t="s">
        <v>637</v>
      </c>
      <c r="E46" s="49" t="s">
        <v>4</v>
      </c>
    </row>
    <row r="47" spans="1:7">
      <c r="B47" s="49" t="s">
        <v>639</v>
      </c>
      <c r="C47" s="49" t="s">
        <v>569</v>
      </c>
      <c r="E47" s="49" t="s">
        <v>4</v>
      </c>
    </row>
    <row r="48" spans="1:7">
      <c r="B48" s="49" t="s">
        <v>640</v>
      </c>
      <c r="C48" s="49" t="s">
        <v>637</v>
      </c>
      <c r="E48" s="49" t="s">
        <v>4</v>
      </c>
    </row>
    <row r="49" spans="1:7">
      <c r="B49" s="49" t="s">
        <v>641</v>
      </c>
      <c r="C49" s="49" t="s">
        <v>637</v>
      </c>
      <c r="E49" s="49" t="s">
        <v>4</v>
      </c>
    </row>
    <row r="51" spans="1:7">
      <c r="A51" s="50" t="s">
        <v>642</v>
      </c>
      <c r="B51" s="51"/>
      <c r="C51" s="51"/>
      <c r="D51" s="71"/>
      <c r="E51" s="51"/>
      <c r="F51" s="51"/>
      <c r="G51" s="51"/>
    </row>
    <row r="52" spans="1:7">
      <c r="B52" s="49" t="s">
        <v>643</v>
      </c>
      <c r="C52" s="49" t="s">
        <v>569</v>
      </c>
      <c r="E52" s="49" t="s">
        <v>4</v>
      </c>
    </row>
    <row r="56" spans="1:7">
      <c r="A56" s="50" t="s">
        <v>644</v>
      </c>
      <c r="B56" s="51"/>
      <c r="C56" s="51"/>
      <c r="D56" s="71"/>
      <c r="E56" s="51"/>
      <c r="F56" s="51"/>
      <c r="G56" s="51"/>
    </row>
    <row r="57" spans="1:7">
      <c r="B57" s="49" t="s">
        <v>645</v>
      </c>
      <c r="C57" s="49" t="s">
        <v>569</v>
      </c>
      <c r="E57" s="49" t="s">
        <v>4</v>
      </c>
    </row>
    <row r="58" spans="1:7">
      <c r="B58" s="49" t="s">
        <v>646</v>
      </c>
      <c r="C58" s="49" t="s">
        <v>569</v>
      </c>
      <c r="E58" s="49" t="s">
        <v>4</v>
      </c>
    </row>
    <row r="59" spans="1:7">
      <c r="B59" s="49" t="s">
        <v>647</v>
      </c>
      <c r="C59" s="49" t="s">
        <v>569</v>
      </c>
      <c r="E59" s="49" t="s">
        <v>4</v>
      </c>
    </row>
    <row r="61" spans="1:7">
      <c r="A61" s="50" t="s">
        <v>648</v>
      </c>
      <c r="B61" s="51"/>
      <c r="C61" s="51"/>
      <c r="D61" s="71"/>
      <c r="E61" s="51"/>
      <c r="F61" s="51"/>
      <c r="G61" s="51"/>
    </row>
    <row r="62" spans="1:7">
      <c r="B62" s="49" t="s">
        <v>649</v>
      </c>
      <c r="C62" s="49" t="s">
        <v>569</v>
      </c>
      <c r="E62" s="49" t="s">
        <v>4</v>
      </c>
    </row>
    <row r="63" spans="1:7">
      <c r="B63" s="49" t="s">
        <v>650</v>
      </c>
      <c r="C63" s="49" t="s">
        <v>569</v>
      </c>
      <c r="E63" s="49" t="s">
        <v>4</v>
      </c>
    </row>
    <row r="64" spans="1:7">
      <c r="B64" s="49" t="s">
        <v>651</v>
      </c>
      <c r="C64" s="49" t="s">
        <v>569</v>
      </c>
      <c r="E64" s="49" t="s">
        <v>4</v>
      </c>
    </row>
    <row r="65" spans="1:7">
      <c r="B65" s="49" t="s">
        <v>652</v>
      </c>
      <c r="C65" s="49" t="s">
        <v>569</v>
      </c>
      <c r="E65" s="49" t="s">
        <v>4</v>
      </c>
    </row>
    <row r="67" spans="1:7">
      <c r="A67" s="50" t="s">
        <v>653</v>
      </c>
      <c r="B67" s="51"/>
      <c r="C67" s="51"/>
      <c r="D67" s="71"/>
      <c r="E67" s="51"/>
      <c r="F67" s="51"/>
      <c r="G67" s="51"/>
    </row>
    <row r="68" spans="1:7">
      <c r="B68" s="49" t="s">
        <v>654</v>
      </c>
      <c r="C68" s="49" t="s">
        <v>655</v>
      </c>
      <c r="D68" s="73" t="s">
        <v>87</v>
      </c>
      <c r="E68" s="49" t="s">
        <v>22</v>
      </c>
    </row>
  </sheetData>
  <conditionalFormatting sqref="E3:E16">
    <cfRule type="containsText" dxfId="15" priority="15" operator="containsText" text="Completed">
      <formula>NOT(ISERROR(SEARCH("Completed",E3)))</formula>
    </cfRule>
    <cfRule type="containsText" dxfId="14" priority="16" operator="containsText" text="Ongoing">
      <formula>NOT(ISERROR(SEARCH("Ongoing",E3)))</formula>
    </cfRule>
  </conditionalFormatting>
  <conditionalFormatting sqref="E19:E28">
    <cfRule type="containsText" dxfId="13" priority="13" operator="containsText" text="Completed">
      <formula>NOT(ISERROR(SEARCH("Completed",E19)))</formula>
    </cfRule>
    <cfRule type="containsText" dxfId="12" priority="14" operator="containsText" text="Ongoing">
      <formula>NOT(ISERROR(SEARCH("Ongoing",E19)))</formula>
    </cfRule>
  </conditionalFormatting>
  <conditionalFormatting sqref="E31:E36">
    <cfRule type="containsText" dxfId="11" priority="11" operator="containsText" text="Completed">
      <formula>NOT(ISERROR(SEARCH("Completed",E31)))</formula>
    </cfRule>
    <cfRule type="containsText" dxfId="10" priority="12" operator="containsText" text="Ongoing">
      <formula>NOT(ISERROR(SEARCH("Ongoing",E31)))</formula>
    </cfRule>
  </conditionalFormatting>
  <conditionalFormatting sqref="E39:E49">
    <cfRule type="containsText" dxfId="9" priority="9" operator="containsText" text="Completed">
      <formula>NOT(ISERROR(SEARCH("Completed",E39)))</formula>
    </cfRule>
    <cfRule type="containsText" dxfId="8" priority="10" operator="containsText" text="Ongoing">
      <formula>NOT(ISERROR(SEARCH("Ongoing",E39)))</formula>
    </cfRule>
  </conditionalFormatting>
  <conditionalFormatting sqref="E52">
    <cfRule type="containsText" dxfId="7" priority="7" operator="containsText" text="Completed">
      <formula>NOT(ISERROR(SEARCH("Completed",E52)))</formula>
    </cfRule>
    <cfRule type="containsText" dxfId="6" priority="8" operator="containsText" text="Ongoing">
      <formula>NOT(ISERROR(SEARCH("Ongoing",E52)))</formula>
    </cfRule>
  </conditionalFormatting>
  <conditionalFormatting sqref="E57:E59">
    <cfRule type="containsText" dxfId="5" priority="5" operator="containsText" text="Completed">
      <formula>NOT(ISERROR(SEARCH("Completed",E57)))</formula>
    </cfRule>
    <cfRule type="containsText" dxfId="4" priority="6" operator="containsText" text="Ongoing">
      <formula>NOT(ISERROR(SEARCH("Ongoing",E57)))</formula>
    </cfRule>
  </conditionalFormatting>
  <conditionalFormatting sqref="E62:E65">
    <cfRule type="containsText" dxfId="3" priority="3" operator="containsText" text="Completed">
      <formula>NOT(ISERROR(SEARCH("Completed",E62)))</formula>
    </cfRule>
    <cfRule type="containsText" dxfId="2" priority="4" operator="containsText" text="Ongoing">
      <formula>NOT(ISERROR(SEARCH("Ongoing",E62)))</formula>
    </cfRule>
  </conditionalFormatting>
  <conditionalFormatting sqref="E68">
    <cfRule type="containsText" dxfId="1" priority="1" operator="containsText" text="Completed">
      <formula>NOT(ISERROR(SEARCH("Completed",E68)))</formula>
    </cfRule>
    <cfRule type="containsText" dxfId="0" priority="2" operator="containsText" text="Ongoing">
      <formula>NOT(ISERROR(SEARCH("Ongoing",E68)))</formula>
    </cfRule>
  </conditionalFormatting>
  <dataValidations count="1">
    <dataValidation type="list" allowBlank="1" showInputMessage="1" showErrorMessage="1" sqref="E3:E16 E68 E19:E28 E31:E36 E52 E39:E49 E57:E59 E62:E65" xr:uid="{D6BF557C-8951-41AF-979B-A040E6ABC855}">
      <formula1>$L$2:$L$4</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9FD7-7D38-44C0-9580-E74BBB9870C6}">
  <sheetPr codeName="Sheet6"/>
  <dimension ref="A1:F6"/>
  <sheetViews>
    <sheetView showGridLines="0" workbookViewId="0">
      <selection activeCell="F35" sqref="F35"/>
    </sheetView>
  </sheetViews>
  <sheetFormatPr defaultColWidth="9.1796875" defaultRowHeight="13"/>
  <cols>
    <col min="1" max="1" width="21.54296875" style="4" bestFit="1" customWidth="1"/>
    <col min="2" max="2" width="13.7265625" style="4" customWidth="1"/>
    <col min="3" max="4" width="9.1796875" style="4"/>
    <col min="5" max="5" width="19.54296875" style="4" bestFit="1" customWidth="1"/>
    <col min="6" max="6" width="12.453125" style="4" customWidth="1"/>
    <col min="7" max="16384" width="9.1796875" style="4"/>
  </cols>
  <sheetData>
    <row r="1" spans="1:6">
      <c r="A1" s="1" t="s">
        <v>656</v>
      </c>
      <c r="B1" s="2" t="s">
        <v>657</v>
      </c>
      <c r="C1" s="2" t="s">
        <v>658</v>
      </c>
      <c r="D1" s="2" t="s">
        <v>37</v>
      </c>
      <c r="E1" s="1" t="s">
        <v>659</v>
      </c>
      <c r="F1" s="1" t="s">
        <v>80</v>
      </c>
    </row>
    <row r="2" spans="1:6">
      <c r="A2" s="1021" t="s">
        <v>660</v>
      </c>
      <c r="B2" s="1022">
        <v>1049318</v>
      </c>
      <c r="C2" s="1022" t="s">
        <v>661</v>
      </c>
      <c r="D2" s="1022" t="s">
        <v>14</v>
      </c>
      <c r="E2" s="3" t="s">
        <v>662</v>
      </c>
      <c r="F2" s="5" t="s">
        <v>654</v>
      </c>
    </row>
    <row r="3" spans="1:6">
      <c r="A3" s="1021" t="s">
        <v>663</v>
      </c>
      <c r="B3" s="1022">
        <v>1272591</v>
      </c>
      <c r="C3" s="1022" t="s">
        <v>664</v>
      </c>
      <c r="D3" s="1022" t="s">
        <v>161</v>
      </c>
      <c r="E3" s="3" t="s">
        <v>665</v>
      </c>
      <c r="F3" s="5" t="s">
        <v>666</v>
      </c>
    </row>
    <row r="4" spans="1:6">
      <c r="A4" s="1021" t="s">
        <v>667</v>
      </c>
      <c r="B4" s="1022">
        <v>1305202</v>
      </c>
      <c r="C4" s="1022" t="s">
        <v>668</v>
      </c>
      <c r="D4" s="1022" t="s">
        <v>161</v>
      </c>
      <c r="E4" s="3" t="s">
        <v>665</v>
      </c>
      <c r="F4" s="5" t="s">
        <v>666</v>
      </c>
    </row>
    <row r="5" spans="1:6">
      <c r="A5" s="1021" t="s">
        <v>669</v>
      </c>
      <c r="B5" s="1022">
        <v>2155354</v>
      </c>
      <c r="C5" s="1022" t="s">
        <v>670</v>
      </c>
      <c r="D5" s="1022" t="s">
        <v>158</v>
      </c>
      <c r="E5" s="3" t="s">
        <v>665</v>
      </c>
      <c r="F5" s="5" t="s">
        <v>666</v>
      </c>
    </row>
    <row r="6" spans="1:6">
      <c r="A6" s="1021" t="s">
        <v>671</v>
      </c>
      <c r="B6" s="1022">
        <v>2155356</v>
      </c>
      <c r="C6" s="1022" t="s">
        <v>672</v>
      </c>
      <c r="D6" s="1022" t="s">
        <v>158</v>
      </c>
      <c r="E6" s="3" t="s">
        <v>665</v>
      </c>
      <c r="F6" s="5" t="s">
        <v>666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49949-3146-42CF-A2F9-7D521285D802}">
  <sheetPr codeName="Sheet18">
    <tabColor rgb="FFFFCCCC"/>
  </sheetPr>
  <dimension ref="A2:AQ19"/>
  <sheetViews>
    <sheetView showGridLines="0" zoomScaleNormal="100" workbookViewId="0">
      <selection activeCell="H8" sqref="H8"/>
    </sheetView>
  </sheetViews>
  <sheetFormatPr defaultColWidth="9.1796875" defaultRowHeight="14.5"/>
  <cols>
    <col min="1" max="1" width="7.81640625" style="285" customWidth="1"/>
    <col min="2" max="2" width="9.54296875" style="286" customWidth="1"/>
    <col min="3" max="4" width="11.1796875" style="286" customWidth="1"/>
    <col min="5" max="5" width="9.81640625" style="285" customWidth="1"/>
    <col min="6" max="6" width="33.453125" style="285" customWidth="1"/>
    <col min="7" max="7" width="8.453125" style="286" customWidth="1"/>
    <col min="8" max="15" width="7.1796875" style="286" customWidth="1"/>
    <col min="16" max="17" width="8.453125" style="286" customWidth="1"/>
    <col min="18" max="33" width="7.1796875" style="286" customWidth="1"/>
    <col min="34" max="34" width="10.54296875" style="287" customWidth="1"/>
    <col min="35" max="35" width="9.1796875" style="286"/>
    <col min="36" max="36" width="7.54296875" style="286" customWidth="1"/>
    <col min="37" max="37" width="17.453125" style="286" customWidth="1"/>
    <col min="38" max="38" width="11.1796875" style="286" customWidth="1"/>
    <col min="39" max="39" width="16.81640625" style="286" customWidth="1"/>
    <col min="40" max="40" width="11.81640625" style="286" customWidth="1"/>
    <col min="41" max="41" width="9.1796875" style="286"/>
    <col min="42" max="43" width="15.81640625" style="287" customWidth="1"/>
    <col min="44" max="16384" width="9.1796875" style="286"/>
  </cols>
  <sheetData>
    <row r="2" spans="1:43" ht="49.5" customHeight="1">
      <c r="A2" s="19" t="s">
        <v>673</v>
      </c>
      <c r="B2" s="19" t="s">
        <v>80</v>
      </c>
      <c r="C2" s="19" t="s">
        <v>674</v>
      </c>
      <c r="D2" s="19" t="s">
        <v>165</v>
      </c>
      <c r="E2" s="19" t="s">
        <v>37</v>
      </c>
      <c r="F2" s="19" t="s">
        <v>48</v>
      </c>
      <c r="G2" s="288">
        <v>46223</v>
      </c>
      <c r="H2" s="288">
        <f>G2+7</f>
        <v>46230</v>
      </c>
      <c r="I2" s="288">
        <f t="shared" ref="I2:AG2" si="0">H2+7</f>
        <v>46237</v>
      </c>
      <c r="J2" s="288">
        <f t="shared" si="0"/>
        <v>46244</v>
      </c>
      <c r="K2" s="288">
        <f t="shared" si="0"/>
        <v>46251</v>
      </c>
      <c r="L2" s="289">
        <f t="shared" si="0"/>
        <v>46258</v>
      </c>
      <c r="M2" s="289">
        <f t="shared" si="0"/>
        <v>46265</v>
      </c>
      <c r="N2" s="290">
        <f t="shared" si="0"/>
        <v>46272</v>
      </c>
      <c r="O2" s="288">
        <f t="shared" si="0"/>
        <v>46279</v>
      </c>
      <c r="P2" s="288">
        <f t="shared" si="0"/>
        <v>46286</v>
      </c>
      <c r="Q2" s="288">
        <f t="shared" si="0"/>
        <v>46293</v>
      </c>
      <c r="R2" s="288">
        <f t="shared" si="0"/>
        <v>46300</v>
      </c>
      <c r="S2" s="288">
        <f>R2+7</f>
        <v>46307</v>
      </c>
      <c r="T2" s="291">
        <f t="shared" si="0"/>
        <v>46314</v>
      </c>
      <c r="U2" s="291">
        <f t="shared" si="0"/>
        <v>46321</v>
      </c>
      <c r="V2" s="291">
        <f t="shared" si="0"/>
        <v>46328</v>
      </c>
      <c r="W2" s="291">
        <f t="shared" si="0"/>
        <v>46335</v>
      </c>
      <c r="X2" s="291">
        <f t="shared" si="0"/>
        <v>46342</v>
      </c>
      <c r="Y2" s="291">
        <f t="shared" si="0"/>
        <v>46349</v>
      </c>
      <c r="Z2" s="291">
        <f t="shared" si="0"/>
        <v>46356</v>
      </c>
      <c r="AA2" s="291">
        <f t="shared" si="0"/>
        <v>46363</v>
      </c>
      <c r="AB2" s="291">
        <f t="shared" si="0"/>
        <v>46370</v>
      </c>
      <c r="AC2" s="291">
        <f t="shared" si="0"/>
        <v>46377</v>
      </c>
      <c r="AD2" s="291">
        <f t="shared" si="0"/>
        <v>46384</v>
      </c>
      <c r="AE2" s="291">
        <f t="shared" si="0"/>
        <v>46391</v>
      </c>
      <c r="AF2" s="291">
        <f t="shared" si="0"/>
        <v>46398</v>
      </c>
      <c r="AG2" s="291">
        <f t="shared" si="0"/>
        <v>46405</v>
      </c>
      <c r="AH2" s="292" t="s">
        <v>675</v>
      </c>
      <c r="AJ2" s="293" t="s">
        <v>676</v>
      </c>
      <c r="AK2" s="293" t="s">
        <v>677</v>
      </c>
      <c r="AL2" s="294" t="s">
        <v>678</v>
      </c>
      <c r="AM2" s="294" t="s">
        <v>679</v>
      </c>
      <c r="AN2" s="294" t="s">
        <v>680</v>
      </c>
      <c r="AP2" s="312" t="s">
        <v>681</v>
      </c>
      <c r="AQ2" s="312" t="s">
        <v>682</v>
      </c>
    </row>
    <row r="3" spans="1:43" s="301" customFormat="1" ht="14">
      <c r="A3" s="296">
        <v>1</v>
      </c>
      <c r="B3" s="297" t="s">
        <v>4</v>
      </c>
      <c r="C3" s="298">
        <v>20</v>
      </c>
      <c r="D3" s="299">
        <f>C3+6</f>
        <v>26</v>
      </c>
      <c r="E3" s="299" t="s">
        <v>1</v>
      </c>
      <c r="F3" s="300" t="s">
        <v>138</v>
      </c>
      <c r="G3" s="29" t="s">
        <v>103</v>
      </c>
      <c r="H3" s="30">
        <v>1</v>
      </c>
      <c r="I3" s="30">
        <v>2</v>
      </c>
      <c r="J3" s="30">
        <v>3</v>
      </c>
      <c r="K3" s="30">
        <v>4</v>
      </c>
      <c r="L3" s="31" t="s">
        <v>104</v>
      </c>
      <c r="M3" s="31" t="s">
        <v>104</v>
      </c>
      <c r="N3" s="32" t="s">
        <v>105</v>
      </c>
      <c r="O3" s="32" t="s">
        <v>105</v>
      </c>
      <c r="P3" s="32" t="s">
        <v>105</v>
      </c>
      <c r="Q3" s="32" t="s">
        <v>105</v>
      </c>
      <c r="R3" s="32" t="s">
        <v>105</v>
      </c>
      <c r="S3" s="32" t="s">
        <v>105</v>
      </c>
      <c r="T3" s="32" t="s">
        <v>105</v>
      </c>
      <c r="U3" s="32" t="s">
        <v>105</v>
      </c>
      <c r="V3" s="33" t="s">
        <v>106</v>
      </c>
      <c r="W3" s="17"/>
      <c r="X3" s="17"/>
      <c r="Y3" s="17"/>
      <c r="Z3" s="17"/>
      <c r="AA3" s="17"/>
      <c r="AB3" s="17"/>
      <c r="AC3" s="17"/>
      <c r="AD3" s="17"/>
      <c r="AE3" s="17"/>
      <c r="AF3" s="17"/>
      <c r="AG3" s="17"/>
      <c r="AH3" s="17"/>
      <c r="AJ3" s="316" t="s">
        <v>103</v>
      </c>
      <c r="AK3" s="302" t="s">
        <v>683</v>
      </c>
      <c r="AL3" s="303">
        <v>1000</v>
      </c>
      <c r="AM3" s="303">
        <v>15</v>
      </c>
      <c r="AN3" s="303">
        <f>AL3*AM3</f>
        <v>15000</v>
      </c>
      <c r="AP3" s="315">
        <v>46204</v>
      </c>
      <c r="AQ3" s="313"/>
    </row>
    <row r="4" spans="1:43" s="301" customFormat="1" ht="14">
      <c r="A4" s="296">
        <v>2</v>
      </c>
      <c r="B4" s="297" t="s">
        <v>4</v>
      </c>
      <c r="C4" s="298">
        <v>20</v>
      </c>
      <c r="D4" s="299">
        <f t="shared" ref="D4:D17" si="1">C4+6</f>
        <v>26</v>
      </c>
      <c r="E4" s="299" t="s">
        <v>14</v>
      </c>
      <c r="F4" s="300" t="s">
        <v>496</v>
      </c>
      <c r="G4" s="17"/>
      <c r="H4" s="10" t="s">
        <v>125</v>
      </c>
      <c r="I4" s="29" t="s">
        <v>103</v>
      </c>
      <c r="J4" s="30">
        <v>1</v>
      </c>
      <c r="K4" s="30">
        <v>2</v>
      </c>
      <c r="L4" s="30">
        <v>3</v>
      </c>
      <c r="M4" s="30">
        <v>4</v>
      </c>
      <c r="N4" s="31" t="s">
        <v>104</v>
      </c>
      <c r="O4" s="31" t="s">
        <v>104</v>
      </c>
      <c r="P4" s="32" t="s">
        <v>105</v>
      </c>
      <c r="Q4" s="32" t="s">
        <v>105</v>
      </c>
      <c r="R4" s="32" t="s">
        <v>105</v>
      </c>
      <c r="S4" s="32" t="s">
        <v>105</v>
      </c>
      <c r="T4" s="32" t="s">
        <v>105</v>
      </c>
      <c r="U4" s="32" t="s">
        <v>105</v>
      </c>
      <c r="V4" s="32" t="s">
        <v>105</v>
      </c>
      <c r="W4" s="32" t="s">
        <v>105</v>
      </c>
      <c r="X4" s="33" t="s">
        <v>106</v>
      </c>
      <c r="Y4" s="17"/>
      <c r="Z4" s="17"/>
      <c r="AA4" s="17"/>
      <c r="AB4" s="17"/>
      <c r="AC4" s="17"/>
      <c r="AD4" s="17"/>
      <c r="AE4" s="17"/>
      <c r="AF4" s="17"/>
      <c r="AG4" s="17"/>
      <c r="AH4" s="17"/>
      <c r="AJ4" s="317">
        <v>1</v>
      </c>
      <c r="AK4" s="302" t="s">
        <v>684</v>
      </c>
      <c r="AL4" s="303">
        <v>0</v>
      </c>
      <c r="AM4" s="303">
        <v>15</v>
      </c>
      <c r="AN4" s="303">
        <f t="shared" ref="AN4:AN9" si="2">AL4*AM4</f>
        <v>0</v>
      </c>
      <c r="AP4" s="315">
        <v>46235</v>
      </c>
      <c r="AQ4" s="313"/>
    </row>
    <row r="5" spans="1:43" s="301" customFormat="1" ht="14">
      <c r="A5" s="296">
        <v>3</v>
      </c>
      <c r="B5" s="297" t="s">
        <v>4</v>
      </c>
      <c r="C5" s="298">
        <v>20</v>
      </c>
      <c r="D5" s="299">
        <f t="shared" si="1"/>
        <v>26</v>
      </c>
      <c r="E5" s="299" t="s">
        <v>1</v>
      </c>
      <c r="F5" s="1090" t="s">
        <v>497</v>
      </c>
      <c r="G5" s="17"/>
      <c r="H5" s="17"/>
      <c r="I5" s="10" t="s">
        <v>125</v>
      </c>
      <c r="J5" s="29" t="s">
        <v>103</v>
      </c>
      <c r="K5" s="30">
        <v>1</v>
      </c>
      <c r="L5" s="30">
        <v>2</v>
      </c>
      <c r="M5" s="30">
        <v>3</v>
      </c>
      <c r="N5" s="30">
        <v>4</v>
      </c>
      <c r="O5" s="31" t="s">
        <v>104</v>
      </c>
      <c r="P5" s="31" t="s">
        <v>104</v>
      </c>
      <c r="Q5" s="32" t="s">
        <v>105</v>
      </c>
      <c r="R5" s="32" t="s">
        <v>105</v>
      </c>
      <c r="S5" s="32" t="s">
        <v>105</v>
      </c>
      <c r="T5" s="32" t="s">
        <v>105</v>
      </c>
      <c r="U5" s="32" t="s">
        <v>105</v>
      </c>
      <c r="V5" s="32" t="s">
        <v>105</v>
      </c>
      <c r="W5" s="32" t="s">
        <v>105</v>
      </c>
      <c r="X5" s="32" t="s">
        <v>105</v>
      </c>
      <c r="Y5" s="33" t="s">
        <v>106</v>
      </c>
      <c r="Z5" s="17"/>
      <c r="AA5" s="17"/>
      <c r="AB5" s="17"/>
      <c r="AC5" s="17"/>
      <c r="AD5" s="17"/>
      <c r="AE5" s="17"/>
      <c r="AF5" s="17"/>
      <c r="AG5" s="17"/>
      <c r="AH5" s="17"/>
      <c r="AJ5" s="317">
        <v>2</v>
      </c>
      <c r="AK5" s="302" t="s">
        <v>685</v>
      </c>
      <c r="AL5" s="303">
        <v>0</v>
      </c>
      <c r="AM5" s="303">
        <v>15</v>
      </c>
      <c r="AN5" s="303">
        <f t="shared" si="2"/>
        <v>0</v>
      </c>
      <c r="AP5" s="315">
        <v>46266</v>
      </c>
      <c r="AQ5" s="313"/>
    </row>
    <row r="6" spans="1:43" s="301" customFormat="1" ht="14">
      <c r="A6" s="296">
        <v>4</v>
      </c>
      <c r="B6" s="297" t="s">
        <v>4</v>
      </c>
      <c r="C6" s="298">
        <v>20</v>
      </c>
      <c r="D6" s="299">
        <f t="shared" si="1"/>
        <v>26</v>
      </c>
      <c r="E6" s="299" t="s">
        <v>14</v>
      </c>
      <c r="F6" s="1091" t="s">
        <v>143</v>
      </c>
      <c r="G6" s="17"/>
      <c r="H6" s="17"/>
      <c r="I6" s="17"/>
      <c r="J6" s="10" t="s">
        <v>125</v>
      </c>
      <c r="K6" s="29" t="s">
        <v>103</v>
      </c>
      <c r="L6" s="30">
        <v>1</v>
      </c>
      <c r="M6" s="30">
        <v>2</v>
      </c>
      <c r="N6" s="30">
        <v>3</v>
      </c>
      <c r="O6" s="30">
        <v>4</v>
      </c>
      <c r="P6" s="31" t="s">
        <v>104</v>
      </c>
      <c r="Q6" s="31" t="s">
        <v>104</v>
      </c>
      <c r="R6" s="32" t="s">
        <v>105</v>
      </c>
      <c r="S6" s="32" t="s">
        <v>105</v>
      </c>
      <c r="T6" s="32" t="s">
        <v>105</v>
      </c>
      <c r="U6" s="32" t="s">
        <v>105</v>
      </c>
      <c r="V6" s="32" t="s">
        <v>105</v>
      </c>
      <c r="W6" s="32" t="s">
        <v>105</v>
      </c>
      <c r="X6" s="32" t="s">
        <v>105</v>
      </c>
      <c r="Y6" s="32" t="s">
        <v>105</v>
      </c>
      <c r="Z6" s="33" t="s">
        <v>106</v>
      </c>
      <c r="AA6" s="17"/>
      <c r="AB6" s="17"/>
      <c r="AC6" s="17"/>
      <c r="AD6" s="17"/>
      <c r="AE6" s="17"/>
      <c r="AF6" s="17"/>
      <c r="AG6" s="17"/>
      <c r="AH6" s="17"/>
      <c r="AJ6" s="317">
        <v>3</v>
      </c>
      <c r="AK6" s="302" t="s">
        <v>686</v>
      </c>
      <c r="AL6" s="303">
        <v>0</v>
      </c>
      <c r="AM6" s="303">
        <v>15</v>
      </c>
      <c r="AN6" s="303">
        <f t="shared" si="2"/>
        <v>0</v>
      </c>
      <c r="AP6" s="315">
        <v>46296</v>
      </c>
      <c r="AQ6" s="313"/>
    </row>
    <row r="7" spans="1:43" s="301" customFormat="1" ht="14">
      <c r="A7" s="296">
        <v>5</v>
      </c>
      <c r="B7" s="297" t="s">
        <v>4</v>
      </c>
      <c r="C7" s="298">
        <v>20</v>
      </c>
      <c r="D7" s="299">
        <f t="shared" si="1"/>
        <v>26</v>
      </c>
      <c r="E7" s="299" t="s">
        <v>1</v>
      </c>
      <c r="F7" s="1091" t="s">
        <v>178</v>
      </c>
      <c r="G7" s="17"/>
      <c r="H7" s="17"/>
      <c r="I7" s="17"/>
      <c r="J7" s="10" t="s">
        <v>125</v>
      </c>
      <c r="K7" s="29" t="s">
        <v>103</v>
      </c>
      <c r="L7" s="30">
        <v>1</v>
      </c>
      <c r="M7" s="30">
        <v>2</v>
      </c>
      <c r="N7" s="30">
        <v>3</v>
      </c>
      <c r="O7" s="30">
        <v>4</v>
      </c>
      <c r="P7" s="31" t="s">
        <v>104</v>
      </c>
      <c r="Q7" s="31" t="s">
        <v>104</v>
      </c>
      <c r="R7" s="32" t="s">
        <v>105</v>
      </c>
      <c r="S7" s="32" t="s">
        <v>105</v>
      </c>
      <c r="T7" s="32" t="s">
        <v>105</v>
      </c>
      <c r="U7" s="32" t="s">
        <v>105</v>
      </c>
      <c r="V7" s="32" t="s">
        <v>105</v>
      </c>
      <c r="W7" s="32" t="s">
        <v>105</v>
      </c>
      <c r="X7" s="32" t="s">
        <v>105</v>
      </c>
      <c r="Y7" s="32" t="s">
        <v>105</v>
      </c>
      <c r="Z7" s="33" t="s">
        <v>106</v>
      </c>
      <c r="AA7" s="17"/>
      <c r="AB7" s="17"/>
      <c r="AC7" s="17"/>
      <c r="AD7" s="17"/>
      <c r="AE7" s="17"/>
      <c r="AF7" s="17"/>
      <c r="AG7" s="17"/>
      <c r="AH7" s="17"/>
      <c r="AJ7" s="317">
        <v>4</v>
      </c>
      <c r="AK7" s="302" t="s">
        <v>687</v>
      </c>
      <c r="AL7" s="303">
        <v>0</v>
      </c>
      <c r="AM7" s="303">
        <v>15</v>
      </c>
      <c r="AN7" s="303">
        <f t="shared" si="2"/>
        <v>0</v>
      </c>
      <c r="AP7" s="315">
        <v>46327</v>
      </c>
      <c r="AQ7" s="313"/>
    </row>
    <row r="8" spans="1:43" s="301" customFormat="1" ht="14">
      <c r="A8" s="296">
        <v>6</v>
      </c>
      <c r="B8" s="297" t="s">
        <v>4</v>
      </c>
      <c r="C8" s="298">
        <v>20</v>
      </c>
      <c r="D8" s="299">
        <f t="shared" si="1"/>
        <v>26</v>
      </c>
      <c r="E8" s="299" t="s">
        <v>14</v>
      </c>
      <c r="F8" s="1091" t="s">
        <v>180</v>
      </c>
      <c r="G8" s="17"/>
      <c r="H8" s="17"/>
      <c r="I8" s="17"/>
      <c r="J8" s="17"/>
      <c r="K8" s="10" t="s">
        <v>125</v>
      </c>
      <c r="L8" s="29" t="s">
        <v>103</v>
      </c>
      <c r="M8" s="30">
        <v>1</v>
      </c>
      <c r="N8" s="30">
        <v>2</v>
      </c>
      <c r="O8" s="30">
        <v>3</v>
      </c>
      <c r="P8" s="30">
        <v>4</v>
      </c>
      <c r="Q8" s="31" t="s">
        <v>104</v>
      </c>
      <c r="R8" s="31" t="s">
        <v>104</v>
      </c>
      <c r="S8" s="32" t="s">
        <v>105</v>
      </c>
      <c r="T8" s="32" t="s">
        <v>105</v>
      </c>
      <c r="U8" s="32" t="s">
        <v>105</v>
      </c>
      <c r="V8" s="32" t="s">
        <v>105</v>
      </c>
      <c r="W8" s="32" t="s">
        <v>105</v>
      </c>
      <c r="X8" s="32" t="s">
        <v>105</v>
      </c>
      <c r="Y8" s="32" t="s">
        <v>105</v>
      </c>
      <c r="Z8" s="32" t="s">
        <v>105</v>
      </c>
      <c r="AA8" s="33" t="s">
        <v>106</v>
      </c>
      <c r="AB8" s="17"/>
      <c r="AC8" s="17"/>
      <c r="AD8" s="17"/>
      <c r="AE8" s="17"/>
      <c r="AF8" s="17"/>
      <c r="AG8" s="17"/>
      <c r="AH8" s="17"/>
      <c r="AJ8" s="318">
        <v>5</v>
      </c>
      <c r="AK8" s="302" t="s">
        <v>688</v>
      </c>
      <c r="AL8" s="303">
        <v>0</v>
      </c>
      <c r="AM8" s="303">
        <v>15</v>
      </c>
      <c r="AN8" s="303">
        <f t="shared" si="2"/>
        <v>0</v>
      </c>
      <c r="AP8" s="305" t="s">
        <v>583</v>
      </c>
      <c r="AQ8" s="305"/>
    </row>
    <row r="9" spans="1:43" s="301" customFormat="1" ht="14">
      <c r="A9" s="296">
        <v>7</v>
      </c>
      <c r="B9" s="297" t="s">
        <v>4</v>
      </c>
      <c r="C9" s="298">
        <v>20</v>
      </c>
      <c r="D9" s="299">
        <f t="shared" si="1"/>
        <v>26</v>
      </c>
      <c r="E9" s="299" t="s">
        <v>1</v>
      </c>
      <c r="F9" s="1091" t="s">
        <v>147</v>
      </c>
      <c r="G9" s="17"/>
      <c r="H9" s="17"/>
      <c r="I9" s="17"/>
      <c r="J9" s="17"/>
      <c r="K9" s="17"/>
      <c r="L9" s="10" t="s">
        <v>125</v>
      </c>
      <c r="M9" s="29" t="s">
        <v>103</v>
      </c>
      <c r="N9" s="30">
        <v>1</v>
      </c>
      <c r="O9" s="30">
        <v>2</v>
      </c>
      <c r="P9" s="30">
        <v>3</v>
      </c>
      <c r="Q9" s="30">
        <v>4</v>
      </c>
      <c r="R9" s="31" t="s">
        <v>104</v>
      </c>
      <c r="S9" s="31" t="s">
        <v>104</v>
      </c>
      <c r="T9" s="32" t="s">
        <v>105</v>
      </c>
      <c r="U9" s="32" t="s">
        <v>105</v>
      </c>
      <c r="V9" s="32" t="s">
        <v>105</v>
      </c>
      <c r="W9" s="32" t="s">
        <v>105</v>
      </c>
      <c r="X9" s="32" t="s">
        <v>105</v>
      </c>
      <c r="Y9" s="32" t="s">
        <v>105</v>
      </c>
      <c r="Z9" s="32" t="s">
        <v>105</v>
      </c>
      <c r="AA9" s="32" t="s">
        <v>105</v>
      </c>
      <c r="AB9" s="33" t="s">
        <v>106</v>
      </c>
      <c r="AC9" s="17"/>
      <c r="AD9" s="17"/>
      <c r="AE9" s="17"/>
      <c r="AF9" s="17"/>
      <c r="AG9" s="17"/>
      <c r="AH9" s="17"/>
      <c r="AJ9" s="318">
        <v>6</v>
      </c>
      <c r="AK9" s="302" t="s">
        <v>689</v>
      </c>
      <c r="AL9" s="303">
        <v>1000</v>
      </c>
      <c r="AM9" s="303">
        <v>15</v>
      </c>
      <c r="AN9" s="303">
        <f t="shared" si="2"/>
        <v>15000</v>
      </c>
      <c r="AP9" s="314"/>
      <c r="AQ9" s="314"/>
    </row>
    <row r="10" spans="1:43" s="301" customFormat="1">
      <c r="A10" s="296">
        <v>8</v>
      </c>
      <c r="B10" s="297" t="s">
        <v>4</v>
      </c>
      <c r="C10" s="298">
        <v>20</v>
      </c>
      <c r="D10" s="299">
        <f t="shared" si="1"/>
        <v>26</v>
      </c>
      <c r="E10" s="299" t="s">
        <v>14</v>
      </c>
      <c r="F10" s="1091" t="s">
        <v>148</v>
      </c>
      <c r="G10" s="17"/>
      <c r="H10" s="17"/>
      <c r="I10" s="17"/>
      <c r="J10" s="17"/>
      <c r="K10" s="17"/>
      <c r="L10" s="17"/>
      <c r="M10" s="10" t="s">
        <v>125</v>
      </c>
      <c r="N10" s="29" t="s">
        <v>103</v>
      </c>
      <c r="O10" s="30">
        <v>1</v>
      </c>
      <c r="P10" s="30">
        <v>2</v>
      </c>
      <c r="Q10" s="30">
        <v>3</v>
      </c>
      <c r="R10" s="30">
        <v>4</v>
      </c>
      <c r="S10" s="31" t="s">
        <v>104</v>
      </c>
      <c r="T10" s="31" t="s">
        <v>104</v>
      </c>
      <c r="U10" s="32" t="s">
        <v>105</v>
      </c>
      <c r="V10" s="32" t="s">
        <v>105</v>
      </c>
      <c r="W10" s="32" t="s">
        <v>105</v>
      </c>
      <c r="X10" s="32" t="s">
        <v>105</v>
      </c>
      <c r="Y10" s="32" t="s">
        <v>105</v>
      </c>
      <c r="Z10" s="32" t="s">
        <v>105</v>
      </c>
      <c r="AA10" s="32" t="s">
        <v>105</v>
      </c>
      <c r="AB10" s="32" t="s">
        <v>105</v>
      </c>
      <c r="AC10" s="33" t="s">
        <v>106</v>
      </c>
      <c r="AD10" s="17"/>
      <c r="AE10" s="17"/>
      <c r="AF10" s="17"/>
      <c r="AG10" s="17"/>
      <c r="AH10" s="17"/>
      <c r="AJ10" s="286"/>
      <c r="AK10" s="304" t="s">
        <v>675</v>
      </c>
      <c r="AL10" s="304">
        <f ca="1">SUM(AL3:AL13)</f>
        <v>4500</v>
      </c>
      <c r="AM10" s="305" t="s">
        <v>583</v>
      </c>
      <c r="AN10" s="305">
        <f>SUM(AN3:AN9)</f>
        <v>30000</v>
      </c>
      <c r="AP10" s="314"/>
      <c r="AQ10" s="314"/>
    </row>
    <row r="11" spans="1:43" s="301" customFormat="1">
      <c r="A11" s="296">
        <v>9</v>
      </c>
      <c r="B11" s="297" t="s">
        <v>4</v>
      </c>
      <c r="C11" s="298">
        <v>20</v>
      </c>
      <c r="D11" s="299">
        <f t="shared" si="1"/>
        <v>26</v>
      </c>
      <c r="E11" s="299" t="s">
        <v>14</v>
      </c>
      <c r="F11" s="1091" t="s">
        <v>498</v>
      </c>
      <c r="G11" s="17"/>
      <c r="H11" s="17"/>
      <c r="I11" s="17"/>
      <c r="J11" s="17"/>
      <c r="K11" s="17"/>
      <c r="L11" s="17"/>
      <c r="M11" s="10" t="s">
        <v>125</v>
      </c>
      <c r="N11" s="29" t="s">
        <v>103</v>
      </c>
      <c r="O11" s="30">
        <v>1</v>
      </c>
      <c r="P11" s="30">
        <v>2</v>
      </c>
      <c r="Q11" s="30">
        <v>3</v>
      </c>
      <c r="R11" s="30">
        <v>4</v>
      </c>
      <c r="S11" s="31" t="s">
        <v>104</v>
      </c>
      <c r="T11" s="31" t="s">
        <v>104</v>
      </c>
      <c r="U11" s="32" t="s">
        <v>105</v>
      </c>
      <c r="V11" s="32" t="s">
        <v>105</v>
      </c>
      <c r="W11" s="32" t="s">
        <v>105</v>
      </c>
      <c r="X11" s="32" t="s">
        <v>105</v>
      </c>
      <c r="Y11" s="32" t="s">
        <v>105</v>
      </c>
      <c r="Z11" s="32" t="s">
        <v>105</v>
      </c>
      <c r="AA11" s="32" t="s">
        <v>105</v>
      </c>
      <c r="AB11" s="32" t="s">
        <v>105</v>
      </c>
      <c r="AC11" s="33" t="s">
        <v>106</v>
      </c>
      <c r="AD11" s="17"/>
      <c r="AE11" s="17"/>
      <c r="AF11" s="17"/>
      <c r="AG11" s="17"/>
      <c r="AH11" s="17"/>
      <c r="AJ11" s="286"/>
      <c r="AK11" s="286"/>
      <c r="AL11" s="286"/>
      <c r="AM11" s="286"/>
      <c r="AN11" s="286"/>
      <c r="AP11" s="314"/>
      <c r="AQ11" s="314"/>
    </row>
    <row r="12" spans="1:43" s="301" customFormat="1">
      <c r="A12" s="296">
        <v>10</v>
      </c>
      <c r="B12" s="297" t="s">
        <v>4</v>
      </c>
      <c r="C12" s="298">
        <v>20</v>
      </c>
      <c r="D12" s="299">
        <f t="shared" si="1"/>
        <v>26</v>
      </c>
      <c r="E12" s="299" t="s">
        <v>8</v>
      </c>
      <c r="F12" s="1091" t="s">
        <v>186</v>
      </c>
      <c r="G12" s="17"/>
      <c r="H12" s="17"/>
      <c r="I12" s="17"/>
      <c r="J12" s="17"/>
      <c r="K12" s="17"/>
      <c r="L12" s="17"/>
      <c r="M12" s="17"/>
      <c r="N12" s="10" t="s">
        <v>125</v>
      </c>
      <c r="O12" s="29" t="s">
        <v>103</v>
      </c>
      <c r="P12" s="30">
        <v>1</v>
      </c>
      <c r="Q12" s="30">
        <v>2</v>
      </c>
      <c r="R12" s="30">
        <v>3</v>
      </c>
      <c r="S12" s="30">
        <v>4</v>
      </c>
      <c r="T12" s="31" t="s">
        <v>104</v>
      </c>
      <c r="U12" s="31" t="s">
        <v>104</v>
      </c>
      <c r="V12" s="32" t="s">
        <v>105</v>
      </c>
      <c r="W12" s="32" t="s">
        <v>105</v>
      </c>
      <c r="X12" s="32" t="s">
        <v>105</v>
      </c>
      <c r="Y12" s="32" t="s">
        <v>105</v>
      </c>
      <c r="Z12" s="32" t="s">
        <v>105</v>
      </c>
      <c r="AA12" s="32" t="s">
        <v>105</v>
      </c>
      <c r="AB12" s="32" t="s">
        <v>105</v>
      </c>
      <c r="AC12" s="32" t="s">
        <v>105</v>
      </c>
      <c r="AD12" s="33" t="s">
        <v>106</v>
      </c>
      <c r="AE12" s="17"/>
      <c r="AF12" s="17"/>
      <c r="AG12" s="17"/>
      <c r="AH12" s="17"/>
      <c r="AJ12" s="286"/>
      <c r="AK12" s="286"/>
      <c r="AL12" s="286"/>
      <c r="AM12" s="286"/>
      <c r="AN12" s="286"/>
      <c r="AP12" s="314"/>
      <c r="AQ12" s="314"/>
    </row>
    <row r="13" spans="1:43" s="301" customFormat="1">
      <c r="A13" s="296">
        <v>11</v>
      </c>
      <c r="B13" s="297" t="s">
        <v>4</v>
      </c>
      <c r="C13" s="298">
        <v>15</v>
      </c>
      <c r="D13" s="299">
        <f t="shared" si="1"/>
        <v>21</v>
      </c>
      <c r="E13" s="299" t="s">
        <v>1</v>
      </c>
      <c r="F13" s="1091" t="s">
        <v>499</v>
      </c>
      <c r="G13" s="17"/>
      <c r="H13" s="17"/>
      <c r="I13" s="17"/>
      <c r="J13" s="17"/>
      <c r="K13" s="17"/>
      <c r="L13" s="17"/>
      <c r="M13" s="17"/>
      <c r="N13" s="10" t="s">
        <v>125</v>
      </c>
      <c r="O13" s="29" t="s">
        <v>103</v>
      </c>
      <c r="P13" s="30">
        <v>1</v>
      </c>
      <c r="Q13" s="30">
        <v>2</v>
      </c>
      <c r="R13" s="30">
        <v>3</v>
      </c>
      <c r="S13" s="30">
        <v>4</v>
      </c>
      <c r="T13" s="31" t="s">
        <v>104</v>
      </c>
      <c r="U13" s="31" t="s">
        <v>104</v>
      </c>
      <c r="V13" s="32" t="s">
        <v>105</v>
      </c>
      <c r="W13" s="32" t="s">
        <v>105</v>
      </c>
      <c r="X13" s="32" t="s">
        <v>105</v>
      </c>
      <c r="Y13" s="32" t="s">
        <v>105</v>
      </c>
      <c r="Z13" s="32" t="s">
        <v>105</v>
      </c>
      <c r="AA13" s="32" t="s">
        <v>105</v>
      </c>
      <c r="AB13" s="32" t="s">
        <v>105</v>
      </c>
      <c r="AC13" s="32" t="s">
        <v>105</v>
      </c>
      <c r="AD13" s="33" t="s">
        <v>106</v>
      </c>
      <c r="AE13" s="17"/>
      <c r="AF13" s="17"/>
      <c r="AG13" s="17"/>
      <c r="AH13" s="17"/>
      <c r="AJ13" s="286"/>
      <c r="AK13" s="286"/>
      <c r="AL13" s="286"/>
      <c r="AM13" s="286"/>
      <c r="AN13" s="286"/>
      <c r="AP13" s="314"/>
      <c r="AQ13" s="314"/>
    </row>
    <row r="14" spans="1:43" s="301" customFormat="1">
      <c r="A14" s="296">
        <v>12</v>
      </c>
      <c r="B14" s="297" t="s">
        <v>4</v>
      </c>
      <c r="C14" s="298">
        <v>20</v>
      </c>
      <c r="D14" s="299">
        <f t="shared" si="1"/>
        <v>26</v>
      </c>
      <c r="E14" s="299" t="s">
        <v>8</v>
      </c>
      <c r="F14" s="1091" t="s">
        <v>152</v>
      </c>
      <c r="G14" s="17"/>
      <c r="H14" s="17"/>
      <c r="I14" s="17"/>
      <c r="J14" s="17"/>
      <c r="K14" s="17"/>
      <c r="L14" s="17"/>
      <c r="M14" s="17"/>
      <c r="N14" s="17"/>
      <c r="O14" s="10" t="s">
        <v>125</v>
      </c>
      <c r="P14" s="29" t="s">
        <v>103</v>
      </c>
      <c r="Q14" s="30">
        <v>1</v>
      </c>
      <c r="R14" s="30">
        <v>2</v>
      </c>
      <c r="S14" s="30">
        <v>3</v>
      </c>
      <c r="T14" s="30">
        <v>4</v>
      </c>
      <c r="U14" s="31" t="s">
        <v>104</v>
      </c>
      <c r="V14" s="31" t="s">
        <v>104</v>
      </c>
      <c r="W14" s="32" t="s">
        <v>105</v>
      </c>
      <c r="X14" s="32" t="s">
        <v>105</v>
      </c>
      <c r="Y14" s="32" t="s">
        <v>105</v>
      </c>
      <c r="Z14" s="32" t="s">
        <v>105</v>
      </c>
      <c r="AA14" s="32" t="s">
        <v>105</v>
      </c>
      <c r="AB14" s="32" t="s">
        <v>105</v>
      </c>
      <c r="AC14" s="32" t="s">
        <v>105</v>
      </c>
      <c r="AD14" s="32" t="s">
        <v>105</v>
      </c>
      <c r="AE14" s="33" t="s">
        <v>106</v>
      </c>
      <c r="AF14" s="17"/>
      <c r="AG14" s="17"/>
      <c r="AH14" s="17"/>
      <c r="AJ14" s="286"/>
      <c r="AP14" s="314"/>
      <c r="AQ14" s="314"/>
    </row>
    <row r="15" spans="1:43" s="301" customFormat="1" ht="14">
      <c r="A15" s="296">
        <v>13</v>
      </c>
      <c r="B15" s="297" t="s">
        <v>4</v>
      </c>
      <c r="C15" s="298">
        <v>20</v>
      </c>
      <c r="D15" s="299">
        <f t="shared" si="1"/>
        <v>26</v>
      </c>
      <c r="E15" s="299" t="s">
        <v>14</v>
      </c>
      <c r="F15" s="306" t="s">
        <v>500</v>
      </c>
      <c r="G15" s="17"/>
      <c r="H15" s="17"/>
      <c r="I15" s="17"/>
      <c r="J15" s="17"/>
      <c r="K15" s="17"/>
      <c r="L15" s="17"/>
      <c r="M15" s="17"/>
      <c r="N15" s="17"/>
      <c r="O15" s="10" t="s">
        <v>125</v>
      </c>
      <c r="P15" s="29" t="s">
        <v>103</v>
      </c>
      <c r="Q15" s="30">
        <v>1</v>
      </c>
      <c r="R15" s="30">
        <v>2</v>
      </c>
      <c r="S15" s="30">
        <v>3</v>
      </c>
      <c r="T15" s="30">
        <v>4</v>
      </c>
      <c r="U15" s="31" t="s">
        <v>104</v>
      </c>
      <c r="V15" s="31" t="s">
        <v>104</v>
      </c>
      <c r="W15" s="32" t="s">
        <v>105</v>
      </c>
      <c r="X15" s="32" t="s">
        <v>105</v>
      </c>
      <c r="Y15" s="32" t="s">
        <v>105</v>
      </c>
      <c r="Z15" s="32" t="s">
        <v>105</v>
      </c>
      <c r="AA15" s="32" t="s">
        <v>105</v>
      </c>
      <c r="AB15" s="32" t="s">
        <v>105</v>
      </c>
      <c r="AC15" s="32" t="s">
        <v>105</v>
      </c>
      <c r="AD15" s="32" t="s">
        <v>105</v>
      </c>
      <c r="AE15" s="33" t="s">
        <v>106</v>
      </c>
      <c r="AF15" s="17"/>
      <c r="AG15" s="17"/>
      <c r="AH15" s="17"/>
      <c r="AP15" s="314"/>
      <c r="AQ15" s="314"/>
    </row>
    <row r="16" spans="1:43" s="301" customFormat="1">
      <c r="A16" s="296">
        <v>14</v>
      </c>
      <c r="B16" s="297" t="s">
        <v>4</v>
      </c>
      <c r="C16" s="298">
        <v>20</v>
      </c>
      <c r="D16" s="299">
        <f t="shared" si="1"/>
        <v>26</v>
      </c>
      <c r="E16" s="299" t="s">
        <v>14</v>
      </c>
      <c r="F16" s="306" t="s">
        <v>154</v>
      </c>
      <c r="G16" s="17"/>
      <c r="H16" s="17"/>
      <c r="I16" s="17"/>
      <c r="J16" s="17"/>
      <c r="K16" s="17"/>
      <c r="L16" s="17"/>
      <c r="M16" s="17"/>
      <c r="N16" s="17"/>
      <c r="O16" s="17"/>
      <c r="P16" s="10" t="s">
        <v>125</v>
      </c>
      <c r="Q16" s="29" t="s">
        <v>103</v>
      </c>
      <c r="R16" s="30">
        <v>1</v>
      </c>
      <c r="S16" s="30">
        <v>2</v>
      </c>
      <c r="T16" s="30">
        <v>3</v>
      </c>
      <c r="U16" s="30">
        <v>4</v>
      </c>
      <c r="V16" s="31" t="s">
        <v>104</v>
      </c>
      <c r="W16" s="31" t="s">
        <v>104</v>
      </c>
      <c r="X16" s="32" t="s">
        <v>105</v>
      </c>
      <c r="Y16" s="32" t="s">
        <v>105</v>
      </c>
      <c r="Z16" s="32" t="s">
        <v>105</v>
      </c>
      <c r="AA16" s="32" t="s">
        <v>105</v>
      </c>
      <c r="AB16" s="32" t="s">
        <v>105</v>
      </c>
      <c r="AC16" s="32" t="s">
        <v>105</v>
      </c>
      <c r="AD16" s="32" t="s">
        <v>105</v>
      </c>
      <c r="AE16" s="32" t="s">
        <v>105</v>
      </c>
      <c r="AF16" s="33" t="s">
        <v>106</v>
      </c>
      <c r="AG16" s="17"/>
      <c r="AH16" s="17"/>
      <c r="AJ16" s="286"/>
      <c r="AK16" s="286"/>
      <c r="AP16" s="314"/>
      <c r="AQ16" s="314"/>
    </row>
    <row r="17" spans="1:43" s="301" customFormat="1" ht="14.15" customHeight="1">
      <c r="A17" s="296">
        <v>15</v>
      </c>
      <c r="B17" s="297" t="s">
        <v>4</v>
      </c>
      <c r="C17" s="298">
        <v>20</v>
      </c>
      <c r="D17" s="299">
        <f t="shared" si="1"/>
        <v>26</v>
      </c>
      <c r="E17" s="299" t="s">
        <v>1</v>
      </c>
      <c r="F17" s="306" t="s">
        <v>501</v>
      </c>
      <c r="G17" s="17"/>
      <c r="H17" s="17"/>
      <c r="I17" s="17"/>
      <c r="J17" s="17"/>
      <c r="K17" s="17"/>
      <c r="L17" s="17"/>
      <c r="M17" s="17"/>
      <c r="N17" s="17"/>
      <c r="O17" s="17"/>
      <c r="P17" s="17"/>
      <c r="Q17" s="10" t="s">
        <v>125</v>
      </c>
      <c r="R17" s="29" t="s">
        <v>103</v>
      </c>
      <c r="S17" s="30">
        <v>1</v>
      </c>
      <c r="T17" s="30">
        <v>2</v>
      </c>
      <c r="U17" s="30">
        <v>3</v>
      </c>
      <c r="V17" s="30">
        <v>4</v>
      </c>
      <c r="W17" s="31" t="s">
        <v>104</v>
      </c>
      <c r="X17" s="31" t="s">
        <v>104</v>
      </c>
      <c r="Y17" s="32" t="s">
        <v>105</v>
      </c>
      <c r="Z17" s="32" t="s">
        <v>105</v>
      </c>
      <c r="AA17" s="32" t="s">
        <v>105</v>
      </c>
      <c r="AB17" s="32" t="s">
        <v>105</v>
      </c>
      <c r="AC17" s="32" t="s">
        <v>105</v>
      </c>
      <c r="AD17" s="32" t="s">
        <v>105</v>
      </c>
      <c r="AE17" s="32" t="s">
        <v>105</v>
      </c>
      <c r="AF17" s="32" t="s">
        <v>105</v>
      </c>
      <c r="AG17" s="33" t="s">
        <v>106</v>
      </c>
      <c r="AH17" s="17"/>
      <c r="AJ17" s="286"/>
      <c r="AK17" s="286"/>
      <c r="AP17" s="314"/>
      <c r="AQ17" s="314"/>
    </row>
    <row r="18" spans="1:43" s="311" customFormat="1" ht="15.5">
      <c r="A18" s="307"/>
      <c r="B18" s="308"/>
      <c r="C18" s="307"/>
      <c r="D18" s="307"/>
      <c r="E18" s="307"/>
      <c r="F18" s="309" t="s">
        <v>690</v>
      </c>
      <c r="G18" s="310">
        <f t="shared" ref="G18:AF18" si="3">SUM(G3:G17)</f>
        <v>0</v>
      </c>
      <c r="H18" s="310">
        <f t="shared" si="3"/>
        <v>1</v>
      </c>
      <c r="I18" s="310">
        <f t="shared" si="3"/>
        <v>2</v>
      </c>
      <c r="J18" s="310">
        <f t="shared" si="3"/>
        <v>4</v>
      </c>
      <c r="K18" s="310">
        <f t="shared" si="3"/>
        <v>7</v>
      </c>
      <c r="L18" s="310">
        <f t="shared" si="3"/>
        <v>7</v>
      </c>
      <c r="M18" s="310">
        <f t="shared" si="3"/>
        <v>12</v>
      </c>
      <c r="N18" s="310">
        <f t="shared" si="3"/>
        <v>13</v>
      </c>
      <c r="O18" s="310">
        <f t="shared" si="3"/>
        <v>15</v>
      </c>
      <c r="P18" s="310">
        <f t="shared" si="3"/>
        <v>13</v>
      </c>
      <c r="Q18" s="310">
        <f t="shared" si="3"/>
        <v>16</v>
      </c>
      <c r="R18" s="310">
        <f t="shared" si="3"/>
        <v>19</v>
      </c>
      <c r="S18" s="310">
        <f t="shared" si="3"/>
        <v>17</v>
      </c>
      <c r="T18" s="310">
        <f t="shared" si="3"/>
        <v>13</v>
      </c>
      <c r="U18" s="310">
        <f t="shared" si="3"/>
        <v>7</v>
      </c>
      <c r="V18" s="310">
        <f t="shared" si="3"/>
        <v>4</v>
      </c>
      <c r="W18" s="310">
        <f t="shared" si="3"/>
        <v>0</v>
      </c>
      <c r="X18" s="310">
        <f t="shared" si="3"/>
        <v>0</v>
      </c>
      <c r="Y18" s="310">
        <f t="shared" si="3"/>
        <v>0</v>
      </c>
      <c r="Z18" s="310">
        <f t="shared" si="3"/>
        <v>0</v>
      </c>
      <c r="AA18" s="310">
        <f t="shared" si="3"/>
        <v>0</v>
      </c>
      <c r="AB18" s="310">
        <f t="shared" si="3"/>
        <v>0</v>
      </c>
      <c r="AC18" s="310">
        <f t="shared" si="3"/>
        <v>0</v>
      </c>
      <c r="AD18" s="310">
        <f t="shared" si="3"/>
        <v>0</v>
      </c>
      <c r="AE18" s="310">
        <f t="shared" si="3"/>
        <v>0</v>
      </c>
      <c r="AF18" s="310">
        <f t="shared" si="3"/>
        <v>0</v>
      </c>
      <c r="AG18" s="310">
        <f t="shared" ref="AG18:AH18" si="4">SUM(AG3:AG17)</f>
        <v>0</v>
      </c>
      <c r="AH18" s="310">
        <f t="shared" si="4"/>
        <v>0</v>
      </c>
      <c r="AJ18" s="286"/>
      <c r="AK18" s="286"/>
      <c r="AP18" s="314"/>
      <c r="AQ18" s="314"/>
    </row>
    <row r="19" spans="1:43" ht="19.5">
      <c r="AD19" s="1239" t="s">
        <v>583</v>
      </c>
      <c r="AE19" s="1239"/>
      <c r="AF19" s="1239"/>
      <c r="AG19" s="1240"/>
      <c r="AH19" s="295">
        <f>SUM(AH3:AH17)</f>
        <v>0</v>
      </c>
    </row>
  </sheetData>
  <autoFilter ref="A2:AH19" xr:uid="{27649949-3146-42CF-A2F9-7D521285D802}"/>
  <mergeCells count="1">
    <mergeCell ref="AD19:AG19"/>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65394-55B7-441B-AB74-F93F2A18E42E}">
  <dimension ref="A1:Y22"/>
  <sheetViews>
    <sheetView workbookViewId="0"/>
  </sheetViews>
  <sheetFormatPr defaultRowHeight="14.5"/>
  <sheetData>
    <row r="1" spans="1:21" ht="15" thickBot="1">
      <c r="A1" s="989"/>
    </row>
    <row r="2" spans="1:21" ht="15" thickBot="1">
      <c r="A2" s="1241" t="s">
        <v>691</v>
      </c>
      <c r="B2" s="1241" t="s">
        <v>356</v>
      </c>
      <c r="C2" s="1241" t="s">
        <v>692</v>
      </c>
      <c r="D2" s="1241" t="s">
        <v>693</v>
      </c>
      <c r="E2" s="1241" t="s">
        <v>694</v>
      </c>
      <c r="F2" s="1241" t="s">
        <v>695</v>
      </c>
      <c r="G2" s="1241" t="s">
        <v>696</v>
      </c>
      <c r="H2" s="1241" t="s">
        <v>697</v>
      </c>
      <c r="I2" s="1241" t="s">
        <v>698</v>
      </c>
      <c r="J2" s="1247" t="s">
        <v>699</v>
      </c>
      <c r="K2" s="1248"/>
      <c r="L2" s="1249"/>
      <c r="M2" s="1250" t="s">
        <v>700</v>
      </c>
      <c r="N2" s="1251"/>
      <c r="O2" s="1252"/>
      <c r="P2" s="1253" t="s">
        <v>701</v>
      </c>
      <c r="Q2" s="1254"/>
      <c r="R2" s="1255"/>
      <c r="S2" s="1243" t="s">
        <v>702</v>
      </c>
      <c r="T2" s="1244"/>
      <c r="U2" s="1245"/>
    </row>
    <row r="3" spans="1:21" ht="29.5" thickBot="1">
      <c r="A3" s="1242"/>
      <c r="B3" s="1242"/>
      <c r="C3" s="1242"/>
      <c r="D3" s="1242"/>
      <c r="E3" s="1242"/>
      <c r="F3" s="1242"/>
      <c r="G3" s="1242"/>
      <c r="H3" s="1242"/>
      <c r="I3" s="1246"/>
      <c r="J3" s="990" t="s">
        <v>703</v>
      </c>
      <c r="K3" s="990" t="s">
        <v>704</v>
      </c>
      <c r="L3" s="990" t="s">
        <v>705</v>
      </c>
      <c r="M3" s="991" t="s">
        <v>703</v>
      </c>
      <c r="N3" s="991" t="s">
        <v>704</v>
      </c>
      <c r="O3" s="991" t="s">
        <v>705</v>
      </c>
      <c r="P3" s="992" t="s">
        <v>703</v>
      </c>
      <c r="Q3" s="992" t="s">
        <v>704</v>
      </c>
      <c r="R3" s="992" t="s">
        <v>705</v>
      </c>
      <c r="S3" s="993" t="s">
        <v>703</v>
      </c>
      <c r="T3" s="993" t="s">
        <v>704</v>
      </c>
      <c r="U3" s="993" t="s">
        <v>705</v>
      </c>
    </row>
    <row r="4" spans="1:21" ht="29.5" thickBot="1">
      <c r="A4" s="994" t="s">
        <v>479</v>
      </c>
      <c r="B4" s="995" t="s">
        <v>706</v>
      </c>
      <c r="C4" s="995" t="s">
        <v>707</v>
      </c>
      <c r="D4" s="995" t="s">
        <v>246</v>
      </c>
      <c r="E4" s="995">
        <v>20</v>
      </c>
      <c r="F4" s="996">
        <v>46174</v>
      </c>
      <c r="G4" s="996">
        <v>46244</v>
      </c>
      <c r="H4" s="996">
        <v>46291</v>
      </c>
      <c r="I4" s="996">
        <v>46292</v>
      </c>
      <c r="J4" s="997" t="s">
        <v>708</v>
      </c>
      <c r="K4" s="997">
        <v>3</v>
      </c>
      <c r="L4" s="997" t="s">
        <v>709</v>
      </c>
      <c r="M4" s="997" t="s">
        <v>710</v>
      </c>
      <c r="N4" s="997">
        <v>6</v>
      </c>
      <c r="O4" s="997" t="s">
        <v>709</v>
      </c>
      <c r="P4" s="998" t="s">
        <v>711</v>
      </c>
      <c r="Q4" s="997">
        <v>6</v>
      </c>
      <c r="R4" s="997" t="s">
        <v>709</v>
      </c>
      <c r="S4" s="997" t="s">
        <v>712</v>
      </c>
      <c r="T4" s="998">
        <v>5</v>
      </c>
      <c r="U4" s="997" t="s">
        <v>709</v>
      </c>
    </row>
    <row r="5" spans="1:21" ht="29.5" thickBot="1">
      <c r="A5" s="994" t="s">
        <v>481</v>
      </c>
      <c r="B5" s="995" t="s">
        <v>706</v>
      </c>
      <c r="C5" s="995" t="s">
        <v>707</v>
      </c>
      <c r="D5" s="995" t="s">
        <v>246</v>
      </c>
      <c r="E5" s="995">
        <v>20</v>
      </c>
      <c r="F5" s="996">
        <v>46188</v>
      </c>
      <c r="G5" s="996">
        <v>46258</v>
      </c>
      <c r="H5" s="996">
        <v>46305</v>
      </c>
      <c r="I5" s="996">
        <v>46306</v>
      </c>
      <c r="J5" s="997" t="s">
        <v>713</v>
      </c>
      <c r="K5" s="997">
        <v>2</v>
      </c>
      <c r="L5" s="997" t="s">
        <v>709</v>
      </c>
      <c r="M5" s="997" t="s">
        <v>708</v>
      </c>
      <c r="N5" s="997">
        <v>6</v>
      </c>
      <c r="O5" s="997" t="s">
        <v>709</v>
      </c>
      <c r="P5" s="998" t="s">
        <v>714</v>
      </c>
      <c r="Q5" s="997">
        <v>6</v>
      </c>
      <c r="R5" s="997" t="s">
        <v>709</v>
      </c>
      <c r="S5" s="998" t="s">
        <v>715</v>
      </c>
      <c r="T5" s="998">
        <v>6</v>
      </c>
      <c r="U5" s="997" t="s">
        <v>709</v>
      </c>
    </row>
    <row r="6" spans="1:21" ht="15" thickBot="1">
      <c r="A6" s="989"/>
    </row>
    <row r="7" spans="1:21" ht="15" thickBot="1">
      <c r="A7" s="1241" t="s">
        <v>691</v>
      </c>
      <c r="B7" s="1241" t="s">
        <v>356</v>
      </c>
      <c r="C7" s="1241" t="s">
        <v>692</v>
      </c>
      <c r="D7" s="1241" t="s">
        <v>693</v>
      </c>
      <c r="E7" s="1241" t="s">
        <v>694</v>
      </c>
      <c r="F7" s="1241" t="s">
        <v>695</v>
      </c>
      <c r="G7" s="1241" t="s">
        <v>696</v>
      </c>
      <c r="H7" s="1241" t="s">
        <v>697</v>
      </c>
      <c r="I7" s="1241" t="s">
        <v>698</v>
      </c>
      <c r="J7" s="1247" t="s">
        <v>716</v>
      </c>
      <c r="K7" s="1248"/>
      <c r="L7" s="1249"/>
      <c r="M7" s="1250" t="s">
        <v>700</v>
      </c>
      <c r="N7" s="1251"/>
      <c r="O7" s="1252"/>
      <c r="P7" s="1253" t="s">
        <v>701</v>
      </c>
      <c r="Q7" s="1254"/>
      <c r="R7" s="1255"/>
      <c r="S7" s="1243" t="s">
        <v>702</v>
      </c>
      <c r="T7" s="1244"/>
      <c r="U7" s="1245"/>
    </row>
    <row r="8" spans="1:21" ht="29.5" thickBot="1">
      <c r="A8" s="1242"/>
      <c r="B8" s="1242"/>
      <c r="C8" s="1242"/>
      <c r="D8" s="1242"/>
      <c r="E8" s="1242"/>
      <c r="F8" s="1242"/>
      <c r="G8" s="1242"/>
      <c r="H8" s="1242"/>
      <c r="I8" s="1246"/>
      <c r="J8" s="990" t="s">
        <v>703</v>
      </c>
      <c r="K8" s="990" t="s">
        <v>704</v>
      </c>
      <c r="L8" s="990" t="s">
        <v>705</v>
      </c>
      <c r="M8" s="991" t="s">
        <v>703</v>
      </c>
      <c r="N8" s="991" t="s">
        <v>704</v>
      </c>
      <c r="O8" s="991" t="s">
        <v>705</v>
      </c>
      <c r="P8" s="992" t="s">
        <v>703</v>
      </c>
      <c r="Q8" s="992" t="s">
        <v>704</v>
      </c>
      <c r="R8" s="992" t="s">
        <v>705</v>
      </c>
      <c r="S8" s="993" t="s">
        <v>703</v>
      </c>
      <c r="T8" s="993" t="s">
        <v>704</v>
      </c>
      <c r="U8" s="993" t="s">
        <v>705</v>
      </c>
    </row>
    <row r="9" spans="1:21" ht="29.5" thickBot="1">
      <c r="A9" s="999" t="s">
        <v>487</v>
      </c>
      <c r="B9" s="1000" t="s">
        <v>717</v>
      </c>
      <c r="C9" s="995" t="s">
        <v>707</v>
      </c>
      <c r="D9" s="1000" t="s">
        <v>242</v>
      </c>
      <c r="E9" s="1000">
        <v>20</v>
      </c>
      <c r="F9" s="996">
        <v>46160</v>
      </c>
      <c r="G9" s="1001">
        <v>46230</v>
      </c>
      <c r="H9" s="1001">
        <v>46277</v>
      </c>
      <c r="I9" s="1001">
        <v>46278</v>
      </c>
      <c r="J9" s="1002"/>
      <c r="K9" s="1002"/>
      <c r="L9" s="1002"/>
      <c r="M9" s="1002"/>
      <c r="N9" s="1002"/>
      <c r="O9" s="1002"/>
      <c r="P9" s="1002"/>
      <c r="Q9" s="1002"/>
      <c r="R9" s="1002"/>
      <c r="S9" s="1002"/>
      <c r="T9" s="1002"/>
      <c r="U9" s="1002"/>
    </row>
    <row r="10" spans="1:21" ht="29.5" thickBot="1">
      <c r="A10" s="999" t="s">
        <v>488</v>
      </c>
      <c r="B10" s="1000" t="s">
        <v>717</v>
      </c>
      <c r="C10" s="995" t="s">
        <v>707</v>
      </c>
      <c r="D10" s="1000" t="s">
        <v>246</v>
      </c>
      <c r="E10" s="1000">
        <v>20</v>
      </c>
      <c r="F10" s="996">
        <v>46181</v>
      </c>
      <c r="G10" s="1001">
        <v>46251</v>
      </c>
      <c r="H10" s="1001">
        <v>46298</v>
      </c>
      <c r="I10" s="1001">
        <v>46299</v>
      </c>
      <c r="J10" s="997" t="s">
        <v>713</v>
      </c>
      <c r="K10" s="997">
        <v>5</v>
      </c>
      <c r="L10" s="997" t="s">
        <v>709</v>
      </c>
      <c r="M10" s="997" t="s">
        <v>708</v>
      </c>
      <c r="N10" s="997">
        <v>5</v>
      </c>
      <c r="O10" s="997" t="s">
        <v>709</v>
      </c>
      <c r="P10" s="998" t="s">
        <v>714</v>
      </c>
      <c r="Q10" s="997">
        <v>5</v>
      </c>
      <c r="R10" s="997" t="s">
        <v>709</v>
      </c>
      <c r="S10" s="998" t="s">
        <v>718</v>
      </c>
      <c r="T10" s="998">
        <v>5</v>
      </c>
      <c r="U10" s="997" t="s">
        <v>709</v>
      </c>
    </row>
    <row r="11" spans="1:21" ht="29.5" thickBot="1">
      <c r="A11" s="999" t="s">
        <v>489</v>
      </c>
      <c r="B11" s="1000" t="s">
        <v>717</v>
      </c>
      <c r="C11" s="995" t="s">
        <v>707</v>
      </c>
      <c r="D11" s="1000" t="s">
        <v>246</v>
      </c>
      <c r="E11" s="1000">
        <v>20</v>
      </c>
      <c r="F11" s="996">
        <v>46188</v>
      </c>
      <c r="G11" s="1001">
        <v>46258</v>
      </c>
      <c r="H11" s="1001">
        <v>46305</v>
      </c>
      <c r="I11" s="1001">
        <v>46306</v>
      </c>
      <c r="J11" s="997" t="s">
        <v>710</v>
      </c>
      <c r="K11" s="997">
        <v>5</v>
      </c>
      <c r="L11" s="997" t="s">
        <v>709</v>
      </c>
      <c r="M11" s="998" t="s">
        <v>714</v>
      </c>
      <c r="N11" s="997">
        <v>5</v>
      </c>
      <c r="O11" s="997" t="s">
        <v>709</v>
      </c>
      <c r="P11" s="1003" t="s">
        <v>719</v>
      </c>
      <c r="Q11" s="1003">
        <v>5</v>
      </c>
      <c r="R11" s="1003" t="s">
        <v>720</v>
      </c>
      <c r="S11" s="1003" t="s">
        <v>721</v>
      </c>
      <c r="T11" s="1003">
        <v>5</v>
      </c>
      <c r="U11" s="1003" t="s">
        <v>720</v>
      </c>
    </row>
    <row r="12" spans="1:21" ht="29.5" thickBot="1">
      <c r="A12" s="999" t="s">
        <v>491</v>
      </c>
      <c r="B12" s="1000" t="s">
        <v>717</v>
      </c>
      <c r="C12" s="995" t="s">
        <v>707</v>
      </c>
      <c r="D12" s="1000" t="s">
        <v>246</v>
      </c>
      <c r="E12" s="1000">
        <v>20</v>
      </c>
      <c r="F12" s="996">
        <v>46202</v>
      </c>
      <c r="G12" s="1001">
        <v>46272</v>
      </c>
      <c r="H12" s="1001">
        <v>46319</v>
      </c>
      <c r="I12" s="1001">
        <v>46320</v>
      </c>
      <c r="J12" s="997" t="s">
        <v>713</v>
      </c>
      <c r="K12" s="997">
        <v>5</v>
      </c>
      <c r="L12" s="997" t="s">
        <v>709</v>
      </c>
      <c r="M12" s="997" t="s">
        <v>708</v>
      </c>
      <c r="N12" s="997">
        <v>5</v>
      </c>
      <c r="O12" s="997" t="s">
        <v>709</v>
      </c>
      <c r="P12" s="998" t="s">
        <v>714</v>
      </c>
      <c r="Q12" s="997">
        <v>5</v>
      </c>
      <c r="R12" s="997" t="s">
        <v>709</v>
      </c>
      <c r="S12" s="998" t="s">
        <v>718</v>
      </c>
      <c r="T12" s="998">
        <v>5</v>
      </c>
      <c r="U12" s="997" t="s">
        <v>709</v>
      </c>
    </row>
    <row r="13" spans="1:21" ht="29.5" thickBot="1">
      <c r="A13" s="999" t="s">
        <v>492</v>
      </c>
      <c r="B13" s="1000" t="s">
        <v>717</v>
      </c>
      <c r="C13" s="995" t="s">
        <v>707</v>
      </c>
      <c r="D13" s="1000" t="s">
        <v>246</v>
      </c>
      <c r="E13" s="1000">
        <v>20</v>
      </c>
      <c r="F13" s="996">
        <v>46209</v>
      </c>
      <c r="G13" s="1001">
        <v>46279</v>
      </c>
      <c r="H13" s="1001">
        <v>46326</v>
      </c>
      <c r="I13" s="1001">
        <v>46327</v>
      </c>
      <c r="J13" s="995" t="s">
        <v>722</v>
      </c>
      <c r="K13" s="995">
        <v>5</v>
      </c>
      <c r="L13" s="997" t="s">
        <v>709</v>
      </c>
      <c r="M13" s="997" t="s">
        <v>708</v>
      </c>
      <c r="N13" s="997">
        <v>5</v>
      </c>
      <c r="O13" s="997" t="s">
        <v>709</v>
      </c>
      <c r="P13" s="997" t="s">
        <v>712</v>
      </c>
      <c r="Q13" s="998">
        <v>5</v>
      </c>
      <c r="R13" s="997" t="s">
        <v>709</v>
      </c>
      <c r="S13" s="998" t="s">
        <v>715</v>
      </c>
      <c r="T13" s="998">
        <v>5</v>
      </c>
      <c r="U13" s="997" t="s">
        <v>709</v>
      </c>
    </row>
    <row r="14" spans="1:21" ht="29.5" thickBot="1">
      <c r="A14" s="999" t="s">
        <v>493</v>
      </c>
      <c r="B14" s="1000" t="s">
        <v>717</v>
      </c>
      <c r="C14" s="995" t="s">
        <v>707</v>
      </c>
      <c r="D14" s="1000" t="s">
        <v>246</v>
      </c>
      <c r="E14" s="1000">
        <v>20</v>
      </c>
      <c r="F14" s="996">
        <v>46209</v>
      </c>
      <c r="G14" s="1001">
        <v>46279</v>
      </c>
      <c r="H14" s="1001">
        <v>46326</v>
      </c>
      <c r="I14" s="1001">
        <v>46327</v>
      </c>
      <c r="J14" s="997" t="s">
        <v>708</v>
      </c>
      <c r="K14" s="997">
        <v>5</v>
      </c>
      <c r="L14" s="997" t="s">
        <v>709</v>
      </c>
      <c r="M14" s="997" t="s">
        <v>710</v>
      </c>
      <c r="N14" s="997">
        <v>5</v>
      </c>
      <c r="O14" s="997" t="s">
        <v>709</v>
      </c>
      <c r="P14" s="998" t="s">
        <v>714</v>
      </c>
      <c r="Q14" s="997">
        <v>5</v>
      </c>
      <c r="R14" s="997" t="s">
        <v>709</v>
      </c>
      <c r="S14" s="998" t="s">
        <v>715</v>
      </c>
      <c r="T14" s="998">
        <v>5</v>
      </c>
      <c r="U14" s="997" t="s">
        <v>709</v>
      </c>
    </row>
    <row r="15" spans="1:21" ht="29.5" thickBot="1">
      <c r="A15" s="999" t="s">
        <v>494</v>
      </c>
      <c r="B15" s="1000" t="s">
        <v>717</v>
      </c>
      <c r="C15" s="995" t="s">
        <v>707</v>
      </c>
      <c r="D15" s="1000" t="s">
        <v>246</v>
      </c>
      <c r="E15" s="1000">
        <v>15</v>
      </c>
      <c r="F15" s="996">
        <v>46216</v>
      </c>
      <c r="G15" s="1001">
        <v>46286</v>
      </c>
      <c r="H15" s="1001">
        <v>46333</v>
      </c>
      <c r="I15" s="1001">
        <v>46334</v>
      </c>
      <c r="J15" s="995" t="s">
        <v>722</v>
      </c>
      <c r="K15" s="995">
        <v>5</v>
      </c>
      <c r="L15" s="997" t="s">
        <v>709</v>
      </c>
      <c r="M15" s="997" t="s">
        <v>710</v>
      </c>
      <c r="N15" s="997">
        <v>5</v>
      </c>
      <c r="O15" s="997" t="s">
        <v>709</v>
      </c>
      <c r="P15" s="998" t="s">
        <v>714</v>
      </c>
      <c r="Q15" s="997">
        <v>5</v>
      </c>
      <c r="R15" s="997" t="s">
        <v>709</v>
      </c>
      <c r="S15" s="1003" t="s">
        <v>721</v>
      </c>
      <c r="T15" s="1003">
        <v>5</v>
      </c>
      <c r="U15" s="1003" t="s">
        <v>720</v>
      </c>
    </row>
    <row r="16" spans="1:21" ht="15" thickBot="1">
      <c r="A16" s="989"/>
    </row>
    <row r="17" spans="1:25" ht="15" thickBot="1">
      <c r="A17" s="1241" t="s">
        <v>691</v>
      </c>
      <c r="B17" s="1241" t="s">
        <v>356</v>
      </c>
      <c r="C17" s="1241" t="s">
        <v>692</v>
      </c>
      <c r="D17" s="1241" t="s">
        <v>693</v>
      </c>
      <c r="E17" s="1241" t="s">
        <v>694</v>
      </c>
      <c r="F17" s="1241" t="s">
        <v>695</v>
      </c>
      <c r="G17" s="1241" t="s">
        <v>696</v>
      </c>
      <c r="H17" s="1241" t="s">
        <v>697</v>
      </c>
      <c r="I17" s="1241" t="s">
        <v>698</v>
      </c>
      <c r="J17" s="1259" t="s">
        <v>716</v>
      </c>
      <c r="K17" s="1260"/>
      <c r="L17" s="1260"/>
      <c r="M17" s="1261"/>
      <c r="N17" s="1262" t="s">
        <v>700</v>
      </c>
      <c r="O17" s="1263"/>
      <c r="P17" s="1263"/>
      <c r="Q17" s="1264"/>
      <c r="R17" s="1265" t="s">
        <v>701</v>
      </c>
      <c r="S17" s="1266"/>
      <c r="T17" s="1266"/>
      <c r="U17" s="1267"/>
      <c r="V17" s="1256" t="s">
        <v>702</v>
      </c>
      <c r="W17" s="1257"/>
      <c r="X17" s="1257"/>
      <c r="Y17" s="1258"/>
    </row>
    <row r="18" spans="1:25" ht="29.5" thickBot="1">
      <c r="A18" s="1242"/>
      <c r="B18" s="1242"/>
      <c r="C18" s="1242"/>
      <c r="D18" s="1242"/>
      <c r="E18" s="1242"/>
      <c r="F18" s="1242"/>
      <c r="G18" s="1242"/>
      <c r="H18" s="1242"/>
      <c r="I18" s="1246"/>
      <c r="J18" s="1004" t="s">
        <v>703</v>
      </c>
      <c r="K18" s="1004" t="s">
        <v>704</v>
      </c>
      <c r="L18" s="1004" t="s">
        <v>705</v>
      </c>
      <c r="M18" s="1004" t="s">
        <v>723</v>
      </c>
      <c r="N18" s="1005" t="s">
        <v>703</v>
      </c>
      <c r="O18" s="1005" t="s">
        <v>704</v>
      </c>
      <c r="P18" s="1005" t="s">
        <v>705</v>
      </c>
      <c r="Q18" s="1005" t="s">
        <v>723</v>
      </c>
      <c r="R18" s="1006" t="s">
        <v>703</v>
      </c>
      <c r="S18" s="1006" t="s">
        <v>704</v>
      </c>
      <c r="T18" s="1006" t="s">
        <v>705</v>
      </c>
      <c r="U18" s="1006" t="s">
        <v>724</v>
      </c>
      <c r="V18" s="1007" t="s">
        <v>703</v>
      </c>
      <c r="W18" s="1007" t="s">
        <v>704</v>
      </c>
      <c r="X18" s="1007" t="s">
        <v>705</v>
      </c>
      <c r="Y18" s="1007" t="s">
        <v>724</v>
      </c>
    </row>
    <row r="19" spans="1:25" ht="29.5" thickBot="1">
      <c r="A19" s="999" t="s">
        <v>490</v>
      </c>
      <c r="B19" s="1000" t="s">
        <v>717</v>
      </c>
      <c r="C19" s="995" t="s">
        <v>707</v>
      </c>
      <c r="D19" s="1000" t="s">
        <v>246</v>
      </c>
      <c r="E19" s="1000">
        <v>20</v>
      </c>
      <c r="F19" s="996">
        <v>46195</v>
      </c>
      <c r="G19" s="1001">
        <v>46265</v>
      </c>
      <c r="H19" s="1001">
        <v>46312</v>
      </c>
      <c r="I19" s="1001">
        <v>46313</v>
      </c>
      <c r="J19" s="997" t="s">
        <v>708</v>
      </c>
      <c r="K19" s="997">
        <v>5</v>
      </c>
      <c r="L19" s="997" t="s">
        <v>725</v>
      </c>
      <c r="M19" s="997" t="s">
        <v>726</v>
      </c>
      <c r="N19" s="1003" t="s">
        <v>727</v>
      </c>
      <c r="O19" s="1003">
        <v>5</v>
      </c>
      <c r="P19" s="1003" t="s">
        <v>725</v>
      </c>
      <c r="Q19" s="1003" t="s">
        <v>727</v>
      </c>
      <c r="R19" s="1003" t="s">
        <v>727</v>
      </c>
      <c r="S19" s="997">
        <v>5</v>
      </c>
      <c r="T19" s="997" t="s">
        <v>728</v>
      </c>
      <c r="U19" s="1003" t="s">
        <v>727</v>
      </c>
      <c r="V19" s="997" t="s">
        <v>708</v>
      </c>
      <c r="W19" s="997">
        <v>5</v>
      </c>
      <c r="X19" s="997" t="s">
        <v>728</v>
      </c>
      <c r="Y19" s="997" t="s">
        <v>726</v>
      </c>
    </row>
    <row r="20" spans="1:25">
      <c r="A20" s="989"/>
    </row>
    <row r="21" spans="1:25">
      <c r="A21" s="989"/>
    </row>
    <row r="22" spans="1:25">
      <c r="A22" s="1008"/>
    </row>
  </sheetData>
  <mergeCells count="39">
    <mergeCell ref="V17:Y17"/>
    <mergeCell ref="G17:G18"/>
    <mergeCell ref="H17:H18"/>
    <mergeCell ref="I17:I18"/>
    <mergeCell ref="J17:M17"/>
    <mergeCell ref="N17:Q17"/>
    <mergeCell ref="R17:U17"/>
    <mergeCell ref="J7:L7"/>
    <mergeCell ref="M7:O7"/>
    <mergeCell ref="P7:R7"/>
    <mergeCell ref="S7:U7"/>
    <mergeCell ref="A17:A18"/>
    <mergeCell ref="B17:B18"/>
    <mergeCell ref="C17:C18"/>
    <mergeCell ref="D17:D18"/>
    <mergeCell ref="E17:E18"/>
    <mergeCell ref="F17:F18"/>
    <mergeCell ref="S2:U2"/>
    <mergeCell ref="A7:A8"/>
    <mergeCell ref="B7:B8"/>
    <mergeCell ref="C7:C8"/>
    <mergeCell ref="D7:D8"/>
    <mergeCell ref="E7:E8"/>
    <mergeCell ref="F7:F8"/>
    <mergeCell ref="G7:G8"/>
    <mergeCell ref="H7:H8"/>
    <mergeCell ref="I7:I8"/>
    <mergeCell ref="G2:G3"/>
    <mergeCell ref="H2:H3"/>
    <mergeCell ref="I2:I3"/>
    <mergeCell ref="J2:L2"/>
    <mergeCell ref="M2:O2"/>
    <mergeCell ref="P2:R2"/>
    <mergeCell ref="F2:F3"/>
    <mergeCell ref="A2:A3"/>
    <mergeCell ref="B2:B3"/>
    <mergeCell ref="C2:C3"/>
    <mergeCell ref="D2:D3"/>
    <mergeCell ref="E2:E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DA32-BE54-4693-9479-9A4895D87F49}">
  <sheetPr codeName="Sheet7"/>
  <dimension ref="A1:FB29"/>
  <sheetViews>
    <sheetView showGridLines="0" zoomScaleNormal="100" workbookViewId="0">
      <pane xSplit="4" ySplit="1" topLeftCell="AD2" activePane="bottomRight" state="frozen"/>
      <selection pane="topRight" activeCell="E1" sqref="E1"/>
      <selection pane="bottomLeft" activeCell="A2" sqref="A2"/>
      <selection pane="bottomRight" activeCell="BE19" sqref="BE19"/>
    </sheetView>
  </sheetViews>
  <sheetFormatPr defaultColWidth="8.7265625" defaultRowHeight="13"/>
  <cols>
    <col min="1" max="1" width="8.7265625" style="8"/>
    <col min="2" max="2" width="10.81640625" style="8" bestFit="1" customWidth="1"/>
    <col min="3" max="3" width="15.1796875" style="8" customWidth="1"/>
    <col min="4" max="4" width="19.453125" style="8" bestFit="1" customWidth="1"/>
    <col min="5" max="9" width="8.7265625" style="8"/>
    <col min="10" max="10" width="10.453125" style="8" customWidth="1"/>
    <col min="11" max="15" width="8.7265625" style="8"/>
    <col min="16" max="17" width="12.81640625" style="8" bestFit="1" customWidth="1"/>
    <col min="18" max="19" width="8.7265625" style="8"/>
    <col min="20" max="20" width="8.7265625" style="8" customWidth="1"/>
    <col min="21" max="42" width="8.7265625" style="8"/>
    <col min="43" max="43" width="7.453125" style="8" customWidth="1"/>
    <col min="44" max="48" width="8.7265625" style="8"/>
    <col min="49" max="49" width="12.453125" style="8" customWidth="1"/>
    <col min="50" max="50" width="8.7265625" style="8"/>
    <col min="51" max="51" width="11.81640625" style="8" customWidth="1"/>
    <col min="52" max="16384" width="8.7265625" style="8"/>
  </cols>
  <sheetData>
    <row r="1" spans="1:158" ht="21.65" customHeight="1">
      <c r="A1" s="79"/>
      <c r="B1" s="79"/>
      <c r="C1" s="79"/>
      <c r="D1" s="79"/>
      <c r="E1" s="79"/>
      <c r="F1" s="79"/>
      <c r="G1" s="80"/>
      <c r="H1" s="80"/>
      <c r="I1" s="80"/>
      <c r="J1" s="80"/>
      <c r="K1" s="80"/>
      <c r="L1" s="80"/>
      <c r="M1" s="80"/>
      <c r="N1" s="80"/>
      <c r="O1" s="80"/>
      <c r="P1" s="79"/>
      <c r="Q1" s="79"/>
      <c r="R1" s="139" t="s">
        <v>729</v>
      </c>
      <c r="S1" s="139" t="s">
        <v>730</v>
      </c>
      <c r="T1" s="139" t="s">
        <v>731</v>
      </c>
      <c r="U1" s="139" t="s">
        <v>732</v>
      </c>
      <c r="V1" s="139" t="s">
        <v>733</v>
      </c>
      <c r="W1" s="139" t="s">
        <v>734</v>
      </c>
      <c r="X1" s="139" t="s">
        <v>735</v>
      </c>
      <c r="Y1" s="139" t="s">
        <v>729</v>
      </c>
      <c r="Z1" s="139" t="s">
        <v>730</v>
      </c>
      <c r="AA1" s="139" t="s">
        <v>731</v>
      </c>
      <c r="AB1" s="139" t="s">
        <v>732</v>
      </c>
      <c r="AC1" s="139" t="s">
        <v>733</v>
      </c>
      <c r="AD1" s="139" t="s">
        <v>734</v>
      </c>
      <c r="AE1" s="139" t="s">
        <v>735</v>
      </c>
      <c r="AF1" s="139" t="s">
        <v>729</v>
      </c>
      <c r="AG1" s="139" t="s">
        <v>730</v>
      </c>
      <c r="AH1" s="139" t="s">
        <v>731</v>
      </c>
      <c r="AI1" s="139" t="s">
        <v>732</v>
      </c>
      <c r="AJ1" s="139" t="s">
        <v>733</v>
      </c>
      <c r="AK1" s="139" t="s">
        <v>734</v>
      </c>
      <c r="AL1" s="139" t="s">
        <v>735</v>
      </c>
      <c r="AM1" s="139" t="s">
        <v>729</v>
      </c>
      <c r="AN1" s="139" t="s">
        <v>730</v>
      </c>
      <c r="AO1" s="139" t="s">
        <v>731</v>
      </c>
      <c r="AP1" s="139" t="s">
        <v>732</v>
      </c>
      <c r="AQ1" s="139" t="s">
        <v>733</v>
      </c>
      <c r="AR1" s="139" t="s">
        <v>734</v>
      </c>
      <c r="AS1" s="139" t="s">
        <v>735</v>
      </c>
      <c r="AT1" s="139" t="s">
        <v>729</v>
      </c>
      <c r="AU1" s="139" t="s">
        <v>730</v>
      </c>
      <c r="AV1" s="139" t="s">
        <v>731</v>
      </c>
      <c r="AW1" s="139" t="s">
        <v>732</v>
      </c>
      <c r="AX1" s="139" t="s">
        <v>733</v>
      </c>
      <c r="AY1" s="139" t="s">
        <v>734</v>
      </c>
      <c r="AZ1" s="139" t="s">
        <v>735</v>
      </c>
      <c r="BA1" s="139" t="s">
        <v>729</v>
      </c>
      <c r="BB1" s="139" t="s">
        <v>730</v>
      </c>
      <c r="BC1" s="139" t="s">
        <v>731</v>
      </c>
      <c r="BD1" s="139" t="s">
        <v>732</v>
      </c>
      <c r="BE1" s="139" t="s">
        <v>733</v>
      </c>
      <c r="BF1" s="139" t="s">
        <v>734</v>
      </c>
      <c r="BG1" s="139" t="s">
        <v>735</v>
      </c>
      <c r="BH1" s="139" t="s">
        <v>729</v>
      </c>
      <c r="BI1" s="139" t="s">
        <v>730</v>
      </c>
      <c r="BJ1" s="139" t="s">
        <v>731</v>
      </c>
      <c r="BK1" s="139" t="s">
        <v>732</v>
      </c>
      <c r="BL1" s="139" t="s">
        <v>733</v>
      </c>
      <c r="BM1" s="139" t="s">
        <v>734</v>
      </c>
      <c r="BN1" s="139" t="s">
        <v>735</v>
      </c>
      <c r="BO1" s="139" t="s">
        <v>729</v>
      </c>
      <c r="BP1" s="139" t="s">
        <v>730</v>
      </c>
      <c r="BQ1" s="139" t="s">
        <v>731</v>
      </c>
      <c r="BR1" s="139" t="s">
        <v>732</v>
      </c>
      <c r="BS1" s="139" t="s">
        <v>733</v>
      </c>
      <c r="BT1" s="139" t="s">
        <v>734</v>
      </c>
      <c r="BU1" s="139" t="s">
        <v>735</v>
      </c>
      <c r="BV1" s="139" t="s">
        <v>729</v>
      </c>
      <c r="BW1" s="139" t="s">
        <v>730</v>
      </c>
      <c r="BX1" s="139" t="s">
        <v>731</v>
      </c>
      <c r="BY1" s="139" t="s">
        <v>732</v>
      </c>
      <c r="BZ1" s="139" t="s">
        <v>733</v>
      </c>
      <c r="CA1" s="139" t="s">
        <v>734</v>
      </c>
      <c r="CB1" s="139" t="s">
        <v>735</v>
      </c>
      <c r="CC1" s="139" t="s">
        <v>729</v>
      </c>
      <c r="CD1" s="139" t="s">
        <v>730</v>
      </c>
      <c r="CE1" s="139" t="s">
        <v>731</v>
      </c>
      <c r="CF1" s="139" t="s">
        <v>732</v>
      </c>
      <c r="CG1" s="139" t="s">
        <v>733</v>
      </c>
      <c r="CH1" s="139" t="s">
        <v>734</v>
      </c>
      <c r="CI1" s="139" t="s">
        <v>735</v>
      </c>
      <c r="CJ1" s="139" t="s">
        <v>729</v>
      </c>
      <c r="CK1" s="139" t="s">
        <v>730</v>
      </c>
      <c r="CL1" s="139" t="s">
        <v>731</v>
      </c>
      <c r="CM1" s="139" t="s">
        <v>732</v>
      </c>
      <c r="CN1" s="139" t="s">
        <v>733</v>
      </c>
      <c r="CO1" s="139" t="s">
        <v>734</v>
      </c>
      <c r="CP1" s="139" t="s">
        <v>735</v>
      </c>
      <c r="CQ1" s="139" t="s">
        <v>729</v>
      </c>
      <c r="CR1" s="139" t="s">
        <v>730</v>
      </c>
      <c r="CS1" s="139" t="s">
        <v>731</v>
      </c>
      <c r="CT1" s="139" t="s">
        <v>732</v>
      </c>
      <c r="CU1" s="139" t="s">
        <v>733</v>
      </c>
      <c r="CV1" s="139" t="s">
        <v>734</v>
      </c>
      <c r="CW1" s="139" t="s">
        <v>735</v>
      </c>
      <c r="CX1" s="139" t="s">
        <v>729</v>
      </c>
      <c r="CY1" s="139" t="s">
        <v>730</v>
      </c>
      <c r="CZ1" s="139" t="s">
        <v>731</v>
      </c>
      <c r="DA1" s="139" t="s">
        <v>732</v>
      </c>
      <c r="DB1" s="139" t="s">
        <v>733</v>
      </c>
      <c r="DC1" s="139" t="s">
        <v>734</v>
      </c>
      <c r="DD1" s="139" t="s">
        <v>735</v>
      </c>
      <c r="DE1" s="139" t="s">
        <v>729</v>
      </c>
      <c r="DF1" s="139" t="s">
        <v>730</v>
      </c>
      <c r="DG1" s="139" t="s">
        <v>731</v>
      </c>
      <c r="DH1" s="139" t="s">
        <v>732</v>
      </c>
      <c r="DI1" s="139" t="s">
        <v>733</v>
      </c>
      <c r="DJ1" s="139" t="s">
        <v>734</v>
      </c>
      <c r="DK1" s="139" t="s">
        <v>735</v>
      </c>
      <c r="DL1" s="139" t="s">
        <v>729</v>
      </c>
      <c r="DM1" s="139" t="s">
        <v>730</v>
      </c>
      <c r="DN1" s="139" t="s">
        <v>731</v>
      </c>
      <c r="DO1" s="139" t="s">
        <v>732</v>
      </c>
      <c r="DP1" s="139" t="s">
        <v>733</v>
      </c>
      <c r="DQ1" s="139" t="s">
        <v>734</v>
      </c>
      <c r="DR1" s="139" t="s">
        <v>735</v>
      </c>
      <c r="DS1" s="139" t="s">
        <v>729</v>
      </c>
      <c r="DT1" s="139" t="s">
        <v>730</v>
      </c>
      <c r="DU1" s="139" t="s">
        <v>731</v>
      </c>
      <c r="DV1" s="139" t="s">
        <v>732</v>
      </c>
      <c r="DW1" s="139" t="s">
        <v>733</v>
      </c>
      <c r="DX1" s="139" t="s">
        <v>734</v>
      </c>
      <c r="DY1" s="139" t="s">
        <v>735</v>
      </c>
      <c r="DZ1" s="139" t="s">
        <v>729</v>
      </c>
      <c r="EA1" s="139" t="s">
        <v>730</v>
      </c>
      <c r="EB1" s="139" t="s">
        <v>731</v>
      </c>
      <c r="EC1" s="139" t="s">
        <v>732</v>
      </c>
      <c r="ED1" s="139" t="s">
        <v>733</v>
      </c>
      <c r="EE1" s="139" t="s">
        <v>734</v>
      </c>
      <c r="EF1" s="139" t="s">
        <v>735</v>
      </c>
      <c r="EG1" s="139" t="s">
        <v>729</v>
      </c>
      <c r="EH1" s="139" t="s">
        <v>730</v>
      </c>
      <c r="EI1" s="139" t="s">
        <v>731</v>
      </c>
      <c r="EJ1" s="139" t="s">
        <v>732</v>
      </c>
      <c r="EK1" s="139" t="s">
        <v>733</v>
      </c>
      <c r="EL1" s="139" t="s">
        <v>734</v>
      </c>
      <c r="EM1" s="139" t="s">
        <v>735</v>
      </c>
      <c r="EN1" s="139" t="s">
        <v>729</v>
      </c>
      <c r="EO1" s="139" t="s">
        <v>730</v>
      </c>
      <c r="EP1" s="139" t="s">
        <v>731</v>
      </c>
      <c r="EQ1" s="139" t="s">
        <v>732</v>
      </c>
      <c r="ER1" s="139" t="s">
        <v>733</v>
      </c>
      <c r="ES1" s="139" t="s">
        <v>734</v>
      </c>
      <c r="ET1" s="139" t="s">
        <v>735</v>
      </c>
      <c r="EU1" s="139" t="s">
        <v>729</v>
      </c>
      <c r="EV1" s="139" t="s">
        <v>730</v>
      </c>
      <c r="EW1" s="139" t="s">
        <v>731</v>
      </c>
      <c r="EX1" s="139" t="s">
        <v>732</v>
      </c>
      <c r="EY1" s="139" t="s">
        <v>733</v>
      </c>
      <c r="EZ1" s="139" t="s">
        <v>734</v>
      </c>
      <c r="FA1" s="139" t="s">
        <v>735</v>
      </c>
      <c r="FB1" s="139" t="s">
        <v>729</v>
      </c>
    </row>
    <row r="2" spans="1:158" s="157" customFormat="1" ht="37" customHeight="1">
      <c r="A2" s="149" t="s">
        <v>37</v>
      </c>
      <c r="B2" s="149" t="s">
        <v>45</v>
      </c>
      <c r="C2" s="149" t="s">
        <v>46</v>
      </c>
      <c r="D2" s="149" t="s">
        <v>48</v>
      </c>
      <c r="E2" s="149" t="s">
        <v>50</v>
      </c>
      <c r="F2" s="149" t="s">
        <v>25</v>
      </c>
      <c r="G2" s="150" t="s">
        <v>59</v>
      </c>
      <c r="H2" s="150" t="s">
        <v>60</v>
      </c>
      <c r="I2" s="151" t="s">
        <v>61</v>
      </c>
      <c r="J2" s="151" t="s">
        <v>736</v>
      </c>
      <c r="K2" s="152" t="s">
        <v>63</v>
      </c>
      <c r="L2" s="152" t="s">
        <v>64</v>
      </c>
      <c r="M2" s="153" t="s">
        <v>65</v>
      </c>
      <c r="N2" s="153" t="s">
        <v>66</v>
      </c>
      <c r="O2" s="154" t="s">
        <v>67</v>
      </c>
      <c r="P2" s="149" t="s">
        <v>68</v>
      </c>
      <c r="Q2" s="155" t="s">
        <v>69</v>
      </c>
      <c r="R2" s="156">
        <v>46117</v>
      </c>
      <c r="S2" s="156">
        <v>46118</v>
      </c>
      <c r="T2" s="156">
        <v>46119</v>
      </c>
      <c r="U2" s="156">
        <v>46120</v>
      </c>
      <c r="V2" s="156">
        <v>46121</v>
      </c>
      <c r="W2" s="156">
        <v>46122</v>
      </c>
      <c r="X2" s="156">
        <v>46123</v>
      </c>
      <c r="Y2" s="156">
        <v>46124</v>
      </c>
      <c r="Z2" s="156">
        <v>46125</v>
      </c>
      <c r="AA2" s="156">
        <v>46126</v>
      </c>
      <c r="AB2" s="156">
        <v>46127</v>
      </c>
      <c r="AC2" s="156">
        <v>46128</v>
      </c>
      <c r="AD2" s="156">
        <v>46129</v>
      </c>
      <c r="AE2" s="156">
        <v>46130</v>
      </c>
      <c r="AF2" s="156">
        <v>46131</v>
      </c>
      <c r="AG2" s="156">
        <v>46132</v>
      </c>
      <c r="AH2" s="156">
        <v>46133</v>
      </c>
      <c r="AI2" s="156">
        <v>46134</v>
      </c>
      <c r="AJ2" s="156">
        <v>46135</v>
      </c>
      <c r="AK2" s="156">
        <v>46136</v>
      </c>
      <c r="AL2" s="156">
        <v>46137</v>
      </c>
      <c r="AM2" s="156">
        <v>46138</v>
      </c>
      <c r="AN2" s="156">
        <v>46139</v>
      </c>
      <c r="AO2" s="156">
        <v>46140</v>
      </c>
      <c r="AP2" s="156">
        <v>46141</v>
      </c>
      <c r="AQ2" s="156">
        <v>46142</v>
      </c>
      <c r="AR2" s="156">
        <v>46143</v>
      </c>
      <c r="AS2" s="156">
        <v>46144</v>
      </c>
      <c r="AT2" s="156">
        <v>46145</v>
      </c>
      <c r="AU2" s="156">
        <v>46146</v>
      </c>
      <c r="AV2" s="156">
        <v>46147</v>
      </c>
      <c r="AW2" s="156">
        <v>46148</v>
      </c>
      <c r="AX2" s="156">
        <v>46149</v>
      </c>
      <c r="AY2" s="156">
        <v>46150</v>
      </c>
      <c r="AZ2" s="156">
        <v>46151</v>
      </c>
      <c r="BA2" s="156">
        <v>46152</v>
      </c>
      <c r="BB2" s="156">
        <v>46153</v>
      </c>
      <c r="BC2" s="156">
        <v>46154</v>
      </c>
      <c r="BD2" s="156">
        <v>46155</v>
      </c>
      <c r="BE2" s="156">
        <v>46156</v>
      </c>
      <c r="BF2" s="156">
        <v>46157</v>
      </c>
      <c r="BG2" s="156">
        <v>46158</v>
      </c>
      <c r="BH2" s="156">
        <v>46159</v>
      </c>
      <c r="BI2" s="156">
        <v>46160</v>
      </c>
      <c r="BJ2" s="156">
        <v>46161</v>
      </c>
      <c r="BK2" s="156">
        <v>46162</v>
      </c>
      <c r="BL2" s="156">
        <v>46163</v>
      </c>
      <c r="BM2" s="156">
        <v>46164</v>
      </c>
      <c r="BN2" s="156">
        <v>46165</v>
      </c>
      <c r="BO2" s="156">
        <v>46166</v>
      </c>
      <c r="BP2" s="156">
        <v>46167</v>
      </c>
      <c r="BQ2" s="156">
        <v>46168</v>
      </c>
      <c r="BR2" s="156">
        <v>46169</v>
      </c>
      <c r="BS2" s="156">
        <v>46170</v>
      </c>
      <c r="BT2" s="156">
        <v>46171</v>
      </c>
      <c r="BU2" s="156">
        <v>46172</v>
      </c>
      <c r="BV2" s="156">
        <v>46173</v>
      </c>
      <c r="BW2" s="156">
        <v>46174</v>
      </c>
      <c r="BX2" s="156">
        <v>46175</v>
      </c>
      <c r="BY2" s="156">
        <v>46176</v>
      </c>
      <c r="BZ2" s="156">
        <v>46177</v>
      </c>
      <c r="CA2" s="156">
        <v>46178</v>
      </c>
      <c r="CB2" s="156">
        <v>46179</v>
      </c>
      <c r="CC2" s="156">
        <v>46180</v>
      </c>
      <c r="CD2" s="156">
        <v>46181</v>
      </c>
      <c r="CE2" s="156">
        <v>46182</v>
      </c>
      <c r="CF2" s="156">
        <v>46183</v>
      </c>
      <c r="CG2" s="156">
        <v>46184</v>
      </c>
      <c r="CH2" s="156">
        <v>46185</v>
      </c>
      <c r="CI2" s="156">
        <v>46186</v>
      </c>
      <c r="CJ2" s="156">
        <v>46187</v>
      </c>
      <c r="CK2" s="156">
        <v>46188</v>
      </c>
      <c r="CL2" s="156">
        <v>46189</v>
      </c>
      <c r="CM2" s="156">
        <v>46190</v>
      </c>
      <c r="CN2" s="156">
        <v>46191</v>
      </c>
      <c r="CO2" s="156">
        <v>46192</v>
      </c>
      <c r="CP2" s="156">
        <v>46193</v>
      </c>
      <c r="CQ2" s="156">
        <v>46194</v>
      </c>
      <c r="CR2" s="156">
        <v>46195</v>
      </c>
      <c r="CS2" s="156">
        <v>46196</v>
      </c>
      <c r="CT2" s="156">
        <v>46197</v>
      </c>
      <c r="CU2" s="156">
        <v>46198</v>
      </c>
      <c r="CV2" s="156">
        <v>46199</v>
      </c>
      <c r="CW2" s="156">
        <v>46200</v>
      </c>
      <c r="CX2" s="156">
        <v>46201</v>
      </c>
      <c r="CY2" s="156">
        <v>46202</v>
      </c>
      <c r="CZ2" s="156">
        <v>46203</v>
      </c>
      <c r="DA2" s="156">
        <v>46204</v>
      </c>
      <c r="DB2" s="156">
        <v>46205</v>
      </c>
      <c r="DC2" s="156">
        <v>46206</v>
      </c>
      <c r="DD2" s="156">
        <v>46207</v>
      </c>
      <c r="DE2" s="156">
        <v>46208</v>
      </c>
      <c r="DF2" s="156">
        <v>46209</v>
      </c>
      <c r="DG2" s="156">
        <v>46210</v>
      </c>
      <c r="DH2" s="156">
        <v>46211</v>
      </c>
      <c r="DI2" s="156">
        <v>46212</v>
      </c>
      <c r="DJ2" s="156">
        <v>46213</v>
      </c>
      <c r="DK2" s="156">
        <v>46214</v>
      </c>
      <c r="DL2" s="156">
        <v>46215</v>
      </c>
      <c r="DM2" s="156">
        <v>46216</v>
      </c>
      <c r="DN2" s="156">
        <v>46217</v>
      </c>
      <c r="DO2" s="156">
        <v>46218</v>
      </c>
      <c r="DP2" s="156">
        <v>46219</v>
      </c>
      <c r="DQ2" s="156">
        <v>46220</v>
      </c>
      <c r="DR2" s="156">
        <v>46221</v>
      </c>
      <c r="DS2" s="156">
        <v>46222</v>
      </c>
      <c r="DT2" s="156">
        <v>46223</v>
      </c>
      <c r="DU2" s="156">
        <v>46224</v>
      </c>
      <c r="DV2" s="156">
        <v>46225</v>
      </c>
      <c r="DW2" s="156">
        <v>46226</v>
      </c>
      <c r="DX2" s="156">
        <v>46227</v>
      </c>
      <c r="DY2" s="156">
        <v>46228</v>
      </c>
      <c r="DZ2" s="156">
        <v>46229</v>
      </c>
      <c r="EA2" s="156">
        <v>46230</v>
      </c>
      <c r="EB2" s="156">
        <v>46231</v>
      </c>
      <c r="EC2" s="156">
        <v>46232</v>
      </c>
      <c r="ED2" s="156">
        <v>46233</v>
      </c>
      <c r="EE2" s="156">
        <v>46234</v>
      </c>
      <c r="EF2" s="156">
        <v>46235</v>
      </c>
      <c r="EG2" s="156">
        <v>46236</v>
      </c>
      <c r="EH2" s="156">
        <v>46237</v>
      </c>
      <c r="EI2" s="156">
        <v>46238</v>
      </c>
      <c r="EJ2" s="156">
        <v>46239</v>
      </c>
      <c r="EK2" s="156">
        <v>46240</v>
      </c>
      <c r="EL2" s="156">
        <v>46241</v>
      </c>
      <c r="EM2" s="156">
        <v>46242</v>
      </c>
      <c r="EN2" s="156">
        <v>46243</v>
      </c>
      <c r="EO2" s="156">
        <v>46244</v>
      </c>
      <c r="EP2" s="156">
        <v>46245</v>
      </c>
      <c r="EQ2" s="156">
        <v>46246</v>
      </c>
      <c r="ER2" s="156">
        <v>46247</v>
      </c>
      <c r="ES2" s="156">
        <v>46248</v>
      </c>
      <c r="ET2" s="156">
        <v>46249</v>
      </c>
      <c r="EU2" s="156">
        <v>46250</v>
      </c>
      <c r="EV2" s="156">
        <v>46251</v>
      </c>
      <c r="EW2" s="156">
        <v>46252</v>
      </c>
      <c r="EX2" s="156">
        <v>46253</v>
      </c>
      <c r="EY2" s="156">
        <v>46254</v>
      </c>
      <c r="EZ2" s="156">
        <v>46255</v>
      </c>
      <c r="FA2" s="156">
        <v>46256</v>
      </c>
      <c r="FB2" s="156">
        <v>46257</v>
      </c>
    </row>
    <row r="3" spans="1:158">
      <c r="A3" s="8" t="s">
        <v>8</v>
      </c>
      <c r="B3" s="8" t="s">
        <v>137</v>
      </c>
      <c r="C3" s="8" t="s">
        <v>90</v>
      </c>
      <c r="D3" s="8" t="s">
        <v>5</v>
      </c>
      <c r="E3" s="8">
        <v>23</v>
      </c>
      <c r="F3" s="8" t="s">
        <v>87</v>
      </c>
      <c r="G3" s="134">
        <v>46118</v>
      </c>
      <c r="H3" s="134">
        <v>46126</v>
      </c>
      <c r="I3" s="134">
        <v>46127</v>
      </c>
      <c r="J3" s="134">
        <v>46150</v>
      </c>
      <c r="K3" s="134">
        <v>46153</v>
      </c>
      <c r="L3" s="134">
        <v>46164</v>
      </c>
      <c r="M3" s="134">
        <v>46167</v>
      </c>
      <c r="N3" s="134">
        <v>46220</v>
      </c>
      <c r="O3" s="134">
        <v>46223</v>
      </c>
      <c r="P3" s="8" t="s">
        <v>93</v>
      </c>
      <c r="Q3" s="8" t="s">
        <v>93</v>
      </c>
      <c r="R3" s="140" t="s">
        <v>737</v>
      </c>
      <c r="S3" s="141" t="s">
        <v>738</v>
      </c>
      <c r="T3" s="141" t="s">
        <v>739</v>
      </c>
      <c r="U3" s="141" t="s">
        <v>740</v>
      </c>
      <c r="V3" s="141" t="s">
        <v>741</v>
      </c>
      <c r="W3" s="141" t="s">
        <v>742</v>
      </c>
      <c r="X3" s="140" t="s">
        <v>737</v>
      </c>
      <c r="Y3" s="140" t="s">
        <v>737</v>
      </c>
      <c r="Z3" s="141" t="s">
        <v>743</v>
      </c>
      <c r="AA3" s="141" t="s">
        <v>744</v>
      </c>
      <c r="AB3" s="142" t="s">
        <v>745</v>
      </c>
      <c r="AC3" s="142" t="s">
        <v>746</v>
      </c>
      <c r="AD3" s="142" t="s">
        <v>747</v>
      </c>
      <c r="AE3" s="140" t="s">
        <v>737</v>
      </c>
      <c r="AF3" s="140" t="s">
        <v>737</v>
      </c>
      <c r="AG3" s="142" t="s">
        <v>748</v>
      </c>
      <c r="AH3" s="142" t="s">
        <v>749</v>
      </c>
      <c r="AI3" s="142" t="s">
        <v>750</v>
      </c>
      <c r="AJ3" s="143" t="s">
        <v>751</v>
      </c>
      <c r="AK3" s="142" t="s">
        <v>752</v>
      </c>
      <c r="AL3" s="140" t="s">
        <v>737</v>
      </c>
      <c r="AM3" s="140" t="s">
        <v>737</v>
      </c>
      <c r="AN3" s="161" t="s">
        <v>753</v>
      </c>
      <c r="AO3" s="161" t="s">
        <v>754</v>
      </c>
      <c r="AP3" s="142" t="s">
        <v>755</v>
      </c>
      <c r="AQ3" s="142" t="s">
        <v>756</v>
      </c>
      <c r="AR3" s="142" t="s">
        <v>757</v>
      </c>
      <c r="AS3" s="140" t="s">
        <v>737</v>
      </c>
      <c r="AT3" s="140" t="s">
        <v>737</v>
      </c>
      <c r="AU3" s="143" t="s">
        <v>758</v>
      </c>
      <c r="AV3" s="143" t="s">
        <v>759</v>
      </c>
      <c r="AW3" s="142" t="s">
        <v>760</v>
      </c>
      <c r="AX3" s="142" t="s">
        <v>761</v>
      </c>
      <c r="AY3" s="161" t="s">
        <v>762</v>
      </c>
      <c r="AZ3" s="140" t="s">
        <v>737</v>
      </c>
      <c r="BA3" s="140" t="s">
        <v>737</v>
      </c>
      <c r="BB3" s="144" t="s">
        <v>763</v>
      </c>
      <c r="BC3" s="144" t="s">
        <v>764</v>
      </c>
      <c r="BD3" s="144" t="s">
        <v>765</v>
      </c>
      <c r="BE3" s="144" t="s">
        <v>766</v>
      </c>
      <c r="BF3" s="144" t="s">
        <v>767</v>
      </c>
      <c r="BG3" s="140" t="s">
        <v>737</v>
      </c>
      <c r="BH3" s="140" t="s">
        <v>737</v>
      </c>
      <c r="BI3" s="162" t="s">
        <v>768</v>
      </c>
      <c r="BJ3" s="144" t="s">
        <v>769</v>
      </c>
      <c r="BK3" s="144" t="s">
        <v>770</v>
      </c>
      <c r="BL3" s="144" t="s">
        <v>771</v>
      </c>
      <c r="BM3" s="144" t="s">
        <v>772</v>
      </c>
      <c r="BN3" s="140" t="s">
        <v>737</v>
      </c>
      <c r="BO3" s="140" t="s">
        <v>737</v>
      </c>
      <c r="BP3" s="145" t="s">
        <v>773</v>
      </c>
      <c r="BQ3" s="145" t="s">
        <v>774</v>
      </c>
      <c r="BR3" s="145" t="s">
        <v>775</v>
      </c>
      <c r="BS3" s="145" t="s">
        <v>776</v>
      </c>
      <c r="BT3" s="145" t="s">
        <v>777</v>
      </c>
      <c r="BU3" s="140" t="s">
        <v>737</v>
      </c>
      <c r="BV3" s="140" t="s">
        <v>737</v>
      </c>
      <c r="BW3" s="145" t="s">
        <v>778</v>
      </c>
      <c r="BX3" s="145" t="s">
        <v>779</v>
      </c>
      <c r="BY3" s="145" t="s">
        <v>780</v>
      </c>
      <c r="BZ3" s="145" t="s">
        <v>781</v>
      </c>
      <c r="CA3" s="145" t="s">
        <v>782</v>
      </c>
      <c r="CB3" s="140" t="s">
        <v>737</v>
      </c>
      <c r="CC3" s="140" t="s">
        <v>737</v>
      </c>
      <c r="CD3" s="145" t="s">
        <v>783</v>
      </c>
      <c r="CE3" s="145" t="s">
        <v>784</v>
      </c>
      <c r="CF3" s="145" t="s">
        <v>785</v>
      </c>
      <c r="CG3" s="145" t="s">
        <v>786</v>
      </c>
      <c r="CH3" s="145" t="s">
        <v>787</v>
      </c>
      <c r="CI3" s="140" t="s">
        <v>737</v>
      </c>
      <c r="CJ3" s="140" t="s">
        <v>737</v>
      </c>
      <c r="CK3" s="145" t="s">
        <v>788</v>
      </c>
      <c r="CL3" s="145" t="s">
        <v>789</v>
      </c>
      <c r="CM3" s="145" t="s">
        <v>790</v>
      </c>
      <c r="CN3" s="145" t="s">
        <v>791</v>
      </c>
      <c r="CO3" s="145" t="s">
        <v>792</v>
      </c>
      <c r="CP3" s="140" t="s">
        <v>737</v>
      </c>
      <c r="CQ3" s="140" t="s">
        <v>737</v>
      </c>
      <c r="CR3" s="145" t="s">
        <v>793</v>
      </c>
      <c r="CS3" s="145" t="s">
        <v>794</v>
      </c>
      <c r="CT3" s="145" t="s">
        <v>795</v>
      </c>
      <c r="CU3" s="145" t="s">
        <v>796</v>
      </c>
      <c r="CV3" s="145" t="s">
        <v>797</v>
      </c>
      <c r="CW3" s="140" t="s">
        <v>737</v>
      </c>
      <c r="CX3" s="140" t="s">
        <v>737</v>
      </c>
      <c r="CY3" s="145" t="s">
        <v>798</v>
      </c>
      <c r="CZ3" s="145" t="s">
        <v>799</v>
      </c>
      <c r="DA3" s="145" t="s">
        <v>800</v>
      </c>
      <c r="DB3" s="145" t="s">
        <v>801</v>
      </c>
      <c r="DC3" s="145" t="s">
        <v>802</v>
      </c>
      <c r="DD3" s="140" t="s">
        <v>737</v>
      </c>
      <c r="DE3" s="140" t="s">
        <v>737</v>
      </c>
      <c r="DF3" s="145" t="s">
        <v>803</v>
      </c>
      <c r="DG3" s="145" t="s">
        <v>804</v>
      </c>
      <c r="DH3" s="145" t="s">
        <v>805</v>
      </c>
      <c r="DI3" s="145" t="s">
        <v>806</v>
      </c>
      <c r="DJ3" s="145" t="s">
        <v>807</v>
      </c>
      <c r="DK3" s="140" t="s">
        <v>737</v>
      </c>
      <c r="DL3" s="140" t="s">
        <v>737</v>
      </c>
      <c r="DM3" s="145" t="s">
        <v>808</v>
      </c>
      <c r="DN3" s="145" t="s">
        <v>809</v>
      </c>
      <c r="DO3" s="145" t="s">
        <v>810</v>
      </c>
      <c r="DP3" s="145" t="s">
        <v>811</v>
      </c>
      <c r="DQ3" s="145" t="s">
        <v>812</v>
      </c>
      <c r="DR3" s="140" t="s">
        <v>737</v>
      </c>
      <c r="DS3" s="140" t="s">
        <v>737</v>
      </c>
      <c r="DT3" s="146" t="s">
        <v>30</v>
      </c>
      <c r="DY3" s="140" t="s">
        <v>737</v>
      </c>
      <c r="DZ3" s="140" t="s">
        <v>737</v>
      </c>
      <c r="EF3" s="140" t="s">
        <v>737</v>
      </c>
      <c r="EG3" s="140" t="s">
        <v>737</v>
      </c>
      <c r="EM3" s="140" t="s">
        <v>737</v>
      </c>
      <c r="EN3" s="140" t="s">
        <v>737</v>
      </c>
      <c r="ET3" s="140" t="s">
        <v>737</v>
      </c>
      <c r="EU3" s="140" t="s">
        <v>737</v>
      </c>
      <c r="FA3" s="140" t="s">
        <v>737</v>
      </c>
      <c r="FB3" s="140" t="s">
        <v>737</v>
      </c>
    </row>
    <row r="4" spans="1:158">
      <c r="A4" s="8" t="s">
        <v>8</v>
      </c>
      <c r="B4" s="8" t="s">
        <v>137</v>
      </c>
      <c r="C4" s="8" t="s">
        <v>90</v>
      </c>
      <c r="D4" s="8" t="s">
        <v>12</v>
      </c>
      <c r="E4" s="8">
        <v>22</v>
      </c>
      <c r="F4" s="8" t="s">
        <v>87</v>
      </c>
      <c r="G4" s="134">
        <v>46118</v>
      </c>
      <c r="H4" s="134">
        <v>46126</v>
      </c>
      <c r="I4" s="134">
        <v>46127</v>
      </c>
      <c r="J4" s="134">
        <v>46150</v>
      </c>
      <c r="K4" s="134">
        <v>46153</v>
      </c>
      <c r="L4" s="134">
        <v>46164</v>
      </c>
      <c r="M4" s="134">
        <v>46167</v>
      </c>
      <c r="N4" s="134">
        <v>46220</v>
      </c>
      <c r="O4" s="134">
        <v>46223</v>
      </c>
      <c r="P4" s="8" t="s">
        <v>110</v>
      </c>
      <c r="Q4" s="8" t="s">
        <v>110</v>
      </c>
      <c r="R4" s="140" t="s">
        <v>737</v>
      </c>
      <c r="S4" s="141" t="s">
        <v>738</v>
      </c>
      <c r="T4" s="141" t="s">
        <v>739</v>
      </c>
      <c r="U4" s="141" t="s">
        <v>740</v>
      </c>
      <c r="V4" s="141" t="s">
        <v>741</v>
      </c>
      <c r="W4" s="141" t="s">
        <v>742</v>
      </c>
      <c r="X4" s="140" t="s">
        <v>737</v>
      </c>
      <c r="Y4" s="140" t="s">
        <v>737</v>
      </c>
      <c r="Z4" s="141" t="s">
        <v>743</v>
      </c>
      <c r="AA4" s="141" t="s">
        <v>744</v>
      </c>
      <c r="AB4" s="142" t="s">
        <v>745</v>
      </c>
      <c r="AC4" s="142" t="s">
        <v>746</v>
      </c>
      <c r="AD4" s="142" t="s">
        <v>747</v>
      </c>
      <c r="AE4" s="140" t="s">
        <v>737</v>
      </c>
      <c r="AF4" s="140" t="s">
        <v>737</v>
      </c>
      <c r="AG4" s="142" t="s">
        <v>748</v>
      </c>
      <c r="AH4" s="142" t="s">
        <v>749</v>
      </c>
      <c r="AI4" s="142" t="s">
        <v>750</v>
      </c>
      <c r="AJ4" s="143" t="s">
        <v>751</v>
      </c>
      <c r="AK4" s="142" t="s">
        <v>752</v>
      </c>
      <c r="AL4" s="140" t="s">
        <v>737</v>
      </c>
      <c r="AM4" s="140" t="s">
        <v>737</v>
      </c>
      <c r="AN4" s="161" t="s">
        <v>753</v>
      </c>
      <c r="AO4" s="161" t="s">
        <v>754</v>
      </c>
      <c r="AP4" s="142" t="s">
        <v>755</v>
      </c>
      <c r="AQ4" s="142" t="s">
        <v>756</v>
      </c>
      <c r="AR4" s="142" t="s">
        <v>757</v>
      </c>
      <c r="AS4" s="140" t="s">
        <v>737</v>
      </c>
      <c r="AT4" s="140" t="s">
        <v>737</v>
      </c>
      <c r="AU4" s="143" t="s">
        <v>758</v>
      </c>
      <c r="AV4" s="143" t="s">
        <v>759</v>
      </c>
      <c r="AW4" s="142" t="s">
        <v>760</v>
      </c>
      <c r="AX4" s="142" t="s">
        <v>761</v>
      </c>
      <c r="AY4" s="161" t="s">
        <v>762</v>
      </c>
      <c r="AZ4" s="140" t="s">
        <v>737</v>
      </c>
      <c r="BA4" s="140" t="s">
        <v>737</v>
      </c>
      <c r="BB4" s="144" t="s">
        <v>763</v>
      </c>
      <c r="BC4" s="144" t="s">
        <v>764</v>
      </c>
      <c r="BD4" s="144" t="s">
        <v>765</v>
      </c>
      <c r="BE4" s="144" t="s">
        <v>766</v>
      </c>
      <c r="BF4" s="144" t="s">
        <v>767</v>
      </c>
      <c r="BG4" s="140" t="s">
        <v>737</v>
      </c>
      <c r="BH4" s="140" t="s">
        <v>737</v>
      </c>
      <c r="BI4" s="162" t="s">
        <v>768</v>
      </c>
      <c r="BJ4" s="144" t="s">
        <v>769</v>
      </c>
      <c r="BK4" s="144" t="s">
        <v>770</v>
      </c>
      <c r="BL4" s="144" t="s">
        <v>771</v>
      </c>
      <c r="BM4" s="144" t="s">
        <v>772</v>
      </c>
      <c r="BN4" s="140" t="s">
        <v>737</v>
      </c>
      <c r="BO4" s="140" t="s">
        <v>737</v>
      </c>
      <c r="BP4" s="145" t="s">
        <v>773</v>
      </c>
      <c r="BQ4" s="145" t="s">
        <v>774</v>
      </c>
      <c r="BR4" s="145" t="s">
        <v>775</v>
      </c>
      <c r="BS4" s="145" t="s">
        <v>776</v>
      </c>
      <c r="BT4" s="145" t="s">
        <v>777</v>
      </c>
      <c r="BU4" s="140" t="s">
        <v>737</v>
      </c>
      <c r="BV4" s="140" t="s">
        <v>737</v>
      </c>
      <c r="BW4" s="145" t="s">
        <v>778</v>
      </c>
      <c r="BX4" s="145" t="s">
        <v>779</v>
      </c>
      <c r="BY4" s="145" t="s">
        <v>780</v>
      </c>
      <c r="BZ4" s="145" t="s">
        <v>781</v>
      </c>
      <c r="CA4" s="145" t="s">
        <v>782</v>
      </c>
      <c r="CB4" s="140" t="s">
        <v>737</v>
      </c>
      <c r="CC4" s="140" t="s">
        <v>737</v>
      </c>
      <c r="CD4" s="145" t="s">
        <v>783</v>
      </c>
      <c r="CE4" s="145" t="s">
        <v>784</v>
      </c>
      <c r="CF4" s="145" t="s">
        <v>785</v>
      </c>
      <c r="CG4" s="145" t="s">
        <v>786</v>
      </c>
      <c r="CH4" s="145" t="s">
        <v>787</v>
      </c>
      <c r="CI4" s="140" t="s">
        <v>737</v>
      </c>
      <c r="CJ4" s="140" t="s">
        <v>737</v>
      </c>
      <c r="CK4" s="145" t="s">
        <v>788</v>
      </c>
      <c r="CL4" s="145" t="s">
        <v>789</v>
      </c>
      <c r="CM4" s="145" t="s">
        <v>790</v>
      </c>
      <c r="CN4" s="145" t="s">
        <v>791</v>
      </c>
      <c r="CO4" s="145" t="s">
        <v>792</v>
      </c>
      <c r="CP4" s="140" t="s">
        <v>737</v>
      </c>
      <c r="CQ4" s="140" t="s">
        <v>737</v>
      </c>
      <c r="CR4" s="145" t="s">
        <v>793</v>
      </c>
      <c r="CS4" s="145" t="s">
        <v>794</v>
      </c>
      <c r="CT4" s="145" t="s">
        <v>795</v>
      </c>
      <c r="CU4" s="145" t="s">
        <v>796</v>
      </c>
      <c r="CV4" s="145" t="s">
        <v>797</v>
      </c>
      <c r="CW4" s="140" t="s">
        <v>737</v>
      </c>
      <c r="CX4" s="140" t="s">
        <v>737</v>
      </c>
      <c r="CY4" s="145" t="s">
        <v>798</v>
      </c>
      <c r="CZ4" s="145" t="s">
        <v>799</v>
      </c>
      <c r="DA4" s="145" t="s">
        <v>800</v>
      </c>
      <c r="DB4" s="145" t="s">
        <v>801</v>
      </c>
      <c r="DC4" s="145" t="s">
        <v>802</v>
      </c>
      <c r="DD4" s="140" t="s">
        <v>737</v>
      </c>
      <c r="DE4" s="140" t="s">
        <v>737</v>
      </c>
      <c r="DF4" s="145" t="s">
        <v>803</v>
      </c>
      <c r="DG4" s="145" t="s">
        <v>804</v>
      </c>
      <c r="DH4" s="145" t="s">
        <v>805</v>
      </c>
      <c r="DI4" s="145" t="s">
        <v>806</v>
      </c>
      <c r="DJ4" s="145" t="s">
        <v>807</v>
      </c>
      <c r="DK4" s="140" t="s">
        <v>737</v>
      </c>
      <c r="DL4" s="140" t="s">
        <v>737</v>
      </c>
      <c r="DM4" s="145" t="s">
        <v>808</v>
      </c>
      <c r="DN4" s="145" t="s">
        <v>809</v>
      </c>
      <c r="DO4" s="145" t="s">
        <v>810</v>
      </c>
      <c r="DP4" s="145" t="s">
        <v>811</v>
      </c>
      <c r="DQ4" s="145" t="s">
        <v>812</v>
      </c>
      <c r="DR4" s="140" t="s">
        <v>737</v>
      </c>
      <c r="DS4" s="140" t="s">
        <v>737</v>
      </c>
      <c r="DT4" s="146" t="s">
        <v>30</v>
      </c>
      <c r="DY4" s="140" t="s">
        <v>737</v>
      </c>
      <c r="DZ4" s="140" t="s">
        <v>737</v>
      </c>
      <c r="EF4" s="140" t="s">
        <v>737</v>
      </c>
      <c r="EG4" s="140" t="s">
        <v>737</v>
      </c>
      <c r="EM4" s="140" t="s">
        <v>737</v>
      </c>
      <c r="EN4" s="140" t="s">
        <v>737</v>
      </c>
      <c r="ET4" s="140" t="s">
        <v>737</v>
      </c>
      <c r="EU4" s="140" t="s">
        <v>737</v>
      </c>
      <c r="FA4" s="140" t="s">
        <v>737</v>
      </c>
      <c r="FB4" s="140" t="s">
        <v>737</v>
      </c>
    </row>
    <row r="5" spans="1:158">
      <c r="A5" s="8" t="s">
        <v>14</v>
      </c>
      <c r="B5" s="8" t="s">
        <v>137</v>
      </c>
      <c r="C5" s="8" t="s">
        <v>90</v>
      </c>
      <c r="D5" s="8" t="s">
        <v>18</v>
      </c>
      <c r="E5" s="8">
        <v>15</v>
      </c>
      <c r="F5" s="134">
        <v>46136</v>
      </c>
      <c r="G5" s="135">
        <v>46139</v>
      </c>
      <c r="H5" s="135">
        <v>46147</v>
      </c>
      <c r="I5" s="135">
        <v>46148</v>
      </c>
      <c r="J5" s="135">
        <v>46174</v>
      </c>
      <c r="K5" s="135">
        <v>46175</v>
      </c>
      <c r="L5" s="135">
        <v>46188</v>
      </c>
      <c r="M5" s="135">
        <v>46189</v>
      </c>
      <c r="N5" s="135">
        <v>46244</v>
      </c>
      <c r="O5" s="135">
        <v>46245</v>
      </c>
      <c r="P5" s="8" t="s">
        <v>88</v>
      </c>
      <c r="Q5" s="8" t="s">
        <v>119</v>
      </c>
      <c r="R5" s="140" t="s">
        <v>737</v>
      </c>
      <c r="X5" s="140" t="s">
        <v>737</v>
      </c>
      <c r="Y5" s="140" t="s">
        <v>737</v>
      </c>
      <c r="AE5" s="140" t="s">
        <v>737</v>
      </c>
      <c r="AF5" s="140" t="s">
        <v>737</v>
      </c>
      <c r="AK5" s="147" t="s">
        <v>125</v>
      </c>
      <c r="AL5" s="140" t="s">
        <v>737</v>
      </c>
      <c r="AM5" s="140" t="s">
        <v>737</v>
      </c>
      <c r="AN5" s="141" t="s">
        <v>738</v>
      </c>
      <c r="AO5" s="141" t="s">
        <v>739</v>
      </c>
      <c r="AP5" s="141" t="s">
        <v>740</v>
      </c>
      <c r="AQ5" s="141" t="s">
        <v>741</v>
      </c>
      <c r="AR5" s="141" t="s">
        <v>742</v>
      </c>
      <c r="AS5" s="140" t="s">
        <v>737</v>
      </c>
      <c r="AT5" s="140" t="s">
        <v>737</v>
      </c>
      <c r="AU5" s="141" t="s">
        <v>743</v>
      </c>
      <c r="AV5" s="141" t="s">
        <v>744</v>
      </c>
      <c r="AW5" s="142" t="s">
        <v>745</v>
      </c>
      <c r="AX5" s="142" t="s">
        <v>746</v>
      </c>
      <c r="AY5" s="142" t="s">
        <v>747</v>
      </c>
      <c r="AZ5" s="140" t="s">
        <v>737</v>
      </c>
      <c r="BA5" s="140" t="s">
        <v>737</v>
      </c>
      <c r="BB5" s="142" t="s">
        <v>748</v>
      </c>
      <c r="BC5" s="142" t="s">
        <v>749</v>
      </c>
      <c r="BD5" s="142" t="s">
        <v>750</v>
      </c>
      <c r="BE5" s="143" t="s">
        <v>751</v>
      </c>
      <c r="BF5" s="142" t="s">
        <v>752</v>
      </c>
      <c r="BG5" s="140" t="s">
        <v>737</v>
      </c>
      <c r="BH5" s="140" t="s">
        <v>737</v>
      </c>
      <c r="BI5" s="161" t="s">
        <v>753</v>
      </c>
      <c r="BJ5" s="161" t="s">
        <v>754</v>
      </c>
      <c r="BK5" s="142" t="s">
        <v>755</v>
      </c>
      <c r="BL5" s="142" t="s">
        <v>756</v>
      </c>
      <c r="BM5" s="142" t="s">
        <v>757</v>
      </c>
      <c r="BN5" s="140" t="s">
        <v>737</v>
      </c>
      <c r="BO5" s="140" t="s">
        <v>737</v>
      </c>
      <c r="BP5" s="148" t="s">
        <v>813</v>
      </c>
      <c r="BQ5" s="143" t="s">
        <v>758</v>
      </c>
      <c r="BR5" s="143" t="s">
        <v>759</v>
      </c>
      <c r="BS5" s="142" t="s">
        <v>760</v>
      </c>
      <c r="BT5" s="142" t="s">
        <v>761</v>
      </c>
      <c r="BU5" s="140" t="s">
        <v>737</v>
      </c>
      <c r="BV5" s="140" t="s">
        <v>737</v>
      </c>
      <c r="BW5" s="142" t="s">
        <v>762</v>
      </c>
      <c r="BX5" s="144" t="s">
        <v>763</v>
      </c>
      <c r="BY5" s="144" t="s">
        <v>764</v>
      </c>
      <c r="BZ5" s="144" t="s">
        <v>765</v>
      </c>
      <c r="CA5" s="144" t="s">
        <v>766</v>
      </c>
      <c r="CB5" s="140" t="s">
        <v>737</v>
      </c>
      <c r="CC5" s="140" t="s">
        <v>737</v>
      </c>
      <c r="CD5" s="144" t="s">
        <v>767</v>
      </c>
      <c r="CE5" s="144" t="s">
        <v>768</v>
      </c>
      <c r="CF5" s="144" t="s">
        <v>769</v>
      </c>
      <c r="CG5" s="144" t="s">
        <v>770</v>
      </c>
      <c r="CH5" s="144" t="s">
        <v>771</v>
      </c>
      <c r="CI5" s="140" t="s">
        <v>737</v>
      </c>
      <c r="CJ5" s="140" t="s">
        <v>737</v>
      </c>
      <c r="CK5" s="144" t="s">
        <v>772</v>
      </c>
      <c r="CL5" s="145" t="s">
        <v>773</v>
      </c>
      <c r="CM5" s="145" t="s">
        <v>774</v>
      </c>
      <c r="CN5" s="145" t="s">
        <v>775</v>
      </c>
      <c r="CO5" s="145" t="s">
        <v>776</v>
      </c>
      <c r="CP5" s="140" t="s">
        <v>737</v>
      </c>
      <c r="CQ5" s="140" t="s">
        <v>737</v>
      </c>
      <c r="CR5" s="145" t="s">
        <v>777</v>
      </c>
      <c r="CS5" s="145" t="s">
        <v>778</v>
      </c>
      <c r="CT5" s="145" t="s">
        <v>779</v>
      </c>
      <c r="CU5" s="145" t="s">
        <v>780</v>
      </c>
      <c r="CV5" s="145" t="s">
        <v>781</v>
      </c>
      <c r="CW5" s="140" t="s">
        <v>737</v>
      </c>
      <c r="CX5" s="140" t="s">
        <v>737</v>
      </c>
      <c r="CY5" s="145" t="s">
        <v>782</v>
      </c>
      <c r="CZ5" s="145" t="s">
        <v>783</v>
      </c>
      <c r="DA5" s="145" t="s">
        <v>784</v>
      </c>
      <c r="DB5" s="145" t="s">
        <v>785</v>
      </c>
      <c r="DC5" s="145" t="s">
        <v>786</v>
      </c>
      <c r="DD5" s="140" t="s">
        <v>737</v>
      </c>
      <c r="DE5" s="140" t="s">
        <v>737</v>
      </c>
      <c r="DF5" s="145" t="s">
        <v>787</v>
      </c>
      <c r="DG5" s="145" t="s">
        <v>788</v>
      </c>
      <c r="DH5" s="145" t="s">
        <v>789</v>
      </c>
      <c r="DI5" s="145" t="s">
        <v>790</v>
      </c>
      <c r="DJ5" s="145" t="s">
        <v>791</v>
      </c>
      <c r="DK5" s="140" t="s">
        <v>737</v>
      </c>
      <c r="DL5" s="140" t="s">
        <v>737</v>
      </c>
      <c r="DM5" s="145" t="s">
        <v>792</v>
      </c>
      <c r="DN5" s="145" t="s">
        <v>793</v>
      </c>
      <c r="DO5" s="145" t="s">
        <v>794</v>
      </c>
      <c r="DP5" s="145" t="s">
        <v>795</v>
      </c>
      <c r="DQ5" s="145" t="s">
        <v>796</v>
      </c>
      <c r="DR5" s="140" t="s">
        <v>737</v>
      </c>
      <c r="DS5" s="140" t="s">
        <v>737</v>
      </c>
      <c r="DT5" s="145" t="s">
        <v>797</v>
      </c>
      <c r="DU5" s="145" t="s">
        <v>798</v>
      </c>
      <c r="DV5" s="145" t="s">
        <v>799</v>
      </c>
      <c r="DW5" s="145" t="s">
        <v>800</v>
      </c>
      <c r="DX5" s="145" t="s">
        <v>801</v>
      </c>
      <c r="DY5" s="140" t="s">
        <v>737</v>
      </c>
      <c r="DZ5" s="140" t="s">
        <v>737</v>
      </c>
      <c r="EA5" s="145" t="s">
        <v>802</v>
      </c>
      <c r="EB5" s="145" t="s">
        <v>803</v>
      </c>
      <c r="EC5" s="145" t="s">
        <v>804</v>
      </c>
      <c r="ED5" s="145" t="s">
        <v>805</v>
      </c>
      <c r="EE5" s="145" t="s">
        <v>806</v>
      </c>
      <c r="EF5" s="140" t="s">
        <v>737</v>
      </c>
      <c r="EG5" s="140" t="s">
        <v>737</v>
      </c>
      <c r="EH5" s="145" t="s">
        <v>807</v>
      </c>
      <c r="EI5" s="145" t="s">
        <v>808</v>
      </c>
      <c r="EJ5" s="145" t="s">
        <v>809</v>
      </c>
      <c r="EK5" s="145" t="s">
        <v>810</v>
      </c>
      <c r="EL5" s="145" t="s">
        <v>811</v>
      </c>
      <c r="EM5" s="140" t="s">
        <v>737</v>
      </c>
      <c r="EN5" s="140" t="s">
        <v>737</v>
      </c>
      <c r="EO5" s="145" t="s">
        <v>812</v>
      </c>
      <c r="EP5" s="146" t="s">
        <v>814</v>
      </c>
      <c r="ET5" s="140" t="s">
        <v>737</v>
      </c>
      <c r="EU5" s="140" t="s">
        <v>737</v>
      </c>
      <c r="FA5" s="140" t="s">
        <v>737</v>
      </c>
      <c r="FB5" s="140" t="s">
        <v>737</v>
      </c>
    </row>
    <row r="6" spans="1:158">
      <c r="R6" s="140" t="s">
        <v>737</v>
      </c>
      <c r="X6" s="140" t="s">
        <v>737</v>
      </c>
      <c r="Y6" s="140" t="s">
        <v>737</v>
      </c>
      <c r="AE6" s="140" t="s">
        <v>737</v>
      </c>
      <c r="AF6" s="140" t="s">
        <v>737</v>
      </c>
      <c r="AL6" s="140" t="s">
        <v>737</v>
      </c>
      <c r="AM6" s="140" t="s">
        <v>737</v>
      </c>
      <c r="AS6" s="140" t="s">
        <v>737</v>
      </c>
      <c r="AT6" s="140" t="s">
        <v>737</v>
      </c>
      <c r="AZ6" s="140" t="s">
        <v>737</v>
      </c>
      <c r="BA6" s="140" t="s">
        <v>737</v>
      </c>
      <c r="BG6" s="140" t="s">
        <v>737</v>
      </c>
      <c r="BH6" s="140" t="s">
        <v>737</v>
      </c>
      <c r="BN6" s="140" t="s">
        <v>737</v>
      </c>
      <c r="BO6" s="140" t="s">
        <v>737</v>
      </c>
      <c r="BU6" s="140" t="s">
        <v>737</v>
      </c>
      <c r="BV6" s="140" t="s">
        <v>737</v>
      </c>
      <c r="CB6" s="140" t="s">
        <v>737</v>
      </c>
      <c r="CC6" s="140" t="s">
        <v>737</v>
      </c>
      <c r="CI6" s="140" t="s">
        <v>737</v>
      </c>
      <c r="CJ6" s="140" t="s">
        <v>737</v>
      </c>
      <c r="CP6" s="140" t="s">
        <v>737</v>
      </c>
      <c r="CQ6" s="140" t="s">
        <v>737</v>
      </c>
      <c r="CW6" s="140" t="s">
        <v>737</v>
      </c>
      <c r="CX6" s="140" t="s">
        <v>737</v>
      </c>
      <c r="DD6" s="140" t="s">
        <v>737</v>
      </c>
      <c r="DE6" s="140" t="s">
        <v>737</v>
      </c>
      <c r="DK6" s="140" t="s">
        <v>737</v>
      </c>
      <c r="DL6" s="140" t="s">
        <v>737</v>
      </c>
      <c r="DR6" s="140" t="s">
        <v>737</v>
      </c>
      <c r="DS6" s="140" t="s">
        <v>737</v>
      </c>
      <c r="DY6" s="140" t="s">
        <v>737</v>
      </c>
      <c r="DZ6" s="140" t="s">
        <v>737</v>
      </c>
      <c r="EF6" s="140" t="s">
        <v>737</v>
      </c>
      <c r="EG6" s="140" t="s">
        <v>737</v>
      </c>
      <c r="EM6" s="140" t="s">
        <v>737</v>
      </c>
      <c r="EN6" s="140" t="s">
        <v>737</v>
      </c>
      <c r="ET6" s="140" t="s">
        <v>737</v>
      </c>
      <c r="EU6" s="140" t="s">
        <v>737</v>
      </c>
      <c r="FA6" s="140" t="s">
        <v>737</v>
      </c>
      <c r="FB6" s="140" t="s">
        <v>737</v>
      </c>
    </row>
    <row r="7" spans="1:158">
      <c r="R7" s="140"/>
      <c r="X7" s="140"/>
      <c r="Y7" s="140"/>
      <c r="AE7" s="140"/>
      <c r="AF7" s="140"/>
      <c r="AL7" s="140"/>
      <c r="AM7" s="140"/>
      <c r="AS7" s="140"/>
      <c r="AT7" s="140"/>
      <c r="AZ7" s="140"/>
      <c r="BA7" s="140"/>
      <c r="BG7" s="140"/>
      <c r="BH7" s="140"/>
      <c r="BN7" s="140"/>
      <c r="BO7" s="140"/>
      <c r="BU7" s="140"/>
      <c r="BV7" s="140"/>
      <c r="CB7" s="140"/>
      <c r="CC7" s="140"/>
      <c r="CI7" s="140"/>
      <c r="CJ7" s="140"/>
      <c r="CP7" s="140"/>
      <c r="CQ7" s="140"/>
      <c r="CW7" s="140"/>
      <c r="CX7" s="140"/>
      <c r="DD7" s="140"/>
      <c r="DE7" s="140"/>
      <c r="DK7" s="140"/>
      <c r="DL7" s="140"/>
      <c r="DR7" s="140"/>
      <c r="DS7" s="140"/>
      <c r="DY7" s="140"/>
      <c r="DZ7" s="140"/>
      <c r="EF7" s="140"/>
      <c r="EG7" s="140"/>
      <c r="EM7" s="140"/>
      <c r="EN7" s="140"/>
      <c r="ET7" s="140"/>
      <c r="EU7" s="140"/>
      <c r="FA7" s="140"/>
      <c r="FB7" s="140"/>
    </row>
    <row r="9" spans="1:158">
      <c r="D9" s="147" t="s">
        <v>25</v>
      </c>
    </row>
    <row r="10" spans="1:158">
      <c r="D10" s="141" t="s">
        <v>26</v>
      </c>
    </row>
    <row r="11" spans="1:158">
      <c r="D11" s="142" t="s">
        <v>27</v>
      </c>
    </row>
    <row r="12" spans="1:158">
      <c r="D12" s="144" t="s">
        <v>28</v>
      </c>
      <c r="AW12" s="134"/>
    </row>
    <row r="13" spans="1:158">
      <c r="D13" s="145" t="s">
        <v>29</v>
      </c>
    </row>
    <row r="14" spans="1:158">
      <c r="D14" s="146" t="s">
        <v>30</v>
      </c>
    </row>
    <row r="15" spans="1:158">
      <c r="D15" s="199" t="s">
        <v>815</v>
      </c>
      <c r="AW15" s="134"/>
    </row>
    <row r="17" spans="3:53">
      <c r="C17" s="138" t="s">
        <v>816</v>
      </c>
      <c r="D17" s="138" t="s">
        <v>817</v>
      </c>
      <c r="E17" s="138"/>
      <c r="F17" s="138"/>
    </row>
    <row r="18" spans="3:53">
      <c r="C18" s="138" t="s">
        <v>818</v>
      </c>
      <c r="D18" s="138" t="s">
        <v>819</v>
      </c>
      <c r="E18" s="138"/>
      <c r="F18" s="138"/>
      <c r="AW18" s="134"/>
    </row>
    <row r="19" spans="3:53">
      <c r="C19" s="138" t="s">
        <v>820</v>
      </c>
      <c r="D19" s="138" t="s">
        <v>821</v>
      </c>
      <c r="E19" s="138"/>
      <c r="F19" s="138"/>
    </row>
    <row r="22" spans="3:53">
      <c r="C22" s="8" t="s">
        <v>6</v>
      </c>
      <c r="D22" s="8" t="s">
        <v>762</v>
      </c>
    </row>
    <row r="23" spans="3:53">
      <c r="C23" s="8" t="s">
        <v>13</v>
      </c>
      <c r="D23" s="8" t="s">
        <v>768</v>
      </c>
      <c r="AV23" s="165"/>
      <c r="BA23" s="136"/>
    </row>
    <row r="24" spans="3:53">
      <c r="AV24" s="165"/>
      <c r="AW24" s="136"/>
      <c r="AY24" s="136"/>
    </row>
    <row r="26" spans="3:53" ht="22.5" customHeight="1">
      <c r="AW26" s="35"/>
      <c r="AX26" s="35"/>
      <c r="AY26" s="35"/>
    </row>
    <row r="27" spans="3:53">
      <c r="AV27" s="165"/>
    </row>
    <row r="29" spans="3:53">
      <c r="AV29" s="165"/>
    </row>
  </sheetData>
  <phoneticPr fontId="20"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5B33872-12EE-490A-A469-D437945A767C}">
          <x14:formula1>
            <xm:f>Validation!$C$2:$C$6</xm:f>
          </x14:formula1>
          <xm:sqref>A3:A5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69D5-4CF2-48D8-AE9B-CD8922EF8E8C}">
  <sheetPr codeName="Sheet9"/>
  <dimension ref="A1:H4"/>
  <sheetViews>
    <sheetView zoomScale="110" zoomScaleNormal="110" workbookViewId="0">
      <selection activeCell="G3" sqref="G3"/>
    </sheetView>
  </sheetViews>
  <sheetFormatPr defaultColWidth="8.7265625" defaultRowHeight="14"/>
  <cols>
    <col min="1" max="1" width="15" style="205" customWidth="1"/>
    <col min="2" max="2" width="24.54296875" style="205" customWidth="1"/>
    <col min="3" max="3" width="10.81640625" style="205" customWidth="1"/>
    <col min="4" max="4" width="11.7265625" style="205" customWidth="1"/>
    <col min="5" max="5" width="19.7265625" style="205" customWidth="1"/>
    <col min="6" max="6" width="17.1796875" style="205" customWidth="1"/>
    <col min="7" max="7" width="17.54296875" style="205" customWidth="1"/>
    <col min="8" max="8" width="15.54296875" style="49" customWidth="1"/>
    <col min="9" max="16384" width="8.7265625" style="49"/>
  </cols>
  <sheetData>
    <row r="1" spans="1:8">
      <c r="A1" s="101" t="s">
        <v>677</v>
      </c>
      <c r="B1" s="101" t="s">
        <v>822</v>
      </c>
      <c r="C1" s="101" t="s">
        <v>823</v>
      </c>
      <c r="D1" s="101" t="s">
        <v>824</v>
      </c>
      <c r="E1" s="101" t="s">
        <v>825</v>
      </c>
      <c r="F1" s="101" t="s">
        <v>826</v>
      </c>
      <c r="G1" s="101" t="s">
        <v>827</v>
      </c>
      <c r="H1" s="101" t="s">
        <v>828</v>
      </c>
    </row>
    <row r="2" spans="1:8" ht="63.65" customHeight="1">
      <c r="A2" s="201" t="s">
        <v>26</v>
      </c>
      <c r="B2" s="203" t="s">
        <v>829</v>
      </c>
      <c r="C2" s="202">
        <v>200</v>
      </c>
      <c r="D2" s="202" t="s">
        <v>830</v>
      </c>
      <c r="E2" s="204" t="s">
        <v>831</v>
      </c>
      <c r="F2" s="204" t="s">
        <v>832</v>
      </c>
      <c r="G2" s="204" t="s">
        <v>833</v>
      </c>
      <c r="H2" s="204"/>
    </row>
    <row r="3" spans="1:8" ht="63.65" customHeight="1">
      <c r="A3" s="201" t="s">
        <v>834</v>
      </c>
      <c r="B3" s="203" t="s">
        <v>835</v>
      </c>
      <c r="C3" s="202">
        <v>200</v>
      </c>
      <c r="D3" s="202" t="s">
        <v>836</v>
      </c>
      <c r="E3" s="204" t="s">
        <v>837</v>
      </c>
      <c r="F3" s="204" t="s">
        <v>838</v>
      </c>
      <c r="G3" s="204"/>
      <c r="H3" s="204"/>
    </row>
    <row r="4" spans="1:8" ht="63.65" customHeight="1">
      <c r="A4" s="201" t="s">
        <v>28</v>
      </c>
      <c r="B4" s="203" t="s">
        <v>839</v>
      </c>
      <c r="C4" s="202">
        <v>200</v>
      </c>
      <c r="D4" s="202" t="s">
        <v>840</v>
      </c>
      <c r="E4" s="204"/>
      <c r="F4" s="204"/>
      <c r="G4" s="204"/>
      <c r="H4" s="204"/>
    </row>
  </sheetData>
  <phoneticPr fontId="2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A771-D832-4DCB-9EE0-3662F7D75E9A}">
  <sheetPr codeName="Sheet10"/>
  <dimension ref="A1:N86"/>
  <sheetViews>
    <sheetView showGridLines="0" workbookViewId="0">
      <pane xSplit="2" ySplit="1" topLeftCell="C2" activePane="bottomRight" state="frozen"/>
      <selection pane="topRight"/>
      <selection pane="bottomLeft"/>
      <selection pane="bottomRight" activeCell="D19" sqref="D19"/>
    </sheetView>
  </sheetViews>
  <sheetFormatPr defaultColWidth="8.81640625" defaultRowHeight="12.75" customHeight="1"/>
  <cols>
    <col min="1" max="1" width="19.26953125" style="8" customWidth="1"/>
    <col min="2" max="2" width="40.1796875" style="8" customWidth="1"/>
    <col min="3" max="3" width="26.453125" style="8" customWidth="1"/>
    <col min="4" max="4" width="29.81640625" style="8" customWidth="1"/>
    <col min="5" max="5" width="29.26953125" style="8" customWidth="1"/>
    <col min="6" max="6" width="23.26953125" style="8" customWidth="1"/>
    <col min="7" max="7" width="18.1796875" style="8" customWidth="1"/>
    <col min="8" max="8" width="18.81640625" style="8" customWidth="1"/>
    <col min="9" max="9" width="15.54296875" style="8" customWidth="1"/>
    <col min="10" max="10" width="18.81640625" style="8" bestFit="1" customWidth="1"/>
    <col min="11" max="12" width="18.54296875" style="8" customWidth="1"/>
    <col min="13" max="13" width="8.81640625" style="8"/>
    <col min="14" max="14" width="16.54296875" style="8" customWidth="1"/>
    <col min="15" max="16384" width="8.81640625" style="8"/>
  </cols>
  <sheetData>
    <row r="1" spans="1:14" ht="30" customHeight="1">
      <c r="A1" s="105" t="s">
        <v>841</v>
      </c>
      <c r="B1" s="106" t="s">
        <v>842</v>
      </c>
      <c r="C1" s="106" t="s">
        <v>843</v>
      </c>
      <c r="D1" s="106" t="s">
        <v>844</v>
      </c>
      <c r="E1" s="106" t="s">
        <v>845</v>
      </c>
      <c r="F1" s="107" t="s">
        <v>846</v>
      </c>
      <c r="G1" s="106" t="s">
        <v>323</v>
      </c>
      <c r="H1" s="106" t="s">
        <v>847</v>
      </c>
      <c r="I1" s="107" t="s">
        <v>848</v>
      </c>
      <c r="J1" s="107" t="s">
        <v>849</v>
      </c>
      <c r="K1" s="107" t="s">
        <v>850</v>
      </c>
      <c r="L1" s="108" t="s">
        <v>322</v>
      </c>
    </row>
    <row r="2" spans="1:14" ht="13">
      <c r="A2" s="109" t="s">
        <v>851</v>
      </c>
      <c r="B2" s="99" t="s">
        <v>852</v>
      </c>
      <c r="C2" s="102"/>
      <c r="D2" s="102"/>
      <c r="F2" s="85" t="s">
        <v>853</v>
      </c>
      <c r="G2" s="103" t="s">
        <v>106</v>
      </c>
      <c r="H2" s="87" t="s">
        <v>103</v>
      </c>
      <c r="I2" s="87" t="s">
        <v>103</v>
      </c>
      <c r="J2" s="88" t="s">
        <v>854</v>
      </c>
      <c r="L2" s="110" t="s">
        <v>105</v>
      </c>
      <c r="N2" s="84" t="s">
        <v>855</v>
      </c>
    </row>
    <row r="3" spans="1:14" ht="13">
      <c r="A3" s="109" t="s">
        <v>851</v>
      </c>
      <c r="B3" s="99" t="s">
        <v>856</v>
      </c>
      <c r="C3" s="102"/>
      <c r="D3" s="102"/>
      <c r="E3" s="102"/>
      <c r="F3" s="87" t="s">
        <v>103</v>
      </c>
      <c r="G3" s="103" t="s">
        <v>106</v>
      </c>
      <c r="H3" s="84" t="s">
        <v>105</v>
      </c>
      <c r="I3" s="85" t="s">
        <v>853</v>
      </c>
      <c r="J3" s="88" t="s">
        <v>854</v>
      </c>
      <c r="L3" s="111"/>
      <c r="N3" s="85" t="s">
        <v>857</v>
      </c>
    </row>
    <row r="4" spans="1:14" ht="13">
      <c r="A4" s="109" t="s">
        <v>851</v>
      </c>
      <c r="B4" s="99" t="s">
        <v>858</v>
      </c>
      <c r="C4" s="102"/>
      <c r="D4" s="102"/>
      <c r="E4" s="102"/>
      <c r="F4" s="87" t="s">
        <v>103</v>
      </c>
      <c r="G4" s="103" t="s">
        <v>106</v>
      </c>
      <c r="H4" s="84" t="s">
        <v>105</v>
      </c>
      <c r="I4" s="85" t="s">
        <v>853</v>
      </c>
      <c r="J4" s="88" t="s">
        <v>854</v>
      </c>
      <c r="L4" s="111"/>
      <c r="N4" s="86" t="s">
        <v>859</v>
      </c>
    </row>
    <row r="5" spans="1:14" ht="13">
      <c r="A5" s="109" t="s">
        <v>851</v>
      </c>
      <c r="B5" s="99" t="s">
        <v>860</v>
      </c>
      <c r="C5" s="102"/>
      <c r="D5" s="102"/>
      <c r="F5" s="85" t="s">
        <v>853</v>
      </c>
      <c r="G5" s="103" t="s">
        <v>106</v>
      </c>
      <c r="H5" s="87" t="s">
        <v>103</v>
      </c>
      <c r="I5" s="87" t="s">
        <v>103</v>
      </c>
      <c r="J5" s="88" t="s">
        <v>854</v>
      </c>
      <c r="L5" s="110" t="s">
        <v>105</v>
      </c>
      <c r="N5" s="87" t="s">
        <v>861</v>
      </c>
    </row>
    <row r="6" spans="1:14" ht="13">
      <c r="A6" s="109" t="s">
        <v>851</v>
      </c>
      <c r="B6" s="99" t="s">
        <v>862</v>
      </c>
      <c r="C6" s="102"/>
      <c r="D6" s="102"/>
      <c r="F6" s="85" t="s">
        <v>853</v>
      </c>
      <c r="G6" s="103" t="s">
        <v>106</v>
      </c>
      <c r="H6" s="87" t="s">
        <v>103</v>
      </c>
      <c r="I6" s="87" t="s">
        <v>103</v>
      </c>
      <c r="J6" s="88" t="s">
        <v>854</v>
      </c>
      <c r="L6" s="110" t="s">
        <v>105</v>
      </c>
      <c r="N6" s="88" t="s">
        <v>863</v>
      </c>
    </row>
    <row r="7" spans="1:14" ht="13">
      <c r="A7" s="109" t="s">
        <v>851</v>
      </c>
      <c r="B7" s="99" t="s">
        <v>864</v>
      </c>
      <c r="C7" s="102"/>
      <c r="D7" s="102"/>
      <c r="F7" s="85" t="s">
        <v>853</v>
      </c>
      <c r="G7" s="103" t="s">
        <v>106</v>
      </c>
      <c r="H7" s="87" t="s">
        <v>103</v>
      </c>
      <c r="I7" s="87" t="s">
        <v>103</v>
      </c>
      <c r="J7" s="88" t="s">
        <v>854</v>
      </c>
      <c r="L7" s="110" t="s">
        <v>105</v>
      </c>
    </row>
    <row r="8" spans="1:14" ht="13">
      <c r="A8" s="109" t="s">
        <v>851</v>
      </c>
      <c r="B8" s="99" t="s">
        <v>865</v>
      </c>
      <c r="C8" s="102"/>
      <c r="D8" s="102"/>
      <c r="F8" s="85" t="s">
        <v>853</v>
      </c>
      <c r="G8" s="103" t="s">
        <v>106</v>
      </c>
      <c r="H8" s="87" t="s">
        <v>103</v>
      </c>
      <c r="I8" s="87" t="s">
        <v>103</v>
      </c>
      <c r="J8" s="88" t="s">
        <v>854</v>
      </c>
      <c r="L8" s="110" t="s">
        <v>105</v>
      </c>
    </row>
    <row r="9" spans="1:14" ht="13">
      <c r="A9" s="109" t="s">
        <v>851</v>
      </c>
      <c r="B9" s="99" t="s">
        <v>866</v>
      </c>
      <c r="C9" s="102"/>
      <c r="D9" s="102"/>
      <c r="F9" s="85" t="s">
        <v>853</v>
      </c>
      <c r="G9" s="103" t="s">
        <v>106</v>
      </c>
      <c r="H9" s="87" t="s">
        <v>103</v>
      </c>
      <c r="I9" s="87" t="s">
        <v>103</v>
      </c>
      <c r="J9" s="88" t="s">
        <v>854</v>
      </c>
      <c r="L9" s="110" t="s">
        <v>105</v>
      </c>
    </row>
    <row r="10" spans="1:14" ht="13">
      <c r="A10" s="109" t="s">
        <v>851</v>
      </c>
      <c r="B10" s="99" t="s">
        <v>867</v>
      </c>
      <c r="C10" s="102"/>
      <c r="D10" s="102"/>
      <c r="E10" s="102"/>
      <c r="F10" s="87" t="s">
        <v>103</v>
      </c>
      <c r="G10" s="103" t="s">
        <v>106</v>
      </c>
      <c r="H10" s="84" t="s">
        <v>105</v>
      </c>
      <c r="I10" s="85" t="s">
        <v>853</v>
      </c>
      <c r="J10" s="88" t="s">
        <v>854</v>
      </c>
      <c r="L10" s="111"/>
    </row>
    <row r="11" spans="1:14" ht="13">
      <c r="A11" s="109" t="s">
        <v>868</v>
      </c>
      <c r="B11" s="99" t="s">
        <v>869</v>
      </c>
      <c r="C11" s="102"/>
      <c r="D11" s="102"/>
      <c r="E11" s="102"/>
      <c r="F11" s="87" t="s">
        <v>103</v>
      </c>
      <c r="G11" s="84" t="s">
        <v>105</v>
      </c>
      <c r="H11" s="103" t="s">
        <v>106</v>
      </c>
      <c r="I11" s="85" t="s">
        <v>853</v>
      </c>
      <c r="J11" s="88" t="s">
        <v>854</v>
      </c>
      <c r="L11" s="111"/>
    </row>
    <row r="12" spans="1:14" ht="13">
      <c r="A12" s="109" t="s">
        <v>868</v>
      </c>
      <c r="B12" s="99" t="s">
        <v>870</v>
      </c>
      <c r="C12" s="102"/>
      <c r="D12" s="102"/>
      <c r="E12" s="102"/>
      <c r="F12" s="87" t="s">
        <v>103</v>
      </c>
      <c r="G12" s="103" t="s">
        <v>106</v>
      </c>
      <c r="H12" s="84" t="s">
        <v>105</v>
      </c>
      <c r="I12" s="85" t="s">
        <v>853</v>
      </c>
      <c r="J12" s="88" t="s">
        <v>854</v>
      </c>
      <c r="L12" s="111"/>
    </row>
    <row r="13" spans="1:14" ht="13">
      <c r="A13" s="109" t="s">
        <v>868</v>
      </c>
      <c r="B13" s="99" t="s">
        <v>871</v>
      </c>
      <c r="C13" s="102"/>
      <c r="D13" s="102"/>
      <c r="E13" s="104"/>
      <c r="F13" s="104"/>
      <c r="G13" s="84" t="s">
        <v>105</v>
      </c>
      <c r="H13" s="103" t="s">
        <v>106</v>
      </c>
      <c r="I13" s="87" t="s">
        <v>872</v>
      </c>
      <c r="J13" s="88" t="s">
        <v>854</v>
      </c>
      <c r="L13" s="111"/>
    </row>
    <row r="14" spans="1:14" ht="13">
      <c r="A14" s="109" t="s">
        <v>868</v>
      </c>
      <c r="B14" s="99" t="s">
        <v>873</v>
      </c>
      <c r="C14" s="102"/>
      <c r="D14" s="102"/>
      <c r="E14" s="104"/>
      <c r="F14" s="87" t="s">
        <v>103</v>
      </c>
      <c r="G14" s="84" t="s">
        <v>105</v>
      </c>
      <c r="H14" s="84" t="s">
        <v>105</v>
      </c>
      <c r="I14" s="85" t="s">
        <v>853</v>
      </c>
      <c r="J14" s="88" t="s">
        <v>854</v>
      </c>
      <c r="L14" s="111"/>
    </row>
    <row r="15" spans="1:14" ht="13">
      <c r="A15" s="109" t="s">
        <v>868</v>
      </c>
      <c r="B15" s="99" t="s">
        <v>874</v>
      </c>
      <c r="C15" s="102"/>
      <c r="D15" s="102"/>
      <c r="E15" s="104"/>
      <c r="F15" s="87" t="s">
        <v>103</v>
      </c>
      <c r="G15" s="84" t="s">
        <v>105</v>
      </c>
      <c r="H15" s="103" t="s">
        <v>106</v>
      </c>
      <c r="I15" s="85" t="s">
        <v>853</v>
      </c>
      <c r="J15" s="88" t="s">
        <v>854</v>
      </c>
      <c r="L15" s="111"/>
    </row>
    <row r="16" spans="1:14" ht="26">
      <c r="A16" s="109" t="s">
        <v>868</v>
      </c>
      <c r="B16" s="99" t="s">
        <v>875</v>
      </c>
      <c r="C16" s="102"/>
      <c r="D16" s="102"/>
      <c r="E16" s="104"/>
      <c r="F16" s="87" t="s">
        <v>103</v>
      </c>
      <c r="G16" s="84" t="s">
        <v>105</v>
      </c>
      <c r="H16" s="103" t="s">
        <v>106</v>
      </c>
      <c r="I16" s="85" t="s">
        <v>853</v>
      </c>
      <c r="J16" s="88" t="s">
        <v>854</v>
      </c>
      <c r="L16" s="111"/>
    </row>
    <row r="17" spans="1:12" ht="13">
      <c r="A17" s="109" t="s">
        <v>868</v>
      </c>
      <c r="B17" s="99" t="s">
        <v>876</v>
      </c>
      <c r="C17" s="102"/>
      <c r="D17" s="102"/>
      <c r="E17" s="104"/>
      <c r="F17" s="87" t="s">
        <v>103</v>
      </c>
      <c r="G17" s="84" t="s">
        <v>105</v>
      </c>
      <c r="H17" s="103" t="s">
        <v>106</v>
      </c>
      <c r="I17" s="85" t="s">
        <v>853</v>
      </c>
      <c r="J17" s="88" t="s">
        <v>854</v>
      </c>
      <c r="L17" s="111"/>
    </row>
    <row r="18" spans="1:12" ht="13">
      <c r="A18" s="109" t="s">
        <v>868</v>
      </c>
      <c r="B18" s="99" t="s">
        <v>877</v>
      </c>
      <c r="C18" s="102"/>
      <c r="D18" s="102"/>
      <c r="E18" s="84" t="s">
        <v>105</v>
      </c>
      <c r="F18" s="85" t="s">
        <v>853</v>
      </c>
      <c r="G18" s="103" t="s">
        <v>106</v>
      </c>
      <c r="H18" s="103" t="s">
        <v>106</v>
      </c>
      <c r="I18" s="87" t="s">
        <v>103</v>
      </c>
      <c r="J18" s="88" t="s">
        <v>854</v>
      </c>
      <c r="L18" s="111"/>
    </row>
    <row r="19" spans="1:12" ht="13">
      <c r="A19" s="109" t="s">
        <v>868</v>
      </c>
      <c r="B19" s="99" t="s">
        <v>878</v>
      </c>
      <c r="C19" s="102"/>
      <c r="D19" s="102"/>
      <c r="E19" s="104"/>
      <c r="F19" s="103" t="s">
        <v>106</v>
      </c>
      <c r="G19" s="84" t="s">
        <v>105</v>
      </c>
      <c r="H19" s="85" t="s">
        <v>853</v>
      </c>
      <c r="I19" s="87" t="s">
        <v>103</v>
      </c>
      <c r="J19" s="88" t="s">
        <v>854</v>
      </c>
      <c r="L19" s="111"/>
    </row>
    <row r="20" spans="1:12" ht="13">
      <c r="A20" s="109" t="s">
        <v>868</v>
      </c>
      <c r="B20" s="99" t="s">
        <v>879</v>
      </c>
      <c r="C20" s="102"/>
      <c r="D20" s="102"/>
      <c r="E20" s="84" t="s">
        <v>105</v>
      </c>
      <c r="F20" s="85" t="s">
        <v>853</v>
      </c>
      <c r="G20" s="84" t="s">
        <v>105</v>
      </c>
      <c r="H20" s="103" t="s">
        <v>106</v>
      </c>
      <c r="I20" s="87" t="s">
        <v>103</v>
      </c>
      <c r="J20" s="88" t="s">
        <v>854</v>
      </c>
      <c r="L20" s="111"/>
    </row>
    <row r="21" spans="1:12" ht="13">
      <c r="A21" s="109" t="s">
        <v>868</v>
      </c>
      <c r="B21" s="99" t="s">
        <v>880</v>
      </c>
      <c r="C21" s="102"/>
      <c r="D21" s="102"/>
      <c r="E21" s="103" t="s">
        <v>106</v>
      </c>
      <c r="F21" s="85" t="s">
        <v>853</v>
      </c>
      <c r="G21" s="84" t="s">
        <v>105</v>
      </c>
      <c r="H21" s="103" t="s">
        <v>106</v>
      </c>
      <c r="I21" s="87" t="s">
        <v>103</v>
      </c>
      <c r="J21" s="88" t="s">
        <v>854</v>
      </c>
      <c r="L21" s="111"/>
    </row>
    <row r="22" spans="1:12" ht="13">
      <c r="A22" s="112" t="s">
        <v>868</v>
      </c>
      <c r="B22" s="99" t="s">
        <v>881</v>
      </c>
      <c r="C22" s="84" t="s">
        <v>105</v>
      </c>
      <c r="D22" s="103" t="s">
        <v>106</v>
      </c>
      <c r="E22" s="104"/>
      <c r="F22" s="104"/>
      <c r="G22" s="85" t="s">
        <v>853</v>
      </c>
      <c r="H22" s="85" t="s">
        <v>853</v>
      </c>
      <c r="I22" s="87" t="s">
        <v>103</v>
      </c>
      <c r="J22" s="88" t="s">
        <v>854</v>
      </c>
      <c r="L22" s="111"/>
    </row>
    <row r="23" spans="1:12" ht="13">
      <c r="A23" s="112" t="s">
        <v>868</v>
      </c>
      <c r="B23" s="99" t="s">
        <v>882</v>
      </c>
      <c r="C23" s="84" t="s">
        <v>105</v>
      </c>
      <c r="D23" s="84" t="s">
        <v>105</v>
      </c>
      <c r="E23" s="104"/>
      <c r="F23" s="104"/>
      <c r="G23" s="84" t="s">
        <v>105</v>
      </c>
      <c r="H23" s="85" t="s">
        <v>853</v>
      </c>
      <c r="I23" s="87" t="s">
        <v>103</v>
      </c>
      <c r="J23" s="88" t="s">
        <v>854</v>
      </c>
      <c r="L23" s="111"/>
    </row>
    <row r="24" spans="1:12" ht="13">
      <c r="A24" s="112" t="s">
        <v>868</v>
      </c>
      <c r="B24" s="99" t="s">
        <v>883</v>
      </c>
      <c r="C24" s="102"/>
      <c r="D24" s="84" t="s">
        <v>105</v>
      </c>
      <c r="E24" s="104"/>
      <c r="F24" s="104"/>
      <c r="G24" s="103" t="s">
        <v>106</v>
      </c>
      <c r="H24" s="85" t="s">
        <v>853</v>
      </c>
      <c r="I24" s="87" t="s">
        <v>103</v>
      </c>
      <c r="J24" s="88" t="s">
        <v>854</v>
      </c>
      <c r="L24" s="111"/>
    </row>
    <row r="25" spans="1:12" ht="13">
      <c r="A25" s="112" t="s">
        <v>868</v>
      </c>
      <c r="B25" s="99" t="s">
        <v>884</v>
      </c>
      <c r="C25" s="84" t="s">
        <v>105</v>
      </c>
      <c r="D25" s="103" t="s">
        <v>106</v>
      </c>
      <c r="E25" s="104"/>
      <c r="F25" s="104"/>
      <c r="G25" s="84" t="s">
        <v>105</v>
      </c>
      <c r="H25" s="85" t="s">
        <v>853</v>
      </c>
      <c r="I25" s="87" t="s">
        <v>103</v>
      </c>
      <c r="J25" s="88" t="s">
        <v>854</v>
      </c>
      <c r="L25" s="111"/>
    </row>
    <row r="26" spans="1:12" ht="13">
      <c r="A26" s="112" t="s">
        <v>868</v>
      </c>
      <c r="B26" s="99" t="s">
        <v>885</v>
      </c>
      <c r="C26" s="102"/>
      <c r="D26" s="84" t="s">
        <v>105</v>
      </c>
      <c r="E26" s="104"/>
      <c r="F26" s="104"/>
      <c r="G26" s="103" t="s">
        <v>106</v>
      </c>
      <c r="H26" s="85" t="s">
        <v>853</v>
      </c>
      <c r="I26" s="87" t="s">
        <v>103</v>
      </c>
      <c r="J26" s="88" t="s">
        <v>854</v>
      </c>
      <c r="L26" s="111"/>
    </row>
    <row r="27" spans="1:12" s="89" customFormat="1" ht="13">
      <c r="A27" s="112" t="s">
        <v>868</v>
      </c>
      <c r="B27" s="99" t="s">
        <v>886</v>
      </c>
      <c r="C27" s="103" t="s">
        <v>106</v>
      </c>
      <c r="D27" s="104"/>
      <c r="E27" s="92"/>
      <c r="F27" s="104"/>
      <c r="G27" s="84" t="s">
        <v>105</v>
      </c>
      <c r="H27" s="85" t="s">
        <v>853</v>
      </c>
      <c r="I27" s="87" t="s">
        <v>103</v>
      </c>
      <c r="J27" s="88" t="s">
        <v>854</v>
      </c>
      <c r="L27" s="113"/>
    </row>
    <row r="28" spans="1:12" s="89" customFormat="1" ht="13">
      <c r="A28" s="112" t="s">
        <v>868</v>
      </c>
      <c r="B28" s="99" t="s">
        <v>887</v>
      </c>
      <c r="C28" s="8"/>
      <c r="D28" s="8"/>
      <c r="F28" s="104"/>
      <c r="G28" s="86" t="s">
        <v>106</v>
      </c>
      <c r="H28" s="84" t="s">
        <v>105</v>
      </c>
      <c r="I28" s="87" t="s">
        <v>103</v>
      </c>
      <c r="J28" s="88" t="s">
        <v>854</v>
      </c>
      <c r="L28" s="113"/>
    </row>
    <row r="29" spans="1:12" s="89" customFormat="1" ht="13">
      <c r="A29" s="112" t="s">
        <v>868</v>
      </c>
      <c r="B29" s="99" t="s">
        <v>888</v>
      </c>
      <c r="C29" s="8"/>
      <c r="D29" s="8"/>
      <c r="F29" s="104"/>
      <c r="G29" s="86" t="s">
        <v>106</v>
      </c>
      <c r="H29" s="84" t="s">
        <v>105</v>
      </c>
      <c r="I29" s="87" t="s">
        <v>872</v>
      </c>
      <c r="J29" s="88" t="s">
        <v>854</v>
      </c>
      <c r="L29" s="113"/>
    </row>
    <row r="30" spans="1:12" s="89" customFormat="1" ht="13">
      <c r="A30" s="112" t="s">
        <v>868</v>
      </c>
      <c r="B30" s="99" t="s">
        <v>889</v>
      </c>
      <c r="C30" s="8"/>
      <c r="D30" s="8"/>
      <c r="F30" s="104"/>
      <c r="G30" s="86" t="s">
        <v>106</v>
      </c>
      <c r="H30" s="84" t="s">
        <v>105</v>
      </c>
      <c r="I30" s="87" t="s">
        <v>872</v>
      </c>
      <c r="J30" s="88" t="s">
        <v>854</v>
      </c>
      <c r="L30" s="113"/>
    </row>
    <row r="31" spans="1:12" s="89" customFormat="1" ht="13">
      <c r="A31" s="112" t="s">
        <v>868</v>
      </c>
      <c r="B31" s="99" t="s">
        <v>890</v>
      </c>
      <c r="C31" s="8"/>
      <c r="D31" s="8"/>
      <c r="E31" s="84" t="s">
        <v>105</v>
      </c>
      <c r="F31" s="85" t="s">
        <v>853</v>
      </c>
      <c r="G31" s="86" t="s">
        <v>106</v>
      </c>
      <c r="H31" s="85" t="s">
        <v>853</v>
      </c>
      <c r="I31" s="87" t="s">
        <v>103</v>
      </c>
      <c r="J31" s="88" t="s">
        <v>854</v>
      </c>
      <c r="L31" s="113"/>
    </row>
    <row r="32" spans="1:12" s="89" customFormat="1" ht="13">
      <c r="A32" s="112" t="s">
        <v>868</v>
      </c>
      <c r="B32" s="99" t="s">
        <v>891</v>
      </c>
      <c r="C32" s="8"/>
      <c r="D32" s="8"/>
      <c r="F32" s="104"/>
      <c r="G32" s="86" t="s">
        <v>106</v>
      </c>
      <c r="H32" s="84" t="s">
        <v>105</v>
      </c>
      <c r="I32" s="87" t="s">
        <v>103</v>
      </c>
      <c r="J32" s="88" t="s">
        <v>854</v>
      </c>
      <c r="L32" s="113"/>
    </row>
    <row r="33" spans="1:12" s="89" customFormat="1" ht="91">
      <c r="A33" s="112" t="s">
        <v>868</v>
      </c>
      <c r="B33" s="99" t="s">
        <v>892</v>
      </c>
      <c r="C33" s="8"/>
      <c r="D33" s="8"/>
      <c r="E33" s="84" t="s">
        <v>105</v>
      </c>
      <c r="F33" s="85" t="s">
        <v>853</v>
      </c>
      <c r="G33" s="86" t="s">
        <v>106</v>
      </c>
      <c r="H33" s="85" t="s">
        <v>853</v>
      </c>
      <c r="I33" s="87" t="s">
        <v>103</v>
      </c>
      <c r="J33" s="88" t="s">
        <v>854</v>
      </c>
      <c r="L33" s="113"/>
    </row>
    <row r="34" spans="1:12" s="89" customFormat="1" ht="26">
      <c r="A34" s="112" t="s">
        <v>868</v>
      </c>
      <c r="B34" s="99" t="s">
        <v>893</v>
      </c>
      <c r="C34" s="8"/>
      <c r="D34" s="8"/>
      <c r="E34" s="84" t="s">
        <v>105</v>
      </c>
      <c r="F34" s="85" t="s">
        <v>853</v>
      </c>
      <c r="G34" s="86" t="s">
        <v>106</v>
      </c>
      <c r="H34" s="86" t="s">
        <v>106</v>
      </c>
      <c r="I34" s="87" t="s">
        <v>103</v>
      </c>
      <c r="J34" s="88" t="s">
        <v>854</v>
      </c>
      <c r="L34" s="113"/>
    </row>
    <row r="35" spans="1:12" s="89" customFormat="1" ht="26">
      <c r="A35" s="112" t="s">
        <v>868</v>
      </c>
      <c r="B35" s="99" t="s">
        <v>894</v>
      </c>
      <c r="C35" s="8"/>
      <c r="D35" s="8"/>
      <c r="F35" s="104"/>
      <c r="G35" s="86" t="s">
        <v>106</v>
      </c>
      <c r="H35" s="84" t="s">
        <v>105</v>
      </c>
      <c r="I35" s="87" t="s">
        <v>103</v>
      </c>
      <c r="J35" s="88" t="s">
        <v>854</v>
      </c>
      <c r="L35" s="113"/>
    </row>
    <row r="36" spans="1:12" s="89" customFormat="1" ht="13">
      <c r="A36" s="112" t="s">
        <v>868</v>
      </c>
      <c r="B36" s="99" t="s">
        <v>895</v>
      </c>
      <c r="C36" s="8"/>
      <c r="D36" s="8"/>
      <c r="E36" s="84" t="s">
        <v>105</v>
      </c>
      <c r="F36" s="85" t="s">
        <v>853</v>
      </c>
      <c r="G36" s="86" t="s">
        <v>106</v>
      </c>
      <c r="H36" s="86" t="s">
        <v>106</v>
      </c>
      <c r="I36" s="87" t="s">
        <v>103</v>
      </c>
      <c r="J36" s="88" t="s">
        <v>854</v>
      </c>
      <c r="L36" s="113"/>
    </row>
    <row r="37" spans="1:12" s="89" customFormat="1" ht="13">
      <c r="A37" s="112" t="s">
        <v>868</v>
      </c>
      <c r="B37" s="99" t="s">
        <v>896</v>
      </c>
      <c r="C37" s="8"/>
      <c r="D37" s="8"/>
      <c r="F37" s="104"/>
      <c r="G37" s="86" t="s">
        <v>106</v>
      </c>
      <c r="H37" s="84" t="s">
        <v>105</v>
      </c>
      <c r="I37" s="87" t="s">
        <v>103</v>
      </c>
      <c r="J37" s="88" t="s">
        <v>854</v>
      </c>
      <c r="L37" s="113"/>
    </row>
    <row r="38" spans="1:12" ht="13">
      <c r="A38" s="123" t="s">
        <v>897</v>
      </c>
      <c r="B38" s="99" t="s">
        <v>898</v>
      </c>
      <c r="C38" s="84" t="s">
        <v>105</v>
      </c>
      <c r="D38" s="103" t="s">
        <v>106</v>
      </c>
      <c r="E38" s="104"/>
      <c r="F38" s="104"/>
      <c r="G38" s="84" t="s">
        <v>105</v>
      </c>
      <c r="H38" s="85" t="s">
        <v>853</v>
      </c>
      <c r="I38" s="87" t="s">
        <v>103</v>
      </c>
      <c r="J38" s="88" t="s">
        <v>854</v>
      </c>
      <c r="L38" s="111"/>
    </row>
    <row r="39" spans="1:12" ht="13">
      <c r="A39" s="123" t="s">
        <v>897</v>
      </c>
      <c r="B39" s="99" t="s">
        <v>899</v>
      </c>
      <c r="C39" s="84" t="s">
        <v>105</v>
      </c>
      <c r="D39" s="84" t="s">
        <v>105</v>
      </c>
      <c r="E39" s="104"/>
      <c r="F39" s="104"/>
      <c r="G39" s="103" t="s">
        <v>106</v>
      </c>
      <c r="H39" s="85" t="s">
        <v>853</v>
      </c>
      <c r="I39" s="87" t="s">
        <v>103</v>
      </c>
      <c r="J39" s="88" t="s">
        <v>854</v>
      </c>
      <c r="L39" s="111"/>
    </row>
    <row r="40" spans="1:12" ht="26">
      <c r="A40" s="123" t="s">
        <v>897</v>
      </c>
      <c r="B40" s="99" t="s">
        <v>900</v>
      </c>
      <c r="C40" s="103" t="s">
        <v>106</v>
      </c>
      <c r="D40" s="103" t="s">
        <v>106</v>
      </c>
      <c r="E40" s="84" t="s">
        <v>105</v>
      </c>
      <c r="F40" s="104"/>
      <c r="G40" s="84" t="s">
        <v>105</v>
      </c>
      <c r="H40" s="85" t="s">
        <v>853</v>
      </c>
      <c r="I40" s="87" t="s">
        <v>103</v>
      </c>
      <c r="J40" s="88" t="s">
        <v>854</v>
      </c>
      <c r="L40" s="111"/>
    </row>
    <row r="41" spans="1:12" ht="13">
      <c r="A41" s="123" t="s">
        <v>897</v>
      </c>
      <c r="B41" s="99" t="s">
        <v>901</v>
      </c>
      <c r="C41" s="104"/>
      <c r="D41" s="104"/>
      <c r="E41" s="84" t="s">
        <v>105</v>
      </c>
      <c r="F41" s="85" t="s">
        <v>853</v>
      </c>
      <c r="G41" s="103" t="s">
        <v>106</v>
      </c>
      <c r="H41" s="103" t="s">
        <v>106</v>
      </c>
      <c r="I41" s="87" t="s">
        <v>103</v>
      </c>
      <c r="J41" s="88" t="s">
        <v>854</v>
      </c>
      <c r="L41" s="111"/>
    </row>
    <row r="42" spans="1:12" ht="13">
      <c r="A42" s="123" t="s">
        <v>897</v>
      </c>
      <c r="B42" s="99" t="s">
        <v>902</v>
      </c>
      <c r="C42" s="103" t="s">
        <v>106</v>
      </c>
      <c r="D42" s="104"/>
      <c r="E42" s="84" t="s">
        <v>105</v>
      </c>
      <c r="F42" s="85" t="s">
        <v>853</v>
      </c>
      <c r="G42" s="103" t="s">
        <v>106</v>
      </c>
      <c r="H42" s="85" t="s">
        <v>853</v>
      </c>
      <c r="I42" s="87" t="s">
        <v>103</v>
      </c>
      <c r="J42" s="88" t="s">
        <v>854</v>
      </c>
      <c r="L42" s="111"/>
    </row>
    <row r="43" spans="1:12" ht="13">
      <c r="A43" s="123" t="s">
        <v>897</v>
      </c>
      <c r="B43" s="99" t="s">
        <v>903</v>
      </c>
      <c r="C43" s="104"/>
      <c r="D43" s="104"/>
      <c r="E43" s="84" t="s">
        <v>105</v>
      </c>
      <c r="F43" s="85" t="s">
        <v>853</v>
      </c>
      <c r="G43" s="103" t="s">
        <v>106</v>
      </c>
      <c r="H43" s="85" t="s">
        <v>853</v>
      </c>
      <c r="I43" s="87" t="s">
        <v>103</v>
      </c>
      <c r="J43" s="88" t="s">
        <v>854</v>
      </c>
      <c r="L43" s="111"/>
    </row>
    <row r="44" spans="1:12" ht="13">
      <c r="A44" s="123" t="s">
        <v>897</v>
      </c>
      <c r="B44" s="99" t="s">
        <v>904</v>
      </c>
      <c r="C44" s="104"/>
      <c r="D44" s="104"/>
      <c r="E44" s="84" t="s">
        <v>105</v>
      </c>
      <c r="F44" s="85" t="s">
        <v>853</v>
      </c>
      <c r="G44" s="103" t="s">
        <v>106</v>
      </c>
      <c r="H44" s="85" t="s">
        <v>853</v>
      </c>
      <c r="I44" s="87" t="s">
        <v>103</v>
      </c>
      <c r="J44" s="88" t="s">
        <v>854</v>
      </c>
      <c r="L44" s="111"/>
    </row>
    <row r="45" spans="1:12" ht="13">
      <c r="A45" s="123" t="s">
        <v>897</v>
      </c>
      <c r="B45" s="99" t="s">
        <v>905</v>
      </c>
      <c r="C45" s="104"/>
      <c r="D45" s="104"/>
      <c r="E45" s="103" t="s">
        <v>106</v>
      </c>
      <c r="F45" s="104"/>
      <c r="G45" s="84" t="s">
        <v>105</v>
      </c>
      <c r="H45" s="85" t="s">
        <v>853</v>
      </c>
      <c r="I45" s="87" t="s">
        <v>103</v>
      </c>
      <c r="J45" s="88" t="s">
        <v>854</v>
      </c>
      <c r="L45" s="111"/>
    </row>
    <row r="46" spans="1:12" ht="13">
      <c r="A46" s="123" t="s">
        <v>897</v>
      </c>
      <c r="B46" s="99" t="s">
        <v>906</v>
      </c>
      <c r="C46" s="104"/>
      <c r="D46" s="104"/>
      <c r="E46" s="84" t="s">
        <v>105</v>
      </c>
      <c r="F46" s="104"/>
      <c r="G46" s="103" t="s">
        <v>106</v>
      </c>
      <c r="H46" s="85" t="s">
        <v>853</v>
      </c>
      <c r="I46" s="87" t="s">
        <v>103</v>
      </c>
      <c r="J46" s="88" t="s">
        <v>854</v>
      </c>
      <c r="L46" s="111"/>
    </row>
    <row r="47" spans="1:12" ht="13">
      <c r="A47" s="123" t="s">
        <v>897</v>
      </c>
      <c r="B47" s="99" t="s">
        <v>907</v>
      </c>
      <c r="C47" s="104"/>
      <c r="D47" s="104"/>
      <c r="E47" s="92"/>
      <c r="F47" s="85" t="s">
        <v>853</v>
      </c>
      <c r="G47" s="103" t="s">
        <v>106</v>
      </c>
      <c r="H47" s="103" t="s">
        <v>106</v>
      </c>
      <c r="I47" s="87" t="s">
        <v>103</v>
      </c>
      <c r="J47" s="88" t="s">
        <v>854</v>
      </c>
      <c r="K47" s="84" t="s">
        <v>105</v>
      </c>
      <c r="L47" s="110"/>
    </row>
    <row r="48" spans="1:12" ht="13">
      <c r="A48" s="112" t="s">
        <v>908</v>
      </c>
      <c r="B48" s="99" t="s">
        <v>909</v>
      </c>
      <c r="E48" s="85" t="s">
        <v>853</v>
      </c>
      <c r="F48" s="104"/>
      <c r="G48" s="86" t="s">
        <v>106</v>
      </c>
      <c r="H48" s="84" t="s">
        <v>105</v>
      </c>
      <c r="I48" s="87" t="s">
        <v>103</v>
      </c>
      <c r="J48" s="88" t="s">
        <v>854</v>
      </c>
      <c r="L48" s="111"/>
    </row>
    <row r="49" spans="1:12" ht="13">
      <c r="A49" s="112" t="s">
        <v>908</v>
      </c>
      <c r="B49" s="99" t="s">
        <v>910</v>
      </c>
      <c r="E49" s="89"/>
      <c r="F49" s="104"/>
      <c r="G49" s="86" t="s">
        <v>106</v>
      </c>
      <c r="H49" s="84" t="s">
        <v>105</v>
      </c>
      <c r="I49" s="87" t="s">
        <v>872</v>
      </c>
      <c r="J49" s="88" t="s">
        <v>854</v>
      </c>
      <c r="L49" s="111"/>
    </row>
    <row r="50" spans="1:12" ht="26">
      <c r="A50" s="112" t="s">
        <v>908</v>
      </c>
      <c r="B50" s="99" t="s">
        <v>911</v>
      </c>
      <c r="E50" s="89"/>
      <c r="F50" s="104"/>
      <c r="G50" s="86" t="s">
        <v>106</v>
      </c>
      <c r="H50" s="84" t="s">
        <v>105</v>
      </c>
      <c r="I50" s="87" t="s">
        <v>872</v>
      </c>
      <c r="J50" s="88" t="s">
        <v>854</v>
      </c>
      <c r="L50" s="111"/>
    </row>
    <row r="51" spans="1:12" ht="13">
      <c r="A51" s="112" t="s">
        <v>908</v>
      </c>
      <c r="B51" s="99" t="s">
        <v>912</v>
      </c>
      <c r="E51" s="89"/>
      <c r="F51" s="85" t="s">
        <v>853</v>
      </c>
      <c r="G51" s="86" t="s">
        <v>106</v>
      </c>
      <c r="H51" s="84" t="s">
        <v>105</v>
      </c>
      <c r="I51" s="87" t="s">
        <v>103</v>
      </c>
      <c r="J51" s="88" t="s">
        <v>854</v>
      </c>
      <c r="L51" s="111"/>
    </row>
    <row r="52" spans="1:12" ht="13">
      <c r="A52" s="112" t="s">
        <v>908</v>
      </c>
      <c r="B52" s="99" t="s">
        <v>913</v>
      </c>
      <c r="E52" s="84" t="s">
        <v>105</v>
      </c>
      <c r="F52" s="85" t="s">
        <v>853</v>
      </c>
      <c r="G52" s="86" t="s">
        <v>106</v>
      </c>
      <c r="I52" s="87" t="s">
        <v>103</v>
      </c>
      <c r="J52" s="88" t="s">
        <v>854</v>
      </c>
      <c r="L52" s="111"/>
    </row>
    <row r="53" spans="1:12" ht="13">
      <c r="A53" s="112" t="s">
        <v>908</v>
      </c>
      <c r="B53" s="99" t="s">
        <v>914</v>
      </c>
      <c r="E53" s="84" t="s">
        <v>105</v>
      </c>
      <c r="F53" s="85" t="s">
        <v>853</v>
      </c>
      <c r="G53" s="86" t="s">
        <v>106</v>
      </c>
      <c r="I53" s="87" t="s">
        <v>103</v>
      </c>
      <c r="J53" s="88" t="s">
        <v>854</v>
      </c>
      <c r="L53" s="111"/>
    </row>
    <row r="54" spans="1:12" ht="26">
      <c r="A54" s="112" t="s">
        <v>908</v>
      </c>
      <c r="B54" s="99" t="s">
        <v>915</v>
      </c>
      <c r="E54" s="89"/>
      <c r="G54" s="86" t="s">
        <v>106</v>
      </c>
      <c r="H54" s="84" t="s">
        <v>105</v>
      </c>
      <c r="I54" s="87" t="s">
        <v>872</v>
      </c>
      <c r="J54" s="88" t="s">
        <v>854</v>
      </c>
      <c r="L54" s="111"/>
    </row>
    <row r="55" spans="1:12" ht="13">
      <c r="A55" s="112" t="s">
        <v>908</v>
      </c>
      <c r="B55" s="99" t="s">
        <v>916</v>
      </c>
      <c r="E55" s="89"/>
      <c r="G55" s="86" t="s">
        <v>106</v>
      </c>
      <c r="H55" s="84" t="s">
        <v>105</v>
      </c>
      <c r="I55" s="87" t="s">
        <v>872</v>
      </c>
      <c r="J55" s="88" t="s">
        <v>854</v>
      </c>
      <c r="L55" s="111"/>
    </row>
    <row r="56" spans="1:12" ht="13">
      <c r="A56" s="112" t="s">
        <v>908</v>
      </c>
      <c r="B56" s="99" t="s">
        <v>917</v>
      </c>
      <c r="E56" s="89"/>
      <c r="G56" s="86" t="s">
        <v>106</v>
      </c>
      <c r="H56" s="84" t="s">
        <v>105</v>
      </c>
      <c r="I56" s="87" t="s">
        <v>872</v>
      </c>
      <c r="J56" s="88" t="s">
        <v>854</v>
      </c>
      <c r="L56" s="111"/>
    </row>
    <row r="57" spans="1:12" ht="13">
      <c r="A57" s="112" t="s">
        <v>908</v>
      </c>
      <c r="B57" s="99" t="s">
        <v>918</v>
      </c>
      <c r="E57" s="89"/>
      <c r="H57" s="84" t="s">
        <v>105</v>
      </c>
      <c r="I57" s="87" t="s">
        <v>872</v>
      </c>
      <c r="J57" s="88" t="s">
        <v>854</v>
      </c>
      <c r="L57" s="111"/>
    </row>
    <row r="58" spans="1:12" ht="13">
      <c r="A58" s="112" t="s">
        <v>908</v>
      </c>
      <c r="B58" s="99" t="s">
        <v>919</v>
      </c>
      <c r="E58" s="89"/>
      <c r="H58" s="84" t="s">
        <v>105</v>
      </c>
      <c r="I58" s="87" t="s">
        <v>872</v>
      </c>
      <c r="J58" s="88" t="s">
        <v>854</v>
      </c>
      <c r="L58" s="111"/>
    </row>
    <row r="59" spans="1:12" ht="13">
      <c r="A59" s="112" t="s">
        <v>908</v>
      </c>
      <c r="B59" s="99" t="s">
        <v>920</v>
      </c>
      <c r="E59" s="89"/>
      <c r="F59" s="84" t="s">
        <v>105</v>
      </c>
      <c r="H59" s="103" t="s">
        <v>853</v>
      </c>
      <c r="I59" s="87" t="s">
        <v>103</v>
      </c>
      <c r="J59" s="88" t="s">
        <v>854</v>
      </c>
      <c r="L59" s="111"/>
    </row>
    <row r="60" spans="1:12" ht="13">
      <c r="A60" s="114" t="s">
        <v>908</v>
      </c>
      <c r="B60" s="115" t="s">
        <v>921</v>
      </c>
      <c r="C60" s="116"/>
      <c r="D60" s="116"/>
      <c r="E60" s="117"/>
      <c r="F60" s="118" t="s">
        <v>853</v>
      </c>
      <c r="G60" s="116"/>
      <c r="H60" s="119" t="s">
        <v>106</v>
      </c>
      <c r="I60" s="120" t="s">
        <v>103</v>
      </c>
      <c r="J60" s="121" t="s">
        <v>105</v>
      </c>
      <c r="K60" s="116"/>
      <c r="L60" s="122"/>
    </row>
    <row r="61" spans="1:12" ht="13">
      <c r="A61" s="89"/>
      <c r="B61" s="99"/>
      <c r="E61" s="89"/>
      <c r="F61" s="91"/>
      <c r="G61" s="89"/>
      <c r="H61" s="92"/>
      <c r="I61" s="89"/>
      <c r="J61" s="92"/>
      <c r="K61" s="89"/>
    </row>
    <row r="62" spans="1:12" s="89" customFormat="1" ht="13">
      <c r="B62" s="90"/>
      <c r="F62" s="91"/>
      <c r="H62" s="92"/>
      <c r="J62" s="92"/>
    </row>
    <row r="63" spans="1:12" ht="30.65" customHeight="1">
      <c r="B63" s="93" t="s">
        <v>922</v>
      </c>
      <c r="C63" s="94" t="s">
        <v>569</v>
      </c>
      <c r="D63" s="95" t="s">
        <v>16</v>
      </c>
      <c r="E63" s="93" t="s">
        <v>923</v>
      </c>
      <c r="F63" s="93" t="s">
        <v>924</v>
      </c>
    </row>
    <row r="64" spans="1:12" ht="26">
      <c r="A64" s="112" t="s">
        <v>868</v>
      </c>
      <c r="B64" s="96" t="s">
        <v>925</v>
      </c>
      <c r="C64" s="97" t="s">
        <v>855</v>
      </c>
      <c r="D64" s="98" t="s">
        <v>926</v>
      </c>
      <c r="E64" s="96" t="s">
        <v>927</v>
      </c>
      <c r="F64" s="96"/>
    </row>
    <row r="65" spans="1:6" ht="26">
      <c r="A65" s="112" t="s">
        <v>908</v>
      </c>
      <c r="B65" s="96" t="s">
        <v>928</v>
      </c>
      <c r="C65" s="97" t="s">
        <v>855</v>
      </c>
      <c r="D65" s="98" t="s">
        <v>926</v>
      </c>
      <c r="E65" s="96" t="s">
        <v>929</v>
      </c>
      <c r="F65" s="99" t="s">
        <v>930</v>
      </c>
    </row>
    <row r="66" spans="1:6" ht="26">
      <c r="A66" s="112" t="s">
        <v>908</v>
      </c>
      <c r="B66" s="96" t="s">
        <v>931</v>
      </c>
      <c r="C66" s="97" t="s">
        <v>855</v>
      </c>
      <c r="D66" s="98" t="s">
        <v>926</v>
      </c>
      <c r="E66" s="96" t="s">
        <v>932</v>
      </c>
      <c r="F66" s="96"/>
    </row>
    <row r="67" spans="1:6" ht="26">
      <c r="A67" s="112" t="s">
        <v>908</v>
      </c>
      <c r="B67" s="96" t="s">
        <v>933</v>
      </c>
      <c r="C67" s="97" t="s">
        <v>855</v>
      </c>
      <c r="D67" s="98" t="s">
        <v>926</v>
      </c>
      <c r="E67" s="96" t="s">
        <v>932</v>
      </c>
      <c r="F67" s="96"/>
    </row>
    <row r="68" spans="1:6" ht="13">
      <c r="A68" s="112" t="s">
        <v>908</v>
      </c>
      <c r="B68" s="96" t="s">
        <v>934</v>
      </c>
      <c r="C68" s="97" t="s">
        <v>855</v>
      </c>
      <c r="D68" s="98" t="s">
        <v>926</v>
      </c>
      <c r="E68" s="96" t="s">
        <v>935</v>
      </c>
      <c r="F68" s="96"/>
    </row>
    <row r="69" spans="1:6" ht="33.75" customHeight="1">
      <c r="A69" s="112" t="s">
        <v>908</v>
      </c>
      <c r="B69" s="96" t="s">
        <v>936</v>
      </c>
      <c r="C69" s="98" t="s">
        <v>926</v>
      </c>
      <c r="D69" s="97" t="s">
        <v>855</v>
      </c>
      <c r="E69" s="96" t="s">
        <v>937</v>
      </c>
      <c r="F69" s="99" t="s">
        <v>938</v>
      </c>
    </row>
    <row r="70" spans="1:6" ht="63" customHeight="1">
      <c r="A70" s="112" t="s">
        <v>908</v>
      </c>
      <c r="B70" s="96" t="s">
        <v>939</v>
      </c>
      <c r="C70" s="98" t="s">
        <v>926</v>
      </c>
      <c r="D70" s="97" t="s">
        <v>855</v>
      </c>
      <c r="E70" s="96" t="s">
        <v>940</v>
      </c>
      <c r="F70" s="96" t="s">
        <v>941</v>
      </c>
    </row>
    <row r="71" spans="1:6" ht="13">
      <c r="A71" s="112" t="s">
        <v>908</v>
      </c>
      <c r="B71" s="96" t="s">
        <v>942</v>
      </c>
      <c r="C71" s="98" t="s">
        <v>926</v>
      </c>
      <c r="D71" s="97" t="s">
        <v>855</v>
      </c>
      <c r="E71" s="96" t="s">
        <v>943</v>
      </c>
      <c r="F71" s="96"/>
    </row>
    <row r="72" spans="1:6" ht="13">
      <c r="A72" s="112" t="s">
        <v>908</v>
      </c>
      <c r="B72" s="96" t="s">
        <v>944</v>
      </c>
      <c r="C72" s="100" t="s">
        <v>945</v>
      </c>
      <c r="D72" s="97" t="s">
        <v>855</v>
      </c>
      <c r="E72" s="96" t="s">
        <v>943</v>
      </c>
      <c r="F72" s="96"/>
    </row>
    <row r="73" spans="1:6" ht="26">
      <c r="A73" s="112" t="s">
        <v>908</v>
      </c>
      <c r="B73" s="96" t="s">
        <v>946</v>
      </c>
      <c r="C73" s="98" t="s">
        <v>926</v>
      </c>
      <c r="D73" s="97" t="s">
        <v>855</v>
      </c>
      <c r="E73" s="96" t="s">
        <v>947</v>
      </c>
      <c r="F73" s="96"/>
    </row>
    <row r="74" spans="1:6" ht="39">
      <c r="A74" s="112" t="s">
        <v>908</v>
      </c>
      <c r="B74" s="96" t="s">
        <v>948</v>
      </c>
      <c r="C74" s="97" t="s">
        <v>855</v>
      </c>
      <c r="D74" s="98" t="s">
        <v>926</v>
      </c>
      <c r="E74" s="96" t="s">
        <v>949</v>
      </c>
      <c r="F74" s="96"/>
    </row>
    <row r="75" spans="1:6" ht="26">
      <c r="A75" s="112" t="s">
        <v>908</v>
      </c>
      <c r="B75" s="96" t="s">
        <v>950</v>
      </c>
      <c r="C75" s="97" t="s">
        <v>855</v>
      </c>
      <c r="D75" s="98" t="s">
        <v>926</v>
      </c>
      <c r="E75" s="96" t="s">
        <v>951</v>
      </c>
      <c r="F75" s="96"/>
    </row>
    <row r="76" spans="1:6" ht="26">
      <c r="A76" s="112" t="s">
        <v>908</v>
      </c>
      <c r="B76" s="96" t="s">
        <v>952</v>
      </c>
      <c r="C76" s="98" t="s">
        <v>926</v>
      </c>
      <c r="D76" s="97" t="s">
        <v>855</v>
      </c>
      <c r="E76" s="96" t="s">
        <v>953</v>
      </c>
      <c r="F76" s="96" t="s">
        <v>954</v>
      </c>
    </row>
    <row r="77" spans="1:6" ht="26">
      <c r="A77" s="112" t="s">
        <v>908</v>
      </c>
      <c r="B77" s="96" t="s">
        <v>955</v>
      </c>
      <c r="C77" s="98" t="s">
        <v>926</v>
      </c>
      <c r="D77" s="97" t="s">
        <v>855</v>
      </c>
      <c r="E77" s="96" t="s">
        <v>956</v>
      </c>
      <c r="F77" s="96"/>
    </row>
    <row r="78" spans="1:6" ht="52">
      <c r="A78" s="112" t="s">
        <v>908</v>
      </c>
      <c r="B78" s="96" t="s">
        <v>957</v>
      </c>
      <c r="C78" s="98" t="s">
        <v>926</v>
      </c>
      <c r="D78" s="97" t="s">
        <v>855</v>
      </c>
      <c r="E78" s="96" t="s">
        <v>958</v>
      </c>
      <c r="F78" s="96" t="s">
        <v>959</v>
      </c>
    </row>
    <row r="79" spans="1:6" ht="23.5" customHeight="1">
      <c r="A79" s="112" t="s">
        <v>908</v>
      </c>
      <c r="B79" s="96" t="s">
        <v>960</v>
      </c>
      <c r="C79" s="97" t="s">
        <v>855</v>
      </c>
      <c r="D79" s="98" t="s">
        <v>926</v>
      </c>
      <c r="E79" s="96" t="s">
        <v>961</v>
      </c>
      <c r="F79" s="96"/>
    </row>
    <row r="80" spans="1:6" ht="78">
      <c r="A80" s="112" t="s">
        <v>908</v>
      </c>
      <c r="B80" s="96" t="s">
        <v>962</v>
      </c>
      <c r="C80" s="98" t="s">
        <v>926</v>
      </c>
      <c r="D80" s="97" t="s">
        <v>855</v>
      </c>
      <c r="E80" s="96" t="s">
        <v>963</v>
      </c>
      <c r="F80" s="96" t="s">
        <v>964</v>
      </c>
    </row>
    <row r="81" spans="1:6" ht="39">
      <c r="A81" s="112" t="s">
        <v>908</v>
      </c>
      <c r="B81" s="96" t="s">
        <v>965</v>
      </c>
      <c r="C81" s="98" t="s">
        <v>926</v>
      </c>
      <c r="D81" s="97" t="s">
        <v>855</v>
      </c>
      <c r="E81" s="96" t="s">
        <v>966</v>
      </c>
      <c r="F81" s="96"/>
    </row>
    <row r="82" spans="1:6" ht="56.25" customHeight="1">
      <c r="A82" s="112" t="s">
        <v>908</v>
      </c>
      <c r="B82" s="96" t="s">
        <v>967</v>
      </c>
      <c r="C82" s="97" t="s">
        <v>855</v>
      </c>
      <c r="D82" s="98" t="s">
        <v>926</v>
      </c>
      <c r="E82" s="99" t="s">
        <v>968</v>
      </c>
      <c r="F82" s="96" t="s">
        <v>969</v>
      </c>
    </row>
    <row r="83" spans="1:6" ht="26">
      <c r="A83" s="112" t="s">
        <v>908</v>
      </c>
      <c r="B83" s="96" t="s">
        <v>970</v>
      </c>
      <c r="C83" s="97" t="s">
        <v>855</v>
      </c>
      <c r="D83" s="98" t="s">
        <v>926</v>
      </c>
      <c r="E83" s="96"/>
      <c r="F83" s="96" t="s">
        <v>971</v>
      </c>
    </row>
    <row r="84" spans="1:6" ht="26">
      <c r="A84" s="112" t="s">
        <v>908</v>
      </c>
      <c r="B84" s="96" t="s">
        <v>972</v>
      </c>
      <c r="C84" s="97" t="s">
        <v>855</v>
      </c>
      <c r="D84" s="97" t="s">
        <v>855</v>
      </c>
      <c r="E84" s="96"/>
      <c r="F84" s="96" t="s">
        <v>973</v>
      </c>
    </row>
    <row r="85" spans="1:6" ht="46.5" customHeight="1">
      <c r="A85" s="112" t="s">
        <v>908</v>
      </c>
      <c r="B85" s="96" t="s">
        <v>974</v>
      </c>
      <c r="C85" s="100" t="s">
        <v>945</v>
      </c>
      <c r="D85" s="97" t="s">
        <v>855</v>
      </c>
      <c r="E85" s="96" t="s">
        <v>975</v>
      </c>
      <c r="F85" s="96" t="s">
        <v>976</v>
      </c>
    </row>
    <row r="86" spans="1:6" ht="26">
      <c r="A86" s="112" t="s">
        <v>908</v>
      </c>
      <c r="B86" s="96" t="s">
        <v>977</v>
      </c>
      <c r="C86" s="97" t="s">
        <v>855</v>
      </c>
      <c r="D86" s="97" t="s">
        <v>855</v>
      </c>
      <c r="E86" s="96" t="s">
        <v>978</v>
      </c>
      <c r="F86"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39A8-A9BF-49F4-B6AC-AB5C38DB2689}">
  <sheetPr codeName="Sheet11"/>
  <dimension ref="A1:L5"/>
  <sheetViews>
    <sheetView zoomScaleNormal="100" workbookViewId="0">
      <pane xSplit="1" ySplit="1" topLeftCell="I2" activePane="bottomRight" state="frozen"/>
      <selection pane="topRight" activeCell="B1" sqref="B1"/>
      <selection pane="bottomLeft" activeCell="A2" sqref="A2"/>
      <selection pane="bottomRight" activeCell="A4" sqref="A4"/>
    </sheetView>
  </sheetViews>
  <sheetFormatPr defaultColWidth="8.7265625" defaultRowHeight="14"/>
  <cols>
    <col min="1" max="1" width="32.81640625" style="124" customWidth="1"/>
    <col min="2" max="2" width="20.81640625" style="125" customWidth="1"/>
    <col min="3" max="3" width="15.1796875" style="125" customWidth="1"/>
    <col min="4" max="4" width="11.81640625" style="125" customWidth="1"/>
    <col min="5" max="5" width="34.54296875" style="125" customWidth="1"/>
    <col min="6" max="8" width="51.453125" style="125" customWidth="1"/>
    <col min="9" max="9" width="26.1796875" style="125" customWidth="1"/>
    <col min="10" max="10" width="35.453125" style="125" customWidth="1"/>
    <col min="11" max="11" width="31.54296875" style="125" customWidth="1"/>
    <col min="12" max="12" width="47.7265625" style="125" customWidth="1"/>
    <col min="13" max="16384" width="8.7265625" style="125"/>
  </cols>
  <sheetData>
    <row r="1" spans="1:12" ht="42">
      <c r="A1" s="126" t="s">
        <v>979</v>
      </c>
      <c r="B1" s="127" t="s">
        <v>980</v>
      </c>
      <c r="C1" s="127" t="s">
        <v>981</v>
      </c>
      <c r="D1" s="126" t="s">
        <v>982</v>
      </c>
      <c r="E1" s="126" t="s">
        <v>983</v>
      </c>
      <c r="F1" s="127" t="s">
        <v>984</v>
      </c>
      <c r="G1" s="127" t="s">
        <v>985</v>
      </c>
      <c r="H1" s="127" t="s">
        <v>986</v>
      </c>
      <c r="I1" s="127" t="s">
        <v>987</v>
      </c>
      <c r="J1" s="127" t="s">
        <v>988</v>
      </c>
      <c r="K1" s="132" t="s">
        <v>80</v>
      </c>
      <c r="L1" s="127" t="s">
        <v>989</v>
      </c>
    </row>
    <row r="2" spans="1:12" ht="102.65" customHeight="1">
      <c r="A2" s="124" t="s">
        <v>990</v>
      </c>
      <c r="B2" s="124" t="s">
        <v>991</v>
      </c>
      <c r="C2" s="125" t="s">
        <v>992</v>
      </c>
      <c r="D2" s="125" t="s">
        <v>993</v>
      </c>
      <c r="F2" s="124" t="s">
        <v>994</v>
      </c>
      <c r="G2" s="124" t="s">
        <v>87</v>
      </c>
      <c r="H2" s="124" t="s">
        <v>87</v>
      </c>
      <c r="I2" s="130" t="s">
        <v>995</v>
      </c>
      <c r="J2" s="124" t="s">
        <v>996</v>
      </c>
      <c r="K2" s="128" t="s">
        <v>997</v>
      </c>
    </row>
    <row r="3" spans="1:12" ht="51.65" customHeight="1">
      <c r="A3" s="124" t="s">
        <v>998</v>
      </c>
      <c r="B3" s="125" t="s">
        <v>999</v>
      </c>
      <c r="C3" s="125" t="s">
        <v>1000</v>
      </c>
      <c r="D3" s="125" t="s">
        <v>87</v>
      </c>
      <c r="F3" s="125" t="s">
        <v>87</v>
      </c>
      <c r="I3" s="130" t="s">
        <v>1001</v>
      </c>
      <c r="J3" s="125" t="s">
        <v>87</v>
      </c>
      <c r="K3" s="129" t="s">
        <v>17</v>
      </c>
    </row>
    <row r="4" spans="1:12" ht="147.65" customHeight="1">
      <c r="A4" s="124" t="s">
        <v>126</v>
      </c>
      <c r="B4" s="125" t="s">
        <v>1002</v>
      </c>
      <c r="C4" s="125" t="s">
        <v>1003</v>
      </c>
      <c r="D4" s="125" t="s">
        <v>993</v>
      </c>
      <c r="E4" s="124" t="s">
        <v>1004</v>
      </c>
      <c r="F4" s="124" t="s">
        <v>1005</v>
      </c>
      <c r="G4" s="124" t="s">
        <v>1006</v>
      </c>
      <c r="H4" s="124" t="s">
        <v>1007</v>
      </c>
      <c r="I4" s="130" t="s">
        <v>1008</v>
      </c>
      <c r="J4" s="124" t="s">
        <v>1009</v>
      </c>
      <c r="K4" s="131" t="s">
        <v>1010</v>
      </c>
      <c r="L4" s="159" t="s">
        <v>1011</v>
      </c>
    </row>
    <row r="5" spans="1:12" ht="350">
      <c r="A5" s="124" t="s">
        <v>133</v>
      </c>
      <c r="B5" s="125" t="s">
        <v>1012</v>
      </c>
      <c r="C5" s="124" t="s">
        <v>1013</v>
      </c>
      <c r="D5" s="125" t="s">
        <v>993</v>
      </c>
      <c r="E5" s="124" t="s">
        <v>1014</v>
      </c>
      <c r="F5" s="124" t="s">
        <v>1015</v>
      </c>
      <c r="I5" s="158" t="s">
        <v>1016</v>
      </c>
      <c r="J5" s="124" t="s">
        <v>1017</v>
      </c>
      <c r="K5" s="131" t="s">
        <v>1010</v>
      </c>
      <c r="L5" s="159" t="s">
        <v>1018</v>
      </c>
    </row>
  </sheetData>
  <phoneticPr fontId="20" type="noConversion"/>
  <hyperlinks>
    <hyperlink ref="I2" r:id="rId1" display="../../../../../../:x:/t/OptumRx2026Globalization-ORxM3PPBMPrograms/IQCOLM4JDmhSQqYuMZn2mzo_ASXTFrQIQKhAZnM_z8NhZzI" xr:uid="{AC9E1678-C674-4E28-B682-90E4F2937531}"/>
    <hyperlink ref="I3" r:id="rId2" display="../../../../../../:x:/t/OptumRx2026Globalization-GovernmentProgramOperations/IQAHy0H_pVhqTp7YE8yDO9n8AWq2gwtXwBGK1qPFt3nMYLc" xr:uid="{B6DC0156-4D4A-4F97-ADD6-21843824F81B}"/>
    <hyperlink ref="I4" r:id="rId3" display="../../../../../../:x:/t/OptumRx2026Globalization-ORxGovernmentProgClientConsCommOps/IQAjW9o7kg_nRrNTHNSVUyo1ARSRWHLnaS2pt8N5y4-mEXQ" xr:uid="{1E913BB5-7264-4E9C-B845-4489B788004D}"/>
    <hyperlink ref="I5" r:id="rId4" display="../../../../../../:x:/r/teams/OptumRx2026Globalization-ORxMedicalRecordsTeam2/_layouts/15/Doc.aspx?sourcedoc=%7B4AB87607-884B-4BCF-9D45-C8CA7354C0D7%7D&amp;file=Assessment%20Questionnaire%202026%20-%20MRT_v1.0.xlsx&amp;action=default&amp;mobileredirect=true" xr:uid="{9A47B11B-99D2-49C1-92CA-452C67DC0462}"/>
    <hyperlink ref="L5" r:id="rId5" display="../../../../../../:p:/t/OptumRx2026Globalization-ORxMedicalRecordsTeam2/IQAtC3GxvTAvQI5D2MxxFOoZAWNt-rb1kcuSmUOpYZvd7lQ?CT=1776786591897&amp;OR=Outlook-Body&amp;CID=6A170068-7D3E-40C1-9F3B-01A4A15F54A9&amp;wdLOR=c3CCC72BA-6D6D-4CE1-B0BC-81D223B22363" xr:uid="{7BF9C0E1-7B3D-46E8-9AD7-738135A9F6C4}"/>
    <hyperlink ref="L4" r:id="rId6" display="../../../../../../:p:/t/OptumRx2026Globalization-ORxGovernmentProgClientConsCommOps/IQAYaR0WTCDZTY-wNgtRuUqZAQ5s499JM1_AHONoH0bYgaA?CID=C481E393-0D57-48C8-83FF-7DA35A05C95B&amp;wdLOR=cE8762F42-F47C-4905-A3C2-F33499C7AF8A" xr:uid="{25295F88-DAB2-478D-BAF1-652EB92A2EFB}"/>
  </hyperlinks>
  <pageMargins left="0.7" right="0.7" top="0.75" bottom="0.75" header="0.3" footer="0.3"/>
  <drawing r:id="rId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0149-1809-42DA-A22F-0A077E460E5E}">
  <sheetPr codeName="Sheet12"/>
  <dimension ref="A1:I6"/>
  <sheetViews>
    <sheetView showGridLines="0" zoomScale="90" zoomScaleNormal="90" workbookViewId="0">
      <pane xSplit="2" ySplit="1" topLeftCell="C2" activePane="bottomRight" state="frozen"/>
      <selection pane="topRight" activeCell="C1" sqref="C1"/>
      <selection pane="bottomLeft" activeCell="A2" sqref="A2"/>
      <selection pane="bottomRight" activeCell="F6" sqref="F6"/>
    </sheetView>
  </sheetViews>
  <sheetFormatPr defaultColWidth="8.7265625" defaultRowHeight="14"/>
  <cols>
    <col min="1" max="1" width="11.54296875" style="53" customWidth="1"/>
    <col min="2" max="2" width="22.7265625" style="53" customWidth="1"/>
    <col min="3" max="3" width="40.453125" style="53" customWidth="1"/>
    <col min="4" max="5" width="17.7265625" style="53" customWidth="1"/>
    <col min="6" max="6" width="32.453125" style="53" customWidth="1"/>
    <col min="7" max="7" width="38.81640625" style="53" customWidth="1"/>
    <col min="8" max="8" width="38.54296875" style="53" customWidth="1"/>
    <col min="9" max="9" width="62.26953125" style="53" customWidth="1"/>
    <col min="10" max="16384" width="8.7265625" style="53"/>
  </cols>
  <sheetData>
    <row r="1" spans="1:9" ht="31.5" customHeight="1">
      <c r="A1" s="55" t="s">
        <v>1019</v>
      </c>
      <c r="B1" s="55" t="s">
        <v>979</v>
      </c>
      <c r="C1" s="55" t="s">
        <v>983</v>
      </c>
      <c r="D1" s="55" t="s">
        <v>1020</v>
      </c>
      <c r="E1" s="55" t="s">
        <v>1021</v>
      </c>
      <c r="F1" s="55" t="s">
        <v>1022</v>
      </c>
      <c r="G1" s="55" t="s">
        <v>1023</v>
      </c>
      <c r="H1" s="65" t="s">
        <v>1024</v>
      </c>
    </row>
    <row r="2" spans="1:9" s="54" customFormat="1" ht="120" customHeight="1">
      <c r="A2" s="56">
        <v>2025</v>
      </c>
      <c r="B2" s="57" t="s">
        <v>1025</v>
      </c>
      <c r="C2" s="57" t="s">
        <v>1026</v>
      </c>
      <c r="D2" s="57" t="s">
        <v>1027</v>
      </c>
      <c r="E2" s="57" t="s">
        <v>1028</v>
      </c>
      <c r="F2" s="58" t="s">
        <v>1029</v>
      </c>
      <c r="G2" s="56" t="s">
        <v>1030</v>
      </c>
      <c r="H2" s="56" t="s">
        <v>1031</v>
      </c>
    </row>
    <row r="3" spans="1:9" s="54" customFormat="1" ht="115.5" customHeight="1">
      <c r="A3" s="56">
        <v>2025</v>
      </c>
      <c r="B3" s="56" t="s">
        <v>1032</v>
      </c>
      <c r="C3" s="57" t="s">
        <v>1033</v>
      </c>
      <c r="D3" s="56" t="s">
        <v>1027</v>
      </c>
      <c r="E3" s="56" t="s">
        <v>1034</v>
      </c>
      <c r="F3" s="64" t="s">
        <v>1035</v>
      </c>
      <c r="G3" s="56" t="s">
        <v>1036</v>
      </c>
      <c r="H3" s="56" t="s">
        <v>1037</v>
      </c>
      <c r="I3" s="54" t="s">
        <v>1038</v>
      </c>
    </row>
    <row r="4" spans="1:9" ht="103.5" customHeight="1">
      <c r="A4" s="57">
        <v>2026</v>
      </c>
      <c r="B4" s="57" t="s">
        <v>1039</v>
      </c>
      <c r="C4" s="57" t="s">
        <v>1040</v>
      </c>
      <c r="D4" s="57" t="s">
        <v>1041</v>
      </c>
      <c r="E4" s="56" t="s">
        <v>1034</v>
      </c>
      <c r="F4" s="57" t="s">
        <v>196</v>
      </c>
      <c r="G4" s="57" t="s">
        <v>196</v>
      </c>
      <c r="H4" s="57" t="s">
        <v>1042</v>
      </c>
    </row>
    <row r="5" spans="1:9" ht="154.5" customHeight="1">
      <c r="A5" s="57">
        <v>2025</v>
      </c>
      <c r="B5" s="57" t="s">
        <v>1043</v>
      </c>
      <c r="C5" s="57" t="s">
        <v>1044</v>
      </c>
      <c r="D5" s="57" t="s">
        <v>1045</v>
      </c>
      <c r="E5" s="57" t="s">
        <v>1028</v>
      </c>
      <c r="F5" s="58" t="s">
        <v>1046</v>
      </c>
      <c r="G5" s="57" t="s">
        <v>1047</v>
      </c>
      <c r="H5" s="57" t="s">
        <v>1048</v>
      </c>
    </row>
    <row r="6" spans="1:9" ht="76.5" customHeight="1">
      <c r="A6" s="57">
        <v>2026</v>
      </c>
      <c r="B6" s="57" t="s">
        <v>1049</v>
      </c>
      <c r="C6" s="57" t="s">
        <v>1050</v>
      </c>
      <c r="D6" s="57" t="s">
        <v>1051</v>
      </c>
      <c r="E6" s="57" t="s">
        <v>1028</v>
      </c>
      <c r="F6" s="57" t="s">
        <v>196</v>
      </c>
      <c r="G6" s="57" t="s">
        <v>196</v>
      </c>
      <c r="H6" s="57" t="s">
        <v>1052</v>
      </c>
    </row>
  </sheetData>
  <hyperlinks>
    <hyperlink ref="F2" r:id="rId1" tooltip="https://oga-learningsolutions.optum.com/contactcenteradaptivepathway/" display="https://oga-learningsolutions.optum.com/ContactCenterAdaptivePathway/" xr:uid="{349BC942-9856-4E29-A91F-DDEACACA7A4B}"/>
    <hyperlink ref="F3" r:id="rId2" location="/preview/4146" display="https://uhc.zenarate.com/zen-app/assignments/#/preview/4146" xr:uid="{CE5A0B3E-5130-46EF-A2F1-4A1F7FCA3A6C}"/>
    <hyperlink ref="F5" r:id="rId3" display="https://uhgazure.sharepoint.com/sites/OGSPAPhilippines/Shared%20Documents/Forms/AllItems.aspx?id=%2Fsites%2FOGSPAPhilippines%2FShared%20Documents%2FPA%20Support%20Team%2FA%20Training%20Agenda%2FPBM%20Curriculum%20and%20TR%20Materials&amp;viewid=df4d6e83%2Da1b3%2D4d27%2Da01f%2D78c1ab31bf76&amp;viewpath=%2Fsites%2FOGSPAPhilippines%2FShared%20Documents%2FForms%2FAllItems%2Easpx" xr:uid="{D060DC4F-BA8C-422D-94F4-1230E7C9ADD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D1E7-3221-4346-BB03-6C790E221BB4}">
  <sheetPr codeName="Sheet13"/>
  <dimension ref="A1:O27"/>
  <sheetViews>
    <sheetView workbookViewId="0">
      <pane xSplit="1" topLeftCell="B1" activePane="topRight" state="frozen"/>
      <selection pane="topRight" activeCell="N1" sqref="N1"/>
    </sheetView>
  </sheetViews>
  <sheetFormatPr defaultColWidth="21.1796875" defaultRowHeight="14"/>
  <cols>
    <col min="1" max="1" width="33.7265625" style="198" customWidth="1"/>
    <col min="2" max="2" width="11.54296875" style="198" customWidth="1"/>
    <col min="3" max="3" width="17.453125" style="198" customWidth="1"/>
    <col min="4" max="4" width="10.453125" style="198" customWidth="1"/>
    <col min="5" max="5" width="29.1796875" style="198" customWidth="1"/>
    <col min="6" max="6" width="29.54296875" style="198" customWidth="1"/>
    <col min="7" max="7" width="28" style="198" customWidth="1"/>
    <col min="8" max="8" width="29.1796875" style="198" customWidth="1"/>
    <col min="9" max="9" width="28.453125" style="198" customWidth="1"/>
    <col min="10" max="10" width="11.54296875" style="198" customWidth="1"/>
    <col min="11" max="11" width="13.81640625" style="198" customWidth="1"/>
    <col min="12" max="12" width="15.7265625" style="198" customWidth="1"/>
    <col min="13" max="13" width="29.26953125" style="198" customWidth="1"/>
    <col min="14" max="16384" width="21.1796875" style="198"/>
  </cols>
  <sheetData>
    <row r="1" spans="1:15" s="196" customFormat="1" ht="28">
      <c r="A1" s="190" t="s">
        <v>48</v>
      </c>
      <c r="B1" s="191" t="s">
        <v>1053</v>
      </c>
      <c r="C1" s="190" t="s">
        <v>1054</v>
      </c>
      <c r="D1" s="191" t="s">
        <v>1055</v>
      </c>
      <c r="E1" s="192" t="s">
        <v>1056</v>
      </c>
      <c r="F1" s="192" t="s">
        <v>1057</v>
      </c>
      <c r="G1" s="192" t="s">
        <v>1058</v>
      </c>
      <c r="H1" s="193" t="s">
        <v>1059</v>
      </c>
      <c r="I1" s="192" t="s">
        <v>1060</v>
      </c>
      <c r="J1" s="194" t="s">
        <v>1053</v>
      </c>
      <c r="K1" s="194" t="s">
        <v>1055</v>
      </c>
      <c r="L1" s="195" t="s">
        <v>1054</v>
      </c>
      <c r="M1" s="194" t="s">
        <v>1061</v>
      </c>
      <c r="N1" s="194" t="s">
        <v>1062</v>
      </c>
      <c r="O1" s="194" t="s">
        <v>1060</v>
      </c>
    </row>
    <row r="2" spans="1:15" ht="38.15" customHeight="1">
      <c r="A2" s="197" t="s">
        <v>5</v>
      </c>
      <c r="B2" s="197" t="s">
        <v>6</v>
      </c>
      <c r="C2" s="197"/>
      <c r="D2" s="197"/>
      <c r="E2" s="197"/>
      <c r="F2" s="197"/>
      <c r="G2" s="197"/>
      <c r="H2" s="197"/>
      <c r="I2" s="197"/>
      <c r="J2" s="197" t="s">
        <v>13</v>
      </c>
      <c r="K2" s="197"/>
      <c r="L2" s="197"/>
      <c r="M2" s="197"/>
      <c r="N2" s="197"/>
      <c r="O2" s="197"/>
    </row>
    <row r="3" spans="1:15" ht="42.65" customHeight="1">
      <c r="A3" s="197" t="s">
        <v>12</v>
      </c>
      <c r="B3" s="197" t="s">
        <v>6</v>
      </c>
      <c r="C3" s="197"/>
      <c r="D3" s="197"/>
      <c r="E3" s="197"/>
      <c r="F3" s="197"/>
      <c r="G3" s="197"/>
      <c r="H3" s="197"/>
      <c r="I3" s="197"/>
      <c r="J3" s="197" t="s">
        <v>13</v>
      </c>
      <c r="K3" s="197"/>
      <c r="L3" s="197"/>
      <c r="M3" s="197"/>
      <c r="N3" s="197"/>
      <c r="O3" s="197"/>
    </row>
    <row r="4" spans="1:15" ht="45.65" customHeight="1">
      <c r="A4" s="197" t="s">
        <v>18</v>
      </c>
      <c r="B4" s="197" t="s">
        <v>6</v>
      </c>
      <c r="C4" s="197"/>
      <c r="D4" s="197"/>
      <c r="E4" s="197"/>
      <c r="F4" s="197"/>
      <c r="G4" s="197"/>
      <c r="H4" s="197"/>
      <c r="I4" s="197"/>
      <c r="J4" s="197" t="s">
        <v>13</v>
      </c>
      <c r="K4" s="197"/>
      <c r="L4" s="197"/>
      <c r="M4" s="197"/>
      <c r="N4" s="197"/>
      <c r="O4" s="197"/>
    </row>
    <row r="5" spans="1:15">
      <c r="A5" s="197"/>
      <c r="B5" s="197" t="s">
        <v>6</v>
      </c>
      <c r="C5" s="197"/>
      <c r="D5" s="197"/>
      <c r="E5" s="197"/>
      <c r="F5" s="197"/>
      <c r="G5" s="197"/>
      <c r="H5" s="197"/>
      <c r="I5" s="197"/>
      <c r="J5" s="197" t="s">
        <v>13</v>
      </c>
      <c r="K5" s="197"/>
      <c r="L5" s="197"/>
      <c r="M5" s="197"/>
      <c r="N5" s="197"/>
      <c r="O5" s="197"/>
    </row>
    <row r="6" spans="1:15">
      <c r="A6" s="197"/>
      <c r="B6" s="197" t="s">
        <v>6</v>
      </c>
      <c r="C6" s="197"/>
      <c r="D6" s="197"/>
      <c r="E6" s="197"/>
      <c r="F6" s="197"/>
      <c r="G6" s="197"/>
      <c r="H6" s="197"/>
      <c r="I6" s="197"/>
      <c r="J6" s="197" t="s">
        <v>13</v>
      </c>
      <c r="K6" s="197"/>
      <c r="L6" s="197"/>
      <c r="M6" s="197"/>
      <c r="N6" s="197"/>
      <c r="O6" s="197"/>
    </row>
    <row r="7" spans="1:15">
      <c r="A7" s="197"/>
      <c r="B7" s="197" t="s">
        <v>6</v>
      </c>
      <c r="C7" s="197"/>
      <c r="D7" s="197"/>
      <c r="E7" s="197"/>
      <c r="F7" s="197"/>
      <c r="G7" s="197"/>
      <c r="H7" s="197"/>
      <c r="I7" s="197"/>
      <c r="J7" s="197" t="s">
        <v>13</v>
      </c>
      <c r="K7" s="197"/>
      <c r="L7" s="197"/>
      <c r="M7" s="197"/>
      <c r="N7" s="197"/>
      <c r="O7" s="197"/>
    </row>
    <row r="8" spans="1:15">
      <c r="A8" s="197"/>
      <c r="B8" s="197" t="s">
        <v>6</v>
      </c>
      <c r="C8" s="197"/>
      <c r="D8" s="197"/>
      <c r="E8" s="197"/>
      <c r="F8" s="197"/>
      <c r="G8" s="197"/>
      <c r="H8" s="197"/>
      <c r="I8" s="197"/>
      <c r="J8" s="197" t="s">
        <v>13</v>
      </c>
      <c r="K8" s="197"/>
      <c r="L8" s="197"/>
      <c r="M8" s="197"/>
      <c r="N8" s="197"/>
      <c r="O8" s="197"/>
    </row>
    <row r="9" spans="1:15">
      <c r="A9" s="197"/>
      <c r="B9" s="197" t="s">
        <v>6</v>
      </c>
      <c r="C9" s="197"/>
      <c r="D9" s="197"/>
      <c r="E9" s="197"/>
      <c r="F9" s="197"/>
      <c r="G9" s="197"/>
      <c r="H9" s="197"/>
      <c r="I9" s="197"/>
      <c r="J9" s="197" t="s">
        <v>13</v>
      </c>
      <c r="K9" s="197"/>
      <c r="L9" s="197"/>
      <c r="M9" s="197"/>
      <c r="N9" s="197"/>
      <c r="O9" s="197"/>
    </row>
    <row r="10" spans="1:15">
      <c r="A10" s="197"/>
      <c r="B10" s="197" t="s">
        <v>6</v>
      </c>
      <c r="C10" s="197"/>
      <c r="D10" s="197"/>
      <c r="E10" s="197"/>
      <c r="F10" s="197"/>
      <c r="G10" s="197"/>
      <c r="H10" s="197"/>
      <c r="I10" s="197"/>
      <c r="J10" s="197" t="s">
        <v>13</v>
      </c>
      <c r="K10" s="197"/>
      <c r="L10" s="197"/>
      <c r="M10" s="197"/>
      <c r="N10" s="197"/>
      <c r="O10" s="197"/>
    </row>
    <row r="11" spans="1:15">
      <c r="A11" s="197"/>
      <c r="B11" s="197" t="s">
        <v>6</v>
      </c>
      <c r="C11" s="197"/>
      <c r="D11" s="197"/>
      <c r="E11" s="197"/>
      <c r="F11" s="197"/>
      <c r="G11" s="197"/>
      <c r="H11" s="197"/>
      <c r="I11" s="197"/>
      <c r="J11" s="197" t="s">
        <v>13</v>
      </c>
      <c r="K11" s="197"/>
      <c r="L11" s="197"/>
      <c r="M11" s="197"/>
      <c r="N11" s="197"/>
      <c r="O11" s="197"/>
    </row>
    <row r="12" spans="1:15">
      <c r="A12" s="197"/>
      <c r="B12" s="197" t="s">
        <v>6</v>
      </c>
      <c r="C12" s="197"/>
      <c r="D12" s="197"/>
      <c r="E12" s="197"/>
      <c r="F12" s="197"/>
      <c r="G12" s="197"/>
      <c r="H12" s="197"/>
      <c r="I12" s="197"/>
      <c r="J12" s="197" t="s">
        <v>13</v>
      </c>
      <c r="K12" s="197"/>
      <c r="L12" s="197"/>
      <c r="M12" s="197"/>
      <c r="N12" s="197"/>
      <c r="O12" s="197"/>
    </row>
    <row r="13" spans="1:15">
      <c r="A13" s="197"/>
      <c r="B13" s="197" t="s">
        <v>6</v>
      </c>
      <c r="C13" s="197"/>
      <c r="D13" s="197"/>
      <c r="E13" s="197"/>
      <c r="F13" s="197"/>
      <c r="G13" s="197"/>
      <c r="H13" s="197"/>
      <c r="I13" s="197"/>
      <c r="J13" s="197" t="s">
        <v>13</v>
      </c>
      <c r="K13" s="197"/>
      <c r="L13" s="197"/>
      <c r="M13" s="197"/>
      <c r="N13" s="197"/>
      <c r="O13" s="197"/>
    </row>
    <row r="14" spans="1:15">
      <c r="A14" s="197"/>
      <c r="B14" s="197" t="s">
        <v>6</v>
      </c>
      <c r="C14" s="197"/>
      <c r="D14" s="197"/>
      <c r="E14" s="197"/>
      <c r="F14" s="197"/>
      <c r="G14" s="197"/>
      <c r="H14" s="197"/>
      <c r="I14" s="197"/>
      <c r="J14" s="197" t="s">
        <v>13</v>
      </c>
      <c r="K14" s="197"/>
      <c r="L14" s="197"/>
      <c r="M14" s="197"/>
      <c r="N14" s="197"/>
      <c r="O14" s="197"/>
    </row>
    <row r="15" spans="1:15">
      <c r="A15" s="197"/>
      <c r="B15" s="197" t="s">
        <v>6</v>
      </c>
      <c r="C15" s="197"/>
      <c r="D15" s="197"/>
      <c r="E15" s="197"/>
      <c r="F15" s="197"/>
      <c r="G15" s="197"/>
      <c r="H15" s="197"/>
      <c r="I15" s="197"/>
      <c r="J15" s="197" t="s">
        <v>13</v>
      </c>
      <c r="K15" s="197"/>
      <c r="L15" s="197"/>
      <c r="M15" s="197"/>
      <c r="N15" s="197"/>
      <c r="O15" s="197"/>
    </row>
    <row r="16" spans="1:15">
      <c r="A16" s="197"/>
      <c r="B16" s="197" t="s">
        <v>6</v>
      </c>
      <c r="C16" s="197"/>
      <c r="D16" s="197"/>
      <c r="E16" s="197"/>
      <c r="F16" s="197"/>
      <c r="G16" s="197"/>
      <c r="H16" s="197"/>
      <c r="I16" s="197"/>
      <c r="J16" s="197" t="s">
        <v>13</v>
      </c>
      <c r="K16" s="197"/>
      <c r="L16" s="197"/>
      <c r="M16" s="197"/>
      <c r="N16" s="197"/>
      <c r="O16" s="197"/>
    </row>
    <row r="17" spans="1:15">
      <c r="A17" s="197"/>
      <c r="B17" s="197" t="s">
        <v>6</v>
      </c>
      <c r="C17" s="197"/>
      <c r="D17" s="197"/>
      <c r="E17" s="197"/>
      <c r="F17" s="197"/>
      <c r="G17" s="197"/>
      <c r="H17" s="197"/>
      <c r="I17" s="197"/>
      <c r="J17" s="197" t="s">
        <v>13</v>
      </c>
      <c r="K17" s="197"/>
      <c r="L17" s="197"/>
      <c r="M17" s="197"/>
      <c r="N17" s="197"/>
      <c r="O17" s="197"/>
    </row>
    <row r="18" spans="1:15">
      <c r="A18" s="197"/>
      <c r="B18" s="197" t="s">
        <v>6</v>
      </c>
      <c r="C18" s="197"/>
      <c r="D18" s="197"/>
      <c r="E18" s="197"/>
      <c r="F18" s="197"/>
      <c r="G18" s="197"/>
      <c r="H18" s="197"/>
      <c r="I18" s="197"/>
      <c r="J18" s="197" t="s">
        <v>13</v>
      </c>
      <c r="K18" s="197"/>
      <c r="L18" s="197"/>
      <c r="M18" s="197"/>
      <c r="N18" s="197"/>
      <c r="O18" s="197"/>
    </row>
    <row r="19" spans="1:15">
      <c r="A19" s="197"/>
      <c r="B19" s="197" t="s">
        <v>6</v>
      </c>
      <c r="C19" s="197"/>
      <c r="D19" s="197"/>
      <c r="E19" s="197"/>
      <c r="F19" s="197"/>
      <c r="G19" s="197"/>
      <c r="H19" s="197"/>
      <c r="I19" s="197"/>
      <c r="J19" s="197" t="s">
        <v>13</v>
      </c>
      <c r="K19" s="197"/>
      <c r="L19" s="197"/>
      <c r="M19" s="197"/>
      <c r="N19" s="197"/>
      <c r="O19" s="197"/>
    </row>
    <row r="20" spans="1:15">
      <c r="A20" s="197"/>
      <c r="B20" s="197" t="s">
        <v>6</v>
      </c>
      <c r="C20" s="197"/>
      <c r="D20" s="197"/>
      <c r="E20" s="197"/>
      <c r="F20" s="197"/>
      <c r="G20" s="197"/>
      <c r="H20" s="197"/>
      <c r="I20" s="197"/>
      <c r="J20" s="197" t="s">
        <v>13</v>
      </c>
      <c r="K20" s="197"/>
      <c r="L20" s="197"/>
      <c r="M20" s="197"/>
      <c r="N20" s="197"/>
      <c r="O20" s="197"/>
    </row>
    <row r="21" spans="1:15">
      <c r="A21" s="197"/>
      <c r="B21" s="197" t="s">
        <v>6</v>
      </c>
      <c r="C21" s="197"/>
      <c r="D21" s="197"/>
      <c r="E21" s="197"/>
      <c r="F21" s="197"/>
      <c r="G21" s="197"/>
      <c r="H21" s="197"/>
      <c r="I21" s="197"/>
      <c r="J21" s="197" t="s">
        <v>13</v>
      </c>
      <c r="K21" s="197"/>
      <c r="L21" s="197"/>
      <c r="M21" s="197"/>
      <c r="N21" s="197"/>
      <c r="O21" s="197"/>
    </row>
    <row r="22" spans="1:15">
      <c r="A22" s="197"/>
      <c r="B22" s="197" t="s">
        <v>6</v>
      </c>
      <c r="C22" s="197"/>
      <c r="D22" s="197"/>
      <c r="E22" s="197"/>
      <c r="F22" s="197"/>
      <c r="G22" s="197"/>
      <c r="H22" s="197"/>
      <c r="I22" s="197"/>
      <c r="J22" s="197" t="s">
        <v>13</v>
      </c>
      <c r="K22" s="197"/>
      <c r="L22" s="197"/>
      <c r="M22" s="197"/>
      <c r="N22" s="197"/>
      <c r="O22" s="197"/>
    </row>
    <row r="23" spans="1:15">
      <c r="A23" s="197"/>
      <c r="B23" s="197" t="s">
        <v>6</v>
      </c>
      <c r="C23" s="197"/>
      <c r="D23" s="197"/>
      <c r="E23" s="197"/>
      <c r="F23" s="197"/>
      <c r="G23" s="197"/>
      <c r="H23" s="197"/>
      <c r="I23" s="197"/>
      <c r="J23" s="197" t="s">
        <v>13</v>
      </c>
      <c r="K23" s="197"/>
      <c r="L23" s="197"/>
      <c r="M23" s="197"/>
      <c r="N23" s="197"/>
      <c r="O23" s="197"/>
    </row>
    <row r="24" spans="1:15">
      <c r="A24" s="197"/>
      <c r="B24" s="197" t="s">
        <v>6</v>
      </c>
      <c r="C24" s="197"/>
      <c r="D24" s="197"/>
      <c r="E24" s="197"/>
      <c r="F24" s="197"/>
      <c r="G24" s="197"/>
      <c r="H24" s="197"/>
      <c r="I24" s="197"/>
      <c r="J24" s="197" t="s">
        <v>13</v>
      </c>
      <c r="K24" s="197"/>
      <c r="L24" s="197"/>
      <c r="M24" s="197"/>
      <c r="N24" s="197"/>
      <c r="O24" s="197"/>
    </row>
    <row r="25" spans="1:15">
      <c r="A25" s="197"/>
      <c r="B25" s="197" t="s">
        <v>6</v>
      </c>
      <c r="C25" s="197"/>
      <c r="D25" s="197"/>
      <c r="E25" s="197"/>
      <c r="F25" s="197"/>
      <c r="G25" s="197"/>
      <c r="H25" s="197"/>
      <c r="I25" s="197"/>
      <c r="J25" s="197" t="s">
        <v>13</v>
      </c>
      <c r="K25" s="197"/>
      <c r="L25" s="197"/>
      <c r="M25" s="197"/>
      <c r="N25" s="197"/>
      <c r="O25" s="197"/>
    </row>
    <row r="26" spans="1:15">
      <c r="A26" s="197"/>
      <c r="B26" s="197" t="s">
        <v>6</v>
      </c>
      <c r="C26" s="197"/>
      <c r="D26" s="197"/>
      <c r="E26" s="197"/>
      <c r="F26" s="197"/>
      <c r="G26" s="197"/>
      <c r="H26" s="197"/>
      <c r="I26" s="197"/>
      <c r="J26" s="197" t="s">
        <v>13</v>
      </c>
      <c r="K26" s="197"/>
      <c r="L26" s="197"/>
      <c r="M26" s="197"/>
      <c r="N26" s="197"/>
      <c r="O26" s="197"/>
    </row>
    <row r="27" spans="1:15">
      <c r="A27" s="197"/>
      <c r="B27" s="197" t="s">
        <v>6</v>
      </c>
      <c r="C27" s="197"/>
      <c r="D27" s="197"/>
      <c r="E27" s="197"/>
      <c r="F27" s="197"/>
      <c r="G27" s="197"/>
      <c r="H27" s="197"/>
      <c r="I27" s="197"/>
      <c r="J27" s="197" t="s">
        <v>13</v>
      </c>
      <c r="K27" s="197"/>
      <c r="L27" s="197"/>
      <c r="M27" s="197"/>
      <c r="N27" s="197"/>
      <c r="O27" s="197"/>
    </row>
  </sheetData>
  <phoneticPr fontId="20"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74F88EE-C7F2-4F90-BA27-32E7AAAE2961}">
          <x14:formula1>
            <xm:f>Validation!$H$2:$H$9</xm:f>
          </x14:formula1>
          <xm:sqref>A2:A31</xm:sqref>
        </x14:dataValidation>
        <x14:dataValidation type="list" allowBlank="1" showInputMessage="1" showErrorMessage="1" xr:uid="{091CB262-3C09-47BF-804E-F22AB13AD655}">
          <x14:formula1>
            <xm:f>Validation!$J$2:$J$3</xm:f>
          </x14:formula1>
          <xm:sqref>J2:J27 B2:B30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6BBD-F195-4D34-A998-950F683AE2E9}">
  <sheetPr codeName="Sheet14"/>
  <dimension ref="A2:J69"/>
  <sheetViews>
    <sheetView workbookViewId="0">
      <selection activeCell="E4" sqref="E4"/>
    </sheetView>
  </sheetViews>
  <sheetFormatPr defaultColWidth="15.81640625" defaultRowHeight="14"/>
  <cols>
    <col min="1" max="1" width="14.81640625" style="172" customWidth="1"/>
    <col min="2" max="8" width="15.81640625" style="172"/>
    <col min="9" max="9" width="23.1796875" style="172" customWidth="1"/>
    <col min="10" max="10" width="43.54296875" style="172" customWidth="1"/>
    <col min="11" max="16384" width="15.81640625" style="172"/>
  </cols>
  <sheetData>
    <row r="2" spans="1:10" ht="28">
      <c r="A2" s="170" t="s">
        <v>1063</v>
      </c>
      <c r="B2" s="171" t="s">
        <v>1064</v>
      </c>
      <c r="C2" s="171" t="s">
        <v>1065</v>
      </c>
      <c r="D2" s="171" t="s">
        <v>1066</v>
      </c>
      <c r="E2" s="171" t="s">
        <v>587</v>
      </c>
      <c r="F2" s="171" t="s">
        <v>1067</v>
      </c>
      <c r="G2" s="171" t="s">
        <v>157</v>
      </c>
      <c r="H2" s="171" t="s">
        <v>1068</v>
      </c>
      <c r="I2" s="171" t="s">
        <v>1069</v>
      </c>
      <c r="J2" s="171" t="s">
        <v>1070</v>
      </c>
    </row>
    <row r="3" spans="1:10" ht="56">
      <c r="B3" s="173" t="s">
        <v>1071</v>
      </c>
      <c r="C3" s="173" t="s">
        <v>1072</v>
      </c>
      <c r="D3" s="174" t="s">
        <v>1073</v>
      </c>
      <c r="E3" s="173" t="s">
        <v>569</v>
      </c>
      <c r="F3" s="173" t="s">
        <v>1074</v>
      </c>
      <c r="G3" s="173" t="s">
        <v>1074</v>
      </c>
      <c r="H3" s="173"/>
      <c r="I3" s="173" t="s">
        <v>1075</v>
      </c>
      <c r="J3" s="175" t="s">
        <v>1076</v>
      </c>
    </row>
    <row r="4" spans="1:10" ht="84">
      <c r="B4" s="173" t="s">
        <v>1071</v>
      </c>
      <c r="C4" s="173" t="s">
        <v>1077</v>
      </c>
      <c r="D4" s="173" t="s">
        <v>1078</v>
      </c>
      <c r="E4" s="173" t="s">
        <v>569</v>
      </c>
      <c r="F4" s="173" t="s">
        <v>1079</v>
      </c>
      <c r="G4" s="173">
        <v>20</v>
      </c>
      <c r="H4" s="173" t="s">
        <v>1080</v>
      </c>
      <c r="I4" s="173" t="s">
        <v>1075</v>
      </c>
      <c r="J4" s="176" t="s">
        <v>1081</v>
      </c>
    </row>
    <row r="5" spans="1:10" ht="28">
      <c r="B5" s="173" t="s">
        <v>1071</v>
      </c>
      <c r="C5" s="173" t="s">
        <v>1082</v>
      </c>
      <c r="D5" s="173" t="s">
        <v>1083</v>
      </c>
      <c r="E5" s="173" t="s">
        <v>569</v>
      </c>
      <c r="F5" s="173" t="s">
        <v>1084</v>
      </c>
      <c r="G5" s="173">
        <v>1</v>
      </c>
      <c r="H5" s="173" t="s">
        <v>1080</v>
      </c>
      <c r="I5" s="173" t="s">
        <v>1075</v>
      </c>
      <c r="J5" s="175" t="s">
        <v>1085</v>
      </c>
    </row>
    <row r="6" spans="1:10" ht="28">
      <c r="B6" s="173" t="s">
        <v>1071</v>
      </c>
      <c r="C6" s="173" t="s">
        <v>1086</v>
      </c>
      <c r="D6" s="173" t="s">
        <v>1087</v>
      </c>
      <c r="E6" s="173" t="s">
        <v>569</v>
      </c>
      <c r="F6" s="173"/>
      <c r="G6" s="173"/>
      <c r="H6" s="173"/>
      <c r="I6" s="173" t="s">
        <v>1075</v>
      </c>
      <c r="J6" s="175" t="s">
        <v>1088</v>
      </c>
    </row>
    <row r="7" spans="1:10" ht="84">
      <c r="B7" s="173" t="s">
        <v>1089</v>
      </c>
      <c r="C7" s="173" t="s">
        <v>1090</v>
      </c>
      <c r="D7" s="174" t="s">
        <v>1091</v>
      </c>
      <c r="E7" s="173" t="s">
        <v>569</v>
      </c>
      <c r="F7" s="173" t="s">
        <v>1074</v>
      </c>
      <c r="G7" s="173" t="s">
        <v>1074</v>
      </c>
      <c r="H7" s="173"/>
      <c r="I7" s="173" t="s">
        <v>1075</v>
      </c>
      <c r="J7" s="175" t="s">
        <v>1092</v>
      </c>
    </row>
    <row r="8" spans="1:10" ht="84">
      <c r="B8" s="173" t="s">
        <v>1089</v>
      </c>
      <c r="C8" s="173" t="s">
        <v>1093</v>
      </c>
      <c r="D8" s="173" t="s">
        <v>1094</v>
      </c>
      <c r="E8" s="173" t="s">
        <v>569</v>
      </c>
      <c r="F8" s="173" t="s">
        <v>1079</v>
      </c>
      <c r="G8" s="173">
        <v>10</v>
      </c>
      <c r="H8" s="173" t="s">
        <v>1095</v>
      </c>
      <c r="I8" s="173" t="s">
        <v>1075</v>
      </c>
      <c r="J8" s="175" t="s">
        <v>1096</v>
      </c>
    </row>
    <row r="9" spans="1:10" ht="28">
      <c r="B9" s="173" t="s">
        <v>1089</v>
      </c>
      <c r="C9" s="173" t="s">
        <v>1097</v>
      </c>
      <c r="D9" s="173" t="s">
        <v>1098</v>
      </c>
      <c r="E9" s="173" t="s">
        <v>569</v>
      </c>
      <c r="F9" s="173" t="s">
        <v>1084</v>
      </c>
      <c r="G9" s="173">
        <v>10</v>
      </c>
      <c r="H9" s="173" t="s">
        <v>1095</v>
      </c>
      <c r="I9" s="173" t="s">
        <v>1075</v>
      </c>
      <c r="J9" s="175" t="s">
        <v>1085</v>
      </c>
    </row>
    <row r="10" spans="1:10" ht="28">
      <c r="B10" s="173" t="s">
        <v>1089</v>
      </c>
      <c r="C10" s="173" t="s">
        <v>1099</v>
      </c>
      <c r="D10" s="173" t="s">
        <v>1100</v>
      </c>
      <c r="E10" s="173" t="s">
        <v>569</v>
      </c>
      <c r="F10" s="173"/>
      <c r="G10" s="173"/>
      <c r="H10" s="173"/>
      <c r="I10" s="173" t="s">
        <v>1075</v>
      </c>
      <c r="J10" s="175" t="s">
        <v>1088</v>
      </c>
    </row>
    <row r="11" spans="1:10">
      <c r="B11" s="177"/>
      <c r="C11" s="177"/>
      <c r="D11" s="177"/>
      <c r="E11" s="177"/>
      <c r="F11" s="177"/>
      <c r="G11" s="177"/>
      <c r="H11" s="177"/>
      <c r="I11" s="177"/>
    </row>
    <row r="12" spans="1:10">
      <c r="B12" s="177"/>
      <c r="C12" s="177"/>
      <c r="D12" s="177"/>
      <c r="E12" s="177"/>
      <c r="F12" s="177"/>
      <c r="G12" s="177"/>
      <c r="H12" s="177"/>
      <c r="I12" s="178"/>
    </row>
    <row r="13" spans="1:10" ht="28">
      <c r="A13" s="170" t="s">
        <v>637</v>
      </c>
      <c r="B13" s="174" t="s">
        <v>1064</v>
      </c>
      <c r="C13" s="174" t="s">
        <v>1065</v>
      </c>
      <c r="D13" s="174" t="s">
        <v>1066</v>
      </c>
      <c r="E13" s="174" t="s">
        <v>587</v>
      </c>
      <c r="F13" s="174" t="s">
        <v>1067</v>
      </c>
      <c r="G13" s="174" t="s">
        <v>157</v>
      </c>
      <c r="H13" s="174" t="s">
        <v>1068</v>
      </c>
      <c r="I13" s="177"/>
    </row>
    <row r="14" spans="1:10" ht="28">
      <c r="B14" s="173" t="s">
        <v>1071</v>
      </c>
      <c r="C14" s="173" t="s">
        <v>1072</v>
      </c>
      <c r="D14" s="173" t="s">
        <v>1101</v>
      </c>
      <c r="E14" s="173" t="s">
        <v>568</v>
      </c>
      <c r="F14" s="173" t="s">
        <v>1084</v>
      </c>
      <c r="G14" s="173">
        <v>20</v>
      </c>
      <c r="H14" s="173" t="s">
        <v>1080</v>
      </c>
      <c r="I14" s="177" t="s">
        <v>1102</v>
      </c>
    </row>
    <row r="15" spans="1:10" ht="28">
      <c r="B15" s="173" t="s">
        <v>1071</v>
      </c>
      <c r="C15" s="173" t="s">
        <v>1077</v>
      </c>
      <c r="D15" s="173" t="s">
        <v>1101</v>
      </c>
      <c r="E15" s="173" t="s">
        <v>568</v>
      </c>
      <c r="F15" s="173" t="s">
        <v>1084</v>
      </c>
      <c r="G15" s="173">
        <v>20</v>
      </c>
      <c r="H15" s="173" t="s">
        <v>1080</v>
      </c>
      <c r="I15" s="177" t="s">
        <v>1102</v>
      </c>
    </row>
    <row r="16" spans="1:10" ht="28">
      <c r="B16" s="173" t="s">
        <v>1071</v>
      </c>
      <c r="C16" s="173" t="s">
        <v>1082</v>
      </c>
      <c r="D16" s="173" t="s">
        <v>1101</v>
      </c>
      <c r="E16" s="173" t="s">
        <v>568</v>
      </c>
      <c r="F16" s="173" t="s">
        <v>1084</v>
      </c>
      <c r="G16" s="173">
        <v>20</v>
      </c>
      <c r="H16" s="173" t="s">
        <v>1080</v>
      </c>
      <c r="I16" s="177" t="s">
        <v>1102</v>
      </c>
    </row>
    <row r="17" spans="1:9" ht="28">
      <c r="B17" s="173" t="s">
        <v>1071</v>
      </c>
      <c r="C17" s="173" t="s">
        <v>1086</v>
      </c>
      <c r="D17" s="173" t="s">
        <v>1101</v>
      </c>
      <c r="E17" s="173" t="s">
        <v>568</v>
      </c>
      <c r="F17" s="173" t="s">
        <v>1084</v>
      </c>
      <c r="G17" s="173">
        <v>20</v>
      </c>
      <c r="H17" s="173" t="s">
        <v>1080</v>
      </c>
      <c r="I17" s="177" t="s">
        <v>1102</v>
      </c>
    </row>
    <row r="18" spans="1:9" ht="28">
      <c r="B18" s="173" t="s">
        <v>1089</v>
      </c>
      <c r="C18" s="173" t="s">
        <v>1090</v>
      </c>
      <c r="D18" s="173" t="s">
        <v>1101</v>
      </c>
      <c r="E18" s="173" t="s">
        <v>568</v>
      </c>
      <c r="F18" s="173" t="s">
        <v>1084</v>
      </c>
      <c r="G18" s="173">
        <v>20</v>
      </c>
      <c r="H18" s="173" t="s">
        <v>1080</v>
      </c>
      <c r="I18" s="177" t="s">
        <v>1102</v>
      </c>
    </row>
    <row r="19" spans="1:9" ht="28">
      <c r="B19" s="173" t="s">
        <v>1089</v>
      </c>
      <c r="C19" s="173" t="s">
        <v>1093</v>
      </c>
      <c r="D19" s="173" t="s">
        <v>1101</v>
      </c>
      <c r="E19" s="173" t="s">
        <v>568</v>
      </c>
      <c r="F19" s="173" t="s">
        <v>1084</v>
      </c>
      <c r="G19" s="173">
        <v>20</v>
      </c>
      <c r="H19" s="173" t="s">
        <v>1080</v>
      </c>
      <c r="I19" s="177" t="s">
        <v>1102</v>
      </c>
    </row>
    <row r="20" spans="1:9" ht="28">
      <c r="B20" s="173" t="s">
        <v>1089</v>
      </c>
      <c r="C20" s="173" t="s">
        <v>1097</v>
      </c>
      <c r="D20" s="173" t="s">
        <v>1101</v>
      </c>
      <c r="E20" s="173" t="s">
        <v>568</v>
      </c>
      <c r="F20" s="173" t="s">
        <v>1084</v>
      </c>
      <c r="G20" s="173">
        <v>20</v>
      </c>
      <c r="H20" s="173" t="s">
        <v>1080</v>
      </c>
      <c r="I20" s="177" t="s">
        <v>1102</v>
      </c>
    </row>
    <row r="21" spans="1:9" ht="28">
      <c r="B21" s="173" t="s">
        <v>1089</v>
      </c>
      <c r="C21" s="173" t="s">
        <v>1099</v>
      </c>
      <c r="D21" s="173" t="s">
        <v>1101</v>
      </c>
      <c r="E21" s="173" t="s">
        <v>568</v>
      </c>
      <c r="F21" s="173" t="s">
        <v>1084</v>
      </c>
      <c r="G21" s="173">
        <v>20</v>
      </c>
      <c r="H21" s="173" t="s">
        <v>1080</v>
      </c>
      <c r="I21" s="177" t="s">
        <v>1102</v>
      </c>
    </row>
    <row r="22" spans="1:9">
      <c r="B22" s="177"/>
      <c r="C22" s="177"/>
      <c r="D22" s="177"/>
      <c r="E22" s="177"/>
      <c r="F22" s="177"/>
      <c r="G22" s="177"/>
      <c r="H22" s="177"/>
      <c r="I22" s="177"/>
    </row>
    <row r="23" spans="1:9">
      <c r="B23" s="177"/>
      <c r="C23" s="177"/>
      <c r="D23" s="177"/>
      <c r="E23" s="177"/>
      <c r="F23" s="177"/>
      <c r="G23" s="177"/>
      <c r="H23" s="177"/>
      <c r="I23" s="177"/>
    </row>
    <row r="24" spans="1:9" ht="28">
      <c r="A24" s="170" t="s">
        <v>170</v>
      </c>
      <c r="B24" s="174" t="s">
        <v>1064</v>
      </c>
      <c r="C24" s="174" t="s">
        <v>1065</v>
      </c>
      <c r="D24" s="174" t="s">
        <v>1066</v>
      </c>
      <c r="E24" s="174" t="s">
        <v>587</v>
      </c>
      <c r="F24" s="174" t="s">
        <v>1067</v>
      </c>
      <c r="G24" s="174" t="s">
        <v>157</v>
      </c>
      <c r="H24" s="174" t="s">
        <v>1068</v>
      </c>
      <c r="I24" s="177"/>
    </row>
    <row r="25" spans="1:9" ht="28">
      <c r="B25" s="173" t="s">
        <v>1071</v>
      </c>
      <c r="C25" s="173" t="s">
        <v>1072</v>
      </c>
      <c r="D25" s="173" t="s">
        <v>1103</v>
      </c>
      <c r="E25" s="173" t="s">
        <v>170</v>
      </c>
      <c r="F25" s="173" t="s">
        <v>1074</v>
      </c>
      <c r="G25" s="173">
        <v>20</v>
      </c>
      <c r="H25" s="173" t="s">
        <v>1080</v>
      </c>
      <c r="I25" s="177" t="s">
        <v>1104</v>
      </c>
    </row>
    <row r="26" spans="1:9" ht="28">
      <c r="B26" s="173" t="s">
        <v>1071</v>
      </c>
      <c r="C26" s="173" t="s">
        <v>1077</v>
      </c>
      <c r="D26" s="173" t="s">
        <v>1103</v>
      </c>
      <c r="E26" s="173" t="s">
        <v>170</v>
      </c>
      <c r="F26" s="173" t="s">
        <v>1074</v>
      </c>
      <c r="G26" s="173">
        <v>20</v>
      </c>
      <c r="H26" s="173" t="s">
        <v>1080</v>
      </c>
      <c r="I26" s="177" t="s">
        <v>1104</v>
      </c>
    </row>
    <row r="27" spans="1:9" ht="28">
      <c r="B27" s="173" t="s">
        <v>1071</v>
      </c>
      <c r="C27" s="173" t="s">
        <v>1082</v>
      </c>
      <c r="D27" s="173" t="s">
        <v>1103</v>
      </c>
      <c r="E27" s="173" t="s">
        <v>170</v>
      </c>
      <c r="F27" s="173" t="s">
        <v>1074</v>
      </c>
      <c r="G27" s="173">
        <v>20</v>
      </c>
      <c r="H27" s="173" t="s">
        <v>1080</v>
      </c>
      <c r="I27" s="177" t="s">
        <v>1104</v>
      </c>
    </row>
    <row r="28" spans="1:9" ht="28">
      <c r="B28" s="173" t="s">
        <v>1071</v>
      </c>
      <c r="C28" s="173" t="s">
        <v>1086</v>
      </c>
      <c r="D28" s="173" t="s">
        <v>1103</v>
      </c>
      <c r="E28" s="173" t="s">
        <v>170</v>
      </c>
      <c r="F28" s="173" t="s">
        <v>1074</v>
      </c>
      <c r="G28" s="173">
        <v>20</v>
      </c>
      <c r="H28" s="173" t="s">
        <v>1080</v>
      </c>
      <c r="I28" s="177" t="s">
        <v>1104</v>
      </c>
    </row>
    <row r="29" spans="1:9" ht="28">
      <c r="B29" s="173" t="s">
        <v>1089</v>
      </c>
      <c r="C29" s="173" t="s">
        <v>1090</v>
      </c>
      <c r="D29" s="173" t="s">
        <v>1103</v>
      </c>
      <c r="E29" s="173" t="s">
        <v>170</v>
      </c>
      <c r="F29" s="173" t="s">
        <v>1074</v>
      </c>
      <c r="G29" s="173">
        <v>20</v>
      </c>
      <c r="H29" s="173" t="s">
        <v>1080</v>
      </c>
      <c r="I29" s="177" t="s">
        <v>1104</v>
      </c>
    </row>
    <row r="30" spans="1:9" ht="28">
      <c r="B30" s="173" t="s">
        <v>1089</v>
      </c>
      <c r="C30" s="173" t="s">
        <v>1093</v>
      </c>
      <c r="D30" s="173" t="s">
        <v>1103</v>
      </c>
      <c r="E30" s="173" t="s">
        <v>170</v>
      </c>
      <c r="F30" s="173" t="s">
        <v>1074</v>
      </c>
      <c r="G30" s="173">
        <v>20</v>
      </c>
      <c r="H30" s="173" t="s">
        <v>1080</v>
      </c>
      <c r="I30" s="177" t="s">
        <v>1104</v>
      </c>
    </row>
    <row r="31" spans="1:9" ht="28">
      <c r="B31" s="173" t="s">
        <v>1089</v>
      </c>
      <c r="C31" s="173" t="s">
        <v>1097</v>
      </c>
      <c r="D31" s="173" t="s">
        <v>1103</v>
      </c>
      <c r="E31" s="173" t="s">
        <v>170</v>
      </c>
      <c r="F31" s="173" t="s">
        <v>1074</v>
      </c>
      <c r="G31" s="173">
        <v>20</v>
      </c>
      <c r="H31" s="173" t="s">
        <v>1080</v>
      </c>
      <c r="I31" s="177" t="s">
        <v>1104</v>
      </c>
    </row>
    <row r="32" spans="1:9" ht="28">
      <c r="B32" s="173" t="s">
        <v>1089</v>
      </c>
      <c r="C32" s="173" t="s">
        <v>1099</v>
      </c>
      <c r="D32" s="173" t="s">
        <v>1103</v>
      </c>
      <c r="E32" s="173" t="s">
        <v>170</v>
      </c>
      <c r="F32" s="173" t="s">
        <v>1074</v>
      </c>
      <c r="G32" s="173">
        <v>20</v>
      </c>
      <c r="H32" s="173" t="s">
        <v>1080</v>
      </c>
      <c r="I32" s="177" t="s">
        <v>1104</v>
      </c>
    </row>
    <row r="36" spans="1:8">
      <c r="A36" s="170" t="s">
        <v>171</v>
      </c>
    </row>
    <row r="37" spans="1:8" ht="14.5" thickBot="1">
      <c r="B37" s="179" t="s">
        <v>1105</v>
      </c>
    </row>
    <row r="38" spans="1:8" ht="14.5" thickBot="1">
      <c r="B38" s="180" t="s">
        <v>1106</v>
      </c>
      <c r="C38" s="181" t="s">
        <v>1107</v>
      </c>
      <c r="D38" s="181" t="s">
        <v>105</v>
      </c>
      <c r="E38" s="181" t="s">
        <v>853</v>
      </c>
      <c r="F38" s="181" t="s">
        <v>103</v>
      </c>
      <c r="G38" s="181" t="s">
        <v>854</v>
      </c>
      <c r="H38" s="181" t="s">
        <v>1023</v>
      </c>
    </row>
    <row r="39" spans="1:8" ht="28">
      <c r="B39" s="1268" t="s">
        <v>1108</v>
      </c>
      <c r="C39" s="1268" t="s">
        <v>1109</v>
      </c>
      <c r="D39" s="1268" t="s">
        <v>1110</v>
      </c>
      <c r="E39" s="182" t="s">
        <v>1111</v>
      </c>
      <c r="F39" s="1268" t="s">
        <v>1112</v>
      </c>
      <c r="G39" s="1268" t="s">
        <v>1112</v>
      </c>
      <c r="H39" s="183" t="s">
        <v>1113</v>
      </c>
    </row>
    <row r="40" spans="1:8" ht="28">
      <c r="B40" s="1269"/>
      <c r="C40" s="1269"/>
      <c r="D40" s="1269"/>
      <c r="E40" s="182" t="s">
        <v>77</v>
      </c>
      <c r="F40" s="1269"/>
      <c r="G40" s="1269"/>
      <c r="H40" s="183" t="s">
        <v>1114</v>
      </c>
    </row>
    <row r="41" spans="1:8" ht="42.5" thickBot="1">
      <c r="B41" s="1270"/>
      <c r="C41" s="1270"/>
      <c r="D41" s="1270"/>
      <c r="E41" s="186"/>
      <c r="F41" s="1270"/>
      <c r="G41" s="1270"/>
      <c r="H41" s="186" t="s">
        <v>1115</v>
      </c>
    </row>
    <row r="42" spans="1:8">
      <c r="B42" s="1268" t="s">
        <v>1116</v>
      </c>
      <c r="C42" s="1268" t="s">
        <v>1117</v>
      </c>
      <c r="D42" s="1268" t="s">
        <v>1110</v>
      </c>
      <c r="E42" s="182" t="s">
        <v>1111</v>
      </c>
      <c r="F42" s="1268" t="s">
        <v>1112</v>
      </c>
      <c r="G42" s="1268" t="s">
        <v>1112</v>
      </c>
      <c r="H42" s="187" t="s">
        <v>1118</v>
      </c>
    </row>
    <row r="43" spans="1:8" ht="28">
      <c r="B43" s="1269"/>
      <c r="C43" s="1269"/>
      <c r="D43" s="1269"/>
      <c r="E43" s="182" t="s">
        <v>77</v>
      </c>
      <c r="F43" s="1269"/>
      <c r="G43" s="1269"/>
      <c r="H43" s="183" t="s">
        <v>1119</v>
      </c>
    </row>
    <row r="44" spans="1:8" ht="70">
      <c r="B44" s="1269"/>
      <c r="C44" s="1269"/>
      <c r="D44" s="1269"/>
      <c r="E44" s="182"/>
      <c r="F44" s="1269"/>
      <c r="G44" s="1269"/>
      <c r="H44" s="183" t="s">
        <v>1120</v>
      </c>
    </row>
    <row r="45" spans="1:8" ht="70">
      <c r="B45" s="1269"/>
      <c r="C45" s="1269"/>
      <c r="D45" s="1269"/>
      <c r="E45" s="182"/>
      <c r="F45" s="1269"/>
      <c r="G45" s="1269"/>
      <c r="H45" s="183" t="s">
        <v>1121</v>
      </c>
    </row>
    <row r="46" spans="1:8" ht="70">
      <c r="B46" s="1269"/>
      <c r="C46" s="1269"/>
      <c r="D46" s="1269"/>
      <c r="E46" s="182"/>
      <c r="F46" s="1269"/>
      <c r="G46" s="1269"/>
      <c r="H46" s="183" t="s">
        <v>1122</v>
      </c>
    </row>
    <row r="47" spans="1:8" ht="70.5" thickBot="1">
      <c r="B47" s="1270"/>
      <c r="C47" s="1270"/>
      <c r="D47" s="1270"/>
      <c r="E47" s="186"/>
      <c r="F47" s="1270"/>
      <c r="G47" s="1270"/>
      <c r="H47" s="188" t="s">
        <v>1123</v>
      </c>
    </row>
    <row r="48" spans="1:8" ht="42">
      <c r="B48" s="184"/>
      <c r="C48" s="189" t="s">
        <v>1124</v>
      </c>
      <c r="D48" s="1268" t="s">
        <v>1110</v>
      </c>
      <c r="E48" s="182" t="s">
        <v>1111</v>
      </c>
      <c r="F48" s="1268" t="s">
        <v>1112</v>
      </c>
      <c r="G48" s="1268" t="s">
        <v>568</v>
      </c>
      <c r="H48" s="187" t="s">
        <v>1125</v>
      </c>
    </row>
    <row r="49" spans="2:8">
      <c r="B49" s="184"/>
      <c r="C49" s="189"/>
      <c r="D49" s="1269"/>
      <c r="E49" s="182" t="s">
        <v>77</v>
      </c>
      <c r="F49" s="1269"/>
      <c r="G49" s="1269"/>
      <c r="H49" s="182"/>
    </row>
    <row r="50" spans="2:8" ht="28">
      <c r="B50" s="184"/>
      <c r="C50" s="189"/>
      <c r="D50" s="1269"/>
      <c r="E50" s="182"/>
      <c r="F50" s="1269"/>
      <c r="G50" s="1269"/>
      <c r="H50" s="182" t="s">
        <v>1126</v>
      </c>
    </row>
    <row r="51" spans="2:8">
      <c r="B51" s="184"/>
      <c r="C51" s="189"/>
      <c r="D51" s="1269"/>
      <c r="E51" s="182"/>
      <c r="F51" s="1269"/>
      <c r="G51" s="1269"/>
      <c r="H51" s="182" t="s">
        <v>1127</v>
      </c>
    </row>
    <row r="52" spans="2:8" ht="98">
      <c r="B52" s="184" t="s">
        <v>1128</v>
      </c>
      <c r="C52" s="189"/>
      <c r="D52" s="1269"/>
      <c r="E52" s="182"/>
      <c r="F52" s="1269"/>
      <c r="G52" s="1269"/>
      <c r="H52" s="182" t="s">
        <v>1129</v>
      </c>
    </row>
    <row r="53" spans="2:8">
      <c r="B53" s="184"/>
      <c r="C53" s="189"/>
      <c r="D53" s="1269"/>
      <c r="E53" s="182"/>
      <c r="F53" s="1269"/>
      <c r="G53" s="1269"/>
      <c r="H53" s="182"/>
    </row>
    <row r="54" spans="2:8">
      <c r="B54" s="184"/>
      <c r="C54" s="189"/>
      <c r="D54" s="1269"/>
      <c r="E54" s="182"/>
      <c r="F54" s="1269"/>
      <c r="G54" s="1269"/>
      <c r="H54" s="187" t="s">
        <v>1130</v>
      </c>
    </row>
    <row r="55" spans="2:8">
      <c r="B55" s="184"/>
      <c r="C55" s="189"/>
      <c r="D55" s="1269"/>
      <c r="E55" s="182"/>
      <c r="F55" s="1269"/>
      <c r="G55" s="1269"/>
      <c r="H55" s="182"/>
    </row>
    <row r="56" spans="2:8" ht="70">
      <c r="B56" s="184"/>
      <c r="C56" s="189" t="s">
        <v>1131</v>
      </c>
      <c r="D56" s="1269"/>
      <c r="E56" s="182"/>
      <c r="F56" s="1269"/>
      <c r="G56" s="1269"/>
      <c r="H56" s="182" t="s">
        <v>1132</v>
      </c>
    </row>
    <row r="57" spans="2:8">
      <c r="B57" s="184"/>
      <c r="C57" s="182"/>
      <c r="D57" s="1269"/>
      <c r="E57" s="182"/>
      <c r="F57" s="1269"/>
      <c r="G57" s="1269"/>
      <c r="H57" s="182" t="s">
        <v>1133</v>
      </c>
    </row>
    <row r="58" spans="2:8" ht="28">
      <c r="B58" s="184"/>
      <c r="C58" s="182"/>
      <c r="D58" s="1269"/>
      <c r="E58" s="182"/>
      <c r="F58" s="1269"/>
      <c r="G58" s="1269"/>
      <c r="H58" s="182" t="s">
        <v>1134</v>
      </c>
    </row>
    <row r="59" spans="2:8" ht="14.5" thickBot="1">
      <c r="B59" s="185"/>
      <c r="C59" s="186"/>
      <c r="D59" s="1270"/>
      <c r="E59" s="186"/>
      <c r="F59" s="1270"/>
      <c r="G59" s="1270"/>
      <c r="H59" s="186"/>
    </row>
    <row r="61" spans="2:8" ht="14.5" thickBot="1">
      <c r="B61" s="179" t="s">
        <v>1135</v>
      </c>
    </row>
    <row r="62" spans="2:8" ht="42.5" thickBot="1">
      <c r="B62" s="180" t="s">
        <v>1106</v>
      </c>
      <c r="C62" s="181" t="s">
        <v>1107</v>
      </c>
      <c r="D62" s="181" t="s">
        <v>105</v>
      </c>
      <c r="E62" s="181" t="s">
        <v>853</v>
      </c>
      <c r="F62" s="181" t="s">
        <v>103</v>
      </c>
      <c r="G62" s="181" t="s">
        <v>854</v>
      </c>
      <c r="H62" s="181" t="s">
        <v>1136</v>
      </c>
    </row>
    <row r="63" spans="2:8" ht="42">
      <c r="B63" s="184"/>
      <c r="C63" s="182" t="s">
        <v>1124</v>
      </c>
      <c r="D63" s="1268" t="s">
        <v>1110</v>
      </c>
      <c r="E63" s="182" t="s">
        <v>1111</v>
      </c>
      <c r="F63" s="1268" t="s">
        <v>1112</v>
      </c>
      <c r="G63" s="1268" t="s">
        <v>568</v>
      </c>
      <c r="H63" s="182" t="s">
        <v>1137</v>
      </c>
    </row>
    <row r="64" spans="2:8" ht="28">
      <c r="B64" s="184" t="s">
        <v>1128</v>
      </c>
      <c r="C64" s="182"/>
      <c r="D64" s="1269"/>
      <c r="E64" s="182" t="s">
        <v>77</v>
      </c>
      <c r="F64" s="1269"/>
      <c r="G64" s="1269"/>
      <c r="H64" s="182"/>
    </row>
    <row r="65" spans="2:8" ht="28">
      <c r="B65" s="184"/>
      <c r="C65" s="182"/>
      <c r="D65" s="1269"/>
      <c r="E65" s="182"/>
      <c r="F65" s="1269"/>
      <c r="G65" s="1269"/>
      <c r="H65" s="182" t="s">
        <v>1138</v>
      </c>
    </row>
    <row r="66" spans="2:8">
      <c r="B66" s="184"/>
      <c r="C66" s="182"/>
      <c r="D66" s="1269"/>
      <c r="E66" s="182"/>
      <c r="F66" s="1269"/>
      <c r="G66" s="1269"/>
      <c r="H66" s="182" t="s">
        <v>1133</v>
      </c>
    </row>
    <row r="67" spans="2:8" ht="28">
      <c r="B67" s="184"/>
      <c r="C67" s="182"/>
      <c r="D67" s="1269"/>
      <c r="E67" s="182"/>
      <c r="F67" s="1269"/>
      <c r="G67" s="1269"/>
      <c r="H67" s="182" t="s">
        <v>1139</v>
      </c>
    </row>
    <row r="68" spans="2:8">
      <c r="B68" s="184"/>
      <c r="C68" s="182" t="s">
        <v>1131</v>
      </c>
      <c r="D68" s="1269"/>
      <c r="E68" s="182"/>
      <c r="F68" s="1269"/>
      <c r="G68" s="1269"/>
      <c r="H68" s="182"/>
    </row>
    <row r="69" spans="2:8" ht="28.5" thickBot="1">
      <c r="B69" s="185"/>
      <c r="C69" s="186"/>
      <c r="D69" s="1270"/>
      <c r="E69" s="186"/>
      <c r="F69" s="1270"/>
      <c r="G69" s="1270"/>
      <c r="H69" s="186" t="s">
        <v>1140</v>
      </c>
    </row>
  </sheetData>
  <mergeCells count="16">
    <mergeCell ref="B42:B47"/>
    <mergeCell ref="C42:C47"/>
    <mergeCell ref="D42:D47"/>
    <mergeCell ref="F42:F47"/>
    <mergeCell ref="G42:G47"/>
    <mergeCell ref="B39:B41"/>
    <mergeCell ref="C39:C41"/>
    <mergeCell ref="D39:D41"/>
    <mergeCell ref="F39:F41"/>
    <mergeCell ref="G39:G41"/>
    <mergeCell ref="D48:D59"/>
    <mergeCell ref="F48:F59"/>
    <mergeCell ref="G48:G59"/>
    <mergeCell ref="D63:D69"/>
    <mergeCell ref="F63:F69"/>
    <mergeCell ref="G63:G6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AAD5-E17C-4B7D-B213-722B96376CB9}">
  <sheetPr codeName="Sheet15"/>
  <dimension ref="B2:D42"/>
  <sheetViews>
    <sheetView showGridLines="0" workbookViewId="0">
      <selection activeCell="B10" sqref="B10"/>
    </sheetView>
  </sheetViews>
  <sheetFormatPr defaultRowHeight="14.5"/>
  <cols>
    <col min="2" max="2" width="25.81640625" customWidth="1"/>
  </cols>
  <sheetData>
    <row r="2" spans="2:4" ht="46" customHeight="1">
      <c r="B2" s="1271" t="s">
        <v>1032</v>
      </c>
      <c r="C2" s="1271"/>
      <c r="D2" s="1271"/>
    </row>
    <row r="3" spans="2:4">
      <c r="B3" s="59"/>
    </row>
    <row r="4" spans="2:4">
      <c r="B4" s="60" t="s">
        <v>1141</v>
      </c>
    </row>
    <row r="5" spans="2:4">
      <c r="B5" s="59"/>
    </row>
    <row r="6" spans="2:4">
      <c r="B6" s="61"/>
    </row>
    <row r="7" spans="2:4">
      <c r="B7" s="62"/>
    </row>
    <row r="8" spans="2:4">
      <c r="B8" s="63" t="s">
        <v>1142</v>
      </c>
    </row>
    <row r="9" spans="2:4">
      <c r="B9" s="62"/>
    </row>
    <row r="10" spans="2:4">
      <c r="B10" s="63" t="s">
        <v>1143</v>
      </c>
    </row>
    <row r="11" spans="2:4">
      <c r="B11" s="59"/>
    </row>
    <row r="12" spans="2:4">
      <c r="B12" s="60" t="s">
        <v>1144</v>
      </c>
    </row>
    <row r="13" spans="2:4">
      <c r="B13" s="59"/>
    </row>
    <row r="14" spans="2:4">
      <c r="B14" s="61"/>
    </row>
    <row r="15" spans="2:4">
      <c r="B15" s="62"/>
    </row>
    <row r="16" spans="2:4">
      <c r="B16" s="63" t="s">
        <v>1145</v>
      </c>
    </row>
    <row r="17" spans="2:2">
      <c r="B17" s="62"/>
    </row>
    <row r="18" spans="2:2">
      <c r="B18" s="63" t="s">
        <v>1143</v>
      </c>
    </row>
    <row r="19" spans="2:2">
      <c r="B19" s="59"/>
    </row>
    <row r="20" spans="2:2">
      <c r="B20" s="60" t="s">
        <v>1146</v>
      </c>
    </row>
    <row r="21" spans="2:2">
      <c r="B21" s="59"/>
    </row>
    <row r="22" spans="2:2">
      <c r="B22" s="61"/>
    </row>
    <row r="23" spans="2:2">
      <c r="B23" s="62"/>
    </row>
    <row r="24" spans="2:2">
      <c r="B24" s="63" t="s">
        <v>1142</v>
      </c>
    </row>
    <row r="25" spans="2:2">
      <c r="B25" s="62"/>
    </row>
    <row r="26" spans="2:2">
      <c r="B26" s="63" t="s">
        <v>1147</v>
      </c>
    </row>
    <row r="27" spans="2:2">
      <c r="B27" s="59"/>
    </row>
    <row r="28" spans="2:2">
      <c r="B28" s="60" t="s">
        <v>1148</v>
      </c>
    </row>
    <row r="29" spans="2:2">
      <c r="B29" s="59"/>
    </row>
    <row r="30" spans="2:2">
      <c r="B30" s="61"/>
    </row>
    <row r="31" spans="2:2">
      <c r="B31" s="62"/>
    </row>
    <row r="32" spans="2:2">
      <c r="B32" s="63" t="s">
        <v>1145</v>
      </c>
    </row>
    <row r="33" spans="2:2">
      <c r="B33" s="62"/>
    </row>
    <row r="34" spans="2:2">
      <c r="B34" s="63" t="s">
        <v>1147</v>
      </c>
    </row>
    <row r="35" spans="2:2">
      <c r="B35" s="59"/>
    </row>
    <row r="36" spans="2:2">
      <c r="B36" s="60" t="s">
        <v>1149</v>
      </c>
    </row>
    <row r="37" spans="2:2">
      <c r="B37" s="59"/>
    </row>
    <row r="38" spans="2:2">
      <c r="B38" s="61"/>
    </row>
    <row r="39" spans="2:2">
      <c r="B39" s="62"/>
    </row>
    <row r="40" spans="2:2">
      <c r="B40" s="63" t="s">
        <v>1145</v>
      </c>
    </row>
    <row r="41" spans="2:2">
      <c r="B41" s="62"/>
    </row>
    <row r="42" spans="2:2">
      <c r="B42" s="63" t="s">
        <v>1150</v>
      </c>
    </row>
  </sheetData>
  <mergeCells count="1">
    <mergeCell ref="B2:D2"/>
  </mergeCells>
  <hyperlinks>
    <hyperlink ref="B8" r:id="rId1" display="https://optum.zenarate.com/index.php?r=video/view&amp;storyId=65724&amp;mode=guide&amp;source=home&amp;noVideo=1&amp;assignmentId=0&amp;topicId=4830&amp;sectionId=13170" xr:uid="{79453858-7735-4303-BEE4-24C6570A14DF}"/>
    <hyperlink ref="B10" r:id="rId2" display="https://optum.zenarate.com/index.php?r=video/view&amp;storyId=65721&amp;mode=guide&amp;source=home&amp;noVideo=1&amp;assignmentId=0&amp;topicId=4830&amp;sectionId=13170" xr:uid="{0A57BE87-00B8-42C2-BCDD-2F2CE08C1FAF}"/>
    <hyperlink ref="B16" r:id="rId3" display="https://optum.zenarate.com/index.php?r=video/view&amp;storyId=65476&amp;mode=guide&amp;source=home&amp;noVideo=1&amp;assignmentId=0&amp;topicId=4830&amp;sectionId=13171" xr:uid="{7338EE3C-FCC4-4B59-A926-C79ED7EB556C}"/>
    <hyperlink ref="B18" r:id="rId4" display="https://optum.zenarate.com/index.php?r=video/view&amp;storyId=65472&amp;mode=guide&amp;source=home&amp;noVideo=1&amp;assignmentId=0&amp;topicId=4830&amp;sectionId=13171" xr:uid="{B55EDFD4-5625-448B-A578-A1B8DF75C0A6}"/>
    <hyperlink ref="B24" r:id="rId5" display="https://optum.zenarate.com/index.php?r=video/view&amp;storyId=65480&amp;mode=guide&amp;source=home&amp;noVideo=1&amp;assignmentId=0&amp;topicId=4830&amp;sectionId=13172" xr:uid="{FE92BFC6-CF0C-4493-AEDC-EC7081C8F1C5}"/>
    <hyperlink ref="B26" r:id="rId6" display="https://optum.zenarate.com/index.php?r=video/view&amp;storyId=65478&amp;mode=guide&amp;source=home&amp;noVideo=1&amp;assignmentId=0&amp;topicId=4830&amp;sectionId=13172" xr:uid="{12DB14EF-9813-40D6-BBD4-5EC32D513AAD}"/>
    <hyperlink ref="B32" r:id="rId7" display="https://optum.zenarate.com/index.php?r=video/view&amp;storyId=65723&amp;mode=guide&amp;source=home&amp;noVideo=1&amp;assignmentId=0&amp;topicId=4830&amp;sectionId=13173" xr:uid="{E3A9D5DF-1ABC-411E-8F47-44E6A3719AAD}"/>
    <hyperlink ref="B34" r:id="rId8" display="https://optum.zenarate.com/index.php?r=video/view&amp;storyId=65712&amp;mode=guide&amp;source=home&amp;noVideo=1&amp;assignmentId=0&amp;topicId=4830&amp;sectionId=13173" xr:uid="{8D142E95-3F19-4D1B-BED0-175A2D1F763A}"/>
    <hyperlink ref="B40" r:id="rId9" display="https://optum.zenarate.com/index.php?r=video/view&amp;storyId=65471&amp;mode=guide&amp;source=home&amp;noVideo=1&amp;assignmentId=0&amp;topicId=4830&amp;sectionId=13174" xr:uid="{1970727F-7B58-4904-B3D4-822927E0AAED}"/>
    <hyperlink ref="B42" r:id="rId10" display="https://optum.zenarate.com/index.php?r=video/view&amp;storyId=65456&amp;mode=guide&amp;source=home&amp;noVideo=1&amp;assignmentId=0&amp;topicId=4830&amp;sectionId=13174" xr:uid="{F264018C-DCBC-4504-974A-F88EDD37DC5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8de73b-c20f-4a04-b25c-5eba93d0a099">
      <Terms xmlns="http://schemas.microsoft.com/office/infopath/2007/PartnerControls"/>
    </lcf76f155ced4ddcb4097134ff3c332f>
    <CWRMItemRecordClassificationTaxHTField0 xmlns="378c054b-891d-4bfa-ba19-f29cde35ee53" xsi:nil="true"/>
    <TaxCatchAll xmlns="378c054b-891d-4bfa-ba19-f29cde35ee5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504BD0BA30FC94C90A89426DB609EEB" ma:contentTypeVersion="46" ma:contentTypeDescription="Create a new document." ma:contentTypeScope="" ma:versionID="70afd385d8604a2542e0c457658fe328">
  <xsd:schema xmlns:xsd="http://www.w3.org/2001/XMLSchema" xmlns:xs="http://www.w3.org/2001/XMLSchema" xmlns:p="http://schemas.microsoft.com/office/2006/metadata/properties" xmlns:ns2="378c054b-891d-4bfa-ba19-f29cde35ee53" xmlns:ns3="d78de73b-c20f-4a04-b25c-5eba93d0a099" targetNamespace="http://schemas.microsoft.com/office/2006/metadata/properties" ma:root="true" ma:fieldsID="a8bb81e6a052906d9e859ce3d14818cf" ns2:_="" ns3:_="">
    <xsd:import namespace="378c054b-891d-4bfa-ba19-f29cde35ee53"/>
    <xsd:import namespace="d78de73b-c20f-4a04-b25c-5eba93d0a099"/>
    <xsd:element name="properties">
      <xsd:complexType>
        <xsd:sequence>
          <xsd:element name="documentManagement">
            <xsd:complexType>
              <xsd:all>
                <xsd:element ref="ns2:TaxCatchAll" minOccurs="0"/>
                <xsd:element ref="ns2:CWRMItemRecordClassificationTaxHTField0"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LengthInSeconds" minOccurs="0"/>
                <xsd:element ref="ns3:MediaServiceLocation" minOccurs="0"/>
                <xsd:element ref="ns3:lcf76f155ced4ddcb4097134ff3c332f"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c054b-891d-4bfa-ba19-f29cde35ee53" elementFormDefault="qualified">
    <xsd:import namespace="http://schemas.microsoft.com/office/2006/documentManagement/types"/>
    <xsd:import namespace="http://schemas.microsoft.com/office/infopath/2007/PartnerControls"/>
    <xsd:element name="TaxCatchAll" ma:index="4" nillable="true" ma:displayName="Taxonomy Catch All Column" ma:hidden="true" ma:list="{e3a01235-e64f-4b3c-b25b-049246315d79}" ma:internalName="TaxCatchAll" ma:showField="CatchAllData" ma:web="378c054b-891d-4bfa-ba19-f29cde35ee53">
      <xsd:complexType>
        <xsd:complexContent>
          <xsd:extension base="dms:MultiChoiceLookup">
            <xsd:sequence>
              <xsd:element name="Value" type="dms:Lookup" maxOccurs="unbounded" minOccurs="0" nillable="true"/>
            </xsd:sequence>
          </xsd:extension>
        </xsd:complexContent>
      </xsd:complexType>
    </xsd:element>
    <xsd:element name="CWRMItemRecordClassificationTaxHTField0" ma:index="5" nillable="true" ma:displayName="Record Classification_0" ma:hidden="true" ma:internalName="CWRMItemRecordClassificationTaxHTField0" ma:readOnly="false">
      <xsd:simpleType>
        <xsd:restriction base="dms:Note"/>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8de73b-c20f-4a04-b25c-5eba93d0a0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MediaServiceLocation" ma:index="23"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6FF72E-780F-4741-9486-E67A9A3E9663}">
  <ds:schemaRefs>
    <ds:schemaRef ds:uri="http://schemas.microsoft.com/office/2006/metadata/properties"/>
    <ds:schemaRef ds:uri="http://purl.org/dc/terms/"/>
    <ds:schemaRef ds:uri="378c054b-891d-4bfa-ba19-f29cde35ee53"/>
    <ds:schemaRef ds:uri="d78de73b-c20f-4a04-b25c-5eba93d0a099"/>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27334585-0A93-4985-8A25-7B15E7FF95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c054b-891d-4bfa-ba19-f29cde35ee53"/>
    <ds:schemaRef ds:uri="d78de73b-c20f-4a04-b25c-5eba93d0a0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DCAD38-DF29-4916-A2D5-837EE94AB8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Validation</vt:lpstr>
      <vt:lpstr>GANTT 2026</vt:lpstr>
      <vt:lpstr>Ramp ao 7.31</vt:lpstr>
      <vt:lpstr>Training Room</vt:lpstr>
      <vt:lpstr>Ramp ao 6.1</vt:lpstr>
      <vt:lpstr>Seats</vt:lpstr>
      <vt:lpstr>Seats 2</vt:lpstr>
      <vt:lpstr>LR Request</vt:lpstr>
      <vt:lpstr>Important Dates</vt:lpstr>
      <vt:lpstr>Overall Plan</vt:lpstr>
      <vt:lpstr>PBM Trainers</vt:lpstr>
      <vt:lpstr>Engagement Budget WIP</vt:lpstr>
      <vt:lpstr>NH Schedule fr WFM</vt:lpstr>
      <vt:lpstr>Daily View</vt:lpstr>
      <vt:lpstr>Rising Star</vt:lpstr>
      <vt:lpstr>RASCI</vt:lpstr>
      <vt:lpstr>PA Globalization</vt:lpstr>
      <vt:lpstr>PA Initiatives</vt:lpstr>
      <vt:lpstr>FGD</vt:lpstr>
      <vt:lpstr>Ramp Activities</vt:lpstr>
      <vt:lpstr>Zenarate</vt:lpstr>
      <vt:lpstr>'Ramp ao 7.31'!Print_Area</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Acalain, Aldrin R</dc:creator>
  <cp:keywords/>
  <dc:description/>
  <cp:lastModifiedBy>Sarah Marie Ponce (she/her)</cp:lastModifiedBy>
  <cp:revision/>
  <dcterms:created xsi:type="dcterms:W3CDTF">2026-02-27T19:22:00Z</dcterms:created>
  <dcterms:modified xsi:type="dcterms:W3CDTF">2026-08-06T23:31:35Z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0x0101006504BD0BA30FC94C90A89426DB609EEB</vt:lpwstr>
  </property>
  <property fmtid="{D5CDD505-2E9C-101B-9397-08002B2CF9AE}" pid="3" name="MediaServiceImageTags">
    <vt:lpwstr/>
  </property>
  <property fmtid="{D5CDD505-2E9C-101B-9397-08002B2CF9AE}" pid="4" name="CWRMItemRecordClassification">
    <vt:lpwstr/>
  </property>
</Properties>
</file>